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codeName="ThisWorkbook" defaultThemeVersion="124226"/>
  <mc:AlternateContent xmlns:mc="http://schemas.openxmlformats.org/markup-compatibility/2006">
    <mc:Choice Requires="x15">
      <x15ac:absPath xmlns:x15ac="http://schemas.microsoft.com/office/spreadsheetml/2010/11/ac" url="https://spgl.sharepoint.com/sites/group_nam_indices_ops_dji_m/Universal File Format/Codes/"/>
    </mc:Choice>
  </mc:AlternateContent>
  <xr:revisionPtr revIDLastSave="0" documentId="8_{A88644C9-5EF3-4999-BDCF-986459B49FA6}" xr6:coauthVersionLast="47" xr6:coauthVersionMax="47" xr10:uidLastSave="{00000000-0000-0000-0000-000000000000}"/>
  <bookViews>
    <workbookView xWindow="-120" yWindow="-120" windowWidth="29040" windowHeight="15720" tabRatio="874" activeTab="18" xr2:uid="{00000000-000D-0000-FFFF-FFFF00000000}"/>
  </bookViews>
  <sheets>
    <sheet name="Brand" sheetId="9" r:id="rId1"/>
    <sheet name="Family" sheetId="21" r:id="rId2"/>
    <sheet name="Specific" sheetId="10" r:id="rId3"/>
    <sheet name="Currency" sheetId="7" r:id="rId4"/>
    <sheet name="Weighting" sheetId="13" r:id="rId5"/>
    <sheet name="Attribute" sheetId="5" r:id="rId6"/>
    <sheet name="Return" sheetId="4" r:id="rId7"/>
    <sheet name="CountryRegion" sheetId="3" r:id="rId8"/>
    <sheet name="CountryRegionMap" sheetId="14" r:id="rId9"/>
    <sheet name="Size" sheetId="1" r:id="rId10"/>
    <sheet name="SizeMap" sheetId="16" r:id="rId11"/>
    <sheet name="Classification" sheetId="2" r:id="rId12"/>
    <sheet name="Classification Removed" sheetId="22" r:id="rId13"/>
    <sheet name="Level" sheetId="25" r:id="rId14"/>
    <sheet name="Rating" sheetId="24" r:id="rId15"/>
    <sheet name="Maturity" sheetId="23" r:id="rId16"/>
    <sheet name="INTERNAL_ATTRIBUTES" sheetId="17" state="hidden" r:id="rId17"/>
    <sheet name="INTERNAL_VALIDATION" sheetId="19" state="hidden" r:id="rId18"/>
    <sheet name="IndexKey" sheetId="11" r:id="rId19"/>
    <sheet name="Disclaimer and Disclosure" sheetId="20" r:id="rId20"/>
  </sheets>
  <definedNames>
    <definedName name="_xlnm._FilterDatabase" localSheetId="5" hidden="1">Attribute!$A$1:$C$201</definedName>
    <definedName name="_xlnm._FilterDatabase" localSheetId="0" hidden="1">Brand!$A$1:$C$1</definedName>
    <definedName name="_xlnm._FilterDatabase" localSheetId="11" hidden="1">Classification!$A$1:$G$1071</definedName>
    <definedName name="_xlnm._FilterDatabase" localSheetId="12" hidden="1">'Classification Removed'!$A$1:$G$45</definedName>
    <definedName name="_xlnm._FilterDatabase" localSheetId="7" hidden="1">CountryRegion!$A$1:$H$560</definedName>
    <definedName name="_xlnm._FilterDatabase" localSheetId="8" hidden="1">CountryRegionMap!$A$1:$I$6614</definedName>
    <definedName name="_xlnm._FilterDatabase" localSheetId="3" hidden="1">Currency!$A$1:$D$164</definedName>
    <definedName name="_xlnm._FilterDatabase" localSheetId="1" hidden="1">Family!$A$1:$F$140</definedName>
    <definedName name="_xlnm._FilterDatabase" localSheetId="18" hidden="1">IndexKey!$A$2:$V$2</definedName>
    <definedName name="_xlnm._FilterDatabase" localSheetId="16" hidden="1">INTERNAL_ATTRIBUTES!$A$2:$G$230</definedName>
    <definedName name="_xlnm._FilterDatabase" localSheetId="17" hidden="1">INTERNAL_VALIDATION!$A$2:$V$2</definedName>
    <definedName name="_xlnm._FilterDatabase" localSheetId="13" hidden="1">Level!$A$1:$B$11</definedName>
    <definedName name="_xlnm._FilterDatabase" localSheetId="15" hidden="1">Maturity!$A$1:$C$2</definedName>
    <definedName name="_xlnm._FilterDatabase" localSheetId="14" hidden="1">Rating!$A$1:$C$10</definedName>
    <definedName name="_xlnm._FilterDatabase" localSheetId="6" hidden="1">Return!$A$1:$D$110</definedName>
    <definedName name="_xlnm._FilterDatabase" localSheetId="9" hidden="1">Size!$A$1:$D$67</definedName>
    <definedName name="_xlnm._FilterDatabase" localSheetId="10" hidden="1">SizeMap!$A$1:$D$1</definedName>
    <definedName name="_xlnm._FilterDatabase" localSheetId="2" hidden="1">Specific!$A$1:$E$2918</definedName>
    <definedName name="_xlnm._FilterDatabase" localSheetId="4" hidden="1">Weighting!$A$1:$C$106</definedName>
    <definedName name="Attribute">Attribute!$A:$C</definedName>
    <definedName name="Attribute_Custom">INTERNAL_ATTRIBUTES!$O:$R</definedName>
    <definedName name="Brand">Brand!$A:$C</definedName>
    <definedName name="CIQWBGuid" hidden="1">"SP_Dow_Jones_Index_Key_Reference14_REWORK.xlsx"</definedName>
    <definedName name="Classification">Classification!$A:$F</definedName>
    <definedName name="Classification_Custom">INTERNAL_ATTRIBUTES!$AE:$AH</definedName>
    <definedName name="CountryRegion">CountryRegion!$A:$D</definedName>
    <definedName name="CountryRegion_Custom">INTERNAL_ATTRIBUTES!$Z:$AC</definedName>
    <definedName name="Currency">Currency!$A:$D</definedName>
    <definedName name="Family">Family!$A:$F</definedName>
    <definedName name="Family_Custom">INTERNAL_ATTRIBUTES!$A:$G</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41751.7652430556</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 name="Return">Return!$A:$D</definedName>
    <definedName name="Return_Custom">INTERNAL_ATTRIBUTES!$O:$R</definedName>
    <definedName name="Size">Size!$A:$D</definedName>
    <definedName name="Specific">Specific!$A:$D</definedName>
    <definedName name="Specific_Custom">INTERNAL_ATTRIBUTES!$I:$M</definedName>
    <definedName name="Weighting">Weighting!$A:$C</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6586" i="14" l="1"/>
  <c r="I6587" i="14"/>
  <c r="I6588" i="14"/>
  <c r="I6589" i="14"/>
  <c r="I6590" i="14"/>
  <c r="I6591" i="14"/>
  <c r="I6592" i="14"/>
  <c r="I6593" i="14"/>
  <c r="I6594" i="14"/>
  <c r="I6595" i="14"/>
  <c r="I6596" i="14"/>
  <c r="I6597" i="14"/>
  <c r="I6598" i="14"/>
  <c r="I6599" i="14"/>
  <c r="I6600" i="14"/>
  <c r="I6601" i="14"/>
  <c r="I6602" i="14"/>
  <c r="I6603" i="14"/>
  <c r="I6604" i="14"/>
  <c r="I6605" i="14"/>
  <c r="I6606" i="14"/>
  <c r="I6607" i="14"/>
  <c r="I6608" i="14"/>
  <c r="I6609" i="14"/>
  <c r="I6610" i="14"/>
  <c r="I6611" i="14"/>
  <c r="I6612" i="14"/>
  <c r="I6613" i="14"/>
  <c r="I6614" i="14"/>
  <c r="D6586" i="14"/>
  <c r="D6587" i="14"/>
  <c r="D6588" i="14"/>
  <c r="D6589" i="14"/>
  <c r="D6590" i="14"/>
  <c r="D6591" i="14"/>
  <c r="D6592" i="14"/>
  <c r="D6593" i="14"/>
  <c r="D6594" i="14"/>
  <c r="D6595" i="14"/>
  <c r="D6596" i="14"/>
  <c r="D6597" i="14"/>
  <c r="D6598" i="14"/>
  <c r="D6599" i="14"/>
  <c r="D6600" i="14"/>
  <c r="D6601" i="14"/>
  <c r="D6602" i="14"/>
  <c r="D6603" i="14"/>
  <c r="D6604" i="14"/>
  <c r="D6605" i="14"/>
  <c r="D6606" i="14"/>
  <c r="D6607" i="14"/>
  <c r="D6608" i="14"/>
  <c r="D6609" i="14"/>
  <c r="D6610" i="14"/>
  <c r="D6611" i="14"/>
  <c r="D6612" i="14"/>
  <c r="D6613" i="14"/>
  <c r="D6614" i="14"/>
  <c r="B6586" i="14"/>
  <c r="B6587" i="14"/>
  <c r="B6588" i="14"/>
  <c r="B6589" i="14"/>
  <c r="B6590" i="14"/>
  <c r="B6591" i="14"/>
  <c r="B6592" i="14"/>
  <c r="B6593" i="14"/>
  <c r="B6594" i="14"/>
  <c r="B6595" i="14"/>
  <c r="B6596" i="14"/>
  <c r="B6597" i="14"/>
  <c r="B6598" i="14"/>
  <c r="B6599" i="14"/>
  <c r="B6600" i="14"/>
  <c r="B6601" i="14"/>
  <c r="B6602" i="14"/>
  <c r="B6603" i="14"/>
  <c r="B6604" i="14"/>
  <c r="B6605" i="14"/>
  <c r="B6606" i="14"/>
  <c r="B6607" i="14"/>
  <c r="B6608" i="14"/>
  <c r="B6609" i="14"/>
  <c r="B6610" i="14"/>
  <c r="B6611" i="14"/>
  <c r="B6612" i="14"/>
  <c r="B6613" i="14"/>
  <c r="B6614" i="14"/>
  <c r="I6584" i="14"/>
  <c r="I6583" i="14"/>
  <c r="I6582" i="14"/>
  <c r="I6581" i="14"/>
  <c r="I6580" i="14"/>
  <c r="I6579" i="14"/>
  <c r="I6585" i="14"/>
  <c r="I6578" i="14"/>
  <c r="D6577" i="14"/>
  <c r="D6576" i="14"/>
  <c r="D6575" i="14"/>
  <c r="D6574" i="14"/>
  <c r="D6573" i="14"/>
  <c r="D6572" i="14"/>
  <c r="D6571" i="14"/>
  <c r="D6570" i="14"/>
  <c r="D6569" i="14"/>
  <c r="D6568" i="14"/>
  <c r="D6567" i="14"/>
  <c r="D6566" i="14"/>
  <c r="D6565" i="14"/>
  <c r="D6564" i="14"/>
  <c r="D6563" i="14"/>
  <c r="D6562" i="14"/>
  <c r="D6561" i="14"/>
  <c r="D6585" i="14"/>
  <c r="D6584" i="14"/>
  <c r="D6583" i="14"/>
  <c r="D6582" i="14"/>
  <c r="D6581" i="14"/>
  <c r="D6580" i="14"/>
  <c r="D6579" i="14"/>
  <c r="D6578" i="14"/>
  <c r="B6585" i="14"/>
  <c r="B6584" i="14"/>
  <c r="B6583" i="14"/>
  <c r="B6582" i="14"/>
  <c r="B6581" i="14"/>
  <c r="B6580" i="14"/>
  <c r="B6579" i="14"/>
  <c r="B6578" i="14"/>
  <c r="B6577" i="14" l="1"/>
  <c r="B6576" i="14"/>
  <c r="B6575" i="14"/>
  <c r="B6574" i="14"/>
  <c r="B6573" i="14"/>
  <c r="B6572" i="14"/>
  <c r="B6571" i="14"/>
  <c r="B6570" i="14"/>
  <c r="B6569" i="14"/>
  <c r="B6568" i="14"/>
  <c r="B6567" i="14"/>
  <c r="B6566" i="14"/>
  <c r="B6565" i="14"/>
  <c r="B6564" i="14"/>
  <c r="B6563" i="14"/>
  <c r="B6562" i="14"/>
  <c r="B6561" i="14"/>
  <c r="I6577" i="14"/>
  <c r="I6576" i="14"/>
  <c r="I6575" i="14"/>
  <c r="I6574" i="14"/>
  <c r="I6573" i="14"/>
  <c r="I6572" i="14"/>
  <c r="I6571" i="14"/>
  <c r="I6570" i="14"/>
  <c r="I6569" i="14"/>
  <c r="I6568" i="14"/>
  <c r="I6567" i="14"/>
  <c r="I6566" i="14"/>
  <c r="I6565" i="14"/>
  <c r="I6564" i="14"/>
  <c r="I6563" i="14"/>
  <c r="I6562" i="14"/>
  <c r="I6561" i="14"/>
  <c r="U20" i="11"/>
  <c r="U19" i="11"/>
  <c r="U18" i="11"/>
  <c r="U17" i="11"/>
  <c r="U16" i="11"/>
  <c r="U15" i="11"/>
  <c r="U14" i="11"/>
  <c r="U13" i="11"/>
  <c r="U12" i="11"/>
  <c r="U11" i="11"/>
  <c r="U10" i="11"/>
  <c r="U9" i="11"/>
  <c r="U8" i="11"/>
  <c r="U7" i="11"/>
  <c r="U6" i="11"/>
  <c r="U5" i="11"/>
  <c r="U4" i="11"/>
  <c r="U3" i="11"/>
  <c r="AA20" i="11"/>
  <c r="AB20" i="11" s="1"/>
  <c r="AA19" i="11"/>
  <c r="AB19" i="11" s="1"/>
  <c r="AA18" i="11"/>
  <c r="AB18" i="11" s="1"/>
  <c r="AA17" i="11"/>
  <c r="AB17" i="11" s="1"/>
  <c r="AA16" i="11"/>
  <c r="AB16" i="11" s="1"/>
  <c r="AA15" i="11"/>
  <c r="AB15" i="11" s="1"/>
  <c r="AA14" i="11"/>
  <c r="AB14" i="11" s="1"/>
  <c r="AA13" i="11"/>
  <c r="AB13" i="11" s="1"/>
  <c r="AA12" i="11"/>
  <c r="AB12" i="11" s="1"/>
  <c r="AA11" i="11"/>
  <c r="AB11" i="11" s="1"/>
  <c r="AA10" i="11"/>
  <c r="AB10" i="11" s="1"/>
  <c r="AA9" i="11"/>
  <c r="AB9" i="11" s="1"/>
  <c r="AA8" i="11"/>
  <c r="AB8" i="11" s="1"/>
  <c r="AA7" i="11"/>
  <c r="AB7" i="11" s="1"/>
  <c r="AA6" i="11"/>
  <c r="AB6" i="11" s="1"/>
  <c r="AA5" i="11"/>
  <c r="AB5" i="11" s="1"/>
  <c r="AA4" i="11"/>
  <c r="AB4" i="11" s="1"/>
  <c r="AB3" i="11"/>
  <c r="I6560" i="14" l="1"/>
  <c r="I6559" i="14"/>
  <c r="I6558" i="14"/>
  <c r="I6557" i="14"/>
  <c r="I6556" i="14"/>
  <c r="I6555" i="14"/>
  <c r="I6554" i="14"/>
  <c r="I6553" i="14"/>
  <c r="I6552" i="14"/>
  <c r="I6551" i="14"/>
  <c r="I6550" i="14"/>
  <c r="I6549" i="14"/>
  <c r="I6548" i="14"/>
  <c r="I6547" i="14"/>
  <c r="I6546" i="14"/>
  <c r="I6545" i="14"/>
  <c r="I6544" i="14"/>
  <c r="I6543" i="14"/>
  <c r="I6542" i="14"/>
  <c r="I6541" i="14"/>
  <c r="I6540" i="14"/>
  <c r="I6539" i="14"/>
  <c r="I6538" i="14"/>
  <c r="I6537" i="14"/>
  <c r="I6536" i="14"/>
  <c r="I6535" i="14"/>
  <c r="I6534" i="14"/>
  <c r="I6533" i="14"/>
  <c r="I6532" i="14"/>
  <c r="I6531" i="14"/>
  <c r="I6530" i="14"/>
  <c r="I6529" i="14"/>
  <c r="I6528" i="14"/>
  <c r="I6527" i="14"/>
  <c r="I6526" i="14"/>
  <c r="I6525" i="14"/>
  <c r="I6524" i="14"/>
  <c r="I6523" i="14"/>
  <c r="I6522" i="14"/>
  <c r="I6521" i="14"/>
  <c r="I6520" i="14"/>
  <c r="I6519" i="14"/>
  <c r="I6518" i="14"/>
  <c r="I6517" i="14"/>
  <c r="I6516" i="14"/>
  <c r="I6515" i="14"/>
  <c r="I6514" i="14"/>
  <c r="I6513" i="14"/>
  <c r="I6512" i="14"/>
  <c r="I6511" i="14"/>
  <c r="I6510" i="14"/>
  <c r="I6509" i="14"/>
  <c r="I6508" i="14"/>
  <c r="I6507" i="14"/>
  <c r="I6506" i="14"/>
  <c r="I6505" i="14"/>
  <c r="I6504" i="14"/>
  <c r="I6503" i="14"/>
  <c r="I6502" i="14"/>
  <c r="I6501" i="14"/>
  <c r="I6500" i="14"/>
  <c r="I6499" i="14"/>
  <c r="I6498" i="14"/>
  <c r="I6497" i="14"/>
  <c r="I6496" i="14"/>
  <c r="I6495" i="14"/>
  <c r="I6494" i="14"/>
  <c r="I6493" i="14"/>
  <c r="I6492" i="14"/>
  <c r="I6491" i="14"/>
  <c r="I6490" i="14"/>
  <c r="I6489" i="14"/>
  <c r="I6488" i="14"/>
  <c r="I6487" i="14"/>
  <c r="I6486" i="14"/>
  <c r="I6485" i="14"/>
  <c r="I6484" i="14"/>
  <c r="I6483" i="14"/>
  <c r="I6482" i="14"/>
  <c r="D6560" i="14"/>
  <c r="D6559" i="14"/>
  <c r="D6558" i="14"/>
  <c r="D6557" i="14"/>
  <c r="D6556" i="14"/>
  <c r="D6555" i="14"/>
  <c r="D6554" i="14"/>
  <c r="D6553" i="14"/>
  <c r="D6552" i="14"/>
  <c r="D6551" i="14"/>
  <c r="D6550" i="14"/>
  <c r="D6549" i="14"/>
  <c r="D6548" i="14"/>
  <c r="D6547" i="14"/>
  <c r="D6546" i="14"/>
  <c r="D6545" i="14"/>
  <c r="D6544" i="14"/>
  <c r="D6543" i="14"/>
  <c r="D6542" i="14"/>
  <c r="D6541" i="14"/>
  <c r="D6540" i="14"/>
  <c r="D6539" i="14"/>
  <c r="D6538" i="14"/>
  <c r="D6537" i="14"/>
  <c r="D6536" i="14"/>
  <c r="D6535" i="14"/>
  <c r="D6534" i="14"/>
  <c r="D6533" i="14"/>
  <c r="D6532" i="14"/>
  <c r="D6531" i="14"/>
  <c r="D6530" i="14"/>
  <c r="D6529" i="14"/>
  <c r="D6528" i="14"/>
  <c r="D6527" i="14"/>
  <c r="D6526" i="14"/>
  <c r="D6525" i="14"/>
  <c r="D6524" i="14"/>
  <c r="D6523" i="14"/>
  <c r="D6522" i="14"/>
  <c r="D6521" i="14"/>
  <c r="D6520" i="14"/>
  <c r="D6519" i="14"/>
  <c r="D6518" i="14"/>
  <c r="D6517" i="14"/>
  <c r="D6516" i="14"/>
  <c r="D6515" i="14"/>
  <c r="D6514" i="14"/>
  <c r="D6513" i="14"/>
  <c r="D6512" i="14"/>
  <c r="D6511" i="14"/>
  <c r="D6510" i="14"/>
  <c r="D6509" i="14"/>
  <c r="D6508" i="14"/>
  <c r="D6507" i="14"/>
  <c r="D6506" i="14"/>
  <c r="D6505" i="14"/>
  <c r="D6504" i="14"/>
  <c r="D6503" i="14"/>
  <c r="D6502" i="14"/>
  <c r="D6501" i="14"/>
  <c r="D6500" i="14"/>
  <c r="D6499" i="14"/>
  <c r="D6498" i="14"/>
  <c r="D6497" i="14"/>
  <c r="D6496" i="14"/>
  <c r="D6495" i="14"/>
  <c r="D6494" i="14"/>
  <c r="D6493" i="14"/>
  <c r="D6492" i="14"/>
  <c r="D6491" i="14"/>
  <c r="D6490" i="14"/>
  <c r="D6489" i="14"/>
  <c r="D6488" i="14"/>
  <c r="D6487" i="14"/>
  <c r="D6486" i="14"/>
  <c r="D6485" i="14"/>
  <c r="D6484" i="14"/>
  <c r="D6483" i="14"/>
  <c r="D6482" i="14"/>
  <c r="B6560" i="14"/>
  <c r="B6559" i="14"/>
  <c r="B6558" i="14"/>
  <c r="B6557" i="14"/>
  <c r="B6556" i="14"/>
  <c r="B6555" i="14"/>
  <c r="B6554" i="14"/>
  <c r="B6553" i="14"/>
  <c r="B6552" i="14"/>
  <c r="B6551" i="14"/>
  <c r="B6550" i="14"/>
  <c r="B6549" i="14"/>
  <c r="B6548" i="14"/>
  <c r="B6547" i="14"/>
  <c r="B6546" i="14"/>
  <c r="B6545" i="14"/>
  <c r="B6544" i="14"/>
  <c r="B6543" i="14"/>
  <c r="B6542" i="14"/>
  <c r="B6541" i="14"/>
  <c r="B6540" i="14"/>
  <c r="B6539" i="14"/>
  <c r="B6538" i="14"/>
  <c r="B6537" i="14"/>
  <c r="B6536" i="14"/>
  <c r="B6535" i="14"/>
  <c r="B6534" i="14"/>
  <c r="B6533" i="14"/>
  <c r="B6532" i="14"/>
  <c r="B6531" i="14"/>
  <c r="B6530" i="14"/>
  <c r="B6529" i="14"/>
  <c r="B6528" i="14"/>
  <c r="B6527" i="14"/>
  <c r="B6526" i="14"/>
  <c r="B6525" i="14"/>
  <c r="B6524" i="14"/>
  <c r="B6523" i="14"/>
  <c r="B6522" i="14"/>
  <c r="B6521" i="14"/>
  <c r="B6520" i="14"/>
  <c r="B6519" i="14"/>
  <c r="B6518" i="14"/>
  <c r="B6517" i="14"/>
  <c r="B6516" i="14"/>
  <c r="B6515" i="14"/>
  <c r="B6514" i="14"/>
  <c r="B6513" i="14"/>
  <c r="B6512" i="14"/>
  <c r="B6511" i="14"/>
  <c r="B6510" i="14"/>
  <c r="B6509" i="14"/>
  <c r="B6508" i="14"/>
  <c r="B6507" i="14"/>
  <c r="B6506" i="14"/>
  <c r="B6505" i="14"/>
  <c r="B6504" i="14"/>
  <c r="B6503" i="14"/>
  <c r="B6502" i="14"/>
  <c r="B6501" i="14"/>
  <c r="B6500" i="14"/>
  <c r="B6499" i="14"/>
  <c r="B6498" i="14"/>
  <c r="B6497" i="14"/>
  <c r="B6496" i="14"/>
  <c r="B6495" i="14"/>
  <c r="B6494" i="14"/>
  <c r="B6493" i="14"/>
  <c r="B6492" i="14"/>
  <c r="B6491" i="14"/>
  <c r="B6490" i="14"/>
  <c r="B6489" i="14"/>
  <c r="B6488" i="14"/>
  <c r="B6487" i="14"/>
  <c r="B6486" i="14"/>
  <c r="B6485" i="14"/>
  <c r="B6484" i="14"/>
  <c r="B6483" i="14"/>
  <c r="B6482" i="14"/>
  <c r="D6369" i="14"/>
  <c r="D6370" i="14"/>
  <c r="D6371" i="14"/>
  <c r="D6372" i="14"/>
  <c r="D6373" i="14"/>
  <c r="D6374" i="14"/>
  <c r="D6375" i="14"/>
  <c r="D6376" i="14"/>
  <c r="D6377" i="14"/>
  <c r="D6378" i="14"/>
  <c r="D6379" i="14"/>
  <c r="D6380" i="14"/>
  <c r="D6381" i="14"/>
  <c r="D6382" i="14"/>
  <c r="D6383" i="14"/>
  <c r="D6384" i="14"/>
  <c r="D6385" i="14"/>
  <c r="D6386" i="14"/>
  <c r="D6387" i="14"/>
  <c r="D6388" i="14"/>
  <c r="D6389" i="14"/>
  <c r="D6390" i="14"/>
  <c r="D6391" i="14"/>
  <c r="D6392" i="14"/>
  <c r="D6393" i="14"/>
  <c r="D6394" i="14"/>
  <c r="D6395" i="14"/>
  <c r="D6396" i="14"/>
  <c r="D6397" i="14"/>
  <c r="D6398" i="14"/>
  <c r="D6399" i="14"/>
  <c r="D6400" i="14"/>
  <c r="D6401" i="14"/>
  <c r="D6402" i="14"/>
  <c r="D6403" i="14"/>
  <c r="D6404" i="14"/>
  <c r="D6405" i="14"/>
  <c r="D6406" i="14"/>
  <c r="D6407" i="14"/>
  <c r="D6408" i="14"/>
  <c r="D6409" i="14"/>
  <c r="D6410" i="14"/>
  <c r="D6411" i="14"/>
  <c r="D6412" i="14"/>
  <c r="D6413" i="14"/>
  <c r="D6414" i="14"/>
  <c r="D6415" i="14"/>
  <c r="D6416" i="14"/>
  <c r="D6417" i="14"/>
  <c r="D6418" i="14"/>
  <c r="D6419" i="14"/>
  <c r="D6420" i="14"/>
  <c r="D6421" i="14"/>
  <c r="D6422" i="14"/>
  <c r="D6423" i="14"/>
  <c r="D6424" i="14"/>
  <c r="D6425" i="14"/>
  <c r="D6426" i="14"/>
  <c r="D6427" i="14"/>
  <c r="D6428" i="14"/>
  <c r="D6429" i="14"/>
  <c r="D6430" i="14"/>
  <c r="D6431" i="14"/>
  <c r="D6432" i="14"/>
  <c r="D6433" i="14"/>
  <c r="D6434" i="14"/>
  <c r="D6435" i="14"/>
  <c r="D6436" i="14"/>
  <c r="D6437" i="14"/>
  <c r="D6438" i="14"/>
  <c r="D6439" i="14"/>
  <c r="D6440" i="14"/>
  <c r="D6441" i="14"/>
  <c r="D6442" i="14"/>
  <c r="D6443" i="14"/>
  <c r="D6444" i="14"/>
  <c r="D6445" i="14"/>
  <c r="D6446" i="14"/>
  <c r="D6447" i="14"/>
  <c r="D6448" i="14"/>
  <c r="D6449" i="14"/>
  <c r="D6450" i="14"/>
  <c r="D6451" i="14"/>
  <c r="D6452" i="14"/>
  <c r="D6453" i="14"/>
  <c r="D6454" i="14"/>
  <c r="D6455" i="14"/>
  <c r="D6456" i="14"/>
  <c r="D6457" i="14"/>
  <c r="D6458" i="14"/>
  <c r="D6459" i="14"/>
  <c r="D6460" i="14"/>
  <c r="D6461" i="14"/>
  <c r="D6462" i="14"/>
  <c r="D6463" i="14"/>
  <c r="D6464" i="14"/>
  <c r="D6465" i="14"/>
  <c r="D6466" i="14"/>
  <c r="D6467" i="14"/>
  <c r="D6468" i="14"/>
  <c r="D6469" i="14"/>
  <c r="D6470" i="14"/>
  <c r="D6471" i="14"/>
  <c r="D6472" i="14"/>
  <c r="D6473" i="14"/>
  <c r="D6474" i="14"/>
  <c r="D6475" i="14"/>
  <c r="D6476" i="14"/>
  <c r="D6477" i="14"/>
  <c r="D6478" i="14"/>
  <c r="D6479" i="14"/>
  <c r="D6480" i="14"/>
  <c r="D6481" i="14"/>
  <c r="B6371" i="14"/>
  <c r="B6372" i="14"/>
  <c r="B6373" i="14"/>
  <c r="B6374" i="14"/>
  <c r="B6375" i="14"/>
  <c r="B6376" i="14"/>
  <c r="B6377" i="14"/>
  <c r="B6378" i="14"/>
  <c r="B6379" i="14"/>
  <c r="B6380" i="14"/>
  <c r="B6381" i="14"/>
  <c r="B6382" i="14"/>
  <c r="B6383" i="14"/>
  <c r="B6384" i="14"/>
  <c r="B6385" i="14"/>
  <c r="B6386" i="14"/>
  <c r="B6387" i="14"/>
  <c r="B6388" i="14"/>
  <c r="B6389" i="14"/>
  <c r="B6390" i="14"/>
  <c r="B6391" i="14"/>
  <c r="B6392" i="14"/>
  <c r="B6393" i="14"/>
  <c r="B6394" i="14"/>
  <c r="B6395" i="14"/>
  <c r="B6396" i="14"/>
  <c r="B6397" i="14"/>
  <c r="B6398" i="14"/>
  <c r="B6399" i="14"/>
  <c r="B6400" i="14"/>
  <c r="B6401" i="14"/>
  <c r="B6402" i="14"/>
  <c r="B6403" i="14"/>
  <c r="B6404" i="14"/>
  <c r="B6405" i="14"/>
  <c r="B6406" i="14"/>
  <c r="B6407" i="14"/>
  <c r="B6408" i="14"/>
  <c r="B6409" i="14"/>
  <c r="B6410" i="14"/>
  <c r="B6411" i="14"/>
  <c r="B6412" i="14"/>
  <c r="B6413" i="14"/>
  <c r="B6414" i="14"/>
  <c r="B6415" i="14"/>
  <c r="B6416" i="14"/>
  <c r="B6417" i="14"/>
  <c r="B6418" i="14"/>
  <c r="B6419" i="14"/>
  <c r="B6420" i="14"/>
  <c r="B6421" i="14"/>
  <c r="B6422" i="14"/>
  <c r="B6423" i="14"/>
  <c r="B6424" i="14"/>
  <c r="B6425" i="14"/>
  <c r="B6426" i="14"/>
  <c r="B6427" i="14"/>
  <c r="B6428" i="14"/>
  <c r="B6429" i="14"/>
  <c r="B6430" i="14"/>
  <c r="B6431" i="14"/>
  <c r="B6432" i="14"/>
  <c r="B6433" i="14"/>
  <c r="B6434" i="14"/>
  <c r="B6435" i="14"/>
  <c r="B6436" i="14"/>
  <c r="B6437" i="14"/>
  <c r="B6438" i="14"/>
  <c r="B6439" i="14"/>
  <c r="B6440" i="14"/>
  <c r="B6441" i="14"/>
  <c r="B6442" i="14"/>
  <c r="B6443" i="14"/>
  <c r="B6444" i="14"/>
  <c r="B6445" i="14"/>
  <c r="B6446" i="14"/>
  <c r="B6447" i="14"/>
  <c r="B6448" i="14"/>
  <c r="B6449" i="14"/>
  <c r="B6450" i="14"/>
  <c r="B6451" i="14"/>
  <c r="B6452" i="14"/>
  <c r="B6453" i="14"/>
  <c r="B6454" i="14"/>
  <c r="B6455" i="14"/>
  <c r="B6456" i="14"/>
  <c r="B6457" i="14"/>
  <c r="B6458" i="14"/>
  <c r="B6459" i="14"/>
  <c r="B6460" i="14"/>
  <c r="B6461" i="14"/>
  <c r="B6462" i="14"/>
  <c r="B6463" i="14"/>
  <c r="B6464" i="14"/>
  <c r="B6465" i="14"/>
  <c r="B6466" i="14"/>
  <c r="B6467" i="14"/>
  <c r="B6468" i="14"/>
  <c r="B6469" i="14"/>
  <c r="B6470" i="14"/>
  <c r="B6471" i="14"/>
  <c r="B6472" i="14"/>
  <c r="B6473" i="14"/>
  <c r="B6474" i="14"/>
  <c r="B6475" i="14"/>
  <c r="B6476" i="14"/>
  <c r="B6477" i="14"/>
  <c r="B6478" i="14"/>
  <c r="B6479" i="14"/>
  <c r="B6480" i="14"/>
  <c r="B6481" i="14"/>
  <c r="I6481" i="14"/>
  <c r="I6480" i="14"/>
  <c r="I6479" i="14"/>
  <c r="I6478" i="14"/>
  <c r="I6477" i="14"/>
  <c r="I6476" i="14"/>
  <c r="I6475" i="14"/>
  <c r="I6474" i="14"/>
  <c r="I6473" i="14"/>
  <c r="I6472" i="14"/>
  <c r="I6471" i="14"/>
  <c r="I6470" i="14"/>
  <c r="I6469" i="14"/>
  <c r="I6468" i="14"/>
  <c r="I6467" i="14"/>
  <c r="I6466" i="14"/>
  <c r="I6465" i="14"/>
  <c r="I6464" i="14"/>
  <c r="I6463" i="14"/>
  <c r="I6462" i="14"/>
  <c r="I6461" i="14"/>
  <c r="I6460" i="14"/>
  <c r="I6459" i="14"/>
  <c r="I6458" i="14"/>
  <c r="I6457" i="14"/>
  <c r="I6456" i="14"/>
  <c r="I6455" i="14"/>
  <c r="I6454" i="14"/>
  <c r="I6453" i="14"/>
  <c r="I6452" i="14"/>
  <c r="I6451" i="14"/>
  <c r="I6450" i="14"/>
  <c r="I6449" i="14"/>
  <c r="I6448" i="14"/>
  <c r="I6447" i="14"/>
  <c r="I6446" i="14"/>
  <c r="I6445" i="14"/>
  <c r="I6444" i="14"/>
  <c r="I6443" i="14"/>
  <c r="I6442" i="14"/>
  <c r="I6441" i="14"/>
  <c r="I6440" i="14"/>
  <c r="I6439" i="14"/>
  <c r="I6438" i="14"/>
  <c r="I6437" i="14"/>
  <c r="I6436" i="14"/>
  <c r="I6435" i="14"/>
  <c r="I6434" i="14"/>
  <c r="I6433" i="14"/>
  <c r="I6432" i="14"/>
  <c r="I6431" i="14"/>
  <c r="I6430" i="14"/>
  <c r="I6429" i="14"/>
  <c r="I6428" i="14"/>
  <c r="I6427" i="14"/>
  <c r="I6426" i="14"/>
  <c r="I6425" i="14"/>
  <c r="I6424" i="14"/>
  <c r="I6423" i="14"/>
  <c r="I6422" i="14"/>
  <c r="I6421" i="14"/>
  <c r="I6420" i="14"/>
  <c r="I6419" i="14"/>
  <c r="I6418" i="14"/>
  <c r="I6417" i="14"/>
  <c r="I6416" i="14"/>
  <c r="I6415" i="14"/>
  <c r="I6414" i="14"/>
  <c r="I6413" i="14"/>
  <c r="I6412" i="14"/>
  <c r="I6411" i="14"/>
  <c r="I6410" i="14"/>
  <c r="I6409" i="14"/>
  <c r="I6408" i="14"/>
  <c r="I6407" i="14"/>
  <c r="I6406" i="14"/>
  <c r="I6405" i="14"/>
  <c r="I6404" i="14"/>
  <c r="I6403" i="14"/>
  <c r="I6402" i="14"/>
  <c r="I6401" i="14"/>
  <c r="I6400" i="14"/>
  <c r="I6399" i="14"/>
  <c r="I6398" i="14"/>
  <c r="I6397" i="14"/>
  <c r="I6396" i="14"/>
  <c r="I6395" i="14"/>
  <c r="I6394" i="14"/>
  <c r="I6393" i="14"/>
  <c r="I6392" i="14"/>
  <c r="I6391" i="14"/>
  <c r="I6390" i="14"/>
  <c r="I6389" i="14"/>
  <c r="I6388" i="14"/>
  <c r="I6387" i="14"/>
  <c r="I6386" i="14"/>
  <c r="I6385" i="14"/>
  <c r="I6384" i="14"/>
  <c r="I6383" i="14"/>
  <c r="I6382" i="14"/>
  <c r="I6381" i="14"/>
  <c r="I6380" i="14"/>
  <c r="I6379" i="14"/>
  <c r="Z5" i="11" l="1"/>
  <c r="Z6" i="11"/>
  <c r="Z7" i="11"/>
  <c r="Z8" i="11"/>
  <c r="Z9" i="11"/>
  <c r="Z10" i="11"/>
  <c r="Z11" i="11"/>
  <c r="Z12" i="11"/>
  <c r="Z13" i="11"/>
  <c r="Z14" i="11"/>
  <c r="Z15" i="11"/>
  <c r="Z16" i="11"/>
  <c r="Z17" i="11"/>
  <c r="Z18" i="11"/>
  <c r="Z19" i="11"/>
  <c r="Z20" i="11"/>
  <c r="X5" i="11"/>
  <c r="X6" i="11"/>
  <c r="X7" i="11"/>
  <c r="X8" i="11"/>
  <c r="X9" i="11"/>
  <c r="X10" i="11"/>
  <c r="X11" i="11"/>
  <c r="X12" i="11"/>
  <c r="X13" i="11"/>
  <c r="X14" i="11"/>
  <c r="X15" i="11"/>
  <c r="X16" i="11"/>
  <c r="X17" i="11"/>
  <c r="X18" i="11"/>
  <c r="X19" i="11"/>
  <c r="X20" i="11"/>
  <c r="I6378" i="14" l="1"/>
  <c r="I6377" i="14"/>
  <c r="I6376" i="14"/>
  <c r="I6375" i="14"/>
  <c r="I6374" i="14"/>
  <c r="I6373" i="14"/>
  <c r="I6372" i="14"/>
  <c r="I6371" i="14"/>
  <c r="I6370" i="14"/>
  <c r="I6369" i="14"/>
  <c r="I6368" i="14"/>
  <c r="I6367" i="14"/>
  <c r="I6366" i="14"/>
  <c r="I6365" i="14"/>
  <c r="I6364" i="14"/>
  <c r="I6363" i="14"/>
  <c r="I6362" i="14"/>
  <c r="I6361" i="14"/>
  <c r="I6360" i="14"/>
  <c r="I6359" i="14"/>
  <c r="I6358" i="14"/>
  <c r="I6357" i="14"/>
  <c r="I6356" i="14"/>
  <c r="I6355" i="14"/>
  <c r="I6354" i="14"/>
  <c r="I6353" i="14"/>
  <c r="I6352" i="14"/>
  <c r="I6351" i="14"/>
  <c r="I6350" i="14"/>
  <c r="I6349" i="14"/>
  <c r="I6348" i="14"/>
  <c r="I6347" i="14"/>
  <c r="I6346" i="14"/>
  <c r="I6345" i="14"/>
  <c r="I6344" i="14"/>
  <c r="I6343" i="14"/>
  <c r="I6342" i="14"/>
  <c r="I6341" i="14"/>
  <c r="I6340" i="14"/>
  <c r="I6339" i="14"/>
  <c r="I6338" i="14"/>
  <c r="I6337" i="14"/>
  <c r="I6336" i="14"/>
  <c r="I6335" i="14"/>
  <c r="I6334" i="14"/>
  <c r="D6368" i="14"/>
  <c r="D6367" i="14"/>
  <c r="D6366" i="14"/>
  <c r="D6365" i="14"/>
  <c r="D6364" i="14"/>
  <c r="D6363" i="14"/>
  <c r="D6362" i="14"/>
  <c r="D6361" i="14"/>
  <c r="D6360" i="14"/>
  <c r="D6359" i="14"/>
  <c r="D6358" i="14"/>
  <c r="D6357" i="14"/>
  <c r="D6356" i="14"/>
  <c r="D6355" i="14"/>
  <c r="D6354" i="14"/>
  <c r="D6353" i="14"/>
  <c r="D6352" i="14"/>
  <c r="D6351" i="14"/>
  <c r="D6350" i="14"/>
  <c r="D6349" i="14"/>
  <c r="D6348" i="14"/>
  <c r="D6347" i="14"/>
  <c r="D6346" i="14"/>
  <c r="D6345" i="14"/>
  <c r="D6344" i="14"/>
  <c r="D6343" i="14"/>
  <c r="D6342" i="14"/>
  <c r="D6341" i="14"/>
  <c r="D6340" i="14"/>
  <c r="D6339" i="14"/>
  <c r="D6338" i="14"/>
  <c r="D6337" i="14"/>
  <c r="D6336" i="14"/>
  <c r="D6335" i="14"/>
  <c r="D6334" i="14"/>
  <c r="B6370" i="14"/>
  <c r="B6369" i="14"/>
  <c r="B6368" i="14"/>
  <c r="B6367" i="14"/>
  <c r="B6366" i="14"/>
  <c r="B6365" i="14"/>
  <c r="B6364" i="14"/>
  <c r="B6363" i="14"/>
  <c r="B6362" i="14"/>
  <c r="B6361" i="14"/>
  <c r="B6360" i="14"/>
  <c r="B6359" i="14"/>
  <c r="B6358" i="14"/>
  <c r="B6357" i="14"/>
  <c r="B6356" i="14"/>
  <c r="B6355" i="14"/>
  <c r="B6354" i="14"/>
  <c r="B6353" i="14"/>
  <c r="B6352" i="14"/>
  <c r="B6351" i="14"/>
  <c r="B6350" i="14"/>
  <c r="B6349" i="14"/>
  <c r="B6348" i="14"/>
  <c r="B6347" i="14"/>
  <c r="B6346" i="14"/>
  <c r="B6345" i="14"/>
  <c r="B6344" i="14"/>
  <c r="B6343" i="14"/>
  <c r="B6342" i="14"/>
  <c r="B6341" i="14"/>
  <c r="B6340" i="14"/>
  <c r="B6339" i="14"/>
  <c r="B6338" i="14"/>
  <c r="B6337" i="14"/>
  <c r="B6336" i="14"/>
  <c r="B6335" i="14"/>
  <c r="B6334" i="14"/>
  <c r="Y20" i="11" l="1"/>
  <c r="W20" i="11"/>
  <c r="Y19" i="11"/>
  <c r="W19" i="11"/>
  <c r="Y18" i="11"/>
  <c r="W18" i="11"/>
  <c r="Y17" i="11"/>
  <c r="W17" i="11"/>
  <c r="Y16" i="11"/>
  <c r="W16" i="11"/>
  <c r="Y15" i="11"/>
  <c r="W15" i="11"/>
  <c r="Y14" i="11"/>
  <c r="W14" i="11"/>
  <c r="Y13" i="11"/>
  <c r="W13" i="11"/>
  <c r="Y12" i="11"/>
  <c r="W12" i="11"/>
  <c r="Y11" i="11"/>
  <c r="W11" i="11"/>
  <c r="Y10" i="11"/>
  <c r="W10" i="11"/>
  <c r="Y9" i="11"/>
  <c r="W9" i="11"/>
  <c r="Y7" i="11"/>
  <c r="W7" i="11"/>
  <c r="Y5" i="11"/>
  <c r="W5" i="11"/>
  <c r="D3531" i="14" l="1"/>
  <c r="B3531" i="14"/>
  <c r="I6333" i="14" l="1"/>
  <c r="I6332" i="14"/>
  <c r="I6331" i="14"/>
  <c r="I6330" i="14"/>
  <c r="D6333" i="14"/>
  <c r="D6332" i="14"/>
  <c r="D6331" i="14"/>
  <c r="D6330" i="14"/>
  <c r="B6333" i="14"/>
  <c r="B6332" i="14"/>
  <c r="B6331" i="14"/>
  <c r="B6330" i="14"/>
  <c r="I5553" i="14"/>
  <c r="I4728" i="14"/>
  <c r="I4727" i="14"/>
  <c r="I4726" i="14"/>
  <c r="I4725" i="14"/>
  <c r="I4724" i="14"/>
  <c r="I4723" i="14"/>
  <c r="I4722" i="14"/>
  <c r="I4721" i="14"/>
  <c r="I4720" i="14"/>
  <c r="I4676" i="14"/>
  <c r="I4677" i="14"/>
  <c r="I4678" i="14"/>
  <c r="I4679" i="14"/>
  <c r="I4680" i="14"/>
  <c r="I4668" i="14"/>
  <c r="I4604" i="14"/>
  <c r="I4603" i="14"/>
  <c r="I4602" i="14"/>
  <c r="I4601" i="14"/>
  <c r="I4600" i="14"/>
  <c r="I4599" i="14"/>
  <c r="I4598" i="14"/>
  <c r="I4597" i="14"/>
  <c r="I4596" i="14"/>
  <c r="I4595" i="14"/>
  <c r="I4594" i="14"/>
  <c r="I2903" i="14"/>
  <c r="I2902" i="14"/>
  <c r="I2881" i="14"/>
  <c r="I2880" i="14"/>
  <c r="I2879" i="14"/>
  <c r="I2878" i="14"/>
  <c r="I2867" i="14"/>
  <c r="I2855" i="14"/>
  <c r="I2854" i="14"/>
  <c r="I1118" i="14"/>
  <c r="D1118" i="14"/>
  <c r="B1118" i="14"/>
  <c r="B3430" i="14"/>
  <c r="D3430" i="14"/>
  <c r="I3430" i="14"/>
  <c r="I3394" i="14"/>
  <c r="D3394" i="14"/>
  <c r="B3394" i="14"/>
  <c r="I6329" i="14" l="1"/>
  <c r="I6328" i="14"/>
  <c r="I6327" i="14"/>
  <c r="I6326" i="14"/>
  <c r="I6325" i="14"/>
  <c r="I6324" i="14"/>
  <c r="I6323" i="14"/>
  <c r="I6322" i="14"/>
  <c r="I6321" i="14"/>
  <c r="I6320" i="14"/>
  <c r="I6319" i="14"/>
  <c r="I6318" i="14"/>
  <c r="I6317" i="14"/>
  <c r="I6316" i="14"/>
  <c r="I6315" i="14"/>
  <c r="I6314" i="14"/>
  <c r="I6313" i="14"/>
  <c r="I6312" i="14"/>
  <c r="I6311" i="14"/>
  <c r="I6310" i="14"/>
  <c r="I6309" i="14"/>
  <c r="I6308" i="14"/>
  <c r="D6329" i="14"/>
  <c r="D6328" i="14"/>
  <c r="D6327" i="14"/>
  <c r="D6326" i="14"/>
  <c r="D6325" i="14"/>
  <c r="D6324" i="14"/>
  <c r="D6323" i="14"/>
  <c r="D6322" i="14"/>
  <c r="D6321" i="14"/>
  <c r="D6320" i="14"/>
  <c r="D6319" i="14"/>
  <c r="D6318" i="14"/>
  <c r="D6317" i="14"/>
  <c r="D6316" i="14"/>
  <c r="D6315" i="14"/>
  <c r="D6314" i="14"/>
  <c r="D6313" i="14"/>
  <c r="D6312" i="14"/>
  <c r="D6311" i="14"/>
  <c r="D6310" i="14"/>
  <c r="D6309" i="14"/>
  <c r="D6308" i="14"/>
  <c r="B6309" i="14"/>
  <c r="B6310" i="14"/>
  <c r="B6311" i="14"/>
  <c r="B6312" i="14"/>
  <c r="B6313" i="14"/>
  <c r="B6314" i="14"/>
  <c r="B6315" i="14"/>
  <c r="B6316" i="14"/>
  <c r="B6317" i="14"/>
  <c r="B6318" i="14"/>
  <c r="B6319" i="14"/>
  <c r="B6320" i="14"/>
  <c r="B6321" i="14"/>
  <c r="B6322" i="14"/>
  <c r="B6323" i="14"/>
  <c r="B6324" i="14"/>
  <c r="B6325" i="14"/>
  <c r="B6326" i="14"/>
  <c r="B6327" i="14"/>
  <c r="B6328" i="14"/>
  <c r="B6329" i="14"/>
  <c r="B6308" i="14"/>
  <c r="D3512" i="14"/>
  <c r="B3512" i="14"/>
  <c r="D6307" i="14" l="1"/>
  <c r="D6306" i="14"/>
  <c r="D6305" i="14"/>
  <c r="D6304" i="14"/>
  <c r="D6303" i="14"/>
  <c r="D6302" i="14"/>
  <c r="D6301" i="14"/>
  <c r="D6300" i="14"/>
  <c r="D6299" i="14"/>
  <c r="D6298" i="14"/>
  <c r="D6297" i="14"/>
  <c r="D6296" i="14"/>
  <c r="D6295" i="14"/>
  <c r="D6294" i="14"/>
  <c r="D6293" i="14"/>
  <c r="D6292" i="14"/>
  <c r="D6291" i="14"/>
  <c r="D6290" i="14"/>
  <c r="D6289" i="14"/>
  <c r="D6288" i="14"/>
  <c r="D6287" i="14"/>
  <c r="D6286" i="14"/>
  <c r="D6285" i="14"/>
  <c r="D6284" i="14"/>
  <c r="D6283" i="14"/>
  <c r="D6282" i="14"/>
  <c r="D6281" i="14"/>
  <c r="D6280" i="14"/>
  <c r="D6279" i="14"/>
  <c r="D6278" i="14"/>
  <c r="B6307" i="14"/>
  <c r="B6306" i="14"/>
  <c r="B6305" i="14"/>
  <c r="B6304" i="14"/>
  <c r="B6303" i="14"/>
  <c r="B6302" i="14"/>
  <c r="B6301" i="14"/>
  <c r="B6300" i="14"/>
  <c r="B6299" i="14"/>
  <c r="B6298" i="14"/>
  <c r="B6297" i="14"/>
  <c r="B6296" i="14"/>
  <c r="B6295" i="14"/>
  <c r="B6294" i="14"/>
  <c r="B6293" i="14"/>
  <c r="B6292" i="14"/>
  <c r="B6291" i="14"/>
  <c r="B6290" i="14"/>
  <c r="B6289" i="14"/>
  <c r="B6288" i="14"/>
  <c r="B6287" i="14"/>
  <c r="B6286" i="14"/>
  <c r="B6285" i="14"/>
  <c r="B6284" i="14"/>
  <c r="B6283" i="14"/>
  <c r="B6282" i="14"/>
  <c r="B6281" i="14"/>
  <c r="B6280" i="14"/>
  <c r="B6279" i="14"/>
  <c r="B6278" i="14"/>
  <c r="I6307" i="14"/>
  <c r="I6306" i="14"/>
  <c r="I6305" i="14"/>
  <c r="I6304" i="14"/>
  <c r="I6303" i="14"/>
  <c r="I6302" i="14"/>
  <c r="I6301" i="14"/>
  <c r="I6300" i="14"/>
  <c r="I6299" i="14"/>
  <c r="I6298" i="14"/>
  <c r="I6297" i="14"/>
  <c r="I6296" i="14"/>
  <c r="I6295" i="14"/>
  <c r="I6294" i="14"/>
  <c r="I6293" i="14"/>
  <c r="I6292" i="14"/>
  <c r="I6291" i="14"/>
  <c r="I6290" i="14"/>
  <c r="I6289" i="14"/>
  <c r="I6288" i="14"/>
  <c r="I6287" i="14"/>
  <c r="I6286" i="14"/>
  <c r="I6285" i="14"/>
  <c r="I6284" i="14"/>
  <c r="I6283" i="14"/>
  <c r="I6282" i="14"/>
  <c r="I6281" i="14"/>
  <c r="I6280" i="14"/>
  <c r="I6279" i="14"/>
  <c r="I6278" i="14"/>
  <c r="I6277" i="14"/>
  <c r="I6276" i="14"/>
  <c r="I6275" i="14"/>
  <c r="I6274" i="14"/>
  <c r="I6273" i="14"/>
  <c r="I6272" i="14"/>
  <c r="I6271" i="14"/>
  <c r="I6270" i="14"/>
  <c r="I6269" i="14"/>
  <c r="I6268" i="14"/>
  <c r="I6267" i="14"/>
  <c r="I6266" i="14"/>
  <c r="I6265" i="14"/>
  <c r="I6264" i="14"/>
  <c r="I6263" i="14"/>
  <c r="I6262" i="14"/>
  <c r="I6261" i="14"/>
  <c r="I6260" i="14"/>
  <c r="I6259" i="14"/>
  <c r="I6258" i="14"/>
  <c r="I6257" i="14"/>
  <c r="I6256" i="14"/>
  <c r="I6255" i="14"/>
  <c r="I6254" i="14"/>
  <c r="I6253" i="14"/>
  <c r="I6252" i="14"/>
  <c r="D6277" i="14"/>
  <c r="D6276" i="14"/>
  <c r="D6275" i="14"/>
  <c r="D6274" i="14"/>
  <c r="D6273" i="14"/>
  <c r="D6272" i="14"/>
  <c r="D6271" i="14"/>
  <c r="D6270" i="14"/>
  <c r="D6269" i="14"/>
  <c r="D6268" i="14"/>
  <c r="D6267" i="14"/>
  <c r="D6266" i="14"/>
  <c r="D6265" i="14"/>
  <c r="D6264" i="14"/>
  <c r="D6263" i="14"/>
  <c r="D6262" i="14"/>
  <c r="D6261" i="14"/>
  <c r="D6260" i="14"/>
  <c r="D6259" i="14"/>
  <c r="D6258" i="14"/>
  <c r="D6257" i="14"/>
  <c r="D6256" i="14"/>
  <c r="D6255" i="14"/>
  <c r="D6254" i="14"/>
  <c r="D6253" i="14"/>
  <c r="D6252" i="14"/>
  <c r="B6277" i="14"/>
  <c r="B6276" i="14"/>
  <c r="B6275" i="14"/>
  <c r="B6274" i="14"/>
  <c r="B6273" i="14"/>
  <c r="B6272" i="14"/>
  <c r="B6271" i="14"/>
  <c r="B6270" i="14"/>
  <c r="B6269" i="14"/>
  <c r="B6268" i="14"/>
  <c r="B6267" i="14"/>
  <c r="B6266" i="14"/>
  <c r="B6265" i="14"/>
  <c r="B6264" i="14"/>
  <c r="B6263" i="14"/>
  <c r="B6262" i="14"/>
  <c r="B6261" i="14"/>
  <c r="B6260" i="14"/>
  <c r="B6259" i="14"/>
  <c r="B6258" i="14"/>
  <c r="B6257" i="14"/>
  <c r="B6256" i="14"/>
  <c r="B6255" i="14"/>
  <c r="B6254" i="14"/>
  <c r="B6253" i="14"/>
  <c r="B6252" i="14"/>
  <c r="B6251" i="14" l="1"/>
  <c r="B6250" i="14"/>
  <c r="B6249" i="14"/>
  <c r="B6248" i="14"/>
  <c r="B6247" i="14"/>
  <c r="B6246" i="14"/>
  <c r="B6245" i="14"/>
  <c r="B6244" i="14"/>
  <c r="B6243" i="14"/>
  <c r="B6242" i="14"/>
  <c r="B6241" i="14"/>
  <c r="B6240" i="14"/>
  <c r="B6239" i="14"/>
  <c r="B6238" i="14"/>
  <c r="B6237" i="14"/>
  <c r="B6236" i="14"/>
  <c r="B6235" i="14"/>
  <c r="B6234" i="14"/>
  <c r="B6233" i="14"/>
  <c r="B6232" i="14"/>
  <c r="B6231" i="14"/>
  <c r="B6230" i="14"/>
  <c r="B6229" i="14"/>
  <c r="B6228" i="14"/>
  <c r="B6227" i="14"/>
  <c r="B6226" i="14"/>
  <c r="B6225" i="14"/>
  <c r="B6224" i="14"/>
  <c r="B6223" i="14"/>
  <c r="B6222" i="14"/>
  <c r="B6221" i="14"/>
  <c r="B6220" i="14"/>
  <c r="B6219" i="14"/>
  <c r="B6218" i="14"/>
  <c r="B6217" i="14"/>
  <c r="B6216" i="14"/>
  <c r="B6215" i="14"/>
  <c r="B6214" i="14"/>
  <c r="B6213" i="14"/>
  <c r="B6212" i="14"/>
  <c r="B6211" i="14"/>
  <c r="B6210" i="14"/>
  <c r="B6209" i="14"/>
  <c r="B6208" i="14"/>
  <c r="B6207" i="14"/>
  <c r="B6206" i="14"/>
  <c r="B6205" i="14"/>
  <c r="B6204" i="14"/>
  <c r="B6203" i="14"/>
  <c r="B6202" i="14"/>
  <c r="B6201" i="14"/>
  <c r="B6200" i="14"/>
  <c r="B6199" i="14"/>
  <c r="B6198" i="14"/>
  <c r="B6197" i="14"/>
  <c r="B6196" i="14"/>
  <c r="B6195" i="14"/>
  <c r="B6194" i="14"/>
  <c r="D6251" i="14"/>
  <c r="D6250" i="14"/>
  <c r="D6249" i="14"/>
  <c r="D6248" i="14"/>
  <c r="D6247" i="14"/>
  <c r="D6246" i="14"/>
  <c r="D6245" i="14"/>
  <c r="D6244" i="14"/>
  <c r="D6243" i="14"/>
  <c r="D6242" i="14"/>
  <c r="D6241" i="14"/>
  <c r="D6240" i="14"/>
  <c r="D6239" i="14"/>
  <c r="D6238" i="14"/>
  <c r="D6237" i="14"/>
  <c r="D6236" i="14"/>
  <c r="D6235" i="14"/>
  <c r="D6234" i="14"/>
  <c r="D6233" i="14"/>
  <c r="D6232" i="14"/>
  <c r="D6231" i="14"/>
  <c r="D6230" i="14"/>
  <c r="D6229" i="14"/>
  <c r="D6228" i="14"/>
  <c r="D6227" i="14"/>
  <c r="D6226" i="14"/>
  <c r="D6225" i="14"/>
  <c r="D6224" i="14"/>
  <c r="D6223" i="14"/>
  <c r="D6222" i="14"/>
  <c r="D6221" i="14"/>
  <c r="D6220" i="14"/>
  <c r="D6219" i="14"/>
  <c r="D6218" i="14"/>
  <c r="D6217" i="14"/>
  <c r="D6216" i="14"/>
  <c r="D6215" i="14"/>
  <c r="D6214" i="14"/>
  <c r="D6213" i="14"/>
  <c r="D6212" i="14"/>
  <c r="D6211" i="14"/>
  <c r="D6210" i="14"/>
  <c r="D6209" i="14"/>
  <c r="D6208" i="14"/>
  <c r="D6207" i="14"/>
  <c r="D6206" i="14"/>
  <c r="D6205" i="14"/>
  <c r="D6204" i="14"/>
  <c r="D6203" i="14"/>
  <c r="D6202" i="14"/>
  <c r="D6201" i="14"/>
  <c r="D6200" i="14"/>
  <c r="D6199" i="14"/>
  <c r="D6198" i="14"/>
  <c r="D6197" i="14"/>
  <c r="D6196" i="14"/>
  <c r="D6195" i="14"/>
  <c r="D6194" i="14"/>
  <c r="I6251" i="14"/>
  <c r="I6250" i="14"/>
  <c r="I6249" i="14"/>
  <c r="I6248" i="14"/>
  <c r="I6247" i="14"/>
  <c r="I6246" i="14"/>
  <c r="I6245" i="14"/>
  <c r="I6244" i="14"/>
  <c r="I6243" i="14"/>
  <c r="I6242" i="14"/>
  <c r="I6241" i="14"/>
  <c r="I6240" i="14"/>
  <c r="I6239" i="14"/>
  <c r="I6238" i="14"/>
  <c r="I6237" i="14"/>
  <c r="I6236" i="14"/>
  <c r="I6235" i="14"/>
  <c r="I6234" i="14"/>
  <c r="I6233" i="14"/>
  <c r="I6232" i="14"/>
  <c r="I6231" i="14"/>
  <c r="I6230" i="14"/>
  <c r="I6229" i="14"/>
  <c r="I6228" i="14"/>
  <c r="I6227" i="14"/>
  <c r="I6226" i="14"/>
  <c r="I6225" i="14"/>
  <c r="I6224" i="14"/>
  <c r="I6223" i="14"/>
  <c r="I6222" i="14"/>
  <c r="I6221" i="14"/>
  <c r="I6220" i="14"/>
  <c r="I6219" i="14"/>
  <c r="I6218" i="14"/>
  <c r="I6217" i="14"/>
  <c r="I6216" i="14"/>
  <c r="I6215" i="14"/>
  <c r="I6214" i="14"/>
  <c r="I6213" i="14"/>
  <c r="I6212" i="14"/>
  <c r="I6211" i="14"/>
  <c r="I6210" i="14"/>
  <c r="I6209" i="14"/>
  <c r="I6208" i="14"/>
  <c r="I6207" i="14"/>
  <c r="I6206" i="14"/>
  <c r="I6205" i="14"/>
  <c r="I6204" i="14"/>
  <c r="I6203" i="14"/>
  <c r="I6202" i="14"/>
  <c r="I6201" i="14"/>
  <c r="I6200" i="14"/>
  <c r="I6199" i="14"/>
  <c r="I6198" i="14"/>
  <c r="I6197" i="14"/>
  <c r="I6196" i="14"/>
  <c r="I6195" i="14"/>
  <c r="I6194" i="14"/>
  <c r="B6193" i="14"/>
  <c r="B6192" i="14"/>
  <c r="B6191" i="14"/>
  <c r="B6190" i="14"/>
  <c r="B6189" i="14"/>
  <c r="B6188" i="14"/>
  <c r="B6187" i="14"/>
  <c r="B6186" i="14"/>
  <c r="B6185" i="14"/>
  <c r="B6184" i="14"/>
  <c r="B6183" i="14"/>
  <c r="B6182" i="14"/>
  <c r="B6181" i="14"/>
  <c r="B6180" i="14"/>
  <c r="B6179" i="14"/>
  <c r="B6178" i="14"/>
  <c r="B6177" i="14"/>
  <c r="B6176" i="14"/>
  <c r="B6175" i="14"/>
  <c r="B6174" i="14"/>
  <c r="B6173" i="14"/>
  <c r="B6172" i="14"/>
  <c r="B6171" i="14"/>
  <c r="B6170" i="14"/>
  <c r="B6169" i="14"/>
  <c r="B6168" i="14"/>
  <c r="B6167" i="14"/>
  <c r="B6166" i="14"/>
  <c r="B6165" i="14"/>
  <c r="B6164" i="14"/>
  <c r="B6163" i="14"/>
  <c r="B6162" i="14"/>
  <c r="B6161" i="14"/>
  <c r="B6160" i="14"/>
  <c r="B6159" i="14"/>
  <c r="B6158" i="14"/>
  <c r="B6157" i="14"/>
  <c r="B6156" i="14"/>
  <c r="B6155" i="14"/>
  <c r="B6154" i="14"/>
  <c r="B6153" i="14"/>
  <c r="B6152" i="14"/>
  <c r="B6151" i="14"/>
  <c r="B6150" i="14"/>
  <c r="B6149" i="14"/>
  <c r="B6148" i="14"/>
  <c r="B6147" i="14"/>
  <c r="B6146" i="14"/>
  <c r="B6145" i="14"/>
  <c r="B6144" i="14"/>
  <c r="B6143" i="14"/>
  <c r="B6142" i="14"/>
  <c r="B6141" i="14"/>
  <c r="B6140" i="14"/>
  <c r="B6139" i="14"/>
  <c r="D6193" i="14"/>
  <c r="D6192" i="14"/>
  <c r="D6191" i="14"/>
  <c r="D6190" i="14"/>
  <c r="D6189" i="14"/>
  <c r="D6188" i="14"/>
  <c r="D6187" i="14"/>
  <c r="D6186" i="14"/>
  <c r="D6185" i="14"/>
  <c r="D6184" i="14"/>
  <c r="D6183" i="14"/>
  <c r="D6182" i="14"/>
  <c r="D6181" i="14"/>
  <c r="D6180" i="14"/>
  <c r="D6179" i="14"/>
  <c r="D6178" i="14"/>
  <c r="D6177" i="14"/>
  <c r="D6176" i="14"/>
  <c r="D6175" i="14"/>
  <c r="D6174" i="14"/>
  <c r="D6173" i="14"/>
  <c r="D6172" i="14"/>
  <c r="D6171" i="14"/>
  <c r="D6170" i="14"/>
  <c r="D6169" i="14"/>
  <c r="D6168" i="14"/>
  <c r="D6167" i="14"/>
  <c r="D6166" i="14"/>
  <c r="D6165" i="14"/>
  <c r="D6164" i="14"/>
  <c r="D6163" i="14"/>
  <c r="D6162" i="14"/>
  <c r="D6161" i="14"/>
  <c r="D6160" i="14"/>
  <c r="D6159" i="14"/>
  <c r="D6158" i="14"/>
  <c r="D6157" i="14"/>
  <c r="D6156" i="14"/>
  <c r="D6155" i="14"/>
  <c r="D6154" i="14"/>
  <c r="D6153" i="14"/>
  <c r="D6152" i="14"/>
  <c r="D6151" i="14"/>
  <c r="D6150" i="14"/>
  <c r="D6149" i="14"/>
  <c r="D6148" i="14"/>
  <c r="D6147" i="14"/>
  <c r="D6146" i="14"/>
  <c r="D6145" i="14"/>
  <c r="D6144" i="14"/>
  <c r="D6143" i="14"/>
  <c r="D6142" i="14"/>
  <c r="D6141" i="14"/>
  <c r="D6140" i="14"/>
  <c r="D6139" i="14"/>
  <c r="I6193" i="14"/>
  <c r="I6192" i="14"/>
  <c r="I6191" i="14"/>
  <c r="I6190" i="14"/>
  <c r="I6189" i="14"/>
  <c r="I6188" i="14"/>
  <c r="I6187" i="14"/>
  <c r="I6186" i="14"/>
  <c r="I6185" i="14"/>
  <c r="I6184" i="14"/>
  <c r="I6183" i="14"/>
  <c r="I6182" i="14"/>
  <c r="I6181" i="14"/>
  <c r="I6180" i="14"/>
  <c r="I6179" i="14"/>
  <c r="I6178" i="14"/>
  <c r="I6177" i="14"/>
  <c r="I6176" i="14"/>
  <c r="I6175" i="14"/>
  <c r="I6174" i="14"/>
  <c r="I6173" i="14"/>
  <c r="I6172" i="14"/>
  <c r="I6171" i="14"/>
  <c r="I6170" i="14"/>
  <c r="I6169" i="14"/>
  <c r="I6168" i="14"/>
  <c r="I6167" i="14"/>
  <c r="I6166" i="14"/>
  <c r="I6165" i="14"/>
  <c r="I6164" i="14"/>
  <c r="I6163" i="14"/>
  <c r="I6162" i="14"/>
  <c r="I6161" i="14"/>
  <c r="I6160" i="14"/>
  <c r="I6159" i="14"/>
  <c r="I6158" i="14"/>
  <c r="I6157" i="14"/>
  <c r="I6156" i="14"/>
  <c r="I6155" i="14"/>
  <c r="I6154" i="14"/>
  <c r="I6153" i="14"/>
  <c r="I6152" i="14"/>
  <c r="I6151" i="14"/>
  <c r="I6150" i="14"/>
  <c r="I6149" i="14"/>
  <c r="I6148" i="14"/>
  <c r="I6147" i="14"/>
  <c r="I6146" i="14"/>
  <c r="I6145" i="14"/>
  <c r="I6144" i="14"/>
  <c r="I6143" i="14"/>
  <c r="I6142" i="14"/>
  <c r="I6141" i="14"/>
  <c r="I6140" i="14"/>
  <c r="I6139" i="14"/>
  <c r="I6138" i="14" l="1"/>
  <c r="I6137" i="14"/>
  <c r="I6136" i="14"/>
  <c r="D6138" i="14"/>
  <c r="D6137" i="14"/>
  <c r="D6136" i="14"/>
  <c r="B6138" i="14"/>
  <c r="B6137" i="14"/>
  <c r="B6136" i="14"/>
  <c r="B6135" i="14"/>
  <c r="B6134" i="14"/>
  <c r="B6133" i="14"/>
  <c r="B6132" i="14"/>
  <c r="B6131" i="14"/>
  <c r="D6135" i="14"/>
  <c r="D6134" i="14"/>
  <c r="D6133" i="14"/>
  <c r="D6132" i="14"/>
  <c r="D6131" i="14"/>
  <c r="I6135" i="14"/>
  <c r="I6134" i="14"/>
  <c r="I6133" i="14"/>
  <c r="I6132" i="14"/>
  <c r="I6131" i="14"/>
  <c r="I6130" i="14"/>
  <c r="I6129" i="14"/>
  <c r="I6128" i="14"/>
  <c r="I6127" i="14"/>
  <c r="I6126" i="14"/>
  <c r="I6125" i="14"/>
  <c r="I6124" i="14"/>
  <c r="I6123" i="14"/>
  <c r="I6122" i="14"/>
  <c r="I6121" i="14"/>
  <c r="I6120" i="14"/>
  <c r="I6119" i="14"/>
  <c r="I6118" i="14"/>
  <c r="I6117" i="14"/>
  <c r="I6116" i="14"/>
  <c r="I6115" i="14"/>
  <c r="I6114" i="14"/>
  <c r="I6113" i="14"/>
  <c r="I6112" i="14"/>
  <c r="I6111" i="14"/>
  <c r="I6110" i="14"/>
  <c r="I6109" i="14"/>
  <c r="I6108" i="14"/>
  <c r="I6107" i="14"/>
  <c r="I6106" i="14"/>
  <c r="I6105" i="14"/>
  <c r="I6104" i="14"/>
  <c r="I6103" i="14"/>
  <c r="I6102" i="14"/>
  <c r="I6101" i="14"/>
  <c r="B6130" i="14"/>
  <c r="B6129" i="14"/>
  <c r="B6128" i="14"/>
  <c r="B6127" i="14"/>
  <c r="B6126" i="14"/>
  <c r="B6125" i="14"/>
  <c r="B6124" i="14"/>
  <c r="B6123" i="14"/>
  <c r="B6122" i="14"/>
  <c r="B6121" i="14"/>
  <c r="B6120" i="14"/>
  <c r="B6119" i="14"/>
  <c r="B6118" i="14"/>
  <c r="B6117" i="14"/>
  <c r="B6116" i="14"/>
  <c r="B6115" i="14"/>
  <c r="B6114" i="14"/>
  <c r="B6113" i="14"/>
  <c r="B6112" i="14"/>
  <c r="B6111" i="14"/>
  <c r="B6110" i="14"/>
  <c r="B6109" i="14"/>
  <c r="B6108" i="14"/>
  <c r="B6107" i="14"/>
  <c r="B6106" i="14"/>
  <c r="B6105" i="14"/>
  <c r="B6104" i="14"/>
  <c r="B6103" i="14"/>
  <c r="B6102" i="14"/>
  <c r="B6101" i="14"/>
  <c r="D6130" i="14"/>
  <c r="D6129" i="14"/>
  <c r="D6128" i="14"/>
  <c r="D6127" i="14"/>
  <c r="D6126" i="14"/>
  <c r="D6125" i="14"/>
  <c r="D6124" i="14"/>
  <c r="D6123" i="14"/>
  <c r="D6122" i="14"/>
  <c r="D6121" i="14"/>
  <c r="D6120" i="14"/>
  <c r="D6119" i="14"/>
  <c r="D6118" i="14"/>
  <c r="D6117" i="14"/>
  <c r="D6116" i="14"/>
  <c r="D6115" i="14"/>
  <c r="D6114" i="14"/>
  <c r="D6113" i="14"/>
  <c r="D6112" i="14"/>
  <c r="D6111" i="14"/>
  <c r="D6110" i="14"/>
  <c r="D6109" i="14"/>
  <c r="D6108" i="14"/>
  <c r="D6107" i="14"/>
  <c r="D6106" i="14"/>
  <c r="D6104" i="14"/>
  <c r="D6105" i="14"/>
  <c r="D6103" i="14"/>
  <c r="D6102" i="14"/>
  <c r="D6101" i="14"/>
  <c r="B6100" i="14"/>
  <c r="B6099" i="14"/>
  <c r="B6098" i="14"/>
  <c r="B6097" i="14"/>
  <c r="B6096" i="14"/>
  <c r="B6095" i="14"/>
  <c r="B6094" i="14"/>
  <c r="B6093" i="14"/>
  <c r="B6092" i="14"/>
  <c r="B6091" i="14"/>
  <c r="B6090" i="14"/>
  <c r="B6089" i="14"/>
  <c r="B6088" i="14"/>
  <c r="B6087" i="14"/>
  <c r="B6086" i="14"/>
  <c r="B6085" i="14"/>
  <c r="B6084" i="14"/>
  <c r="B6083" i="14"/>
  <c r="B6082" i="14"/>
  <c r="B6081" i="14"/>
  <c r="B6080" i="14"/>
  <c r="B6079" i="14"/>
  <c r="D6100" i="14"/>
  <c r="D6099" i="14"/>
  <c r="D6098" i="14"/>
  <c r="D6097" i="14"/>
  <c r="D6096" i="14"/>
  <c r="D6095" i="14"/>
  <c r="D6094" i="14"/>
  <c r="D6093" i="14"/>
  <c r="D6092" i="14"/>
  <c r="D6091" i="14"/>
  <c r="D6090" i="14"/>
  <c r="D6089" i="14"/>
  <c r="D6088" i="14"/>
  <c r="D6087" i="14"/>
  <c r="D6086" i="14"/>
  <c r="D6085" i="14"/>
  <c r="D6084" i="14"/>
  <c r="D6083" i="14"/>
  <c r="D6082" i="14"/>
  <c r="D6081" i="14"/>
  <c r="D6080" i="14"/>
  <c r="D6079" i="14"/>
  <c r="I6100" i="14"/>
  <c r="I6099" i="14"/>
  <c r="I6098" i="14"/>
  <c r="I6097" i="14"/>
  <c r="I6096" i="14"/>
  <c r="I6095" i="14"/>
  <c r="I6094" i="14"/>
  <c r="I6093" i="14"/>
  <c r="I6092" i="14"/>
  <c r="I6091" i="14"/>
  <c r="I6090" i="14"/>
  <c r="I6089" i="14"/>
  <c r="I6088" i="14"/>
  <c r="I6087" i="14"/>
  <c r="I6086" i="14"/>
  <c r="I6085" i="14"/>
  <c r="I6084" i="14"/>
  <c r="I6083" i="14"/>
  <c r="I6082" i="14"/>
  <c r="I6081" i="14"/>
  <c r="I6080" i="14"/>
  <c r="I6079" i="14"/>
  <c r="B6078" i="14" l="1"/>
  <c r="B6077" i="14"/>
  <c r="B6076" i="14"/>
  <c r="B6075" i="14"/>
  <c r="B6074" i="14"/>
  <c r="B6073" i="14"/>
  <c r="B6072" i="14"/>
  <c r="B6071" i="14"/>
  <c r="B6070" i="14"/>
  <c r="B6069" i="14"/>
  <c r="B6068" i="14"/>
  <c r="B6067" i="14"/>
  <c r="B6066" i="14"/>
  <c r="B6065" i="14"/>
  <c r="B6064" i="14"/>
  <c r="B6063" i="14"/>
  <c r="B6062" i="14"/>
  <c r="B6061" i="14"/>
  <c r="B6060" i="14"/>
  <c r="B6059" i="14"/>
  <c r="B6058" i="14"/>
  <c r="B6057" i="14"/>
  <c r="B6056" i="14"/>
  <c r="B6055" i="14"/>
  <c r="B6054" i="14"/>
  <c r="B6053" i="14"/>
  <c r="B6052" i="14"/>
  <c r="B6051" i="14"/>
  <c r="B6050" i="14"/>
  <c r="B6049" i="14"/>
  <c r="B6048" i="14"/>
  <c r="B6047" i="14"/>
  <c r="B6046" i="14"/>
  <c r="B6045" i="14"/>
  <c r="B6044" i="14"/>
  <c r="B6043" i="14"/>
  <c r="B6042" i="14"/>
  <c r="B6041" i="14"/>
  <c r="B6040" i="14"/>
  <c r="B6039" i="14"/>
  <c r="B6038" i="14"/>
  <c r="B6037" i="14"/>
  <c r="B6036" i="14"/>
  <c r="B6035" i="14"/>
  <c r="B6034" i="14"/>
  <c r="B6033" i="14"/>
  <c r="B6032" i="14"/>
  <c r="B6031" i="14"/>
  <c r="B6030" i="14"/>
  <c r="B6029" i="14"/>
  <c r="B6028" i="14"/>
  <c r="B6027" i="14"/>
  <c r="B6026" i="14"/>
  <c r="B6025" i="14"/>
  <c r="B6024" i="14"/>
  <c r="D6078" i="14"/>
  <c r="D6077" i="14"/>
  <c r="D6076" i="14"/>
  <c r="D6075" i="14"/>
  <c r="D6074" i="14"/>
  <c r="D6073" i="14"/>
  <c r="D6072" i="14"/>
  <c r="D6071" i="14"/>
  <c r="D6070" i="14"/>
  <c r="D6069" i="14"/>
  <c r="D6068" i="14"/>
  <c r="D6067" i="14"/>
  <c r="D6066" i="14"/>
  <c r="D6065" i="14"/>
  <c r="D6064" i="14"/>
  <c r="D6063" i="14"/>
  <c r="D6062" i="14"/>
  <c r="D6061" i="14"/>
  <c r="D6060" i="14"/>
  <c r="D6059" i="14"/>
  <c r="D6058" i="14"/>
  <c r="D6057" i="14"/>
  <c r="D6056" i="14"/>
  <c r="D6055" i="14"/>
  <c r="D6054" i="14"/>
  <c r="D6053" i="14"/>
  <c r="D6052" i="14"/>
  <c r="D6051" i="14"/>
  <c r="D6050" i="14"/>
  <c r="D6049" i="14"/>
  <c r="D6048" i="14"/>
  <c r="D6047" i="14"/>
  <c r="D6046" i="14"/>
  <c r="D6045" i="14"/>
  <c r="D6044" i="14"/>
  <c r="D6043" i="14"/>
  <c r="D6042" i="14"/>
  <c r="D6041" i="14"/>
  <c r="D6040" i="14"/>
  <c r="D6039" i="14"/>
  <c r="D6038" i="14"/>
  <c r="D6037" i="14"/>
  <c r="D6036" i="14"/>
  <c r="D6035" i="14"/>
  <c r="D6034" i="14"/>
  <c r="D6033" i="14"/>
  <c r="D6032" i="14"/>
  <c r="D6031" i="14"/>
  <c r="D6030" i="14"/>
  <c r="D6029" i="14"/>
  <c r="D6028" i="14"/>
  <c r="D6027" i="14"/>
  <c r="D6026" i="14"/>
  <c r="D6025" i="14"/>
  <c r="D6024" i="14"/>
  <c r="I6078" i="14"/>
  <c r="I6077" i="14"/>
  <c r="I6076" i="14"/>
  <c r="I6075" i="14"/>
  <c r="I6074" i="14"/>
  <c r="I6073" i="14"/>
  <c r="I6072" i="14"/>
  <c r="I6071" i="14"/>
  <c r="I6070" i="14"/>
  <c r="I6069" i="14"/>
  <c r="I6068" i="14"/>
  <c r="I6067" i="14"/>
  <c r="I6066" i="14"/>
  <c r="I6065" i="14"/>
  <c r="I6064" i="14"/>
  <c r="I6063" i="14"/>
  <c r="I6062" i="14"/>
  <c r="I6061" i="14"/>
  <c r="I6060" i="14"/>
  <c r="I6059" i="14"/>
  <c r="I6058" i="14"/>
  <c r="I6057" i="14"/>
  <c r="I6056" i="14"/>
  <c r="I6055" i="14"/>
  <c r="I6054" i="14"/>
  <c r="I6053" i="14"/>
  <c r="I6052" i="14"/>
  <c r="I6051" i="14"/>
  <c r="I6050" i="14"/>
  <c r="I6049" i="14"/>
  <c r="I6048" i="14"/>
  <c r="I6047" i="14"/>
  <c r="I6046" i="14"/>
  <c r="I6045" i="14"/>
  <c r="I6044" i="14"/>
  <c r="I6043" i="14"/>
  <c r="I6042" i="14"/>
  <c r="I6041" i="14"/>
  <c r="I6040" i="14"/>
  <c r="I6039" i="14"/>
  <c r="I6038" i="14"/>
  <c r="I6037" i="14"/>
  <c r="I6036" i="14"/>
  <c r="I6035" i="14"/>
  <c r="I6034" i="14"/>
  <c r="I6033" i="14"/>
  <c r="I6032" i="14"/>
  <c r="I6031" i="14"/>
  <c r="I6030" i="14"/>
  <c r="I6029" i="14"/>
  <c r="I6028" i="14"/>
  <c r="I6027" i="14"/>
  <c r="I6026" i="14"/>
  <c r="I6025" i="14"/>
  <c r="I6024" i="14"/>
  <c r="D3858" i="14" l="1"/>
  <c r="B3858" i="14"/>
  <c r="D5538" i="14"/>
  <c r="D5537" i="14"/>
  <c r="D5536" i="14"/>
  <c r="D5535" i="14"/>
  <c r="D5534" i="14"/>
  <c r="D5533" i="14"/>
  <c r="D5532" i="14"/>
  <c r="D5531" i="14"/>
  <c r="D5530" i="14"/>
  <c r="B5538" i="14"/>
  <c r="B5537" i="14"/>
  <c r="B5536" i="14"/>
  <c r="B5535" i="14"/>
  <c r="B5534" i="14"/>
  <c r="B5533" i="14"/>
  <c r="B5532" i="14"/>
  <c r="B5531" i="14"/>
  <c r="B5530" i="14"/>
  <c r="D3637" i="14"/>
  <c r="B3637" i="14"/>
  <c r="I3637" i="14"/>
  <c r="B3000" i="14"/>
  <c r="D3000" i="14"/>
  <c r="I3416" i="14" l="1"/>
  <c r="D3416" i="14"/>
  <c r="B3416" i="14"/>
  <c r="B3377" i="14"/>
  <c r="D3377" i="14"/>
  <c r="I3377" i="14"/>
  <c r="I3464" i="14"/>
  <c r="D3464" i="14"/>
  <c r="B3464" i="14"/>
  <c r="D6023" i="14"/>
  <c r="D6022" i="14"/>
  <c r="D6021" i="14"/>
  <c r="D6020" i="14"/>
  <c r="D6019" i="14"/>
  <c r="D6018" i="14"/>
  <c r="D6017" i="14"/>
  <c r="D6016" i="14"/>
  <c r="D6015" i="14"/>
  <c r="D6014" i="14"/>
  <c r="D6013" i="14"/>
  <c r="D6012" i="14"/>
  <c r="D6011" i="14"/>
  <c r="D6010" i="14"/>
  <c r="D6009" i="14"/>
  <c r="D6008" i="14"/>
  <c r="D6007" i="14"/>
  <c r="D6006" i="14"/>
  <c r="D6005" i="14"/>
  <c r="D6004" i="14"/>
  <c r="D6003" i="14"/>
  <c r="D6002" i="14"/>
  <c r="D6001" i="14"/>
  <c r="D6000" i="14"/>
  <c r="D5999" i="14"/>
  <c r="D5998" i="14"/>
  <c r="D5997" i="14"/>
  <c r="D5996" i="14"/>
  <c r="D5995" i="14"/>
  <c r="D5994" i="14"/>
  <c r="D5993" i="14"/>
  <c r="D5992" i="14"/>
  <c r="D5991" i="14"/>
  <c r="D5990" i="14"/>
  <c r="D5989" i="14"/>
  <c r="D5988" i="14"/>
  <c r="D5987" i="14"/>
  <c r="D5986" i="14"/>
  <c r="D5985" i="14"/>
  <c r="D5984" i="14"/>
  <c r="D5983" i="14"/>
  <c r="D5982" i="14"/>
  <c r="D5981" i="14"/>
  <c r="D5980" i="14"/>
  <c r="D5979" i="14"/>
  <c r="D5978" i="14"/>
  <c r="D5977" i="14"/>
  <c r="D5976" i="14"/>
  <c r="D5975" i="14"/>
  <c r="D5974" i="14"/>
  <c r="D5973" i="14"/>
  <c r="D5972" i="14"/>
  <c r="D5971" i="14"/>
  <c r="D5970" i="14"/>
  <c r="D5969" i="14"/>
  <c r="D5968" i="14"/>
  <c r="D5967" i="14"/>
  <c r="D5966" i="14"/>
  <c r="D5965" i="14"/>
  <c r="D5964" i="14"/>
  <c r="D5963" i="14"/>
  <c r="D5962" i="14"/>
  <c r="D5961" i="14"/>
  <c r="D5960" i="14"/>
  <c r="D5959" i="14"/>
  <c r="D5958" i="14"/>
  <c r="D5957" i="14"/>
  <c r="D5956" i="14"/>
  <c r="D5955" i="14"/>
  <c r="D5954" i="14"/>
  <c r="D5953" i="14"/>
  <c r="D5952" i="14"/>
  <c r="D5951" i="14"/>
  <c r="D5950" i="14"/>
  <c r="D5949" i="14"/>
  <c r="D5948" i="14"/>
  <c r="D5947" i="14"/>
  <c r="D5946" i="14"/>
  <c r="D5945" i="14"/>
  <c r="D5944" i="14"/>
  <c r="D5943" i="14"/>
  <c r="D5942" i="14"/>
  <c r="D5941" i="14"/>
  <c r="D5940" i="14"/>
  <c r="D5939" i="14"/>
  <c r="D5938" i="14"/>
  <c r="D5937" i="14"/>
  <c r="D5936" i="14"/>
  <c r="D5935" i="14"/>
  <c r="D5934" i="14"/>
  <c r="D5933" i="14"/>
  <c r="D5932" i="14"/>
  <c r="B6023" i="14"/>
  <c r="B6022" i="14"/>
  <c r="B6021" i="14"/>
  <c r="B6020" i="14"/>
  <c r="B6019" i="14"/>
  <c r="B6018" i="14"/>
  <c r="B6017" i="14"/>
  <c r="B6016" i="14"/>
  <c r="B6015" i="14"/>
  <c r="B6014" i="14"/>
  <c r="B6013" i="14"/>
  <c r="B6012" i="14"/>
  <c r="B6011" i="14"/>
  <c r="B6010" i="14"/>
  <c r="B6009" i="14"/>
  <c r="B6008" i="14"/>
  <c r="B6007" i="14"/>
  <c r="B6006" i="14"/>
  <c r="B6005" i="14"/>
  <c r="B6004" i="14"/>
  <c r="B6003" i="14"/>
  <c r="B6002" i="14"/>
  <c r="B6001" i="14"/>
  <c r="B6000" i="14"/>
  <c r="B5999" i="14"/>
  <c r="B5998" i="14"/>
  <c r="B5997" i="14"/>
  <c r="B5996" i="14"/>
  <c r="B5995" i="14"/>
  <c r="B5994" i="14"/>
  <c r="B5993" i="14"/>
  <c r="B5992" i="14"/>
  <c r="B5991" i="14"/>
  <c r="B5990" i="14"/>
  <c r="B5989" i="14"/>
  <c r="B5988" i="14"/>
  <c r="B5987" i="14"/>
  <c r="B5986" i="14"/>
  <c r="B5985" i="14"/>
  <c r="B5984" i="14"/>
  <c r="B5983" i="14"/>
  <c r="B5982" i="14"/>
  <c r="B5981" i="14"/>
  <c r="B5980" i="14"/>
  <c r="B5979" i="14"/>
  <c r="B5978" i="14"/>
  <c r="B5977" i="14"/>
  <c r="B5976" i="14"/>
  <c r="B5975" i="14"/>
  <c r="B5974" i="14"/>
  <c r="B5973" i="14"/>
  <c r="B5972" i="14"/>
  <c r="B5971" i="14"/>
  <c r="B5970" i="14"/>
  <c r="B5969" i="14"/>
  <c r="B5968" i="14"/>
  <c r="B5967" i="14"/>
  <c r="B5966" i="14"/>
  <c r="B5965" i="14"/>
  <c r="B5964" i="14"/>
  <c r="B5963" i="14"/>
  <c r="B5962" i="14"/>
  <c r="B5961" i="14"/>
  <c r="B5960" i="14"/>
  <c r="B5959" i="14"/>
  <c r="B5958" i="14"/>
  <c r="B5957" i="14"/>
  <c r="B5956" i="14"/>
  <c r="B5955" i="14"/>
  <c r="B5954" i="14"/>
  <c r="B5953" i="14"/>
  <c r="B5952" i="14"/>
  <c r="B5951" i="14"/>
  <c r="B5950" i="14"/>
  <c r="B5949" i="14"/>
  <c r="B5948" i="14"/>
  <c r="B5947" i="14"/>
  <c r="B5946" i="14"/>
  <c r="B5945" i="14"/>
  <c r="B5944" i="14"/>
  <c r="B5943" i="14"/>
  <c r="B5942" i="14"/>
  <c r="B5941" i="14"/>
  <c r="B5940" i="14"/>
  <c r="B5939" i="14"/>
  <c r="B5938" i="14"/>
  <c r="B5937" i="14"/>
  <c r="B5936" i="14"/>
  <c r="B5935" i="14"/>
  <c r="B5934" i="14"/>
  <c r="B5933" i="14"/>
  <c r="B5932" i="14"/>
  <c r="I6023" i="14"/>
  <c r="I6022" i="14"/>
  <c r="I6021" i="14"/>
  <c r="I6020" i="14"/>
  <c r="I6019" i="14"/>
  <c r="I6018" i="14"/>
  <c r="I6017" i="14"/>
  <c r="I6016" i="14"/>
  <c r="I6015" i="14"/>
  <c r="I6014" i="14"/>
  <c r="I6013" i="14"/>
  <c r="I6012" i="14"/>
  <c r="I6011" i="14"/>
  <c r="I6010" i="14"/>
  <c r="I6009" i="14"/>
  <c r="I6008" i="14"/>
  <c r="I6007" i="14"/>
  <c r="I6006" i="14"/>
  <c r="I6005" i="14"/>
  <c r="I6004" i="14"/>
  <c r="I6003" i="14"/>
  <c r="I6002" i="14"/>
  <c r="I6001" i="14"/>
  <c r="I6000" i="14"/>
  <c r="I5999" i="14"/>
  <c r="I5998" i="14"/>
  <c r="I5997" i="14"/>
  <c r="I5996" i="14"/>
  <c r="I5995" i="14"/>
  <c r="I5994" i="14"/>
  <c r="I5993" i="14"/>
  <c r="I5992" i="14"/>
  <c r="I5991" i="14"/>
  <c r="I5990" i="14"/>
  <c r="I5989" i="14"/>
  <c r="I5988" i="14"/>
  <c r="I5987" i="14"/>
  <c r="I5986" i="14"/>
  <c r="I5985" i="14"/>
  <c r="I5984" i="14"/>
  <c r="I5983" i="14"/>
  <c r="I5982" i="14"/>
  <c r="I5981" i="14"/>
  <c r="I5980" i="14"/>
  <c r="I5979" i="14"/>
  <c r="I5978" i="14"/>
  <c r="I5977" i="14"/>
  <c r="I5976" i="14"/>
  <c r="I5975" i="14"/>
  <c r="I5974" i="14"/>
  <c r="I5973" i="14"/>
  <c r="I5972" i="14"/>
  <c r="I5971" i="14"/>
  <c r="I5970" i="14"/>
  <c r="I5969" i="14"/>
  <c r="I5968" i="14"/>
  <c r="I5967" i="14"/>
  <c r="I5966" i="14"/>
  <c r="I5965" i="14"/>
  <c r="I5964" i="14"/>
  <c r="I5963" i="14"/>
  <c r="I5962" i="14"/>
  <c r="I5961" i="14"/>
  <c r="I5960" i="14"/>
  <c r="I5959" i="14"/>
  <c r="I5958" i="14"/>
  <c r="I5957" i="14"/>
  <c r="I5956" i="14"/>
  <c r="I5955" i="14"/>
  <c r="I5954" i="14"/>
  <c r="I5953" i="14"/>
  <c r="I5952" i="14"/>
  <c r="I5951" i="14"/>
  <c r="I5950" i="14"/>
  <c r="I5949" i="14"/>
  <c r="I5948" i="14"/>
  <c r="I5947" i="14"/>
  <c r="I5946" i="14"/>
  <c r="I5945" i="14"/>
  <c r="I5944" i="14"/>
  <c r="I5943" i="14"/>
  <c r="I5942" i="14"/>
  <c r="I5941" i="14"/>
  <c r="I5940" i="14"/>
  <c r="I5939" i="14"/>
  <c r="I5938" i="14"/>
  <c r="I5937" i="14"/>
  <c r="I5936" i="14"/>
  <c r="I5935" i="14"/>
  <c r="I5934" i="14"/>
  <c r="I5933" i="14"/>
  <c r="I5932" i="14"/>
  <c r="I5931" i="14" l="1"/>
  <c r="I5930" i="14"/>
  <c r="I5929" i="14"/>
  <c r="I5928" i="14"/>
  <c r="I5927" i="14"/>
  <c r="I5926" i="14"/>
  <c r="I5925" i="14"/>
  <c r="I5924" i="14"/>
  <c r="I5923" i="14"/>
  <c r="I5922" i="14"/>
  <c r="I5921" i="14"/>
  <c r="I5920" i="14"/>
  <c r="I5919" i="14"/>
  <c r="I5918" i="14"/>
  <c r="I5917" i="14"/>
  <c r="D5931" i="14"/>
  <c r="D5930" i="14"/>
  <c r="D5929" i="14"/>
  <c r="D5928" i="14"/>
  <c r="D5927" i="14"/>
  <c r="D5926" i="14"/>
  <c r="D5925" i="14"/>
  <c r="D5924" i="14"/>
  <c r="D5923" i="14"/>
  <c r="D5922" i="14"/>
  <c r="D5921" i="14"/>
  <c r="D5919" i="14"/>
  <c r="D5920" i="14"/>
  <c r="D5918" i="14"/>
  <c r="D5917" i="14"/>
  <c r="B5931" i="14"/>
  <c r="B5930" i="14"/>
  <c r="B5929" i="14"/>
  <c r="B5928" i="14"/>
  <c r="B5927" i="14"/>
  <c r="B5926" i="14"/>
  <c r="B5925" i="14"/>
  <c r="B5924" i="14"/>
  <c r="B5923" i="14"/>
  <c r="B5922" i="14"/>
  <c r="B5921" i="14"/>
  <c r="B5920" i="14"/>
  <c r="B5919" i="14"/>
  <c r="B5918" i="14"/>
  <c r="B5917" i="14"/>
  <c r="I5915" i="14" l="1"/>
  <c r="I5914" i="14"/>
  <c r="I5913" i="14"/>
  <c r="I5912" i="14"/>
  <c r="I5911" i="14"/>
  <c r="I5910" i="14"/>
  <c r="I5909" i="14"/>
  <c r="I5908" i="14"/>
  <c r="I5907" i="14"/>
  <c r="I5906" i="14"/>
  <c r="I5905" i="14"/>
  <c r="I5904" i="14"/>
  <c r="I5903" i="14"/>
  <c r="I5902" i="14"/>
  <c r="I5901" i="14"/>
  <c r="I5900" i="14"/>
  <c r="I5899" i="14"/>
  <c r="I5898" i="14"/>
  <c r="I5916" i="14"/>
  <c r="I5897" i="14"/>
  <c r="D5916" i="14"/>
  <c r="D5915" i="14"/>
  <c r="D5914" i="14"/>
  <c r="D5913" i="14"/>
  <c r="D5912" i="14"/>
  <c r="D5911" i="14"/>
  <c r="D5910" i="14"/>
  <c r="D5909" i="14"/>
  <c r="D5908" i="14"/>
  <c r="D5907" i="14"/>
  <c r="D5906" i="14"/>
  <c r="D5905" i="14"/>
  <c r="D5904" i="14"/>
  <c r="D5903" i="14"/>
  <c r="D5902" i="14"/>
  <c r="D5901" i="14"/>
  <c r="D5900" i="14"/>
  <c r="D5899" i="14"/>
  <c r="D5898" i="14"/>
  <c r="D5897" i="14"/>
  <c r="B5916" i="14"/>
  <c r="B5915" i="14"/>
  <c r="B5914" i="14"/>
  <c r="B5913" i="14"/>
  <c r="B5912" i="14"/>
  <c r="B5911" i="14"/>
  <c r="B5910" i="14"/>
  <c r="B5909" i="14"/>
  <c r="B5908" i="14"/>
  <c r="B5907" i="14"/>
  <c r="B5906" i="14"/>
  <c r="B5905" i="14"/>
  <c r="B5904" i="14"/>
  <c r="B5903" i="14"/>
  <c r="B5902" i="14"/>
  <c r="B5901" i="14"/>
  <c r="B5900" i="14"/>
  <c r="B5899" i="14"/>
  <c r="B5898" i="14"/>
  <c r="B5897" i="14"/>
  <c r="I5896" i="14"/>
  <c r="I5895" i="14"/>
  <c r="I5894" i="14"/>
  <c r="I5893" i="14"/>
  <c r="I5892" i="14"/>
  <c r="I5891" i="14"/>
  <c r="I5890" i="14"/>
  <c r="I5889" i="14"/>
  <c r="I5888" i="14"/>
  <c r="I5887" i="14"/>
  <c r="I5886" i="14"/>
  <c r="I5885" i="14"/>
  <c r="I5884" i="14"/>
  <c r="I5883" i="14"/>
  <c r="I5882" i="14"/>
  <c r="I5881" i="14"/>
  <c r="I5880" i="14"/>
  <c r="I5879" i="14"/>
  <c r="I5878" i="14"/>
  <c r="I5877" i="14"/>
  <c r="I5876" i="14"/>
  <c r="I5875" i="14"/>
  <c r="I5874" i="14"/>
  <c r="I5873" i="14"/>
  <c r="I5872" i="14"/>
  <c r="I5871" i="14"/>
  <c r="I5870" i="14"/>
  <c r="I5869" i="14"/>
  <c r="I5868" i="14"/>
  <c r="I5867" i="14"/>
  <c r="I5866" i="14"/>
  <c r="I5865" i="14"/>
  <c r="I5864" i="14"/>
  <c r="I5863" i="14"/>
  <c r="I5862" i="14"/>
  <c r="I5861" i="14"/>
  <c r="I5860" i="14"/>
  <c r="I5859" i="14"/>
  <c r="I5858" i="14"/>
  <c r="D5896" i="14"/>
  <c r="D5895" i="14"/>
  <c r="D5894" i="14"/>
  <c r="D5893" i="14"/>
  <c r="D5892" i="14"/>
  <c r="D5891" i="14"/>
  <c r="D5890" i="14"/>
  <c r="D5889" i="14"/>
  <c r="D5888" i="14"/>
  <c r="D5887" i="14"/>
  <c r="D5886" i="14"/>
  <c r="D5885" i="14"/>
  <c r="D5884" i="14"/>
  <c r="D5883" i="14"/>
  <c r="D5882" i="14"/>
  <c r="D5881" i="14"/>
  <c r="D5880" i="14"/>
  <c r="D5879" i="14"/>
  <c r="D5878" i="14"/>
  <c r="D5877" i="14"/>
  <c r="D5876" i="14"/>
  <c r="D5875" i="14"/>
  <c r="D5874" i="14"/>
  <c r="D5873" i="14"/>
  <c r="D5872" i="14"/>
  <c r="D5871" i="14"/>
  <c r="D5870" i="14"/>
  <c r="D5869" i="14"/>
  <c r="D5868" i="14"/>
  <c r="D5867" i="14"/>
  <c r="D5866" i="14"/>
  <c r="D5865" i="14"/>
  <c r="D5864" i="14"/>
  <c r="D5863" i="14"/>
  <c r="D5862" i="14"/>
  <c r="D5861" i="14"/>
  <c r="D5860" i="14"/>
  <c r="D5859" i="14"/>
  <c r="D5858" i="14"/>
  <c r="B5891" i="14"/>
  <c r="B5890" i="14"/>
  <c r="B5889" i="14"/>
  <c r="B5888" i="14"/>
  <c r="B5887" i="14"/>
  <c r="B5886" i="14"/>
  <c r="B5885" i="14"/>
  <c r="B5884" i="14"/>
  <c r="B5883" i="14"/>
  <c r="B5882" i="14"/>
  <c r="B5881" i="14"/>
  <c r="B5880" i="14"/>
  <c r="B5879" i="14"/>
  <c r="B5878" i="14"/>
  <c r="B5877" i="14"/>
  <c r="B5876" i="14"/>
  <c r="B5875" i="14"/>
  <c r="B5874" i="14"/>
  <c r="B5873" i="14"/>
  <c r="B5872" i="14"/>
  <c r="B5871" i="14"/>
  <c r="B5870" i="14"/>
  <c r="B5869" i="14"/>
  <c r="B5868" i="14"/>
  <c r="B5892" i="14"/>
  <c r="B5893" i="14"/>
  <c r="B5894" i="14"/>
  <c r="B5895" i="14"/>
  <c r="B5896" i="14"/>
  <c r="B5867" i="14"/>
  <c r="B5866" i="14"/>
  <c r="B5865" i="14"/>
  <c r="B5864" i="14"/>
  <c r="B5863" i="14"/>
  <c r="B5862" i="14"/>
  <c r="B5861" i="14"/>
  <c r="B5860" i="14"/>
  <c r="B5859" i="14"/>
  <c r="B5858" i="14"/>
  <c r="I5857" i="14"/>
  <c r="I5856" i="14"/>
  <c r="I5855" i="14"/>
  <c r="I5854" i="14"/>
  <c r="D5857" i="14"/>
  <c r="D5856" i="14"/>
  <c r="D5855" i="14"/>
  <c r="D5854" i="14"/>
  <c r="B5857" i="14"/>
  <c r="B5856" i="14"/>
  <c r="B5855" i="14"/>
  <c r="B5854" i="14"/>
  <c r="I846" i="14" l="1"/>
  <c r="I845" i="14"/>
  <c r="I844" i="14"/>
  <c r="I843" i="14"/>
  <c r="I842" i="14"/>
  <c r="I841" i="14"/>
  <c r="I840" i="14"/>
  <c r="I839" i="14"/>
  <c r="I838" i="14"/>
  <c r="I837" i="14"/>
  <c r="I836" i="14"/>
  <c r="D846" i="14"/>
  <c r="D845" i="14"/>
  <c r="D844" i="14"/>
  <c r="D843" i="14"/>
  <c r="D842" i="14"/>
  <c r="D841" i="14"/>
  <c r="D840" i="14"/>
  <c r="D839" i="14"/>
  <c r="D838" i="14"/>
  <c r="D837" i="14"/>
  <c r="D836" i="14"/>
  <c r="B846" i="14"/>
  <c r="B845" i="14"/>
  <c r="B844" i="14"/>
  <c r="B843" i="14"/>
  <c r="B842" i="14"/>
  <c r="B841" i="14"/>
  <c r="B840" i="14"/>
  <c r="B839" i="14"/>
  <c r="B838" i="14"/>
  <c r="B837" i="14"/>
  <c r="B836" i="14"/>
  <c r="I4501" i="14" l="1"/>
  <c r="I4500" i="14"/>
  <c r="I4499" i="14"/>
  <c r="I4498" i="14"/>
  <c r="I4497" i="14"/>
  <c r="I4496" i="14"/>
  <c r="I4495" i="14"/>
  <c r="I4494" i="14"/>
  <c r="I4493" i="14"/>
  <c r="I4492" i="14"/>
  <c r="I4491" i="14"/>
  <c r="I4490" i="14"/>
  <c r="I4489" i="14"/>
  <c r="I4488" i="14"/>
  <c r="I4487" i="14"/>
  <c r="I4486" i="14"/>
  <c r="I4485" i="14"/>
  <c r="I4484" i="14"/>
  <c r="I4483" i="14"/>
  <c r="I4482" i="14"/>
  <c r="I4481" i="14"/>
  <c r="I4480" i="14"/>
  <c r="D4480" i="14"/>
  <c r="D4481" i="14"/>
  <c r="D4482" i="14"/>
  <c r="D4483" i="14"/>
  <c r="D4484" i="14"/>
  <c r="D4485" i="14"/>
  <c r="D4486" i="14"/>
  <c r="D4487" i="14"/>
  <c r="D4488" i="14"/>
  <c r="D4489" i="14"/>
  <c r="D4490" i="14"/>
  <c r="D4491" i="14"/>
  <c r="D4492" i="14"/>
  <c r="D4493" i="14"/>
  <c r="D4494" i="14"/>
  <c r="D4495" i="14"/>
  <c r="D4496" i="14"/>
  <c r="D4497" i="14"/>
  <c r="D4498" i="14"/>
  <c r="D4499" i="14"/>
  <c r="D4500" i="14"/>
  <c r="D4501" i="14"/>
  <c r="B4481" i="14"/>
  <c r="B4482" i="14"/>
  <c r="B4483" i="14"/>
  <c r="B4484" i="14"/>
  <c r="B4485" i="14"/>
  <c r="B4486" i="14"/>
  <c r="B4487" i="14"/>
  <c r="B4488" i="14"/>
  <c r="B4489" i="14"/>
  <c r="B4490" i="14"/>
  <c r="B4491" i="14"/>
  <c r="B4492" i="14"/>
  <c r="B4493" i="14"/>
  <c r="B4494" i="14"/>
  <c r="B4495" i="14"/>
  <c r="B4496" i="14"/>
  <c r="B4497" i="14"/>
  <c r="B4498" i="14"/>
  <c r="B4499" i="14"/>
  <c r="B4500" i="14"/>
  <c r="B4501" i="14"/>
  <c r="B4480" i="14"/>
  <c r="I2933" i="14"/>
  <c r="I2934" i="14"/>
  <c r="I2935" i="14"/>
  <c r="I2936" i="14"/>
  <c r="I2937" i="14"/>
  <c r="I2938" i="14"/>
  <c r="I2939" i="14"/>
  <c r="I2940" i="14"/>
  <c r="I2941" i="14"/>
  <c r="I2942" i="14"/>
  <c r="I2943" i="14"/>
  <c r="I2944" i="14"/>
  <c r="I2945" i="14"/>
  <c r="I2946" i="14"/>
  <c r="I2947" i="14"/>
  <c r="I2948" i="14"/>
  <c r="I2949" i="14"/>
  <c r="I2950" i="14"/>
  <c r="I2951" i="14"/>
  <c r="I2952" i="14"/>
  <c r="I2953" i="14"/>
  <c r="I2954" i="14"/>
  <c r="I2955" i="14"/>
  <c r="I2956" i="14"/>
  <c r="I2957" i="14"/>
  <c r="I2958" i="14"/>
  <c r="I2932" i="14"/>
  <c r="D2932" i="14"/>
  <c r="D2933" i="14"/>
  <c r="D2934" i="14"/>
  <c r="D2935" i="14"/>
  <c r="D2936" i="14"/>
  <c r="D2937" i="14"/>
  <c r="D2938" i="14"/>
  <c r="D2939" i="14"/>
  <c r="D2940" i="14"/>
  <c r="D2941" i="14"/>
  <c r="D2942" i="14"/>
  <c r="D2943" i="14"/>
  <c r="D2944" i="14"/>
  <c r="D2945" i="14"/>
  <c r="D2946" i="14"/>
  <c r="D2947" i="14"/>
  <c r="D2948" i="14"/>
  <c r="D2949" i="14"/>
  <c r="D2950" i="14"/>
  <c r="D2951" i="14"/>
  <c r="D2952" i="14"/>
  <c r="D2953" i="14"/>
  <c r="D2954" i="14"/>
  <c r="D2955" i="14"/>
  <c r="D2956" i="14"/>
  <c r="D2957" i="14"/>
  <c r="D2958" i="14"/>
  <c r="B2932" i="14"/>
  <c r="B2933" i="14"/>
  <c r="B2934" i="14"/>
  <c r="B2935" i="14"/>
  <c r="B2936" i="14"/>
  <c r="B2937" i="14"/>
  <c r="B2938" i="14"/>
  <c r="B2939" i="14"/>
  <c r="B2940" i="14"/>
  <c r="B2941" i="14"/>
  <c r="B2942" i="14"/>
  <c r="B2943" i="14"/>
  <c r="B2944" i="14"/>
  <c r="B2945" i="14"/>
  <c r="B2946" i="14"/>
  <c r="B2947" i="14"/>
  <c r="B2948" i="14"/>
  <c r="B2949" i="14"/>
  <c r="B2950" i="14"/>
  <c r="B2951" i="14"/>
  <c r="B2952" i="14"/>
  <c r="B2953" i="14"/>
  <c r="B2954" i="14"/>
  <c r="B2955" i="14"/>
  <c r="B2956" i="14"/>
  <c r="B2957" i="14"/>
  <c r="B2958" i="14"/>
  <c r="I4449" i="14" l="1"/>
  <c r="I4450" i="14"/>
  <c r="I4451" i="14"/>
  <c r="D4449" i="14"/>
  <c r="D4450" i="14"/>
  <c r="D4451" i="14"/>
  <c r="B4449" i="14"/>
  <c r="B4450" i="14"/>
  <c r="B4451" i="14"/>
  <c r="I31" i="14"/>
  <c r="I32" i="14"/>
  <c r="I33" i="14"/>
  <c r="D31" i="14"/>
  <c r="D32" i="14"/>
  <c r="D33" i="14"/>
  <c r="B31" i="14"/>
  <c r="B32" i="14"/>
  <c r="B33" i="14"/>
  <c r="I3218" i="14"/>
  <c r="I3219" i="14"/>
  <c r="I3220" i="14"/>
  <c r="I3221" i="14"/>
  <c r="I3222" i="14"/>
  <c r="I3223" i="14"/>
  <c r="I3224" i="14"/>
  <c r="I3225" i="14"/>
  <c r="I3226" i="14"/>
  <c r="I3227" i="14"/>
  <c r="I3228" i="14"/>
  <c r="I3229" i="14"/>
  <c r="I3230" i="14"/>
  <c r="I3231" i="14"/>
  <c r="I3232" i="14"/>
  <c r="I3233" i="14"/>
  <c r="I3234" i="14"/>
  <c r="I3235" i="14"/>
  <c r="D3218" i="14"/>
  <c r="D3219" i="14"/>
  <c r="D3220" i="14"/>
  <c r="D3221" i="14"/>
  <c r="D3222" i="14"/>
  <c r="D3223" i="14"/>
  <c r="D3224" i="14"/>
  <c r="D3225" i="14"/>
  <c r="D3226" i="14"/>
  <c r="D3227" i="14"/>
  <c r="D3228" i="14"/>
  <c r="D3229" i="14"/>
  <c r="D3230" i="14"/>
  <c r="D3231" i="14"/>
  <c r="D3232" i="14"/>
  <c r="D3233" i="14"/>
  <c r="D3234" i="14"/>
  <c r="D3235" i="14"/>
  <c r="B3218" i="14"/>
  <c r="B3219" i="14"/>
  <c r="B3220" i="14"/>
  <c r="B3221" i="14"/>
  <c r="B3222" i="14"/>
  <c r="B3223" i="14"/>
  <c r="B3224" i="14"/>
  <c r="B3225" i="14"/>
  <c r="B3226" i="14"/>
  <c r="B3227" i="14"/>
  <c r="B3228" i="14"/>
  <c r="B3229" i="14"/>
  <c r="B3230" i="14"/>
  <c r="B3231" i="14"/>
  <c r="B3232" i="14"/>
  <c r="B3233" i="14"/>
  <c r="B3234" i="14"/>
  <c r="B3235" i="14"/>
  <c r="I2643" i="14"/>
  <c r="I2642" i="14"/>
  <c r="D2642" i="14"/>
  <c r="D2643" i="14"/>
  <c r="B2642" i="14"/>
  <c r="B2643" i="14"/>
  <c r="I317" i="14" l="1"/>
  <c r="I316" i="14"/>
  <c r="I315" i="14"/>
  <c r="I314" i="14"/>
  <c r="D314" i="14"/>
  <c r="D315" i="14"/>
  <c r="D316" i="14"/>
  <c r="D317" i="14"/>
  <c r="B317" i="14"/>
  <c r="B316" i="14"/>
  <c r="B315" i="14"/>
  <c r="B314" i="14"/>
  <c r="I3881" i="14" l="1"/>
  <c r="I3882" i="14"/>
  <c r="I3883" i="14"/>
  <c r="I3884" i="14"/>
  <c r="I3885" i="14"/>
  <c r="D3881" i="14"/>
  <c r="D3882" i="14"/>
  <c r="D3883" i="14"/>
  <c r="D3884" i="14"/>
  <c r="D3885" i="14"/>
  <c r="B3881" i="14"/>
  <c r="B3882" i="14"/>
  <c r="B3883" i="14"/>
  <c r="B3884" i="14"/>
  <c r="B3885" i="14"/>
  <c r="I2739" i="14"/>
  <c r="I2740" i="14"/>
  <c r="I2741" i="14"/>
  <c r="I2742" i="14"/>
  <c r="I2743" i="14"/>
  <c r="I2744" i="14"/>
  <c r="D2739" i="14"/>
  <c r="D2740" i="14"/>
  <c r="D2741" i="14"/>
  <c r="D2742" i="14"/>
  <c r="D2743" i="14"/>
  <c r="D2744" i="14"/>
  <c r="B2739" i="14"/>
  <c r="B2740" i="14"/>
  <c r="B2741" i="14"/>
  <c r="B2742" i="14"/>
  <c r="B2743" i="14"/>
  <c r="B2744" i="14"/>
  <c r="B4394" i="14"/>
  <c r="I4390" i="14" l="1"/>
  <c r="I4391" i="14"/>
  <c r="I4392" i="14"/>
  <c r="I4393" i="14"/>
  <c r="I4394" i="14"/>
  <c r="I4395" i="14"/>
  <c r="I4396" i="14"/>
  <c r="I4397" i="14"/>
  <c r="D4390" i="14"/>
  <c r="D4391" i="14"/>
  <c r="D4392" i="14"/>
  <c r="D4393" i="14"/>
  <c r="D4394" i="14"/>
  <c r="D4395" i="14"/>
  <c r="D4396" i="14"/>
  <c r="D4397" i="14"/>
  <c r="B4390" i="14"/>
  <c r="B4391" i="14"/>
  <c r="B4392" i="14"/>
  <c r="B4393" i="14"/>
  <c r="B4395" i="14"/>
  <c r="B4396" i="14"/>
  <c r="B4397" i="14"/>
  <c r="D4603" i="14"/>
  <c r="D4604" i="14"/>
  <c r="B4603" i="14"/>
  <c r="B4604" i="14"/>
  <c r="I2641" i="14" l="1"/>
  <c r="D2641" i="14"/>
  <c r="B2641" i="14"/>
  <c r="I5673" i="14" l="1"/>
  <c r="I5674" i="14"/>
  <c r="D5673" i="14"/>
  <c r="D5674" i="14"/>
  <c r="B5673" i="14"/>
  <c r="B5674" i="14"/>
  <c r="I4371" i="14"/>
  <c r="I4372" i="14"/>
  <c r="I4373" i="14"/>
  <c r="I4374" i="14"/>
  <c r="I4375" i="14"/>
  <c r="I4376" i="14"/>
  <c r="I4377" i="14"/>
  <c r="I4378" i="14"/>
  <c r="I4379" i="14"/>
  <c r="I4380" i="14"/>
  <c r="I4381" i="14"/>
  <c r="I4382" i="14"/>
  <c r="I4383" i="14"/>
  <c r="I4384" i="14"/>
  <c r="I4385" i="14"/>
  <c r="I4386" i="14"/>
  <c r="I4387" i="14"/>
  <c r="I4388" i="14"/>
  <c r="I4389" i="14"/>
  <c r="D4371" i="14"/>
  <c r="D4372" i="14"/>
  <c r="D4373" i="14"/>
  <c r="D4374" i="14"/>
  <c r="D4375" i="14"/>
  <c r="D4376" i="14"/>
  <c r="D4377" i="14"/>
  <c r="D4378" i="14"/>
  <c r="D4379" i="14"/>
  <c r="D4380" i="14"/>
  <c r="D4381" i="14"/>
  <c r="D4382" i="14"/>
  <c r="D4383" i="14"/>
  <c r="D4384" i="14"/>
  <c r="D4385" i="14"/>
  <c r="D4386" i="14"/>
  <c r="D4387" i="14"/>
  <c r="D4388" i="14"/>
  <c r="D4389" i="14"/>
  <c r="B4371" i="14"/>
  <c r="B4372" i="14"/>
  <c r="B4373" i="14"/>
  <c r="B4374" i="14"/>
  <c r="B4375" i="14"/>
  <c r="B4376" i="14"/>
  <c r="B4377" i="14"/>
  <c r="B4378" i="14"/>
  <c r="B4379" i="14"/>
  <c r="B4380" i="14"/>
  <c r="B4381" i="14"/>
  <c r="B4382" i="14"/>
  <c r="B4383" i="14"/>
  <c r="B4384" i="14"/>
  <c r="B4385" i="14"/>
  <c r="B4386" i="14"/>
  <c r="B4387" i="14"/>
  <c r="B4388" i="14"/>
  <c r="B4389" i="14"/>
  <c r="I4277" i="14"/>
  <c r="I4278" i="14"/>
  <c r="I4279" i="14"/>
  <c r="I4280" i="14"/>
  <c r="I4281" i="14"/>
  <c r="I4282" i="14"/>
  <c r="D4277" i="14"/>
  <c r="D4278" i="14"/>
  <c r="D4279" i="14"/>
  <c r="D4280" i="14"/>
  <c r="D4281" i="14"/>
  <c r="D4282" i="14"/>
  <c r="B4277" i="14"/>
  <c r="B4278" i="14"/>
  <c r="B4279" i="14"/>
  <c r="B4280" i="14"/>
  <c r="B4281" i="14"/>
  <c r="B4282" i="14"/>
  <c r="I5484" i="14"/>
  <c r="I5459" i="14"/>
  <c r="I5460" i="14"/>
  <c r="I5461" i="14"/>
  <c r="I5462" i="14"/>
  <c r="I5463" i="14"/>
  <c r="I5464" i="14"/>
  <c r="I5465" i="14"/>
  <c r="I5466" i="14"/>
  <c r="I5467" i="14"/>
  <c r="I5468" i="14"/>
  <c r="I5469" i="14"/>
  <c r="I5470" i="14"/>
  <c r="I5471" i="14"/>
  <c r="I5472" i="14"/>
  <c r="I5473" i="14"/>
  <c r="I5474" i="14"/>
  <c r="I5475" i="14"/>
  <c r="I5476" i="14"/>
  <c r="I5477" i="14"/>
  <c r="I5478" i="14"/>
  <c r="I5479" i="14"/>
  <c r="I5480" i="14"/>
  <c r="I5481" i="14"/>
  <c r="I5482" i="14"/>
  <c r="I5483" i="14"/>
  <c r="I5485" i="14"/>
  <c r="I5486" i="14"/>
  <c r="I5487" i="14"/>
  <c r="D5459" i="14"/>
  <c r="D5460" i="14"/>
  <c r="D5461" i="14"/>
  <c r="D5462" i="14"/>
  <c r="D5463" i="14"/>
  <c r="D5464" i="14"/>
  <c r="D5465" i="14"/>
  <c r="D5466" i="14"/>
  <c r="D5467" i="14"/>
  <c r="D5468" i="14"/>
  <c r="D5469" i="14"/>
  <c r="D5470" i="14"/>
  <c r="D5471" i="14"/>
  <c r="D5472" i="14"/>
  <c r="D5473" i="14"/>
  <c r="D5474" i="14"/>
  <c r="D5475" i="14"/>
  <c r="D5476" i="14"/>
  <c r="D5477" i="14"/>
  <c r="D5478" i="14"/>
  <c r="D5479" i="14"/>
  <c r="D5480" i="14"/>
  <c r="D5481" i="14"/>
  <c r="D5482" i="14"/>
  <c r="D5483" i="14"/>
  <c r="D5484" i="14"/>
  <c r="D5485" i="14"/>
  <c r="D5486" i="14"/>
  <c r="D5487" i="14"/>
  <c r="B5459" i="14"/>
  <c r="B5460" i="14"/>
  <c r="B5461" i="14"/>
  <c r="B5462" i="14"/>
  <c r="B5463" i="14"/>
  <c r="B5464" i="14"/>
  <c r="B5465" i="14"/>
  <c r="B5466" i="14"/>
  <c r="B5467" i="14"/>
  <c r="B5468" i="14"/>
  <c r="B5469" i="14"/>
  <c r="B5470" i="14"/>
  <c r="B5471" i="14"/>
  <c r="B5472" i="14"/>
  <c r="B5473" i="14"/>
  <c r="B5474" i="14"/>
  <c r="B5475" i="14"/>
  <c r="B5476" i="14"/>
  <c r="B5477" i="14"/>
  <c r="B5478" i="14"/>
  <c r="B5479" i="14"/>
  <c r="B5480" i="14"/>
  <c r="B5481" i="14"/>
  <c r="B5482" i="14"/>
  <c r="B5483" i="14"/>
  <c r="B5484" i="14"/>
  <c r="B5485" i="14"/>
  <c r="B5486" i="14"/>
  <c r="B5487" i="14"/>
  <c r="I4341" i="14" l="1"/>
  <c r="I4342" i="14"/>
  <c r="I4343" i="14"/>
  <c r="I4344" i="14"/>
  <c r="I4345" i="14"/>
  <c r="I4346" i="14"/>
  <c r="I4347" i="14"/>
  <c r="I4348" i="14"/>
  <c r="B3236" i="14" l="1"/>
  <c r="B3237" i="14"/>
  <c r="B3238" i="14"/>
  <c r="B3239" i="14"/>
  <c r="D3236" i="14"/>
  <c r="D3237" i="14"/>
  <c r="D3238" i="14"/>
  <c r="D3239" i="14"/>
  <c r="I3236" i="14"/>
  <c r="I3237" i="14"/>
  <c r="I3238" i="14"/>
  <c r="I3239" i="14"/>
  <c r="D4346" i="14"/>
  <c r="I4409" i="14" l="1"/>
  <c r="I4408" i="14"/>
  <c r="B4408" i="14"/>
  <c r="D3" i="14" l="1"/>
  <c r="D4" i="14"/>
  <c r="D5" i="14"/>
  <c r="D6" i="14"/>
  <c r="D7" i="14"/>
  <c r="D8" i="14"/>
  <c r="D9" i="14"/>
  <c r="D10" i="14"/>
  <c r="D11" i="14"/>
  <c r="D12" i="14"/>
  <c r="D13" i="14"/>
  <c r="D14" i="14"/>
  <c r="D15" i="14"/>
  <c r="D16" i="14"/>
  <c r="D17" i="14"/>
  <c r="D18" i="14"/>
  <c r="D19" i="14"/>
  <c r="D20" i="14"/>
  <c r="D21" i="14"/>
  <c r="D22" i="14"/>
  <c r="D23" i="14"/>
  <c r="D24" i="14"/>
  <c r="D25" i="14"/>
  <c r="D26" i="14"/>
  <c r="D27" i="14"/>
  <c r="D28" i="14"/>
  <c r="D29" i="14"/>
  <c r="D30" i="14"/>
  <c r="D34" i="14"/>
  <c r="D35" i="14"/>
  <c r="D36" i="14"/>
  <c r="D37" i="14"/>
  <c r="D38" i="14"/>
  <c r="D39" i="14"/>
  <c r="D40" i="14"/>
  <c r="D41" i="14"/>
  <c r="D42" i="14"/>
  <c r="D43" i="14"/>
  <c r="D44" i="14"/>
  <c r="D45" i="14"/>
  <c r="D46" i="14"/>
  <c r="D47" i="14"/>
  <c r="D48" i="14"/>
  <c r="D49" i="14"/>
  <c r="D50" i="14"/>
  <c r="D51" i="14"/>
  <c r="D52" i="14"/>
  <c r="D53" i="14"/>
  <c r="D54" i="14"/>
  <c r="D55" i="14"/>
  <c r="D56" i="14"/>
  <c r="D57" i="14"/>
  <c r="D58" i="14"/>
  <c r="D59" i="14"/>
  <c r="D60" i="14"/>
  <c r="D61" i="14"/>
  <c r="D62" i="14"/>
  <c r="D63" i="14"/>
  <c r="D64" i="14"/>
  <c r="D65" i="14"/>
  <c r="D66" i="14"/>
  <c r="D67" i="14"/>
  <c r="D68" i="14"/>
  <c r="D69" i="14"/>
  <c r="D70" i="14"/>
  <c r="D71" i="14"/>
  <c r="D72" i="14"/>
  <c r="D73" i="14"/>
  <c r="D74" i="14"/>
  <c r="D75" i="14"/>
  <c r="D76" i="14"/>
  <c r="D77" i="14"/>
  <c r="D78" i="14"/>
  <c r="D79" i="14"/>
  <c r="D80" i="14"/>
  <c r="D81" i="14"/>
  <c r="D82" i="14"/>
  <c r="D83" i="14"/>
  <c r="D84" i="14"/>
  <c r="D85" i="14"/>
  <c r="D86" i="14"/>
  <c r="D87" i="14"/>
  <c r="D88" i="14"/>
  <c r="D89" i="14"/>
  <c r="D90" i="14"/>
  <c r="D91" i="14"/>
  <c r="D92" i="14"/>
  <c r="D93" i="14"/>
  <c r="D94" i="14"/>
  <c r="D95" i="14"/>
  <c r="D96" i="14"/>
  <c r="D97" i="14"/>
  <c r="D98" i="14"/>
  <c r="D99" i="14"/>
  <c r="D100" i="14"/>
  <c r="D101" i="14"/>
  <c r="D102" i="14"/>
  <c r="D103" i="14"/>
  <c r="D104" i="14"/>
  <c r="D105" i="14"/>
  <c r="D106" i="14"/>
  <c r="D107" i="14"/>
  <c r="D108" i="14"/>
  <c r="D109" i="14"/>
  <c r="D110" i="14"/>
  <c r="D111" i="14"/>
  <c r="D112" i="14"/>
  <c r="D113" i="14"/>
  <c r="D114" i="14"/>
  <c r="D115" i="14"/>
  <c r="D116" i="14"/>
  <c r="D117" i="14"/>
  <c r="D118" i="14"/>
  <c r="D119" i="14"/>
  <c r="D120" i="14"/>
  <c r="D121" i="14"/>
  <c r="D122" i="14"/>
  <c r="D123" i="14"/>
  <c r="D124" i="14"/>
  <c r="D125" i="14"/>
  <c r="D126" i="14"/>
  <c r="D127" i="14"/>
  <c r="D128" i="14"/>
  <c r="D129" i="14"/>
  <c r="D130" i="14"/>
  <c r="D131" i="14"/>
  <c r="D132" i="14"/>
  <c r="D133" i="14"/>
  <c r="D134" i="14"/>
  <c r="D135" i="14"/>
  <c r="D136" i="14"/>
  <c r="D137" i="14"/>
  <c r="D138" i="14"/>
  <c r="D139" i="14"/>
  <c r="D140" i="14"/>
  <c r="D141" i="14"/>
  <c r="D142" i="14"/>
  <c r="D143" i="14"/>
  <c r="D144" i="14"/>
  <c r="D145" i="14"/>
  <c r="D146" i="14"/>
  <c r="D147" i="14"/>
  <c r="D148" i="14"/>
  <c r="D149" i="14"/>
  <c r="D150" i="14"/>
  <c r="D151" i="14"/>
  <c r="D152" i="14"/>
  <c r="D153" i="14"/>
  <c r="D154" i="14"/>
  <c r="D155" i="14"/>
  <c r="D156" i="14"/>
  <c r="D157" i="14"/>
  <c r="D158" i="14"/>
  <c r="D159" i="14"/>
  <c r="D160" i="14"/>
  <c r="D161" i="14"/>
  <c r="D162" i="14"/>
  <c r="D163" i="14"/>
  <c r="D164" i="14"/>
  <c r="D165" i="14"/>
  <c r="D166" i="14"/>
  <c r="D167" i="14"/>
  <c r="D168" i="14"/>
  <c r="D169" i="14"/>
  <c r="D170" i="14"/>
  <c r="D171" i="14"/>
  <c r="D172" i="14"/>
  <c r="D173" i="14"/>
  <c r="D174" i="14"/>
  <c r="D175" i="14"/>
  <c r="D176" i="14"/>
  <c r="D177" i="14"/>
  <c r="D178" i="14"/>
  <c r="D179" i="14"/>
  <c r="D180" i="14"/>
  <c r="D181" i="14"/>
  <c r="D182" i="14"/>
  <c r="D183" i="14"/>
  <c r="D184" i="14"/>
  <c r="D185" i="14"/>
  <c r="D186" i="14"/>
  <c r="D187" i="14"/>
  <c r="D188" i="14"/>
  <c r="D189" i="14"/>
  <c r="D190" i="14"/>
  <c r="D191" i="14"/>
  <c r="D192" i="14"/>
  <c r="D193" i="14"/>
  <c r="D194" i="14"/>
  <c r="D195" i="14"/>
  <c r="D196" i="14"/>
  <c r="D197" i="14"/>
  <c r="D198" i="14"/>
  <c r="D199" i="14"/>
  <c r="D200" i="14"/>
  <c r="D201" i="14"/>
  <c r="D202" i="14"/>
  <c r="D203" i="14"/>
  <c r="D204" i="14"/>
  <c r="D205" i="14"/>
  <c r="D206" i="14"/>
  <c r="D207" i="14"/>
  <c r="D208" i="14"/>
  <c r="D209" i="14"/>
  <c r="D210" i="14"/>
  <c r="D211" i="14"/>
  <c r="D212" i="14"/>
  <c r="D213" i="14"/>
  <c r="D214" i="14"/>
  <c r="D215" i="14"/>
  <c r="D216" i="14"/>
  <c r="D217" i="14"/>
  <c r="D218" i="14"/>
  <c r="D219" i="14"/>
  <c r="D220" i="14"/>
  <c r="D221" i="14"/>
  <c r="D222" i="14"/>
  <c r="D223" i="14"/>
  <c r="D224" i="14"/>
  <c r="D225" i="14"/>
  <c r="D226" i="14"/>
  <c r="D227" i="14"/>
  <c r="D228" i="14"/>
  <c r="D229" i="14"/>
  <c r="D230" i="14"/>
  <c r="D231" i="14"/>
  <c r="D232" i="14"/>
  <c r="D233" i="14"/>
  <c r="D234" i="14"/>
  <c r="D235" i="14"/>
  <c r="D236" i="14"/>
  <c r="D237" i="14"/>
  <c r="D238" i="14"/>
  <c r="D239" i="14"/>
  <c r="D240" i="14"/>
  <c r="D241" i="14"/>
  <c r="D242" i="14"/>
  <c r="D243" i="14"/>
  <c r="D244" i="14"/>
  <c r="D245" i="14"/>
  <c r="D246" i="14"/>
  <c r="D247" i="14"/>
  <c r="D248" i="14"/>
  <c r="D249" i="14"/>
  <c r="D250" i="14"/>
  <c r="D251" i="14"/>
  <c r="D252" i="14"/>
  <c r="D253" i="14"/>
  <c r="D254" i="14"/>
  <c r="D255" i="14"/>
  <c r="D256" i="14"/>
  <c r="D257" i="14"/>
  <c r="D258" i="14"/>
  <c r="D259" i="14"/>
  <c r="D260" i="14"/>
  <c r="D261" i="14"/>
  <c r="D262" i="14"/>
  <c r="D263" i="14"/>
  <c r="D264" i="14"/>
  <c r="D265" i="14"/>
  <c r="D266" i="14"/>
  <c r="D267" i="14"/>
  <c r="D268" i="14"/>
  <c r="D269" i="14"/>
  <c r="D270" i="14"/>
  <c r="D271" i="14"/>
  <c r="D272" i="14"/>
  <c r="D273" i="14"/>
  <c r="D274" i="14"/>
  <c r="D275" i="14"/>
  <c r="D276" i="14"/>
  <c r="D277" i="14"/>
  <c r="D278" i="14"/>
  <c r="D279" i="14"/>
  <c r="D280" i="14"/>
  <c r="D281" i="14"/>
  <c r="D282" i="14"/>
  <c r="D283" i="14"/>
  <c r="D284" i="14"/>
  <c r="D285" i="14"/>
  <c r="D286" i="14"/>
  <c r="D287" i="14"/>
  <c r="D288" i="14"/>
  <c r="D289" i="14"/>
  <c r="D290" i="14"/>
  <c r="D291" i="14"/>
  <c r="D292" i="14"/>
  <c r="D293" i="14"/>
  <c r="D294" i="14"/>
  <c r="D295" i="14"/>
  <c r="D296" i="14"/>
  <c r="D297" i="14"/>
  <c r="D298" i="14"/>
  <c r="D299" i="14"/>
  <c r="D300" i="14"/>
  <c r="D301" i="14"/>
  <c r="D302" i="14"/>
  <c r="D303" i="14"/>
  <c r="D304" i="14"/>
  <c r="D305" i="14"/>
  <c r="D306" i="14"/>
  <c r="D307" i="14"/>
  <c r="D308" i="14"/>
  <c r="D309" i="14"/>
  <c r="D310" i="14"/>
  <c r="D311" i="14"/>
  <c r="D312" i="14"/>
  <c r="D313" i="14"/>
  <c r="D318" i="14"/>
  <c r="D319" i="14"/>
  <c r="D320" i="14"/>
  <c r="D321" i="14"/>
  <c r="D322" i="14"/>
  <c r="D323" i="14"/>
  <c r="D324" i="14"/>
  <c r="D325" i="14"/>
  <c r="D326" i="14"/>
  <c r="D327" i="14"/>
  <c r="D328" i="14"/>
  <c r="D329" i="14"/>
  <c r="D330" i="14"/>
  <c r="D331" i="14"/>
  <c r="D332" i="14"/>
  <c r="D333" i="14"/>
  <c r="D334" i="14"/>
  <c r="D335" i="14"/>
  <c r="D336" i="14"/>
  <c r="D337" i="14"/>
  <c r="D338" i="14"/>
  <c r="D339" i="14"/>
  <c r="D340" i="14"/>
  <c r="D341" i="14"/>
  <c r="D342" i="14"/>
  <c r="D343" i="14"/>
  <c r="D344" i="14"/>
  <c r="D345" i="14"/>
  <c r="D346" i="14"/>
  <c r="D347" i="14"/>
  <c r="D348" i="14"/>
  <c r="D349" i="14"/>
  <c r="D350" i="14"/>
  <c r="D351" i="14"/>
  <c r="D352" i="14"/>
  <c r="D353" i="14"/>
  <c r="D354" i="14"/>
  <c r="D355" i="14"/>
  <c r="D356" i="14"/>
  <c r="D357" i="14"/>
  <c r="D358" i="14"/>
  <c r="D359" i="14"/>
  <c r="D360" i="14"/>
  <c r="D361" i="14"/>
  <c r="D362" i="14"/>
  <c r="D363" i="14"/>
  <c r="D364" i="14"/>
  <c r="D365" i="14"/>
  <c r="D366" i="14"/>
  <c r="D367" i="14"/>
  <c r="D368" i="14"/>
  <c r="D369" i="14"/>
  <c r="D370" i="14"/>
  <c r="D371" i="14"/>
  <c r="D372" i="14"/>
  <c r="D373" i="14"/>
  <c r="D374" i="14"/>
  <c r="D375" i="14"/>
  <c r="D376" i="14"/>
  <c r="D377" i="14"/>
  <c r="D378" i="14"/>
  <c r="D379" i="14"/>
  <c r="D380" i="14"/>
  <c r="D381" i="14"/>
  <c r="D382" i="14"/>
  <c r="D383" i="14"/>
  <c r="D384" i="14"/>
  <c r="D385" i="14"/>
  <c r="D386" i="14"/>
  <c r="D387" i="14"/>
  <c r="D388" i="14"/>
  <c r="D389" i="14"/>
  <c r="D390" i="14"/>
  <c r="D391" i="14"/>
  <c r="D392" i="14"/>
  <c r="D393" i="14"/>
  <c r="D394" i="14"/>
  <c r="D395" i="14"/>
  <c r="D396" i="14"/>
  <c r="D397" i="14"/>
  <c r="D398" i="14"/>
  <c r="D399" i="14"/>
  <c r="D400" i="14"/>
  <c r="D401" i="14"/>
  <c r="D402" i="14"/>
  <c r="D403" i="14"/>
  <c r="D404" i="14"/>
  <c r="D405" i="14"/>
  <c r="D406" i="14"/>
  <c r="D407" i="14"/>
  <c r="D408" i="14"/>
  <c r="D409" i="14"/>
  <c r="D410" i="14"/>
  <c r="D411" i="14"/>
  <c r="D412" i="14"/>
  <c r="D413" i="14"/>
  <c r="D414" i="14"/>
  <c r="D415" i="14"/>
  <c r="D416" i="14"/>
  <c r="D417" i="14"/>
  <c r="D418" i="14"/>
  <c r="D419" i="14"/>
  <c r="D420" i="14"/>
  <c r="D421" i="14"/>
  <c r="D422" i="14"/>
  <c r="D423" i="14"/>
  <c r="D424" i="14"/>
  <c r="D425" i="14"/>
  <c r="D426" i="14"/>
  <c r="D427" i="14"/>
  <c r="D428" i="14"/>
  <c r="D429" i="14"/>
  <c r="D430" i="14"/>
  <c r="D431" i="14"/>
  <c r="D432" i="14"/>
  <c r="D433" i="14"/>
  <c r="D434" i="14"/>
  <c r="D435" i="14"/>
  <c r="D436" i="14"/>
  <c r="D437" i="14"/>
  <c r="D438" i="14"/>
  <c r="D439" i="14"/>
  <c r="D440" i="14"/>
  <c r="D441" i="14"/>
  <c r="D442" i="14"/>
  <c r="D443" i="14"/>
  <c r="D444" i="14"/>
  <c r="D445" i="14"/>
  <c r="D446" i="14"/>
  <c r="D447" i="14"/>
  <c r="D448" i="14"/>
  <c r="D449" i="14"/>
  <c r="D450" i="14"/>
  <c r="D451" i="14"/>
  <c r="D452" i="14"/>
  <c r="D453" i="14"/>
  <c r="D454" i="14"/>
  <c r="D455" i="14"/>
  <c r="D456" i="14"/>
  <c r="D457" i="14"/>
  <c r="D458" i="14"/>
  <c r="D459" i="14"/>
  <c r="D460" i="14"/>
  <c r="D461" i="14"/>
  <c r="D462" i="14"/>
  <c r="D463" i="14"/>
  <c r="D464" i="14"/>
  <c r="D465" i="14"/>
  <c r="D466" i="14"/>
  <c r="D467" i="14"/>
  <c r="D468" i="14"/>
  <c r="D469" i="14"/>
  <c r="D470" i="14"/>
  <c r="D471" i="14"/>
  <c r="D472" i="14"/>
  <c r="D473" i="14"/>
  <c r="D474" i="14"/>
  <c r="D475" i="14"/>
  <c r="D476" i="14"/>
  <c r="D477" i="14"/>
  <c r="D478" i="14"/>
  <c r="D479" i="14"/>
  <c r="D480" i="14"/>
  <c r="D481" i="14"/>
  <c r="D482" i="14"/>
  <c r="D483" i="14"/>
  <c r="D484" i="14"/>
  <c r="D485" i="14"/>
  <c r="D486" i="14"/>
  <c r="D487" i="14"/>
  <c r="D488" i="14"/>
  <c r="D489" i="14"/>
  <c r="D490" i="14"/>
  <c r="D491" i="14"/>
  <c r="D492" i="14"/>
  <c r="D493" i="14"/>
  <c r="D494" i="14"/>
  <c r="D495" i="14"/>
  <c r="D496" i="14"/>
  <c r="D497" i="14"/>
  <c r="D498" i="14"/>
  <c r="D499" i="14"/>
  <c r="D500" i="14"/>
  <c r="D501" i="14"/>
  <c r="D502" i="14"/>
  <c r="D503" i="14"/>
  <c r="D504" i="14"/>
  <c r="D505" i="14"/>
  <c r="D506" i="14"/>
  <c r="D507" i="14"/>
  <c r="D508" i="14"/>
  <c r="D509" i="14"/>
  <c r="D510" i="14"/>
  <c r="D511" i="14"/>
  <c r="D512" i="14"/>
  <c r="D513" i="14"/>
  <c r="D514" i="14"/>
  <c r="D515" i="14"/>
  <c r="D516" i="14"/>
  <c r="D517" i="14"/>
  <c r="D518" i="14"/>
  <c r="D519" i="14"/>
  <c r="D520" i="14"/>
  <c r="D521" i="14"/>
  <c r="D522" i="14"/>
  <c r="D523" i="14"/>
  <c r="D524" i="14"/>
  <c r="D525" i="14"/>
  <c r="D526" i="14"/>
  <c r="D527" i="14"/>
  <c r="D528" i="14"/>
  <c r="D529" i="14"/>
  <c r="D530" i="14"/>
  <c r="D531" i="14"/>
  <c r="D532" i="14"/>
  <c r="D533" i="14"/>
  <c r="D534" i="14"/>
  <c r="D535" i="14"/>
  <c r="D536" i="14"/>
  <c r="D537" i="14"/>
  <c r="D538" i="14"/>
  <c r="D539" i="14"/>
  <c r="D540" i="14"/>
  <c r="D541" i="14"/>
  <c r="D542" i="14"/>
  <c r="D543" i="14"/>
  <c r="D544" i="14"/>
  <c r="D545" i="14"/>
  <c r="D546" i="14"/>
  <c r="D547" i="14"/>
  <c r="D548" i="14"/>
  <c r="D549" i="14"/>
  <c r="D550" i="14"/>
  <c r="D551" i="14"/>
  <c r="D552" i="14"/>
  <c r="D553" i="14"/>
  <c r="D554" i="14"/>
  <c r="D555" i="14"/>
  <c r="D556" i="14"/>
  <c r="D557" i="14"/>
  <c r="D558" i="14"/>
  <c r="D559" i="14"/>
  <c r="D560" i="14"/>
  <c r="D561" i="14"/>
  <c r="D562" i="14"/>
  <c r="D563" i="14"/>
  <c r="D564" i="14"/>
  <c r="D565" i="14"/>
  <c r="D566" i="14"/>
  <c r="D567" i="14"/>
  <c r="D568" i="14"/>
  <c r="D569" i="14"/>
  <c r="D570" i="14"/>
  <c r="D571" i="14"/>
  <c r="D572" i="14"/>
  <c r="D573" i="14"/>
  <c r="D574" i="14"/>
  <c r="D575" i="14"/>
  <c r="D576" i="14"/>
  <c r="D577" i="14"/>
  <c r="D578" i="14"/>
  <c r="D579" i="14"/>
  <c r="D580" i="14"/>
  <c r="D581" i="14"/>
  <c r="D582" i="14"/>
  <c r="D583" i="14"/>
  <c r="D584" i="14"/>
  <c r="D585" i="14"/>
  <c r="D586" i="14"/>
  <c r="D587" i="14"/>
  <c r="D588" i="14"/>
  <c r="D589" i="14"/>
  <c r="D590" i="14"/>
  <c r="D591" i="14"/>
  <c r="D592" i="14"/>
  <c r="D593" i="14"/>
  <c r="D594" i="14"/>
  <c r="D595" i="14"/>
  <c r="D596" i="14"/>
  <c r="D597" i="14"/>
  <c r="D598" i="14"/>
  <c r="D599" i="14"/>
  <c r="D600" i="14"/>
  <c r="D601" i="14"/>
  <c r="D602" i="14"/>
  <c r="D603" i="14"/>
  <c r="D604" i="14"/>
  <c r="D605" i="14"/>
  <c r="D606" i="14"/>
  <c r="D607" i="14"/>
  <c r="D608" i="14"/>
  <c r="D609" i="14"/>
  <c r="D610" i="14"/>
  <c r="D611" i="14"/>
  <c r="D612" i="14"/>
  <c r="D613" i="14"/>
  <c r="D614" i="14"/>
  <c r="D615" i="14"/>
  <c r="D616" i="14"/>
  <c r="D617" i="14"/>
  <c r="D618" i="14"/>
  <c r="D619" i="14"/>
  <c r="D620" i="14"/>
  <c r="D621" i="14"/>
  <c r="D622" i="14"/>
  <c r="D623" i="14"/>
  <c r="D624" i="14"/>
  <c r="D625" i="14"/>
  <c r="D626" i="14"/>
  <c r="D627" i="14"/>
  <c r="D628" i="14"/>
  <c r="D629" i="14"/>
  <c r="D630" i="14"/>
  <c r="D631" i="14"/>
  <c r="D632" i="14"/>
  <c r="D633" i="14"/>
  <c r="D634" i="14"/>
  <c r="D635" i="14"/>
  <c r="D636" i="14"/>
  <c r="D637" i="14"/>
  <c r="D638" i="14"/>
  <c r="D639" i="14"/>
  <c r="D640" i="14"/>
  <c r="D641" i="14"/>
  <c r="D642" i="14"/>
  <c r="D643" i="14"/>
  <c r="D644" i="14"/>
  <c r="D645" i="14"/>
  <c r="D646" i="14"/>
  <c r="D647" i="14"/>
  <c r="D648" i="14"/>
  <c r="D649" i="14"/>
  <c r="D650" i="14"/>
  <c r="D651" i="14"/>
  <c r="D652" i="14"/>
  <c r="D653" i="14"/>
  <c r="D654" i="14"/>
  <c r="D655" i="14"/>
  <c r="D656" i="14"/>
  <c r="D657" i="14"/>
  <c r="D658" i="14"/>
  <c r="D659" i="14"/>
  <c r="D660" i="14"/>
  <c r="D661" i="14"/>
  <c r="D662" i="14"/>
  <c r="D663" i="14"/>
  <c r="D664" i="14"/>
  <c r="D665" i="14"/>
  <c r="D666" i="14"/>
  <c r="D667" i="14"/>
  <c r="D668" i="14"/>
  <c r="D669" i="14"/>
  <c r="D670" i="14"/>
  <c r="D671" i="14"/>
  <c r="D672" i="14"/>
  <c r="D673" i="14"/>
  <c r="D674" i="14"/>
  <c r="D675" i="14"/>
  <c r="D676" i="14"/>
  <c r="D677" i="14"/>
  <c r="D678" i="14"/>
  <c r="D679" i="14"/>
  <c r="D680" i="14"/>
  <c r="D681" i="14"/>
  <c r="D682" i="14"/>
  <c r="D683" i="14"/>
  <c r="D684" i="14"/>
  <c r="D685" i="14"/>
  <c r="D686" i="14"/>
  <c r="D687" i="14"/>
  <c r="D688" i="14"/>
  <c r="D689" i="14"/>
  <c r="D690" i="14"/>
  <c r="D691" i="14"/>
  <c r="D692" i="14"/>
  <c r="D693" i="14"/>
  <c r="D694" i="14"/>
  <c r="D695" i="14"/>
  <c r="D696" i="14"/>
  <c r="D697" i="14"/>
  <c r="D698" i="14"/>
  <c r="D699" i="14"/>
  <c r="D700" i="14"/>
  <c r="D701" i="14"/>
  <c r="D702" i="14"/>
  <c r="D703" i="14"/>
  <c r="D704" i="14"/>
  <c r="D705" i="14"/>
  <c r="D706" i="14"/>
  <c r="D707" i="14"/>
  <c r="D708" i="14"/>
  <c r="D709" i="14"/>
  <c r="D710" i="14"/>
  <c r="D711" i="14"/>
  <c r="D712" i="14"/>
  <c r="D713" i="14"/>
  <c r="D714" i="14"/>
  <c r="D715" i="14"/>
  <c r="D716" i="14"/>
  <c r="D717" i="14"/>
  <c r="D718" i="14"/>
  <c r="D719" i="14"/>
  <c r="D720" i="14"/>
  <c r="D721" i="14"/>
  <c r="D722" i="14"/>
  <c r="D723" i="14"/>
  <c r="D724" i="14"/>
  <c r="D725" i="14"/>
  <c r="D726" i="14"/>
  <c r="D727" i="14"/>
  <c r="D728" i="14"/>
  <c r="D729" i="14"/>
  <c r="D730" i="14"/>
  <c r="D731" i="14"/>
  <c r="D732" i="14"/>
  <c r="D733" i="14"/>
  <c r="D734" i="14"/>
  <c r="D735" i="14"/>
  <c r="D736" i="14"/>
  <c r="D737" i="14"/>
  <c r="D738" i="14"/>
  <c r="D739" i="14"/>
  <c r="D740" i="14"/>
  <c r="D741" i="14"/>
  <c r="D742" i="14"/>
  <c r="D743" i="14"/>
  <c r="D744" i="14"/>
  <c r="D745" i="14"/>
  <c r="D746" i="14"/>
  <c r="D747" i="14"/>
  <c r="D748" i="14"/>
  <c r="D749" i="14"/>
  <c r="D750" i="14"/>
  <c r="D751" i="14"/>
  <c r="D752" i="14"/>
  <c r="D753" i="14"/>
  <c r="D754" i="14"/>
  <c r="D755" i="14"/>
  <c r="D756" i="14"/>
  <c r="D757" i="14"/>
  <c r="D758" i="14"/>
  <c r="D759" i="14"/>
  <c r="D760" i="14"/>
  <c r="D761" i="14"/>
  <c r="D762" i="14"/>
  <c r="D763" i="14"/>
  <c r="D764" i="14"/>
  <c r="D765" i="14"/>
  <c r="D766" i="14"/>
  <c r="D767" i="14"/>
  <c r="D768" i="14"/>
  <c r="D769" i="14"/>
  <c r="D770" i="14"/>
  <c r="D771" i="14"/>
  <c r="D772" i="14"/>
  <c r="D773" i="14"/>
  <c r="D774" i="14"/>
  <c r="D775" i="14"/>
  <c r="D776" i="14"/>
  <c r="D777" i="14"/>
  <c r="D782" i="14"/>
  <c r="D783" i="14"/>
  <c r="D784" i="14"/>
  <c r="D785" i="14"/>
  <c r="D786" i="14"/>
  <c r="D787" i="14"/>
  <c r="D788" i="14"/>
  <c r="D789" i="14"/>
  <c r="D790" i="14"/>
  <c r="D791" i="14"/>
  <c r="D792" i="14"/>
  <c r="D793" i="14"/>
  <c r="D794" i="14"/>
  <c r="D795" i="14"/>
  <c r="D796" i="14"/>
  <c r="D797" i="14"/>
  <c r="D798" i="14"/>
  <c r="D799" i="14"/>
  <c r="D800" i="14"/>
  <c r="D801" i="14"/>
  <c r="D802" i="14"/>
  <c r="D803" i="14"/>
  <c r="D804" i="14"/>
  <c r="D805" i="14"/>
  <c r="D806" i="14"/>
  <c r="D807" i="14"/>
  <c r="D808" i="14"/>
  <c r="D809" i="14"/>
  <c r="D810" i="14"/>
  <c r="D811" i="14"/>
  <c r="D812" i="14"/>
  <c r="D813" i="14"/>
  <c r="D814" i="14"/>
  <c r="D815" i="14"/>
  <c r="D816" i="14"/>
  <c r="D817" i="14"/>
  <c r="D818" i="14"/>
  <c r="D819" i="14"/>
  <c r="D820" i="14"/>
  <c r="D821" i="14"/>
  <c r="D822" i="14"/>
  <c r="D823" i="14"/>
  <c r="D824" i="14"/>
  <c r="D825" i="14"/>
  <c r="D826" i="14"/>
  <c r="D827" i="14"/>
  <c r="D828" i="14"/>
  <c r="D829" i="14"/>
  <c r="D830" i="14"/>
  <c r="D831" i="14"/>
  <c r="D832" i="14"/>
  <c r="D833" i="14"/>
  <c r="D834" i="14"/>
  <c r="D835" i="14"/>
  <c r="D847" i="14"/>
  <c r="D848" i="14"/>
  <c r="D849" i="14"/>
  <c r="D850" i="14"/>
  <c r="D851" i="14"/>
  <c r="D852" i="14"/>
  <c r="D853" i="14"/>
  <c r="D854" i="14"/>
  <c r="D855" i="14"/>
  <c r="D856" i="14"/>
  <c r="D857" i="14"/>
  <c r="D858" i="14"/>
  <c r="D859" i="14"/>
  <c r="D860" i="14"/>
  <c r="D861" i="14"/>
  <c r="D862" i="14"/>
  <c r="D863" i="14"/>
  <c r="D864" i="14"/>
  <c r="D865" i="14"/>
  <c r="D866" i="14"/>
  <c r="D867" i="14"/>
  <c r="D868" i="14"/>
  <c r="D869" i="14"/>
  <c r="D870" i="14"/>
  <c r="D871" i="14"/>
  <c r="D872" i="14"/>
  <c r="D873" i="14"/>
  <c r="D874" i="14"/>
  <c r="D875" i="14"/>
  <c r="D876" i="14"/>
  <c r="D877" i="14"/>
  <c r="D878" i="14"/>
  <c r="D879" i="14"/>
  <c r="D880" i="14"/>
  <c r="D881" i="14"/>
  <c r="D882" i="14"/>
  <c r="D883" i="14"/>
  <c r="D884" i="14"/>
  <c r="D885" i="14"/>
  <c r="D886" i="14"/>
  <c r="D887" i="14"/>
  <c r="D888" i="14"/>
  <c r="D889" i="14"/>
  <c r="D890" i="14"/>
  <c r="D891" i="14"/>
  <c r="D892" i="14"/>
  <c r="D893" i="14"/>
  <c r="D894" i="14"/>
  <c r="D895" i="14"/>
  <c r="D896" i="14"/>
  <c r="D897" i="14"/>
  <c r="D898" i="14"/>
  <c r="D899" i="14"/>
  <c r="D900" i="14"/>
  <c r="D901" i="14"/>
  <c r="D902" i="14"/>
  <c r="D903" i="14"/>
  <c r="D904" i="14"/>
  <c r="D905" i="14"/>
  <c r="D906" i="14"/>
  <c r="D907" i="14"/>
  <c r="D908" i="14"/>
  <c r="D909" i="14"/>
  <c r="D910" i="14"/>
  <c r="D911" i="14"/>
  <c r="D912" i="14"/>
  <c r="D913" i="14"/>
  <c r="D914" i="14"/>
  <c r="D915" i="14"/>
  <c r="D916" i="14"/>
  <c r="D917" i="14"/>
  <c r="D918" i="14"/>
  <c r="D919" i="14"/>
  <c r="D920" i="14"/>
  <c r="D921" i="14"/>
  <c r="D922" i="14"/>
  <c r="D923" i="14"/>
  <c r="D924" i="14"/>
  <c r="D925" i="14"/>
  <c r="D926" i="14"/>
  <c r="D927" i="14"/>
  <c r="D928" i="14"/>
  <c r="D929" i="14"/>
  <c r="D930" i="14"/>
  <c r="D931" i="14"/>
  <c r="D932" i="14"/>
  <c r="D933" i="14"/>
  <c r="D934" i="14"/>
  <c r="D935" i="14"/>
  <c r="D936" i="14"/>
  <c r="D937" i="14"/>
  <c r="D938" i="14"/>
  <c r="D939" i="14"/>
  <c r="D940" i="14"/>
  <c r="D941" i="14"/>
  <c r="D942" i="14"/>
  <c r="D943" i="14"/>
  <c r="D944" i="14"/>
  <c r="D945" i="14"/>
  <c r="D946" i="14"/>
  <c r="D947" i="14"/>
  <c r="D948" i="14"/>
  <c r="D949" i="14"/>
  <c r="D950" i="14"/>
  <c r="D951" i="14"/>
  <c r="D952" i="14"/>
  <c r="D953" i="14"/>
  <c r="D954" i="14"/>
  <c r="D955" i="14"/>
  <c r="D956" i="14"/>
  <c r="D957" i="14"/>
  <c r="D958" i="14"/>
  <c r="D959" i="14"/>
  <c r="D960" i="14"/>
  <c r="D961" i="14"/>
  <c r="D962" i="14"/>
  <c r="D963" i="14"/>
  <c r="D964" i="14"/>
  <c r="D965" i="14"/>
  <c r="D966" i="14"/>
  <c r="D967" i="14"/>
  <c r="D968" i="14"/>
  <c r="D969" i="14"/>
  <c r="D970" i="14"/>
  <c r="D971" i="14"/>
  <c r="D972" i="14"/>
  <c r="D973" i="14"/>
  <c r="D974" i="14"/>
  <c r="D975" i="14"/>
  <c r="D976" i="14"/>
  <c r="D977" i="14"/>
  <c r="D978" i="14"/>
  <c r="D979" i="14"/>
  <c r="D980" i="14"/>
  <c r="D981" i="14"/>
  <c r="D982" i="14"/>
  <c r="D983" i="14"/>
  <c r="D984" i="14"/>
  <c r="D985" i="14"/>
  <c r="D986" i="14"/>
  <c r="D987" i="14"/>
  <c r="D988" i="14"/>
  <c r="D989" i="14"/>
  <c r="D990" i="14"/>
  <c r="D991" i="14"/>
  <c r="D992" i="14"/>
  <c r="D993" i="14"/>
  <c r="D994" i="14"/>
  <c r="D995" i="14"/>
  <c r="D996" i="14"/>
  <c r="D997" i="14"/>
  <c r="D998" i="14"/>
  <c r="D999" i="14"/>
  <c r="D1000" i="14"/>
  <c r="D1001" i="14"/>
  <c r="D1002" i="14"/>
  <c r="D1003" i="14"/>
  <c r="D1004" i="14"/>
  <c r="D1005" i="14"/>
  <c r="D1006" i="14"/>
  <c r="D1007" i="14"/>
  <c r="D1008" i="14"/>
  <c r="D1009" i="14"/>
  <c r="D1010" i="14"/>
  <c r="D1011" i="14"/>
  <c r="D1012" i="14"/>
  <c r="D1013" i="14"/>
  <c r="D1014" i="14"/>
  <c r="D1015" i="14"/>
  <c r="D1016" i="14"/>
  <c r="D1017" i="14"/>
  <c r="D1018" i="14"/>
  <c r="D1019" i="14"/>
  <c r="D1020" i="14"/>
  <c r="D1021" i="14"/>
  <c r="D1022" i="14"/>
  <c r="D1023" i="14"/>
  <c r="D1024" i="14"/>
  <c r="D1025" i="14"/>
  <c r="D1026" i="14"/>
  <c r="D1027" i="14"/>
  <c r="D1028" i="14"/>
  <c r="D1029" i="14"/>
  <c r="D1030" i="14"/>
  <c r="D1031" i="14"/>
  <c r="D1032" i="14"/>
  <c r="D1033" i="14"/>
  <c r="D1034" i="14"/>
  <c r="D1035" i="14"/>
  <c r="D1036" i="14"/>
  <c r="D1037" i="14"/>
  <c r="D1038" i="14"/>
  <c r="D1039" i="14"/>
  <c r="D1040" i="14"/>
  <c r="D1041" i="14"/>
  <c r="D1042" i="14"/>
  <c r="D1043" i="14"/>
  <c r="D1044" i="14"/>
  <c r="D1045" i="14"/>
  <c r="D1046" i="14"/>
  <c r="D1047" i="14"/>
  <c r="D1048" i="14"/>
  <c r="D1049" i="14"/>
  <c r="D1050" i="14"/>
  <c r="D1051" i="14"/>
  <c r="D1052" i="14"/>
  <c r="D1053" i="14"/>
  <c r="D1054" i="14"/>
  <c r="D1055" i="14"/>
  <c r="D1056" i="14"/>
  <c r="D1057" i="14"/>
  <c r="D1058" i="14"/>
  <c r="D1059" i="14"/>
  <c r="D1060" i="14"/>
  <c r="D1061" i="14"/>
  <c r="D1062" i="14"/>
  <c r="D1063" i="14"/>
  <c r="D1064" i="14"/>
  <c r="D1065" i="14"/>
  <c r="D1066" i="14"/>
  <c r="D1067" i="14"/>
  <c r="D1068" i="14"/>
  <c r="D1069" i="14"/>
  <c r="D1070" i="14"/>
  <c r="D1071" i="14"/>
  <c r="D1072" i="14"/>
  <c r="D1073" i="14"/>
  <c r="D1074" i="14"/>
  <c r="D1075" i="14"/>
  <c r="D1076" i="14"/>
  <c r="D1077" i="14"/>
  <c r="D1078" i="14"/>
  <c r="D1079" i="14"/>
  <c r="D1080" i="14"/>
  <c r="D1081" i="14"/>
  <c r="D1082" i="14"/>
  <c r="D1083" i="14"/>
  <c r="D1084" i="14"/>
  <c r="D1085" i="14"/>
  <c r="D1086" i="14"/>
  <c r="D1087" i="14"/>
  <c r="D1088" i="14"/>
  <c r="D1089" i="14"/>
  <c r="D1090" i="14"/>
  <c r="D1091" i="14"/>
  <c r="D1092" i="14"/>
  <c r="D1093" i="14"/>
  <c r="D1094" i="14"/>
  <c r="D1095" i="14"/>
  <c r="D1096" i="14"/>
  <c r="D1097" i="14"/>
  <c r="D1098" i="14"/>
  <c r="D1099" i="14"/>
  <c r="D1100" i="14"/>
  <c r="D1101" i="14"/>
  <c r="D1102" i="14"/>
  <c r="D1103" i="14"/>
  <c r="D1104" i="14"/>
  <c r="D1105" i="14"/>
  <c r="D1106" i="14"/>
  <c r="D1107" i="14"/>
  <c r="D1108" i="14"/>
  <c r="D1109" i="14"/>
  <c r="D1110" i="14"/>
  <c r="D1111" i="14"/>
  <c r="D1112" i="14"/>
  <c r="D1113" i="14"/>
  <c r="D1114" i="14"/>
  <c r="D1115" i="14"/>
  <c r="D1116" i="14"/>
  <c r="D1117" i="14"/>
  <c r="D1119" i="14"/>
  <c r="D1120" i="14"/>
  <c r="D1121" i="14"/>
  <c r="D1122" i="14"/>
  <c r="D1123" i="14"/>
  <c r="D1124" i="14"/>
  <c r="D1125" i="14"/>
  <c r="D1126" i="14"/>
  <c r="D1127" i="14"/>
  <c r="D1128" i="14"/>
  <c r="D1129" i="14"/>
  <c r="D1130" i="14"/>
  <c r="D1131" i="14"/>
  <c r="D1132" i="14"/>
  <c r="D1133" i="14"/>
  <c r="D1134" i="14"/>
  <c r="D1135" i="14"/>
  <c r="D1136" i="14"/>
  <c r="D1137" i="14"/>
  <c r="D1138" i="14"/>
  <c r="D1139" i="14"/>
  <c r="D1140" i="14"/>
  <c r="D1141" i="14"/>
  <c r="D1142" i="14"/>
  <c r="D1143" i="14"/>
  <c r="D1144" i="14"/>
  <c r="D1145" i="14"/>
  <c r="D1146" i="14"/>
  <c r="D1147" i="14"/>
  <c r="D1148" i="14"/>
  <c r="D1149" i="14"/>
  <c r="D1150" i="14"/>
  <c r="D1151" i="14"/>
  <c r="D1152" i="14"/>
  <c r="D1153" i="14"/>
  <c r="D1154" i="14"/>
  <c r="D1155" i="14"/>
  <c r="D1156" i="14"/>
  <c r="D1157" i="14"/>
  <c r="D1158" i="14"/>
  <c r="D1159" i="14"/>
  <c r="D1160" i="14"/>
  <c r="D1161" i="14"/>
  <c r="D1162" i="14"/>
  <c r="D1163" i="14"/>
  <c r="D1164" i="14"/>
  <c r="D1165" i="14"/>
  <c r="D1166" i="14"/>
  <c r="D1167" i="14"/>
  <c r="D1168" i="14"/>
  <c r="D1169" i="14"/>
  <c r="D1170" i="14"/>
  <c r="D1171" i="14"/>
  <c r="D1172" i="14"/>
  <c r="D1173" i="14"/>
  <c r="D1174" i="14"/>
  <c r="D1175" i="14"/>
  <c r="D1176" i="14"/>
  <c r="D1177" i="14"/>
  <c r="D1178" i="14"/>
  <c r="D1179" i="14"/>
  <c r="D1180" i="14"/>
  <c r="D1181" i="14"/>
  <c r="D1182" i="14"/>
  <c r="D1183" i="14"/>
  <c r="D1184" i="14"/>
  <c r="D1185" i="14"/>
  <c r="D1186" i="14"/>
  <c r="D1187" i="14"/>
  <c r="D1188" i="14"/>
  <c r="D1189" i="14"/>
  <c r="D1190" i="14"/>
  <c r="D1191" i="14"/>
  <c r="D1192" i="14"/>
  <c r="D1193" i="14"/>
  <c r="D1194" i="14"/>
  <c r="D1195" i="14"/>
  <c r="D1196" i="14"/>
  <c r="D1197" i="14"/>
  <c r="D1198" i="14"/>
  <c r="D1199" i="14"/>
  <c r="D1200" i="14"/>
  <c r="D1201" i="14"/>
  <c r="D1202" i="14"/>
  <c r="D1203" i="14"/>
  <c r="D1204" i="14"/>
  <c r="D1205" i="14"/>
  <c r="D1206" i="14"/>
  <c r="D1207" i="14"/>
  <c r="D1208" i="14"/>
  <c r="D1209" i="14"/>
  <c r="D1210" i="14"/>
  <c r="D1211" i="14"/>
  <c r="D1212" i="14"/>
  <c r="D1213" i="14"/>
  <c r="D1214" i="14"/>
  <c r="D1215" i="14"/>
  <c r="D1216" i="14"/>
  <c r="D1217" i="14"/>
  <c r="D1218" i="14"/>
  <c r="D1219" i="14"/>
  <c r="D1220" i="14"/>
  <c r="D1221" i="14"/>
  <c r="D1222" i="14"/>
  <c r="D1223" i="14"/>
  <c r="D1224" i="14"/>
  <c r="D1225" i="14"/>
  <c r="D1226" i="14"/>
  <c r="D1227" i="14"/>
  <c r="D1228" i="14"/>
  <c r="D1229" i="14"/>
  <c r="D1230" i="14"/>
  <c r="D1231" i="14"/>
  <c r="D1232" i="14"/>
  <c r="D1233" i="14"/>
  <c r="D1234" i="14"/>
  <c r="D1235" i="14"/>
  <c r="D1236" i="14"/>
  <c r="D1237" i="14"/>
  <c r="D1238" i="14"/>
  <c r="D1239" i="14"/>
  <c r="D1240" i="14"/>
  <c r="D1241" i="14"/>
  <c r="D1242" i="14"/>
  <c r="D1243" i="14"/>
  <c r="D1244" i="14"/>
  <c r="D1245" i="14"/>
  <c r="D1246" i="14"/>
  <c r="D1247" i="14"/>
  <c r="D1248" i="14"/>
  <c r="D1249" i="14"/>
  <c r="D1250" i="14"/>
  <c r="D1251" i="14"/>
  <c r="D1252" i="14"/>
  <c r="D1253" i="14"/>
  <c r="D1254" i="14"/>
  <c r="D1255" i="14"/>
  <c r="D1256" i="14"/>
  <c r="D1257" i="14"/>
  <c r="D1258" i="14"/>
  <c r="D1259" i="14"/>
  <c r="D1260" i="14"/>
  <c r="D1261" i="14"/>
  <c r="D1262" i="14"/>
  <c r="D1263" i="14"/>
  <c r="D1264" i="14"/>
  <c r="D1265" i="14"/>
  <c r="D1266" i="14"/>
  <c r="D1267" i="14"/>
  <c r="D1268" i="14"/>
  <c r="D1269" i="14"/>
  <c r="D1270" i="14"/>
  <c r="D1271" i="14"/>
  <c r="D1272" i="14"/>
  <c r="D1273" i="14"/>
  <c r="D1274" i="14"/>
  <c r="D1275" i="14"/>
  <c r="D1276" i="14"/>
  <c r="D1277" i="14"/>
  <c r="D1278" i="14"/>
  <c r="D1279" i="14"/>
  <c r="D1280" i="14"/>
  <c r="D1281" i="14"/>
  <c r="D1282" i="14"/>
  <c r="D1283" i="14"/>
  <c r="D1284" i="14"/>
  <c r="D1285" i="14"/>
  <c r="D1286" i="14"/>
  <c r="D1287" i="14"/>
  <c r="D1288" i="14"/>
  <c r="D1289" i="14"/>
  <c r="D1290" i="14"/>
  <c r="D1291" i="14"/>
  <c r="D1292" i="14"/>
  <c r="D1293" i="14"/>
  <c r="D1294" i="14"/>
  <c r="D1295" i="14"/>
  <c r="D1296" i="14"/>
  <c r="D1297" i="14"/>
  <c r="D1298" i="14"/>
  <c r="D1299" i="14"/>
  <c r="D1300" i="14"/>
  <c r="D1301" i="14"/>
  <c r="D1302" i="14"/>
  <c r="D1303" i="14"/>
  <c r="D1304" i="14"/>
  <c r="D1305" i="14"/>
  <c r="D1306" i="14"/>
  <c r="D1307" i="14"/>
  <c r="D1308" i="14"/>
  <c r="D1309" i="14"/>
  <c r="D1310" i="14"/>
  <c r="D1311" i="14"/>
  <c r="D1312" i="14"/>
  <c r="D1313" i="14"/>
  <c r="D1314" i="14"/>
  <c r="D1315" i="14"/>
  <c r="D1316" i="14"/>
  <c r="D1317" i="14"/>
  <c r="D1318" i="14"/>
  <c r="D1319" i="14"/>
  <c r="D1320" i="14"/>
  <c r="D1321" i="14"/>
  <c r="D1322" i="14"/>
  <c r="D1323" i="14"/>
  <c r="D1324" i="14"/>
  <c r="D1325" i="14"/>
  <c r="D1326" i="14"/>
  <c r="D1327" i="14"/>
  <c r="D1328" i="14"/>
  <c r="D1329" i="14"/>
  <c r="D1330" i="14"/>
  <c r="D1331" i="14"/>
  <c r="D1332" i="14"/>
  <c r="D1333" i="14"/>
  <c r="D1334" i="14"/>
  <c r="D1335" i="14"/>
  <c r="D1336" i="14"/>
  <c r="D1337" i="14"/>
  <c r="D1338" i="14"/>
  <c r="D1339" i="14"/>
  <c r="D1340" i="14"/>
  <c r="D1341" i="14"/>
  <c r="D1342" i="14"/>
  <c r="D1343" i="14"/>
  <c r="D1344" i="14"/>
  <c r="D1345" i="14"/>
  <c r="D1346" i="14"/>
  <c r="D1347" i="14"/>
  <c r="D1348" i="14"/>
  <c r="D1349" i="14"/>
  <c r="D1350" i="14"/>
  <c r="D1351" i="14"/>
  <c r="D1352" i="14"/>
  <c r="D1353" i="14"/>
  <c r="D1354" i="14"/>
  <c r="D1355" i="14"/>
  <c r="D1356" i="14"/>
  <c r="D1357" i="14"/>
  <c r="D1358" i="14"/>
  <c r="D1359" i="14"/>
  <c r="D1360" i="14"/>
  <c r="D1361" i="14"/>
  <c r="D1362" i="14"/>
  <c r="D1363" i="14"/>
  <c r="D1364" i="14"/>
  <c r="D1365" i="14"/>
  <c r="D1366" i="14"/>
  <c r="D1367" i="14"/>
  <c r="D1368" i="14"/>
  <c r="D1369" i="14"/>
  <c r="D1370" i="14"/>
  <c r="D1371" i="14"/>
  <c r="D1372" i="14"/>
  <c r="D1373" i="14"/>
  <c r="D1374" i="14"/>
  <c r="D1375" i="14"/>
  <c r="D1376" i="14"/>
  <c r="D1377" i="14"/>
  <c r="D1378" i="14"/>
  <c r="D1379" i="14"/>
  <c r="D1380" i="14"/>
  <c r="D1381" i="14"/>
  <c r="D1382" i="14"/>
  <c r="D1383" i="14"/>
  <c r="D1384" i="14"/>
  <c r="D1385" i="14"/>
  <c r="D1386" i="14"/>
  <c r="D1387" i="14"/>
  <c r="D1388" i="14"/>
  <c r="D1389" i="14"/>
  <c r="D1390" i="14"/>
  <c r="D1391" i="14"/>
  <c r="D1392" i="14"/>
  <c r="D1393" i="14"/>
  <c r="D1394" i="14"/>
  <c r="D1395" i="14"/>
  <c r="D1396" i="14"/>
  <c r="D1397" i="14"/>
  <c r="D1398" i="14"/>
  <c r="D1399" i="14"/>
  <c r="D1400" i="14"/>
  <c r="D1401" i="14"/>
  <c r="D1402" i="14"/>
  <c r="D1403" i="14"/>
  <c r="D1404" i="14"/>
  <c r="D1405" i="14"/>
  <c r="D1406" i="14"/>
  <c r="D1407" i="14"/>
  <c r="D1408" i="14"/>
  <c r="D1409" i="14"/>
  <c r="D1410" i="14"/>
  <c r="D1411" i="14"/>
  <c r="D1412" i="14"/>
  <c r="D1413" i="14"/>
  <c r="D1414" i="14"/>
  <c r="D1415" i="14"/>
  <c r="D1416" i="14"/>
  <c r="D1417" i="14"/>
  <c r="D1418" i="14"/>
  <c r="D1419" i="14"/>
  <c r="D1420" i="14"/>
  <c r="D1421" i="14"/>
  <c r="D1422" i="14"/>
  <c r="D1423" i="14"/>
  <c r="D1424" i="14"/>
  <c r="D1425" i="14"/>
  <c r="D1426" i="14"/>
  <c r="D1427" i="14"/>
  <c r="D1428" i="14"/>
  <c r="D1429" i="14"/>
  <c r="D1430" i="14"/>
  <c r="D1431" i="14"/>
  <c r="D1432" i="14"/>
  <c r="D1433" i="14"/>
  <c r="D1434" i="14"/>
  <c r="D1435" i="14"/>
  <c r="D1436" i="14"/>
  <c r="D1437" i="14"/>
  <c r="D1438" i="14"/>
  <c r="D1439" i="14"/>
  <c r="D1440" i="14"/>
  <c r="D1441" i="14"/>
  <c r="D1442" i="14"/>
  <c r="D1443" i="14"/>
  <c r="D1444" i="14"/>
  <c r="D1445" i="14"/>
  <c r="D1446" i="14"/>
  <c r="D1447" i="14"/>
  <c r="D1448" i="14"/>
  <c r="D1449" i="14"/>
  <c r="D1450" i="14"/>
  <c r="D1451" i="14"/>
  <c r="D1452" i="14"/>
  <c r="D1453" i="14"/>
  <c r="D1454" i="14"/>
  <c r="D1455" i="14"/>
  <c r="D1456" i="14"/>
  <c r="D1457" i="14"/>
  <c r="D1458" i="14"/>
  <c r="D1459" i="14"/>
  <c r="D1460" i="14"/>
  <c r="D1461" i="14"/>
  <c r="D1462" i="14"/>
  <c r="D1463" i="14"/>
  <c r="D1464" i="14"/>
  <c r="D1465" i="14"/>
  <c r="D1466" i="14"/>
  <c r="D1467" i="14"/>
  <c r="D1468" i="14"/>
  <c r="D1469" i="14"/>
  <c r="D1470" i="14"/>
  <c r="D1471" i="14"/>
  <c r="D1472" i="14"/>
  <c r="D1473" i="14"/>
  <c r="D1474" i="14"/>
  <c r="D1475" i="14"/>
  <c r="D1476" i="14"/>
  <c r="D1477" i="14"/>
  <c r="D1478" i="14"/>
  <c r="D1479" i="14"/>
  <c r="D1480" i="14"/>
  <c r="D1481" i="14"/>
  <c r="D1482" i="14"/>
  <c r="D1483" i="14"/>
  <c r="D1484" i="14"/>
  <c r="D1485" i="14"/>
  <c r="D1486" i="14"/>
  <c r="D1487" i="14"/>
  <c r="D1488" i="14"/>
  <c r="D1489" i="14"/>
  <c r="D1490" i="14"/>
  <c r="D1491" i="14"/>
  <c r="D1492" i="14"/>
  <c r="D1493" i="14"/>
  <c r="D1494" i="14"/>
  <c r="D1495" i="14"/>
  <c r="D1496" i="14"/>
  <c r="D1497" i="14"/>
  <c r="D1498" i="14"/>
  <c r="D1499" i="14"/>
  <c r="D1500" i="14"/>
  <c r="D1501" i="14"/>
  <c r="D1502" i="14"/>
  <c r="D1503" i="14"/>
  <c r="D1504" i="14"/>
  <c r="D1505" i="14"/>
  <c r="D1506" i="14"/>
  <c r="D1507" i="14"/>
  <c r="D1508" i="14"/>
  <c r="D1509" i="14"/>
  <c r="D1510" i="14"/>
  <c r="D1511" i="14"/>
  <c r="D1512" i="14"/>
  <c r="D1513" i="14"/>
  <c r="D1514" i="14"/>
  <c r="D1515" i="14"/>
  <c r="D1516" i="14"/>
  <c r="D1517" i="14"/>
  <c r="D1518" i="14"/>
  <c r="D1519" i="14"/>
  <c r="D1520" i="14"/>
  <c r="D1521" i="14"/>
  <c r="D1522" i="14"/>
  <c r="D1523" i="14"/>
  <c r="D1524" i="14"/>
  <c r="D1525" i="14"/>
  <c r="D1526" i="14"/>
  <c r="D1527" i="14"/>
  <c r="D1528" i="14"/>
  <c r="D1529" i="14"/>
  <c r="D1530" i="14"/>
  <c r="D1531" i="14"/>
  <c r="D1532" i="14"/>
  <c r="D1533" i="14"/>
  <c r="D1534" i="14"/>
  <c r="D1535" i="14"/>
  <c r="D1536" i="14"/>
  <c r="D1537" i="14"/>
  <c r="D1538" i="14"/>
  <c r="D1539" i="14"/>
  <c r="D1540" i="14"/>
  <c r="D1541" i="14"/>
  <c r="D1542" i="14"/>
  <c r="D1543" i="14"/>
  <c r="D1544" i="14"/>
  <c r="D1545" i="14"/>
  <c r="D1546" i="14"/>
  <c r="D1547" i="14"/>
  <c r="D1548" i="14"/>
  <c r="D1549" i="14"/>
  <c r="D1550" i="14"/>
  <c r="D1551" i="14"/>
  <c r="D1552" i="14"/>
  <c r="D1553" i="14"/>
  <c r="D1554" i="14"/>
  <c r="D1555" i="14"/>
  <c r="D1556" i="14"/>
  <c r="D1557" i="14"/>
  <c r="D1558" i="14"/>
  <c r="D1559" i="14"/>
  <c r="D1560" i="14"/>
  <c r="D1561" i="14"/>
  <c r="D1562" i="14"/>
  <c r="D1563" i="14"/>
  <c r="D1564" i="14"/>
  <c r="D1565" i="14"/>
  <c r="D1566" i="14"/>
  <c r="D1567" i="14"/>
  <c r="D1568" i="14"/>
  <c r="D1569" i="14"/>
  <c r="D1570" i="14"/>
  <c r="D1571" i="14"/>
  <c r="D1572" i="14"/>
  <c r="D1573" i="14"/>
  <c r="D1574" i="14"/>
  <c r="D1575" i="14"/>
  <c r="D1576" i="14"/>
  <c r="D1577" i="14"/>
  <c r="D1578" i="14"/>
  <c r="D1579" i="14"/>
  <c r="D1580" i="14"/>
  <c r="D1581" i="14"/>
  <c r="D1582" i="14"/>
  <c r="D1583" i="14"/>
  <c r="D1584" i="14"/>
  <c r="D1585" i="14"/>
  <c r="D1586" i="14"/>
  <c r="D1587" i="14"/>
  <c r="D1588" i="14"/>
  <c r="D1589" i="14"/>
  <c r="D1590" i="14"/>
  <c r="D1591" i="14"/>
  <c r="D1592" i="14"/>
  <c r="D1593" i="14"/>
  <c r="D1594" i="14"/>
  <c r="D1595" i="14"/>
  <c r="D1596" i="14"/>
  <c r="D1597" i="14"/>
  <c r="D1598" i="14"/>
  <c r="D1599" i="14"/>
  <c r="D1600" i="14"/>
  <c r="D1601" i="14"/>
  <c r="D1602" i="14"/>
  <c r="D1603" i="14"/>
  <c r="D1604" i="14"/>
  <c r="D1605" i="14"/>
  <c r="D1606" i="14"/>
  <c r="D1607" i="14"/>
  <c r="D1608" i="14"/>
  <c r="D1609" i="14"/>
  <c r="D1610" i="14"/>
  <c r="D1611" i="14"/>
  <c r="D1612" i="14"/>
  <c r="D1613" i="14"/>
  <c r="D1614" i="14"/>
  <c r="D1615" i="14"/>
  <c r="D1616" i="14"/>
  <c r="D1617" i="14"/>
  <c r="D1618" i="14"/>
  <c r="D1619" i="14"/>
  <c r="D1620" i="14"/>
  <c r="D1621" i="14"/>
  <c r="D1622" i="14"/>
  <c r="D1623" i="14"/>
  <c r="D1624" i="14"/>
  <c r="D1625" i="14"/>
  <c r="D1626" i="14"/>
  <c r="D1627" i="14"/>
  <c r="D1628" i="14"/>
  <c r="D1629" i="14"/>
  <c r="D1630" i="14"/>
  <c r="D1631" i="14"/>
  <c r="D1632" i="14"/>
  <c r="D1633" i="14"/>
  <c r="D1634" i="14"/>
  <c r="D1635" i="14"/>
  <c r="D1636" i="14"/>
  <c r="D1637" i="14"/>
  <c r="D1638" i="14"/>
  <c r="D1639" i="14"/>
  <c r="D1640" i="14"/>
  <c r="D1641" i="14"/>
  <c r="D1642" i="14"/>
  <c r="D1643" i="14"/>
  <c r="D1644" i="14"/>
  <c r="D1645" i="14"/>
  <c r="D1646" i="14"/>
  <c r="D1647" i="14"/>
  <c r="D1648" i="14"/>
  <c r="D1649" i="14"/>
  <c r="D1650" i="14"/>
  <c r="D1651" i="14"/>
  <c r="D1652" i="14"/>
  <c r="D1653" i="14"/>
  <c r="D1654" i="14"/>
  <c r="D1655" i="14"/>
  <c r="D1656" i="14"/>
  <c r="D1657" i="14"/>
  <c r="D1658" i="14"/>
  <c r="D1659" i="14"/>
  <c r="D1660" i="14"/>
  <c r="D1661" i="14"/>
  <c r="D1662" i="14"/>
  <c r="D1663" i="14"/>
  <c r="D1664" i="14"/>
  <c r="D1665" i="14"/>
  <c r="D1666" i="14"/>
  <c r="D1667" i="14"/>
  <c r="D1668" i="14"/>
  <c r="D1669" i="14"/>
  <c r="D1670" i="14"/>
  <c r="D1671" i="14"/>
  <c r="D1672" i="14"/>
  <c r="D1673" i="14"/>
  <c r="D1674" i="14"/>
  <c r="D1675" i="14"/>
  <c r="D1676" i="14"/>
  <c r="D1677" i="14"/>
  <c r="D1678" i="14"/>
  <c r="D1679" i="14"/>
  <c r="D1680" i="14"/>
  <c r="D1681" i="14"/>
  <c r="D1682" i="14"/>
  <c r="D1683" i="14"/>
  <c r="D1684" i="14"/>
  <c r="D1685" i="14"/>
  <c r="D1686" i="14"/>
  <c r="D1687" i="14"/>
  <c r="D1688" i="14"/>
  <c r="D1689" i="14"/>
  <c r="D1690" i="14"/>
  <c r="D1691" i="14"/>
  <c r="D1692" i="14"/>
  <c r="D1693" i="14"/>
  <c r="D1694" i="14"/>
  <c r="D1695" i="14"/>
  <c r="D1696" i="14"/>
  <c r="D1697" i="14"/>
  <c r="D1698" i="14"/>
  <c r="D1699" i="14"/>
  <c r="D1700" i="14"/>
  <c r="D1701" i="14"/>
  <c r="D1702" i="14"/>
  <c r="D1703" i="14"/>
  <c r="D1704" i="14"/>
  <c r="D1705" i="14"/>
  <c r="D1706" i="14"/>
  <c r="D1707" i="14"/>
  <c r="D1708" i="14"/>
  <c r="D1709" i="14"/>
  <c r="D1710" i="14"/>
  <c r="D1711" i="14"/>
  <c r="D1712" i="14"/>
  <c r="D1713" i="14"/>
  <c r="D1714" i="14"/>
  <c r="D1715" i="14"/>
  <c r="D1716" i="14"/>
  <c r="D1717" i="14"/>
  <c r="D1718" i="14"/>
  <c r="D1719" i="14"/>
  <c r="D1720" i="14"/>
  <c r="D1721" i="14"/>
  <c r="D1722" i="14"/>
  <c r="D1723" i="14"/>
  <c r="D1724" i="14"/>
  <c r="D1725" i="14"/>
  <c r="D1726" i="14"/>
  <c r="D1727" i="14"/>
  <c r="D1728" i="14"/>
  <c r="D1729" i="14"/>
  <c r="D1730" i="14"/>
  <c r="D1731" i="14"/>
  <c r="D1732" i="14"/>
  <c r="D1733" i="14"/>
  <c r="D1734" i="14"/>
  <c r="D1735" i="14"/>
  <c r="D1736" i="14"/>
  <c r="D1737" i="14"/>
  <c r="D1738" i="14"/>
  <c r="D1739" i="14"/>
  <c r="D1740" i="14"/>
  <c r="D1741" i="14"/>
  <c r="D1742" i="14"/>
  <c r="D1743" i="14"/>
  <c r="D1744" i="14"/>
  <c r="D1745" i="14"/>
  <c r="D1746" i="14"/>
  <c r="D1747" i="14"/>
  <c r="D1748" i="14"/>
  <c r="D1749" i="14"/>
  <c r="D1750" i="14"/>
  <c r="D1751" i="14"/>
  <c r="D1752" i="14"/>
  <c r="D1753" i="14"/>
  <c r="D1754" i="14"/>
  <c r="D1755" i="14"/>
  <c r="D1756" i="14"/>
  <c r="D1757" i="14"/>
  <c r="D1758" i="14"/>
  <c r="D1759" i="14"/>
  <c r="D1760" i="14"/>
  <c r="D1761" i="14"/>
  <c r="D1762" i="14"/>
  <c r="D1763" i="14"/>
  <c r="D1764" i="14"/>
  <c r="D1765" i="14"/>
  <c r="D1766" i="14"/>
  <c r="D1767" i="14"/>
  <c r="D1768" i="14"/>
  <c r="D1769" i="14"/>
  <c r="D1770" i="14"/>
  <c r="D1771" i="14"/>
  <c r="D1772" i="14"/>
  <c r="D1773" i="14"/>
  <c r="D1774" i="14"/>
  <c r="D1775" i="14"/>
  <c r="D1776" i="14"/>
  <c r="D1777" i="14"/>
  <c r="D1778" i="14"/>
  <c r="D1779" i="14"/>
  <c r="D1780" i="14"/>
  <c r="D1781" i="14"/>
  <c r="D1782" i="14"/>
  <c r="D1783" i="14"/>
  <c r="D1784" i="14"/>
  <c r="D1785" i="14"/>
  <c r="D1786" i="14"/>
  <c r="D1787" i="14"/>
  <c r="D1788" i="14"/>
  <c r="D1789" i="14"/>
  <c r="D1790" i="14"/>
  <c r="D1791" i="14"/>
  <c r="D1792" i="14"/>
  <c r="D1793" i="14"/>
  <c r="D1794" i="14"/>
  <c r="D1795" i="14"/>
  <c r="D1796" i="14"/>
  <c r="D1797" i="14"/>
  <c r="D1798" i="14"/>
  <c r="D1799" i="14"/>
  <c r="D1800" i="14"/>
  <c r="D1801" i="14"/>
  <c r="D1802" i="14"/>
  <c r="D1803" i="14"/>
  <c r="D1804" i="14"/>
  <c r="D1805" i="14"/>
  <c r="D1806" i="14"/>
  <c r="D1807" i="14"/>
  <c r="D1808" i="14"/>
  <c r="D1809" i="14"/>
  <c r="D1810" i="14"/>
  <c r="D1811" i="14"/>
  <c r="D1812" i="14"/>
  <c r="D1813" i="14"/>
  <c r="D1814" i="14"/>
  <c r="D1815" i="14"/>
  <c r="D1816" i="14"/>
  <c r="D1817" i="14"/>
  <c r="D1818" i="14"/>
  <c r="D1819" i="14"/>
  <c r="D1820" i="14"/>
  <c r="D1821" i="14"/>
  <c r="D1822" i="14"/>
  <c r="D1823" i="14"/>
  <c r="D1824" i="14"/>
  <c r="D1825" i="14"/>
  <c r="D1826" i="14"/>
  <c r="D1827" i="14"/>
  <c r="D1828" i="14"/>
  <c r="D1829" i="14"/>
  <c r="D1830" i="14"/>
  <c r="D1831" i="14"/>
  <c r="D1832" i="14"/>
  <c r="D1833" i="14"/>
  <c r="D1834" i="14"/>
  <c r="D1835" i="14"/>
  <c r="D1836" i="14"/>
  <c r="D1837" i="14"/>
  <c r="D1838" i="14"/>
  <c r="D1839" i="14"/>
  <c r="D1840" i="14"/>
  <c r="D1841" i="14"/>
  <c r="D1842" i="14"/>
  <c r="D1843" i="14"/>
  <c r="D1844" i="14"/>
  <c r="D1845" i="14"/>
  <c r="D1846" i="14"/>
  <c r="D1847" i="14"/>
  <c r="D1848" i="14"/>
  <c r="D1849" i="14"/>
  <c r="D1850" i="14"/>
  <c r="D1851" i="14"/>
  <c r="D1852" i="14"/>
  <c r="D1853" i="14"/>
  <c r="D1854" i="14"/>
  <c r="D1855" i="14"/>
  <c r="D1856" i="14"/>
  <c r="D1857" i="14"/>
  <c r="D1858" i="14"/>
  <c r="D1859" i="14"/>
  <c r="D1860" i="14"/>
  <c r="D1861" i="14"/>
  <c r="D1862" i="14"/>
  <c r="D1863" i="14"/>
  <c r="D1864" i="14"/>
  <c r="D1865" i="14"/>
  <c r="D1866" i="14"/>
  <c r="D1867" i="14"/>
  <c r="D1868" i="14"/>
  <c r="D1869" i="14"/>
  <c r="D1870" i="14"/>
  <c r="D1871" i="14"/>
  <c r="D1872" i="14"/>
  <c r="D1873" i="14"/>
  <c r="D1874" i="14"/>
  <c r="D1875" i="14"/>
  <c r="D1876" i="14"/>
  <c r="D1877" i="14"/>
  <c r="D1878" i="14"/>
  <c r="D1879" i="14"/>
  <c r="D1880" i="14"/>
  <c r="D1881" i="14"/>
  <c r="D1882" i="14"/>
  <c r="D1883" i="14"/>
  <c r="D1884" i="14"/>
  <c r="D1885" i="14"/>
  <c r="D1886" i="14"/>
  <c r="D1887" i="14"/>
  <c r="D1888" i="14"/>
  <c r="D1889" i="14"/>
  <c r="D1890" i="14"/>
  <c r="D1891" i="14"/>
  <c r="D1892" i="14"/>
  <c r="D1893" i="14"/>
  <c r="D1894" i="14"/>
  <c r="D1895" i="14"/>
  <c r="D1896" i="14"/>
  <c r="D1897" i="14"/>
  <c r="D1898" i="14"/>
  <c r="D1899" i="14"/>
  <c r="D1900" i="14"/>
  <c r="D1901" i="14"/>
  <c r="D1902" i="14"/>
  <c r="D1903" i="14"/>
  <c r="D1904" i="14"/>
  <c r="D1905" i="14"/>
  <c r="D1906" i="14"/>
  <c r="D1907" i="14"/>
  <c r="D1908" i="14"/>
  <c r="D1909" i="14"/>
  <c r="D1910" i="14"/>
  <c r="D1911" i="14"/>
  <c r="D1912" i="14"/>
  <c r="D1913" i="14"/>
  <c r="D1914" i="14"/>
  <c r="D1915" i="14"/>
  <c r="D1916" i="14"/>
  <c r="D1917" i="14"/>
  <c r="D1918" i="14"/>
  <c r="D1919" i="14"/>
  <c r="D1920" i="14"/>
  <c r="D1921" i="14"/>
  <c r="D1922" i="14"/>
  <c r="D1923" i="14"/>
  <c r="D1924" i="14"/>
  <c r="D1925" i="14"/>
  <c r="D1926" i="14"/>
  <c r="D1927" i="14"/>
  <c r="D1928" i="14"/>
  <c r="D1929" i="14"/>
  <c r="D1930" i="14"/>
  <c r="D1931" i="14"/>
  <c r="D1932" i="14"/>
  <c r="D1933" i="14"/>
  <c r="D1934" i="14"/>
  <c r="D1935" i="14"/>
  <c r="D1936" i="14"/>
  <c r="D1937" i="14"/>
  <c r="D1938" i="14"/>
  <c r="D1939" i="14"/>
  <c r="D1940" i="14"/>
  <c r="D1941" i="14"/>
  <c r="D1942" i="14"/>
  <c r="D1943" i="14"/>
  <c r="D1944" i="14"/>
  <c r="D1945" i="14"/>
  <c r="D1946" i="14"/>
  <c r="D1947" i="14"/>
  <c r="D1948" i="14"/>
  <c r="D1949" i="14"/>
  <c r="D1950" i="14"/>
  <c r="D1951" i="14"/>
  <c r="D1952" i="14"/>
  <c r="D1953" i="14"/>
  <c r="D1954" i="14"/>
  <c r="D1955" i="14"/>
  <c r="D1956" i="14"/>
  <c r="D1957" i="14"/>
  <c r="D1958" i="14"/>
  <c r="D1959" i="14"/>
  <c r="D1960" i="14"/>
  <c r="D1961" i="14"/>
  <c r="D1962" i="14"/>
  <c r="D1963" i="14"/>
  <c r="D1964" i="14"/>
  <c r="D1965" i="14"/>
  <c r="D1966" i="14"/>
  <c r="D1967" i="14"/>
  <c r="D1968" i="14"/>
  <c r="D1969" i="14"/>
  <c r="D1970" i="14"/>
  <c r="D1971" i="14"/>
  <c r="D1972" i="14"/>
  <c r="D1973" i="14"/>
  <c r="D1974" i="14"/>
  <c r="D1975" i="14"/>
  <c r="D1976" i="14"/>
  <c r="D1977" i="14"/>
  <c r="D1978" i="14"/>
  <c r="D1979" i="14"/>
  <c r="D1980" i="14"/>
  <c r="D1981" i="14"/>
  <c r="D1982" i="14"/>
  <c r="D1983" i="14"/>
  <c r="D1984" i="14"/>
  <c r="D1985" i="14"/>
  <c r="D1986" i="14"/>
  <c r="D1987" i="14"/>
  <c r="D1988" i="14"/>
  <c r="D1989" i="14"/>
  <c r="D1990" i="14"/>
  <c r="D1991" i="14"/>
  <c r="D1992" i="14"/>
  <c r="D1993" i="14"/>
  <c r="D1994" i="14"/>
  <c r="D1995" i="14"/>
  <c r="D1996" i="14"/>
  <c r="D1997" i="14"/>
  <c r="D1998" i="14"/>
  <c r="D1999" i="14"/>
  <c r="D2000" i="14"/>
  <c r="D2001" i="14"/>
  <c r="D2002" i="14"/>
  <c r="D2003" i="14"/>
  <c r="D2004" i="14"/>
  <c r="D2005" i="14"/>
  <c r="D2006" i="14"/>
  <c r="D2007" i="14"/>
  <c r="D2008" i="14"/>
  <c r="D2009" i="14"/>
  <c r="D2010" i="14"/>
  <c r="D2011" i="14"/>
  <c r="D2012" i="14"/>
  <c r="D2013" i="14"/>
  <c r="D2014" i="14"/>
  <c r="D2015" i="14"/>
  <c r="D2016" i="14"/>
  <c r="D2017" i="14"/>
  <c r="D2018" i="14"/>
  <c r="D2019" i="14"/>
  <c r="D2020" i="14"/>
  <c r="D2021" i="14"/>
  <c r="D2022" i="14"/>
  <c r="D2023" i="14"/>
  <c r="D2024" i="14"/>
  <c r="D2025" i="14"/>
  <c r="D2026" i="14"/>
  <c r="D2027" i="14"/>
  <c r="D2028" i="14"/>
  <c r="D2029" i="14"/>
  <c r="D2030" i="14"/>
  <c r="D2031" i="14"/>
  <c r="D2032" i="14"/>
  <c r="D2033" i="14"/>
  <c r="D2034" i="14"/>
  <c r="D2035" i="14"/>
  <c r="D2036" i="14"/>
  <c r="D2037" i="14"/>
  <c r="D2038" i="14"/>
  <c r="D2039" i="14"/>
  <c r="D2040" i="14"/>
  <c r="D2041" i="14"/>
  <c r="D2042" i="14"/>
  <c r="D2043" i="14"/>
  <c r="D2044" i="14"/>
  <c r="D2045" i="14"/>
  <c r="D2046" i="14"/>
  <c r="D2047" i="14"/>
  <c r="D2048" i="14"/>
  <c r="D2049" i="14"/>
  <c r="D2050" i="14"/>
  <c r="D2051" i="14"/>
  <c r="D2052" i="14"/>
  <c r="D2053" i="14"/>
  <c r="D2054" i="14"/>
  <c r="D2055" i="14"/>
  <c r="D2056" i="14"/>
  <c r="D2057" i="14"/>
  <c r="D2058" i="14"/>
  <c r="D2059" i="14"/>
  <c r="D2060" i="14"/>
  <c r="D2061" i="14"/>
  <c r="D2062" i="14"/>
  <c r="D2063" i="14"/>
  <c r="D2064" i="14"/>
  <c r="D2065" i="14"/>
  <c r="D2066" i="14"/>
  <c r="D2067" i="14"/>
  <c r="D2068" i="14"/>
  <c r="D2069" i="14"/>
  <c r="D2070" i="14"/>
  <c r="D2071" i="14"/>
  <c r="D2072" i="14"/>
  <c r="D2073" i="14"/>
  <c r="D2074" i="14"/>
  <c r="D2075" i="14"/>
  <c r="D2076" i="14"/>
  <c r="D2077" i="14"/>
  <c r="D2078" i="14"/>
  <c r="D2079" i="14"/>
  <c r="D2080" i="14"/>
  <c r="D2081" i="14"/>
  <c r="D2082" i="14"/>
  <c r="D2083" i="14"/>
  <c r="D2084" i="14"/>
  <c r="D2085" i="14"/>
  <c r="D2086" i="14"/>
  <c r="D2087" i="14"/>
  <c r="D2088" i="14"/>
  <c r="D2089" i="14"/>
  <c r="D2090" i="14"/>
  <c r="D2091" i="14"/>
  <c r="D2092" i="14"/>
  <c r="D2093" i="14"/>
  <c r="D2094" i="14"/>
  <c r="D2095" i="14"/>
  <c r="D2096" i="14"/>
  <c r="D2097" i="14"/>
  <c r="D2098" i="14"/>
  <c r="D2099" i="14"/>
  <c r="D2100" i="14"/>
  <c r="D2101" i="14"/>
  <c r="D2102" i="14"/>
  <c r="D2103" i="14"/>
  <c r="D2104" i="14"/>
  <c r="D2105" i="14"/>
  <c r="D2106" i="14"/>
  <c r="D2107" i="14"/>
  <c r="D2108" i="14"/>
  <c r="D2109" i="14"/>
  <c r="D2110" i="14"/>
  <c r="D2111" i="14"/>
  <c r="D2112" i="14"/>
  <c r="D2113" i="14"/>
  <c r="D2114" i="14"/>
  <c r="D2115" i="14"/>
  <c r="D2116" i="14"/>
  <c r="D2117" i="14"/>
  <c r="D2118" i="14"/>
  <c r="D2119" i="14"/>
  <c r="D2120" i="14"/>
  <c r="D2121" i="14"/>
  <c r="D2122" i="14"/>
  <c r="D2123" i="14"/>
  <c r="D2124" i="14"/>
  <c r="D2125" i="14"/>
  <c r="D2126" i="14"/>
  <c r="D2127" i="14"/>
  <c r="D2128" i="14"/>
  <c r="D2129" i="14"/>
  <c r="D2130" i="14"/>
  <c r="D2131" i="14"/>
  <c r="D2132" i="14"/>
  <c r="D2133" i="14"/>
  <c r="D2134" i="14"/>
  <c r="D2135" i="14"/>
  <c r="D2136" i="14"/>
  <c r="D2137" i="14"/>
  <c r="D2138" i="14"/>
  <c r="D2139" i="14"/>
  <c r="D2140" i="14"/>
  <c r="D2141" i="14"/>
  <c r="D2142" i="14"/>
  <c r="D2143" i="14"/>
  <c r="D2144" i="14"/>
  <c r="D2145" i="14"/>
  <c r="D2146" i="14"/>
  <c r="D2147" i="14"/>
  <c r="D2148" i="14"/>
  <c r="D2149" i="14"/>
  <c r="D2150" i="14"/>
  <c r="D2151" i="14"/>
  <c r="D2152" i="14"/>
  <c r="D2153" i="14"/>
  <c r="D2154" i="14"/>
  <c r="D2155" i="14"/>
  <c r="D2156" i="14"/>
  <c r="D2157" i="14"/>
  <c r="D2158" i="14"/>
  <c r="D2159" i="14"/>
  <c r="D2160" i="14"/>
  <c r="D2161" i="14"/>
  <c r="D2162" i="14"/>
  <c r="D2163" i="14"/>
  <c r="D2164" i="14"/>
  <c r="D2165" i="14"/>
  <c r="D2166" i="14"/>
  <c r="D2167" i="14"/>
  <c r="D2168" i="14"/>
  <c r="D2169" i="14"/>
  <c r="D2170" i="14"/>
  <c r="D2171" i="14"/>
  <c r="D2172" i="14"/>
  <c r="D2173" i="14"/>
  <c r="D2174" i="14"/>
  <c r="D2175" i="14"/>
  <c r="D2176" i="14"/>
  <c r="D2177" i="14"/>
  <c r="D2178" i="14"/>
  <c r="D2179" i="14"/>
  <c r="D2180" i="14"/>
  <c r="D2181" i="14"/>
  <c r="D2182" i="14"/>
  <c r="D2183" i="14"/>
  <c r="D2184" i="14"/>
  <c r="D2185" i="14"/>
  <c r="D2186" i="14"/>
  <c r="D2187" i="14"/>
  <c r="D2188" i="14"/>
  <c r="D2189" i="14"/>
  <c r="D2190" i="14"/>
  <c r="D2191" i="14"/>
  <c r="D2192" i="14"/>
  <c r="D2193" i="14"/>
  <c r="D2194" i="14"/>
  <c r="D2195" i="14"/>
  <c r="D2196" i="14"/>
  <c r="D2197" i="14"/>
  <c r="D2198" i="14"/>
  <c r="D2199" i="14"/>
  <c r="D2200" i="14"/>
  <c r="D2201" i="14"/>
  <c r="D2202" i="14"/>
  <c r="D2203" i="14"/>
  <c r="D2204" i="14"/>
  <c r="D2205" i="14"/>
  <c r="D2206" i="14"/>
  <c r="D2207" i="14"/>
  <c r="D2208" i="14"/>
  <c r="D2209" i="14"/>
  <c r="D2210" i="14"/>
  <c r="D2211" i="14"/>
  <c r="D2212" i="14"/>
  <c r="D2213" i="14"/>
  <c r="D2214" i="14"/>
  <c r="D2215" i="14"/>
  <c r="D2216" i="14"/>
  <c r="D2217" i="14"/>
  <c r="D2218" i="14"/>
  <c r="D2219" i="14"/>
  <c r="D2220" i="14"/>
  <c r="D2221" i="14"/>
  <c r="D2222" i="14"/>
  <c r="D2223" i="14"/>
  <c r="D2224" i="14"/>
  <c r="D2225" i="14"/>
  <c r="D2226" i="14"/>
  <c r="D2227" i="14"/>
  <c r="D2228" i="14"/>
  <c r="D2229" i="14"/>
  <c r="D2230" i="14"/>
  <c r="D2231" i="14"/>
  <c r="D2232" i="14"/>
  <c r="D2233" i="14"/>
  <c r="D2234" i="14"/>
  <c r="D2235" i="14"/>
  <c r="D2236" i="14"/>
  <c r="D2237" i="14"/>
  <c r="D2238" i="14"/>
  <c r="D2239" i="14"/>
  <c r="D2240" i="14"/>
  <c r="D2241" i="14"/>
  <c r="D2242" i="14"/>
  <c r="D2243" i="14"/>
  <c r="D2244" i="14"/>
  <c r="D2245" i="14"/>
  <c r="D2246" i="14"/>
  <c r="D2247" i="14"/>
  <c r="D2248" i="14"/>
  <c r="D2249" i="14"/>
  <c r="D2250" i="14"/>
  <c r="D2251" i="14"/>
  <c r="D2252" i="14"/>
  <c r="D2253" i="14"/>
  <c r="D2254" i="14"/>
  <c r="D2255" i="14"/>
  <c r="D2256" i="14"/>
  <c r="D2257" i="14"/>
  <c r="D2258" i="14"/>
  <c r="D2259" i="14"/>
  <c r="D2260" i="14"/>
  <c r="D2261" i="14"/>
  <c r="D2262" i="14"/>
  <c r="D2263" i="14"/>
  <c r="D2264" i="14"/>
  <c r="D2265" i="14"/>
  <c r="D2266" i="14"/>
  <c r="D2267" i="14"/>
  <c r="D2268" i="14"/>
  <c r="D2269" i="14"/>
  <c r="D2270" i="14"/>
  <c r="D2271" i="14"/>
  <c r="D2272" i="14"/>
  <c r="D2273" i="14"/>
  <c r="D2274" i="14"/>
  <c r="D2275" i="14"/>
  <c r="D2276" i="14"/>
  <c r="D2277" i="14"/>
  <c r="D2278" i="14"/>
  <c r="D2279" i="14"/>
  <c r="D2280" i="14"/>
  <c r="D2281" i="14"/>
  <c r="D2282" i="14"/>
  <c r="D2283" i="14"/>
  <c r="D2284" i="14"/>
  <c r="D2285" i="14"/>
  <c r="D2286" i="14"/>
  <c r="D2287" i="14"/>
  <c r="D2288" i="14"/>
  <c r="D2289" i="14"/>
  <c r="D2290" i="14"/>
  <c r="D2291" i="14"/>
  <c r="D2292" i="14"/>
  <c r="D2293" i="14"/>
  <c r="D2294" i="14"/>
  <c r="D2295" i="14"/>
  <c r="D2296" i="14"/>
  <c r="D2297" i="14"/>
  <c r="D2298" i="14"/>
  <c r="D2299" i="14"/>
  <c r="D2300" i="14"/>
  <c r="D2301" i="14"/>
  <c r="D2302" i="14"/>
  <c r="D2303" i="14"/>
  <c r="D2304" i="14"/>
  <c r="D2305" i="14"/>
  <c r="D2306" i="14"/>
  <c r="D2307" i="14"/>
  <c r="D2308" i="14"/>
  <c r="D2309" i="14"/>
  <c r="D2310" i="14"/>
  <c r="D2311" i="14"/>
  <c r="D2312" i="14"/>
  <c r="D2313" i="14"/>
  <c r="D2314" i="14"/>
  <c r="D2315" i="14"/>
  <c r="D2316" i="14"/>
  <c r="D2317" i="14"/>
  <c r="D2318" i="14"/>
  <c r="D2319" i="14"/>
  <c r="D2320" i="14"/>
  <c r="D2321" i="14"/>
  <c r="D2322" i="14"/>
  <c r="D2323" i="14"/>
  <c r="D2324" i="14"/>
  <c r="D2325" i="14"/>
  <c r="D2326" i="14"/>
  <c r="D2327" i="14"/>
  <c r="D2328" i="14"/>
  <c r="D2329" i="14"/>
  <c r="D2330" i="14"/>
  <c r="D2331" i="14"/>
  <c r="D2332" i="14"/>
  <c r="D2333" i="14"/>
  <c r="D2334" i="14"/>
  <c r="D2335" i="14"/>
  <c r="D2336" i="14"/>
  <c r="D2337" i="14"/>
  <c r="D2338" i="14"/>
  <c r="D2339" i="14"/>
  <c r="D2340" i="14"/>
  <c r="D2341" i="14"/>
  <c r="D2342" i="14"/>
  <c r="D2343" i="14"/>
  <c r="D2344" i="14"/>
  <c r="D2345" i="14"/>
  <c r="D2346" i="14"/>
  <c r="D2347" i="14"/>
  <c r="D2348" i="14"/>
  <c r="D2349" i="14"/>
  <c r="D2350" i="14"/>
  <c r="D2351" i="14"/>
  <c r="D2352" i="14"/>
  <c r="D2353" i="14"/>
  <c r="D2354" i="14"/>
  <c r="D2355" i="14"/>
  <c r="D2356" i="14"/>
  <c r="D2357" i="14"/>
  <c r="D2358" i="14"/>
  <c r="D2359" i="14"/>
  <c r="D2360" i="14"/>
  <c r="D2361" i="14"/>
  <c r="D2362" i="14"/>
  <c r="D2363" i="14"/>
  <c r="D2364" i="14"/>
  <c r="D2365" i="14"/>
  <c r="D2366" i="14"/>
  <c r="D2367" i="14"/>
  <c r="D2368" i="14"/>
  <c r="D2369" i="14"/>
  <c r="D2370" i="14"/>
  <c r="D2371" i="14"/>
  <c r="D2372" i="14"/>
  <c r="D2373" i="14"/>
  <c r="D2374" i="14"/>
  <c r="D2375" i="14"/>
  <c r="D2376" i="14"/>
  <c r="D2377" i="14"/>
  <c r="D2378" i="14"/>
  <c r="D2379" i="14"/>
  <c r="D2380" i="14"/>
  <c r="D2381" i="14"/>
  <c r="D2382" i="14"/>
  <c r="D2383" i="14"/>
  <c r="D2384" i="14"/>
  <c r="D2385" i="14"/>
  <c r="D2386" i="14"/>
  <c r="D2387" i="14"/>
  <c r="D2388" i="14"/>
  <c r="D2389" i="14"/>
  <c r="D2390" i="14"/>
  <c r="D2391" i="14"/>
  <c r="D2392" i="14"/>
  <c r="D2393" i="14"/>
  <c r="D2394" i="14"/>
  <c r="D2395" i="14"/>
  <c r="D2396" i="14"/>
  <c r="D2397" i="14"/>
  <c r="D2398" i="14"/>
  <c r="D2399" i="14"/>
  <c r="D2400" i="14"/>
  <c r="D2401" i="14"/>
  <c r="D2402" i="14"/>
  <c r="D2403" i="14"/>
  <c r="D2404" i="14"/>
  <c r="D2405" i="14"/>
  <c r="D2406" i="14"/>
  <c r="D2407" i="14"/>
  <c r="D2408" i="14"/>
  <c r="D2409" i="14"/>
  <c r="D2410" i="14"/>
  <c r="D2411" i="14"/>
  <c r="D2412" i="14"/>
  <c r="D2413" i="14"/>
  <c r="D2414" i="14"/>
  <c r="D2415" i="14"/>
  <c r="D2416" i="14"/>
  <c r="D2417" i="14"/>
  <c r="D2418" i="14"/>
  <c r="D2419" i="14"/>
  <c r="D2420" i="14"/>
  <c r="D2421" i="14"/>
  <c r="D2422" i="14"/>
  <c r="D2423" i="14"/>
  <c r="D2424" i="14"/>
  <c r="D2425" i="14"/>
  <c r="D2426" i="14"/>
  <c r="D2427" i="14"/>
  <c r="D2428" i="14"/>
  <c r="D2429" i="14"/>
  <c r="D2430" i="14"/>
  <c r="D2431" i="14"/>
  <c r="D2432" i="14"/>
  <c r="D2433" i="14"/>
  <c r="D2434" i="14"/>
  <c r="D2435" i="14"/>
  <c r="D2436" i="14"/>
  <c r="D2437" i="14"/>
  <c r="D2438" i="14"/>
  <c r="D2439" i="14"/>
  <c r="D2440" i="14"/>
  <c r="D2441" i="14"/>
  <c r="D2442" i="14"/>
  <c r="D2443" i="14"/>
  <c r="D2444" i="14"/>
  <c r="D2445" i="14"/>
  <c r="D2446" i="14"/>
  <c r="D2447" i="14"/>
  <c r="D2448" i="14"/>
  <c r="D2449" i="14"/>
  <c r="D2450" i="14"/>
  <c r="D2451" i="14"/>
  <c r="D2452" i="14"/>
  <c r="D2453" i="14"/>
  <c r="D2454" i="14"/>
  <c r="D2455" i="14"/>
  <c r="D2456" i="14"/>
  <c r="D2457" i="14"/>
  <c r="D2458" i="14"/>
  <c r="D2459" i="14"/>
  <c r="D2460" i="14"/>
  <c r="D2461" i="14"/>
  <c r="D2462" i="14"/>
  <c r="D2463" i="14"/>
  <c r="D2464" i="14"/>
  <c r="D2465" i="14"/>
  <c r="D2466" i="14"/>
  <c r="D2467" i="14"/>
  <c r="D2468" i="14"/>
  <c r="D2469" i="14"/>
  <c r="D2470" i="14"/>
  <c r="D2471" i="14"/>
  <c r="D2472" i="14"/>
  <c r="D2473" i="14"/>
  <c r="D2474" i="14"/>
  <c r="D2475" i="14"/>
  <c r="D2476" i="14"/>
  <c r="D2477" i="14"/>
  <c r="D2478" i="14"/>
  <c r="D2479" i="14"/>
  <c r="D2480" i="14"/>
  <c r="D2481" i="14"/>
  <c r="D2482" i="14"/>
  <c r="D2483" i="14"/>
  <c r="D2484" i="14"/>
  <c r="D2485" i="14"/>
  <c r="D2486" i="14"/>
  <c r="D2487" i="14"/>
  <c r="D2488" i="14"/>
  <c r="D2489" i="14"/>
  <c r="D2490" i="14"/>
  <c r="D2491" i="14"/>
  <c r="D2492" i="14"/>
  <c r="D2493" i="14"/>
  <c r="D2494" i="14"/>
  <c r="D2495" i="14"/>
  <c r="D2496" i="14"/>
  <c r="D2497" i="14"/>
  <c r="D2498" i="14"/>
  <c r="D2499" i="14"/>
  <c r="D2500" i="14"/>
  <c r="D2501" i="14"/>
  <c r="D2502" i="14"/>
  <c r="D2503" i="14"/>
  <c r="D2504" i="14"/>
  <c r="D2505" i="14"/>
  <c r="D2506" i="14"/>
  <c r="D2507" i="14"/>
  <c r="D2508" i="14"/>
  <c r="D2509" i="14"/>
  <c r="D2510" i="14"/>
  <c r="D2511" i="14"/>
  <c r="D2512" i="14"/>
  <c r="D2513" i="14"/>
  <c r="D2514" i="14"/>
  <c r="D2515" i="14"/>
  <c r="D2516" i="14"/>
  <c r="D2517" i="14"/>
  <c r="D2518" i="14"/>
  <c r="D2519" i="14"/>
  <c r="D2520" i="14"/>
  <c r="D2521" i="14"/>
  <c r="D2522" i="14"/>
  <c r="D2523" i="14"/>
  <c r="D2524" i="14"/>
  <c r="D2525" i="14"/>
  <c r="D2526" i="14"/>
  <c r="D2527" i="14"/>
  <c r="D2528" i="14"/>
  <c r="D2529" i="14"/>
  <c r="D2530" i="14"/>
  <c r="D2531" i="14"/>
  <c r="D2532" i="14"/>
  <c r="D2533" i="14"/>
  <c r="D2534" i="14"/>
  <c r="D2535" i="14"/>
  <c r="D2536" i="14"/>
  <c r="D2537" i="14"/>
  <c r="D2538" i="14"/>
  <c r="D2539" i="14"/>
  <c r="D2540" i="14"/>
  <c r="D2541" i="14"/>
  <c r="D2542" i="14"/>
  <c r="D2543" i="14"/>
  <c r="D2544" i="14"/>
  <c r="D2545" i="14"/>
  <c r="D2546" i="14"/>
  <c r="D2547" i="14"/>
  <c r="D2548" i="14"/>
  <c r="D2549" i="14"/>
  <c r="D2550" i="14"/>
  <c r="D2551" i="14"/>
  <c r="D2552" i="14"/>
  <c r="D2553" i="14"/>
  <c r="D2554" i="14"/>
  <c r="D2555" i="14"/>
  <c r="D2556" i="14"/>
  <c r="D2557" i="14"/>
  <c r="D2558" i="14"/>
  <c r="D2559" i="14"/>
  <c r="D2560" i="14"/>
  <c r="D2561" i="14"/>
  <c r="D2562" i="14"/>
  <c r="D2563" i="14"/>
  <c r="D2564" i="14"/>
  <c r="D2565" i="14"/>
  <c r="D2566" i="14"/>
  <c r="D2567" i="14"/>
  <c r="D2568" i="14"/>
  <c r="D2569" i="14"/>
  <c r="D2570" i="14"/>
  <c r="D2571" i="14"/>
  <c r="D2572" i="14"/>
  <c r="D2573" i="14"/>
  <c r="D2574" i="14"/>
  <c r="D2575" i="14"/>
  <c r="D2576" i="14"/>
  <c r="D2577" i="14"/>
  <c r="D2578" i="14"/>
  <c r="D2579" i="14"/>
  <c r="D2580" i="14"/>
  <c r="D2581" i="14"/>
  <c r="D2582" i="14"/>
  <c r="D2583" i="14"/>
  <c r="D2584" i="14"/>
  <c r="D2585" i="14"/>
  <c r="D2586" i="14"/>
  <c r="D2587" i="14"/>
  <c r="D2588" i="14"/>
  <c r="D2589" i="14"/>
  <c r="D2590" i="14"/>
  <c r="D2591" i="14"/>
  <c r="D2592" i="14"/>
  <c r="D2593" i="14"/>
  <c r="D2594" i="14"/>
  <c r="D2595" i="14"/>
  <c r="D2596" i="14"/>
  <c r="D2597" i="14"/>
  <c r="D2598" i="14"/>
  <c r="D2599" i="14"/>
  <c r="D2600" i="14"/>
  <c r="D2601" i="14"/>
  <c r="D2602" i="14"/>
  <c r="D2603" i="14"/>
  <c r="D2604" i="14"/>
  <c r="D2605" i="14"/>
  <c r="D2606" i="14"/>
  <c r="D2607" i="14"/>
  <c r="D2608" i="14"/>
  <c r="D2609" i="14"/>
  <c r="D2610" i="14"/>
  <c r="D2611" i="14"/>
  <c r="D2612" i="14"/>
  <c r="D2613" i="14"/>
  <c r="D2614" i="14"/>
  <c r="D2615" i="14"/>
  <c r="D2616" i="14"/>
  <c r="D2617" i="14"/>
  <c r="D2618" i="14"/>
  <c r="D2619" i="14"/>
  <c r="D2620" i="14"/>
  <c r="D2621" i="14"/>
  <c r="D2622" i="14"/>
  <c r="D2623" i="14"/>
  <c r="D2624" i="14"/>
  <c r="D2625" i="14"/>
  <c r="D2626" i="14"/>
  <c r="D2627" i="14"/>
  <c r="D2628" i="14"/>
  <c r="D2629" i="14"/>
  <c r="D2630" i="14"/>
  <c r="D2631" i="14"/>
  <c r="D2632" i="14"/>
  <c r="D2633" i="14"/>
  <c r="D2634" i="14"/>
  <c r="D2635" i="14"/>
  <c r="D2636" i="14"/>
  <c r="D2637" i="14"/>
  <c r="D2638" i="14"/>
  <c r="D2639" i="14"/>
  <c r="D2640" i="14"/>
  <c r="D2644" i="14"/>
  <c r="D2645" i="14"/>
  <c r="D2646" i="14"/>
  <c r="D2647" i="14"/>
  <c r="D2648" i="14"/>
  <c r="D2649" i="14"/>
  <c r="D2650" i="14"/>
  <c r="D2651" i="14"/>
  <c r="D2652" i="14"/>
  <c r="D2653" i="14"/>
  <c r="D2654" i="14"/>
  <c r="D2655" i="14"/>
  <c r="D2656" i="14"/>
  <c r="D2657" i="14"/>
  <c r="D2658" i="14"/>
  <c r="D2659" i="14"/>
  <c r="D2660" i="14"/>
  <c r="D2661" i="14"/>
  <c r="D2662" i="14"/>
  <c r="D2663" i="14"/>
  <c r="D2664" i="14"/>
  <c r="D2665" i="14"/>
  <c r="D2666" i="14"/>
  <c r="D2667" i="14"/>
  <c r="D2668" i="14"/>
  <c r="D2669" i="14"/>
  <c r="D2670" i="14"/>
  <c r="D2671" i="14"/>
  <c r="D2672" i="14"/>
  <c r="D2673" i="14"/>
  <c r="D2674" i="14"/>
  <c r="D2675" i="14"/>
  <c r="D2676" i="14"/>
  <c r="D2677" i="14"/>
  <c r="D2678" i="14"/>
  <c r="D2679" i="14"/>
  <c r="D2680" i="14"/>
  <c r="D2681" i="14"/>
  <c r="D2682" i="14"/>
  <c r="D2683" i="14"/>
  <c r="D2684" i="14"/>
  <c r="D2685" i="14"/>
  <c r="D2686" i="14"/>
  <c r="D2687" i="14"/>
  <c r="D2688" i="14"/>
  <c r="D2689" i="14"/>
  <c r="D2690" i="14"/>
  <c r="D2691" i="14"/>
  <c r="D2692" i="14"/>
  <c r="D2693" i="14"/>
  <c r="D2694" i="14"/>
  <c r="D2695" i="14"/>
  <c r="D2696" i="14"/>
  <c r="D2697" i="14"/>
  <c r="D2698" i="14"/>
  <c r="D2699" i="14"/>
  <c r="D2700" i="14"/>
  <c r="D2701" i="14"/>
  <c r="D2702" i="14"/>
  <c r="D2703" i="14"/>
  <c r="D2704" i="14"/>
  <c r="D2705" i="14"/>
  <c r="D2706" i="14"/>
  <c r="D2707" i="14"/>
  <c r="D2708" i="14"/>
  <c r="D2709" i="14"/>
  <c r="D2710" i="14"/>
  <c r="D2711" i="14"/>
  <c r="D2712" i="14"/>
  <c r="D2713" i="14"/>
  <c r="D2714" i="14"/>
  <c r="D2715" i="14"/>
  <c r="D2716" i="14"/>
  <c r="D2717" i="14"/>
  <c r="D2718" i="14"/>
  <c r="D2719" i="14"/>
  <c r="D2720" i="14"/>
  <c r="D2721" i="14"/>
  <c r="D2722" i="14"/>
  <c r="D2723" i="14"/>
  <c r="D2724" i="14"/>
  <c r="D2725" i="14"/>
  <c r="D2726" i="14"/>
  <c r="D2727" i="14"/>
  <c r="D2728" i="14"/>
  <c r="D2729" i="14"/>
  <c r="D2730" i="14"/>
  <c r="D2731" i="14"/>
  <c r="D2732" i="14"/>
  <c r="D2733" i="14"/>
  <c r="D2734" i="14"/>
  <c r="D2735" i="14"/>
  <c r="D2736" i="14"/>
  <c r="D2737" i="14"/>
  <c r="D2738" i="14"/>
  <c r="D2745" i="14"/>
  <c r="D2746" i="14"/>
  <c r="D2747" i="14"/>
  <c r="D2748" i="14"/>
  <c r="D2749" i="14"/>
  <c r="D2750" i="14"/>
  <c r="D2751" i="14"/>
  <c r="D2752" i="14"/>
  <c r="D2753" i="14"/>
  <c r="D2754" i="14"/>
  <c r="D2755" i="14"/>
  <c r="D2756" i="14"/>
  <c r="D2757" i="14"/>
  <c r="D2758" i="14"/>
  <c r="D2759" i="14"/>
  <c r="D2760" i="14"/>
  <c r="D2761" i="14"/>
  <c r="D2762" i="14"/>
  <c r="D2763" i="14"/>
  <c r="D2764" i="14"/>
  <c r="D2765" i="14"/>
  <c r="D2766" i="14"/>
  <c r="D2767" i="14"/>
  <c r="D2768" i="14"/>
  <c r="D2769" i="14"/>
  <c r="D2770" i="14"/>
  <c r="D2771" i="14"/>
  <c r="D2772" i="14"/>
  <c r="D2773" i="14"/>
  <c r="D2774" i="14"/>
  <c r="D2775" i="14"/>
  <c r="D2776" i="14"/>
  <c r="D2777" i="14"/>
  <c r="D2778" i="14"/>
  <c r="D2779" i="14"/>
  <c r="D2780" i="14"/>
  <c r="D2781" i="14"/>
  <c r="D2782" i="14"/>
  <c r="D2783" i="14"/>
  <c r="D2784" i="14"/>
  <c r="D2785" i="14"/>
  <c r="D2786" i="14"/>
  <c r="D2787" i="14"/>
  <c r="D2788" i="14"/>
  <c r="D2789" i="14"/>
  <c r="D2790" i="14"/>
  <c r="D2791" i="14"/>
  <c r="D2792" i="14"/>
  <c r="D2793" i="14"/>
  <c r="D2794" i="14"/>
  <c r="D2795" i="14"/>
  <c r="D2796" i="14"/>
  <c r="D2797" i="14"/>
  <c r="D2798" i="14"/>
  <c r="D2799" i="14"/>
  <c r="D2800" i="14"/>
  <c r="D2801" i="14"/>
  <c r="D2802" i="14"/>
  <c r="D2803" i="14"/>
  <c r="D2804" i="14"/>
  <c r="D2805" i="14"/>
  <c r="D2806" i="14"/>
  <c r="D2807" i="14"/>
  <c r="D2808" i="14"/>
  <c r="D2809" i="14"/>
  <c r="D2810" i="14"/>
  <c r="D2811" i="14"/>
  <c r="D2812" i="14"/>
  <c r="D2813" i="14"/>
  <c r="D2814" i="14"/>
  <c r="D2815" i="14"/>
  <c r="D2816" i="14"/>
  <c r="D2817" i="14"/>
  <c r="D2818" i="14"/>
  <c r="D2819" i="14"/>
  <c r="D2820" i="14"/>
  <c r="D2821" i="14"/>
  <c r="D2822" i="14"/>
  <c r="D2823" i="14"/>
  <c r="D2824" i="14"/>
  <c r="D2825" i="14"/>
  <c r="D2826" i="14"/>
  <c r="D2827" i="14"/>
  <c r="D2828" i="14"/>
  <c r="D2829" i="14"/>
  <c r="D2830" i="14"/>
  <c r="D2831" i="14"/>
  <c r="D2832" i="14"/>
  <c r="D2833" i="14"/>
  <c r="D2834" i="14"/>
  <c r="D2835" i="14"/>
  <c r="D2836" i="14"/>
  <c r="D2837" i="14"/>
  <c r="D2838" i="14"/>
  <c r="D2839" i="14"/>
  <c r="D2840" i="14"/>
  <c r="D2841" i="14"/>
  <c r="D2842" i="14"/>
  <c r="D2843" i="14"/>
  <c r="D2844" i="14"/>
  <c r="D2845" i="14"/>
  <c r="D2846" i="14"/>
  <c r="D2847" i="14"/>
  <c r="D2848" i="14"/>
  <c r="D2849" i="14"/>
  <c r="D2850" i="14"/>
  <c r="D2851" i="14"/>
  <c r="D2852" i="14"/>
  <c r="D2853" i="14"/>
  <c r="D2854" i="14"/>
  <c r="D2855" i="14"/>
  <c r="D2856" i="14"/>
  <c r="D2857" i="14"/>
  <c r="D2858" i="14"/>
  <c r="D2859" i="14"/>
  <c r="D2860" i="14"/>
  <c r="D2861" i="14"/>
  <c r="D2862" i="14"/>
  <c r="D2863" i="14"/>
  <c r="D2864" i="14"/>
  <c r="D2865" i="14"/>
  <c r="D2866" i="14"/>
  <c r="D2867" i="14"/>
  <c r="D2868" i="14"/>
  <c r="D2869" i="14"/>
  <c r="D2870" i="14"/>
  <c r="D2871" i="14"/>
  <c r="D2872" i="14"/>
  <c r="D2873" i="14"/>
  <c r="D2874" i="14"/>
  <c r="D2875" i="14"/>
  <c r="D2876" i="14"/>
  <c r="D2877" i="14"/>
  <c r="D2878" i="14"/>
  <c r="D2879" i="14"/>
  <c r="D2880" i="14"/>
  <c r="D2881" i="14"/>
  <c r="D2882" i="14"/>
  <c r="D2883" i="14"/>
  <c r="D2884" i="14"/>
  <c r="D2885" i="14"/>
  <c r="D2886" i="14"/>
  <c r="D2887" i="14"/>
  <c r="D2888" i="14"/>
  <c r="D2889" i="14"/>
  <c r="D2890" i="14"/>
  <c r="D2891" i="14"/>
  <c r="D2892" i="14"/>
  <c r="D2893" i="14"/>
  <c r="D2894" i="14"/>
  <c r="D2895" i="14"/>
  <c r="D2896" i="14"/>
  <c r="D2897" i="14"/>
  <c r="D2898" i="14"/>
  <c r="D2899" i="14"/>
  <c r="D2900" i="14"/>
  <c r="D2901" i="14"/>
  <c r="D2902" i="14"/>
  <c r="D2903" i="14"/>
  <c r="D2904" i="14"/>
  <c r="D2905" i="14"/>
  <c r="D2906" i="14"/>
  <c r="D2907" i="14"/>
  <c r="D2908" i="14"/>
  <c r="D2909" i="14"/>
  <c r="D2910" i="14"/>
  <c r="D2911" i="14"/>
  <c r="D2912" i="14"/>
  <c r="D2913" i="14"/>
  <c r="D2914" i="14"/>
  <c r="D2915" i="14"/>
  <c r="D2916" i="14"/>
  <c r="D2917" i="14"/>
  <c r="D2918" i="14"/>
  <c r="D2919" i="14"/>
  <c r="D2920" i="14"/>
  <c r="D2921" i="14"/>
  <c r="D2922" i="14"/>
  <c r="D2923" i="14"/>
  <c r="D2924" i="14"/>
  <c r="D2925" i="14"/>
  <c r="D2926" i="14"/>
  <c r="D2927" i="14"/>
  <c r="D2928" i="14"/>
  <c r="D2929" i="14"/>
  <c r="D2930" i="14"/>
  <c r="D2931" i="14"/>
  <c r="D2959" i="14"/>
  <c r="D2960" i="14"/>
  <c r="D2961" i="14"/>
  <c r="D2962" i="14"/>
  <c r="D2963" i="14"/>
  <c r="D2964" i="14"/>
  <c r="D2965" i="14"/>
  <c r="D2966" i="14"/>
  <c r="D2967" i="14"/>
  <c r="D2968" i="14"/>
  <c r="D2969" i="14"/>
  <c r="D2970" i="14"/>
  <c r="D2971" i="14"/>
  <c r="D2972" i="14"/>
  <c r="D2973" i="14"/>
  <c r="D2974" i="14"/>
  <c r="D2975" i="14"/>
  <c r="D2976" i="14"/>
  <c r="D2977" i="14"/>
  <c r="D2978" i="14"/>
  <c r="D2979" i="14"/>
  <c r="D2980" i="14"/>
  <c r="D2981" i="14"/>
  <c r="D2982" i="14"/>
  <c r="D2983" i="14"/>
  <c r="D2984" i="14"/>
  <c r="D2985" i="14"/>
  <c r="D2986" i="14"/>
  <c r="D2987" i="14"/>
  <c r="D2988" i="14"/>
  <c r="D2989" i="14"/>
  <c r="D2990" i="14"/>
  <c r="D2991" i="14"/>
  <c r="D2992" i="14"/>
  <c r="D2993" i="14"/>
  <c r="D2994" i="14"/>
  <c r="D2995" i="14"/>
  <c r="D2996" i="14"/>
  <c r="D2997" i="14"/>
  <c r="D2998" i="14"/>
  <c r="D2999" i="14"/>
  <c r="D3001" i="14"/>
  <c r="D3002" i="14"/>
  <c r="D3003" i="14"/>
  <c r="D3004" i="14"/>
  <c r="D3005" i="14"/>
  <c r="D3006" i="14"/>
  <c r="D3007" i="14"/>
  <c r="D3008" i="14"/>
  <c r="D3009" i="14"/>
  <c r="D3010" i="14"/>
  <c r="D3011" i="14"/>
  <c r="D3012" i="14"/>
  <c r="D3013" i="14"/>
  <c r="D3014" i="14"/>
  <c r="D3015" i="14"/>
  <c r="D3016" i="14"/>
  <c r="D3017" i="14"/>
  <c r="D3018" i="14"/>
  <c r="D3019" i="14"/>
  <c r="D3020" i="14"/>
  <c r="D3021" i="14"/>
  <c r="D3022" i="14"/>
  <c r="D3023" i="14"/>
  <c r="D3024" i="14"/>
  <c r="D3025" i="14"/>
  <c r="D3026" i="14"/>
  <c r="D3027" i="14"/>
  <c r="D3028" i="14"/>
  <c r="D3029" i="14"/>
  <c r="D3030" i="14"/>
  <c r="D3031" i="14"/>
  <c r="D3032" i="14"/>
  <c r="D3033" i="14"/>
  <c r="D3034" i="14"/>
  <c r="D3035" i="14"/>
  <c r="D3036" i="14"/>
  <c r="D3037" i="14"/>
  <c r="D3038" i="14"/>
  <c r="D3039" i="14"/>
  <c r="D3040" i="14"/>
  <c r="D3041" i="14"/>
  <c r="D3042" i="14"/>
  <c r="D3043" i="14"/>
  <c r="D3044" i="14"/>
  <c r="D3045" i="14"/>
  <c r="D3046" i="14"/>
  <c r="D3047" i="14"/>
  <c r="D3048" i="14"/>
  <c r="D3049" i="14"/>
  <c r="D3050" i="14"/>
  <c r="D3051" i="14"/>
  <c r="D3052" i="14"/>
  <c r="D3053" i="14"/>
  <c r="D3054" i="14"/>
  <c r="D3055" i="14"/>
  <c r="D3056" i="14"/>
  <c r="D3057" i="14"/>
  <c r="D3058" i="14"/>
  <c r="D3059" i="14"/>
  <c r="D3060" i="14"/>
  <c r="D3061" i="14"/>
  <c r="D3062" i="14"/>
  <c r="D3063" i="14"/>
  <c r="D3064" i="14"/>
  <c r="D3065" i="14"/>
  <c r="D3066" i="14"/>
  <c r="D3067" i="14"/>
  <c r="D3068" i="14"/>
  <c r="D3069" i="14"/>
  <c r="D3070" i="14"/>
  <c r="D3071" i="14"/>
  <c r="D3072" i="14"/>
  <c r="D3073" i="14"/>
  <c r="D3074" i="14"/>
  <c r="D3075" i="14"/>
  <c r="D3076" i="14"/>
  <c r="D3077" i="14"/>
  <c r="D3078" i="14"/>
  <c r="D3079" i="14"/>
  <c r="D3080" i="14"/>
  <c r="D3081" i="14"/>
  <c r="D3082" i="14"/>
  <c r="D3083" i="14"/>
  <c r="D3084" i="14"/>
  <c r="D3085" i="14"/>
  <c r="D3086" i="14"/>
  <c r="D3087" i="14"/>
  <c r="D3088" i="14"/>
  <c r="D3089" i="14"/>
  <c r="D3090" i="14"/>
  <c r="D3091" i="14"/>
  <c r="D3092" i="14"/>
  <c r="D3093" i="14"/>
  <c r="D3094" i="14"/>
  <c r="D3095" i="14"/>
  <c r="D3096" i="14"/>
  <c r="D3097" i="14"/>
  <c r="D3098" i="14"/>
  <c r="D3099" i="14"/>
  <c r="D3100" i="14"/>
  <c r="D3101" i="14"/>
  <c r="D3102" i="14"/>
  <c r="D3103" i="14"/>
  <c r="D3104" i="14"/>
  <c r="D3105" i="14"/>
  <c r="D3106" i="14"/>
  <c r="D3107" i="14"/>
  <c r="D3108" i="14"/>
  <c r="D3109" i="14"/>
  <c r="D3110" i="14"/>
  <c r="D3111" i="14"/>
  <c r="D3112" i="14"/>
  <c r="D3113" i="14"/>
  <c r="D3114" i="14"/>
  <c r="D3115" i="14"/>
  <c r="D3116" i="14"/>
  <c r="D3117" i="14"/>
  <c r="D3118" i="14"/>
  <c r="D3119" i="14"/>
  <c r="D3120" i="14"/>
  <c r="D3121" i="14"/>
  <c r="D3122" i="14"/>
  <c r="D3123" i="14"/>
  <c r="D3124" i="14"/>
  <c r="D3125" i="14"/>
  <c r="D3126" i="14"/>
  <c r="D3127" i="14"/>
  <c r="D3128" i="14"/>
  <c r="D3129" i="14"/>
  <c r="D3130" i="14"/>
  <c r="D3131" i="14"/>
  <c r="D3132" i="14"/>
  <c r="D3133" i="14"/>
  <c r="D3134" i="14"/>
  <c r="D3135" i="14"/>
  <c r="D3136" i="14"/>
  <c r="D3137" i="14"/>
  <c r="D3138" i="14"/>
  <c r="D3139" i="14"/>
  <c r="D3140" i="14"/>
  <c r="D3141" i="14"/>
  <c r="D3142" i="14"/>
  <c r="D3143" i="14"/>
  <c r="D3144" i="14"/>
  <c r="D3145" i="14"/>
  <c r="D3146" i="14"/>
  <c r="D3147" i="14"/>
  <c r="D3148" i="14"/>
  <c r="D3149" i="14"/>
  <c r="D3150" i="14"/>
  <c r="D3151" i="14"/>
  <c r="D3152" i="14"/>
  <c r="D3153" i="14"/>
  <c r="D3154" i="14"/>
  <c r="D3155" i="14"/>
  <c r="D3156" i="14"/>
  <c r="D3157" i="14"/>
  <c r="D3158" i="14"/>
  <c r="D3159" i="14"/>
  <c r="D3160" i="14"/>
  <c r="D3161" i="14"/>
  <c r="D3162" i="14"/>
  <c r="D3163" i="14"/>
  <c r="D3164" i="14"/>
  <c r="D3165" i="14"/>
  <c r="D3166" i="14"/>
  <c r="D3167" i="14"/>
  <c r="D3168" i="14"/>
  <c r="D3169" i="14"/>
  <c r="D3170" i="14"/>
  <c r="D3171" i="14"/>
  <c r="D3172" i="14"/>
  <c r="D3173" i="14"/>
  <c r="D3174" i="14"/>
  <c r="D3175" i="14"/>
  <c r="D3176" i="14"/>
  <c r="D3177" i="14"/>
  <c r="D3178" i="14"/>
  <c r="D3179" i="14"/>
  <c r="D3180" i="14"/>
  <c r="D3181" i="14"/>
  <c r="D3182" i="14"/>
  <c r="D3183" i="14"/>
  <c r="D3184" i="14"/>
  <c r="D3185" i="14"/>
  <c r="D3186" i="14"/>
  <c r="D3187" i="14"/>
  <c r="D3188" i="14"/>
  <c r="D3189" i="14"/>
  <c r="D3190" i="14"/>
  <c r="D3191" i="14"/>
  <c r="D3192" i="14"/>
  <c r="D3193" i="14"/>
  <c r="D3194" i="14"/>
  <c r="D3195" i="14"/>
  <c r="D3196" i="14"/>
  <c r="D3197" i="14"/>
  <c r="D3198" i="14"/>
  <c r="D3199" i="14"/>
  <c r="D3200" i="14"/>
  <c r="D3201" i="14"/>
  <c r="D3202" i="14"/>
  <c r="D3203" i="14"/>
  <c r="D3204" i="14"/>
  <c r="D3205" i="14"/>
  <c r="D3206" i="14"/>
  <c r="D3207" i="14"/>
  <c r="D3208" i="14"/>
  <c r="D3209" i="14"/>
  <c r="D3210" i="14"/>
  <c r="D3211" i="14"/>
  <c r="D3212" i="14"/>
  <c r="D3213" i="14"/>
  <c r="D3214" i="14"/>
  <c r="D3215" i="14"/>
  <c r="D3216" i="14"/>
  <c r="D3217" i="14"/>
  <c r="D3240" i="14"/>
  <c r="D3241" i="14"/>
  <c r="D3242" i="14"/>
  <c r="D3243" i="14"/>
  <c r="D3244" i="14"/>
  <c r="D3245" i="14"/>
  <c r="D3246" i="14"/>
  <c r="D3247" i="14"/>
  <c r="D3248" i="14"/>
  <c r="D3249" i="14"/>
  <c r="D3250" i="14"/>
  <c r="D3251" i="14"/>
  <c r="D3252" i="14"/>
  <c r="D3253" i="14"/>
  <c r="D3254" i="14"/>
  <c r="D3255" i="14"/>
  <c r="D3256" i="14"/>
  <c r="D3257" i="14"/>
  <c r="D3258" i="14"/>
  <c r="D3259" i="14"/>
  <c r="D3260" i="14"/>
  <c r="D3261" i="14"/>
  <c r="D3262" i="14"/>
  <c r="D3263" i="14"/>
  <c r="D3264" i="14"/>
  <c r="D3265" i="14"/>
  <c r="D3266" i="14"/>
  <c r="D3267" i="14"/>
  <c r="D3268" i="14"/>
  <c r="D3269" i="14"/>
  <c r="D3270" i="14"/>
  <c r="D3271" i="14"/>
  <c r="D3272" i="14"/>
  <c r="D3273" i="14"/>
  <c r="D3274" i="14"/>
  <c r="D3275" i="14"/>
  <c r="D3276" i="14"/>
  <c r="D3277" i="14"/>
  <c r="D3278" i="14"/>
  <c r="D3279" i="14"/>
  <c r="D3280" i="14"/>
  <c r="D3281" i="14"/>
  <c r="D3282" i="14"/>
  <c r="D3283" i="14"/>
  <c r="D3284" i="14"/>
  <c r="D3285" i="14"/>
  <c r="D3286" i="14"/>
  <c r="D3287" i="14"/>
  <c r="D3288" i="14"/>
  <c r="D3289" i="14"/>
  <c r="D3290" i="14"/>
  <c r="D3291" i="14"/>
  <c r="D3292" i="14"/>
  <c r="D3293" i="14"/>
  <c r="D3294" i="14"/>
  <c r="D3295" i="14"/>
  <c r="D3296" i="14"/>
  <c r="D3297" i="14"/>
  <c r="D3298" i="14"/>
  <c r="D3299" i="14"/>
  <c r="D3300" i="14"/>
  <c r="D3301" i="14"/>
  <c r="D3302" i="14"/>
  <c r="D3303" i="14"/>
  <c r="D3304" i="14"/>
  <c r="D3305" i="14"/>
  <c r="D3306" i="14"/>
  <c r="D3307" i="14"/>
  <c r="D3308" i="14"/>
  <c r="D3309" i="14"/>
  <c r="D3310" i="14"/>
  <c r="D3311" i="14"/>
  <c r="D3312" i="14"/>
  <c r="D3313" i="14"/>
  <c r="D3314" i="14"/>
  <c r="D3315" i="14"/>
  <c r="D3316" i="14"/>
  <c r="D3317" i="14"/>
  <c r="D3318" i="14"/>
  <c r="D3319" i="14"/>
  <c r="D3320" i="14"/>
  <c r="D3321" i="14"/>
  <c r="D3322" i="14"/>
  <c r="D3323" i="14"/>
  <c r="D3324" i="14"/>
  <c r="D3325" i="14"/>
  <c r="D3326" i="14"/>
  <c r="D3327" i="14"/>
  <c r="D3328" i="14"/>
  <c r="D3329" i="14"/>
  <c r="D3330" i="14"/>
  <c r="D3331" i="14"/>
  <c r="D3332" i="14"/>
  <c r="D3333" i="14"/>
  <c r="D3334" i="14"/>
  <c r="D3335" i="14"/>
  <c r="D3336" i="14"/>
  <c r="D3337" i="14"/>
  <c r="D3338" i="14"/>
  <c r="D3339" i="14"/>
  <c r="D3340" i="14"/>
  <c r="D3341" i="14"/>
  <c r="D3342" i="14"/>
  <c r="D3343" i="14"/>
  <c r="D3344" i="14"/>
  <c r="D3345" i="14"/>
  <c r="D3346" i="14"/>
  <c r="D3347" i="14"/>
  <c r="D3348" i="14"/>
  <c r="D3349" i="14"/>
  <c r="D3350" i="14"/>
  <c r="D3351" i="14"/>
  <c r="D3352" i="14"/>
  <c r="D3353" i="14"/>
  <c r="D3354" i="14"/>
  <c r="D3355" i="14"/>
  <c r="D3356" i="14"/>
  <c r="D3357" i="14"/>
  <c r="D3358" i="14"/>
  <c r="D3359" i="14"/>
  <c r="D3360" i="14"/>
  <c r="D3361" i="14"/>
  <c r="D3362" i="14"/>
  <c r="D3363" i="14"/>
  <c r="D3364" i="14"/>
  <c r="D3365" i="14"/>
  <c r="D3366" i="14"/>
  <c r="D3367" i="14"/>
  <c r="D3368" i="14"/>
  <c r="D3369" i="14"/>
  <c r="D3370" i="14"/>
  <c r="D3371" i="14"/>
  <c r="D3372" i="14"/>
  <c r="D3373" i="14"/>
  <c r="D3374" i="14"/>
  <c r="D3375" i="14"/>
  <c r="D3376" i="14"/>
  <c r="D3378" i="14"/>
  <c r="D3379" i="14"/>
  <c r="D3380" i="14"/>
  <c r="D3381" i="14"/>
  <c r="D3382" i="14"/>
  <c r="D3383" i="14"/>
  <c r="D3384" i="14"/>
  <c r="D3385" i="14"/>
  <c r="D3386" i="14"/>
  <c r="D3387" i="14"/>
  <c r="D3388" i="14"/>
  <c r="D3389" i="14"/>
  <c r="D3390" i="14"/>
  <c r="D3391" i="14"/>
  <c r="D3392" i="14"/>
  <c r="D3393" i="14"/>
  <c r="D3395" i="14"/>
  <c r="D3396" i="14"/>
  <c r="D3397" i="14"/>
  <c r="D3398" i="14"/>
  <c r="D3399" i="14"/>
  <c r="D3400" i="14"/>
  <c r="D3401" i="14"/>
  <c r="D3402" i="14"/>
  <c r="D3403" i="14"/>
  <c r="D3404" i="14"/>
  <c r="D3405" i="14"/>
  <c r="D3406" i="14"/>
  <c r="D3407" i="14"/>
  <c r="D3408" i="14"/>
  <c r="D3409" i="14"/>
  <c r="D3410" i="14"/>
  <c r="D3411" i="14"/>
  <c r="D3412" i="14"/>
  <c r="D3413" i="14"/>
  <c r="D3414" i="14"/>
  <c r="D3415" i="14"/>
  <c r="D3417" i="14"/>
  <c r="D3418" i="14"/>
  <c r="D3419" i="14"/>
  <c r="D3420" i="14"/>
  <c r="D3421" i="14"/>
  <c r="D3422" i="14"/>
  <c r="D3423" i="14"/>
  <c r="D3424" i="14"/>
  <c r="D3425" i="14"/>
  <c r="D3426" i="14"/>
  <c r="D3427" i="14"/>
  <c r="D3428" i="14"/>
  <c r="D3429" i="14"/>
  <c r="D3431" i="14"/>
  <c r="D3432" i="14"/>
  <c r="D3433" i="14"/>
  <c r="D3434" i="14"/>
  <c r="D3435" i="14"/>
  <c r="D3436" i="14"/>
  <c r="D3437" i="14"/>
  <c r="D3438" i="14"/>
  <c r="D3439" i="14"/>
  <c r="D3440" i="14"/>
  <c r="D3441" i="14"/>
  <c r="D3442" i="14"/>
  <c r="D3443" i="14"/>
  <c r="D3444" i="14"/>
  <c r="D3445" i="14"/>
  <c r="D3446" i="14"/>
  <c r="D3447" i="14"/>
  <c r="D3448" i="14"/>
  <c r="D3449" i="14"/>
  <c r="D3450" i="14"/>
  <c r="D3451" i="14"/>
  <c r="D3452" i="14"/>
  <c r="D3453" i="14"/>
  <c r="D3454" i="14"/>
  <c r="D3455" i="14"/>
  <c r="D3456" i="14"/>
  <c r="D3457" i="14"/>
  <c r="D3458" i="14"/>
  <c r="D3459" i="14"/>
  <c r="D3460" i="14"/>
  <c r="D3461" i="14"/>
  <c r="D3462" i="14"/>
  <c r="D3463" i="14"/>
  <c r="D3465" i="14"/>
  <c r="D3466" i="14"/>
  <c r="D3467" i="14"/>
  <c r="D3468" i="14"/>
  <c r="D3469" i="14"/>
  <c r="D3470" i="14"/>
  <c r="D3471" i="14"/>
  <c r="D3472" i="14"/>
  <c r="D3473" i="14"/>
  <c r="D3474" i="14"/>
  <c r="D3475" i="14"/>
  <c r="D3476" i="14"/>
  <c r="D3477" i="14"/>
  <c r="D3478" i="14"/>
  <c r="D3479" i="14"/>
  <c r="D3480" i="14"/>
  <c r="D3481" i="14"/>
  <c r="D3482" i="14"/>
  <c r="D3483" i="14"/>
  <c r="D3484" i="14"/>
  <c r="D3485" i="14"/>
  <c r="D3486" i="14"/>
  <c r="D3487" i="14"/>
  <c r="D3488" i="14"/>
  <c r="D3489" i="14"/>
  <c r="D3490" i="14"/>
  <c r="D3491" i="14"/>
  <c r="D3492" i="14"/>
  <c r="D3493" i="14"/>
  <c r="D3494" i="14"/>
  <c r="D3495" i="14"/>
  <c r="D3496" i="14"/>
  <c r="D3497" i="14"/>
  <c r="D3498" i="14"/>
  <c r="D3499" i="14"/>
  <c r="D3500" i="14"/>
  <c r="D3501" i="14"/>
  <c r="D3502" i="14"/>
  <c r="D3503" i="14"/>
  <c r="D3504" i="14"/>
  <c r="D3505" i="14"/>
  <c r="D3506" i="14"/>
  <c r="D3507" i="14"/>
  <c r="D3508" i="14"/>
  <c r="D3509" i="14"/>
  <c r="D3510" i="14"/>
  <c r="D3511" i="14"/>
  <c r="D3513" i="14"/>
  <c r="D3514" i="14"/>
  <c r="D3515" i="14"/>
  <c r="D3516" i="14"/>
  <c r="D3517" i="14"/>
  <c r="D3518" i="14"/>
  <c r="D3519" i="14"/>
  <c r="D3520" i="14"/>
  <c r="D3521" i="14"/>
  <c r="D3522" i="14"/>
  <c r="D3523" i="14"/>
  <c r="D3524" i="14"/>
  <c r="D3525" i="14"/>
  <c r="D3526" i="14"/>
  <c r="D3527" i="14"/>
  <c r="D3528" i="14"/>
  <c r="D3529" i="14"/>
  <c r="D3530" i="14"/>
  <c r="D3532" i="14"/>
  <c r="D3533" i="14"/>
  <c r="D3534" i="14"/>
  <c r="D3535" i="14"/>
  <c r="D3536" i="14"/>
  <c r="D3537" i="14"/>
  <c r="D3538" i="14"/>
  <c r="D3539" i="14"/>
  <c r="D3540" i="14"/>
  <c r="D3541" i="14"/>
  <c r="D3542" i="14"/>
  <c r="D3543" i="14"/>
  <c r="D3544" i="14"/>
  <c r="D3545" i="14"/>
  <c r="D3546" i="14"/>
  <c r="D3547" i="14"/>
  <c r="D3548" i="14"/>
  <c r="D3549" i="14"/>
  <c r="D3550" i="14"/>
  <c r="D3551" i="14"/>
  <c r="D3552" i="14"/>
  <c r="D3553" i="14"/>
  <c r="D3554" i="14"/>
  <c r="D3555" i="14"/>
  <c r="D3556" i="14"/>
  <c r="D3557" i="14"/>
  <c r="D3558" i="14"/>
  <c r="D3559" i="14"/>
  <c r="D3560" i="14"/>
  <c r="D3561" i="14"/>
  <c r="D3562" i="14"/>
  <c r="D3563" i="14"/>
  <c r="D3564" i="14"/>
  <c r="D3565" i="14"/>
  <c r="D3566" i="14"/>
  <c r="D3567" i="14"/>
  <c r="D3568" i="14"/>
  <c r="D3569" i="14"/>
  <c r="D3570" i="14"/>
  <c r="D3571" i="14"/>
  <c r="D3572" i="14"/>
  <c r="D3573" i="14"/>
  <c r="D3574" i="14"/>
  <c r="D3575" i="14"/>
  <c r="D3576" i="14"/>
  <c r="D3577" i="14"/>
  <c r="D3578" i="14"/>
  <c r="D3579" i="14"/>
  <c r="D3580" i="14"/>
  <c r="D3581" i="14"/>
  <c r="D3582" i="14"/>
  <c r="D3583" i="14"/>
  <c r="D3584" i="14"/>
  <c r="D3585" i="14"/>
  <c r="D3586" i="14"/>
  <c r="D3587" i="14"/>
  <c r="D3588" i="14"/>
  <c r="D3589" i="14"/>
  <c r="D3590" i="14"/>
  <c r="D3591" i="14"/>
  <c r="D3592" i="14"/>
  <c r="D3593" i="14"/>
  <c r="D3594" i="14"/>
  <c r="D3595" i="14"/>
  <c r="D3596" i="14"/>
  <c r="D3597" i="14"/>
  <c r="D3598" i="14"/>
  <c r="D3599" i="14"/>
  <c r="D3600" i="14"/>
  <c r="D3601" i="14"/>
  <c r="D3602" i="14"/>
  <c r="D3603" i="14"/>
  <c r="D3604" i="14"/>
  <c r="D3605" i="14"/>
  <c r="D3606" i="14"/>
  <c r="D3607" i="14"/>
  <c r="D3608" i="14"/>
  <c r="D3609" i="14"/>
  <c r="D3610" i="14"/>
  <c r="D3611" i="14"/>
  <c r="D3612" i="14"/>
  <c r="D3613" i="14"/>
  <c r="D3614" i="14"/>
  <c r="D3615" i="14"/>
  <c r="D3616" i="14"/>
  <c r="D3617" i="14"/>
  <c r="D3618" i="14"/>
  <c r="D3619" i="14"/>
  <c r="D3620" i="14"/>
  <c r="D3621" i="14"/>
  <c r="D3622" i="14"/>
  <c r="D3623" i="14"/>
  <c r="D3624" i="14"/>
  <c r="D3625" i="14"/>
  <c r="D3626" i="14"/>
  <c r="D3627" i="14"/>
  <c r="D3628" i="14"/>
  <c r="D3629" i="14"/>
  <c r="D3630" i="14"/>
  <c r="D3631" i="14"/>
  <c r="D3632" i="14"/>
  <c r="D3633" i="14"/>
  <c r="D3634" i="14"/>
  <c r="D3635" i="14"/>
  <c r="D3636" i="14"/>
  <c r="D3638" i="14"/>
  <c r="D3639" i="14"/>
  <c r="D3640" i="14"/>
  <c r="D3641" i="14"/>
  <c r="D3642" i="14"/>
  <c r="D3643" i="14"/>
  <c r="D3644" i="14"/>
  <c r="D3645" i="14"/>
  <c r="D3646" i="14"/>
  <c r="D3647" i="14"/>
  <c r="D3648" i="14"/>
  <c r="D3649" i="14"/>
  <c r="D3650" i="14"/>
  <c r="D3651" i="14"/>
  <c r="D3652" i="14"/>
  <c r="D3653" i="14"/>
  <c r="D3654" i="14"/>
  <c r="D3655" i="14"/>
  <c r="D3656" i="14"/>
  <c r="D3657" i="14"/>
  <c r="D3658" i="14"/>
  <c r="D3659" i="14"/>
  <c r="D3660" i="14"/>
  <c r="D3661" i="14"/>
  <c r="D3662" i="14"/>
  <c r="D3663" i="14"/>
  <c r="D3664" i="14"/>
  <c r="D3665" i="14"/>
  <c r="D3666" i="14"/>
  <c r="D3667" i="14"/>
  <c r="D3668" i="14"/>
  <c r="D3669" i="14"/>
  <c r="D3670" i="14"/>
  <c r="D3671" i="14"/>
  <c r="D3672" i="14"/>
  <c r="D3673" i="14"/>
  <c r="D3674" i="14"/>
  <c r="D3675" i="14"/>
  <c r="D3676" i="14"/>
  <c r="D3677" i="14"/>
  <c r="D3678" i="14"/>
  <c r="D3679" i="14"/>
  <c r="D3680" i="14"/>
  <c r="D3681" i="14"/>
  <c r="D3682" i="14"/>
  <c r="D3683" i="14"/>
  <c r="D3684" i="14"/>
  <c r="D3685" i="14"/>
  <c r="D3686" i="14"/>
  <c r="D3687" i="14"/>
  <c r="D3688" i="14"/>
  <c r="D3689" i="14"/>
  <c r="D3690" i="14"/>
  <c r="D3691" i="14"/>
  <c r="D3692" i="14"/>
  <c r="D3693" i="14"/>
  <c r="D3694" i="14"/>
  <c r="D3695" i="14"/>
  <c r="D3696" i="14"/>
  <c r="D3697" i="14"/>
  <c r="D3698" i="14"/>
  <c r="D3699" i="14"/>
  <c r="D3700" i="14"/>
  <c r="D3701" i="14"/>
  <c r="D3702" i="14"/>
  <c r="D3703" i="14"/>
  <c r="D3704" i="14"/>
  <c r="D3705" i="14"/>
  <c r="D3706" i="14"/>
  <c r="D3707" i="14"/>
  <c r="D3708" i="14"/>
  <c r="D3709" i="14"/>
  <c r="D3710" i="14"/>
  <c r="D3711" i="14"/>
  <c r="D3712" i="14"/>
  <c r="D3713" i="14"/>
  <c r="D3714" i="14"/>
  <c r="D3715" i="14"/>
  <c r="D3716" i="14"/>
  <c r="D3717" i="14"/>
  <c r="D3718" i="14"/>
  <c r="D3719" i="14"/>
  <c r="D3720" i="14"/>
  <c r="D3721" i="14"/>
  <c r="D3722" i="14"/>
  <c r="D3723" i="14"/>
  <c r="D3724" i="14"/>
  <c r="D3725" i="14"/>
  <c r="D3726" i="14"/>
  <c r="D3727" i="14"/>
  <c r="D3728" i="14"/>
  <c r="D3729" i="14"/>
  <c r="D3730" i="14"/>
  <c r="D3731" i="14"/>
  <c r="D3732" i="14"/>
  <c r="D3733" i="14"/>
  <c r="D3734" i="14"/>
  <c r="D3735" i="14"/>
  <c r="D3736" i="14"/>
  <c r="D3737" i="14"/>
  <c r="D3738" i="14"/>
  <c r="D3739" i="14"/>
  <c r="D3740" i="14"/>
  <c r="D3741" i="14"/>
  <c r="D3742" i="14"/>
  <c r="D3743" i="14"/>
  <c r="D3744" i="14"/>
  <c r="D3745" i="14"/>
  <c r="D3746" i="14"/>
  <c r="D3747" i="14"/>
  <c r="D3748" i="14"/>
  <c r="D3749" i="14"/>
  <c r="D3750" i="14"/>
  <c r="D3751" i="14"/>
  <c r="D3752" i="14"/>
  <c r="D3753" i="14"/>
  <c r="D3754" i="14"/>
  <c r="D3755" i="14"/>
  <c r="D3756" i="14"/>
  <c r="D3757" i="14"/>
  <c r="D3758" i="14"/>
  <c r="D3759" i="14"/>
  <c r="D3760" i="14"/>
  <c r="D3761" i="14"/>
  <c r="D3762" i="14"/>
  <c r="D3763" i="14"/>
  <c r="D3764" i="14"/>
  <c r="D3765" i="14"/>
  <c r="D3766" i="14"/>
  <c r="D3767" i="14"/>
  <c r="D3768" i="14"/>
  <c r="D3769" i="14"/>
  <c r="D3770" i="14"/>
  <c r="D3771" i="14"/>
  <c r="D3772" i="14"/>
  <c r="D3773" i="14"/>
  <c r="D3774" i="14"/>
  <c r="D3775" i="14"/>
  <c r="D3776" i="14"/>
  <c r="D3777" i="14"/>
  <c r="D3778" i="14"/>
  <c r="D3779" i="14"/>
  <c r="D3780" i="14"/>
  <c r="D3781" i="14"/>
  <c r="D3782" i="14"/>
  <c r="D3783" i="14"/>
  <c r="D3784" i="14"/>
  <c r="D3785" i="14"/>
  <c r="D3786" i="14"/>
  <c r="D3787" i="14"/>
  <c r="D3788" i="14"/>
  <c r="D3789" i="14"/>
  <c r="D3790" i="14"/>
  <c r="D3791" i="14"/>
  <c r="D3792" i="14"/>
  <c r="D3793" i="14"/>
  <c r="D3794" i="14"/>
  <c r="D3795" i="14"/>
  <c r="D3796" i="14"/>
  <c r="D3797" i="14"/>
  <c r="D3798" i="14"/>
  <c r="D3799" i="14"/>
  <c r="D3800" i="14"/>
  <c r="D3801" i="14"/>
  <c r="D3802" i="14"/>
  <c r="D3803" i="14"/>
  <c r="D3804" i="14"/>
  <c r="D3805" i="14"/>
  <c r="D3806" i="14"/>
  <c r="D3807" i="14"/>
  <c r="D3808" i="14"/>
  <c r="D3809" i="14"/>
  <c r="D3810" i="14"/>
  <c r="D3811" i="14"/>
  <c r="D3812" i="14"/>
  <c r="D3813" i="14"/>
  <c r="D3814" i="14"/>
  <c r="D3815" i="14"/>
  <c r="D3816" i="14"/>
  <c r="D3817" i="14"/>
  <c r="D3818" i="14"/>
  <c r="D3819" i="14"/>
  <c r="D3820" i="14"/>
  <c r="D3821" i="14"/>
  <c r="D3822" i="14"/>
  <c r="D3823" i="14"/>
  <c r="D3824" i="14"/>
  <c r="D3825" i="14"/>
  <c r="D3826" i="14"/>
  <c r="D3827" i="14"/>
  <c r="D3828" i="14"/>
  <c r="D3829" i="14"/>
  <c r="D3830" i="14"/>
  <c r="D3831" i="14"/>
  <c r="D3832" i="14"/>
  <c r="D3833" i="14"/>
  <c r="D3834" i="14"/>
  <c r="D3835" i="14"/>
  <c r="D3836" i="14"/>
  <c r="D3837" i="14"/>
  <c r="D3838" i="14"/>
  <c r="D3839" i="14"/>
  <c r="D3840" i="14"/>
  <c r="D3841" i="14"/>
  <c r="D3842" i="14"/>
  <c r="D3843" i="14"/>
  <c r="D3844" i="14"/>
  <c r="D3845" i="14"/>
  <c r="D3846" i="14"/>
  <c r="D3847" i="14"/>
  <c r="D3848" i="14"/>
  <c r="D3849" i="14"/>
  <c r="D3850" i="14"/>
  <c r="D3851" i="14"/>
  <c r="D3852" i="14"/>
  <c r="D3853" i="14"/>
  <c r="D3854" i="14"/>
  <c r="D3855" i="14"/>
  <c r="D3856" i="14"/>
  <c r="D3857" i="14"/>
  <c r="D3859" i="14"/>
  <c r="D3860" i="14"/>
  <c r="D3861" i="14"/>
  <c r="D3862" i="14"/>
  <c r="D3863" i="14"/>
  <c r="D3864" i="14"/>
  <c r="D3865" i="14"/>
  <c r="D3866" i="14"/>
  <c r="D3867" i="14"/>
  <c r="D3868" i="14"/>
  <c r="D3869" i="14"/>
  <c r="D3870" i="14"/>
  <c r="D3871" i="14"/>
  <c r="D3872" i="14"/>
  <c r="D3873" i="14"/>
  <c r="D3874" i="14"/>
  <c r="D3875" i="14"/>
  <c r="D3876" i="14"/>
  <c r="D3877" i="14"/>
  <c r="D3878" i="14"/>
  <c r="D3879" i="14"/>
  <c r="D3880" i="14"/>
  <c r="D3886" i="14"/>
  <c r="D3887" i="14"/>
  <c r="D3888" i="14"/>
  <c r="D3889" i="14"/>
  <c r="D3890" i="14"/>
  <c r="D3891" i="14"/>
  <c r="D3892" i="14"/>
  <c r="D3893" i="14"/>
  <c r="D3894" i="14"/>
  <c r="D3895" i="14"/>
  <c r="D3896" i="14"/>
  <c r="D3897" i="14"/>
  <c r="D3898" i="14"/>
  <c r="D3899" i="14"/>
  <c r="D3900" i="14"/>
  <c r="D3901" i="14"/>
  <c r="D3902" i="14"/>
  <c r="D3903" i="14"/>
  <c r="D3904" i="14"/>
  <c r="D3905" i="14"/>
  <c r="D3906" i="14"/>
  <c r="D3907" i="14"/>
  <c r="D3908" i="14"/>
  <c r="D3909" i="14"/>
  <c r="D3910" i="14"/>
  <c r="D3911" i="14"/>
  <c r="D3912" i="14"/>
  <c r="D3913" i="14"/>
  <c r="D3914" i="14"/>
  <c r="D3915" i="14"/>
  <c r="D3916" i="14"/>
  <c r="D3917" i="14"/>
  <c r="D3918" i="14"/>
  <c r="D3919" i="14"/>
  <c r="D3920" i="14"/>
  <c r="D3921" i="14"/>
  <c r="D3922" i="14"/>
  <c r="D3923" i="14"/>
  <c r="D3924" i="14"/>
  <c r="D3925" i="14"/>
  <c r="D3926" i="14"/>
  <c r="D3927" i="14"/>
  <c r="D3928" i="14"/>
  <c r="D3929" i="14"/>
  <c r="D3930" i="14"/>
  <c r="D3931" i="14"/>
  <c r="D3932" i="14"/>
  <c r="D3933" i="14"/>
  <c r="D3934" i="14"/>
  <c r="D3935" i="14"/>
  <c r="D3936" i="14"/>
  <c r="D3937" i="14"/>
  <c r="D3938" i="14"/>
  <c r="D3939" i="14"/>
  <c r="D3940" i="14"/>
  <c r="D3941" i="14"/>
  <c r="D3942" i="14"/>
  <c r="D3943" i="14"/>
  <c r="D3944" i="14"/>
  <c r="D3945" i="14"/>
  <c r="D3946" i="14"/>
  <c r="D3947" i="14"/>
  <c r="D3948" i="14"/>
  <c r="D3949" i="14"/>
  <c r="D3950" i="14"/>
  <c r="D3951" i="14"/>
  <c r="D3952" i="14"/>
  <c r="D3953" i="14"/>
  <c r="D3954" i="14"/>
  <c r="D3955" i="14"/>
  <c r="D3956" i="14"/>
  <c r="D3957" i="14"/>
  <c r="D3958" i="14"/>
  <c r="D3959" i="14"/>
  <c r="D3960" i="14"/>
  <c r="D3961" i="14"/>
  <c r="D3962" i="14"/>
  <c r="D3963" i="14"/>
  <c r="D3964" i="14"/>
  <c r="D3965" i="14"/>
  <c r="D3966" i="14"/>
  <c r="D3967" i="14"/>
  <c r="D3968" i="14"/>
  <c r="D3969" i="14"/>
  <c r="D3970" i="14"/>
  <c r="D3971" i="14"/>
  <c r="D3972" i="14"/>
  <c r="D3973" i="14"/>
  <c r="D3974" i="14"/>
  <c r="D3975" i="14"/>
  <c r="D3976" i="14"/>
  <c r="D3977" i="14"/>
  <c r="D3978" i="14"/>
  <c r="D3979" i="14"/>
  <c r="D3980" i="14"/>
  <c r="D3981" i="14"/>
  <c r="D3982" i="14"/>
  <c r="D3983" i="14"/>
  <c r="D3984" i="14"/>
  <c r="D3985" i="14"/>
  <c r="D3986" i="14"/>
  <c r="D3987" i="14"/>
  <c r="D3988" i="14"/>
  <c r="D3989" i="14"/>
  <c r="D3990" i="14"/>
  <c r="D3991" i="14"/>
  <c r="D3992" i="14"/>
  <c r="D3993" i="14"/>
  <c r="D3994" i="14"/>
  <c r="D3995" i="14"/>
  <c r="D3996" i="14"/>
  <c r="D3997" i="14"/>
  <c r="D3998" i="14"/>
  <c r="D3999" i="14"/>
  <c r="D4000" i="14"/>
  <c r="D4001" i="14"/>
  <c r="D4002" i="14"/>
  <c r="D4003" i="14"/>
  <c r="D4004" i="14"/>
  <c r="D4005" i="14"/>
  <c r="D4006" i="14"/>
  <c r="D4007" i="14"/>
  <c r="D4008" i="14"/>
  <c r="D4009" i="14"/>
  <c r="D4010" i="14"/>
  <c r="D4011" i="14"/>
  <c r="D4012" i="14"/>
  <c r="D4013" i="14"/>
  <c r="D4014" i="14"/>
  <c r="D4015" i="14"/>
  <c r="D4016" i="14"/>
  <c r="D4017" i="14"/>
  <c r="D4018" i="14"/>
  <c r="D4019" i="14"/>
  <c r="D4020" i="14"/>
  <c r="D4021" i="14"/>
  <c r="D4022" i="14"/>
  <c r="D4023" i="14"/>
  <c r="D4024" i="14"/>
  <c r="D4025" i="14"/>
  <c r="D4026" i="14"/>
  <c r="D4027" i="14"/>
  <c r="D4028" i="14"/>
  <c r="D4029" i="14"/>
  <c r="D4030" i="14"/>
  <c r="D4031" i="14"/>
  <c r="D4032" i="14"/>
  <c r="D4033" i="14"/>
  <c r="D4034" i="14"/>
  <c r="D4035" i="14"/>
  <c r="D4036" i="14"/>
  <c r="D4037" i="14"/>
  <c r="D4038" i="14"/>
  <c r="D4039" i="14"/>
  <c r="D4040" i="14"/>
  <c r="D4041" i="14"/>
  <c r="D4042" i="14"/>
  <c r="D4043" i="14"/>
  <c r="D4044" i="14"/>
  <c r="D4045" i="14"/>
  <c r="D4046" i="14"/>
  <c r="D4047" i="14"/>
  <c r="D4048" i="14"/>
  <c r="D4049" i="14"/>
  <c r="D4050" i="14"/>
  <c r="D4051" i="14"/>
  <c r="D4052" i="14"/>
  <c r="D4053" i="14"/>
  <c r="D4054" i="14"/>
  <c r="D4055" i="14"/>
  <c r="D4056" i="14"/>
  <c r="D4057" i="14"/>
  <c r="D4058" i="14"/>
  <c r="D4059" i="14"/>
  <c r="D4060" i="14"/>
  <c r="D4061" i="14"/>
  <c r="D4062" i="14"/>
  <c r="D4063" i="14"/>
  <c r="D4064" i="14"/>
  <c r="D4065" i="14"/>
  <c r="D4066" i="14"/>
  <c r="D4067" i="14"/>
  <c r="D4068" i="14"/>
  <c r="D4069" i="14"/>
  <c r="D4070" i="14"/>
  <c r="D4071" i="14"/>
  <c r="D4072" i="14"/>
  <c r="D4073" i="14"/>
  <c r="D4074" i="14"/>
  <c r="D4075" i="14"/>
  <c r="D4076" i="14"/>
  <c r="D4077" i="14"/>
  <c r="D4078" i="14"/>
  <c r="D4079" i="14"/>
  <c r="D4080" i="14"/>
  <c r="D4081" i="14"/>
  <c r="D4082" i="14"/>
  <c r="D4083" i="14"/>
  <c r="D4084" i="14"/>
  <c r="D4085" i="14"/>
  <c r="D4086" i="14"/>
  <c r="D4087" i="14"/>
  <c r="D4088" i="14"/>
  <c r="D4089" i="14"/>
  <c r="D4090" i="14"/>
  <c r="D4091" i="14"/>
  <c r="D4092" i="14"/>
  <c r="D4093" i="14"/>
  <c r="D4094" i="14"/>
  <c r="D4095" i="14"/>
  <c r="D4096" i="14"/>
  <c r="D4097" i="14"/>
  <c r="D4098" i="14"/>
  <c r="D4099" i="14"/>
  <c r="D4100" i="14"/>
  <c r="D4101" i="14"/>
  <c r="D4102" i="14"/>
  <c r="D4103" i="14"/>
  <c r="D4104" i="14"/>
  <c r="D4105" i="14"/>
  <c r="D4106" i="14"/>
  <c r="D4107" i="14"/>
  <c r="D4108" i="14"/>
  <c r="D4109" i="14"/>
  <c r="D4110" i="14"/>
  <c r="D4111" i="14"/>
  <c r="D4112" i="14"/>
  <c r="D4113" i="14"/>
  <c r="D4114" i="14"/>
  <c r="D4115" i="14"/>
  <c r="D4116" i="14"/>
  <c r="D4117" i="14"/>
  <c r="D4118" i="14"/>
  <c r="D4119" i="14"/>
  <c r="D4120" i="14"/>
  <c r="D4121" i="14"/>
  <c r="D4122" i="14"/>
  <c r="D4123" i="14"/>
  <c r="D4124" i="14"/>
  <c r="D4125" i="14"/>
  <c r="D4126" i="14"/>
  <c r="D4127" i="14"/>
  <c r="D4128" i="14"/>
  <c r="D4129" i="14"/>
  <c r="D4130" i="14"/>
  <c r="D4131" i="14"/>
  <c r="D4132" i="14"/>
  <c r="D4133" i="14"/>
  <c r="D4134" i="14"/>
  <c r="D4135" i="14"/>
  <c r="D4136" i="14"/>
  <c r="D4137" i="14"/>
  <c r="D4138" i="14"/>
  <c r="D4139" i="14"/>
  <c r="D4140" i="14"/>
  <c r="D4141" i="14"/>
  <c r="D4142" i="14"/>
  <c r="D4143" i="14"/>
  <c r="D4144" i="14"/>
  <c r="D4145" i="14"/>
  <c r="D4146" i="14"/>
  <c r="D4147" i="14"/>
  <c r="D4148" i="14"/>
  <c r="D4149" i="14"/>
  <c r="D4150" i="14"/>
  <c r="D4151" i="14"/>
  <c r="D4152" i="14"/>
  <c r="D4153" i="14"/>
  <c r="D4154" i="14"/>
  <c r="D4155" i="14"/>
  <c r="D4156" i="14"/>
  <c r="D4157" i="14"/>
  <c r="D4158" i="14"/>
  <c r="D4159" i="14"/>
  <c r="D4160" i="14"/>
  <c r="D4161" i="14"/>
  <c r="D4162" i="14"/>
  <c r="D4163" i="14"/>
  <c r="D4164" i="14"/>
  <c r="D4165" i="14"/>
  <c r="D4166" i="14"/>
  <c r="D4167" i="14"/>
  <c r="D4168" i="14"/>
  <c r="D4169" i="14"/>
  <c r="D4170" i="14"/>
  <c r="D4171" i="14"/>
  <c r="D4172" i="14"/>
  <c r="D4173" i="14"/>
  <c r="D4174" i="14"/>
  <c r="D4175" i="14"/>
  <c r="D4176" i="14"/>
  <c r="D4177" i="14"/>
  <c r="D4178" i="14"/>
  <c r="D4179" i="14"/>
  <c r="D4180" i="14"/>
  <c r="D4181" i="14"/>
  <c r="D4182" i="14"/>
  <c r="D4183" i="14"/>
  <c r="D4184" i="14"/>
  <c r="D4185" i="14"/>
  <c r="D4186" i="14"/>
  <c r="D4187" i="14"/>
  <c r="D4188" i="14"/>
  <c r="D4189" i="14"/>
  <c r="D4190" i="14"/>
  <c r="D4191" i="14"/>
  <c r="D4192" i="14"/>
  <c r="D4193" i="14"/>
  <c r="D4194" i="14"/>
  <c r="D4195" i="14"/>
  <c r="D4196" i="14"/>
  <c r="D4197" i="14"/>
  <c r="D4198" i="14"/>
  <c r="D4199" i="14"/>
  <c r="D4200" i="14"/>
  <c r="D4201" i="14"/>
  <c r="D4202" i="14"/>
  <c r="D4203" i="14"/>
  <c r="D4204" i="14"/>
  <c r="D4205" i="14"/>
  <c r="D4206" i="14"/>
  <c r="D4207" i="14"/>
  <c r="D4208" i="14"/>
  <c r="D4209" i="14"/>
  <c r="D4210" i="14"/>
  <c r="D4211" i="14"/>
  <c r="D4212" i="14"/>
  <c r="D4213" i="14"/>
  <c r="D4214" i="14"/>
  <c r="D4215" i="14"/>
  <c r="D4216" i="14"/>
  <c r="D4217" i="14"/>
  <c r="D4218" i="14"/>
  <c r="D4219" i="14"/>
  <c r="D4220" i="14"/>
  <c r="D4221" i="14"/>
  <c r="D4222" i="14"/>
  <c r="D4223" i="14"/>
  <c r="D4224" i="14"/>
  <c r="D4225" i="14"/>
  <c r="D4226" i="14"/>
  <c r="D4227" i="14"/>
  <c r="D4228" i="14"/>
  <c r="D4229" i="14"/>
  <c r="D4230" i="14"/>
  <c r="D4231" i="14"/>
  <c r="D4232" i="14"/>
  <c r="D4233" i="14"/>
  <c r="D4234" i="14"/>
  <c r="D4235" i="14"/>
  <c r="D4236" i="14"/>
  <c r="D4237" i="14"/>
  <c r="D4238" i="14"/>
  <c r="D4239" i="14"/>
  <c r="D4240" i="14"/>
  <c r="D4241" i="14"/>
  <c r="D4242" i="14"/>
  <c r="D4243" i="14"/>
  <c r="D4244" i="14"/>
  <c r="D4245" i="14"/>
  <c r="D4246" i="14"/>
  <c r="D4247" i="14"/>
  <c r="D4248" i="14"/>
  <c r="D4249" i="14"/>
  <c r="D4250" i="14"/>
  <c r="D4251" i="14"/>
  <c r="D4252" i="14"/>
  <c r="D4253" i="14"/>
  <c r="D4254" i="14"/>
  <c r="D4255" i="14"/>
  <c r="D4256" i="14"/>
  <c r="D4257" i="14"/>
  <c r="D4258" i="14"/>
  <c r="D4259" i="14"/>
  <c r="D4260" i="14"/>
  <c r="D4261" i="14"/>
  <c r="D4262" i="14"/>
  <c r="D4263" i="14"/>
  <c r="D4264" i="14"/>
  <c r="D4265" i="14"/>
  <c r="D4266" i="14"/>
  <c r="D4267" i="14"/>
  <c r="D4268" i="14"/>
  <c r="D4269" i="14"/>
  <c r="D4270" i="14"/>
  <c r="D4271" i="14"/>
  <c r="D4272" i="14"/>
  <c r="D4273" i="14"/>
  <c r="D4274" i="14"/>
  <c r="D4275" i="14"/>
  <c r="D4276" i="14"/>
  <c r="D4283" i="14"/>
  <c r="D4284" i="14"/>
  <c r="D4285" i="14"/>
  <c r="D4286" i="14"/>
  <c r="D4287" i="14"/>
  <c r="D4288" i="14"/>
  <c r="D4289" i="14"/>
  <c r="D4290" i="14"/>
  <c r="D4291" i="14"/>
  <c r="D4292" i="14"/>
  <c r="D4293" i="14"/>
  <c r="D4294" i="14"/>
  <c r="D4295" i="14"/>
  <c r="D4296" i="14"/>
  <c r="D4297" i="14"/>
  <c r="D4298" i="14"/>
  <c r="D4299" i="14"/>
  <c r="D4300" i="14"/>
  <c r="D4301" i="14"/>
  <c r="D4302" i="14"/>
  <c r="D4303" i="14"/>
  <c r="D4304" i="14"/>
  <c r="D4305" i="14"/>
  <c r="D4306" i="14"/>
  <c r="D4307" i="14"/>
  <c r="D4308" i="14"/>
  <c r="D4309" i="14"/>
  <c r="D4310" i="14"/>
  <c r="D4311" i="14"/>
  <c r="D4312" i="14"/>
  <c r="D4313" i="14"/>
  <c r="D4314" i="14"/>
  <c r="D4315" i="14"/>
  <c r="D4316" i="14"/>
  <c r="D4317" i="14"/>
  <c r="D4318" i="14"/>
  <c r="D4319" i="14"/>
  <c r="D4320" i="14"/>
  <c r="D4321" i="14"/>
  <c r="D4322" i="14"/>
  <c r="D4323" i="14"/>
  <c r="D4324" i="14"/>
  <c r="D4325" i="14"/>
  <c r="D4326" i="14"/>
  <c r="D4327" i="14"/>
  <c r="D4328" i="14"/>
  <c r="D4329" i="14"/>
  <c r="D4330" i="14"/>
  <c r="D4331" i="14"/>
  <c r="D4332" i="14"/>
  <c r="D4333" i="14"/>
  <c r="D4334" i="14"/>
  <c r="D4335" i="14"/>
  <c r="D4336" i="14"/>
  <c r="D4337" i="14"/>
  <c r="D4338" i="14"/>
  <c r="D4339" i="14"/>
  <c r="D4340" i="14"/>
  <c r="D4341" i="14"/>
  <c r="D4342" i="14"/>
  <c r="D4343" i="14"/>
  <c r="D4344" i="14"/>
  <c r="D4345" i="14"/>
  <c r="D4347" i="14"/>
  <c r="D4348" i="14"/>
  <c r="D4349" i="14"/>
  <c r="D4350" i="14"/>
  <c r="D4351" i="14"/>
  <c r="D4352" i="14"/>
  <c r="D4353" i="14"/>
  <c r="D4354" i="14"/>
  <c r="D4355" i="14"/>
  <c r="D4356" i="14"/>
  <c r="D4357" i="14"/>
  <c r="D4358" i="14"/>
  <c r="D4359" i="14"/>
  <c r="D4360" i="14"/>
  <c r="D4361" i="14"/>
  <c r="D4362" i="14"/>
  <c r="D4363" i="14"/>
  <c r="D4364" i="14"/>
  <c r="D4365" i="14"/>
  <c r="D4366" i="14"/>
  <c r="D4367" i="14"/>
  <c r="D4368" i="14"/>
  <c r="D4369" i="14"/>
  <c r="D4370" i="14"/>
  <c r="D4398" i="14"/>
  <c r="D4399" i="14"/>
  <c r="D4400" i="14"/>
  <c r="D4401" i="14"/>
  <c r="D4402" i="14"/>
  <c r="D4403" i="14"/>
  <c r="D4404" i="14"/>
  <c r="D4405" i="14"/>
  <c r="D4406" i="14"/>
  <c r="D4407" i="14"/>
  <c r="D4408" i="14"/>
  <c r="D4409" i="14"/>
  <c r="D4410" i="14"/>
  <c r="D4411" i="14"/>
  <c r="D4412" i="14"/>
  <c r="D4413" i="14"/>
  <c r="D4414" i="14"/>
  <c r="D4415" i="14"/>
  <c r="D4416" i="14"/>
  <c r="D4417" i="14"/>
  <c r="D4418" i="14"/>
  <c r="D4419" i="14"/>
  <c r="D4420" i="14"/>
  <c r="D4421" i="14"/>
  <c r="D4422" i="14"/>
  <c r="D4423" i="14"/>
  <c r="D4424" i="14"/>
  <c r="D4425" i="14"/>
  <c r="D4426" i="14"/>
  <c r="D4427" i="14"/>
  <c r="D4428" i="14"/>
  <c r="D4429" i="14"/>
  <c r="D4430" i="14"/>
  <c r="D4431" i="14"/>
  <c r="D4432" i="14"/>
  <c r="D4433" i="14"/>
  <c r="D4434" i="14"/>
  <c r="D4435" i="14"/>
  <c r="D4436" i="14"/>
  <c r="D4437" i="14"/>
  <c r="D4438" i="14"/>
  <c r="D4439" i="14"/>
  <c r="D4440" i="14"/>
  <c r="D4441" i="14"/>
  <c r="D4442" i="14"/>
  <c r="D4443" i="14"/>
  <c r="D4444" i="14"/>
  <c r="D4445" i="14"/>
  <c r="D4446" i="14"/>
  <c r="D4447" i="14"/>
  <c r="D4448" i="14"/>
  <c r="D4452" i="14"/>
  <c r="D4453" i="14"/>
  <c r="D4454" i="14"/>
  <c r="D4455" i="14"/>
  <c r="D4456" i="14"/>
  <c r="D4457" i="14"/>
  <c r="D4458" i="14"/>
  <c r="D4459" i="14"/>
  <c r="D4460" i="14"/>
  <c r="D4461" i="14"/>
  <c r="D4462" i="14"/>
  <c r="D4463" i="14"/>
  <c r="D4464" i="14"/>
  <c r="D4465" i="14"/>
  <c r="D4466" i="14"/>
  <c r="D4467" i="14"/>
  <c r="D4468" i="14"/>
  <c r="D4469" i="14"/>
  <c r="D4470" i="14"/>
  <c r="D4471" i="14"/>
  <c r="D4472" i="14"/>
  <c r="D4473" i="14"/>
  <c r="D4474" i="14"/>
  <c r="D4475" i="14"/>
  <c r="D4476" i="14"/>
  <c r="D4477" i="14"/>
  <c r="D4478" i="14"/>
  <c r="D4479" i="14"/>
  <c r="D4502" i="14"/>
  <c r="D4503" i="14"/>
  <c r="D4504" i="14"/>
  <c r="D4505" i="14"/>
  <c r="D4506" i="14"/>
  <c r="D4507" i="14"/>
  <c r="D4508" i="14"/>
  <c r="D4509" i="14"/>
  <c r="D4510" i="14"/>
  <c r="D4511" i="14"/>
  <c r="D4512" i="14"/>
  <c r="D4513" i="14"/>
  <c r="D4514" i="14"/>
  <c r="D4515" i="14"/>
  <c r="D4516" i="14"/>
  <c r="D4517" i="14"/>
  <c r="D4518" i="14"/>
  <c r="D4519" i="14"/>
  <c r="D4520" i="14"/>
  <c r="D4521" i="14"/>
  <c r="D4522" i="14"/>
  <c r="D4523" i="14"/>
  <c r="D4524" i="14"/>
  <c r="D4525" i="14"/>
  <c r="D4526" i="14"/>
  <c r="D4527" i="14"/>
  <c r="D4528" i="14"/>
  <c r="D4529" i="14"/>
  <c r="D4530" i="14"/>
  <c r="D4531" i="14"/>
  <c r="D4532" i="14"/>
  <c r="D4533" i="14"/>
  <c r="D4534" i="14"/>
  <c r="D4535" i="14"/>
  <c r="D4536" i="14"/>
  <c r="D4537" i="14"/>
  <c r="D4538" i="14"/>
  <c r="D4539" i="14"/>
  <c r="D4540" i="14"/>
  <c r="D4541" i="14"/>
  <c r="D4542" i="14"/>
  <c r="D4543" i="14"/>
  <c r="D4544" i="14"/>
  <c r="D4545" i="14"/>
  <c r="D4546" i="14"/>
  <c r="D4547" i="14"/>
  <c r="D4548" i="14"/>
  <c r="D4549" i="14"/>
  <c r="D4550" i="14"/>
  <c r="D4551" i="14"/>
  <c r="D4552" i="14"/>
  <c r="D4553" i="14"/>
  <c r="D4554" i="14"/>
  <c r="D4555" i="14"/>
  <c r="D4556" i="14"/>
  <c r="D4557" i="14"/>
  <c r="D4558" i="14"/>
  <c r="D4559" i="14"/>
  <c r="D4560" i="14"/>
  <c r="D4561" i="14"/>
  <c r="D4562" i="14"/>
  <c r="D4563" i="14"/>
  <c r="D4564" i="14"/>
  <c r="D4565" i="14"/>
  <c r="D4566" i="14"/>
  <c r="D4567" i="14"/>
  <c r="D4568" i="14"/>
  <c r="D4569" i="14"/>
  <c r="D4570" i="14"/>
  <c r="D4571" i="14"/>
  <c r="D4572" i="14"/>
  <c r="D4573" i="14"/>
  <c r="D4574" i="14"/>
  <c r="D4575" i="14"/>
  <c r="D4576" i="14"/>
  <c r="D4577" i="14"/>
  <c r="D4578" i="14"/>
  <c r="D4579" i="14"/>
  <c r="D4580" i="14"/>
  <c r="D4581" i="14"/>
  <c r="D4582" i="14"/>
  <c r="D4583" i="14"/>
  <c r="D4584" i="14"/>
  <c r="D4585" i="14"/>
  <c r="D4586" i="14"/>
  <c r="D4587" i="14"/>
  <c r="D4588" i="14"/>
  <c r="D4589" i="14"/>
  <c r="D4590" i="14"/>
  <c r="D4591" i="14"/>
  <c r="D4592" i="14"/>
  <c r="D4593" i="14"/>
  <c r="D4594" i="14"/>
  <c r="D4595" i="14"/>
  <c r="D4596" i="14"/>
  <c r="D4597" i="14"/>
  <c r="D4598" i="14"/>
  <c r="D4599" i="14"/>
  <c r="D4600" i="14"/>
  <c r="D4601" i="14"/>
  <c r="D4602" i="14"/>
  <c r="D4605" i="14"/>
  <c r="D4606" i="14"/>
  <c r="D4607" i="14"/>
  <c r="D4608" i="14"/>
  <c r="D4609" i="14"/>
  <c r="D4610" i="14"/>
  <c r="D4611" i="14"/>
  <c r="D4612" i="14"/>
  <c r="D4613" i="14"/>
  <c r="D4614" i="14"/>
  <c r="D4615" i="14"/>
  <c r="D4616" i="14"/>
  <c r="D4617" i="14"/>
  <c r="D4618" i="14"/>
  <c r="D4619" i="14"/>
  <c r="D4620" i="14"/>
  <c r="D4621" i="14"/>
  <c r="D4622" i="14"/>
  <c r="D4623" i="14"/>
  <c r="D4624" i="14"/>
  <c r="D4625" i="14"/>
  <c r="D4626" i="14"/>
  <c r="D4627" i="14"/>
  <c r="D4628" i="14"/>
  <c r="D4629" i="14"/>
  <c r="D4630" i="14"/>
  <c r="D4631" i="14"/>
  <c r="D4632" i="14"/>
  <c r="D4633" i="14"/>
  <c r="D4634" i="14"/>
  <c r="D4635" i="14"/>
  <c r="D4636" i="14"/>
  <c r="D4637" i="14"/>
  <c r="D4638" i="14"/>
  <c r="D4639" i="14"/>
  <c r="D4640" i="14"/>
  <c r="D4641" i="14"/>
  <c r="D4642" i="14"/>
  <c r="D4643" i="14"/>
  <c r="D4644" i="14"/>
  <c r="D4645" i="14"/>
  <c r="D4646" i="14"/>
  <c r="D4647" i="14"/>
  <c r="D4648" i="14"/>
  <c r="D4649" i="14"/>
  <c r="D4650" i="14"/>
  <c r="D4651" i="14"/>
  <c r="D4652" i="14"/>
  <c r="D4653" i="14"/>
  <c r="D4654" i="14"/>
  <c r="D4655" i="14"/>
  <c r="D4656" i="14"/>
  <c r="D4657" i="14"/>
  <c r="D4658" i="14"/>
  <c r="D4659" i="14"/>
  <c r="D4660" i="14"/>
  <c r="D4661" i="14"/>
  <c r="D4662" i="14"/>
  <c r="D4663" i="14"/>
  <c r="D4664" i="14"/>
  <c r="D4665" i="14"/>
  <c r="D4666" i="14"/>
  <c r="D4667" i="14"/>
  <c r="D4668" i="14"/>
  <c r="D4669" i="14"/>
  <c r="D4670" i="14"/>
  <c r="D4671" i="14"/>
  <c r="D4672" i="14"/>
  <c r="D4673" i="14"/>
  <c r="D4674" i="14"/>
  <c r="D4675" i="14"/>
  <c r="D4676" i="14"/>
  <c r="D4677" i="14"/>
  <c r="D4678" i="14"/>
  <c r="D4679" i="14"/>
  <c r="D4680" i="14"/>
  <c r="D4681" i="14"/>
  <c r="D4682" i="14"/>
  <c r="D4683" i="14"/>
  <c r="D4684" i="14"/>
  <c r="D4685" i="14"/>
  <c r="D4686" i="14"/>
  <c r="D4687" i="14"/>
  <c r="D4688" i="14"/>
  <c r="D4689" i="14"/>
  <c r="D4690" i="14"/>
  <c r="D4691" i="14"/>
  <c r="D4692" i="14"/>
  <c r="D4693" i="14"/>
  <c r="D4694" i="14"/>
  <c r="D4695" i="14"/>
  <c r="D4696" i="14"/>
  <c r="D4697" i="14"/>
  <c r="D4698" i="14"/>
  <c r="D4699" i="14"/>
  <c r="D4700" i="14"/>
  <c r="D4701" i="14"/>
  <c r="D4702" i="14"/>
  <c r="D4703" i="14"/>
  <c r="D4704" i="14"/>
  <c r="D4705" i="14"/>
  <c r="D4706" i="14"/>
  <c r="D4707" i="14"/>
  <c r="D4708" i="14"/>
  <c r="D4709" i="14"/>
  <c r="D4710" i="14"/>
  <c r="D4711" i="14"/>
  <c r="D4712" i="14"/>
  <c r="D4713" i="14"/>
  <c r="D4714" i="14"/>
  <c r="D4715" i="14"/>
  <c r="D4716" i="14"/>
  <c r="D4717" i="14"/>
  <c r="D4718" i="14"/>
  <c r="D4719" i="14"/>
  <c r="D4720" i="14"/>
  <c r="D4721" i="14"/>
  <c r="D4722" i="14"/>
  <c r="D4723" i="14"/>
  <c r="D4724" i="14"/>
  <c r="D4725" i="14"/>
  <c r="D4726" i="14"/>
  <c r="D4727" i="14"/>
  <c r="D4728" i="14"/>
  <c r="D4729" i="14"/>
  <c r="D4730" i="14"/>
  <c r="D4731" i="14"/>
  <c r="D4732" i="14"/>
  <c r="D4733" i="14"/>
  <c r="D4734" i="14"/>
  <c r="D4735" i="14"/>
  <c r="D4736" i="14"/>
  <c r="D4737" i="14"/>
  <c r="D4738" i="14"/>
  <c r="D4739" i="14"/>
  <c r="D4740" i="14"/>
  <c r="D4741" i="14"/>
  <c r="D4742" i="14"/>
  <c r="D4743" i="14"/>
  <c r="D4744" i="14"/>
  <c r="D4745" i="14"/>
  <c r="D4746" i="14"/>
  <c r="D4747" i="14"/>
  <c r="D4748" i="14"/>
  <c r="D4749" i="14"/>
  <c r="D4750" i="14"/>
  <c r="D4751" i="14"/>
  <c r="D4752" i="14"/>
  <c r="D4753" i="14"/>
  <c r="D4754" i="14"/>
  <c r="D4755" i="14"/>
  <c r="D4756" i="14"/>
  <c r="D4757" i="14"/>
  <c r="D4758" i="14"/>
  <c r="D4759" i="14"/>
  <c r="D4760" i="14"/>
  <c r="D4761" i="14"/>
  <c r="D4762" i="14"/>
  <c r="D4763" i="14"/>
  <c r="D4764" i="14"/>
  <c r="D4765" i="14"/>
  <c r="D4766" i="14"/>
  <c r="D4767" i="14"/>
  <c r="D4768" i="14"/>
  <c r="D4769" i="14"/>
  <c r="D4770" i="14"/>
  <c r="D4771" i="14"/>
  <c r="D4772" i="14"/>
  <c r="D4773" i="14"/>
  <c r="D4774" i="14"/>
  <c r="D4775" i="14"/>
  <c r="D4776" i="14"/>
  <c r="D4777" i="14"/>
  <c r="D4778" i="14"/>
  <c r="D4779" i="14"/>
  <c r="D4780" i="14"/>
  <c r="D4781" i="14"/>
  <c r="D4782" i="14"/>
  <c r="D4783" i="14"/>
  <c r="D4784" i="14"/>
  <c r="D4785" i="14"/>
  <c r="D4786" i="14"/>
  <c r="D4787" i="14"/>
  <c r="D4788" i="14"/>
  <c r="D4789" i="14"/>
  <c r="D4790" i="14"/>
  <c r="D4791" i="14"/>
  <c r="D4792" i="14"/>
  <c r="D4793" i="14"/>
  <c r="D4794" i="14"/>
  <c r="D4795" i="14"/>
  <c r="D4796" i="14"/>
  <c r="D4797" i="14"/>
  <c r="D4798" i="14"/>
  <c r="D4799" i="14"/>
  <c r="D4800" i="14"/>
  <c r="D4801" i="14"/>
  <c r="D4802" i="14"/>
  <c r="D4803" i="14"/>
  <c r="D4804" i="14"/>
  <c r="D4805" i="14"/>
  <c r="D4806" i="14"/>
  <c r="D4807" i="14"/>
  <c r="D4808" i="14"/>
  <c r="D4809" i="14"/>
  <c r="D4810" i="14"/>
  <c r="D4811" i="14"/>
  <c r="D4812" i="14"/>
  <c r="D4813" i="14"/>
  <c r="D4814" i="14"/>
  <c r="D4815" i="14"/>
  <c r="D4816" i="14"/>
  <c r="D4817" i="14"/>
  <c r="D4818" i="14"/>
  <c r="D4819" i="14"/>
  <c r="D4820" i="14"/>
  <c r="D4821" i="14"/>
  <c r="D4822" i="14"/>
  <c r="D4823" i="14"/>
  <c r="D4824" i="14"/>
  <c r="D4825" i="14"/>
  <c r="D4826" i="14"/>
  <c r="D4827" i="14"/>
  <c r="D4828" i="14"/>
  <c r="D4829" i="14"/>
  <c r="D4830" i="14"/>
  <c r="D4831" i="14"/>
  <c r="D4832" i="14"/>
  <c r="D4833" i="14"/>
  <c r="D4834" i="14"/>
  <c r="D4835" i="14"/>
  <c r="D4836" i="14"/>
  <c r="D4837" i="14"/>
  <c r="D4838" i="14"/>
  <c r="D4839" i="14"/>
  <c r="D4840" i="14"/>
  <c r="D4841" i="14"/>
  <c r="D4842" i="14"/>
  <c r="D4843" i="14"/>
  <c r="D4844" i="14"/>
  <c r="D4845" i="14"/>
  <c r="D4846" i="14"/>
  <c r="D4847" i="14"/>
  <c r="D4848" i="14"/>
  <c r="D4849" i="14"/>
  <c r="D4850" i="14"/>
  <c r="D4851" i="14"/>
  <c r="D4852" i="14"/>
  <c r="D4853" i="14"/>
  <c r="D4854" i="14"/>
  <c r="D4855" i="14"/>
  <c r="D4856" i="14"/>
  <c r="D4857" i="14"/>
  <c r="D4858" i="14"/>
  <c r="D4859" i="14"/>
  <c r="D4860" i="14"/>
  <c r="D4861" i="14"/>
  <c r="D4862" i="14"/>
  <c r="D4863" i="14"/>
  <c r="D4864" i="14"/>
  <c r="D4865" i="14"/>
  <c r="D4866" i="14"/>
  <c r="D4867" i="14"/>
  <c r="D4868" i="14"/>
  <c r="D4869" i="14"/>
  <c r="D4870" i="14"/>
  <c r="D4871" i="14"/>
  <c r="D4872" i="14"/>
  <c r="D4873" i="14"/>
  <c r="D4874" i="14"/>
  <c r="D4875" i="14"/>
  <c r="D4876" i="14"/>
  <c r="D4877" i="14"/>
  <c r="D4878" i="14"/>
  <c r="D4879" i="14"/>
  <c r="D4880" i="14"/>
  <c r="D4881" i="14"/>
  <c r="D4882" i="14"/>
  <c r="D4883" i="14"/>
  <c r="D4884" i="14"/>
  <c r="D4885" i="14"/>
  <c r="D4886" i="14"/>
  <c r="D4887" i="14"/>
  <c r="D4888" i="14"/>
  <c r="D4889" i="14"/>
  <c r="D4890" i="14"/>
  <c r="D4891" i="14"/>
  <c r="D4892" i="14"/>
  <c r="D4893" i="14"/>
  <c r="D4894" i="14"/>
  <c r="D4895" i="14"/>
  <c r="D4896" i="14"/>
  <c r="D4897" i="14"/>
  <c r="D4898" i="14"/>
  <c r="D4899" i="14"/>
  <c r="D4900" i="14"/>
  <c r="D4901" i="14"/>
  <c r="D4902" i="14"/>
  <c r="D4903" i="14"/>
  <c r="D4904" i="14"/>
  <c r="D4905" i="14"/>
  <c r="D4906" i="14"/>
  <c r="D4907" i="14"/>
  <c r="D4908" i="14"/>
  <c r="D4909" i="14"/>
  <c r="D4910" i="14"/>
  <c r="D4911" i="14"/>
  <c r="D4912" i="14"/>
  <c r="D4913" i="14"/>
  <c r="D4914" i="14"/>
  <c r="D4915" i="14"/>
  <c r="D4916" i="14"/>
  <c r="D4917" i="14"/>
  <c r="D4918" i="14"/>
  <c r="D4919" i="14"/>
  <c r="D4920" i="14"/>
  <c r="D4921" i="14"/>
  <c r="D4922" i="14"/>
  <c r="D4923" i="14"/>
  <c r="D4924" i="14"/>
  <c r="D4925" i="14"/>
  <c r="D4926" i="14"/>
  <c r="D4927" i="14"/>
  <c r="D4928" i="14"/>
  <c r="D4929" i="14"/>
  <c r="D4930" i="14"/>
  <c r="D4931" i="14"/>
  <c r="D4932" i="14"/>
  <c r="D4933" i="14"/>
  <c r="D4934" i="14"/>
  <c r="D4935" i="14"/>
  <c r="D4936" i="14"/>
  <c r="D4937" i="14"/>
  <c r="D4938" i="14"/>
  <c r="D4939" i="14"/>
  <c r="D4940" i="14"/>
  <c r="D4941" i="14"/>
  <c r="D4942" i="14"/>
  <c r="D4943" i="14"/>
  <c r="D4944" i="14"/>
  <c r="D4945" i="14"/>
  <c r="D4946" i="14"/>
  <c r="D4947" i="14"/>
  <c r="D4948" i="14"/>
  <c r="D4949" i="14"/>
  <c r="D4950" i="14"/>
  <c r="D4951" i="14"/>
  <c r="D4952" i="14"/>
  <c r="D4953" i="14"/>
  <c r="D4954" i="14"/>
  <c r="D4955" i="14"/>
  <c r="D4956" i="14"/>
  <c r="D4957" i="14"/>
  <c r="D4958" i="14"/>
  <c r="D4959" i="14"/>
  <c r="D4960" i="14"/>
  <c r="D4961" i="14"/>
  <c r="D4962" i="14"/>
  <c r="D4963" i="14"/>
  <c r="D4964" i="14"/>
  <c r="D4965" i="14"/>
  <c r="D4966" i="14"/>
  <c r="D4967" i="14"/>
  <c r="D4968" i="14"/>
  <c r="D4969" i="14"/>
  <c r="D4970" i="14"/>
  <c r="D4971" i="14"/>
  <c r="D4972" i="14"/>
  <c r="D4973" i="14"/>
  <c r="D4974" i="14"/>
  <c r="D4975" i="14"/>
  <c r="D4976" i="14"/>
  <c r="D4977" i="14"/>
  <c r="D4978" i="14"/>
  <c r="D4979" i="14"/>
  <c r="D4980" i="14"/>
  <c r="D4981" i="14"/>
  <c r="D4982" i="14"/>
  <c r="D4983" i="14"/>
  <c r="D4984" i="14"/>
  <c r="D4985" i="14"/>
  <c r="D4986" i="14"/>
  <c r="D4987" i="14"/>
  <c r="D4988" i="14"/>
  <c r="D4989" i="14"/>
  <c r="D4990" i="14"/>
  <c r="D4991" i="14"/>
  <c r="D4992" i="14"/>
  <c r="D4993" i="14"/>
  <c r="D4994" i="14"/>
  <c r="D4995" i="14"/>
  <c r="D4996" i="14"/>
  <c r="D4997" i="14"/>
  <c r="D4998" i="14"/>
  <c r="D4999" i="14"/>
  <c r="D5000" i="14"/>
  <c r="D5001" i="14"/>
  <c r="D5002" i="14"/>
  <c r="D5003" i="14"/>
  <c r="D5004" i="14"/>
  <c r="D5005" i="14"/>
  <c r="D5006" i="14"/>
  <c r="D5007" i="14"/>
  <c r="D5008" i="14"/>
  <c r="D5009" i="14"/>
  <c r="D5010" i="14"/>
  <c r="D5011" i="14"/>
  <c r="D5012" i="14"/>
  <c r="D5013" i="14"/>
  <c r="D5014" i="14"/>
  <c r="D5015" i="14"/>
  <c r="D5016" i="14"/>
  <c r="D5017" i="14"/>
  <c r="D5018" i="14"/>
  <c r="D5019" i="14"/>
  <c r="D5020" i="14"/>
  <c r="D5021" i="14"/>
  <c r="D5022" i="14"/>
  <c r="D5023" i="14"/>
  <c r="D5024" i="14"/>
  <c r="D5025" i="14"/>
  <c r="D5026" i="14"/>
  <c r="D5027" i="14"/>
  <c r="D5028" i="14"/>
  <c r="D5029" i="14"/>
  <c r="D5030" i="14"/>
  <c r="D5031" i="14"/>
  <c r="D5032" i="14"/>
  <c r="D5033" i="14"/>
  <c r="D5034" i="14"/>
  <c r="D5035" i="14"/>
  <c r="D5036" i="14"/>
  <c r="D5037" i="14"/>
  <c r="D5038" i="14"/>
  <c r="D5039" i="14"/>
  <c r="D5040" i="14"/>
  <c r="D5041" i="14"/>
  <c r="D5042" i="14"/>
  <c r="D5043" i="14"/>
  <c r="D5044" i="14"/>
  <c r="D5045" i="14"/>
  <c r="D5046" i="14"/>
  <c r="D5047" i="14"/>
  <c r="D5048" i="14"/>
  <c r="D5049" i="14"/>
  <c r="D5050" i="14"/>
  <c r="D5051" i="14"/>
  <c r="D5052" i="14"/>
  <c r="D5053" i="14"/>
  <c r="D5054" i="14"/>
  <c r="D5055" i="14"/>
  <c r="D5056" i="14"/>
  <c r="D5057" i="14"/>
  <c r="D5058" i="14"/>
  <c r="D5059" i="14"/>
  <c r="D5060" i="14"/>
  <c r="D5061" i="14"/>
  <c r="D5062" i="14"/>
  <c r="D5063" i="14"/>
  <c r="D5064" i="14"/>
  <c r="D5065" i="14"/>
  <c r="D5066" i="14"/>
  <c r="D5067" i="14"/>
  <c r="D5068" i="14"/>
  <c r="D5069" i="14"/>
  <c r="D5070" i="14"/>
  <c r="D5071" i="14"/>
  <c r="D5072" i="14"/>
  <c r="D5073" i="14"/>
  <c r="D5074" i="14"/>
  <c r="D5075" i="14"/>
  <c r="D5076" i="14"/>
  <c r="D5077" i="14"/>
  <c r="D5078" i="14"/>
  <c r="D5079" i="14"/>
  <c r="D5080" i="14"/>
  <c r="D5081" i="14"/>
  <c r="D5082" i="14"/>
  <c r="D5083" i="14"/>
  <c r="D5084" i="14"/>
  <c r="D5085" i="14"/>
  <c r="D5086" i="14"/>
  <c r="D5087" i="14"/>
  <c r="D5088" i="14"/>
  <c r="D5089" i="14"/>
  <c r="D5090" i="14"/>
  <c r="D5091" i="14"/>
  <c r="D5092" i="14"/>
  <c r="D5093" i="14"/>
  <c r="D5094" i="14"/>
  <c r="D5095" i="14"/>
  <c r="D5096" i="14"/>
  <c r="D5097" i="14"/>
  <c r="D5098" i="14"/>
  <c r="D5099" i="14"/>
  <c r="D5100" i="14"/>
  <c r="D5101" i="14"/>
  <c r="D5102" i="14"/>
  <c r="D5103" i="14"/>
  <c r="D5104" i="14"/>
  <c r="D5105" i="14"/>
  <c r="D5106" i="14"/>
  <c r="D5107" i="14"/>
  <c r="D5108" i="14"/>
  <c r="D5109" i="14"/>
  <c r="D5110" i="14"/>
  <c r="D5111" i="14"/>
  <c r="D5112" i="14"/>
  <c r="D5113" i="14"/>
  <c r="D5114" i="14"/>
  <c r="D5115" i="14"/>
  <c r="D5116" i="14"/>
  <c r="D5117" i="14"/>
  <c r="D5118" i="14"/>
  <c r="D5119" i="14"/>
  <c r="D5120" i="14"/>
  <c r="D5121" i="14"/>
  <c r="D5122" i="14"/>
  <c r="D5123" i="14"/>
  <c r="D5124" i="14"/>
  <c r="D5125" i="14"/>
  <c r="D5126" i="14"/>
  <c r="D5127" i="14"/>
  <c r="D5128" i="14"/>
  <c r="D5129" i="14"/>
  <c r="D5130" i="14"/>
  <c r="D5131" i="14"/>
  <c r="D5132" i="14"/>
  <c r="D5133" i="14"/>
  <c r="D5134" i="14"/>
  <c r="D5135" i="14"/>
  <c r="D5136" i="14"/>
  <c r="D5137" i="14"/>
  <c r="D5138" i="14"/>
  <c r="D5139" i="14"/>
  <c r="D5140" i="14"/>
  <c r="D5141" i="14"/>
  <c r="D5142" i="14"/>
  <c r="D5143" i="14"/>
  <c r="D5144" i="14"/>
  <c r="D5145" i="14"/>
  <c r="D5146" i="14"/>
  <c r="D5147" i="14"/>
  <c r="D5148" i="14"/>
  <c r="D5149" i="14"/>
  <c r="D5150" i="14"/>
  <c r="D5151" i="14"/>
  <c r="D5152" i="14"/>
  <c r="D5153" i="14"/>
  <c r="D5154" i="14"/>
  <c r="D5155" i="14"/>
  <c r="D5156" i="14"/>
  <c r="D5157" i="14"/>
  <c r="D5158" i="14"/>
  <c r="D5159" i="14"/>
  <c r="D5160" i="14"/>
  <c r="D5161" i="14"/>
  <c r="D5162" i="14"/>
  <c r="D5163" i="14"/>
  <c r="D5164" i="14"/>
  <c r="D5165" i="14"/>
  <c r="D5166" i="14"/>
  <c r="D5167" i="14"/>
  <c r="D5168" i="14"/>
  <c r="D5169" i="14"/>
  <c r="D5170" i="14"/>
  <c r="D5171" i="14"/>
  <c r="D5172" i="14"/>
  <c r="D5173" i="14"/>
  <c r="D5174" i="14"/>
  <c r="D5175" i="14"/>
  <c r="D5176" i="14"/>
  <c r="D5177" i="14"/>
  <c r="D5178" i="14"/>
  <c r="D5179" i="14"/>
  <c r="D5180" i="14"/>
  <c r="D5181" i="14"/>
  <c r="D5182" i="14"/>
  <c r="D5183" i="14"/>
  <c r="D5184" i="14"/>
  <c r="D5185" i="14"/>
  <c r="D5186" i="14"/>
  <c r="D5187" i="14"/>
  <c r="D5188" i="14"/>
  <c r="D5189" i="14"/>
  <c r="D5190" i="14"/>
  <c r="D5191" i="14"/>
  <c r="D5192" i="14"/>
  <c r="D5193" i="14"/>
  <c r="D5194" i="14"/>
  <c r="D5195" i="14"/>
  <c r="D5196" i="14"/>
  <c r="D5197" i="14"/>
  <c r="D5198" i="14"/>
  <c r="D5199" i="14"/>
  <c r="D5200" i="14"/>
  <c r="D5201" i="14"/>
  <c r="D5202" i="14"/>
  <c r="D5203" i="14"/>
  <c r="D5204" i="14"/>
  <c r="D5205" i="14"/>
  <c r="D5206" i="14"/>
  <c r="D5207" i="14"/>
  <c r="D5208" i="14"/>
  <c r="D5209" i="14"/>
  <c r="D5210" i="14"/>
  <c r="D5211" i="14"/>
  <c r="D5212" i="14"/>
  <c r="D5213" i="14"/>
  <c r="D5214" i="14"/>
  <c r="D5215" i="14"/>
  <c r="D5216" i="14"/>
  <c r="D5217" i="14"/>
  <c r="D5218" i="14"/>
  <c r="D5219" i="14"/>
  <c r="D5220" i="14"/>
  <c r="D5221" i="14"/>
  <c r="D5222" i="14"/>
  <c r="D5223" i="14"/>
  <c r="D5224" i="14"/>
  <c r="D5225" i="14"/>
  <c r="D5226" i="14"/>
  <c r="D5227" i="14"/>
  <c r="D5228" i="14"/>
  <c r="D5229" i="14"/>
  <c r="D5230" i="14"/>
  <c r="D5231" i="14"/>
  <c r="D5232" i="14"/>
  <c r="D5233" i="14"/>
  <c r="D5234" i="14"/>
  <c r="D5235" i="14"/>
  <c r="D5236" i="14"/>
  <c r="D5237" i="14"/>
  <c r="D5238" i="14"/>
  <c r="D5239" i="14"/>
  <c r="D5240" i="14"/>
  <c r="D5241" i="14"/>
  <c r="D5242" i="14"/>
  <c r="D5243" i="14"/>
  <c r="D5244" i="14"/>
  <c r="D5245" i="14"/>
  <c r="D5246" i="14"/>
  <c r="D5247" i="14"/>
  <c r="D5248" i="14"/>
  <c r="D5249" i="14"/>
  <c r="D5250" i="14"/>
  <c r="D5251" i="14"/>
  <c r="D5252" i="14"/>
  <c r="D5253" i="14"/>
  <c r="D5254" i="14"/>
  <c r="D5255" i="14"/>
  <c r="D5256" i="14"/>
  <c r="D5257" i="14"/>
  <c r="D5258" i="14"/>
  <c r="D5259" i="14"/>
  <c r="D5260" i="14"/>
  <c r="D5261" i="14"/>
  <c r="D5262" i="14"/>
  <c r="D5263" i="14"/>
  <c r="D5264" i="14"/>
  <c r="D5265" i="14"/>
  <c r="D5266" i="14"/>
  <c r="D5267" i="14"/>
  <c r="D5268" i="14"/>
  <c r="D5269" i="14"/>
  <c r="D5270" i="14"/>
  <c r="D5271" i="14"/>
  <c r="D5272" i="14"/>
  <c r="D5273" i="14"/>
  <c r="D5274" i="14"/>
  <c r="D5275" i="14"/>
  <c r="D5276" i="14"/>
  <c r="D5277" i="14"/>
  <c r="D5278" i="14"/>
  <c r="D5279" i="14"/>
  <c r="D5280" i="14"/>
  <c r="D5281" i="14"/>
  <c r="D5282" i="14"/>
  <c r="D5283" i="14"/>
  <c r="D5284" i="14"/>
  <c r="D5285" i="14"/>
  <c r="D5286" i="14"/>
  <c r="D5287" i="14"/>
  <c r="D5288" i="14"/>
  <c r="D5289" i="14"/>
  <c r="D5290" i="14"/>
  <c r="D5291" i="14"/>
  <c r="D5292" i="14"/>
  <c r="D5293" i="14"/>
  <c r="D5294" i="14"/>
  <c r="D5295" i="14"/>
  <c r="D5296" i="14"/>
  <c r="D5297" i="14"/>
  <c r="D5298" i="14"/>
  <c r="D5299" i="14"/>
  <c r="D5300" i="14"/>
  <c r="D5301" i="14"/>
  <c r="D5302" i="14"/>
  <c r="D5303" i="14"/>
  <c r="D5304" i="14"/>
  <c r="D5305" i="14"/>
  <c r="D5306" i="14"/>
  <c r="D5307" i="14"/>
  <c r="D5308" i="14"/>
  <c r="D5309" i="14"/>
  <c r="D5310" i="14"/>
  <c r="D5311" i="14"/>
  <c r="D5312" i="14"/>
  <c r="D5313" i="14"/>
  <c r="D5314" i="14"/>
  <c r="D5315" i="14"/>
  <c r="D5316" i="14"/>
  <c r="D5317" i="14"/>
  <c r="D5318" i="14"/>
  <c r="D5319" i="14"/>
  <c r="D5320" i="14"/>
  <c r="D5321" i="14"/>
  <c r="D5322" i="14"/>
  <c r="D5323" i="14"/>
  <c r="D5324" i="14"/>
  <c r="D5325" i="14"/>
  <c r="D5326" i="14"/>
  <c r="D5327" i="14"/>
  <c r="D5328" i="14"/>
  <c r="D5329" i="14"/>
  <c r="D5330" i="14"/>
  <c r="D5331" i="14"/>
  <c r="D5332" i="14"/>
  <c r="D5333" i="14"/>
  <c r="D5334" i="14"/>
  <c r="D5335" i="14"/>
  <c r="D5336" i="14"/>
  <c r="D5337" i="14"/>
  <c r="D5338" i="14"/>
  <c r="D5339" i="14"/>
  <c r="D5340" i="14"/>
  <c r="D5341" i="14"/>
  <c r="D5342" i="14"/>
  <c r="D5343" i="14"/>
  <c r="D5344" i="14"/>
  <c r="D5345" i="14"/>
  <c r="D5346" i="14"/>
  <c r="D5347" i="14"/>
  <c r="D5348" i="14"/>
  <c r="D5349" i="14"/>
  <c r="D5350" i="14"/>
  <c r="D5351" i="14"/>
  <c r="D5352" i="14"/>
  <c r="D5353" i="14"/>
  <c r="D5354" i="14"/>
  <c r="D5355" i="14"/>
  <c r="D5356" i="14"/>
  <c r="D5357" i="14"/>
  <c r="D5358" i="14"/>
  <c r="D5359" i="14"/>
  <c r="D5360" i="14"/>
  <c r="D5361" i="14"/>
  <c r="D5362" i="14"/>
  <c r="D5363" i="14"/>
  <c r="D5364" i="14"/>
  <c r="D5365" i="14"/>
  <c r="D5366" i="14"/>
  <c r="D5367" i="14"/>
  <c r="D5368" i="14"/>
  <c r="D5369" i="14"/>
  <c r="D5370" i="14"/>
  <c r="D5371" i="14"/>
  <c r="D5372" i="14"/>
  <c r="D5373" i="14"/>
  <c r="D5374" i="14"/>
  <c r="D5375" i="14"/>
  <c r="D5376" i="14"/>
  <c r="D5377" i="14"/>
  <c r="D5378" i="14"/>
  <c r="D5379" i="14"/>
  <c r="D5380" i="14"/>
  <c r="D5381" i="14"/>
  <c r="D5382" i="14"/>
  <c r="D5383" i="14"/>
  <c r="D5384" i="14"/>
  <c r="D5385" i="14"/>
  <c r="D5386" i="14"/>
  <c r="D5387" i="14"/>
  <c r="D5388" i="14"/>
  <c r="D5389" i="14"/>
  <c r="D5390" i="14"/>
  <c r="D5391" i="14"/>
  <c r="D5392" i="14"/>
  <c r="D5393" i="14"/>
  <c r="D5394" i="14"/>
  <c r="D5395" i="14"/>
  <c r="D5396" i="14"/>
  <c r="D5397" i="14"/>
  <c r="D5398" i="14"/>
  <c r="D5399" i="14"/>
  <c r="D5400" i="14"/>
  <c r="D5401" i="14"/>
  <c r="D5402" i="14"/>
  <c r="D5403" i="14"/>
  <c r="D5404" i="14"/>
  <c r="D5405" i="14"/>
  <c r="D5406" i="14"/>
  <c r="D5407" i="14"/>
  <c r="D5408" i="14"/>
  <c r="D5409" i="14"/>
  <c r="D5410" i="14"/>
  <c r="D5411" i="14"/>
  <c r="D5412" i="14"/>
  <c r="D5413" i="14"/>
  <c r="D5414" i="14"/>
  <c r="D5415" i="14"/>
  <c r="D5416" i="14"/>
  <c r="D5417" i="14"/>
  <c r="D5418" i="14"/>
  <c r="D5419" i="14"/>
  <c r="D5420" i="14"/>
  <c r="D5421" i="14"/>
  <c r="D5422" i="14"/>
  <c r="D5423" i="14"/>
  <c r="D5424" i="14"/>
  <c r="D5425" i="14"/>
  <c r="D5426" i="14"/>
  <c r="D5427" i="14"/>
  <c r="D5428" i="14"/>
  <c r="D5429" i="14"/>
  <c r="D5430" i="14"/>
  <c r="D5431" i="14"/>
  <c r="D5432" i="14"/>
  <c r="D5433" i="14"/>
  <c r="D5434" i="14"/>
  <c r="D5435" i="14"/>
  <c r="D5436" i="14"/>
  <c r="D5437" i="14"/>
  <c r="D5438" i="14"/>
  <c r="D5439" i="14"/>
  <c r="D5440" i="14"/>
  <c r="D5441" i="14"/>
  <c r="D5442" i="14"/>
  <c r="D5443" i="14"/>
  <c r="D5444" i="14"/>
  <c r="D5445" i="14"/>
  <c r="D5446" i="14"/>
  <c r="D5447" i="14"/>
  <c r="D5448" i="14"/>
  <c r="D5449" i="14"/>
  <c r="D5450" i="14"/>
  <c r="D5451" i="14"/>
  <c r="D5452" i="14"/>
  <c r="D5453" i="14"/>
  <c r="D5454" i="14"/>
  <c r="D5455" i="14"/>
  <c r="D5456" i="14"/>
  <c r="D5457" i="14"/>
  <c r="D5458" i="14"/>
  <c r="D5488" i="14"/>
  <c r="D5489" i="14"/>
  <c r="D5490" i="14"/>
  <c r="D5491" i="14"/>
  <c r="D5492" i="14"/>
  <c r="D5493" i="14"/>
  <c r="D5494" i="14"/>
  <c r="D5495" i="14"/>
  <c r="D5496" i="14"/>
  <c r="D5497" i="14"/>
  <c r="D5498" i="14"/>
  <c r="D5499" i="14"/>
  <c r="D5500" i="14"/>
  <c r="D5501" i="14"/>
  <c r="D5502" i="14"/>
  <c r="D5503" i="14"/>
  <c r="D5504" i="14"/>
  <c r="D5505" i="14"/>
  <c r="D5506" i="14"/>
  <c r="D5507" i="14"/>
  <c r="D5508" i="14"/>
  <c r="D5509" i="14"/>
  <c r="D5510" i="14"/>
  <c r="D5511" i="14"/>
  <c r="D5512" i="14"/>
  <c r="D5513" i="14"/>
  <c r="D5514" i="14"/>
  <c r="D5515" i="14"/>
  <c r="D5516" i="14"/>
  <c r="D5517" i="14"/>
  <c r="D5518" i="14"/>
  <c r="D5519" i="14"/>
  <c r="D5520" i="14"/>
  <c r="D5521" i="14"/>
  <c r="D5522" i="14"/>
  <c r="D5523" i="14"/>
  <c r="D5524" i="14"/>
  <c r="D5525" i="14"/>
  <c r="D5526" i="14"/>
  <c r="D5527" i="14"/>
  <c r="D5528" i="14"/>
  <c r="D5529" i="14"/>
  <c r="D5539" i="14"/>
  <c r="D5540" i="14"/>
  <c r="D5541" i="14"/>
  <c r="D5542" i="14"/>
  <c r="D5543" i="14"/>
  <c r="D5544" i="14"/>
  <c r="D5545" i="14"/>
  <c r="D5546" i="14"/>
  <c r="D5547" i="14"/>
  <c r="D5548" i="14"/>
  <c r="D5549" i="14"/>
  <c r="D5550" i="14"/>
  <c r="D5551" i="14"/>
  <c r="D5552" i="14"/>
  <c r="D5553" i="14"/>
  <c r="D5554" i="14"/>
  <c r="D5555" i="14"/>
  <c r="D5556" i="14"/>
  <c r="D5557" i="14"/>
  <c r="D5558" i="14"/>
  <c r="D5559" i="14"/>
  <c r="D5560" i="14"/>
  <c r="D5561" i="14"/>
  <c r="D5562" i="14"/>
  <c r="D5563" i="14"/>
  <c r="D5564" i="14"/>
  <c r="D5565" i="14"/>
  <c r="D5566" i="14"/>
  <c r="D5567" i="14"/>
  <c r="D5568" i="14"/>
  <c r="D5569" i="14"/>
  <c r="D5570" i="14"/>
  <c r="D5571" i="14"/>
  <c r="D5572" i="14"/>
  <c r="D5573" i="14"/>
  <c r="D5574" i="14"/>
  <c r="D5575" i="14"/>
  <c r="D5576" i="14"/>
  <c r="D5577" i="14"/>
  <c r="D5578" i="14"/>
  <c r="D5579" i="14"/>
  <c r="D5580" i="14"/>
  <c r="D5581" i="14"/>
  <c r="D5582" i="14"/>
  <c r="D5583" i="14"/>
  <c r="D5584" i="14"/>
  <c r="D5585" i="14"/>
  <c r="D5586" i="14"/>
  <c r="D5587" i="14"/>
  <c r="D5588" i="14"/>
  <c r="D5589" i="14"/>
  <c r="D5590" i="14"/>
  <c r="D5591" i="14"/>
  <c r="D5592" i="14"/>
  <c r="D5593" i="14"/>
  <c r="D5594" i="14"/>
  <c r="D5595" i="14"/>
  <c r="D5596" i="14"/>
  <c r="D5597" i="14"/>
  <c r="D5598" i="14"/>
  <c r="D5599" i="14"/>
  <c r="D5600" i="14"/>
  <c r="D5601" i="14"/>
  <c r="D5602" i="14"/>
  <c r="D5603" i="14"/>
  <c r="D5604" i="14"/>
  <c r="D5605" i="14"/>
  <c r="D5606" i="14"/>
  <c r="D5607" i="14"/>
  <c r="D5608" i="14"/>
  <c r="D5609" i="14"/>
  <c r="D5610" i="14"/>
  <c r="D5611" i="14"/>
  <c r="D5612" i="14"/>
  <c r="D5613" i="14"/>
  <c r="D5614" i="14"/>
  <c r="D5615" i="14"/>
  <c r="D5616" i="14"/>
  <c r="D5617" i="14"/>
  <c r="D5618" i="14"/>
  <c r="D5619" i="14"/>
  <c r="D5620" i="14"/>
  <c r="D5621" i="14"/>
  <c r="D5622" i="14"/>
  <c r="D5623" i="14"/>
  <c r="D5624" i="14"/>
  <c r="D5625" i="14"/>
  <c r="D5626" i="14"/>
  <c r="D5627" i="14"/>
  <c r="D5628" i="14"/>
  <c r="D5629" i="14"/>
  <c r="D5630" i="14"/>
  <c r="D5631" i="14"/>
  <c r="D5632" i="14"/>
  <c r="D5633" i="14"/>
  <c r="D5634" i="14"/>
  <c r="D5635" i="14"/>
  <c r="D5636" i="14"/>
  <c r="D5637" i="14"/>
  <c r="D5638" i="14"/>
  <c r="D5639" i="14"/>
  <c r="D5640" i="14"/>
  <c r="D5641" i="14"/>
  <c r="D5642" i="14"/>
  <c r="D5643" i="14"/>
  <c r="D5644" i="14"/>
  <c r="D5645" i="14"/>
  <c r="D5646" i="14"/>
  <c r="D5647" i="14"/>
  <c r="D5648" i="14"/>
  <c r="D5649" i="14"/>
  <c r="D5675" i="14"/>
  <c r="D5676" i="14"/>
  <c r="D5677" i="14"/>
  <c r="D5678" i="14"/>
  <c r="D5679" i="14"/>
  <c r="D5680" i="14"/>
  <c r="D5681" i="14"/>
  <c r="D5682" i="14"/>
  <c r="D5683" i="14"/>
  <c r="D5684" i="14"/>
  <c r="D5685" i="14"/>
  <c r="D5686" i="14"/>
  <c r="D5687" i="14"/>
  <c r="D5688" i="14"/>
  <c r="D5689" i="14"/>
  <c r="D5690" i="14"/>
  <c r="D5691" i="14"/>
  <c r="D5692" i="14"/>
  <c r="D5693" i="14"/>
  <c r="D5694" i="14"/>
  <c r="D5695" i="14"/>
  <c r="D5696" i="14"/>
  <c r="D5697" i="14"/>
  <c r="D5698" i="14"/>
  <c r="D5699" i="14"/>
  <c r="D5700" i="14"/>
  <c r="D5701" i="14"/>
  <c r="D5702" i="14"/>
  <c r="D5703" i="14"/>
  <c r="D5704" i="14"/>
  <c r="D5705" i="14"/>
  <c r="D5706" i="14"/>
  <c r="D5707" i="14"/>
  <c r="D5708" i="14"/>
  <c r="D5709" i="14"/>
  <c r="D5710" i="14"/>
  <c r="D5711" i="14"/>
  <c r="D5712" i="14"/>
  <c r="D5713" i="14"/>
  <c r="D5714" i="14"/>
  <c r="D5715" i="14"/>
  <c r="D5716" i="14"/>
  <c r="D5717" i="14"/>
  <c r="D5718" i="14"/>
  <c r="D5719" i="14"/>
  <c r="D5720" i="14"/>
  <c r="D5721" i="14"/>
  <c r="D5722" i="14"/>
  <c r="D5723" i="14"/>
  <c r="D5724" i="14"/>
  <c r="D5725" i="14"/>
  <c r="D5726" i="14"/>
  <c r="D5727" i="14"/>
  <c r="D5728" i="14"/>
  <c r="D5729" i="14"/>
  <c r="D5730" i="14"/>
  <c r="D5731" i="14"/>
  <c r="D5732" i="14"/>
  <c r="D5733" i="14"/>
  <c r="D5734" i="14"/>
  <c r="D5735" i="14"/>
  <c r="D5736" i="14"/>
  <c r="D5737" i="14"/>
  <c r="D5738" i="14"/>
  <c r="D5739" i="14"/>
  <c r="D5740" i="14"/>
  <c r="D5741" i="14"/>
  <c r="D5742" i="14"/>
  <c r="D5743" i="14"/>
  <c r="D5744" i="14"/>
  <c r="D5745" i="14"/>
  <c r="D5746" i="14"/>
  <c r="D5747" i="14"/>
  <c r="D5748" i="14"/>
  <c r="D5749" i="14"/>
  <c r="D5750" i="14"/>
  <c r="D5751" i="14"/>
  <c r="D5752" i="14"/>
  <c r="D5753" i="14"/>
  <c r="D5754" i="14"/>
  <c r="D5755" i="14"/>
  <c r="D5756" i="14"/>
  <c r="D5757" i="14"/>
  <c r="D5758" i="14"/>
  <c r="D5759" i="14"/>
  <c r="D5760" i="14"/>
  <c r="D5761" i="14"/>
  <c r="D5762" i="14"/>
  <c r="D5763" i="14"/>
  <c r="D5764" i="14"/>
  <c r="D5765" i="14"/>
  <c r="D5766" i="14"/>
  <c r="D5767" i="14"/>
  <c r="D5768" i="14"/>
  <c r="D5769" i="14"/>
  <c r="D5770" i="14"/>
  <c r="D5771" i="14"/>
  <c r="D5772" i="14"/>
  <c r="D5773" i="14"/>
  <c r="D5774" i="14"/>
  <c r="D5775" i="14"/>
  <c r="D5776" i="14"/>
  <c r="D5777" i="14"/>
  <c r="D5778" i="14"/>
  <c r="D5779" i="14"/>
  <c r="D5780" i="14"/>
  <c r="D5781" i="14"/>
  <c r="D5782" i="14"/>
  <c r="D5783" i="14"/>
  <c r="D5784" i="14"/>
  <c r="D5785" i="14"/>
  <c r="D5786" i="14"/>
  <c r="D5787" i="14"/>
  <c r="D5788" i="14"/>
  <c r="D5789" i="14"/>
  <c r="D5790" i="14"/>
  <c r="D5791" i="14"/>
  <c r="D5792" i="14"/>
  <c r="D5793" i="14"/>
  <c r="D5794" i="14"/>
  <c r="D5795" i="14"/>
  <c r="D5796" i="14"/>
  <c r="D5797" i="14"/>
  <c r="D5798" i="14"/>
  <c r="D5799" i="14"/>
  <c r="D5800" i="14"/>
  <c r="D5801" i="14"/>
  <c r="D5802" i="14"/>
  <c r="D5803" i="14"/>
  <c r="D5804" i="14"/>
  <c r="D5805" i="14"/>
  <c r="D5806" i="14"/>
  <c r="D5807" i="14"/>
  <c r="D5808" i="14"/>
  <c r="D5809" i="14"/>
  <c r="D5810" i="14"/>
  <c r="D5811" i="14"/>
  <c r="D5812" i="14"/>
  <c r="D5813" i="14"/>
  <c r="D5814" i="14"/>
  <c r="D5815" i="14"/>
  <c r="D5816" i="14"/>
  <c r="D5817" i="14"/>
  <c r="D5818" i="14"/>
  <c r="D5819" i="14"/>
  <c r="D5820" i="14"/>
  <c r="D5821" i="14"/>
  <c r="D5822" i="14"/>
  <c r="D5823" i="14"/>
  <c r="D5824" i="14"/>
  <c r="D5825" i="14"/>
  <c r="D5826" i="14"/>
  <c r="D5827" i="14"/>
  <c r="D5828" i="14"/>
  <c r="D5829" i="14"/>
  <c r="D5830" i="14"/>
  <c r="D5831" i="14"/>
  <c r="D5832" i="14"/>
  <c r="D5833" i="14"/>
  <c r="D5834" i="14"/>
  <c r="D5835" i="14"/>
  <c r="D5836" i="14"/>
  <c r="D5837" i="14"/>
  <c r="D5838" i="14"/>
  <c r="D5839" i="14"/>
  <c r="D5840" i="14"/>
  <c r="D5841" i="14"/>
  <c r="D5842" i="14"/>
  <c r="D5843" i="14"/>
  <c r="D5844" i="14"/>
  <c r="D5845" i="14"/>
  <c r="D5846" i="14"/>
  <c r="D5847" i="14"/>
  <c r="D5848" i="14"/>
  <c r="D5849" i="14"/>
  <c r="D5850" i="14"/>
  <c r="D5851" i="14"/>
  <c r="D5852" i="14"/>
  <c r="D5853" i="14"/>
  <c r="D5650" i="14"/>
  <c r="D5651" i="14"/>
  <c r="D5652" i="14"/>
  <c r="D5653" i="14"/>
  <c r="D5654" i="14"/>
  <c r="D5655" i="14"/>
  <c r="D5656" i="14"/>
  <c r="D5657" i="14"/>
  <c r="D5658" i="14"/>
  <c r="D5659" i="14"/>
  <c r="D5660" i="14"/>
  <c r="D5661" i="14"/>
  <c r="D5662" i="14"/>
  <c r="D5663" i="14"/>
  <c r="D5664" i="14"/>
  <c r="D5665" i="14"/>
  <c r="D5666" i="14"/>
  <c r="D5667" i="14"/>
  <c r="D5668" i="14"/>
  <c r="D5669" i="14"/>
  <c r="D5670" i="14"/>
  <c r="D5671" i="14"/>
  <c r="D5672" i="14"/>
  <c r="D2" i="14"/>
  <c r="B3" i="14"/>
  <c r="B4" i="14"/>
  <c r="B5" i="14"/>
  <c r="B6" i="14"/>
  <c r="B7" i="14"/>
  <c r="B8" i="14"/>
  <c r="B9" i="14"/>
  <c r="B10" i="14"/>
  <c r="B11" i="14"/>
  <c r="B12" i="14"/>
  <c r="B13" i="14"/>
  <c r="B14" i="14"/>
  <c r="B15" i="14"/>
  <c r="B16" i="14"/>
  <c r="B17" i="14"/>
  <c r="B18" i="14"/>
  <c r="B19" i="14"/>
  <c r="B20" i="14"/>
  <c r="B21" i="14"/>
  <c r="B22" i="14"/>
  <c r="B23" i="14"/>
  <c r="B24" i="14"/>
  <c r="B25" i="14"/>
  <c r="B26" i="14"/>
  <c r="B27" i="14"/>
  <c r="B28" i="14"/>
  <c r="B29" i="14"/>
  <c r="B30" i="14"/>
  <c r="B34" i="14"/>
  <c r="B35" i="14"/>
  <c r="B36" i="14"/>
  <c r="B37" i="14"/>
  <c r="B38" i="14"/>
  <c r="B39" i="14"/>
  <c r="B40" i="14"/>
  <c r="B41" i="14"/>
  <c r="B42" i="14"/>
  <c r="B43" i="14"/>
  <c r="B44" i="14"/>
  <c r="B45" i="14"/>
  <c r="B46" i="14"/>
  <c r="B47" i="14"/>
  <c r="B48" i="14"/>
  <c r="B49" i="14"/>
  <c r="B50" i="14"/>
  <c r="B51" i="14"/>
  <c r="B52" i="14"/>
  <c r="B53" i="14"/>
  <c r="B54" i="14"/>
  <c r="B55" i="14"/>
  <c r="B56" i="14"/>
  <c r="B57" i="14"/>
  <c r="B58" i="14"/>
  <c r="B59" i="14"/>
  <c r="B60" i="14"/>
  <c r="B61" i="14"/>
  <c r="B62" i="14"/>
  <c r="B63" i="14"/>
  <c r="B64" i="14"/>
  <c r="B65" i="14"/>
  <c r="B66" i="14"/>
  <c r="B67" i="14"/>
  <c r="B68" i="14"/>
  <c r="B69" i="14"/>
  <c r="B70" i="14"/>
  <c r="B71" i="14"/>
  <c r="B72" i="14"/>
  <c r="B73" i="14"/>
  <c r="B74" i="14"/>
  <c r="B75" i="14"/>
  <c r="B76" i="14"/>
  <c r="B77" i="14"/>
  <c r="B78" i="14"/>
  <c r="B79" i="14"/>
  <c r="B80" i="14"/>
  <c r="B81" i="14"/>
  <c r="B82" i="14"/>
  <c r="B83" i="14"/>
  <c r="B84" i="14"/>
  <c r="B85" i="14"/>
  <c r="B86" i="14"/>
  <c r="B87" i="14"/>
  <c r="B88" i="14"/>
  <c r="B89" i="14"/>
  <c r="B90" i="14"/>
  <c r="B91" i="14"/>
  <c r="B92" i="14"/>
  <c r="B93" i="14"/>
  <c r="B94" i="14"/>
  <c r="B95" i="14"/>
  <c r="B96" i="14"/>
  <c r="B97" i="14"/>
  <c r="B98" i="14"/>
  <c r="B99" i="14"/>
  <c r="B100" i="14"/>
  <c r="B101" i="14"/>
  <c r="B102" i="14"/>
  <c r="B103" i="14"/>
  <c r="B104" i="14"/>
  <c r="B105" i="14"/>
  <c r="B106" i="14"/>
  <c r="B107" i="14"/>
  <c r="B108" i="14"/>
  <c r="B109" i="14"/>
  <c r="B110" i="14"/>
  <c r="B111" i="14"/>
  <c r="B112" i="14"/>
  <c r="B113" i="14"/>
  <c r="B114" i="14"/>
  <c r="B115" i="14"/>
  <c r="B116" i="14"/>
  <c r="B117" i="14"/>
  <c r="B118" i="14"/>
  <c r="B119" i="14"/>
  <c r="B120" i="14"/>
  <c r="B121" i="14"/>
  <c r="B122" i="14"/>
  <c r="B123" i="14"/>
  <c r="B124" i="14"/>
  <c r="B125" i="14"/>
  <c r="B126" i="14"/>
  <c r="B127" i="14"/>
  <c r="B128" i="14"/>
  <c r="B129" i="14"/>
  <c r="B130" i="14"/>
  <c r="B131" i="14"/>
  <c r="B132" i="14"/>
  <c r="B133" i="14"/>
  <c r="B134" i="14"/>
  <c r="B135" i="14"/>
  <c r="B136" i="14"/>
  <c r="B137" i="14"/>
  <c r="B138" i="14"/>
  <c r="B139" i="14"/>
  <c r="B140" i="14"/>
  <c r="B141" i="14"/>
  <c r="B142" i="14"/>
  <c r="B143" i="14"/>
  <c r="B144" i="14"/>
  <c r="B145" i="14"/>
  <c r="B146" i="14"/>
  <c r="B147" i="14"/>
  <c r="B148" i="14"/>
  <c r="B149" i="14"/>
  <c r="B150" i="14"/>
  <c r="B151" i="14"/>
  <c r="B152" i="14"/>
  <c r="B153" i="14"/>
  <c r="B154" i="14"/>
  <c r="B155" i="14"/>
  <c r="B156" i="14"/>
  <c r="B157" i="14"/>
  <c r="B158" i="14"/>
  <c r="B159" i="14"/>
  <c r="B160" i="14"/>
  <c r="B161" i="14"/>
  <c r="B162" i="14"/>
  <c r="B163" i="14"/>
  <c r="B164" i="14"/>
  <c r="B165" i="14"/>
  <c r="B166" i="14"/>
  <c r="B167" i="14"/>
  <c r="B168" i="14"/>
  <c r="B169" i="14"/>
  <c r="B170" i="14"/>
  <c r="B171" i="14"/>
  <c r="B172" i="14"/>
  <c r="B173" i="14"/>
  <c r="B174" i="14"/>
  <c r="B175" i="14"/>
  <c r="B176" i="14"/>
  <c r="B177" i="14"/>
  <c r="B178" i="14"/>
  <c r="B179" i="14"/>
  <c r="B180" i="14"/>
  <c r="B181" i="14"/>
  <c r="B182" i="14"/>
  <c r="B183" i="14"/>
  <c r="B184" i="14"/>
  <c r="B185" i="14"/>
  <c r="B186" i="14"/>
  <c r="B187" i="14"/>
  <c r="B188" i="14"/>
  <c r="B189" i="14"/>
  <c r="B190" i="14"/>
  <c r="B191" i="14"/>
  <c r="B192" i="14"/>
  <c r="B193" i="14"/>
  <c r="B194" i="14"/>
  <c r="B195" i="14"/>
  <c r="B196" i="14"/>
  <c r="B197" i="14"/>
  <c r="B198" i="14"/>
  <c r="B199" i="14"/>
  <c r="B200" i="14"/>
  <c r="B201" i="14"/>
  <c r="B202" i="14"/>
  <c r="B203" i="14"/>
  <c r="B204" i="14"/>
  <c r="B205" i="14"/>
  <c r="B206" i="14"/>
  <c r="B207" i="14"/>
  <c r="B208" i="14"/>
  <c r="B209" i="14"/>
  <c r="B210" i="14"/>
  <c r="B211" i="14"/>
  <c r="B212" i="14"/>
  <c r="B213" i="14"/>
  <c r="B214" i="14"/>
  <c r="B215" i="14"/>
  <c r="B216" i="14"/>
  <c r="B217" i="14"/>
  <c r="B218" i="14"/>
  <c r="B219" i="14"/>
  <c r="B220" i="14"/>
  <c r="B221" i="14"/>
  <c r="B222" i="14"/>
  <c r="B223" i="14"/>
  <c r="B224" i="14"/>
  <c r="B225" i="14"/>
  <c r="B226" i="14"/>
  <c r="B227" i="14"/>
  <c r="B228" i="14"/>
  <c r="B229" i="14"/>
  <c r="B230" i="14"/>
  <c r="B231" i="14"/>
  <c r="B232" i="14"/>
  <c r="B233" i="14"/>
  <c r="B234" i="14"/>
  <c r="B235" i="14"/>
  <c r="B236" i="14"/>
  <c r="B237" i="14"/>
  <c r="B238" i="14"/>
  <c r="B239" i="14"/>
  <c r="B240" i="14"/>
  <c r="B241" i="14"/>
  <c r="B242" i="14"/>
  <c r="B243" i="14"/>
  <c r="B244" i="14"/>
  <c r="B245" i="14"/>
  <c r="B246" i="14"/>
  <c r="B247" i="14"/>
  <c r="B248" i="14"/>
  <c r="B249" i="14"/>
  <c r="B250" i="14"/>
  <c r="B251" i="14"/>
  <c r="B252" i="14"/>
  <c r="B253" i="14"/>
  <c r="B254" i="14"/>
  <c r="B255" i="14"/>
  <c r="B256" i="14"/>
  <c r="B257" i="14"/>
  <c r="B258" i="14"/>
  <c r="B259" i="14"/>
  <c r="B260" i="14"/>
  <c r="B261" i="14"/>
  <c r="B262" i="14"/>
  <c r="B263" i="14"/>
  <c r="B264" i="14"/>
  <c r="B265" i="14"/>
  <c r="B266" i="14"/>
  <c r="B267" i="14"/>
  <c r="B268" i="14"/>
  <c r="B269" i="14"/>
  <c r="B270" i="14"/>
  <c r="B271" i="14"/>
  <c r="B272" i="14"/>
  <c r="B273" i="14"/>
  <c r="B274" i="14"/>
  <c r="B275" i="14"/>
  <c r="B276" i="14"/>
  <c r="B277" i="14"/>
  <c r="B278" i="14"/>
  <c r="B279" i="14"/>
  <c r="B280" i="14"/>
  <c r="B281" i="14"/>
  <c r="B282" i="14"/>
  <c r="B283" i="14"/>
  <c r="B284" i="14"/>
  <c r="B285" i="14"/>
  <c r="B286" i="14"/>
  <c r="B287" i="14"/>
  <c r="B288" i="14"/>
  <c r="B289" i="14"/>
  <c r="B290" i="14"/>
  <c r="B291" i="14"/>
  <c r="B292" i="14"/>
  <c r="B293" i="14"/>
  <c r="B294" i="14"/>
  <c r="B295" i="14"/>
  <c r="B296" i="14"/>
  <c r="B297" i="14"/>
  <c r="B298" i="14"/>
  <c r="B299" i="14"/>
  <c r="B300" i="14"/>
  <c r="B301" i="14"/>
  <c r="B302" i="14"/>
  <c r="B303" i="14"/>
  <c r="B304" i="14"/>
  <c r="B305" i="14"/>
  <c r="B306" i="14"/>
  <c r="B307" i="14"/>
  <c r="B308" i="14"/>
  <c r="B309" i="14"/>
  <c r="B310" i="14"/>
  <c r="B311" i="14"/>
  <c r="B312" i="14"/>
  <c r="B313" i="14"/>
  <c r="B318" i="14"/>
  <c r="B319" i="14"/>
  <c r="B320" i="14"/>
  <c r="B321" i="14"/>
  <c r="B322" i="14"/>
  <c r="B323" i="14"/>
  <c r="B324" i="14"/>
  <c r="B325" i="14"/>
  <c r="B326" i="14"/>
  <c r="B327" i="14"/>
  <c r="B328" i="14"/>
  <c r="B329" i="14"/>
  <c r="B330" i="14"/>
  <c r="B331" i="14"/>
  <c r="B332" i="14"/>
  <c r="B333" i="14"/>
  <c r="B334" i="14"/>
  <c r="B335" i="14"/>
  <c r="B336" i="14"/>
  <c r="B337" i="14"/>
  <c r="B338" i="14"/>
  <c r="B339" i="14"/>
  <c r="B340" i="14"/>
  <c r="B341" i="14"/>
  <c r="B342" i="14"/>
  <c r="B343" i="14"/>
  <c r="B344" i="14"/>
  <c r="B345" i="14"/>
  <c r="B346" i="14"/>
  <c r="B347" i="14"/>
  <c r="B348" i="14"/>
  <c r="B349" i="14"/>
  <c r="B350" i="14"/>
  <c r="B351" i="14"/>
  <c r="B352" i="14"/>
  <c r="B353" i="14"/>
  <c r="B354" i="14"/>
  <c r="B355" i="14"/>
  <c r="B356" i="14"/>
  <c r="B357" i="14"/>
  <c r="B358" i="14"/>
  <c r="B359" i="14"/>
  <c r="B360" i="14"/>
  <c r="B361" i="14"/>
  <c r="B362" i="14"/>
  <c r="B363" i="14"/>
  <c r="B364" i="14"/>
  <c r="B365" i="14"/>
  <c r="B366" i="14"/>
  <c r="B367" i="14"/>
  <c r="B368" i="14"/>
  <c r="B369" i="14"/>
  <c r="B370" i="14"/>
  <c r="B371" i="14"/>
  <c r="B372" i="14"/>
  <c r="B373" i="14"/>
  <c r="B374" i="14"/>
  <c r="B375" i="14"/>
  <c r="B376" i="14"/>
  <c r="B377" i="14"/>
  <c r="B378" i="14"/>
  <c r="B379" i="14"/>
  <c r="B380" i="14"/>
  <c r="B381" i="14"/>
  <c r="B382" i="14"/>
  <c r="B383" i="14"/>
  <c r="B384" i="14"/>
  <c r="B385" i="14"/>
  <c r="B386" i="14"/>
  <c r="B387" i="14"/>
  <c r="B388" i="14"/>
  <c r="B389" i="14"/>
  <c r="B390" i="14"/>
  <c r="B391" i="14"/>
  <c r="B392" i="14"/>
  <c r="B393" i="14"/>
  <c r="B394" i="14"/>
  <c r="B395" i="14"/>
  <c r="B396" i="14"/>
  <c r="B397" i="14"/>
  <c r="B398" i="14"/>
  <c r="B399" i="14"/>
  <c r="B400" i="14"/>
  <c r="B401" i="14"/>
  <c r="B402" i="14"/>
  <c r="B403" i="14"/>
  <c r="B404" i="14"/>
  <c r="B405" i="14"/>
  <c r="B406" i="14"/>
  <c r="B407" i="14"/>
  <c r="B408" i="14"/>
  <c r="B409" i="14"/>
  <c r="B410" i="14"/>
  <c r="B411" i="14"/>
  <c r="B412" i="14"/>
  <c r="B413" i="14"/>
  <c r="B414" i="14"/>
  <c r="B415" i="14"/>
  <c r="B416" i="14"/>
  <c r="B417" i="14"/>
  <c r="B418" i="14"/>
  <c r="B419" i="14"/>
  <c r="B420" i="14"/>
  <c r="B421" i="14"/>
  <c r="B422" i="14"/>
  <c r="B423" i="14"/>
  <c r="B424" i="14"/>
  <c r="B425" i="14"/>
  <c r="B426" i="14"/>
  <c r="B427" i="14"/>
  <c r="B428" i="14"/>
  <c r="B429" i="14"/>
  <c r="B430" i="14"/>
  <c r="B431" i="14"/>
  <c r="B432" i="14"/>
  <c r="B433" i="14"/>
  <c r="B434" i="14"/>
  <c r="B435" i="14"/>
  <c r="B436" i="14"/>
  <c r="B437" i="14"/>
  <c r="B438" i="14"/>
  <c r="B439" i="14"/>
  <c r="B440" i="14"/>
  <c r="B441" i="14"/>
  <c r="B442" i="14"/>
  <c r="B443" i="14"/>
  <c r="B444" i="14"/>
  <c r="B445" i="14"/>
  <c r="B446" i="14"/>
  <c r="B447" i="14"/>
  <c r="B448" i="14"/>
  <c r="B449" i="14"/>
  <c r="B450" i="14"/>
  <c r="B451" i="14"/>
  <c r="B452" i="14"/>
  <c r="B453" i="14"/>
  <c r="B454" i="14"/>
  <c r="B455" i="14"/>
  <c r="B456" i="14"/>
  <c r="B457" i="14"/>
  <c r="B458" i="14"/>
  <c r="B459" i="14"/>
  <c r="B460" i="14"/>
  <c r="B461" i="14"/>
  <c r="B462" i="14"/>
  <c r="B463" i="14"/>
  <c r="B464" i="14"/>
  <c r="B465" i="14"/>
  <c r="B466" i="14"/>
  <c r="B467" i="14"/>
  <c r="B468" i="14"/>
  <c r="B469" i="14"/>
  <c r="B470" i="14"/>
  <c r="B471" i="14"/>
  <c r="B472" i="14"/>
  <c r="B473" i="14"/>
  <c r="B474" i="14"/>
  <c r="B475" i="14"/>
  <c r="B476" i="14"/>
  <c r="B477" i="14"/>
  <c r="B478" i="14"/>
  <c r="B479" i="14"/>
  <c r="B480" i="14"/>
  <c r="B481" i="14"/>
  <c r="B482" i="14"/>
  <c r="B483" i="14"/>
  <c r="B484" i="14"/>
  <c r="B485" i="14"/>
  <c r="B486" i="14"/>
  <c r="B487" i="14"/>
  <c r="B488" i="14"/>
  <c r="B489" i="14"/>
  <c r="B490" i="14"/>
  <c r="B491" i="14"/>
  <c r="B492" i="14"/>
  <c r="B493" i="14"/>
  <c r="B494" i="14"/>
  <c r="B495" i="14"/>
  <c r="B496" i="14"/>
  <c r="B497" i="14"/>
  <c r="B498" i="14"/>
  <c r="B499" i="14"/>
  <c r="B500" i="14"/>
  <c r="B501" i="14"/>
  <c r="B502" i="14"/>
  <c r="B503" i="14"/>
  <c r="B504" i="14"/>
  <c r="B505" i="14"/>
  <c r="B506" i="14"/>
  <c r="B507" i="14"/>
  <c r="B508" i="14"/>
  <c r="B509" i="14"/>
  <c r="B510" i="14"/>
  <c r="B511" i="14"/>
  <c r="B512" i="14"/>
  <c r="B513" i="14"/>
  <c r="B514" i="14"/>
  <c r="B515" i="14"/>
  <c r="B516" i="14"/>
  <c r="B517" i="14"/>
  <c r="B518" i="14"/>
  <c r="B519" i="14"/>
  <c r="B520" i="14"/>
  <c r="B521" i="14"/>
  <c r="B522" i="14"/>
  <c r="B523" i="14"/>
  <c r="B524" i="14"/>
  <c r="B525" i="14"/>
  <c r="B526" i="14"/>
  <c r="B527" i="14"/>
  <c r="B528" i="14"/>
  <c r="B529" i="14"/>
  <c r="B530" i="14"/>
  <c r="B531" i="14"/>
  <c r="B532" i="14"/>
  <c r="B533" i="14"/>
  <c r="B534" i="14"/>
  <c r="B535" i="14"/>
  <c r="B536" i="14"/>
  <c r="B537" i="14"/>
  <c r="B538" i="14"/>
  <c r="B539" i="14"/>
  <c r="B540" i="14"/>
  <c r="B541" i="14"/>
  <c r="B542" i="14"/>
  <c r="B543" i="14"/>
  <c r="B544" i="14"/>
  <c r="B545" i="14"/>
  <c r="B546" i="14"/>
  <c r="B547" i="14"/>
  <c r="B548" i="14"/>
  <c r="B549" i="14"/>
  <c r="B550" i="14"/>
  <c r="B551" i="14"/>
  <c r="B552" i="14"/>
  <c r="B553" i="14"/>
  <c r="B554" i="14"/>
  <c r="B555" i="14"/>
  <c r="B556" i="14"/>
  <c r="B557" i="14"/>
  <c r="B558" i="14"/>
  <c r="B559" i="14"/>
  <c r="B560" i="14"/>
  <c r="B561" i="14"/>
  <c r="B562" i="14"/>
  <c r="B563" i="14"/>
  <c r="B564" i="14"/>
  <c r="B565" i="14"/>
  <c r="B566" i="14"/>
  <c r="B567" i="14"/>
  <c r="B568" i="14"/>
  <c r="B569" i="14"/>
  <c r="B570" i="14"/>
  <c r="B571" i="14"/>
  <c r="B572" i="14"/>
  <c r="B573" i="14"/>
  <c r="B574" i="14"/>
  <c r="B575" i="14"/>
  <c r="B576" i="14"/>
  <c r="B577" i="14"/>
  <c r="B578" i="14"/>
  <c r="B579" i="14"/>
  <c r="B580" i="14"/>
  <c r="B581" i="14"/>
  <c r="B582" i="14"/>
  <c r="B583" i="14"/>
  <c r="B584" i="14"/>
  <c r="B585" i="14"/>
  <c r="B586" i="14"/>
  <c r="B587" i="14"/>
  <c r="B588" i="14"/>
  <c r="B589" i="14"/>
  <c r="B590" i="14"/>
  <c r="B591" i="14"/>
  <c r="B592" i="14"/>
  <c r="B593" i="14"/>
  <c r="B594" i="14"/>
  <c r="B595" i="14"/>
  <c r="B596" i="14"/>
  <c r="B597" i="14"/>
  <c r="B598" i="14"/>
  <c r="B599" i="14"/>
  <c r="B600" i="14"/>
  <c r="B601" i="14"/>
  <c r="B602" i="14"/>
  <c r="B603" i="14"/>
  <c r="B604" i="14"/>
  <c r="B605" i="14"/>
  <c r="B606" i="14"/>
  <c r="B607" i="14"/>
  <c r="B608" i="14"/>
  <c r="B609" i="14"/>
  <c r="B610" i="14"/>
  <c r="B611" i="14"/>
  <c r="B612" i="14"/>
  <c r="B613" i="14"/>
  <c r="B614" i="14"/>
  <c r="B615" i="14"/>
  <c r="B616" i="14"/>
  <c r="B617" i="14"/>
  <c r="B618" i="14"/>
  <c r="B619" i="14"/>
  <c r="B620" i="14"/>
  <c r="B621" i="14"/>
  <c r="B622" i="14"/>
  <c r="B623" i="14"/>
  <c r="B624" i="14"/>
  <c r="B625" i="14"/>
  <c r="B626" i="14"/>
  <c r="B627" i="14"/>
  <c r="B628" i="14"/>
  <c r="B629" i="14"/>
  <c r="B630" i="14"/>
  <c r="B631" i="14"/>
  <c r="B632" i="14"/>
  <c r="B633" i="14"/>
  <c r="B634" i="14"/>
  <c r="B635" i="14"/>
  <c r="B636" i="14"/>
  <c r="B637" i="14"/>
  <c r="B638" i="14"/>
  <c r="B639" i="14"/>
  <c r="B640" i="14"/>
  <c r="B641" i="14"/>
  <c r="B642" i="14"/>
  <c r="B643" i="14"/>
  <c r="B644" i="14"/>
  <c r="B645" i="14"/>
  <c r="B646" i="14"/>
  <c r="B647" i="14"/>
  <c r="B648" i="14"/>
  <c r="B649" i="14"/>
  <c r="B650" i="14"/>
  <c r="B651" i="14"/>
  <c r="B652" i="14"/>
  <c r="B653" i="14"/>
  <c r="B654" i="14"/>
  <c r="B655" i="14"/>
  <c r="B656" i="14"/>
  <c r="B657" i="14"/>
  <c r="B658" i="14"/>
  <c r="B659" i="14"/>
  <c r="B660" i="14"/>
  <c r="B661" i="14"/>
  <c r="B662" i="14"/>
  <c r="B663" i="14"/>
  <c r="B664" i="14"/>
  <c r="B665" i="14"/>
  <c r="B666" i="14"/>
  <c r="B667" i="14"/>
  <c r="B668" i="14"/>
  <c r="B669" i="14"/>
  <c r="B670" i="14"/>
  <c r="B671" i="14"/>
  <c r="B672" i="14"/>
  <c r="B673" i="14"/>
  <c r="B674" i="14"/>
  <c r="B675" i="14"/>
  <c r="B676" i="14"/>
  <c r="B677" i="14"/>
  <c r="B678" i="14"/>
  <c r="B679" i="14"/>
  <c r="B680" i="14"/>
  <c r="B681" i="14"/>
  <c r="B682" i="14"/>
  <c r="B683" i="14"/>
  <c r="B684" i="14"/>
  <c r="B685" i="14"/>
  <c r="B686" i="14"/>
  <c r="B687" i="14"/>
  <c r="B688" i="14"/>
  <c r="B689" i="14"/>
  <c r="B690" i="14"/>
  <c r="B691" i="14"/>
  <c r="B692" i="14"/>
  <c r="B693" i="14"/>
  <c r="B694" i="14"/>
  <c r="B695" i="14"/>
  <c r="B696" i="14"/>
  <c r="B697" i="14"/>
  <c r="B698" i="14"/>
  <c r="B699" i="14"/>
  <c r="B700" i="14"/>
  <c r="B701" i="14"/>
  <c r="B702" i="14"/>
  <c r="B703" i="14"/>
  <c r="B704" i="14"/>
  <c r="B705" i="14"/>
  <c r="B706" i="14"/>
  <c r="B707" i="14"/>
  <c r="B708" i="14"/>
  <c r="B709" i="14"/>
  <c r="B710" i="14"/>
  <c r="B711" i="14"/>
  <c r="B712" i="14"/>
  <c r="B713" i="14"/>
  <c r="B714" i="14"/>
  <c r="B715" i="14"/>
  <c r="B716" i="14"/>
  <c r="B717" i="14"/>
  <c r="B718" i="14"/>
  <c r="B719" i="14"/>
  <c r="B720" i="14"/>
  <c r="B721" i="14"/>
  <c r="B722" i="14"/>
  <c r="B723" i="14"/>
  <c r="B724" i="14"/>
  <c r="B725" i="14"/>
  <c r="B726" i="14"/>
  <c r="B727" i="14"/>
  <c r="B728" i="14"/>
  <c r="B729" i="14"/>
  <c r="B730" i="14"/>
  <c r="B731" i="14"/>
  <c r="B732" i="14"/>
  <c r="B733" i="14"/>
  <c r="B734" i="14"/>
  <c r="B735" i="14"/>
  <c r="B736" i="14"/>
  <c r="B737" i="14"/>
  <c r="B738" i="14"/>
  <c r="B739" i="14"/>
  <c r="B740" i="14"/>
  <c r="B741" i="14"/>
  <c r="B742" i="14"/>
  <c r="B743" i="14"/>
  <c r="B744" i="14"/>
  <c r="B745" i="14"/>
  <c r="B746" i="14"/>
  <c r="B747" i="14"/>
  <c r="B748" i="14"/>
  <c r="B749" i="14"/>
  <c r="B750" i="14"/>
  <c r="B751" i="14"/>
  <c r="B752" i="14"/>
  <c r="B753" i="14"/>
  <c r="B754" i="14"/>
  <c r="B755" i="14"/>
  <c r="B756" i="14"/>
  <c r="B757" i="14"/>
  <c r="B758" i="14"/>
  <c r="B759" i="14"/>
  <c r="B760" i="14"/>
  <c r="B761" i="14"/>
  <c r="B762" i="14"/>
  <c r="B763" i="14"/>
  <c r="B764" i="14"/>
  <c r="B765" i="14"/>
  <c r="B766" i="14"/>
  <c r="B767" i="14"/>
  <c r="B768" i="14"/>
  <c r="B769" i="14"/>
  <c r="B770" i="14"/>
  <c r="B771" i="14"/>
  <c r="B772" i="14"/>
  <c r="B773" i="14"/>
  <c r="B774" i="14"/>
  <c r="B775" i="14"/>
  <c r="B776" i="14"/>
  <c r="B777" i="14"/>
  <c r="B782" i="14"/>
  <c r="B783" i="14"/>
  <c r="B784" i="14"/>
  <c r="B785" i="14"/>
  <c r="B786" i="14"/>
  <c r="B787" i="14"/>
  <c r="B788" i="14"/>
  <c r="B789" i="14"/>
  <c r="B790" i="14"/>
  <c r="B791" i="14"/>
  <c r="B792" i="14"/>
  <c r="B793" i="14"/>
  <c r="B794" i="14"/>
  <c r="B795" i="14"/>
  <c r="B796" i="14"/>
  <c r="B797" i="14"/>
  <c r="B798" i="14"/>
  <c r="B799" i="14"/>
  <c r="B800" i="14"/>
  <c r="B801" i="14"/>
  <c r="B802" i="14"/>
  <c r="B803" i="14"/>
  <c r="B804" i="14"/>
  <c r="B805" i="14"/>
  <c r="B806" i="14"/>
  <c r="B807" i="14"/>
  <c r="B808" i="14"/>
  <c r="B809" i="14"/>
  <c r="B810" i="14"/>
  <c r="B811" i="14"/>
  <c r="B812" i="14"/>
  <c r="B813" i="14"/>
  <c r="B814" i="14"/>
  <c r="B815" i="14"/>
  <c r="B816" i="14"/>
  <c r="B817" i="14"/>
  <c r="B818" i="14"/>
  <c r="B819" i="14"/>
  <c r="B820" i="14"/>
  <c r="B821" i="14"/>
  <c r="B822" i="14"/>
  <c r="B823" i="14"/>
  <c r="B824" i="14"/>
  <c r="B825" i="14"/>
  <c r="B826" i="14"/>
  <c r="B827" i="14"/>
  <c r="B828" i="14"/>
  <c r="B829" i="14"/>
  <c r="B830" i="14"/>
  <c r="B831" i="14"/>
  <c r="B832" i="14"/>
  <c r="B833" i="14"/>
  <c r="B834" i="14"/>
  <c r="B835" i="14"/>
  <c r="B847" i="14"/>
  <c r="B848" i="14"/>
  <c r="B849" i="14"/>
  <c r="B850" i="14"/>
  <c r="B851" i="14"/>
  <c r="B852" i="14"/>
  <c r="B853" i="14"/>
  <c r="B854" i="14"/>
  <c r="B855" i="14"/>
  <c r="B856" i="14"/>
  <c r="B857" i="14"/>
  <c r="B858" i="14"/>
  <c r="B859" i="14"/>
  <c r="B860" i="14"/>
  <c r="B861" i="14"/>
  <c r="B862" i="14"/>
  <c r="B863" i="14"/>
  <c r="B864" i="14"/>
  <c r="B865" i="14"/>
  <c r="B866" i="14"/>
  <c r="B867" i="14"/>
  <c r="B868" i="14"/>
  <c r="B869" i="14"/>
  <c r="B870" i="14"/>
  <c r="B871" i="14"/>
  <c r="B872" i="14"/>
  <c r="B873" i="14"/>
  <c r="B874" i="14"/>
  <c r="B875" i="14"/>
  <c r="B876" i="14"/>
  <c r="B877" i="14"/>
  <c r="B878" i="14"/>
  <c r="B879" i="14"/>
  <c r="B880" i="14"/>
  <c r="B881" i="14"/>
  <c r="B882" i="14"/>
  <c r="B883" i="14"/>
  <c r="B884" i="14"/>
  <c r="B885" i="14"/>
  <c r="B886" i="14"/>
  <c r="B887" i="14"/>
  <c r="B888" i="14"/>
  <c r="B889" i="14"/>
  <c r="B890" i="14"/>
  <c r="B891" i="14"/>
  <c r="B892" i="14"/>
  <c r="B893" i="14"/>
  <c r="B894" i="14"/>
  <c r="B895" i="14"/>
  <c r="B896" i="14"/>
  <c r="B897" i="14"/>
  <c r="B898" i="14"/>
  <c r="B899" i="14"/>
  <c r="B900" i="14"/>
  <c r="B901" i="14"/>
  <c r="B902" i="14"/>
  <c r="B903" i="14"/>
  <c r="B904" i="14"/>
  <c r="B905" i="14"/>
  <c r="B906" i="14"/>
  <c r="B907" i="14"/>
  <c r="B908" i="14"/>
  <c r="B909" i="14"/>
  <c r="B910" i="14"/>
  <c r="B911" i="14"/>
  <c r="B912" i="14"/>
  <c r="B913" i="14"/>
  <c r="B914" i="14"/>
  <c r="B915" i="14"/>
  <c r="B916" i="14"/>
  <c r="B917" i="14"/>
  <c r="B918" i="14"/>
  <c r="B919" i="14"/>
  <c r="B920" i="14"/>
  <c r="B921" i="14"/>
  <c r="B922" i="14"/>
  <c r="B923" i="14"/>
  <c r="B924" i="14"/>
  <c r="B925" i="14"/>
  <c r="B926" i="14"/>
  <c r="B927" i="14"/>
  <c r="B928" i="14"/>
  <c r="B929" i="14"/>
  <c r="B930" i="14"/>
  <c r="B931" i="14"/>
  <c r="B932" i="14"/>
  <c r="B933" i="14"/>
  <c r="B934" i="14"/>
  <c r="B935" i="14"/>
  <c r="B936" i="14"/>
  <c r="B937" i="14"/>
  <c r="B938" i="14"/>
  <c r="B939" i="14"/>
  <c r="B940" i="14"/>
  <c r="B941" i="14"/>
  <c r="B942" i="14"/>
  <c r="B943" i="14"/>
  <c r="B944" i="14"/>
  <c r="B945" i="14"/>
  <c r="B946" i="14"/>
  <c r="B947" i="14"/>
  <c r="B948" i="14"/>
  <c r="B949" i="14"/>
  <c r="B950" i="14"/>
  <c r="B951" i="14"/>
  <c r="B952" i="14"/>
  <c r="B953" i="14"/>
  <c r="B954" i="14"/>
  <c r="B955" i="14"/>
  <c r="B956" i="14"/>
  <c r="B957" i="14"/>
  <c r="B958" i="14"/>
  <c r="B959" i="14"/>
  <c r="B960" i="14"/>
  <c r="B961" i="14"/>
  <c r="B962" i="14"/>
  <c r="B963" i="14"/>
  <c r="B964" i="14"/>
  <c r="B965" i="14"/>
  <c r="B966" i="14"/>
  <c r="B967" i="14"/>
  <c r="B968" i="14"/>
  <c r="B969" i="14"/>
  <c r="B970" i="14"/>
  <c r="B971" i="14"/>
  <c r="B972" i="14"/>
  <c r="B973" i="14"/>
  <c r="B974" i="14"/>
  <c r="B975" i="14"/>
  <c r="B976" i="14"/>
  <c r="B977" i="14"/>
  <c r="B978" i="14"/>
  <c r="B979" i="14"/>
  <c r="B980" i="14"/>
  <c r="B981" i="14"/>
  <c r="B982" i="14"/>
  <c r="B983" i="14"/>
  <c r="B984" i="14"/>
  <c r="B985" i="14"/>
  <c r="B986" i="14"/>
  <c r="B987" i="14"/>
  <c r="B988" i="14"/>
  <c r="B989" i="14"/>
  <c r="B990" i="14"/>
  <c r="B991" i="14"/>
  <c r="B992" i="14"/>
  <c r="B993" i="14"/>
  <c r="B994" i="14"/>
  <c r="B995" i="14"/>
  <c r="B996" i="14"/>
  <c r="B997" i="14"/>
  <c r="B998" i="14"/>
  <c r="B999" i="14"/>
  <c r="B1000" i="14"/>
  <c r="B1001" i="14"/>
  <c r="B1002" i="14"/>
  <c r="B1003" i="14"/>
  <c r="B1004" i="14"/>
  <c r="B1005" i="14"/>
  <c r="B1006" i="14"/>
  <c r="B1007" i="14"/>
  <c r="B1008" i="14"/>
  <c r="B1009" i="14"/>
  <c r="B1010" i="14"/>
  <c r="B1011" i="14"/>
  <c r="B1012" i="14"/>
  <c r="B1013" i="14"/>
  <c r="B1014" i="14"/>
  <c r="B1015" i="14"/>
  <c r="B1016" i="14"/>
  <c r="B1017" i="14"/>
  <c r="B1018" i="14"/>
  <c r="B1019" i="14"/>
  <c r="B1020" i="14"/>
  <c r="B1021" i="14"/>
  <c r="B1022" i="14"/>
  <c r="B1023" i="14"/>
  <c r="B1024" i="14"/>
  <c r="B1025" i="14"/>
  <c r="B1026" i="14"/>
  <c r="B1027" i="14"/>
  <c r="B1028" i="14"/>
  <c r="B1029" i="14"/>
  <c r="B1030" i="14"/>
  <c r="B1031" i="14"/>
  <c r="B1032" i="14"/>
  <c r="B1033" i="14"/>
  <c r="B1034" i="14"/>
  <c r="B1035" i="14"/>
  <c r="B1036" i="14"/>
  <c r="B1037" i="14"/>
  <c r="B1038" i="14"/>
  <c r="B1039" i="14"/>
  <c r="B1040" i="14"/>
  <c r="B1041" i="14"/>
  <c r="B1042" i="14"/>
  <c r="B1043" i="14"/>
  <c r="B1044" i="14"/>
  <c r="B1045" i="14"/>
  <c r="B1046" i="14"/>
  <c r="B1047" i="14"/>
  <c r="B1048" i="14"/>
  <c r="B1049" i="14"/>
  <c r="B1050" i="14"/>
  <c r="B1051" i="14"/>
  <c r="B1052" i="14"/>
  <c r="B1053" i="14"/>
  <c r="B1054" i="14"/>
  <c r="B1055" i="14"/>
  <c r="B1056" i="14"/>
  <c r="B1057" i="14"/>
  <c r="B1058" i="14"/>
  <c r="B1059" i="14"/>
  <c r="B1060" i="14"/>
  <c r="B1061" i="14"/>
  <c r="B1062" i="14"/>
  <c r="B1063" i="14"/>
  <c r="B1064" i="14"/>
  <c r="B1065" i="14"/>
  <c r="B1066" i="14"/>
  <c r="B1067" i="14"/>
  <c r="B1068" i="14"/>
  <c r="B1069" i="14"/>
  <c r="B1070" i="14"/>
  <c r="B1071" i="14"/>
  <c r="B1072" i="14"/>
  <c r="B1073" i="14"/>
  <c r="B1074" i="14"/>
  <c r="B1075" i="14"/>
  <c r="B1076" i="14"/>
  <c r="B1077" i="14"/>
  <c r="B1078" i="14"/>
  <c r="B1079" i="14"/>
  <c r="B1080" i="14"/>
  <c r="B1081" i="14"/>
  <c r="B1082" i="14"/>
  <c r="B1083" i="14"/>
  <c r="B1084" i="14"/>
  <c r="B1085" i="14"/>
  <c r="B1086" i="14"/>
  <c r="B1087" i="14"/>
  <c r="B1088" i="14"/>
  <c r="B1089" i="14"/>
  <c r="B1090" i="14"/>
  <c r="B1091" i="14"/>
  <c r="B1092" i="14"/>
  <c r="B1093" i="14"/>
  <c r="B1094" i="14"/>
  <c r="B1095" i="14"/>
  <c r="B1096" i="14"/>
  <c r="B1097" i="14"/>
  <c r="B1098" i="14"/>
  <c r="B1099" i="14"/>
  <c r="B1100" i="14"/>
  <c r="B1101" i="14"/>
  <c r="B1102" i="14"/>
  <c r="B1103" i="14"/>
  <c r="B1104" i="14"/>
  <c r="B1105" i="14"/>
  <c r="B1106" i="14"/>
  <c r="B1107" i="14"/>
  <c r="B1108" i="14"/>
  <c r="B1109" i="14"/>
  <c r="B1110" i="14"/>
  <c r="B1111" i="14"/>
  <c r="B1112" i="14"/>
  <c r="B1113" i="14"/>
  <c r="B1114" i="14"/>
  <c r="B1115" i="14"/>
  <c r="B1116" i="14"/>
  <c r="B1117" i="14"/>
  <c r="B1119" i="14"/>
  <c r="B1120" i="14"/>
  <c r="B1121" i="14"/>
  <c r="B1122" i="14"/>
  <c r="B1123" i="14"/>
  <c r="B1124" i="14"/>
  <c r="B1125" i="14"/>
  <c r="B1126" i="14"/>
  <c r="B1127" i="14"/>
  <c r="B1128" i="14"/>
  <c r="B1129" i="14"/>
  <c r="B1130" i="14"/>
  <c r="B1131" i="14"/>
  <c r="B1132" i="14"/>
  <c r="B1133" i="14"/>
  <c r="B1134" i="14"/>
  <c r="B1135" i="14"/>
  <c r="B1136" i="14"/>
  <c r="B1137" i="14"/>
  <c r="B1138" i="14"/>
  <c r="B1139" i="14"/>
  <c r="B1140" i="14"/>
  <c r="B1141" i="14"/>
  <c r="B1142" i="14"/>
  <c r="B1143" i="14"/>
  <c r="B1144" i="14"/>
  <c r="B1145" i="14"/>
  <c r="B1146" i="14"/>
  <c r="B1147" i="14"/>
  <c r="B1148" i="14"/>
  <c r="B1149" i="14"/>
  <c r="B1150" i="14"/>
  <c r="B1151" i="14"/>
  <c r="B1152" i="14"/>
  <c r="B1153" i="14"/>
  <c r="B1154" i="14"/>
  <c r="B1155" i="14"/>
  <c r="B1156" i="14"/>
  <c r="B1157" i="14"/>
  <c r="B1158" i="14"/>
  <c r="B1159" i="14"/>
  <c r="B1160" i="14"/>
  <c r="B1161" i="14"/>
  <c r="B1162" i="14"/>
  <c r="B1163" i="14"/>
  <c r="B1164" i="14"/>
  <c r="B1165" i="14"/>
  <c r="B1166" i="14"/>
  <c r="B1167" i="14"/>
  <c r="B1168" i="14"/>
  <c r="B1169" i="14"/>
  <c r="B1170" i="14"/>
  <c r="B1171" i="14"/>
  <c r="B1172" i="14"/>
  <c r="B1173" i="14"/>
  <c r="B1174" i="14"/>
  <c r="B1175" i="14"/>
  <c r="B1176" i="14"/>
  <c r="B1177" i="14"/>
  <c r="B1178" i="14"/>
  <c r="B1179" i="14"/>
  <c r="B1180" i="14"/>
  <c r="B1181" i="14"/>
  <c r="B1182" i="14"/>
  <c r="B1183" i="14"/>
  <c r="B1184" i="14"/>
  <c r="B1185" i="14"/>
  <c r="B1186" i="14"/>
  <c r="B1187" i="14"/>
  <c r="B1188" i="14"/>
  <c r="B1189" i="14"/>
  <c r="B1190" i="14"/>
  <c r="B1191" i="14"/>
  <c r="B1192" i="14"/>
  <c r="B1193" i="14"/>
  <c r="B1194" i="14"/>
  <c r="B1195" i="14"/>
  <c r="B1196" i="14"/>
  <c r="B1197" i="14"/>
  <c r="B1198" i="14"/>
  <c r="B1199" i="14"/>
  <c r="B1200" i="14"/>
  <c r="B1201" i="14"/>
  <c r="B1202" i="14"/>
  <c r="B1203" i="14"/>
  <c r="B1204" i="14"/>
  <c r="B1205" i="14"/>
  <c r="B1206" i="14"/>
  <c r="B1207" i="14"/>
  <c r="B1208" i="14"/>
  <c r="B1209" i="14"/>
  <c r="B1210" i="14"/>
  <c r="B1211" i="14"/>
  <c r="B1212" i="14"/>
  <c r="B1213" i="14"/>
  <c r="B1214" i="14"/>
  <c r="B1215" i="14"/>
  <c r="B1216" i="14"/>
  <c r="B1217" i="14"/>
  <c r="B1218" i="14"/>
  <c r="B1219" i="14"/>
  <c r="B1220" i="14"/>
  <c r="B1221" i="14"/>
  <c r="B1222" i="14"/>
  <c r="B1223" i="14"/>
  <c r="B1224" i="14"/>
  <c r="B1225" i="14"/>
  <c r="B1226" i="14"/>
  <c r="B1227" i="14"/>
  <c r="B1228" i="14"/>
  <c r="B1229" i="14"/>
  <c r="B1230" i="14"/>
  <c r="B1231" i="14"/>
  <c r="B1232" i="14"/>
  <c r="B1233" i="14"/>
  <c r="B1234" i="14"/>
  <c r="B1235" i="14"/>
  <c r="B1236" i="14"/>
  <c r="B1237" i="14"/>
  <c r="B1238" i="14"/>
  <c r="B1239" i="14"/>
  <c r="B1240" i="14"/>
  <c r="B1241" i="14"/>
  <c r="B1242" i="14"/>
  <c r="B1243" i="14"/>
  <c r="B1244" i="14"/>
  <c r="B1245" i="14"/>
  <c r="B1246" i="14"/>
  <c r="B1247" i="14"/>
  <c r="B1248" i="14"/>
  <c r="B1249" i="14"/>
  <c r="B1250" i="14"/>
  <c r="B1251" i="14"/>
  <c r="B1252" i="14"/>
  <c r="B1253" i="14"/>
  <c r="B1254" i="14"/>
  <c r="B1255" i="14"/>
  <c r="B1256" i="14"/>
  <c r="B1257" i="14"/>
  <c r="B1258" i="14"/>
  <c r="B1259" i="14"/>
  <c r="B1260" i="14"/>
  <c r="B1261" i="14"/>
  <c r="B1262" i="14"/>
  <c r="B1263" i="14"/>
  <c r="B1264" i="14"/>
  <c r="B1265" i="14"/>
  <c r="B1266" i="14"/>
  <c r="B1267" i="14"/>
  <c r="B1268" i="14"/>
  <c r="B1269" i="14"/>
  <c r="B1270" i="14"/>
  <c r="B1271" i="14"/>
  <c r="B1272" i="14"/>
  <c r="B1273" i="14"/>
  <c r="B1274" i="14"/>
  <c r="B1275" i="14"/>
  <c r="B1276" i="14"/>
  <c r="B1277" i="14"/>
  <c r="B1278" i="14"/>
  <c r="B1279" i="14"/>
  <c r="B1280" i="14"/>
  <c r="B1281" i="14"/>
  <c r="B1282" i="14"/>
  <c r="B1283" i="14"/>
  <c r="B1284" i="14"/>
  <c r="B1285" i="14"/>
  <c r="B1286" i="14"/>
  <c r="B1287" i="14"/>
  <c r="B1288" i="14"/>
  <c r="B1289" i="14"/>
  <c r="B1290" i="14"/>
  <c r="B1291" i="14"/>
  <c r="B1292" i="14"/>
  <c r="B1293" i="14"/>
  <c r="B1294" i="14"/>
  <c r="B1295" i="14"/>
  <c r="B1296" i="14"/>
  <c r="B1297" i="14"/>
  <c r="B1298" i="14"/>
  <c r="B1299" i="14"/>
  <c r="B1300" i="14"/>
  <c r="B1301" i="14"/>
  <c r="B1302" i="14"/>
  <c r="B1303" i="14"/>
  <c r="B1304" i="14"/>
  <c r="B1305" i="14"/>
  <c r="B1306" i="14"/>
  <c r="B1307" i="14"/>
  <c r="B1308" i="14"/>
  <c r="B1309" i="14"/>
  <c r="B1310" i="14"/>
  <c r="B1311" i="14"/>
  <c r="B1312" i="14"/>
  <c r="B1313" i="14"/>
  <c r="B1314" i="14"/>
  <c r="B1315" i="14"/>
  <c r="B1316" i="14"/>
  <c r="B1317" i="14"/>
  <c r="B1318" i="14"/>
  <c r="B1319" i="14"/>
  <c r="B1320" i="14"/>
  <c r="B1321" i="14"/>
  <c r="B1322" i="14"/>
  <c r="B1323" i="14"/>
  <c r="B1324" i="14"/>
  <c r="B1325" i="14"/>
  <c r="B1326" i="14"/>
  <c r="B1327" i="14"/>
  <c r="B1328" i="14"/>
  <c r="B1329" i="14"/>
  <c r="B1330" i="14"/>
  <c r="B1331" i="14"/>
  <c r="B1332" i="14"/>
  <c r="B1333" i="14"/>
  <c r="B1334" i="14"/>
  <c r="B1335" i="14"/>
  <c r="B1336" i="14"/>
  <c r="B1337" i="14"/>
  <c r="B1338" i="14"/>
  <c r="B1339" i="14"/>
  <c r="B1340" i="14"/>
  <c r="B1341" i="14"/>
  <c r="B1342" i="14"/>
  <c r="B1343" i="14"/>
  <c r="B1344" i="14"/>
  <c r="B1345" i="14"/>
  <c r="B1346" i="14"/>
  <c r="B1347" i="14"/>
  <c r="B1348" i="14"/>
  <c r="B1349" i="14"/>
  <c r="B1350" i="14"/>
  <c r="B1351" i="14"/>
  <c r="B1352" i="14"/>
  <c r="B1353" i="14"/>
  <c r="B1354" i="14"/>
  <c r="B1355" i="14"/>
  <c r="B1356" i="14"/>
  <c r="B1357" i="14"/>
  <c r="B1358" i="14"/>
  <c r="B1359" i="14"/>
  <c r="B1360" i="14"/>
  <c r="B1361" i="14"/>
  <c r="B1362" i="14"/>
  <c r="B1363" i="14"/>
  <c r="B1364" i="14"/>
  <c r="B1365" i="14"/>
  <c r="B1366" i="14"/>
  <c r="B1367" i="14"/>
  <c r="B1368" i="14"/>
  <c r="B1369" i="14"/>
  <c r="B1370" i="14"/>
  <c r="B1371" i="14"/>
  <c r="B1372" i="14"/>
  <c r="B1373" i="14"/>
  <c r="B1374" i="14"/>
  <c r="B1375" i="14"/>
  <c r="B1376" i="14"/>
  <c r="B1377" i="14"/>
  <c r="B1378" i="14"/>
  <c r="B1379" i="14"/>
  <c r="B1380" i="14"/>
  <c r="B1381" i="14"/>
  <c r="B1382" i="14"/>
  <c r="B1383" i="14"/>
  <c r="B1384" i="14"/>
  <c r="B1385" i="14"/>
  <c r="B1386" i="14"/>
  <c r="B1387" i="14"/>
  <c r="B1388" i="14"/>
  <c r="B1389" i="14"/>
  <c r="B1390" i="14"/>
  <c r="B1391" i="14"/>
  <c r="B1392" i="14"/>
  <c r="B1393" i="14"/>
  <c r="B1394" i="14"/>
  <c r="B1395" i="14"/>
  <c r="B1396" i="14"/>
  <c r="B1397" i="14"/>
  <c r="B1398" i="14"/>
  <c r="B1399" i="14"/>
  <c r="B1400" i="14"/>
  <c r="B1401" i="14"/>
  <c r="B1402" i="14"/>
  <c r="B1403" i="14"/>
  <c r="B1404" i="14"/>
  <c r="B1405" i="14"/>
  <c r="B1406" i="14"/>
  <c r="B1407" i="14"/>
  <c r="B1408" i="14"/>
  <c r="B1409" i="14"/>
  <c r="B1410" i="14"/>
  <c r="B1411" i="14"/>
  <c r="B1412" i="14"/>
  <c r="B1413" i="14"/>
  <c r="B1414" i="14"/>
  <c r="B1415" i="14"/>
  <c r="B1416" i="14"/>
  <c r="B1417" i="14"/>
  <c r="B1418" i="14"/>
  <c r="B1419" i="14"/>
  <c r="B1420" i="14"/>
  <c r="B1421" i="14"/>
  <c r="B1422" i="14"/>
  <c r="B1423" i="14"/>
  <c r="B1424" i="14"/>
  <c r="B1425" i="14"/>
  <c r="B1426" i="14"/>
  <c r="B1427" i="14"/>
  <c r="B1428" i="14"/>
  <c r="B1429" i="14"/>
  <c r="B1430" i="14"/>
  <c r="B1431" i="14"/>
  <c r="B1432" i="14"/>
  <c r="B1433" i="14"/>
  <c r="B1434" i="14"/>
  <c r="B1435" i="14"/>
  <c r="B1436" i="14"/>
  <c r="B1437" i="14"/>
  <c r="B1438" i="14"/>
  <c r="B1439" i="14"/>
  <c r="B1440" i="14"/>
  <c r="B1441" i="14"/>
  <c r="B1442" i="14"/>
  <c r="B1443" i="14"/>
  <c r="B1444" i="14"/>
  <c r="B1445" i="14"/>
  <c r="B1446" i="14"/>
  <c r="B1447" i="14"/>
  <c r="B1448" i="14"/>
  <c r="B1449" i="14"/>
  <c r="B1450" i="14"/>
  <c r="B1451" i="14"/>
  <c r="B1452" i="14"/>
  <c r="B1453" i="14"/>
  <c r="B1454" i="14"/>
  <c r="B1455" i="14"/>
  <c r="B1456" i="14"/>
  <c r="B1457" i="14"/>
  <c r="B1458" i="14"/>
  <c r="B1459" i="14"/>
  <c r="B1460" i="14"/>
  <c r="B1461" i="14"/>
  <c r="B1462" i="14"/>
  <c r="B1463" i="14"/>
  <c r="B1464" i="14"/>
  <c r="B1465" i="14"/>
  <c r="B1466" i="14"/>
  <c r="B1467" i="14"/>
  <c r="B1468" i="14"/>
  <c r="B1469" i="14"/>
  <c r="B1470" i="14"/>
  <c r="B1471" i="14"/>
  <c r="B1472" i="14"/>
  <c r="B1473" i="14"/>
  <c r="B1474" i="14"/>
  <c r="B1475" i="14"/>
  <c r="B1476" i="14"/>
  <c r="B1477" i="14"/>
  <c r="B1478" i="14"/>
  <c r="B1479" i="14"/>
  <c r="B1480" i="14"/>
  <c r="B1481" i="14"/>
  <c r="B1482" i="14"/>
  <c r="B1483" i="14"/>
  <c r="B1484" i="14"/>
  <c r="B1485" i="14"/>
  <c r="B1486" i="14"/>
  <c r="B1487" i="14"/>
  <c r="B1488" i="14"/>
  <c r="B1489" i="14"/>
  <c r="B1490" i="14"/>
  <c r="B1491" i="14"/>
  <c r="B1492" i="14"/>
  <c r="B1493" i="14"/>
  <c r="B1494" i="14"/>
  <c r="B1495" i="14"/>
  <c r="B1496" i="14"/>
  <c r="B1497" i="14"/>
  <c r="B1498" i="14"/>
  <c r="B1499" i="14"/>
  <c r="B1500" i="14"/>
  <c r="B1501" i="14"/>
  <c r="B1502" i="14"/>
  <c r="B1503" i="14"/>
  <c r="B1504" i="14"/>
  <c r="B1505" i="14"/>
  <c r="B1506" i="14"/>
  <c r="B1507" i="14"/>
  <c r="B1508" i="14"/>
  <c r="B1509" i="14"/>
  <c r="B1510" i="14"/>
  <c r="B1511" i="14"/>
  <c r="B1512" i="14"/>
  <c r="B1513" i="14"/>
  <c r="B1514" i="14"/>
  <c r="B1515" i="14"/>
  <c r="B1516" i="14"/>
  <c r="B1517" i="14"/>
  <c r="B1518" i="14"/>
  <c r="B1519" i="14"/>
  <c r="B1520" i="14"/>
  <c r="B1521" i="14"/>
  <c r="B1522" i="14"/>
  <c r="B1523" i="14"/>
  <c r="B1524" i="14"/>
  <c r="B1525" i="14"/>
  <c r="B1526" i="14"/>
  <c r="B1527" i="14"/>
  <c r="B1528" i="14"/>
  <c r="B1529" i="14"/>
  <c r="B1530" i="14"/>
  <c r="B1531" i="14"/>
  <c r="B1532" i="14"/>
  <c r="B1533" i="14"/>
  <c r="B1534" i="14"/>
  <c r="B1535" i="14"/>
  <c r="B1536" i="14"/>
  <c r="B1537" i="14"/>
  <c r="B1538" i="14"/>
  <c r="B1539" i="14"/>
  <c r="B1540" i="14"/>
  <c r="B1541" i="14"/>
  <c r="B1542" i="14"/>
  <c r="B1543" i="14"/>
  <c r="B1544" i="14"/>
  <c r="B1545" i="14"/>
  <c r="B1546" i="14"/>
  <c r="B1547" i="14"/>
  <c r="B1548" i="14"/>
  <c r="B1549" i="14"/>
  <c r="B1550" i="14"/>
  <c r="B1551" i="14"/>
  <c r="B1552" i="14"/>
  <c r="B1553" i="14"/>
  <c r="B1554" i="14"/>
  <c r="B1555" i="14"/>
  <c r="B1556" i="14"/>
  <c r="B1557" i="14"/>
  <c r="B1558" i="14"/>
  <c r="B1559" i="14"/>
  <c r="B1560" i="14"/>
  <c r="B1561" i="14"/>
  <c r="B1562" i="14"/>
  <c r="B1563" i="14"/>
  <c r="B1564" i="14"/>
  <c r="B1565" i="14"/>
  <c r="B1566" i="14"/>
  <c r="B1567" i="14"/>
  <c r="B1568" i="14"/>
  <c r="B1569" i="14"/>
  <c r="B1570" i="14"/>
  <c r="B1571" i="14"/>
  <c r="B1572" i="14"/>
  <c r="B1573" i="14"/>
  <c r="B1574" i="14"/>
  <c r="B1575" i="14"/>
  <c r="B1576" i="14"/>
  <c r="B1577" i="14"/>
  <c r="B1578" i="14"/>
  <c r="B1579" i="14"/>
  <c r="B1580" i="14"/>
  <c r="B1581" i="14"/>
  <c r="B1582" i="14"/>
  <c r="B1583" i="14"/>
  <c r="B1584" i="14"/>
  <c r="B1585" i="14"/>
  <c r="B1586" i="14"/>
  <c r="B1587" i="14"/>
  <c r="B1588" i="14"/>
  <c r="B1589" i="14"/>
  <c r="B1590" i="14"/>
  <c r="B1591" i="14"/>
  <c r="B1592" i="14"/>
  <c r="B1593" i="14"/>
  <c r="B1594" i="14"/>
  <c r="B1595" i="14"/>
  <c r="B1596" i="14"/>
  <c r="B1597" i="14"/>
  <c r="B1598" i="14"/>
  <c r="B1599" i="14"/>
  <c r="B1600" i="14"/>
  <c r="B1601" i="14"/>
  <c r="B1602" i="14"/>
  <c r="B1603" i="14"/>
  <c r="B1604" i="14"/>
  <c r="B1605" i="14"/>
  <c r="B1606" i="14"/>
  <c r="B1607" i="14"/>
  <c r="B1608" i="14"/>
  <c r="B1609" i="14"/>
  <c r="B1610" i="14"/>
  <c r="B1611" i="14"/>
  <c r="B1612" i="14"/>
  <c r="B1613" i="14"/>
  <c r="B1614" i="14"/>
  <c r="B1615" i="14"/>
  <c r="B1616" i="14"/>
  <c r="B1617" i="14"/>
  <c r="B1618" i="14"/>
  <c r="B1619" i="14"/>
  <c r="B1620" i="14"/>
  <c r="B1621" i="14"/>
  <c r="B1622" i="14"/>
  <c r="B1623" i="14"/>
  <c r="B1624" i="14"/>
  <c r="B1625" i="14"/>
  <c r="B1626" i="14"/>
  <c r="B1627" i="14"/>
  <c r="B1628" i="14"/>
  <c r="B1629" i="14"/>
  <c r="B1630" i="14"/>
  <c r="B1631" i="14"/>
  <c r="B1632" i="14"/>
  <c r="B1633" i="14"/>
  <c r="B1634" i="14"/>
  <c r="B1635" i="14"/>
  <c r="B1636" i="14"/>
  <c r="B1637" i="14"/>
  <c r="B1638" i="14"/>
  <c r="B1639" i="14"/>
  <c r="B1640" i="14"/>
  <c r="B1641" i="14"/>
  <c r="B1642" i="14"/>
  <c r="B1643" i="14"/>
  <c r="B1644" i="14"/>
  <c r="B1645" i="14"/>
  <c r="B1646" i="14"/>
  <c r="B1647" i="14"/>
  <c r="B1648" i="14"/>
  <c r="B1649" i="14"/>
  <c r="B1650" i="14"/>
  <c r="B1651" i="14"/>
  <c r="B1652" i="14"/>
  <c r="B1653" i="14"/>
  <c r="B1654" i="14"/>
  <c r="B1655" i="14"/>
  <c r="B1656" i="14"/>
  <c r="B1657" i="14"/>
  <c r="B1658" i="14"/>
  <c r="B1659" i="14"/>
  <c r="B1660" i="14"/>
  <c r="B1661" i="14"/>
  <c r="B1662" i="14"/>
  <c r="B1663" i="14"/>
  <c r="B1664" i="14"/>
  <c r="B1665" i="14"/>
  <c r="B1666" i="14"/>
  <c r="B1667" i="14"/>
  <c r="B1668" i="14"/>
  <c r="B1669" i="14"/>
  <c r="B1670" i="14"/>
  <c r="B1671" i="14"/>
  <c r="B1672" i="14"/>
  <c r="B1673" i="14"/>
  <c r="B1674" i="14"/>
  <c r="B1675" i="14"/>
  <c r="B1676" i="14"/>
  <c r="B1677" i="14"/>
  <c r="B1678" i="14"/>
  <c r="B1679" i="14"/>
  <c r="B1680" i="14"/>
  <c r="B1681" i="14"/>
  <c r="B1682" i="14"/>
  <c r="B1683" i="14"/>
  <c r="B1684" i="14"/>
  <c r="B1685" i="14"/>
  <c r="B1686" i="14"/>
  <c r="B1687" i="14"/>
  <c r="B1688" i="14"/>
  <c r="B1689" i="14"/>
  <c r="B1690" i="14"/>
  <c r="B1691" i="14"/>
  <c r="B1692" i="14"/>
  <c r="B1693" i="14"/>
  <c r="B1694" i="14"/>
  <c r="B1695" i="14"/>
  <c r="B1696" i="14"/>
  <c r="B1697" i="14"/>
  <c r="B1698" i="14"/>
  <c r="B1699" i="14"/>
  <c r="B1700" i="14"/>
  <c r="B1701" i="14"/>
  <c r="B1702" i="14"/>
  <c r="B1703" i="14"/>
  <c r="B1704" i="14"/>
  <c r="B1705" i="14"/>
  <c r="B1706" i="14"/>
  <c r="B1707" i="14"/>
  <c r="B1708" i="14"/>
  <c r="B1709" i="14"/>
  <c r="B1710" i="14"/>
  <c r="B1711" i="14"/>
  <c r="B1712" i="14"/>
  <c r="B1713" i="14"/>
  <c r="B1714" i="14"/>
  <c r="B1715" i="14"/>
  <c r="B1716" i="14"/>
  <c r="B1717" i="14"/>
  <c r="B1718" i="14"/>
  <c r="B1719" i="14"/>
  <c r="B1720" i="14"/>
  <c r="B1721" i="14"/>
  <c r="B1722" i="14"/>
  <c r="B1723" i="14"/>
  <c r="B1724" i="14"/>
  <c r="B1725" i="14"/>
  <c r="B1726" i="14"/>
  <c r="B1727" i="14"/>
  <c r="B1728" i="14"/>
  <c r="B1729" i="14"/>
  <c r="B1730" i="14"/>
  <c r="B1731" i="14"/>
  <c r="B1732" i="14"/>
  <c r="B1733" i="14"/>
  <c r="B1734" i="14"/>
  <c r="B1735" i="14"/>
  <c r="B1736" i="14"/>
  <c r="B1737" i="14"/>
  <c r="B1738" i="14"/>
  <c r="B1739" i="14"/>
  <c r="B1740" i="14"/>
  <c r="B1741" i="14"/>
  <c r="B1742" i="14"/>
  <c r="B1743" i="14"/>
  <c r="B1744" i="14"/>
  <c r="B1745" i="14"/>
  <c r="B1746" i="14"/>
  <c r="B1747" i="14"/>
  <c r="B1748" i="14"/>
  <c r="B1749" i="14"/>
  <c r="B1750" i="14"/>
  <c r="B1751" i="14"/>
  <c r="B1752" i="14"/>
  <c r="B1753" i="14"/>
  <c r="B1754" i="14"/>
  <c r="B1755" i="14"/>
  <c r="B1756" i="14"/>
  <c r="B1757" i="14"/>
  <c r="B1758" i="14"/>
  <c r="B1759" i="14"/>
  <c r="B1760" i="14"/>
  <c r="B1761" i="14"/>
  <c r="B1762" i="14"/>
  <c r="B1763" i="14"/>
  <c r="B1764" i="14"/>
  <c r="B1765" i="14"/>
  <c r="B1766" i="14"/>
  <c r="B1767" i="14"/>
  <c r="B1768" i="14"/>
  <c r="B1769" i="14"/>
  <c r="B1770" i="14"/>
  <c r="B1771" i="14"/>
  <c r="B1772" i="14"/>
  <c r="B1773" i="14"/>
  <c r="B1774" i="14"/>
  <c r="B1775" i="14"/>
  <c r="B1776" i="14"/>
  <c r="B1777" i="14"/>
  <c r="B1778" i="14"/>
  <c r="B1779" i="14"/>
  <c r="B1780" i="14"/>
  <c r="B1781" i="14"/>
  <c r="B1782" i="14"/>
  <c r="B1783" i="14"/>
  <c r="B1784" i="14"/>
  <c r="B1785" i="14"/>
  <c r="B1786" i="14"/>
  <c r="B1787" i="14"/>
  <c r="B1788" i="14"/>
  <c r="B1789" i="14"/>
  <c r="B1790" i="14"/>
  <c r="B1791" i="14"/>
  <c r="B1792" i="14"/>
  <c r="B1793" i="14"/>
  <c r="B1794" i="14"/>
  <c r="B1795" i="14"/>
  <c r="B1796" i="14"/>
  <c r="B1797" i="14"/>
  <c r="B1798" i="14"/>
  <c r="B1799" i="14"/>
  <c r="B1800" i="14"/>
  <c r="B1801" i="14"/>
  <c r="B1802" i="14"/>
  <c r="B1803" i="14"/>
  <c r="B1804" i="14"/>
  <c r="B1805" i="14"/>
  <c r="B1806" i="14"/>
  <c r="B1807" i="14"/>
  <c r="B1808" i="14"/>
  <c r="B1809" i="14"/>
  <c r="B1810" i="14"/>
  <c r="B1811" i="14"/>
  <c r="B1812" i="14"/>
  <c r="B1813" i="14"/>
  <c r="B1814" i="14"/>
  <c r="B1815" i="14"/>
  <c r="B1816" i="14"/>
  <c r="B1817" i="14"/>
  <c r="B1818" i="14"/>
  <c r="B1819" i="14"/>
  <c r="B1820" i="14"/>
  <c r="B1821" i="14"/>
  <c r="B1822" i="14"/>
  <c r="B1823" i="14"/>
  <c r="B1824" i="14"/>
  <c r="B1825" i="14"/>
  <c r="B1826" i="14"/>
  <c r="B1827" i="14"/>
  <c r="B1828" i="14"/>
  <c r="B1829" i="14"/>
  <c r="B1830" i="14"/>
  <c r="B1831" i="14"/>
  <c r="B1832" i="14"/>
  <c r="B1833" i="14"/>
  <c r="B1834" i="14"/>
  <c r="B1835" i="14"/>
  <c r="B1836" i="14"/>
  <c r="B1837" i="14"/>
  <c r="B1838" i="14"/>
  <c r="B1839" i="14"/>
  <c r="B1840" i="14"/>
  <c r="B1841" i="14"/>
  <c r="B1842" i="14"/>
  <c r="B1843" i="14"/>
  <c r="B1844" i="14"/>
  <c r="B1845" i="14"/>
  <c r="B1846" i="14"/>
  <c r="B1847" i="14"/>
  <c r="B1848" i="14"/>
  <c r="B1849" i="14"/>
  <c r="B1850" i="14"/>
  <c r="B1851" i="14"/>
  <c r="B1852" i="14"/>
  <c r="B1853" i="14"/>
  <c r="B1854" i="14"/>
  <c r="B1855" i="14"/>
  <c r="B1856" i="14"/>
  <c r="B1857" i="14"/>
  <c r="B1858" i="14"/>
  <c r="B1859" i="14"/>
  <c r="B1860" i="14"/>
  <c r="B1861" i="14"/>
  <c r="B1862" i="14"/>
  <c r="B1863" i="14"/>
  <c r="B1864" i="14"/>
  <c r="B1865" i="14"/>
  <c r="B1866" i="14"/>
  <c r="B1867" i="14"/>
  <c r="B1868" i="14"/>
  <c r="B1869" i="14"/>
  <c r="B1870" i="14"/>
  <c r="B1871" i="14"/>
  <c r="B1872" i="14"/>
  <c r="B1873" i="14"/>
  <c r="B1874" i="14"/>
  <c r="B1875" i="14"/>
  <c r="B1876" i="14"/>
  <c r="B1877" i="14"/>
  <c r="B1878" i="14"/>
  <c r="B1879" i="14"/>
  <c r="B1880" i="14"/>
  <c r="B1881" i="14"/>
  <c r="B1882" i="14"/>
  <c r="B1883" i="14"/>
  <c r="B1884" i="14"/>
  <c r="B1885" i="14"/>
  <c r="B1886" i="14"/>
  <c r="B1887" i="14"/>
  <c r="B1888" i="14"/>
  <c r="B1889" i="14"/>
  <c r="B1890" i="14"/>
  <c r="B1891" i="14"/>
  <c r="B1892" i="14"/>
  <c r="B1893" i="14"/>
  <c r="B1894" i="14"/>
  <c r="B1895" i="14"/>
  <c r="B1896" i="14"/>
  <c r="B1897" i="14"/>
  <c r="B1898" i="14"/>
  <c r="B1899" i="14"/>
  <c r="B1900" i="14"/>
  <c r="B1901" i="14"/>
  <c r="B1902" i="14"/>
  <c r="B1903" i="14"/>
  <c r="B1904" i="14"/>
  <c r="B1905" i="14"/>
  <c r="B1906" i="14"/>
  <c r="B1907" i="14"/>
  <c r="B1908" i="14"/>
  <c r="B1909" i="14"/>
  <c r="B1910" i="14"/>
  <c r="B1911" i="14"/>
  <c r="B1912" i="14"/>
  <c r="B1913" i="14"/>
  <c r="B1914" i="14"/>
  <c r="B1915" i="14"/>
  <c r="B1916" i="14"/>
  <c r="B1917" i="14"/>
  <c r="B1918" i="14"/>
  <c r="B1919" i="14"/>
  <c r="B1920" i="14"/>
  <c r="B1921" i="14"/>
  <c r="B1922" i="14"/>
  <c r="B1923" i="14"/>
  <c r="B1924" i="14"/>
  <c r="B1925" i="14"/>
  <c r="B1926" i="14"/>
  <c r="B1927" i="14"/>
  <c r="B1928" i="14"/>
  <c r="B1929" i="14"/>
  <c r="B1930" i="14"/>
  <c r="B1931" i="14"/>
  <c r="B1932" i="14"/>
  <c r="B1933" i="14"/>
  <c r="B1934" i="14"/>
  <c r="B1935" i="14"/>
  <c r="B1936" i="14"/>
  <c r="B1937" i="14"/>
  <c r="B1938" i="14"/>
  <c r="B1939" i="14"/>
  <c r="B1940" i="14"/>
  <c r="B1941" i="14"/>
  <c r="B1942" i="14"/>
  <c r="B1943" i="14"/>
  <c r="B1944" i="14"/>
  <c r="B1945" i="14"/>
  <c r="B1946" i="14"/>
  <c r="B1947" i="14"/>
  <c r="B1948" i="14"/>
  <c r="B1949" i="14"/>
  <c r="B1950" i="14"/>
  <c r="B1951" i="14"/>
  <c r="B1952" i="14"/>
  <c r="B1953" i="14"/>
  <c r="B1954" i="14"/>
  <c r="B1955" i="14"/>
  <c r="B1956" i="14"/>
  <c r="B1957" i="14"/>
  <c r="B1958" i="14"/>
  <c r="B1959" i="14"/>
  <c r="B1960" i="14"/>
  <c r="B1961" i="14"/>
  <c r="B1962" i="14"/>
  <c r="B1963" i="14"/>
  <c r="B1964" i="14"/>
  <c r="B1965" i="14"/>
  <c r="B1966" i="14"/>
  <c r="B1967" i="14"/>
  <c r="B1968" i="14"/>
  <c r="B1969" i="14"/>
  <c r="B1970" i="14"/>
  <c r="B1971" i="14"/>
  <c r="B1972" i="14"/>
  <c r="B1973" i="14"/>
  <c r="B1974" i="14"/>
  <c r="B1975" i="14"/>
  <c r="B1976" i="14"/>
  <c r="B1977" i="14"/>
  <c r="B1978" i="14"/>
  <c r="B1979" i="14"/>
  <c r="B1980" i="14"/>
  <c r="B1981" i="14"/>
  <c r="B1982" i="14"/>
  <c r="B1983" i="14"/>
  <c r="B1984" i="14"/>
  <c r="B1985" i="14"/>
  <c r="B1986" i="14"/>
  <c r="B1987" i="14"/>
  <c r="B1988" i="14"/>
  <c r="B1989" i="14"/>
  <c r="B1990" i="14"/>
  <c r="B1991" i="14"/>
  <c r="B1992" i="14"/>
  <c r="B1993" i="14"/>
  <c r="B1994" i="14"/>
  <c r="B1995" i="14"/>
  <c r="B1996" i="14"/>
  <c r="B1997" i="14"/>
  <c r="B1998" i="14"/>
  <c r="B1999" i="14"/>
  <c r="B2000" i="14"/>
  <c r="B2001" i="14"/>
  <c r="B2002" i="14"/>
  <c r="B2003" i="14"/>
  <c r="B2004" i="14"/>
  <c r="B2005" i="14"/>
  <c r="B2006" i="14"/>
  <c r="B2007" i="14"/>
  <c r="B2008" i="14"/>
  <c r="B2009" i="14"/>
  <c r="B2010" i="14"/>
  <c r="B2011" i="14"/>
  <c r="B2012" i="14"/>
  <c r="B2013" i="14"/>
  <c r="B2014" i="14"/>
  <c r="B2015" i="14"/>
  <c r="B2016" i="14"/>
  <c r="B2017" i="14"/>
  <c r="B2018" i="14"/>
  <c r="B2019" i="14"/>
  <c r="B2020" i="14"/>
  <c r="B2021" i="14"/>
  <c r="B2022" i="14"/>
  <c r="B2023" i="14"/>
  <c r="B2024" i="14"/>
  <c r="B2025" i="14"/>
  <c r="B2026" i="14"/>
  <c r="B2027" i="14"/>
  <c r="B2028" i="14"/>
  <c r="B2029" i="14"/>
  <c r="B2030" i="14"/>
  <c r="B2031" i="14"/>
  <c r="B2032" i="14"/>
  <c r="B2033" i="14"/>
  <c r="B2034" i="14"/>
  <c r="B2035" i="14"/>
  <c r="B2036" i="14"/>
  <c r="B2037" i="14"/>
  <c r="B2038" i="14"/>
  <c r="B2039" i="14"/>
  <c r="B2040" i="14"/>
  <c r="B2041" i="14"/>
  <c r="B2042" i="14"/>
  <c r="B2043" i="14"/>
  <c r="B2044" i="14"/>
  <c r="B2045" i="14"/>
  <c r="B2046" i="14"/>
  <c r="B2047" i="14"/>
  <c r="B2048" i="14"/>
  <c r="B2049" i="14"/>
  <c r="B2050" i="14"/>
  <c r="B2051" i="14"/>
  <c r="B2052" i="14"/>
  <c r="B2053" i="14"/>
  <c r="B2054" i="14"/>
  <c r="B2055" i="14"/>
  <c r="B2056" i="14"/>
  <c r="B2057" i="14"/>
  <c r="B2058" i="14"/>
  <c r="B2059" i="14"/>
  <c r="B2060" i="14"/>
  <c r="B2061" i="14"/>
  <c r="B2062" i="14"/>
  <c r="B2063" i="14"/>
  <c r="B2064" i="14"/>
  <c r="B2065" i="14"/>
  <c r="B2066" i="14"/>
  <c r="B2067" i="14"/>
  <c r="B2068" i="14"/>
  <c r="B2069" i="14"/>
  <c r="B2070" i="14"/>
  <c r="B2071" i="14"/>
  <c r="B2072" i="14"/>
  <c r="B2073" i="14"/>
  <c r="B2074" i="14"/>
  <c r="B2075" i="14"/>
  <c r="B2076" i="14"/>
  <c r="B2077" i="14"/>
  <c r="B2078" i="14"/>
  <c r="B2079" i="14"/>
  <c r="B2080" i="14"/>
  <c r="B2081" i="14"/>
  <c r="B2082" i="14"/>
  <c r="B2083" i="14"/>
  <c r="B2084" i="14"/>
  <c r="B2085" i="14"/>
  <c r="B2086" i="14"/>
  <c r="B2087" i="14"/>
  <c r="B2088" i="14"/>
  <c r="B2089" i="14"/>
  <c r="B2090" i="14"/>
  <c r="B2091" i="14"/>
  <c r="B2092" i="14"/>
  <c r="B2093" i="14"/>
  <c r="B2094" i="14"/>
  <c r="B2095" i="14"/>
  <c r="B2096" i="14"/>
  <c r="B2097" i="14"/>
  <c r="B2098" i="14"/>
  <c r="B2099" i="14"/>
  <c r="B2100" i="14"/>
  <c r="B2101" i="14"/>
  <c r="B2102" i="14"/>
  <c r="B2103" i="14"/>
  <c r="B2104" i="14"/>
  <c r="B2105" i="14"/>
  <c r="B2106" i="14"/>
  <c r="B2107" i="14"/>
  <c r="B2108" i="14"/>
  <c r="B2109" i="14"/>
  <c r="B2110" i="14"/>
  <c r="B2111" i="14"/>
  <c r="B2112" i="14"/>
  <c r="B2113" i="14"/>
  <c r="B2114" i="14"/>
  <c r="B2115" i="14"/>
  <c r="B2116" i="14"/>
  <c r="B2117" i="14"/>
  <c r="B2118" i="14"/>
  <c r="B2119" i="14"/>
  <c r="B2120" i="14"/>
  <c r="B2121" i="14"/>
  <c r="B2122" i="14"/>
  <c r="B2123" i="14"/>
  <c r="B2124" i="14"/>
  <c r="B2125" i="14"/>
  <c r="B2126" i="14"/>
  <c r="B2127" i="14"/>
  <c r="B2128" i="14"/>
  <c r="B2129" i="14"/>
  <c r="B2130" i="14"/>
  <c r="B2131" i="14"/>
  <c r="B2132" i="14"/>
  <c r="B2133" i="14"/>
  <c r="B2134" i="14"/>
  <c r="B2135" i="14"/>
  <c r="B2136" i="14"/>
  <c r="B2137" i="14"/>
  <c r="B2138" i="14"/>
  <c r="B2139" i="14"/>
  <c r="B2140" i="14"/>
  <c r="B2141" i="14"/>
  <c r="B2142" i="14"/>
  <c r="B2143" i="14"/>
  <c r="B2144" i="14"/>
  <c r="B2145" i="14"/>
  <c r="B2146" i="14"/>
  <c r="B2147" i="14"/>
  <c r="B2148" i="14"/>
  <c r="B2149" i="14"/>
  <c r="B2150" i="14"/>
  <c r="B2151" i="14"/>
  <c r="B2152" i="14"/>
  <c r="B2153" i="14"/>
  <c r="B2154" i="14"/>
  <c r="B2155" i="14"/>
  <c r="B2156" i="14"/>
  <c r="B2157" i="14"/>
  <c r="B2158" i="14"/>
  <c r="B2159" i="14"/>
  <c r="B2160" i="14"/>
  <c r="B2161" i="14"/>
  <c r="B2162" i="14"/>
  <c r="B2163" i="14"/>
  <c r="B2164" i="14"/>
  <c r="B2165" i="14"/>
  <c r="B2166" i="14"/>
  <c r="B2167" i="14"/>
  <c r="B2168" i="14"/>
  <c r="B2169" i="14"/>
  <c r="B2170" i="14"/>
  <c r="B2171" i="14"/>
  <c r="B2172" i="14"/>
  <c r="B2173" i="14"/>
  <c r="B2174" i="14"/>
  <c r="B2175" i="14"/>
  <c r="B2176" i="14"/>
  <c r="B2177" i="14"/>
  <c r="B2178" i="14"/>
  <c r="B2179" i="14"/>
  <c r="B2180" i="14"/>
  <c r="B2181" i="14"/>
  <c r="B2182" i="14"/>
  <c r="B2183" i="14"/>
  <c r="B2184" i="14"/>
  <c r="B2185" i="14"/>
  <c r="B2186" i="14"/>
  <c r="B2187" i="14"/>
  <c r="B2188" i="14"/>
  <c r="B2189" i="14"/>
  <c r="B2190" i="14"/>
  <c r="B2191" i="14"/>
  <c r="B2192" i="14"/>
  <c r="B2193" i="14"/>
  <c r="B2194" i="14"/>
  <c r="B2195" i="14"/>
  <c r="B2196" i="14"/>
  <c r="B2197" i="14"/>
  <c r="B2198" i="14"/>
  <c r="B2199" i="14"/>
  <c r="B2200" i="14"/>
  <c r="B2201" i="14"/>
  <c r="B2202" i="14"/>
  <c r="B2203" i="14"/>
  <c r="B2204" i="14"/>
  <c r="B2205" i="14"/>
  <c r="B2206" i="14"/>
  <c r="B2207" i="14"/>
  <c r="B2208" i="14"/>
  <c r="B2209" i="14"/>
  <c r="B2210" i="14"/>
  <c r="B2211" i="14"/>
  <c r="B2212" i="14"/>
  <c r="B2213" i="14"/>
  <c r="B2214" i="14"/>
  <c r="B2215" i="14"/>
  <c r="B2216" i="14"/>
  <c r="B2217" i="14"/>
  <c r="B2218" i="14"/>
  <c r="B2219" i="14"/>
  <c r="B2220" i="14"/>
  <c r="B2221" i="14"/>
  <c r="B2222" i="14"/>
  <c r="B2223" i="14"/>
  <c r="B2224" i="14"/>
  <c r="B2225" i="14"/>
  <c r="B2226" i="14"/>
  <c r="B2227" i="14"/>
  <c r="B2228" i="14"/>
  <c r="B2229" i="14"/>
  <c r="B2230" i="14"/>
  <c r="B2231" i="14"/>
  <c r="B2232" i="14"/>
  <c r="B2233" i="14"/>
  <c r="B2234" i="14"/>
  <c r="B2235" i="14"/>
  <c r="B2236" i="14"/>
  <c r="B2237" i="14"/>
  <c r="B2238" i="14"/>
  <c r="B2239" i="14"/>
  <c r="B2240" i="14"/>
  <c r="B2241" i="14"/>
  <c r="B2242" i="14"/>
  <c r="B2243" i="14"/>
  <c r="B2244" i="14"/>
  <c r="B2245" i="14"/>
  <c r="B2246" i="14"/>
  <c r="B2247" i="14"/>
  <c r="B2248" i="14"/>
  <c r="B2249" i="14"/>
  <c r="B2250" i="14"/>
  <c r="B2251" i="14"/>
  <c r="B2252" i="14"/>
  <c r="B2253" i="14"/>
  <c r="B2254" i="14"/>
  <c r="B2255" i="14"/>
  <c r="B2256" i="14"/>
  <c r="B2257" i="14"/>
  <c r="B2258" i="14"/>
  <c r="B2259" i="14"/>
  <c r="B2260" i="14"/>
  <c r="B2261" i="14"/>
  <c r="B2262" i="14"/>
  <c r="B2263" i="14"/>
  <c r="B2264" i="14"/>
  <c r="B2265" i="14"/>
  <c r="B2266" i="14"/>
  <c r="B2267" i="14"/>
  <c r="B2268" i="14"/>
  <c r="B2269" i="14"/>
  <c r="B2270" i="14"/>
  <c r="B2271" i="14"/>
  <c r="B2272" i="14"/>
  <c r="B2273" i="14"/>
  <c r="B2274" i="14"/>
  <c r="B2275" i="14"/>
  <c r="B2276" i="14"/>
  <c r="B2277" i="14"/>
  <c r="B2278" i="14"/>
  <c r="B2279" i="14"/>
  <c r="B2280" i="14"/>
  <c r="B2281" i="14"/>
  <c r="B2282" i="14"/>
  <c r="B2283" i="14"/>
  <c r="B2284" i="14"/>
  <c r="B2285" i="14"/>
  <c r="B2286" i="14"/>
  <c r="B2287" i="14"/>
  <c r="B2288" i="14"/>
  <c r="B2289" i="14"/>
  <c r="B2290" i="14"/>
  <c r="B2291" i="14"/>
  <c r="B2292" i="14"/>
  <c r="B2293" i="14"/>
  <c r="B2294" i="14"/>
  <c r="B2295" i="14"/>
  <c r="B2296" i="14"/>
  <c r="B2297" i="14"/>
  <c r="B2298" i="14"/>
  <c r="B2299" i="14"/>
  <c r="B2300" i="14"/>
  <c r="B2301" i="14"/>
  <c r="B2302" i="14"/>
  <c r="B2303" i="14"/>
  <c r="B2304" i="14"/>
  <c r="B2305" i="14"/>
  <c r="B2306" i="14"/>
  <c r="B2307" i="14"/>
  <c r="B2308" i="14"/>
  <c r="B2309" i="14"/>
  <c r="B2310" i="14"/>
  <c r="B2311" i="14"/>
  <c r="B2312" i="14"/>
  <c r="B2313" i="14"/>
  <c r="B2314" i="14"/>
  <c r="B2315" i="14"/>
  <c r="B2316" i="14"/>
  <c r="B2317" i="14"/>
  <c r="B2318" i="14"/>
  <c r="B2319" i="14"/>
  <c r="B2320" i="14"/>
  <c r="B2321" i="14"/>
  <c r="B2322" i="14"/>
  <c r="B2323" i="14"/>
  <c r="B2324" i="14"/>
  <c r="B2325" i="14"/>
  <c r="B2326" i="14"/>
  <c r="B2327" i="14"/>
  <c r="B2328" i="14"/>
  <c r="B2329" i="14"/>
  <c r="B2330" i="14"/>
  <c r="B2331" i="14"/>
  <c r="B2332" i="14"/>
  <c r="B2333" i="14"/>
  <c r="B2334" i="14"/>
  <c r="B2335" i="14"/>
  <c r="B2336" i="14"/>
  <c r="B2337" i="14"/>
  <c r="B2338" i="14"/>
  <c r="B2339" i="14"/>
  <c r="B2340" i="14"/>
  <c r="B2341" i="14"/>
  <c r="B2342" i="14"/>
  <c r="B2343" i="14"/>
  <c r="B2344" i="14"/>
  <c r="B2345" i="14"/>
  <c r="B2346" i="14"/>
  <c r="B2347" i="14"/>
  <c r="B2348" i="14"/>
  <c r="B2349" i="14"/>
  <c r="B2350" i="14"/>
  <c r="B2351" i="14"/>
  <c r="B2352" i="14"/>
  <c r="B2353" i="14"/>
  <c r="B2354" i="14"/>
  <c r="B2355" i="14"/>
  <c r="B2356" i="14"/>
  <c r="B2357" i="14"/>
  <c r="B2358" i="14"/>
  <c r="B2359" i="14"/>
  <c r="B2360" i="14"/>
  <c r="B2361" i="14"/>
  <c r="B2362" i="14"/>
  <c r="B2363" i="14"/>
  <c r="B2364" i="14"/>
  <c r="B2365" i="14"/>
  <c r="B2366" i="14"/>
  <c r="B2367" i="14"/>
  <c r="B2368" i="14"/>
  <c r="B2369" i="14"/>
  <c r="B2370" i="14"/>
  <c r="B2371" i="14"/>
  <c r="B2372" i="14"/>
  <c r="B2373" i="14"/>
  <c r="B2374" i="14"/>
  <c r="B2375" i="14"/>
  <c r="B2376" i="14"/>
  <c r="B2377" i="14"/>
  <c r="B2378" i="14"/>
  <c r="B2379" i="14"/>
  <c r="B2380" i="14"/>
  <c r="B2381" i="14"/>
  <c r="B2382" i="14"/>
  <c r="B2383" i="14"/>
  <c r="B2384" i="14"/>
  <c r="B2385" i="14"/>
  <c r="B2386" i="14"/>
  <c r="B2387" i="14"/>
  <c r="B2388" i="14"/>
  <c r="B2389" i="14"/>
  <c r="B2390" i="14"/>
  <c r="B2391" i="14"/>
  <c r="B2392" i="14"/>
  <c r="B2393" i="14"/>
  <c r="B2394" i="14"/>
  <c r="B2395" i="14"/>
  <c r="B2396" i="14"/>
  <c r="B2397" i="14"/>
  <c r="B2398" i="14"/>
  <c r="B2399" i="14"/>
  <c r="B2400" i="14"/>
  <c r="B2401" i="14"/>
  <c r="B2402" i="14"/>
  <c r="B2403" i="14"/>
  <c r="B2404" i="14"/>
  <c r="B2405" i="14"/>
  <c r="B2406" i="14"/>
  <c r="B2407" i="14"/>
  <c r="B2408" i="14"/>
  <c r="B2409" i="14"/>
  <c r="B2410" i="14"/>
  <c r="B2411" i="14"/>
  <c r="B2412" i="14"/>
  <c r="B2413" i="14"/>
  <c r="B2414" i="14"/>
  <c r="B2415" i="14"/>
  <c r="B2416" i="14"/>
  <c r="B2417" i="14"/>
  <c r="B2418" i="14"/>
  <c r="B2419" i="14"/>
  <c r="B2420" i="14"/>
  <c r="B2421" i="14"/>
  <c r="B2422" i="14"/>
  <c r="B2423" i="14"/>
  <c r="B2424" i="14"/>
  <c r="B2425" i="14"/>
  <c r="B2426" i="14"/>
  <c r="B2427" i="14"/>
  <c r="B2428" i="14"/>
  <c r="B2429" i="14"/>
  <c r="B2430" i="14"/>
  <c r="B2431" i="14"/>
  <c r="B2432" i="14"/>
  <c r="B2433" i="14"/>
  <c r="B2434" i="14"/>
  <c r="B2435" i="14"/>
  <c r="B2436" i="14"/>
  <c r="B2437" i="14"/>
  <c r="B2438" i="14"/>
  <c r="B2439" i="14"/>
  <c r="B2440" i="14"/>
  <c r="B2441" i="14"/>
  <c r="B2442" i="14"/>
  <c r="B2443" i="14"/>
  <c r="B2444" i="14"/>
  <c r="B2445" i="14"/>
  <c r="B2446" i="14"/>
  <c r="B2447" i="14"/>
  <c r="B2448" i="14"/>
  <c r="B2449" i="14"/>
  <c r="B2450" i="14"/>
  <c r="B2451" i="14"/>
  <c r="B2452" i="14"/>
  <c r="B2453" i="14"/>
  <c r="B2454" i="14"/>
  <c r="B2455" i="14"/>
  <c r="B2456" i="14"/>
  <c r="B2457" i="14"/>
  <c r="B2458" i="14"/>
  <c r="B2459" i="14"/>
  <c r="B2460" i="14"/>
  <c r="B2461" i="14"/>
  <c r="B2462" i="14"/>
  <c r="B2463" i="14"/>
  <c r="B2464" i="14"/>
  <c r="B2465" i="14"/>
  <c r="B2466" i="14"/>
  <c r="B2467" i="14"/>
  <c r="B2468" i="14"/>
  <c r="B2469" i="14"/>
  <c r="B2470" i="14"/>
  <c r="B2471" i="14"/>
  <c r="B2472" i="14"/>
  <c r="B2473" i="14"/>
  <c r="B2474" i="14"/>
  <c r="B2475" i="14"/>
  <c r="B2476" i="14"/>
  <c r="B2477" i="14"/>
  <c r="B2478" i="14"/>
  <c r="B2479" i="14"/>
  <c r="B2480" i="14"/>
  <c r="B2481" i="14"/>
  <c r="B2482" i="14"/>
  <c r="B2483" i="14"/>
  <c r="B2484" i="14"/>
  <c r="B2485" i="14"/>
  <c r="B2486" i="14"/>
  <c r="B2487" i="14"/>
  <c r="B2488" i="14"/>
  <c r="B2489" i="14"/>
  <c r="B2490" i="14"/>
  <c r="B2491" i="14"/>
  <c r="B2492" i="14"/>
  <c r="B2493" i="14"/>
  <c r="B2494" i="14"/>
  <c r="B2495" i="14"/>
  <c r="B2496" i="14"/>
  <c r="B2497" i="14"/>
  <c r="B2498" i="14"/>
  <c r="B2499" i="14"/>
  <c r="B2500" i="14"/>
  <c r="B2501" i="14"/>
  <c r="B2502" i="14"/>
  <c r="B2503" i="14"/>
  <c r="B2504" i="14"/>
  <c r="B2505" i="14"/>
  <c r="B2506" i="14"/>
  <c r="B2507" i="14"/>
  <c r="B2508" i="14"/>
  <c r="B2509" i="14"/>
  <c r="B2510" i="14"/>
  <c r="B2511" i="14"/>
  <c r="B2512" i="14"/>
  <c r="B2513" i="14"/>
  <c r="B2514" i="14"/>
  <c r="B2515" i="14"/>
  <c r="B2516" i="14"/>
  <c r="B2517" i="14"/>
  <c r="B2518" i="14"/>
  <c r="B2519" i="14"/>
  <c r="B2520" i="14"/>
  <c r="B2521" i="14"/>
  <c r="B2522" i="14"/>
  <c r="B2523" i="14"/>
  <c r="B2524" i="14"/>
  <c r="B2525" i="14"/>
  <c r="B2526" i="14"/>
  <c r="B2527" i="14"/>
  <c r="B2528" i="14"/>
  <c r="B2529" i="14"/>
  <c r="B2530" i="14"/>
  <c r="B2531" i="14"/>
  <c r="B2532" i="14"/>
  <c r="B2533" i="14"/>
  <c r="B2534" i="14"/>
  <c r="B2535" i="14"/>
  <c r="B2536" i="14"/>
  <c r="B2537" i="14"/>
  <c r="B2538" i="14"/>
  <c r="B2539" i="14"/>
  <c r="B2540" i="14"/>
  <c r="B2541" i="14"/>
  <c r="B2542" i="14"/>
  <c r="B2543" i="14"/>
  <c r="B2544" i="14"/>
  <c r="B2545" i="14"/>
  <c r="B2546" i="14"/>
  <c r="B2547" i="14"/>
  <c r="B2548" i="14"/>
  <c r="B2549" i="14"/>
  <c r="B2550" i="14"/>
  <c r="B2551" i="14"/>
  <c r="B2552" i="14"/>
  <c r="B2553" i="14"/>
  <c r="B2554" i="14"/>
  <c r="B2555" i="14"/>
  <c r="B2556" i="14"/>
  <c r="B2557" i="14"/>
  <c r="B2558" i="14"/>
  <c r="B2559" i="14"/>
  <c r="B2560" i="14"/>
  <c r="B2561" i="14"/>
  <c r="B2562" i="14"/>
  <c r="B2563" i="14"/>
  <c r="B2564" i="14"/>
  <c r="B2565" i="14"/>
  <c r="B2566" i="14"/>
  <c r="B2567" i="14"/>
  <c r="B2568" i="14"/>
  <c r="B2569" i="14"/>
  <c r="B2570" i="14"/>
  <c r="B2571" i="14"/>
  <c r="B2572" i="14"/>
  <c r="B2573" i="14"/>
  <c r="B2574" i="14"/>
  <c r="B2575" i="14"/>
  <c r="B2576" i="14"/>
  <c r="B2577" i="14"/>
  <c r="B2578" i="14"/>
  <c r="B2579" i="14"/>
  <c r="B2580" i="14"/>
  <c r="B2581" i="14"/>
  <c r="B2582" i="14"/>
  <c r="B2583" i="14"/>
  <c r="B2584" i="14"/>
  <c r="B2585" i="14"/>
  <c r="B2586" i="14"/>
  <c r="B2587" i="14"/>
  <c r="B2588" i="14"/>
  <c r="B2589" i="14"/>
  <c r="B2590" i="14"/>
  <c r="B2591" i="14"/>
  <c r="B2592" i="14"/>
  <c r="B2593" i="14"/>
  <c r="B2594" i="14"/>
  <c r="B2595" i="14"/>
  <c r="B2596" i="14"/>
  <c r="B2597" i="14"/>
  <c r="B2598" i="14"/>
  <c r="B2599" i="14"/>
  <c r="B2600" i="14"/>
  <c r="B2601" i="14"/>
  <c r="B2602" i="14"/>
  <c r="B2603" i="14"/>
  <c r="B2604" i="14"/>
  <c r="B2605" i="14"/>
  <c r="B2606" i="14"/>
  <c r="B2607" i="14"/>
  <c r="B2608" i="14"/>
  <c r="B2609" i="14"/>
  <c r="B2610" i="14"/>
  <c r="B2611" i="14"/>
  <c r="B2612" i="14"/>
  <c r="B2613" i="14"/>
  <c r="B2614" i="14"/>
  <c r="B2615" i="14"/>
  <c r="B2616" i="14"/>
  <c r="B2617" i="14"/>
  <c r="B2618" i="14"/>
  <c r="B2619" i="14"/>
  <c r="B2620" i="14"/>
  <c r="B2621" i="14"/>
  <c r="B2622" i="14"/>
  <c r="B2623" i="14"/>
  <c r="B2624" i="14"/>
  <c r="B2625" i="14"/>
  <c r="B2626" i="14"/>
  <c r="B2627" i="14"/>
  <c r="B2628" i="14"/>
  <c r="B2629" i="14"/>
  <c r="B2630" i="14"/>
  <c r="B2631" i="14"/>
  <c r="B2632" i="14"/>
  <c r="B2633" i="14"/>
  <c r="B2634" i="14"/>
  <c r="B2635" i="14"/>
  <c r="B2636" i="14"/>
  <c r="B2637" i="14"/>
  <c r="B2638" i="14"/>
  <c r="B2639" i="14"/>
  <c r="B2640" i="14"/>
  <c r="B2644" i="14"/>
  <c r="B2645" i="14"/>
  <c r="B2646" i="14"/>
  <c r="B2647" i="14"/>
  <c r="B2648" i="14"/>
  <c r="B2649" i="14"/>
  <c r="B2650" i="14"/>
  <c r="B2651" i="14"/>
  <c r="B2652" i="14"/>
  <c r="B2653" i="14"/>
  <c r="B2654" i="14"/>
  <c r="B2655" i="14"/>
  <c r="B2656" i="14"/>
  <c r="B2657" i="14"/>
  <c r="B2658" i="14"/>
  <c r="B2659" i="14"/>
  <c r="B2660" i="14"/>
  <c r="B2661" i="14"/>
  <c r="B2662" i="14"/>
  <c r="B2663" i="14"/>
  <c r="B2664" i="14"/>
  <c r="B2665" i="14"/>
  <c r="B2666" i="14"/>
  <c r="B2667" i="14"/>
  <c r="B2668" i="14"/>
  <c r="B2669" i="14"/>
  <c r="B2670" i="14"/>
  <c r="B2671" i="14"/>
  <c r="B2672" i="14"/>
  <c r="B2673" i="14"/>
  <c r="B2674" i="14"/>
  <c r="B2675" i="14"/>
  <c r="B2676" i="14"/>
  <c r="B2677" i="14"/>
  <c r="B2678" i="14"/>
  <c r="B2679" i="14"/>
  <c r="B2680" i="14"/>
  <c r="B2681" i="14"/>
  <c r="B2682" i="14"/>
  <c r="B2683" i="14"/>
  <c r="B2684" i="14"/>
  <c r="B2685" i="14"/>
  <c r="B2686" i="14"/>
  <c r="B2687" i="14"/>
  <c r="B2688" i="14"/>
  <c r="B2689" i="14"/>
  <c r="B2690" i="14"/>
  <c r="B2691" i="14"/>
  <c r="B2692" i="14"/>
  <c r="B2693" i="14"/>
  <c r="B2694" i="14"/>
  <c r="B2695" i="14"/>
  <c r="B2696" i="14"/>
  <c r="B2697" i="14"/>
  <c r="B2698" i="14"/>
  <c r="B2699" i="14"/>
  <c r="B2700" i="14"/>
  <c r="B2701" i="14"/>
  <c r="B2702" i="14"/>
  <c r="B2703" i="14"/>
  <c r="B2704" i="14"/>
  <c r="B2705" i="14"/>
  <c r="B2706" i="14"/>
  <c r="B2707" i="14"/>
  <c r="B2708" i="14"/>
  <c r="B2709" i="14"/>
  <c r="B2710" i="14"/>
  <c r="B2711" i="14"/>
  <c r="B2712" i="14"/>
  <c r="B2713" i="14"/>
  <c r="B2714" i="14"/>
  <c r="B2715" i="14"/>
  <c r="B2716" i="14"/>
  <c r="B2717" i="14"/>
  <c r="B2718" i="14"/>
  <c r="B2719" i="14"/>
  <c r="B2720" i="14"/>
  <c r="B2721" i="14"/>
  <c r="B2722" i="14"/>
  <c r="B2723" i="14"/>
  <c r="B2724" i="14"/>
  <c r="B2725" i="14"/>
  <c r="B2726" i="14"/>
  <c r="B2727" i="14"/>
  <c r="B2728" i="14"/>
  <c r="B2729" i="14"/>
  <c r="B2730" i="14"/>
  <c r="B2731" i="14"/>
  <c r="B2732" i="14"/>
  <c r="B2733" i="14"/>
  <c r="B2734" i="14"/>
  <c r="B2735" i="14"/>
  <c r="B2736" i="14"/>
  <c r="B2737" i="14"/>
  <c r="B2738" i="14"/>
  <c r="B2745" i="14"/>
  <c r="B2746" i="14"/>
  <c r="B2747" i="14"/>
  <c r="B2748" i="14"/>
  <c r="B2749" i="14"/>
  <c r="B2750" i="14"/>
  <c r="B2751" i="14"/>
  <c r="B2752" i="14"/>
  <c r="B2753" i="14"/>
  <c r="B2754" i="14"/>
  <c r="B2755" i="14"/>
  <c r="B2756" i="14"/>
  <c r="B2757" i="14"/>
  <c r="B2758" i="14"/>
  <c r="B2759" i="14"/>
  <c r="B2760" i="14"/>
  <c r="B2761" i="14"/>
  <c r="B2762" i="14"/>
  <c r="B2763" i="14"/>
  <c r="B2764" i="14"/>
  <c r="B2765" i="14"/>
  <c r="B2766" i="14"/>
  <c r="B2767" i="14"/>
  <c r="B2768" i="14"/>
  <c r="B2769" i="14"/>
  <c r="B2770" i="14"/>
  <c r="B2771" i="14"/>
  <c r="B2772" i="14"/>
  <c r="B2773" i="14"/>
  <c r="B2774" i="14"/>
  <c r="B2775" i="14"/>
  <c r="B2776" i="14"/>
  <c r="B2777" i="14"/>
  <c r="B2778" i="14"/>
  <c r="B2779" i="14"/>
  <c r="B2780" i="14"/>
  <c r="B2781" i="14"/>
  <c r="B2782" i="14"/>
  <c r="B2783" i="14"/>
  <c r="B2784" i="14"/>
  <c r="B2785" i="14"/>
  <c r="B2786" i="14"/>
  <c r="B2787" i="14"/>
  <c r="B2788" i="14"/>
  <c r="B2789" i="14"/>
  <c r="B2790" i="14"/>
  <c r="B2791" i="14"/>
  <c r="B2792" i="14"/>
  <c r="B2793" i="14"/>
  <c r="B2794" i="14"/>
  <c r="B2795" i="14"/>
  <c r="B2796" i="14"/>
  <c r="B2797" i="14"/>
  <c r="B2798" i="14"/>
  <c r="B2799" i="14"/>
  <c r="B2800" i="14"/>
  <c r="B2801" i="14"/>
  <c r="B2802" i="14"/>
  <c r="B2803" i="14"/>
  <c r="B2813" i="14"/>
  <c r="B2814" i="14"/>
  <c r="B2815" i="14"/>
  <c r="B2816" i="14"/>
  <c r="B2817" i="14"/>
  <c r="B2818" i="14"/>
  <c r="B2819" i="14"/>
  <c r="B2820" i="14"/>
  <c r="B2821" i="14"/>
  <c r="B2822" i="14"/>
  <c r="B2823" i="14"/>
  <c r="B2824" i="14"/>
  <c r="B2825" i="14"/>
  <c r="B2826" i="14"/>
  <c r="B2827" i="14"/>
  <c r="B2828" i="14"/>
  <c r="B2829" i="14"/>
  <c r="B2830" i="14"/>
  <c r="B2831" i="14"/>
  <c r="B2832" i="14"/>
  <c r="B2833" i="14"/>
  <c r="B2834" i="14"/>
  <c r="B2835" i="14"/>
  <c r="B2836" i="14"/>
  <c r="B2837" i="14"/>
  <c r="B2838" i="14"/>
  <c r="B2839" i="14"/>
  <c r="B2840" i="14"/>
  <c r="B2841" i="14"/>
  <c r="B2842" i="14"/>
  <c r="B2843" i="14"/>
  <c r="B2844" i="14"/>
  <c r="B2845" i="14"/>
  <c r="B2846" i="14"/>
  <c r="B2847" i="14"/>
  <c r="B2848" i="14"/>
  <c r="B2849" i="14"/>
  <c r="B2850" i="14"/>
  <c r="B2851" i="14"/>
  <c r="B2852" i="14"/>
  <c r="B2853" i="14"/>
  <c r="B2854" i="14"/>
  <c r="B2855" i="14"/>
  <c r="B2856" i="14"/>
  <c r="B2857" i="14"/>
  <c r="B2858" i="14"/>
  <c r="B2859" i="14"/>
  <c r="B2860" i="14"/>
  <c r="B2861" i="14"/>
  <c r="B2862" i="14"/>
  <c r="B2863" i="14"/>
  <c r="B2864" i="14"/>
  <c r="B2865" i="14"/>
  <c r="B2866" i="14"/>
  <c r="B2867" i="14"/>
  <c r="B2868" i="14"/>
  <c r="B2869" i="14"/>
  <c r="B2870" i="14"/>
  <c r="B2871" i="14"/>
  <c r="B2872" i="14"/>
  <c r="B2873" i="14"/>
  <c r="B2874" i="14"/>
  <c r="B2875" i="14"/>
  <c r="B2876" i="14"/>
  <c r="B2877" i="14"/>
  <c r="B2878" i="14"/>
  <c r="B2879" i="14"/>
  <c r="B2880" i="14"/>
  <c r="B2881" i="14"/>
  <c r="B2882" i="14"/>
  <c r="B2883" i="14"/>
  <c r="B2884" i="14"/>
  <c r="B2885" i="14"/>
  <c r="B2886" i="14"/>
  <c r="B2887" i="14"/>
  <c r="B2888" i="14"/>
  <c r="B2889" i="14"/>
  <c r="B2890" i="14"/>
  <c r="B2891" i="14"/>
  <c r="B2892" i="14"/>
  <c r="B2893" i="14"/>
  <c r="B2894" i="14"/>
  <c r="B2895" i="14"/>
  <c r="B2896" i="14"/>
  <c r="B2897" i="14"/>
  <c r="B2898" i="14"/>
  <c r="B2899" i="14"/>
  <c r="B2900" i="14"/>
  <c r="B2901" i="14"/>
  <c r="B2902" i="14"/>
  <c r="B2903" i="14"/>
  <c r="B2904" i="14"/>
  <c r="B2905" i="14"/>
  <c r="B2906" i="14"/>
  <c r="B2907" i="14"/>
  <c r="B2908" i="14"/>
  <c r="B2909" i="14"/>
  <c r="B2910" i="14"/>
  <c r="B2911" i="14"/>
  <c r="B2912" i="14"/>
  <c r="B2913" i="14"/>
  <c r="B2914" i="14"/>
  <c r="B2915" i="14"/>
  <c r="B2916" i="14"/>
  <c r="B2917" i="14"/>
  <c r="B2918" i="14"/>
  <c r="B2919" i="14"/>
  <c r="B2920" i="14"/>
  <c r="B2921" i="14"/>
  <c r="B2922" i="14"/>
  <c r="B2923" i="14"/>
  <c r="B2924" i="14"/>
  <c r="B2925" i="14"/>
  <c r="B2926" i="14"/>
  <c r="B2927" i="14"/>
  <c r="B2928" i="14"/>
  <c r="B2929" i="14"/>
  <c r="B2930" i="14"/>
  <c r="B2931" i="14"/>
  <c r="B2959" i="14"/>
  <c r="B2960" i="14"/>
  <c r="B2961" i="14"/>
  <c r="B2962" i="14"/>
  <c r="B2963" i="14"/>
  <c r="B2964" i="14"/>
  <c r="B2965" i="14"/>
  <c r="B2966" i="14"/>
  <c r="B2967" i="14"/>
  <c r="B2968" i="14"/>
  <c r="B2969" i="14"/>
  <c r="B2970" i="14"/>
  <c r="B2971" i="14"/>
  <c r="B2972" i="14"/>
  <c r="B2973" i="14"/>
  <c r="B2974" i="14"/>
  <c r="B2975" i="14"/>
  <c r="B2976" i="14"/>
  <c r="B2977" i="14"/>
  <c r="B2978" i="14"/>
  <c r="B2979" i="14"/>
  <c r="B2980" i="14"/>
  <c r="B2981" i="14"/>
  <c r="B2982" i="14"/>
  <c r="B2983" i="14"/>
  <c r="B2984" i="14"/>
  <c r="B2985" i="14"/>
  <c r="B2986" i="14"/>
  <c r="B2987" i="14"/>
  <c r="B2988" i="14"/>
  <c r="B2989" i="14"/>
  <c r="B2990" i="14"/>
  <c r="B2991" i="14"/>
  <c r="B2992" i="14"/>
  <c r="B2993" i="14"/>
  <c r="B2994" i="14"/>
  <c r="B2995" i="14"/>
  <c r="B2996" i="14"/>
  <c r="B2997" i="14"/>
  <c r="B2998" i="14"/>
  <c r="B2999" i="14"/>
  <c r="B3001" i="14"/>
  <c r="B3002" i="14"/>
  <c r="B3003" i="14"/>
  <c r="B3004" i="14"/>
  <c r="B3005" i="14"/>
  <c r="B3006" i="14"/>
  <c r="B3007" i="14"/>
  <c r="B3008" i="14"/>
  <c r="B3009" i="14"/>
  <c r="B3010" i="14"/>
  <c r="B3011" i="14"/>
  <c r="B3012" i="14"/>
  <c r="B3013" i="14"/>
  <c r="B3014" i="14"/>
  <c r="B3015" i="14"/>
  <c r="B3016" i="14"/>
  <c r="B3017" i="14"/>
  <c r="B3018" i="14"/>
  <c r="B3019" i="14"/>
  <c r="B3020" i="14"/>
  <c r="B3021" i="14"/>
  <c r="B3022" i="14"/>
  <c r="B3023" i="14"/>
  <c r="B3024" i="14"/>
  <c r="B3025" i="14"/>
  <c r="B3026" i="14"/>
  <c r="B3027" i="14"/>
  <c r="B3028" i="14"/>
  <c r="B3029" i="14"/>
  <c r="B3030" i="14"/>
  <c r="B3031" i="14"/>
  <c r="B3032" i="14"/>
  <c r="B3033" i="14"/>
  <c r="B3034" i="14"/>
  <c r="B3035" i="14"/>
  <c r="B3036" i="14"/>
  <c r="B3037" i="14"/>
  <c r="B3038" i="14"/>
  <c r="B3039" i="14"/>
  <c r="B3040" i="14"/>
  <c r="B3041" i="14"/>
  <c r="B3042" i="14"/>
  <c r="B3043" i="14"/>
  <c r="B3044" i="14"/>
  <c r="B3045" i="14"/>
  <c r="B3046" i="14"/>
  <c r="B3047" i="14"/>
  <c r="B3048" i="14"/>
  <c r="B3049" i="14"/>
  <c r="B3050" i="14"/>
  <c r="B3051" i="14"/>
  <c r="B3052" i="14"/>
  <c r="B3053" i="14"/>
  <c r="B3054" i="14"/>
  <c r="B3055" i="14"/>
  <c r="B3056" i="14"/>
  <c r="B3057" i="14"/>
  <c r="B3058" i="14"/>
  <c r="B3059" i="14"/>
  <c r="B3060" i="14"/>
  <c r="B3061" i="14"/>
  <c r="B3062" i="14"/>
  <c r="B3063" i="14"/>
  <c r="B3064" i="14"/>
  <c r="B3065" i="14"/>
  <c r="B3066" i="14"/>
  <c r="B3067" i="14"/>
  <c r="B3068" i="14"/>
  <c r="B3069" i="14"/>
  <c r="B3070" i="14"/>
  <c r="B3071" i="14"/>
  <c r="B3072" i="14"/>
  <c r="B3073" i="14"/>
  <c r="B3074" i="14"/>
  <c r="B3075" i="14"/>
  <c r="B3076" i="14"/>
  <c r="B3077" i="14"/>
  <c r="B3078" i="14"/>
  <c r="B3079" i="14"/>
  <c r="B3080" i="14"/>
  <c r="B3081" i="14"/>
  <c r="B3082" i="14"/>
  <c r="B3083" i="14"/>
  <c r="B3084" i="14"/>
  <c r="B3085" i="14"/>
  <c r="B3086" i="14"/>
  <c r="B3087" i="14"/>
  <c r="B3088" i="14"/>
  <c r="B3089" i="14"/>
  <c r="B3090" i="14"/>
  <c r="B3091" i="14"/>
  <c r="B3092" i="14"/>
  <c r="B3093" i="14"/>
  <c r="B3094" i="14"/>
  <c r="B3095" i="14"/>
  <c r="B3096" i="14"/>
  <c r="B3097" i="14"/>
  <c r="B3098" i="14"/>
  <c r="B3099" i="14"/>
  <c r="B3100" i="14"/>
  <c r="B3101" i="14"/>
  <c r="B3102" i="14"/>
  <c r="B3103" i="14"/>
  <c r="B3104" i="14"/>
  <c r="B3105" i="14"/>
  <c r="B3106" i="14"/>
  <c r="B3107" i="14"/>
  <c r="B3108" i="14"/>
  <c r="B3109" i="14"/>
  <c r="B3110" i="14"/>
  <c r="B3111" i="14"/>
  <c r="B3112" i="14"/>
  <c r="B3113" i="14"/>
  <c r="B3114" i="14"/>
  <c r="B3115" i="14"/>
  <c r="B3116" i="14"/>
  <c r="B3117" i="14"/>
  <c r="B3118" i="14"/>
  <c r="B3119" i="14"/>
  <c r="B3120" i="14"/>
  <c r="B3121" i="14"/>
  <c r="B3122" i="14"/>
  <c r="B3123" i="14"/>
  <c r="B3124" i="14"/>
  <c r="B3125" i="14"/>
  <c r="B3126" i="14"/>
  <c r="B3127" i="14"/>
  <c r="B3128" i="14"/>
  <c r="B3129" i="14"/>
  <c r="B3130" i="14"/>
  <c r="B3131" i="14"/>
  <c r="B3132" i="14"/>
  <c r="B3133" i="14"/>
  <c r="B3134" i="14"/>
  <c r="B3135" i="14"/>
  <c r="B3136" i="14"/>
  <c r="B3137" i="14"/>
  <c r="B3138" i="14"/>
  <c r="B3139" i="14"/>
  <c r="B3140" i="14"/>
  <c r="B3141" i="14"/>
  <c r="B3142" i="14"/>
  <c r="B3143" i="14"/>
  <c r="B3144" i="14"/>
  <c r="B3145" i="14"/>
  <c r="B3146" i="14"/>
  <c r="B3147" i="14"/>
  <c r="B3148" i="14"/>
  <c r="B3149" i="14"/>
  <c r="B3150" i="14"/>
  <c r="B3151" i="14"/>
  <c r="B3152" i="14"/>
  <c r="B3153" i="14"/>
  <c r="B3154" i="14"/>
  <c r="B3155" i="14"/>
  <c r="B3156" i="14"/>
  <c r="B3157" i="14"/>
  <c r="B3158" i="14"/>
  <c r="B3159" i="14"/>
  <c r="B3160" i="14"/>
  <c r="B3161" i="14"/>
  <c r="B3162" i="14"/>
  <c r="B3163" i="14"/>
  <c r="B3164" i="14"/>
  <c r="B3165" i="14"/>
  <c r="B3166" i="14"/>
  <c r="B3167" i="14"/>
  <c r="B3168" i="14"/>
  <c r="B3169" i="14"/>
  <c r="B3170" i="14"/>
  <c r="B3171" i="14"/>
  <c r="B3172" i="14"/>
  <c r="B3173" i="14"/>
  <c r="B3174" i="14"/>
  <c r="B3175" i="14"/>
  <c r="B3176" i="14"/>
  <c r="B3177" i="14"/>
  <c r="B3178" i="14"/>
  <c r="B3179" i="14"/>
  <c r="B3180" i="14"/>
  <c r="B3181" i="14"/>
  <c r="B3182" i="14"/>
  <c r="B3183" i="14"/>
  <c r="B3184" i="14"/>
  <c r="B3185" i="14"/>
  <c r="B3186" i="14"/>
  <c r="B3187" i="14"/>
  <c r="B3188" i="14"/>
  <c r="B3189" i="14"/>
  <c r="B3190" i="14"/>
  <c r="B3191" i="14"/>
  <c r="B3192" i="14"/>
  <c r="B3193" i="14"/>
  <c r="B3194" i="14"/>
  <c r="B3195" i="14"/>
  <c r="B3196" i="14"/>
  <c r="B3197" i="14"/>
  <c r="B3198" i="14"/>
  <c r="B3199" i="14"/>
  <c r="B3200" i="14"/>
  <c r="B3201" i="14"/>
  <c r="B3202" i="14"/>
  <c r="B3203" i="14"/>
  <c r="B3204" i="14"/>
  <c r="B3205" i="14"/>
  <c r="B3206" i="14"/>
  <c r="B3207" i="14"/>
  <c r="B3208" i="14"/>
  <c r="B3209" i="14"/>
  <c r="B3210" i="14"/>
  <c r="B3211" i="14"/>
  <c r="B3212" i="14"/>
  <c r="B3213" i="14"/>
  <c r="B3214" i="14"/>
  <c r="B3215" i="14"/>
  <c r="B3216" i="14"/>
  <c r="B3217" i="14"/>
  <c r="B3240" i="14"/>
  <c r="B3241" i="14"/>
  <c r="B3242" i="14"/>
  <c r="B3243" i="14"/>
  <c r="B3244" i="14"/>
  <c r="B3245" i="14"/>
  <c r="B3246" i="14"/>
  <c r="B3247" i="14"/>
  <c r="B3248" i="14"/>
  <c r="B3249" i="14"/>
  <c r="B3250" i="14"/>
  <c r="B3251" i="14"/>
  <c r="B3252" i="14"/>
  <c r="B3253" i="14"/>
  <c r="B3254" i="14"/>
  <c r="B3255" i="14"/>
  <c r="B3256" i="14"/>
  <c r="B3257" i="14"/>
  <c r="B3258" i="14"/>
  <c r="B3259" i="14"/>
  <c r="B3260" i="14"/>
  <c r="B3261" i="14"/>
  <c r="B3262" i="14"/>
  <c r="B3263" i="14"/>
  <c r="B3264" i="14"/>
  <c r="B3265" i="14"/>
  <c r="B3266" i="14"/>
  <c r="B3267" i="14"/>
  <c r="B3268" i="14"/>
  <c r="B3269" i="14"/>
  <c r="B3270" i="14"/>
  <c r="B3271" i="14"/>
  <c r="B3272" i="14"/>
  <c r="B3273" i="14"/>
  <c r="B3274" i="14"/>
  <c r="B3275" i="14"/>
  <c r="B3276" i="14"/>
  <c r="B3277" i="14"/>
  <c r="B3278" i="14"/>
  <c r="B3279" i="14"/>
  <c r="B3280" i="14"/>
  <c r="B3281" i="14"/>
  <c r="B3282" i="14"/>
  <c r="B3283" i="14"/>
  <c r="B3284" i="14"/>
  <c r="B3285" i="14"/>
  <c r="B3286" i="14"/>
  <c r="B3287" i="14"/>
  <c r="B3288" i="14"/>
  <c r="B3289" i="14"/>
  <c r="B3290" i="14"/>
  <c r="B3291" i="14"/>
  <c r="B3292" i="14"/>
  <c r="B3293" i="14"/>
  <c r="B3294" i="14"/>
  <c r="B3295" i="14"/>
  <c r="B3296" i="14"/>
  <c r="B3297" i="14"/>
  <c r="B3298" i="14"/>
  <c r="B3299" i="14"/>
  <c r="B3300" i="14"/>
  <c r="B3301" i="14"/>
  <c r="B3302" i="14"/>
  <c r="B3303" i="14"/>
  <c r="B3304" i="14"/>
  <c r="B3305" i="14"/>
  <c r="B3306" i="14"/>
  <c r="B3307" i="14"/>
  <c r="B3308" i="14"/>
  <c r="B3309" i="14"/>
  <c r="B3310" i="14"/>
  <c r="B3311" i="14"/>
  <c r="B3312" i="14"/>
  <c r="B3313" i="14"/>
  <c r="B3314" i="14"/>
  <c r="B3315" i="14"/>
  <c r="B3316" i="14"/>
  <c r="B3317" i="14"/>
  <c r="B3318" i="14"/>
  <c r="B3319" i="14"/>
  <c r="B3320" i="14"/>
  <c r="B3321" i="14"/>
  <c r="B3322" i="14"/>
  <c r="B3323" i="14"/>
  <c r="B3324" i="14"/>
  <c r="B3325" i="14"/>
  <c r="B3326" i="14"/>
  <c r="B3327" i="14"/>
  <c r="B3328" i="14"/>
  <c r="B3329" i="14"/>
  <c r="B3330" i="14"/>
  <c r="B3331" i="14"/>
  <c r="B3332" i="14"/>
  <c r="B3333" i="14"/>
  <c r="B3334" i="14"/>
  <c r="B3335" i="14"/>
  <c r="B3336" i="14"/>
  <c r="B3337" i="14"/>
  <c r="B3338" i="14"/>
  <c r="B3339" i="14"/>
  <c r="B3340" i="14"/>
  <c r="B3341" i="14"/>
  <c r="B3342" i="14"/>
  <c r="B3343" i="14"/>
  <c r="B3344" i="14"/>
  <c r="B3345" i="14"/>
  <c r="B3346" i="14"/>
  <c r="B3347" i="14"/>
  <c r="B3348" i="14"/>
  <c r="B3349" i="14"/>
  <c r="B3350" i="14"/>
  <c r="B3351" i="14"/>
  <c r="B3352" i="14"/>
  <c r="B3353" i="14"/>
  <c r="B3354" i="14"/>
  <c r="B3355" i="14"/>
  <c r="B3356" i="14"/>
  <c r="B3357" i="14"/>
  <c r="B3358" i="14"/>
  <c r="B3359" i="14"/>
  <c r="B3360" i="14"/>
  <c r="B3361" i="14"/>
  <c r="B3362" i="14"/>
  <c r="B3363" i="14"/>
  <c r="B3364" i="14"/>
  <c r="B3365" i="14"/>
  <c r="B3366" i="14"/>
  <c r="B3367" i="14"/>
  <c r="B3368" i="14"/>
  <c r="B3369" i="14"/>
  <c r="B3370" i="14"/>
  <c r="B3371" i="14"/>
  <c r="B3372" i="14"/>
  <c r="B3373" i="14"/>
  <c r="B3374" i="14"/>
  <c r="B3375" i="14"/>
  <c r="B3376" i="14"/>
  <c r="B3378" i="14"/>
  <c r="B3379" i="14"/>
  <c r="B3380" i="14"/>
  <c r="B3381" i="14"/>
  <c r="B3382" i="14"/>
  <c r="B3383" i="14"/>
  <c r="B3384" i="14"/>
  <c r="B3385" i="14"/>
  <c r="B3386" i="14"/>
  <c r="B3387" i="14"/>
  <c r="B3388" i="14"/>
  <c r="B3389" i="14"/>
  <c r="B3390" i="14"/>
  <c r="B3391" i="14"/>
  <c r="B3392" i="14"/>
  <c r="B3393" i="14"/>
  <c r="B3395" i="14"/>
  <c r="B3396" i="14"/>
  <c r="B3397" i="14"/>
  <c r="B3398" i="14"/>
  <c r="B3399" i="14"/>
  <c r="B3400" i="14"/>
  <c r="B3401" i="14"/>
  <c r="B3402" i="14"/>
  <c r="B3403" i="14"/>
  <c r="B3404" i="14"/>
  <c r="B3405" i="14"/>
  <c r="B3406" i="14"/>
  <c r="B3407" i="14"/>
  <c r="B3408" i="14"/>
  <c r="B3409" i="14"/>
  <c r="B3410" i="14"/>
  <c r="B3411" i="14"/>
  <c r="B3412" i="14"/>
  <c r="B3413" i="14"/>
  <c r="B3414" i="14"/>
  <c r="B3415" i="14"/>
  <c r="B3417" i="14"/>
  <c r="B3418" i="14"/>
  <c r="B3419" i="14"/>
  <c r="B3420" i="14"/>
  <c r="B3421" i="14"/>
  <c r="B3422" i="14"/>
  <c r="B3423" i="14"/>
  <c r="B3424" i="14"/>
  <c r="B3425" i="14"/>
  <c r="B3426" i="14"/>
  <c r="B3427" i="14"/>
  <c r="B3428" i="14"/>
  <c r="B3429" i="14"/>
  <c r="B3431" i="14"/>
  <c r="B3432" i="14"/>
  <c r="B3433" i="14"/>
  <c r="B3434" i="14"/>
  <c r="B3435" i="14"/>
  <c r="B3436" i="14"/>
  <c r="B3437" i="14"/>
  <c r="B3438" i="14"/>
  <c r="B3439" i="14"/>
  <c r="B3440" i="14"/>
  <c r="B3441" i="14"/>
  <c r="B3442" i="14"/>
  <c r="B3443" i="14"/>
  <c r="B3444" i="14"/>
  <c r="B3445" i="14"/>
  <c r="B3446" i="14"/>
  <c r="B3447" i="14"/>
  <c r="B3448" i="14"/>
  <c r="B3449" i="14"/>
  <c r="B3450" i="14"/>
  <c r="B3451" i="14"/>
  <c r="B3452" i="14"/>
  <c r="B3453" i="14"/>
  <c r="B3454" i="14"/>
  <c r="B3455" i="14"/>
  <c r="B3456" i="14"/>
  <c r="B3457" i="14"/>
  <c r="B3458" i="14"/>
  <c r="B3459" i="14"/>
  <c r="B3460" i="14"/>
  <c r="B3461" i="14"/>
  <c r="B3462" i="14"/>
  <c r="B3463" i="14"/>
  <c r="B3465" i="14"/>
  <c r="B3466" i="14"/>
  <c r="B3467" i="14"/>
  <c r="B3468" i="14"/>
  <c r="B3469" i="14"/>
  <c r="B3470" i="14"/>
  <c r="B3471" i="14"/>
  <c r="B3472" i="14"/>
  <c r="B3473" i="14"/>
  <c r="B3474" i="14"/>
  <c r="B3475" i="14"/>
  <c r="B3476" i="14"/>
  <c r="B3477" i="14"/>
  <c r="B3478" i="14"/>
  <c r="B3479" i="14"/>
  <c r="B3480" i="14"/>
  <c r="B3481" i="14"/>
  <c r="B3482" i="14"/>
  <c r="B3483" i="14"/>
  <c r="B3484" i="14"/>
  <c r="B3485" i="14"/>
  <c r="B3486" i="14"/>
  <c r="B3487" i="14"/>
  <c r="B3488" i="14"/>
  <c r="B3489" i="14"/>
  <c r="B3490" i="14"/>
  <c r="B3491" i="14"/>
  <c r="B3492" i="14"/>
  <c r="B3493" i="14"/>
  <c r="B3494" i="14"/>
  <c r="B3495" i="14"/>
  <c r="B3496" i="14"/>
  <c r="B3497" i="14"/>
  <c r="B3498" i="14"/>
  <c r="B3499" i="14"/>
  <c r="B3500" i="14"/>
  <c r="B3501" i="14"/>
  <c r="B3502" i="14"/>
  <c r="B3503" i="14"/>
  <c r="B3504" i="14"/>
  <c r="B3505" i="14"/>
  <c r="B3506" i="14"/>
  <c r="B3507" i="14"/>
  <c r="B3508" i="14"/>
  <c r="B3509" i="14"/>
  <c r="B3510" i="14"/>
  <c r="B3511" i="14"/>
  <c r="B3513" i="14"/>
  <c r="B3514" i="14"/>
  <c r="B3515" i="14"/>
  <c r="B3516" i="14"/>
  <c r="B3517" i="14"/>
  <c r="B3518" i="14"/>
  <c r="B3519" i="14"/>
  <c r="B3520" i="14"/>
  <c r="B3521" i="14"/>
  <c r="B3522" i="14"/>
  <c r="B3523" i="14"/>
  <c r="B3524" i="14"/>
  <c r="B3525" i="14"/>
  <c r="B3526" i="14"/>
  <c r="B3527" i="14"/>
  <c r="B3528" i="14"/>
  <c r="B3529" i="14"/>
  <c r="B3530" i="14"/>
  <c r="B3532" i="14"/>
  <c r="B3533" i="14"/>
  <c r="B3534" i="14"/>
  <c r="B3535" i="14"/>
  <c r="B3536" i="14"/>
  <c r="B3537" i="14"/>
  <c r="B3538" i="14"/>
  <c r="B3539" i="14"/>
  <c r="B3540" i="14"/>
  <c r="B3541" i="14"/>
  <c r="B3542" i="14"/>
  <c r="B3543" i="14"/>
  <c r="B3544" i="14"/>
  <c r="B3545" i="14"/>
  <c r="B3546" i="14"/>
  <c r="B3547" i="14"/>
  <c r="B3548" i="14"/>
  <c r="B3549" i="14"/>
  <c r="B3550" i="14"/>
  <c r="B3551" i="14"/>
  <c r="B3552" i="14"/>
  <c r="B3553" i="14"/>
  <c r="B3554" i="14"/>
  <c r="B3555" i="14"/>
  <c r="B3556" i="14"/>
  <c r="B3557" i="14"/>
  <c r="B3558" i="14"/>
  <c r="B3559" i="14"/>
  <c r="B3560" i="14"/>
  <c r="B3561" i="14"/>
  <c r="B3562" i="14"/>
  <c r="B3563" i="14"/>
  <c r="B3564" i="14"/>
  <c r="B3565" i="14"/>
  <c r="B3566" i="14"/>
  <c r="B3567" i="14"/>
  <c r="B3568" i="14"/>
  <c r="B3569" i="14"/>
  <c r="B3570" i="14"/>
  <c r="B3571" i="14"/>
  <c r="B3572" i="14"/>
  <c r="B3573" i="14"/>
  <c r="B3574" i="14"/>
  <c r="B3575" i="14"/>
  <c r="B3576" i="14"/>
  <c r="B3577" i="14"/>
  <c r="B3578" i="14"/>
  <c r="B3579" i="14"/>
  <c r="B3580" i="14"/>
  <c r="B3581" i="14"/>
  <c r="B3582" i="14"/>
  <c r="B3583" i="14"/>
  <c r="B3584" i="14"/>
  <c r="B3585" i="14"/>
  <c r="B3586" i="14"/>
  <c r="B3587" i="14"/>
  <c r="B3588" i="14"/>
  <c r="B3589" i="14"/>
  <c r="B3590" i="14"/>
  <c r="B3591" i="14"/>
  <c r="B3592" i="14"/>
  <c r="B3593" i="14"/>
  <c r="B3594" i="14"/>
  <c r="B3595" i="14"/>
  <c r="B3596" i="14"/>
  <c r="B3597" i="14"/>
  <c r="B3598" i="14"/>
  <c r="B3599" i="14"/>
  <c r="B3600" i="14"/>
  <c r="B3601" i="14"/>
  <c r="B3602" i="14"/>
  <c r="B3603" i="14"/>
  <c r="B3604" i="14"/>
  <c r="B3605" i="14"/>
  <c r="B3606" i="14"/>
  <c r="B3607" i="14"/>
  <c r="B3608" i="14"/>
  <c r="B3609" i="14"/>
  <c r="B3610" i="14"/>
  <c r="B3611" i="14"/>
  <c r="B3612" i="14"/>
  <c r="B3613" i="14"/>
  <c r="B3614" i="14"/>
  <c r="B3615" i="14"/>
  <c r="B3616" i="14"/>
  <c r="B3617" i="14"/>
  <c r="B3618" i="14"/>
  <c r="B3619" i="14"/>
  <c r="B3620" i="14"/>
  <c r="B3621" i="14"/>
  <c r="B3622" i="14"/>
  <c r="B3623" i="14"/>
  <c r="B3624" i="14"/>
  <c r="B3625" i="14"/>
  <c r="B3626" i="14"/>
  <c r="B3627" i="14"/>
  <c r="B3628" i="14"/>
  <c r="B3629" i="14"/>
  <c r="B3630" i="14"/>
  <c r="B3631" i="14"/>
  <c r="B3632" i="14"/>
  <c r="B3633" i="14"/>
  <c r="B3634" i="14"/>
  <c r="B3635" i="14"/>
  <c r="B3636" i="14"/>
  <c r="B3638" i="14"/>
  <c r="B3639" i="14"/>
  <c r="B3640" i="14"/>
  <c r="B3641" i="14"/>
  <c r="B3642" i="14"/>
  <c r="B3643" i="14"/>
  <c r="B3644" i="14"/>
  <c r="B3645" i="14"/>
  <c r="B3646" i="14"/>
  <c r="B3647" i="14"/>
  <c r="B3648" i="14"/>
  <c r="B3649" i="14"/>
  <c r="B3650" i="14"/>
  <c r="B3651" i="14"/>
  <c r="B3652" i="14"/>
  <c r="B3653" i="14"/>
  <c r="B3654" i="14"/>
  <c r="B3655" i="14"/>
  <c r="B3656" i="14"/>
  <c r="B3657" i="14"/>
  <c r="B3658" i="14"/>
  <c r="B3659" i="14"/>
  <c r="B3660" i="14"/>
  <c r="B3661" i="14"/>
  <c r="B3662" i="14"/>
  <c r="B3663" i="14"/>
  <c r="B3664" i="14"/>
  <c r="B3665" i="14"/>
  <c r="B3666" i="14"/>
  <c r="B3667" i="14"/>
  <c r="B3668" i="14"/>
  <c r="B3669" i="14"/>
  <c r="B3670" i="14"/>
  <c r="B3671" i="14"/>
  <c r="B3672" i="14"/>
  <c r="B3673" i="14"/>
  <c r="B3674" i="14"/>
  <c r="B3675" i="14"/>
  <c r="B3676" i="14"/>
  <c r="B3677" i="14"/>
  <c r="B3678" i="14"/>
  <c r="B3679" i="14"/>
  <c r="B3680" i="14"/>
  <c r="B3681" i="14"/>
  <c r="B3682" i="14"/>
  <c r="B3683" i="14"/>
  <c r="B3684" i="14"/>
  <c r="B3685" i="14"/>
  <c r="B3686" i="14"/>
  <c r="B3687" i="14"/>
  <c r="B3688" i="14"/>
  <c r="B3689" i="14"/>
  <c r="B3690" i="14"/>
  <c r="B3691" i="14"/>
  <c r="B3692" i="14"/>
  <c r="B3693" i="14"/>
  <c r="B3694" i="14"/>
  <c r="B3695" i="14"/>
  <c r="B3696" i="14"/>
  <c r="B3697" i="14"/>
  <c r="B3698" i="14"/>
  <c r="B3699" i="14"/>
  <c r="B3700" i="14"/>
  <c r="B3701" i="14"/>
  <c r="B3702" i="14"/>
  <c r="B3703" i="14"/>
  <c r="B3704" i="14"/>
  <c r="B3705" i="14"/>
  <c r="B3706" i="14"/>
  <c r="B3707" i="14"/>
  <c r="B3708" i="14"/>
  <c r="B3709" i="14"/>
  <c r="B3710" i="14"/>
  <c r="B3711" i="14"/>
  <c r="B3712" i="14"/>
  <c r="B3713" i="14"/>
  <c r="B3714" i="14"/>
  <c r="B3715" i="14"/>
  <c r="B3716" i="14"/>
  <c r="B3717" i="14"/>
  <c r="B3718" i="14"/>
  <c r="B3719" i="14"/>
  <c r="B3720" i="14"/>
  <c r="B3721" i="14"/>
  <c r="B3722" i="14"/>
  <c r="B3723" i="14"/>
  <c r="B3724" i="14"/>
  <c r="B3725" i="14"/>
  <c r="B3726" i="14"/>
  <c r="B3727" i="14"/>
  <c r="B3728" i="14"/>
  <c r="B3729" i="14"/>
  <c r="B3730" i="14"/>
  <c r="B3731" i="14"/>
  <c r="B3732" i="14"/>
  <c r="B3733" i="14"/>
  <c r="B3734" i="14"/>
  <c r="B3735" i="14"/>
  <c r="B3736" i="14"/>
  <c r="B3737" i="14"/>
  <c r="B3738" i="14"/>
  <c r="B3739" i="14"/>
  <c r="B3740" i="14"/>
  <c r="B3741" i="14"/>
  <c r="B3742" i="14"/>
  <c r="B3743" i="14"/>
  <c r="B3744" i="14"/>
  <c r="B3745" i="14"/>
  <c r="B3746" i="14"/>
  <c r="B3747" i="14"/>
  <c r="B3748" i="14"/>
  <c r="B3749" i="14"/>
  <c r="B3750" i="14"/>
  <c r="B3751" i="14"/>
  <c r="B3752" i="14"/>
  <c r="B3753" i="14"/>
  <c r="B3754" i="14"/>
  <c r="B3755" i="14"/>
  <c r="B3756" i="14"/>
  <c r="B3757" i="14"/>
  <c r="B3758" i="14"/>
  <c r="B3759" i="14"/>
  <c r="B3760" i="14"/>
  <c r="B3761" i="14"/>
  <c r="B3762" i="14"/>
  <c r="B3763" i="14"/>
  <c r="B3764" i="14"/>
  <c r="B3765" i="14"/>
  <c r="B3766" i="14"/>
  <c r="B3767" i="14"/>
  <c r="B3768" i="14"/>
  <c r="B3769" i="14"/>
  <c r="B3770" i="14"/>
  <c r="B3771" i="14"/>
  <c r="B3772" i="14"/>
  <c r="B3773" i="14"/>
  <c r="B3774" i="14"/>
  <c r="B3775" i="14"/>
  <c r="B3776" i="14"/>
  <c r="B3777" i="14"/>
  <c r="B3778" i="14"/>
  <c r="B3779" i="14"/>
  <c r="B3780" i="14"/>
  <c r="B3781" i="14"/>
  <c r="B3782" i="14"/>
  <c r="B3783" i="14"/>
  <c r="B3784" i="14"/>
  <c r="B3785" i="14"/>
  <c r="B3786" i="14"/>
  <c r="B3787" i="14"/>
  <c r="B3788" i="14"/>
  <c r="B3789" i="14"/>
  <c r="B3790" i="14"/>
  <c r="B3791" i="14"/>
  <c r="B3792" i="14"/>
  <c r="B3793" i="14"/>
  <c r="B3794" i="14"/>
  <c r="B3795" i="14"/>
  <c r="B3796" i="14"/>
  <c r="B3797" i="14"/>
  <c r="B3798" i="14"/>
  <c r="B3799" i="14"/>
  <c r="B3800" i="14"/>
  <c r="B3801" i="14"/>
  <c r="B3802" i="14"/>
  <c r="B3803" i="14"/>
  <c r="B3804" i="14"/>
  <c r="B3805" i="14"/>
  <c r="B3806" i="14"/>
  <c r="B3807" i="14"/>
  <c r="B3808" i="14"/>
  <c r="B3809" i="14"/>
  <c r="B3810" i="14"/>
  <c r="B3811" i="14"/>
  <c r="B3812" i="14"/>
  <c r="B3813" i="14"/>
  <c r="B3814" i="14"/>
  <c r="B3815" i="14"/>
  <c r="B3816" i="14"/>
  <c r="B3817" i="14"/>
  <c r="B3818" i="14"/>
  <c r="B3819" i="14"/>
  <c r="B3820" i="14"/>
  <c r="B3821" i="14"/>
  <c r="B3822" i="14"/>
  <c r="B3823" i="14"/>
  <c r="B3824" i="14"/>
  <c r="B3825" i="14"/>
  <c r="B3826" i="14"/>
  <c r="B3827" i="14"/>
  <c r="B3828" i="14"/>
  <c r="B3829" i="14"/>
  <c r="B3830" i="14"/>
  <c r="B3831" i="14"/>
  <c r="B3832" i="14"/>
  <c r="B3833" i="14"/>
  <c r="B3834" i="14"/>
  <c r="B3835" i="14"/>
  <c r="B3836" i="14"/>
  <c r="B3837" i="14"/>
  <c r="B3838" i="14"/>
  <c r="B3839" i="14"/>
  <c r="B3840" i="14"/>
  <c r="B3841" i="14"/>
  <c r="B3842" i="14"/>
  <c r="B3843" i="14"/>
  <c r="B3844" i="14"/>
  <c r="B3845" i="14"/>
  <c r="B3846" i="14"/>
  <c r="B3847" i="14"/>
  <c r="B3848" i="14"/>
  <c r="B3849" i="14"/>
  <c r="B3850" i="14"/>
  <c r="B3851" i="14"/>
  <c r="B3852" i="14"/>
  <c r="B3853" i="14"/>
  <c r="B3854" i="14"/>
  <c r="B3855" i="14"/>
  <c r="B3856" i="14"/>
  <c r="B3857" i="14"/>
  <c r="B3859" i="14"/>
  <c r="B3860" i="14"/>
  <c r="B3861" i="14"/>
  <c r="B3862" i="14"/>
  <c r="B3863" i="14"/>
  <c r="B3864" i="14"/>
  <c r="B3865" i="14"/>
  <c r="B3866" i="14"/>
  <c r="B3867" i="14"/>
  <c r="B3868" i="14"/>
  <c r="B3869" i="14"/>
  <c r="B3870" i="14"/>
  <c r="B3871" i="14"/>
  <c r="B3872" i="14"/>
  <c r="B3873" i="14"/>
  <c r="B3874" i="14"/>
  <c r="B3875" i="14"/>
  <c r="B3876" i="14"/>
  <c r="B3877" i="14"/>
  <c r="B3878" i="14"/>
  <c r="B3879" i="14"/>
  <c r="B3880" i="14"/>
  <c r="B3886" i="14"/>
  <c r="B3887" i="14"/>
  <c r="B3888" i="14"/>
  <c r="B3889" i="14"/>
  <c r="B3890" i="14"/>
  <c r="B3891" i="14"/>
  <c r="B3892" i="14"/>
  <c r="B3893" i="14"/>
  <c r="B3894" i="14"/>
  <c r="B3895" i="14"/>
  <c r="B3896" i="14"/>
  <c r="B3897" i="14"/>
  <c r="B3898" i="14"/>
  <c r="B3899" i="14"/>
  <c r="B3900" i="14"/>
  <c r="B3901" i="14"/>
  <c r="B3902" i="14"/>
  <c r="B3903" i="14"/>
  <c r="B3904" i="14"/>
  <c r="B3905" i="14"/>
  <c r="B3906" i="14"/>
  <c r="B3907" i="14"/>
  <c r="B3908" i="14"/>
  <c r="B3909" i="14"/>
  <c r="B3910" i="14"/>
  <c r="B3911" i="14"/>
  <c r="B3912" i="14"/>
  <c r="B3913" i="14"/>
  <c r="B3914" i="14"/>
  <c r="B3915" i="14"/>
  <c r="B3916" i="14"/>
  <c r="B3917" i="14"/>
  <c r="B3918" i="14"/>
  <c r="B3919" i="14"/>
  <c r="B3920" i="14"/>
  <c r="B3921" i="14"/>
  <c r="B3922" i="14"/>
  <c r="B3923" i="14"/>
  <c r="B3924" i="14"/>
  <c r="B3925" i="14"/>
  <c r="B3926" i="14"/>
  <c r="B3927" i="14"/>
  <c r="B3928" i="14"/>
  <c r="B3929" i="14"/>
  <c r="B3930" i="14"/>
  <c r="B3931" i="14"/>
  <c r="B3932" i="14"/>
  <c r="B3933" i="14"/>
  <c r="B3934" i="14"/>
  <c r="B3935" i="14"/>
  <c r="B3936" i="14"/>
  <c r="B3937" i="14"/>
  <c r="B3938" i="14"/>
  <c r="B3939" i="14"/>
  <c r="B3940" i="14"/>
  <c r="B3941" i="14"/>
  <c r="B3942" i="14"/>
  <c r="B3943" i="14"/>
  <c r="B3944" i="14"/>
  <c r="B3945" i="14"/>
  <c r="B3946" i="14"/>
  <c r="B3947" i="14"/>
  <c r="B3948" i="14"/>
  <c r="B3949" i="14"/>
  <c r="B3950" i="14"/>
  <c r="B3951" i="14"/>
  <c r="B3952" i="14"/>
  <c r="B3953" i="14"/>
  <c r="B3954" i="14"/>
  <c r="B3955" i="14"/>
  <c r="B3956" i="14"/>
  <c r="B3957" i="14"/>
  <c r="B3958" i="14"/>
  <c r="B3959" i="14"/>
  <c r="B3960" i="14"/>
  <c r="B3961" i="14"/>
  <c r="B3962" i="14"/>
  <c r="B3963" i="14"/>
  <c r="B3964" i="14"/>
  <c r="B3965" i="14"/>
  <c r="B3966" i="14"/>
  <c r="B3967" i="14"/>
  <c r="B3968" i="14"/>
  <c r="B3969" i="14"/>
  <c r="B3970" i="14"/>
  <c r="B3971" i="14"/>
  <c r="B3972" i="14"/>
  <c r="B3973" i="14"/>
  <c r="B3974" i="14"/>
  <c r="B3975" i="14"/>
  <c r="B3976" i="14"/>
  <c r="B3977" i="14"/>
  <c r="B3978" i="14"/>
  <c r="B3979" i="14"/>
  <c r="B3980" i="14"/>
  <c r="B3981" i="14"/>
  <c r="B3982" i="14"/>
  <c r="B3983" i="14"/>
  <c r="B3984" i="14"/>
  <c r="B3985" i="14"/>
  <c r="B3986" i="14"/>
  <c r="B3987" i="14"/>
  <c r="B3988" i="14"/>
  <c r="B3989" i="14"/>
  <c r="B3990" i="14"/>
  <c r="B3991" i="14"/>
  <c r="B3992" i="14"/>
  <c r="B3993" i="14"/>
  <c r="B3994" i="14"/>
  <c r="B3995" i="14"/>
  <c r="B3996" i="14"/>
  <c r="B3997" i="14"/>
  <c r="B3998" i="14"/>
  <c r="B3999" i="14"/>
  <c r="B4000" i="14"/>
  <c r="B4001" i="14"/>
  <c r="B4002" i="14"/>
  <c r="B4003" i="14"/>
  <c r="B4004" i="14"/>
  <c r="B4005" i="14"/>
  <c r="B4006" i="14"/>
  <c r="B4007" i="14"/>
  <c r="B4008" i="14"/>
  <c r="B4009" i="14"/>
  <c r="B4010" i="14"/>
  <c r="B4011" i="14"/>
  <c r="B4012" i="14"/>
  <c r="B4013" i="14"/>
  <c r="B4014" i="14"/>
  <c r="B4015" i="14"/>
  <c r="B4016" i="14"/>
  <c r="B4017" i="14"/>
  <c r="B4018" i="14"/>
  <c r="B4019" i="14"/>
  <c r="B4020" i="14"/>
  <c r="B4021" i="14"/>
  <c r="B4022" i="14"/>
  <c r="B4023" i="14"/>
  <c r="B4024" i="14"/>
  <c r="B4025" i="14"/>
  <c r="B4026" i="14"/>
  <c r="B4027" i="14"/>
  <c r="B4028" i="14"/>
  <c r="B4029" i="14"/>
  <c r="B4030" i="14"/>
  <c r="B4031" i="14"/>
  <c r="B4032" i="14"/>
  <c r="B4033" i="14"/>
  <c r="B4034" i="14"/>
  <c r="B4035" i="14"/>
  <c r="B4036" i="14"/>
  <c r="B4037" i="14"/>
  <c r="B4038" i="14"/>
  <c r="B4039" i="14"/>
  <c r="B4040" i="14"/>
  <c r="B4041" i="14"/>
  <c r="B4042" i="14"/>
  <c r="B4043" i="14"/>
  <c r="B4044" i="14"/>
  <c r="B4045" i="14"/>
  <c r="B4046" i="14"/>
  <c r="B4047" i="14"/>
  <c r="B4048" i="14"/>
  <c r="B4049" i="14"/>
  <c r="B4050" i="14"/>
  <c r="B4051" i="14"/>
  <c r="B4052" i="14"/>
  <c r="B4053" i="14"/>
  <c r="B4054" i="14"/>
  <c r="B4055" i="14"/>
  <c r="B4056" i="14"/>
  <c r="B4057" i="14"/>
  <c r="B4058" i="14"/>
  <c r="B4059" i="14"/>
  <c r="B4060" i="14"/>
  <c r="B4061" i="14"/>
  <c r="B4062" i="14"/>
  <c r="B4063" i="14"/>
  <c r="B4064" i="14"/>
  <c r="B4065" i="14"/>
  <c r="B4066" i="14"/>
  <c r="B4067" i="14"/>
  <c r="B4068" i="14"/>
  <c r="B4069" i="14"/>
  <c r="B4070" i="14"/>
  <c r="B4071" i="14"/>
  <c r="B4072" i="14"/>
  <c r="B4073" i="14"/>
  <c r="B4074" i="14"/>
  <c r="B4075" i="14"/>
  <c r="B4076" i="14"/>
  <c r="B4077" i="14"/>
  <c r="B4078" i="14"/>
  <c r="B4079" i="14"/>
  <c r="B4080" i="14"/>
  <c r="B4081" i="14"/>
  <c r="B4082" i="14"/>
  <c r="B4083" i="14"/>
  <c r="B4084" i="14"/>
  <c r="B4085" i="14"/>
  <c r="B4086" i="14"/>
  <c r="B4087" i="14"/>
  <c r="B4088" i="14"/>
  <c r="B4089" i="14"/>
  <c r="B4090" i="14"/>
  <c r="B4091" i="14"/>
  <c r="B4092" i="14"/>
  <c r="B4093" i="14"/>
  <c r="B4094" i="14"/>
  <c r="B4095" i="14"/>
  <c r="B4096" i="14"/>
  <c r="B4097" i="14"/>
  <c r="B4098" i="14"/>
  <c r="B4099" i="14"/>
  <c r="B4100" i="14"/>
  <c r="B4101" i="14"/>
  <c r="B4102" i="14"/>
  <c r="B4103" i="14"/>
  <c r="B4104" i="14"/>
  <c r="B4105" i="14"/>
  <c r="B4106" i="14"/>
  <c r="B4107" i="14"/>
  <c r="B4108" i="14"/>
  <c r="B4109" i="14"/>
  <c r="B4110" i="14"/>
  <c r="B4111" i="14"/>
  <c r="B4112" i="14"/>
  <c r="B4113" i="14"/>
  <c r="B4114" i="14"/>
  <c r="B4115" i="14"/>
  <c r="B4116" i="14"/>
  <c r="B4117" i="14"/>
  <c r="B4118" i="14"/>
  <c r="B4119" i="14"/>
  <c r="B4120" i="14"/>
  <c r="B4121" i="14"/>
  <c r="B4122" i="14"/>
  <c r="B4123" i="14"/>
  <c r="B4124" i="14"/>
  <c r="B4125" i="14"/>
  <c r="B4126" i="14"/>
  <c r="B4127" i="14"/>
  <c r="B4128" i="14"/>
  <c r="B4129" i="14"/>
  <c r="B4130" i="14"/>
  <c r="B4131" i="14"/>
  <c r="B4132" i="14"/>
  <c r="B4133" i="14"/>
  <c r="B4134" i="14"/>
  <c r="B4135" i="14"/>
  <c r="B4136" i="14"/>
  <c r="B4137" i="14"/>
  <c r="B4138" i="14"/>
  <c r="B4139" i="14"/>
  <c r="B4140" i="14"/>
  <c r="B4141" i="14"/>
  <c r="B4142" i="14"/>
  <c r="B4143" i="14"/>
  <c r="B4144" i="14"/>
  <c r="B4145" i="14"/>
  <c r="B4146" i="14"/>
  <c r="B4147" i="14"/>
  <c r="B4148" i="14"/>
  <c r="B4149" i="14"/>
  <c r="B4150" i="14"/>
  <c r="B4151" i="14"/>
  <c r="B4152" i="14"/>
  <c r="B4153" i="14"/>
  <c r="B4154" i="14"/>
  <c r="B4155" i="14"/>
  <c r="B4156" i="14"/>
  <c r="B4157" i="14"/>
  <c r="B4158" i="14"/>
  <c r="B4159" i="14"/>
  <c r="B4160" i="14"/>
  <c r="B4161" i="14"/>
  <c r="B4162" i="14"/>
  <c r="B4163" i="14"/>
  <c r="B4164" i="14"/>
  <c r="B4165" i="14"/>
  <c r="B4166" i="14"/>
  <c r="B4167" i="14"/>
  <c r="B4168" i="14"/>
  <c r="B4169" i="14"/>
  <c r="B4170" i="14"/>
  <c r="B4171" i="14"/>
  <c r="B4172" i="14"/>
  <c r="B4173" i="14"/>
  <c r="B4174" i="14"/>
  <c r="B4175" i="14"/>
  <c r="B4176" i="14"/>
  <c r="B4177" i="14"/>
  <c r="B4178" i="14"/>
  <c r="B4179" i="14"/>
  <c r="B4180" i="14"/>
  <c r="B4181" i="14"/>
  <c r="B4182" i="14"/>
  <c r="B4183" i="14"/>
  <c r="B4184" i="14"/>
  <c r="B4185" i="14"/>
  <c r="B4186" i="14"/>
  <c r="B4187" i="14"/>
  <c r="B4188" i="14"/>
  <c r="B4189" i="14"/>
  <c r="B4190" i="14"/>
  <c r="B4191" i="14"/>
  <c r="B4192" i="14"/>
  <c r="B4193" i="14"/>
  <c r="B4194" i="14"/>
  <c r="B4195" i="14"/>
  <c r="B4196" i="14"/>
  <c r="B4197" i="14"/>
  <c r="B4198" i="14"/>
  <c r="B4199" i="14"/>
  <c r="B4200" i="14"/>
  <c r="B4201" i="14"/>
  <c r="B4202" i="14"/>
  <c r="B4203" i="14"/>
  <c r="B4204" i="14"/>
  <c r="B4205" i="14"/>
  <c r="B4206" i="14"/>
  <c r="B4207" i="14"/>
  <c r="B4208" i="14"/>
  <c r="B4209" i="14"/>
  <c r="B4210" i="14"/>
  <c r="B4211" i="14"/>
  <c r="B4212" i="14"/>
  <c r="B4213" i="14"/>
  <c r="B4214" i="14"/>
  <c r="B4215" i="14"/>
  <c r="B4216" i="14"/>
  <c r="B4217" i="14"/>
  <c r="B4218" i="14"/>
  <c r="B4219" i="14"/>
  <c r="B4220" i="14"/>
  <c r="B4221" i="14"/>
  <c r="B4222" i="14"/>
  <c r="B4223" i="14"/>
  <c r="B4224" i="14"/>
  <c r="B4225" i="14"/>
  <c r="B4226" i="14"/>
  <c r="B4227" i="14"/>
  <c r="B4228" i="14"/>
  <c r="B4229" i="14"/>
  <c r="B4230" i="14"/>
  <c r="B4231" i="14"/>
  <c r="B4232" i="14"/>
  <c r="B4233" i="14"/>
  <c r="B4234" i="14"/>
  <c r="B4235" i="14"/>
  <c r="B4236" i="14"/>
  <c r="B4237" i="14"/>
  <c r="B4238" i="14"/>
  <c r="B4239" i="14"/>
  <c r="B4240" i="14"/>
  <c r="B4241" i="14"/>
  <c r="B4242" i="14"/>
  <c r="B4243" i="14"/>
  <c r="B4244" i="14"/>
  <c r="B4245" i="14"/>
  <c r="B4246" i="14"/>
  <c r="B4247" i="14"/>
  <c r="B4248" i="14"/>
  <c r="B4249" i="14"/>
  <c r="B4250" i="14"/>
  <c r="B4251" i="14"/>
  <c r="B4252" i="14"/>
  <c r="B4253" i="14"/>
  <c r="B4254" i="14"/>
  <c r="B4255" i="14"/>
  <c r="B4256" i="14"/>
  <c r="B4257" i="14"/>
  <c r="B4258" i="14"/>
  <c r="B4259" i="14"/>
  <c r="B4260" i="14"/>
  <c r="B4261" i="14"/>
  <c r="B4262" i="14"/>
  <c r="B4263" i="14"/>
  <c r="B4264" i="14"/>
  <c r="B4265" i="14"/>
  <c r="B4266" i="14"/>
  <c r="B4267" i="14"/>
  <c r="B4268" i="14"/>
  <c r="B4269" i="14"/>
  <c r="B4270" i="14"/>
  <c r="B4271" i="14"/>
  <c r="B4272" i="14"/>
  <c r="B4273" i="14"/>
  <c r="B4274" i="14"/>
  <c r="B4275" i="14"/>
  <c r="B4276" i="14"/>
  <c r="B4283" i="14"/>
  <c r="B4284" i="14"/>
  <c r="B4285" i="14"/>
  <c r="B4286" i="14"/>
  <c r="B4287" i="14"/>
  <c r="B4288" i="14"/>
  <c r="B4289" i="14"/>
  <c r="B4290" i="14"/>
  <c r="B4291" i="14"/>
  <c r="B4292" i="14"/>
  <c r="B4293" i="14"/>
  <c r="B4294" i="14"/>
  <c r="B4295" i="14"/>
  <c r="B4296" i="14"/>
  <c r="B4297" i="14"/>
  <c r="B4298" i="14"/>
  <c r="B4299" i="14"/>
  <c r="B4300" i="14"/>
  <c r="B4301" i="14"/>
  <c r="B4302" i="14"/>
  <c r="B4303" i="14"/>
  <c r="B4304" i="14"/>
  <c r="B4305" i="14"/>
  <c r="B4306" i="14"/>
  <c r="B4307" i="14"/>
  <c r="B4308" i="14"/>
  <c r="B4309" i="14"/>
  <c r="B4310" i="14"/>
  <c r="B4311" i="14"/>
  <c r="B4312" i="14"/>
  <c r="B4313" i="14"/>
  <c r="B4314" i="14"/>
  <c r="B4315" i="14"/>
  <c r="B4316" i="14"/>
  <c r="B4317" i="14"/>
  <c r="B4318" i="14"/>
  <c r="B4319" i="14"/>
  <c r="B4320" i="14"/>
  <c r="B4321" i="14"/>
  <c r="B4322" i="14"/>
  <c r="B4323" i="14"/>
  <c r="B4324" i="14"/>
  <c r="B4325" i="14"/>
  <c r="B4326" i="14"/>
  <c r="B4327" i="14"/>
  <c r="B4328" i="14"/>
  <c r="B4329" i="14"/>
  <c r="B4330" i="14"/>
  <c r="B4331" i="14"/>
  <c r="B4332" i="14"/>
  <c r="B4333" i="14"/>
  <c r="B4334" i="14"/>
  <c r="B4335" i="14"/>
  <c r="B4336" i="14"/>
  <c r="B4337" i="14"/>
  <c r="B4338" i="14"/>
  <c r="B4339" i="14"/>
  <c r="B4340" i="14"/>
  <c r="B4341" i="14"/>
  <c r="B4342" i="14"/>
  <c r="B4343" i="14"/>
  <c r="B4344" i="14"/>
  <c r="B4345" i="14"/>
  <c r="B4346" i="14"/>
  <c r="B4347" i="14"/>
  <c r="B4348" i="14"/>
  <c r="B4349" i="14"/>
  <c r="B4350" i="14"/>
  <c r="B4351" i="14"/>
  <c r="B4352" i="14"/>
  <c r="B4353" i="14"/>
  <c r="B4354" i="14"/>
  <c r="B4355" i="14"/>
  <c r="B4356" i="14"/>
  <c r="B4357" i="14"/>
  <c r="B4358" i="14"/>
  <c r="B4359" i="14"/>
  <c r="B4360" i="14"/>
  <c r="B4361" i="14"/>
  <c r="B4362" i="14"/>
  <c r="B4363" i="14"/>
  <c r="B4364" i="14"/>
  <c r="B4365" i="14"/>
  <c r="B4366" i="14"/>
  <c r="B4367" i="14"/>
  <c r="B4368" i="14"/>
  <c r="B4369" i="14"/>
  <c r="B4370" i="14"/>
  <c r="B4398" i="14"/>
  <c r="B4399" i="14"/>
  <c r="B4400" i="14"/>
  <c r="B4401" i="14"/>
  <c r="B4402" i="14"/>
  <c r="B4403" i="14"/>
  <c r="B4404" i="14"/>
  <c r="B4405" i="14"/>
  <c r="B4406" i="14"/>
  <c r="B4407" i="14"/>
  <c r="B4409" i="14"/>
  <c r="B4410" i="14"/>
  <c r="B4411" i="14"/>
  <c r="B4412" i="14"/>
  <c r="B4413" i="14"/>
  <c r="B4414" i="14"/>
  <c r="B4415" i="14"/>
  <c r="B4416" i="14"/>
  <c r="B4417" i="14"/>
  <c r="B4418" i="14"/>
  <c r="B4419" i="14"/>
  <c r="B4420" i="14"/>
  <c r="B4421" i="14"/>
  <c r="B4422" i="14"/>
  <c r="B4423" i="14"/>
  <c r="B4424" i="14"/>
  <c r="B4425" i="14"/>
  <c r="B4426" i="14"/>
  <c r="B4427" i="14"/>
  <c r="B4428" i="14"/>
  <c r="B4429" i="14"/>
  <c r="B4430" i="14"/>
  <c r="B4431" i="14"/>
  <c r="B4432" i="14"/>
  <c r="B4433" i="14"/>
  <c r="B4434" i="14"/>
  <c r="B4435" i="14"/>
  <c r="B4436" i="14"/>
  <c r="B4437" i="14"/>
  <c r="B4438" i="14"/>
  <c r="B4439" i="14"/>
  <c r="B4440" i="14"/>
  <c r="B4441" i="14"/>
  <c r="B4442" i="14"/>
  <c r="B4443" i="14"/>
  <c r="B4444" i="14"/>
  <c r="B4445" i="14"/>
  <c r="B4446" i="14"/>
  <c r="B4447" i="14"/>
  <c r="B4448" i="14"/>
  <c r="B4452" i="14"/>
  <c r="B4453" i="14"/>
  <c r="B4454" i="14"/>
  <c r="B4455" i="14"/>
  <c r="B4456" i="14"/>
  <c r="B4457" i="14"/>
  <c r="B4458" i="14"/>
  <c r="B4459" i="14"/>
  <c r="B4460" i="14"/>
  <c r="B4461" i="14"/>
  <c r="B4462" i="14"/>
  <c r="B4463" i="14"/>
  <c r="B4464" i="14"/>
  <c r="B4465" i="14"/>
  <c r="B4466" i="14"/>
  <c r="B4467" i="14"/>
  <c r="B4468" i="14"/>
  <c r="B4469" i="14"/>
  <c r="B4470" i="14"/>
  <c r="B4471" i="14"/>
  <c r="B4472" i="14"/>
  <c r="B4473" i="14"/>
  <c r="B4474" i="14"/>
  <c r="B4475" i="14"/>
  <c r="B4476" i="14"/>
  <c r="B4477" i="14"/>
  <c r="B4478" i="14"/>
  <c r="B4479" i="14"/>
  <c r="B4502" i="14"/>
  <c r="B4503" i="14"/>
  <c r="B4504" i="14"/>
  <c r="B4505" i="14"/>
  <c r="B4506" i="14"/>
  <c r="B4507" i="14"/>
  <c r="B4508" i="14"/>
  <c r="B4509" i="14"/>
  <c r="B4510" i="14"/>
  <c r="B4511" i="14"/>
  <c r="B4512" i="14"/>
  <c r="B4513" i="14"/>
  <c r="B4514" i="14"/>
  <c r="B4515" i="14"/>
  <c r="B4516" i="14"/>
  <c r="B4517" i="14"/>
  <c r="B4518" i="14"/>
  <c r="B4519" i="14"/>
  <c r="B4520" i="14"/>
  <c r="B4521" i="14"/>
  <c r="B4522" i="14"/>
  <c r="B4523" i="14"/>
  <c r="B4524" i="14"/>
  <c r="B4525" i="14"/>
  <c r="B4526" i="14"/>
  <c r="B4527" i="14"/>
  <c r="B4528" i="14"/>
  <c r="B4529" i="14"/>
  <c r="B4530" i="14"/>
  <c r="B4531" i="14"/>
  <c r="B4532" i="14"/>
  <c r="B4533" i="14"/>
  <c r="B4534" i="14"/>
  <c r="B4535" i="14"/>
  <c r="B4536" i="14"/>
  <c r="B4537" i="14"/>
  <c r="B4538" i="14"/>
  <c r="B4539" i="14"/>
  <c r="B4540" i="14"/>
  <c r="B4541" i="14"/>
  <c r="B4542" i="14"/>
  <c r="B4543" i="14"/>
  <c r="B4544" i="14"/>
  <c r="B4545" i="14"/>
  <c r="B4546" i="14"/>
  <c r="B4547" i="14"/>
  <c r="B4548" i="14"/>
  <c r="B4549" i="14"/>
  <c r="B4550" i="14"/>
  <c r="B4551" i="14"/>
  <c r="B4552" i="14"/>
  <c r="B4553" i="14"/>
  <c r="B4554" i="14"/>
  <c r="B4555" i="14"/>
  <c r="B4556" i="14"/>
  <c r="B4557" i="14"/>
  <c r="B4558" i="14"/>
  <c r="B4559" i="14"/>
  <c r="B4560" i="14"/>
  <c r="B4561" i="14"/>
  <c r="B4562" i="14"/>
  <c r="B4563" i="14"/>
  <c r="B4564" i="14"/>
  <c r="B4565" i="14"/>
  <c r="B4566" i="14"/>
  <c r="B4567" i="14"/>
  <c r="B4568" i="14"/>
  <c r="B4569" i="14"/>
  <c r="B4570" i="14"/>
  <c r="B4571" i="14"/>
  <c r="B4572" i="14"/>
  <c r="B4573" i="14"/>
  <c r="B4574" i="14"/>
  <c r="B4575" i="14"/>
  <c r="B4576" i="14"/>
  <c r="B4577" i="14"/>
  <c r="B4578" i="14"/>
  <c r="B4579" i="14"/>
  <c r="B4580" i="14"/>
  <c r="B4581" i="14"/>
  <c r="B4582" i="14"/>
  <c r="B4583" i="14"/>
  <c r="B4584" i="14"/>
  <c r="B4585" i="14"/>
  <c r="B4586" i="14"/>
  <c r="B4587" i="14"/>
  <c r="B4588" i="14"/>
  <c r="B4589" i="14"/>
  <c r="B4590" i="14"/>
  <c r="B4591" i="14"/>
  <c r="B4592" i="14"/>
  <c r="B4593" i="14"/>
  <c r="B4594" i="14"/>
  <c r="B4595" i="14"/>
  <c r="B4596" i="14"/>
  <c r="B4597" i="14"/>
  <c r="B4598" i="14"/>
  <c r="B4599" i="14"/>
  <c r="B4600" i="14"/>
  <c r="B4601" i="14"/>
  <c r="B4602" i="14"/>
  <c r="B4605" i="14"/>
  <c r="B4606" i="14"/>
  <c r="B4607" i="14"/>
  <c r="B4608" i="14"/>
  <c r="B4609" i="14"/>
  <c r="B4610" i="14"/>
  <c r="B4611" i="14"/>
  <c r="B4612" i="14"/>
  <c r="B4613" i="14"/>
  <c r="B4614" i="14"/>
  <c r="B4615" i="14"/>
  <c r="B4616" i="14"/>
  <c r="B4617" i="14"/>
  <c r="B4618" i="14"/>
  <c r="B4619" i="14"/>
  <c r="B4620" i="14"/>
  <c r="B4621" i="14"/>
  <c r="B4622" i="14"/>
  <c r="B4623" i="14"/>
  <c r="B4624" i="14"/>
  <c r="B4625" i="14"/>
  <c r="B4626" i="14"/>
  <c r="B4627" i="14"/>
  <c r="B4628" i="14"/>
  <c r="B4629" i="14"/>
  <c r="B4630" i="14"/>
  <c r="B4631" i="14"/>
  <c r="B4632" i="14"/>
  <c r="B4633" i="14"/>
  <c r="B4634" i="14"/>
  <c r="B4635" i="14"/>
  <c r="B4636" i="14"/>
  <c r="B4637" i="14"/>
  <c r="B4638" i="14"/>
  <c r="B4639" i="14"/>
  <c r="B4640" i="14"/>
  <c r="B4641" i="14"/>
  <c r="B4642" i="14"/>
  <c r="B4643" i="14"/>
  <c r="B4644" i="14"/>
  <c r="B4645" i="14"/>
  <c r="B4646" i="14"/>
  <c r="B4647" i="14"/>
  <c r="B4648" i="14"/>
  <c r="B4649" i="14"/>
  <c r="B4650" i="14"/>
  <c r="B4651" i="14"/>
  <c r="B4652" i="14"/>
  <c r="B4653" i="14"/>
  <c r="B4654" i="14"/>
  <c r="B4655" i="14"/>
  <c r="B4656" i="14"/>
  <c r="B4657" i="14"/>
  <c r="B4658" i="14"/>
  <c r="B4659" i="14"/>
  <c r="B4660" i="14"/>
  <c r="B4661" i="14"/>
  <c r="B4662" i="14"/>
  <c r="B4663" i="14"/>
  <c r="B4664" i="14"/>
  <c r="B4665" i="14"/>
  <c r="B4666" i="14"/>
  <c r="B4667" i="14"/>
  <c r="B4668" i="14"/>
  <c r="B4669" i="14"/>
  <c r="B4670" i="14"/>
  <c r="B4671" i="14"/>
  <c r="B4672" i="14"/>
  <c r="B4673" i="14"/>
  <c r="B4674" i="14"/>
  <c r="B4675" i="14"/>
  <c r="B4676" i="14"/>
  <c r="B4677" i="14"/>
  <c r="B4678" i="14"/>
  <c r="B4679" i="14"/>
  <c r="B4680" i="14"/>
  <c r="B4681" i="14"/>
  <c r="B4682" i="14"/>
  <c r="B4683" i="14"/>
  <c r="B4684" i="14"/>
  <c r="B4685" i="14"/>
  <c r="B4686" i="14"/>
  <c r="B4687" i="14"/>
  <c r="B4688" i="14"/>
  <c r="B4689" i="14"/>
  <c r="B4690" i="14"/>
  <c r="B4691" i="14"/>
  <c r="B4692" i="14"/>
  <c r="B4693" i="14"/>
  <c r="B4694" i="14"/>
  <c r="B4695" i="14"/>
  <c r="B4696" i="14"/>
  <c r="B4697" i="14"/>
  <c r="B4698" i="14"/>
  <c r="B4699" i="14"/>
  <c r="B4700" i="14"/>
  <c r="B4701" i="14"/>
  <c r="B4702" i="14"/>
  <c r="B4703" i="14"/>
  <c r="B4704" i="14"/>
  <c r="B4705" i="14"/>
  <c r="B4706" i="14"/>
  <c r="B4707" i="14"/>
  <c r="B4708" i="14"/>
  <c r="B4709" i="14"/>
  <c r="B4710" i="14"/>
  <c r="B4711" i="14"/>
  <c r="B4712" i="14"/>
  <c r="B4713" i="14"/>
  <c r="B4714" i="14"/>
  <c r="B4715" i="14"/>
  <c r="B4716" i="14"/>
  <c r="B4717" i="14"/>
  <c r="B4718" i="14"/>
  <c r="B4719" i="14"/>
  <c r="B4720" i="14"/>
  <c r="B4721" i="14"/>
  <c r="B4722" i="14"/>
  <c r="B4723" i="14"/>
  <c r="B4724" i="14"/>
  <c r="B4725" i="14"/>
  <c r="B4726" i="14"/>
  <c r="B4727" i="14"/>
  <c r="B4728" i="14"/>
  <c r="B4729" i="14"/>
  <c r="B4730" i="14"/>
  <c r="B4731" i="14"/>
  <c r="B4732" i="14"/>
  <c r="B4733" i="14"/>
  <c r="B4734" i="14"/>
  <c r="B4735" i="14"/>
  <c r="B4736" i="14"/>
  <c r="B4737" i="14"/>
  <c r="B4738" i="14"/>
  <c r="B4739" i="14"/>
  <c r="B4740" i="14"/>
  <c r="B4741" i="14"/>
  <c r="B4742" i="14"/>
  <c r="B4743" i="14"/>
  <c r="B4744" i="14"/>
  <c r="B4745" i="14"/>
  <c r="B4746" i="14"/>
  <c r="B4747" i="14"/>
  <c r="B4748" i="14"/>
  <c r="B4749" i="14"/>
  <c r="B4750" i="14"/>
  <c r="B4751" i="14"/>
  <c r="B4752" i="14"/>
  <c r="B4753" i="14"/>
  <c r="B4754" i="14"/>
  <c r="B4755" i="14"/>
  <c r="B4756" i="14"/>
  <c r="B4757" i="14"/>
  <c r="B4758" i="14"/>
  <c r="B4759" i="14"/>
  <c r="B4760" i="14"/>
  <c r="B4761" i="14"/>
  <c r="B4762" i="14"/>
  <c r="B4763" i="14"/>
  <c r="B4764" i="14"/>
  <c r="B4765" i="14"/>
  <c r="B4766" i="14"/>
  <c r="B4767" i="14"/>
  <c r="B4768" i="14"/>
  <c r="B4769" i="14"/>
  <c r="B4770" i="14"/>
  <c r="B4771" i="14"/>
  <c r="B4772" i="14"/>
  <c r="B4773" i="14"/>
  <c r="B4774" i="14"/>
  <c r="B4775" i="14"/>
  <c r="B4776" i="14"/>
  <c r="B4777" i="14"/>
  <c r="B4778" i="14"/>
  <c r="B4779" i="14"/>
  <c r="B4780" i="14"/>
  <c r="B4781" i="14"/>
  <c r="B4782" i="14"/>
  <c r="B4783" i="14"/>
  <c r="B4784" i="14"/>
  <c r="B4785" i="14"/>
  <c r="B4786" i="14"/>
  <c r="B4787" i="14"/>
  <c r="B4788" i="14"/>
  <c r="B4789" i="14"/>
  <c r="B4790" i="14"/>
  <c r="B4791" i="14"/>
  <c r="B4792" i="14"/>
  <c r="B4793" i="14"/>
  <c r="B4794" i="14"/>
  <c r="B4795" i="14"/>
  <c r="B4796" i="14"/>
  <c r="B4797" i="14"/>
  <c r="B4798" i="14"/>
  <c r="B4799" i="14"/>
  <c r="B4800" i="14"/>
  <c r="B4801" i="14"/>
  <c r="B4802" i="14"/>
  <c r="B4803" i="14"/>
  <c r="B4804" i="14"/>
  <c r="B4805" i="14"/>
  <c r="B4806" i="14"/>
  <c r="B4807" i="14"/>
  <c r="B4808" i="14"/>
  <c r="B4809" i="14"/>
  <c r="B4810" i="14"/>
  <c r="B4811" i="14"/>
  <c r="B4812" i="14"/>
  <c r="B4813" i="14"/>
  <c r="B4814" i="14"/>
  <c r="B4815" i="14"/>
  <c r="B4816" i="14"/>
  <c r="B4817" i="14"/>
  <c r="B4818" i="14"/>
  <c r="B4819" i="14"/>
  <c r="B4820" i="14"/>
  <c r="B4821" i="14"/>
  <c r="B4822" i="14"/>
  <c r="B4823" i="14"/>
  <c r="B4824" i="14"/>
  <c r="B4825" i="14"/>
  <c r="B4826" i="14"/>
  <c r="B4827" i="14"/>
  <c r="B4828" i="14"/>
  <c r="B4829" i="14"/>
  <c r="B4830" i="14"/>
  <c r="B4831" i="14"/>
  <c r="B4832" i="14"/>
  <c r="B4833" i="14"/>
  <c r="B4834" i="14"/>
  <c r="B4835" i="14"/>
  <c r="B4836" i="14"/>
  <c r="B4837" i="14"/>
  <c r="B4838" i="14"/>
  <c r="B4839" i="14"/>
  <c r="B4840" i="14"/>
  <c r="B4841" i="14"/>
  <c r="B4842" i="14"/>
  <c r="B4843" i="14"/>
  <c r="B4844" i="14"/>
  <c r="B4845" i="14"/>
  <c r="B4846" i="14"/>
  <c r="B4847" i="14"/>
  <c r="B4848" i="14"/>
  <c r="B4849" i="14"/>
  <c r="B4850" i="14"/>
  <c r="B4851" i="14"/>
  <c r="B4852" i="14"/>
  <c r="B4853" i="14"/>
  <c r="B4854" i="14"/>
  <c r="B4855" i="14"/>
  <c r="B4856" i="14"/>
  <c r="B4857" i="14"/>
  <c r="B4858" i="14"/>
  <c r="B4859" i="14"/>
  <c r="B4860" i="14"/>
  <c r="B4861" i="14"/>
  <c r="B4862" i="14"/>
  <c r="B4863" i="14"/>
  <c r="B4864" i="14"/>
  <c r="B4865" i="14"/>
  <c r="B4866" i="14"/>
  <c r="B4867" i="14"/>
  <c r="B4868" i="14"/>
  <c r="B4869" i="14"/>
  <c r="B4870" i="14"/>
  <c r="B4871" i="14"/>
  <c r="B4872" i="14"/>
  <c r="B4873" i="14"/>
  <c r="B4874" i="14"/>
  <c r="B4875" i="14"/>
  <c r="B4876" i="14"/>
  <c r="B4877" i="14"/>
  <c r="B4878" i="14"/>
  <c r="B4879" i="14"/>
  <c r="B4880" i="14"/>
  <c r="B4881" i="14"/>
  <c r="B4882" i="14"/>
  <c r="B4883" i="14"/>
  <c r="B4884" i="14"/>
  <c r="B4885" i="14"/>
  <c r="B4886" i="14"/>
  <c r="B4887" i="14"/>
  <c r="B4888" i="14"/>
  <c r="B4889" i="14"/>
  <c r="B4890" i="14"/>
  <c r="B4891" i="14"/>
  <c r="B4892" i="14"/>
  <c r="B4893" i="14"/>
  <c r="B4894" i="14"/>
  <c r="B4895" i="14"/>
  <c r="B4896" i="14"/>
  <c r="B4897" i="14"/>
  <c r="B4898" i="14"/>
  <c r="B4899" i="14"/>
  <c r="B4900" i="14"/>
  <c r="B4901" i="14"/>
  <c r="B4902" i="14"/>
  <c r="B4903" i="14"/>
  <c r="B4904" i="14"/>
  <c r="B4905" i="14"/>
  <c r="B4906" i="14"/>
  <c r="B4907" i="14"/>
  <c r="B4908" i="14"/>
  <c r="B4909" i="14"/>
  <c r="B4910" i="14"/>
  <c r="B4911" i="14"/>
  <c r="B4912" i="14"/>
  <c r="B4913" i="14"/>
  <c r="B4914" i="14"/>
  <c r="B4915" i="14"/>
  <c r="B4916" i="14"/>
  <c r="B4917" i="14"/>
  <c r="B4918" i="14"/>
  <c r="B4919" i="14"/>
  <c r="B4920" i="14"/>
  <c r="B4921" i="14"/>
  <c r="B4922" i="14"/>
  <c r="B4923" i="14"/>
  <c r="B4924" i="14"/>
  <c r="B4925" i="14"/>
  <c r="B4926" i="14"/>
  <c r="B4927" i="14"/>
  <c r="B4928" i="14"/>
  <c r="B4929" i="14"/>
  <c r="B4930" i="14"/>
  <c r="B4931" i="14"/>
  <c r="B4932" i="14"/>
  <c r="B4933" i="14"/>
  <c r="B4934" i="14"/>
  <c r="B4935" i="14"/>
  <c r="B4936" i="14"/>
  <c r="B4937" i="14"/>
  <c r="B4938" i="14"/>
  <c r="B4939" i="14"/>
  <c r="B4940" i="14"/>
  <c r="B4941" i="14"/>
  <c r="B4942" i="14"/>
  <c r="B4943" i="14"/>
  <c r="B4944" i="14"/>
  <c r="B4945" i="14"/>
  <c r="B4946" i="14"/>
  <c r="B4947" i="14"/>
  <c r="B4948" i="14"/>
  <c r="B4949" i="14"/>
  <c r="B4950" i="14"/>
  <c r="B4951" i="14"/>
  <c r="B4952" i="14"/>
  <c r="B4953" i="14"/>
  <c r="B4954" i="14"/>
  <c r="B4955" i="14"/>
  <c r="B4956" i="14"/>
  <c r="B4957" i="14"/>
  <c r="B4958" i="14"/>
  <c r="B4959" i="14"/>
  <c r="B4960" i="14"/>
  <c r="B4961" i="14"/>
  <c r="B4962" i="14"/>
  <c r="B4963" i="14"/>
  <c r="B4964" i="14"/>
  <c r="B4965" i="14"/>
  <c r="B4966" i="14"/>
  <c r="B4967" i="14"/>
  <c r="B4968" i="14"/>
  <c r="B4969" i="14"/>
  <c r="B4970" i="14"/>
  <c r="B4971" i="14"/>
  <c r="B4972" i="14"/>
  <c r="B4973" i="14"/>
  <c r="B4974" i="14"/>
  <c r="B4975" i="14"/>
  <c r="B4976" i="14"/>
  <c r="B4977" i="14"/>
  <c r="B4978" i="14"/>
  <c r="B4979" i="14"/>
  <c r="B4980" i="14"/>
  <c r="B4981" i="14"/>
  <c r="B4982" i="14"/>
  <c r="B4983" i="14"/>
  <c r="B4984" i="14"/>
  <c r="B4985" i="14"/>
  <c r="B4986" i="14"/>
  <c r="B4987" i="14"/>
  <c r="B4988" i="14"/>
  <c r="B4989" i="14"/>
  <c r="B4990" i="14"/>
  <c r="B4991" i="14"/>
  <c r="B4992" i="14"/>
  <c r="B4993" i="14"/>
  <c r="B4994" i="14"/>
  <c r="B4995" i="14"/>
  <c r="B4996" i="14"/>
  <c r="B4997" i="14"/>
  <c r="B4998" i="14"/>
  <c r="B4999" i="14"/>
  <c r="B5000" i="14"/>
  <c r="B5001" i="14"/>
  <c r="B5002" i="14"/>
  <c r="B5003" i="14"/>
  <c r="B5004" i="14"/>
  <c r="B5005" i="14"/>
  <c r="B5006" i="14"/>
  <c r="B5007" i="14"/>
  <c r="B5008" i="14"/>
  <c r="B5009" i="14"/>
  <c r="B5010" i="14"/>
  <c r="B5011" i="14"/>
  <c r="B5012" i="14"/>
  <c r="B5013" i="14"/>
  <c r="B5014" i="14"/>
  <c r="B5015" i="14"/>
  <c r="B5016" i="14"/>
  <c r="B5017" i="14"/>
  <c r="B5018" i="14"/>
  <c r="B5019" i="14"/>
  <c r="B5020" i="14"/>
  <c r="B5021" i="14"/>
  <c r="B5022" i="14"/>
  <c r="B5023" i="14"/>
  <c r="B5024" i="14"/>
  <c r="B5025" i="14"/>
  <c r="B5026" i="14"/>
  <c r="B5027" i="14"/>
  <c r="B5028" i="14"/>
  <c r="B5029" i="14"/>
  <c r="B5030" i="14"/>
  <c r="B5031" i="14"/>
  <c r="B5032" i="14"/>
  <c r="B5033" i="14"/>
  <c r="B5034" i="14"/>
  <c r="B5035" i="14"/>
  <c r="B5036" i="14"/>
  <c r="B5037" i="14"/>
  <c r="B5038" i="14"/>
  <c r="B5039" i="14"/>
  <c r="B5040" i="14"/>
  <c r="B5041" i="14"/>
  <c r="B5042" i="14"/>
  <c r="B5043" i="14"/>
  <c r="B5044" i="14"/>
  <c r="B5045" i="14"/>
  <c r="B5046" i="14"/>
  <c r="B5047" i="14"/>
  <c r="B5048" i="14"/>
  <c r="B5049" i="14"/>
  <c r="B5050" i="14"/>
  <c r="B5051" i="14"/>
  <c r="B5052" i="14"/>
  <c r="B5053" i="14"/>
  <c r="B5054" i="14"/>
  <c r="B5055" i="14"/>
  <c r="B5056" i="14"/>
  <c r="B5057" i="14"/>
  <c r="B5058" i="14"/>
  <c r="B5059" i="14"/>
  <c r="B5060" i="14"/>
  <c r="B5061" i="14"/>
  <c r="B5062" i="14"/>
  <c r="B5063" i="14"/>
  <c r="B5064" i="14"/>
  <c r="B5065" i="14"/>
  <c r="B5066" i="14"/>
  <c r="B5067" i="14"/>
  <c r="B5068" i="14"/>
  <c r="B5069" i="14"/>
  <c r="B5070" i="14"/>
  <c r="B5071" i="14"/>
  <c r="B5072" i="14"/>
  <c r="B5073" i="14"/>
  <c r="B5074" i="14"/>
  <c r="B5075" i="14"/>
  <c r="B5076" i="14"/>
  <c r="B5077" i="14"/>
  <c r="B5078" i="14"/>
  <c r="B5079" i="14"/>
  <c r="B5080" i="14"/>
  <c r="B5081" i="14"/>
  <c r="B5082" i="14"/>
  <c r="B5083" i="14"/>
  <c r="B5084" i="14"/>
  <c r="B5085" i="14"/>
  <c r="B5086" i="14"/>
  <c r="B5087" i="14"/>
  <c r="B5088" i="14"/>
  <c r="B5089" i="14"/>
  <c r="B5090" i="14"/>
  <c r="B5091" i="14"/>
  <c r="B5092" i="14"/>
  <c r="B5093" i="14"/>
  <c r="B5094" i="14"/>
  <c r="B5095" i="14"/>
  <c r="B5096" i="14"/>
  <c r="B5097" i="14"/>
  <c r="B5098" i="14"/>
  <c r="B5099" i="14"/>
  <c r="B5100" i="14"/>
  <c r="B5101" i="14"/>
  <c r="B5102" i="14"/>
  <c r="B5103" i="14"/>
  <c r="B5104" i="14"/>
  <c r="B5105" i="14"/>
  <c r="B5106" i="14"/>
  <c r="B5107" i="14"/>
  <c r="B5108" i="14"/>
  <c r="B5109" i="14"/>
  <c r="B5110" i="14"/>
  <c r="B5111" i="14"/>
  <c r="B5112" i="14"/>
  <c r="B5113" i="14"/>
  <c r="B5114" i="14"/>
  <c r="B5115" i="14"/>
  <c r="B5116" i="14"/>
  <c r="B5117" i="14"/>
  <c r="B5118" i="14"/>
  <c r="B5119" i="14"/>
  <c r="B5120" i="14"/>
  <c r="B5121" i="14"/>
  <c r="B5122" i="14"/>
  <c r="B5123" i="14"/>
  <c r="B5124" i="14"/>
  <c r="B5125" i="14"/>
  <c r="B5126" i="14"/>
  <c r="B5127" i="14"/>
  <c r="B5128" i="14"/>
  <c r="B5129" i="14"/>
  <c r="B5130" i="14"/>
  <c r="B5131" i="14"/>
  <c r="B5132" i="14"/>
  <c r="B5133" i="14"/>
  <c r="B5134" i="14"/>
  <c r="B5135" i="14"/>
  <c r="B5136" i="14"/>
  <c r="B5137" i="14"/>
  <c r="B5138" i="14"/>
  <c r="B5139" i="14"/>
  <c r="B5140" i="14"/>
  <c r="B5141" i="14"/>
  <c r="B5142" i="14"/>
  <c r="B5143" i="14"/>
  <c r="B5144" i="14"/>
  <c r="B5145" i="14"/>
  <c r="B5146" i="14"/>
  <c r="B5147" i="14"/>
  <c r="B5148" i="14"/>
  <c r="B5149" i="14"/>
  <c r="B5150" i="14"/>
  <c r="B5151" i="14"/>
  <c r="B5152" i="14"/>
  <c r="B5153" i="14"/>
  <c r="B5154" i="14"/>
  <c r="B5155" i="14"/>
  <c r="B5156" i="14"/>
  <c r="B5157" i="14"/>
  <c r="B5158" i="14"/>
  <c r="B5159" i="14"/>
  <c r="B5160" i="14"/>
  <c r="B5161" i="14"/>
  <c r="B5162" i="14"/>
  <c r="B5163" i="14"/>
  <c r="B5164" i="14"/>
  <c r="B5165" i="14"/>
  <c r="B5166" i="14"/>
  <c r="B5167" i="14"/>
  <c r="B5168" i="14"/>
  <c r="B5169" i="14"/>
  <c r="B5170" i="14"/>
  <c r="B5171" i="14"/>
  <c r="B5172" i="14"/>
  <c r="B5173" i="14"/>
  <c r="B5174" i="14"/>
  <c r="B5175" i="14"/>
  <c r="B5176" i="14"/>
  <c r="B5177" i="14"/>
  <c r="B5178" i="14"/>
  <c r="B5179" i="14"/>
  <c r="B5180" i="14"/>
  <c r="B5181" i="14"/>
  <c r="B5182" i="14"/>
  <c r="B5183" i="14"/>
  <c r="B5184" i="14"/>
  <c r="B5185" i="14"/>
  <c r="B5186" i="14"/>
  <c r="B5187" i="14"/>
  <c r="B5188" i="14"/>
  <c r="B5189" i="14"/>
  <c r="B5190" i="14"/>
  <c r="B5191" i="14"/>
  <c r="B5192" i="14"/>
  <c r="B5193" i="14"/>
  <c r="B5194" i="14"/>
  <c r="B5195" i="14"/>
  <c r="B5196" i="14"/>
  <c r="B5197" i="14"/>
  <c r="B5198" i="14"/>
  <c r="B5199" i="14"/>
  <c r="B5200" i="14"/>
  <c r="B5201" i="14"/>
  <c r="B5202" i="14"/>
  <c r="B5203" i="14"/>
  <c r="B5204" i="14"/>
  <c r="B5205" i="14"/>
  <c r="B5206" i="14"/>
  <c r="B5207" i="14"/>
  <c r="B5208" i="14"/>
  <c r="B5209" i="14"/>
  <c r="B5210" i="14"/>
  <c r="B5211" i="14"/>
  <c r="B5212" i="14"/>
  <c r="B5213" i="14"/>
  <c r="B5214" i="14"/>
  <c r="B5215" i="14"/>
  <c r="B5216" i="14"/>
  <c r="B5217" i="14"/>
  <c r="B5218" i="14"/>
  <c r="B5219" i="14"/>
  <c r="B5220" i="14"/>
  <c r="B5221" i="14"/>
  <c r="B5222" i="14"/>
  <c r="B5223" i="14"/>
  <c r="B5224" i="14"/>
  <c r="B5225" i="14"/>
  <c r="B5226" i="14"/>
  <c r="B5227" i="14"/>
  <c r="B5228" i="14"/>
  <c r="B5229" i="14"/>
  <c r="B5230" i="14"/>
  <c r="B5231" i="14"/>
  <c r="B5232" i="14"/>
  <c r="B5233" i="14"/>
  <c r="B5234" i="14"/>
  <c r="B5235" i="14"/>
  <c r="B5236" i="14"/>
  <c r="B5237" i="14"/>
  <c r="B5238" i="14"/>
  <c r="B5239" i="14"/>
  <c r="B5240" i="14"/>
  <c r="B5241" i="14"/>
  <c r="B5242" i="14"/>
  <c r="B5243" i="14"/>
  <c r="B5244" i="14"/>
  <c r="B5245" i="14"/>
  <c r="B5246" i="14"/>
  <c r="B5247" i="14"/>
  <c r="B5248" i="14"/>
  <c r="B5249" i="14"/>
  <c r="B5250" i="14"/>
  <c r="B5251" i="14"/>
  <c r="B5252" i="14"/>
  <c r="B5253" i="14"/>
  <c r="B5254" i="14"/>
  <c r="B5255" i="14"/>
  <c r="B5256" i="14"/>
  <c r="B5257" i="14"/>
  <c r="B5258" i="14"/>
  <c r="B5259" i="14"/>
  <c r="B5260" i="14"/>
  <c r="B5261" i="14"/>
  <c r="B5262" i="14"/>
  <c r="B5263" i="14"/>
  <c r="B5264" i="14"/>
  <c r="B5265" i="14"/>
  <c r="B5266" i="14"/>
  <c r="B5267" i="14"/>
  <c r="B5268" i="14"/>
  <c r="B5269" i="14"/>
  <c r="B5270" i="14"/>
  <c r="B5271" i="14"/>
  <c r="B5272" i="14"/>
  <c r="B5273" i="14"/>
  <c r="B5274" i="14"/>
  <c r="B5275" i="14"/>
  <c r="B5276" i="14"/>
  <c r="B5277" i="14"/>
  <c r="B5278" i="14"/>
  <c r="B5279" i="14"/>
  <c r="B5280" i="14"/>
  <c r="B5281" i="14"/>
  <c r="B5282" i="14"/>
  <c r="B5283" i="14"/>
  <c r="B5284" i="14"/>
  <c r="B5285" i="14"/>
  <c r="B5286" i="14"/>
  <c r="B5287" i="14"/>
  <c r="B5288" i="14"/>
  <c r="B5289" i="14"/>
  <c r="B5290" i="14"/>
  <c r="B5291" i="14"/>
  <c r="B5292" i="14"/>
  <c r="B5293" i="14"/>
  <c r="B5294" i="14"/>
  <c r="B5295" i="14"/>
  <c r="B5296" i="14"/>
  <c r="B5297" i="14"/>
  <c r="B5298" i="14"/>
  <c r="B5299" i="14"/>
  <c r="B5300" i="14"/>
  <c r="B5301" i="14"/>
  <c r="B5302" i="14"/>
  <c r="B5303" i="14"/>
  <c r="B5304" i="14"/>
  <c r="B5305" i="14"/>
  <c r="B5306" i="14"/>
  <c r="B5307" i="14"/>
  <c r="B5308" i="14"/>
  <c r="B5309" i="14"/>
  <c r="B5310" i="14"/>
  <c r="B5311" i="14"/>
  <c r="B5312" i="14"/>
  <c r="B5313" i="14"/>
  <c r="B5314" i="14"/>
  <c r="B5315" i="14"/>
  <c r="B5316" i="14"/>
  <c r="B5317" i="14"/>
  <c r="B5318" i="14"/>
  <c r="B5319" i="14"/>
  <c r="B5320" i="14"/>
  <c r="B5321" i="14"/>
  <c r="B5322" i="14"/>
  <c r="B5323" i="14"/>
  <c r="B5324" i="14"/>
  <c r="B5325" i="14"/>
  <c r="B5326" i="14"/>
  <c r="B5327" i="14"/>
  <c r="B5328" i="14"/>
  <c r="B5329" i="14"/>
  <c r="B5330" i="14"/>
  <c r="B5331" i="14"/>
  <c r="B5332" i="14"/>
  <c r="B5333" i="14"/>
  <c r="B5334" i="14"/>
  <c r="B5335" i="14"/>
  <c r="B5336" i="14"/>
  <c r="B5337" i="14"/>
  <c r="B5338" i="14"/>
  <c r="B5339" i="14"/>
  <c r="B5340" i="14"/>
  <c r="B5341" i="14"/>
  <c r="B5342" i="14"/>
  <c r="B5343" i="14"/>
  <c r="B5344" i="14"/>
  <c r="B5345" i="14"/>
  <c r="B5346" i="14"/>
  <c r="B5347" i="14"/>
  <c r="B5348" i="14"/>
  <c r="B5349" i="14"/>
  <c r="B5350" i="14"/>
  <c r="B5351" i="14"/>
  <c r="B5352" i="14"/>
  <c r="B5353" i="14"/>
  <c r="B5354" i="14"/>
  <c r="B5355" i="14"/>
  <c r="B5356" i="14"/>
  <c r="B5357" i="14"/>
  <c r="B5358" i="14"/>
  <c r="B5359" i="14"/>
  <c r="B5360" i="14"/>
  <c r="B5361" i="14"/>
  <c r="B5362" i="14"/>
  <c r="B5363" i="14"/>
  <c r="B5364" i="14"/>
  <c r="B5365" i="14"/>
  <c r="B5366" i="14"/>
  <c r="B5367" i="14"/>
  <c r="B5368" i="14"/>
  <c r="B5369" i="14"/>
  <c r="B5370" i="14"/>
  <c r="B5371" i="14"/>
  <c r="B5372" i="14"/>
  <c r="B5373" i="14"/>
  <c r="B5374" i="14"/>
  <c r="B5375" i="14"/>
  <c r="B5376" i="14"/>
  <c r="B5377" i="14"/>
  <c r="B5378" i="14"/>
  <c r="B5379" i="14"/>
  <c r="B5380" i="14"/>
  <c r="B5381" i="14"/>
  <c r="B5382" i="14"/>
  <c r="B5383" i="14"/>
  <c r="B5384" i="14"/>
  <c r="B5385" i="14"/>
  <c r="B5386" i="14"/>
  <c r="B5387" i="14"/>
  <c r="B5388" i="14"/>
  <c r="B5389" i="14"/>
  <c r="B5390" i="14"/>
  <c r="B5391" i="14"/>
  <c r="B5392" i="14"/>
  <c r="B5393" i="14"/>
  <c r="B5394" i="14"/>
  <c r="B5395" i="14"/>
  <c r="B5396" i="14"/>
  <c r="B5397" i="14"/>
  <c r="B5398" i="14"/>
  <c r="B5399" i="14"/>
  <c r="B5400" i="14"/>
  <c r="B5401" i="14"/>
  <c r="B5402" i="14"/>
  <c r="B5403" i="14"/>
  <c r="B5404" i="14"/>
  <c r="B5405" i="14"/>
  <c r="B5406" i="14"/>
  <c r="B5407" i="14"/>
  <c r="B5408" i="14"/>
  <c r="B5409" i="14"/>
  <c r="B5410" i="14"/>
  <c r="B5411" i="14"/>
  <c r="B5412" i="14"/>
  <c r="B5413" i="14"/>
  <c r="B5414" i="14"/>
  <c r="B5415" i="14"/>
  <c r="B5416" i="14"/>
  <c r="B5417" i="14"/>
  <c r="B5418" i="14"/>
  <c r="B5419" i="14"/>
  <c r="B5420" i="14"/>
  <c r="B5421" i="14"/>
  <c r="B5422" i="14"/>
  <c r="B5423" i="14"/>
  <c r="B5424" i="14"/>
  <c r="B5425" i="14"/>
  <c r="B5426" i="14"/>
  <c r="B5427" i="14"/>
  <c r="B5428" i="14"/>
  <c r="B5429" i="14"/>
  <c r="B5430" i="14"/>
  <c r="B5431" i="14"/>
  <c r="B5432" i="14"/>
  <c r="B5433" i="14"/>
  <c r="B5434" i="14"/>
  <c r="B5435" i="14"/>
  <c r="B5436" i="14"/>
  <c r="B5437" i="14"/>
  <c r="B5438" i="14"/>
  <c r="B5439" i="14"/>
  <c r="B5440" i="14"/>
  <c r="B5441" i="14"/>
  <c r="B5442" i="14"/>
  <c r="B5443" i="14"/>
  <c r="B5444" i="14"/>
  <c r="B5445" i="14"/>
  <c r="B5446" i="14"/>
  <c r="B5447" i="14"/>
  <c r="B5448" i="14"/>
  <c r="B5449" i="14"/>
  <c r="B5450" i="14"/>
  <c r="B5451" i="14"/>
  <c r="B5452" i="14"/>
  <c r="B5453" i="14"/>
  <c r="B5454" i="14"/>
  <c r="B5455" i="14"/>
  <c r="B5456" i="14"/>
  <c r="B5457" i="14"/>
  <c r="B5458" i="14"/>
  <c r="B5488" i="14"/>
  <c r="B5489" i="14"/>
  <c r="B5490" i="14"/>
  <c r="B5491" i="14"/>
  <c r="B5492" i="14"/>
  <c r="B5493" i="14"/>
  <c r="B5494" i="14"/>
  <c r="B5495" i="14"/>
  <c r="B5496" i="14"/>
  <c r="B5497" i="14"/>
  <c r="B5498" i="14"/>
  <c r="B5499" i="14"/>
  <c r="B5500" i="14"/>
  <c r="B5501" i="14"/>
  <c r="B5502" i="14"/>
  <c r="B5503" i="14"/>
  <c r="B5504" i="14"/>
  <c r="B5505" i="14"/>
  <c r="B5506" i="14"/>
  <c r="B5507" i="14"/>
  <c r="B5508" i="14"/>
  <c r="B5509" i="14"/>
  <c r="B5510" i="14"/>
  <c r="B5511" i="14"/>
  <c r="B5512" i="14"/>
  <c r="B5513" i="14"/>
  <c r="B5514" i="14"/>
  <c r="B5515" i="14"/>
  <c r="B5516" i="14"/>
  <c r="B5517" i="14"/>
  <c r="B5518" i="14"/>
  <c r="B5519" i="14"/>
  <c r="B5520" i="14"/>
  <c r="B5521" i="14"/>
  <c r="B5522" i="14"/>
  <c r="B5523" i="14"/>
  <c r="B5524" i="14"/>
  <c r="B5525" i="14"/>
  <c r="B5526" i="14"/>
  <c r="B5527" i="14"/>
  <c r="B5528" i="14"/>
  <c r="B5529" i="14"/>
  <c r="B5539" i="14"/>
  <c r="B5540" i="14"/>
  <c r="B5541" i="14"/>
  <c r="B5542" i="14"/>
  <c r="B5543" i="14"/>
  <c r="B5544" i="14"/>
  <c r="B5545" i="14"/>
  <c r="B5546" i="14"/>
  <c r="B5547" i="14"/>
  <c r="B5548" i="14"/>
  <c r="B5549" i="14"/>
  <c r="B5550" i="14"/>
  <c r="B5551" i="14"/>
  <c r="B5552" i="14"/>
  <c r="B5553" i="14"/>
  <c r="B5554" i="14"/>
  <c r="B5555" i="14"/>
  <c r="B5556" i="14"/>
  <c r="B5557" i="14"/>
  <c r="B5558" i="14"/>
  <c r="B5559" i="14"/>
  <c r="B5560" i="14"/>
  <c r="B5561" i="14"/>
  <c r="B5562" i="14"/>
  <c r="B5563" i="14"/>
  <c r="B5564" i="14"/>
  <c r="B5565" i="14"/>
  <c r="B5566" i="14"/>
  <c r="B5567" i="14"/>
  <c r="B5568" i="14"/>
  <c r="B5569" i="14"/>
  <c r="B5570" i="14"/>
  <c r="B5571" i="14"/>
  <c r="B5572" i="14"/>
  <c r="B5573" i="14"/>
  <c r="B5574" i="14"/>
  <c r="B5575" i="14"/>
  <c r="B5576" i="14"/>
  <c r="B5577" i="14"/>
  <c r="B5578" i="14"/>
  <c r="B5579" i="14"/>
  <c r="B5580" i="14"/>
  <c r="B5581" i="14"/>
  <c r="B5582" i="14"/>
  <c r="B5583" i="14"/>
  <c r="B5584" i="14"/>
  <c r="B5585" i="14"/>
  <c r="B5586" i="14"/>
  <c r="B5587" i="14"/>
  <c r="B5588" i="14"/>
  <c r="B5589" i="14"/>
  <c r="B5590" i="14"/>
  <c r="B5591" i="14"/>
  <c r="B5592" i="14"/>
  <c r="B5593" i="14"/>
  <c r="B5594" i="14"/>
  <c r="B5595" i="14"/>
  <c r="B5596" i="14"/>
  <c r="B5597" i="14"/>
  <c r="B5598" i="14"/>
  <c r="B5599" i="14"/>
  <c r="B5600" i="14"/>
  <c r="B5601" i="14"/>
  <c r="B5602" i="14"/>
  <c r="B5603" i="14"/>
  <c r="B5604" i="14"/>
  <c r="B5605" i="14"/>
  <c r="B5606" i="14"/>
  <c r="B5607" i="14"/>
  <c r="B5608" i="14"/>
  <c r="B5609" i="14"/>
  <c r="B5610" i="14"/>
  <c r="B5611" i="14"/>
  <c r="B5612" i="14"/>
  <c r="B5613" i="14"/>
  <c r="B5614" i="14"/>
  <c r="B5615" i="14"/>
  <c r="B5616" i="14"/>
  <c r="B5617" i="14"/>
  <c r="B5618" i="14"/>
  <c r="B5619" i="14"/>
  <c r="B5620" i="14"/>
  <c r="B5621" i="14"/>
  <c r="B5622" i="14"/>
  <c r="B5623" i="14"/>
  <c r="B5624" i="14"/>
  <c r="B5625" i="14"/>
  <c r="B5626" i="14"/>
  <c r="B5627" i="14"/>
  <c r="B5628" i="14"/>
  <c r="B5629" i="14"/>
  <c r="B5630" i="14"/>
  <c r="B5631" i="14"/>
  <c r="B5632" i="14"/>
  <c r="B5633" i="14"/>
  <c r="B5634" i="14"/>
  <c r="B5635" i="14"/>
  <c r="B5636" i="14"/>
  <c r="B5637" i="14"/>
  <c r="B5638" i="14"/>
  <c r="B5639" i="14"/>
  <c r="B5640" i="14"/>
  <c r="B5641" i="14"/>
  <c r="B5642" i="14"/>
  <c r="B5643" i="14"/>
  <c r="B5644" i="14"/>
  <c r="B5645" i="14"/>
  <c r="B5646" i="14"/>
  <c r="B5647" i="14"/>
  <c r="B5648" i="14"/>
  <c r="B5649" i="14"/>
  <c r="B5675" i="14"/>
  <c r="B5676" i="14"/>
  <c r="B5677" i="14"/>
  <c r="B5678" i="14"/>
  <c r="B5679" i="14"/>
  <c r="B5680" i="14"/>
  <c r="B5681" i="14"/>
  <c r="B5682" i="14"/>
  <c r="B5683" i="14"/>
  <c r="B5684" i="14"/>
  <c r="B5685" i="14"/>
  <c r="B5686" i="14"/>
  <c r="B5687" i="14"/>
  <c r="B5688" i="14"/>
  <c r="B5689" i="14"/>
  <c r="B5690" i="14"/>
  <c r="B5691" i="14"/>
  <c r="B5692" i="14"/>
  <c r="B5693" i="14"/>
  <c r="B5694" i="14"/>
  <c r="B5695" i="14"/>
  <c r="B5696" i="14"/>
  <c r="B5697" i="14"/>
  <c r="B5698" i="14"/>
  <c r="B5699" i="14"/>
  <c r="B5700" i="14"/>
  <c r="B5701" i="14"/>
  <c r="B5702" i="14"/>
  <c r="B5703" i="14"/>
  <c r="B5704" i="14"/>
  <c r="B5705" i="14"/>
  <c r="B5706" i="14"/>
  <c r="B5707" i="14"/>
  <c r="B5708" i="14"/>
  <c r="B5709" i="14"/>
  <c r="B5710" i="14"/>
  <c r="B5711" i="14"/>
  <c r="B5712" i="14"/>
  <c r="B5713" i="14"/>
  <c r="B5714" i="14"/>
  <c r="B5715" i="14"/>
  <c r="B5716" i="14"/>
  <c r="B5717" i="14"/>
  <c r="B5718" i="14"/>
  <c r="B5719" i="14"/>
  <c r="B5720" i="14"/>
  <c r="B5721" i="14"/>
  <c r="B5722" i="14"/>
  <c r="B5723" i="14"/>
  <c r="B5724" i="14"/>
  <c r="B5725" i="14"/>
  <c r="B5726" i="14"/>
  <c r="B5727" i="14"/>
  <c r="B5728" i="14"/>
  <c r="B5729" i="14"/>
  <c r="B5730" i="14"/>
  <c r="B5731" i="14"/>
  <c r="B5732" i="14"/>
  <c r="B5733" i="14"/>
  <c r="B5734" i="14"/>
  <c r="B5735" i="14"/>
  <c r="B5736" i="14"/>
  <c r="B5737" i="14"/>
  <c r="B5738" i="14"/>
  <c r="B5739" i="14"/>
  <c r="B5740" i="14"/>
  <c r="B5741" i="14"/>
  <c r="B5742" i="14"/>
  <c r="B5743" i="14"/>
  <c r="B5744" i="14"/>
  <c r="B5745" i="14"/>
  <c r="B5746" i="14"/>
  <c r="B5747" i="14"/>
  <c r="B5748" i="14"/>
  <c r="B5749" i="14"/>
  <c r="B5750" i="14"/>
  <c r="B5751" i="14"/>
  <c r="B5752" i="14"/>
  <c r="B5753" i="14"/>
  <c r="B5754" i="14"/>
  <c r="B5755" i="14"/>
  <c r="B5756" i="14"/>
  <c r="B5757" i="14"/>
  <c r="B5758" i="14"/>
  <c r="B5759" i="14"/>
  <c r="B5760" i="14"/>
  <c r="B5761" i="14"/>
  <c r="B5762" i="14"/>
  <c r="B5763" i="14"/>
  <c r="B5764" i="14"/>
  <c r="B5765" i="14"/>
  <c r="B5766" i="14"/>
  <c r="B5767" i="14"/>
  <c r="B5768" i="14"/>
  <c r="B5769" i="14"/>
  <c r="B5770" i="14"/>
  <c r="B5771" i="14"/>
  <c r="B5772" i="14"/>
  <c r="B5773" i="14"/>
  <c r="B5774" i="14"/>
  <c r="B5775" i="14"/>
  <c r="B5776" i="14"/>
  <c r="B5777" i="14"/>
  <c r="B5778" i="14"/>
  <c r="B5779" i="14"/>
  <c r="B5780" i="14"/>
  <c r="B5781" i="14"/>
  <c r="B5782" i="14"/>
  <c r="B5783" i="14"/>
  <c r="B5784" i="14"/>
  <c r="B5785" i="14"/>
  <c r="B5786" i="14"/>
  <c r="B5787" i="14"/>
  <c r="B5788" i="14"/>
  <c r="B5789" i="14"/>
  <c r="B5790" i="14"/>
  <c r="B5791" i="14"/>
  <c r="B5792" i="14"/>
  <c r="B5793" i="14"/>
  <c r="B5794" i="14"/>
  <c r="B5795" i="14"/>
  <c r="B5796" i="14"/>
  <c r="B5797" i="14"/>
  <c r="B5798" i="14"/>
  <c r="B5799" i="14"/>
  <c r="B5800" i="14"/>
  <c r="B5801" i="14"/>
  <c r="B5802" i="14"/>
  <c r="B5803" i="14"/>
  <c r="B5804" i="14"/>
  <c r="B5805" i="14"/>
  <c r="B5806" i="14"/>
  <c r="B5807" i="14"/>
  <c r="B5808" i="14"/>
  <c r="B5809" i="14"/>
  <c r="B5810" i="14"/>
  <c r="B5811" i="14"/>
  <c r="B5812" i="14"/>
  <c r="B5813" i="14"/>
  <c r="B5814" i="14"/>
  <c r="B5815" i="14"/>
  <c r="B5816" i="14"/>
  <c r="B5817" i="14"/>
  <c r="B5818" i="14"/>
  <c r="B5819" i="14"/>
  <c r="B5820" i="14"/>
  <c r="B5821" i="14"/>
  <c r="B5822" i="14"/>
  <c r="B5823" i="14"/>
  <c r="B5824" i="14"/>
  <c r="B5825" i="14"/>
  <c r="B5826" i="14"/>
  <c r="B5827" i="14"/>
  <c r="B5828" i="14"/>
  <c r="B5829" i="14"/>
  <c r="B5830" i="14"/>
  <c r="B5831" i="14"/>
  <c r="B5832" i="14"/>
  <c r="B5833" i="14"/>
  <c r="B5834" i="14"/>
  <c r="B5835" i="14"/>
  <c r="B5836" i="14"/>
  <c r="B5837" i="14"/>
  <c r="B5838" i="14"/>
  <c r="B5839" i="14"/>
  <c r="B5840" i="14"/>
  <c r="B5841" i="14"/>
  <c r="B5842" i="14"/>
  <c r="B5843" i="14"/>
  <c r="B5844" i="14"/>
  <c r="B5845" i="14"/>
  <c r="B5846" i="14"/>
  <c r="B5847" i="14"/>
  <c r="B5848" i="14"/>
  <c r="B5849" i="14"/>
  <c r="B5850" i="14"/>
  <c r="B5851" i="14"/>
  <c r="B5852" i="14"/>
  <c r="B5853" i="14"/>
  <c r="B5650" i="14"/>
  <c r="B5651" i="14"/>
  <c r="B5652" i="14"/>
  <c r="B5653" i="14"/>
  <c r="B5654" i="14"/>
  <c r="B5655" i="14"/>
  <c r="B5656" i="14"/>
  <c r="B5657" i="14"/>
  <c r="B5658" i="14"/>
  <c r="B5659" i="14"/>
  <c r="B5660" i="14"/>
  <c r="B5661" i="14"/>
  <c r="B5662" i="14"/>
  <c r="B5663" i="14"/>
  <c r="B5664" i="14"/>
  <c r="B5665" i="14"/>
  <c r="B5666" i="14"/>
  <c r="B5667" i="14"/>
  <c r="B5668" i="14"/>
  <c r="B5669" i="14"/>
  <c r="B5670" i="14"/>
  <c r="B5671" i="14"/>
  <c r="B5672" i="14"/>
  <c r="I5650" i="14"/>
  <c r="I5651" i="14"/>
  <c r="I5652" i="14"/>
  <c r="I5653" i="14"/>
  <c r="I5654" i="14"/>
  <c r="I5655" i="14"/>
  <c r="I5656" i="14"/>
  <c r="I5657" i="14"/>
  <c r="I5658" i="14"/>
  <c r="I5659" i="14"/>
  <c r="I5660" i="14"/>
  <c r="I5661" i="14"/>
  <c r="I5662" i="14"/>
  <c r="I5663" i="14"/>
  <c r="I5664" i="14"/>
  <c r="I5665" i="14"/>
  <c r="I5666" i="14"/>
  <c r="I5667" i="14"/>
  <c r="I5668" i="14"/>
  <c r="I5669" i="14"/>
  <c r="I5670" i="14"/>
  <c r="I5671" i="14"/>
  <c r="I5672" i="14"/>
  <c r="B2" i="14" l="1"/>
  <c r="I40" i="14" l="1"/>
  <c r="I41" i="14"/>
  <c r="I42" i="14"/>
  <c r="I43" i="14"/>
  <c r="I44" i="14"/>
  <c r="I45" i="14"/>
  <c r="I46" i="14"/>
  <c r="I47" i="14"/>
  <c r="I48" i="14"/>
  <c r="I49" i="14"/>
  <c r="I50" i="14"/>
  <c r="I51" i="14"/>
  <c r="I52" i="14"/>
  <c r="I53" i="14"/>
  <c r="I54" i="14"/>
  <c r="I55" i="14"/>
  <c r="I56" i="14"/>
  <c r="I57" i="14"/>
  <c r="I58" i="14"/>
  <c r="I59" i="14"/>
  <c r="I60" i="14"/>
  <c r="I61" i="14"/>
  <c r="I62" i="14"/>
  <c r="I63" i="14"/>
  <c r="I64" i="14"/>
  <c r="I65" i="14"/>
  <c r="I66" i="14"/>
  <c r="I67" i="14"/>
  <c r="I68" i="14"/>
  <c r="I69" i="14"/>
  <c r="I70" i="14"/>
  <c r="I71" i="14"/>
  <c r="I72" i="14"/>
  <c r="I73" i="14"/>
  <c r="I74" i="14"/>
  <c r="I75" i="14"/>
  <c r="I76" i="14"/>
  <c r="I77" i="14"/>
  <c r="I78" i="14"/>
  <c r="I79" i="14"/>
  <c r="I80" i="14"/>
  <c r="I81" i="14"/>
  <c r="I82" i="14"/>
  <c r="I83" i="14"/>
  <c r="I84" i="14"/>
  <c r="I85" i="14"/>
  <c r="I86" i="14"/>
  <c r="I87" i="14"/>
  <c r="I88" i="14"/>
  <c r="I89" i="14"/>
  <c r="I90" i="14"/>
  <c r="I91" i="14"/>
  <c r="I92" i="14"/>
  <c r="I93" i="14"/>
  <c r="I94" i="14"/>
  <c r="I95" i="14"/>
  <c r="I96" i="14"/>
  <c r="I97" i="14"/>
  <c r="I98" i="14"/>
  <c r="I99" i="14"/>
  <c r="I100" i="14"/>
  <c r="I101" i="14"/>
  <c r="I102" i="14"/>
  <c r="I103" i="14"/>
  <c r="I104" i="14"/>
  <c r="I105" i="14"/>
  <c r="I106" i="14"/>
  <c r="I107" i="14"/>
  <c r="I108" i="14"/>
  <c r="I109" i="14"/>
  <c r="I110" i="14"/>
  <c r="I111" i="14"/>
  <c r="I112" i="14"/>
  <c r="I113" i="14"/>
  <c r="I114" i="14"/>
  <c r="I115" i="14"/>
  <c r="I116" i="14"/>
  <c r="I117" i="14"/>
  <c r="I118" i="14"/>
  <c r="I119" i="14"/>
  <c r="I120" i="14"/>
  <c r="I121" i="14"/>
  <c r="I122" i="14"/>
  <c r="I123" i="14"/>
  <c r="I124" i="14"/>
  <c r="I125" i="14"/>
  <c r="I126" i="14"/>
  <c r="I127" i="14"/>
  <c r="I128" i="14"/>
  <c r="I129" i="14"/>
  <c r="I130" i="14"/>
  <c r="I131" i="14"/>
  <c r="I132" i="14"/>
  <c r="I133" i="14"/>
  <c r="I134" i="14"/>
  <c r="I135" i="14"/>
  <c r="I136" i="14"/>
  <c r="I137" i="14"/>
  <c r="I138" i="14"/>
  <c r="I139" i="14"/>
  <c r="I140" i="14"/>
  <c r="I141" i="14"/>
  <c r="I144" i="14"/>
  <c r="I145" i="14"/>
  <c r="I146" i="14"/>
  <c r="I147" i="14"/>
  <c r="I148" i="14"/>
  <c r="I149" i="14"/>
  <c r="I150" i="14"/>
  <c r="I151" i="14"/>
  <c r="I152" i="14"/>
  <c r="I153" i="14"/>
  <c r="I154" i="14"/>
  <c r="I155" i="14"/>
  <c r="I156" i="14"/>
  <c r="I157" i="14"/>
  <c r="I158" i="14"/>
  <c r="I159" i="14"/>
  <c r="I160" i="14"/>
  <c r="I161" i="14"/>
  <c r="I162" i="14"/>
  <c r="I163" i="14"/>
  <c r="I164" i="14"/>
  <c r="I165" i="14"/>
  <c r="I166" i="14"/>
  <c r="I167" i="14"/>
  <c r="I168" i="14"/>
  <c r="I169" i="14"/>
  <c r="I170" i="14"/>
  <c r="I171" i="14"/>
  <c r="I172" i="14"/>
  <c r="I173" i="14"/>
  <c r="I174" i="14"/>
  <c r="I175" i="14"/>
  <c r="I176" i="14"/>
  <c r="I177" i="14"/>
  <c r="I178" i="14"/>
  <c r="I179" i="14"/>
  <c r="I180" i="14"/>
  <c r="I181" i="14"/>
  <c r="I182" i="14"/>
  <c r="I183" i="14"/>
  <c r="I184" i="14"/>
  <c r="I185" i="14"/>
  <c r="I186" i="14"/>
  <c r="I187" i="14"/>
  <c r="I188" i="14"/>
  <c r="I189" i="14"/>
  <c r="I190" i="14"/>
  <c r="I191" i="14"/>
  <c r="I192" i="14"/>
  <c r="I193" i="14"/>
  <c r="I194" i="14"/>
  <c r="I195" i="14"/>
  <c r="I196" i="14"/>
  <c r="I197" i="14"/>
  <c r="I198" i="14"/>
  <c r="I199" i="14"/>
  <c r="I200" i="14"/>
  <c r="I201" i="14"/>
  <c r="I202" i="14"/>
  <c r="I203" i="14"/>
  <c r="I204" i="14"/>
  <c r="I205" i="14"/>
  <c r="I206" i="14"/>
  <c r="I207" i="14"/>
  <c r="I208" i="14"/>
  <c r="I209" i="14"/>
  <c r="I210" i="14"/>
  <c r="I211" i="14"/>
  <c r="I212" i="14"/>
  <c r="I213" i="14"/>
  <c r="I214" i="14"/>
  <c r="I215" i="14"/>
  <c r="I216" i="14"/>
  <c r="I217" i="14"/>
  <c r="I218" i="14"/>
  <c r="I219" i="14"/>
  <c r="I220" i="14"/>
  <c r="I221" i="14"/>
  <c r="I222" i="14"/>
  <c r="I223" i="14"/>
  <c r="I224" i="14"/>
  <c r="I225" i="14"/>
  <c r="I226" i="14"/>
  <c r="I227" i="14"/>
  <c r="I228" i="14"/>
  <c r="I229" i="14"/>
  <c r="I230" i="14"/>
  <c r="I231" i="14"/>
  <c r="I232" i="14"/>
  <c r="I233" i="14"/>
  <c r="I234" i="14"/>
  <c r="I235" i="14"/>
  <c r="I236" i="14"/>
  <c r="I237" i="14"/>
  <c r="I238" i="14"/>
  <c r="I239" i="14"/>
  <c r="I240" i="14"/>
  <c r="I241" i="14"/>
  <c r="I242" i="14"/>
  <c r="I243" i="14"/>
  <c r="I244" i="14"/>
  <c r="I245" i="14"/>
  <c r="I246" i="14"/>
  <c r="I247" i="14"/>
  <c r="I248" i="14"/>
  <c r="I249" i="14"/>
  <c r="I250" i="14"/>
  <c r="I251" i="14"/>
  <c r="I252" i="14"/>
  <c r="I253" i="14"/>
  <c r="I254" i="14"/>
  <c r="I255" i="14"/>
  <c r="I256" i="14"/>
  <c r="I257" i="14"/>
  <c r="I258" i="14"/>
  <c r="I259" i="14"/>
  <c r="I260" i="14"/>
  <c r="I261" i="14"/>
  <c r="I262" i="14"/>
  <c r="I263" i="14"/>
  <c r="I264" i="14"/>
  <c r="I265" i="14"/>
  <c r="I268" i="14"/>
  <c r="I269" i="14"/>
  <c r="I270" i="14"/>
  <c r="I271" i="14"/>
  <c r="I272" i="14"/>
  <c r="I273" i="14"/>
  <c r="I274" i="14"/>
  <c r="I275" i="14"/>
  <c r="I276" i="14"/>
  <c r="I277" i="14"/>
  <c r="I278" i="14"/>
  <c r="I279" i="14"/>
  <c r="I280" i="14"/>
  <c r="I281" i="14"/>
  <c r="I282" i="14"/>
  <c r="I283" i="14"/>
  <c r="I284" i="14"/>
  <c r="I285" i="14"/>
  <c r="I286" i="14"/>
  <c r="I287" i="14"/>
  <c r="I288" i="14"/>
  <c r="I289" i="14"/>
  <c r="I290" i="14"/>
  <c r="I291" i="14"/>
  <c r="I292" i="14"/>
  <c r="I293" i="14"/>
  <c r="I294" i="14"/>
  <c r="I295" i="14"/>
  <c r="I296" i="14"/>
  <c r="I297" i="14"/>
  <c r="I298" i="14"/>
  <c r="I299" i="14"/>
  <c r="I300" i="14"/>
  <c r="I301" i="14"/>
  <c r="I302" i="14"/>
  <c r="I303" i="14"/>
  <c r="I304" i="14"/>
  <c r="I305" i="14"/>
  <c r="I306" i="14"/>
  <c r="I307" i="14"/>
  <c r="I308" i="14"/>
  <c r="I309" i="14"/>
  <c r="I310" i="14"/>
  <c r="I311" i="14"/>
  <c r="I312" i="14"/>
  <c r="I313" i="14"/>
  <c r="I318" i="14"/>
  <c r="I319" i="14"/>
  <c r="I320" i="14"/>
  <c r="I321" i="14"/>
  <c r="I322" i="14"/>
  <c r="I323" i="14"/>
  <c r="I324" i="14"/>
  <c r="I325" i="14"/>
  <c r="I326" i="14"/>
  <c r="I327" i="14"/>
  <c r="I328" i="14"/>
  <c r="I329" i="14"/>
  <c r="I330" i="14"/>
  <c r="I331" i="14"/>
  <c r="I332" i="14"/>
  <c r="I333" i="14"/>
  <c r="I334" i="14"/>
  <c r="I335" i="14"/>
  <c r="I336" i="14"/>
  <c r="I337" i="14"/>
  <c r="I338" i="14"/>
  <c r="I339" i="14"/>
  <c r="I340" i="14"/>
  <c r="I341" i="14"/>
  <c r="I342" i="14"/>
  <c r="I343" i="14"/>
  <c r="I344" i="14"/>
  <c r="I345" i="14"/>
  <c r="I346" i="14"/>
  <c r="I347" i="14"/>
  <c r="I348" i="14"/>
  <c r="I349" i="14"/>
  <c r="I350" i="14"/>
  <c r="I351" i="14"/>
  <c r="I352" i="14"/>
  <c r="I353" i="14"/>
  <c r="I354" i="14"/>
  <c r="I355" i="14"/>
  <c r="I356" i="14"/>
  <c r="I357" i="14"/>
  <c r="I358" i="14"/>
  <c r="I359" i="14"/>
  <c r="I360" i="14"/>
  <c r="I361" i="14"/>
  <c r="I362" i="14"/>
  <c r="I363" i="14"/>
  <c r="I364" i="14"/>
  <c r="I365" i="14"/>
  <c r="I366" i="14"/>
  <c r="I367" i="14"/>
  <c r="I368" i="14"/>
  <c r="I369" i="14"/>
  <c r="I370" i="14"/>
  <c r="I371" i="14"/>
  <c r="I372" i="14"/>
  <c r="I373" i="14"/>
  <c r="I374" i="14"/>
  <c r="I375" i="14"/>
  <c r="I376" i="14"/>
  <c r="I377" i="14"/>
  <c r="I378" i="14"/>
  <c r="I379" i="14"/>
  <c r="I380" i="14"/>
  <c r="I381" i="14"/>
  <c r="I382" i="14"/>
  <c r="I383" i="14"/>
  <c r="I384" i="14"/>
  <c r="I385" i="14"/>
  <c r="I386" i="14"/>
  <c r="I387" i="14"/>
  <c r="I388" i="14"/>
  <c r="I389" i="14"/>
  <c r="I390" i="14"/>
  <c r="I391" i="14"/>
  <c r="I392" i="14"/>
  <c r="I393" i="14"/>
  <c r="I394" i="14"/>
  <c r="I395" i="14"/>
  <c r="I396" i="14"/>
  <c r="I397" i="14"/>
  <c r="I398" i="14"/>
  <c r="I399" i="14"/>
  <c r="I400" i="14"/>
  <c r="I401" i="14"/>
  <c r="I402" i="14"/>
  <c r="I403" i="14"/>
  <c r="I404" i="14"/>
  <c r="I405" i="14"/>
  <c r="I406" i="14"/>
  <c r="I407" i="14"/>
  <c r="I408" i="14"/>
  <c r="I409" i="14"/>
  <c r="I410" i="14"/>
  <c r="I411" i="14"/>
  <c r="I412" i="14"/>
  <c r="I413" i="14"/>
  <c r="I414" i="14"/>
  <c r="I415" i="14"/>
  <c r="I416" i="14"/>
  <c r="I417" i="14"/>
  <c r="I418" i="14"/>
  <c r="I419" i="14"/>
  <c r="I420" i="14"/>
  <c r="I421" i="14"/>
  <c r="I422" i="14"/>
  <c r="I423" i="14"/>
  <c r="I424" i="14"/>
  <c r="I425" i="14"/>
  <c r="I426" i="14"/>
  <c r="I427" i="14"/>
  <c r="I428" i="14"/>
  <c r="I429" i="14"/>
  <c r="I430" i="14"/>
  <c r="I431" i="14"/>
  <c r="I432" i="14"/>
  <c r="I433" i="14"/>
  <c r="I434" i="14"/>
  <c r="I435" i="14"/>
  <c r="I436" i="14"/>
  <c r="I437" i="14"/>
  <c r="I438" i="14"/>
  <c r="I439" i="14"/>
  <c r="I440" i="14"/>
  <c r="I441" i="14"/>
  <c r="I442" i="14"/>
  <c r="I443" i="14"/>
  <c r="I444" i="14"/>
  <c r="I445" i="14"/>
  <c r="I446" i="14"/>
  <c r="I447" i="14"/>
  <c r="I448" i="14"/>
  <c r="I449" i="14"/>
  <c r="I450" i="14"/>
  <c r="I451" i="14"/>
  <c r="I452" i="14"/>
  <c r="I453" i="14"/>
  <c r="I454" i="14"/>
  <c r="I455" i="14"/>
  <c r="I456" i="14"/>
  <c r="I457" i="14"/>
  <c r="I458" i="14"/>
  <c r="I459" i="14"/>
  <c r="I460" i="14"/>
  <c r="I461" i="14"/>
  <c r="I462" i="14"/>
  <c r="I463" i="14"/>
  <c r="I464" i="14"/>
  <c r="I465" i="14"/>
  <c r="I466" i="14"/>
  <c r="I467" i="14"/>
  <c r="I468" i="14"/>
  <c r="I469" i="14"/>
  <c r="I470" i="14"/>
  <c r="I471" i="14"/>
  <c r="I472" i="14"/>
  <c r="I473" i="14"/>
  <c r="I474" i="14"/>
  <c r="I475" i="14"/>
  <c r="I476" i="14"/>
  <c r="I477" i="14"/>
  <c r="I478" i="14"/>
  <c r="I479" i="14"/>
  <c r="I480" i="14"/>
  <c r="I481" i="14"/>
  <c r="I482" i="14"/>
  <c r="I483" i="14"/>
  <c r="I484" i="14"/>
  <c r="I485" i="14"/>
  <c r="I486" i="14"/>
  <c r="I487" i="14"/>
  <c r="I488" i="14"/>
  <c r="I489" i="14"/>
  <c r="I490" i="14"/>
  <c r="I491" i="14"/>
  <c r="I492" i="14"/>
  <c r="I493" i="14"/>
  <c r="I494" i="14"/>
  <c r="I495" i="14"/>
  <c r="I496" i="14"/>
  <c r="I497" i="14"/>
  <c r="I498" i="14"/>
  <c r="I499" i="14"/>
  <c r="I500" i="14"/>
  <c r="I501" i="14"/>
  <c r="I502" i="14"/>
  <c r="I503" i="14"/>
  <c r="I504" i="14"/>
  <c r="I505" i="14"/>
  <c r="I506" i="14"/>
  <c r="I507" i="14"/>
  <c r="I508" i="14"/>
  <c r="I509" i="14"/>
  <c r="I510" i="14"/>
  <c r="I511" i="14"/>
  <c r="I512" i="14"/>
  <c r="I513" i="14"/>
  <c r="I514" i="14"/>
  <c r="I515" i="14"/>
  <c r="I516" i="14"/>
  <c r="I517" i="14"/>
  <c r="I518" i="14"/>
  <c r="I519" i="14"/>
  <c r="I520" i="14"/>
  <c r="I521" i="14"/>
  <c r="I522" i="14"/>
  <c r="I523" i="14"/>
  <c r="I524" i="14"/>
  <c r="I525" i="14"/>
  <c r="I526" i="14"/>
  <c r="I527" i="14"/>
  <c r="I528" i="14"/>
  <c r="I529" i="14"/>
  <c r="I530" i="14"/>
  <c r="I531" i="14"/>
  <c r="I532" i="14"/>
  <c r="I533" i="14"/>
  <c r="I534" i="14"/>
  <c r="I535" i="14"/>
  <c r="I536" i="14"/>
  <c r="I537" i="14"/>
  <c r="I538" i="14"/>
  <c r="I539" i="14"/>
  <c r="I540" i="14"/>
  <c r="I541" i="14"/>
  <c r="I542" i="14"/>
  <c r="I543" i="14"/>
  <c r="I544" i="14"/>
  <c r="I545" i="14"/>
  <c r="I546" i="14"/>
  <c r="I547" i="14"/>
  <c r="I548" i="14"/>
  <c r="I549" i="14"/>
  <c r="I550" i="14"/>
  <c r="I551" i="14"/>
  <c r="I552" i="14"/>
  <c r="I553" i="14"/>
  <c r="I554" i="14"/>
  <c r="I555" i="14"/>
  <c r="I556" i="14"/>
  <c r="I557" i="14"/>
  <c r="I558" i="14"/>
  <c r="I559" i="14"/>
  <c r="I560" i="14"/>
  <c r="I561" i="14"/>
  <c r="I562" i="14"/>
  <c r="I563" i="14"/>
  <c r="I564" i="14"/>
  <c r="I565" i="14"/>
  <c r="I566" i="14"/>
  <c r="I567" i="14"/>
  <c r="I568" i="14"/>
  <c r="I569" i="14"/>
  <c r="I570" i="14"/>
  <c r="I571" i="14"/>
  <c r="I572" i="14"/>
  <c r="I573" i="14"/>
  <c r="I574" i="14"/>
  <c r="I575" i="14"/>
  <c r="I576" i="14"/>
  <c r="I577" i="14"/>
  <c r="I578" i="14"/>
  <c r="I579" i="14"/>
  <c r="I580" i="14"/>
  <c r="I581" i="14"/>
  <c r="I582" i="14"/>
  <c r="I583" i="14"/>
  <c r="I584" i="14"/>
  <c r="I585" i="14"/>
  <c r="I586" i="14"/>
  <c r="I587" i="14"/>
  <c r="I588" i="14"/>
  <c r="I589" i="14"/>
  <c r="I590" i="14"/>
  <c r="I591" i="14"/>
  <c r="I592" i="14"/>
  <c r="I593" i="14"/>
  <c r="I594" i="14"/>
  <c r="I595" i="14"/>
  <c r="I596" i="14"/>
  <c r="I597" i="14"/>
  <c r="I598" i="14"/>
  <c r="I599" i="14"/>
  <c r="I600" i="14"/>
  <c r="I601" i="14"/>
  <c r="I602" i="14"/>
  <c r="I603" i="14"/>
  <c r="I604" i="14"/>
  <c r="I605" i="14"/>
  <c r="I606" i="14"/>
  <c r="I607" i="14"/>
  <c r="I608" i="14"/>
  <c r="I609" i="14"/>
  <c r="I610" i="14"/>
  <c r="I611" i="14"/>
  <c r="I612" i="14"/>
  <c r="I613" i="14"/>
  <c r="I614" i="14"/>
  <c r="I615" i="14"/>
  <c r="I616" i="14"/>
  <c r="I617" i="14"/>
  <c r="I618" i="14"/>
  <c r="I619" i="14"/>
  <c r="I620" i="14"/>
  <c r="I621" i="14"/>
  <c r="I622" i="14"/>
  <c r="I623" i="14"/>
  <c r="I624" i="14"/>
  <c r="I625" i="14"/>
  <c r="I626" i="14"/>
  <c r="I627" i="14"/>
  <c r="I628" i="14"/>
  <c r="I629" i="14"/>
  <c r="I630" i="14"/>
  <c r="I631" i="14"/>
  <c r="I632" i="14"/>
  <c r="I633" i="14"/>
  <c r="I634" i="14"/>
  <c r="I635" i="14"/>
  <c r="I636" i="14"/>
  <c r="I637" i="14"/>
  <c r="I638" i="14"/>
  <c r="I639" i="14"/>
  <c r="I640" i="14"/>
  <c r="I641" i="14"/>
  <c r="I642" i="14"/>
  <c r="I643" i="14"/>
  <c r="I644" i="14"/>
  <c r="I645" i="14"/>
  <c r="I646" i="14"/>
  <c r="I647" i="14"/>
  <c r="I648" i="14"/>
  <c r="I649" i="14"/>
  <c r="I650" i="14"/>
  <c r="I651" i="14"/>
  <c r="I652" i="14"/>
  <c r="I653" i="14"/>
  <c r="I654" i="14"/>
  <c r="I655" i="14"/>
  <c r="I656" i="14"/>
  <c r="I657" i="14"/>
  <c r="I658" i="14"/>
  <c r="I659" i="14"/>
  <c r="I660" i="14"/>
  <c r="I661" i="14"/>
  <c r="I662" i="14"/>
  <c r="I663" i="14"/>
  <c r="I664" i="14"/>
  <c r="I665" i="14"/>
  <c r="I666" i="14"/>
  <c r="I667" i="14"/>
  <c r="I668" i="14"/>
  <c r="I669" i="14"/>
  <c r="I670" i="14"/>
  <c r="I671" i="14"/>
  <c r="I672" i="14"/>
  <c r="I673" i="14"/>
  <c r="I674" i="14"/>
  <c r="I675" i="14"/>
  <c r="I676" i="14"/>
  <c r="I677" i="14"/>
  <c r="I678" i="14"/>
  <c r="I679" i="14"/>
  <c r="I680" i="14"/>
  <c r="I681" i="14"/>
  <c r="I682" i="14"/>
  <c r="I683" i="14"/>
  <c r="I684" i="14"/>
  <c r="I685" i="14"/>
  <c r="I686" i="14"/>
  <c r="I687" i="14"/>
  <c r="I688" i="14"/>
  <c r="I689" i="14"/>
  <c r="I690" i="14"/>
  <c r="I691" i="14"/>
  <c r="I692" i="14"/>
  <c r="I693" i="14"/>
  <c r="I694" i="14"/>
  <c r="I695" i="14"/>
  <c r="I696" i="14"/>
  <c r="I697" i="14"/>
  <c r="I698" i="14"/>
  <c r="I699" i="14"/>
  <c r="I700" i="14"/>
  <c r="I701" i="14"/>
  <c r="I702" i="14"/>
  <c r="I703" i="14"/>
  <c r="I704" i="14"/>
  <c r="I705" i="14"/>
  <c r="I706" i="14"/>
  <c r="I707" i="14"/>
  <c r="I708" i="14"/>
  <c r="I709" i="14"/>
  <c r="I710" i="14"/>
  <c r="I711" i="14"/>
  <c r="I712" i="14"/>
  <c r="I713" i="14"/>
  <c r="I714" i="14"/>
  <c r="I715" i="14"/>
  <c r="I716" i="14"/>
  <c r="I717" i="14"/>
  <c r="I718" i="14"/>
  <c r="I719" i="14"/>
  <c r="I720" i="14"/>
  <c r="I721" i="14"/>
  <c r="I722" i="14"/>
  <c r="I723" i="14"/>
  <c r="I724" i="14"/>
  <c r="I725" i="14"/>
  <c r="I726" i="14"/>
  <c r="I727" i="14"/>
  <c r="I728" i="14"/>
  <c r="I729" i="14"/>
  <c r="I782" i="14"/>
  <c r="I783" i="14"/>
  <c r="I784" i="14"/>
  <c r="I785" i="14"/>
  <c r="I786" i="14"/>
  <c r="I787" i="14"/>
  <c r="I788" i="14"/>
  <c r="I789" i="14"/>
  <c r="I790" i="14"/>
  <c r="I791" i="14"/>
  <c r="I792" i="14"/>
  <c r="I793" i="14"/>
  <c r="I794" i="14"/>
  <c r="I795" i="14"/>
  <c r="I796" i="14"/>
  <c r="I797" i="14"/>
  <c r="I798" i="14"/>
  <c r="I799" i="14"/>
  <c r="I800" i="14"/>
  <c r="I801" i="14"/>
  <c r="I802" i="14"/>
  <c r="I803" i="14"/>
  <c r="I804" i="14"/>
  <c r="I805" i="14"/>
  <c r="I806" i="14"/>
  <c r="I807" i="14"/>
  <c r="I808" i="14"/>
  <c r="I809" i="14"/>
  <c r="I810" i="14"/>
  <c r="I811" i="14"/>
  <c r="I812" i="14"/>
  <c r="I813" i="14"/>
  <c r="I814" i="14"/>
  <c r="I815" i="14"/>
  <c r="I816" i="14"/>
  <c r="I817" i="14"/>
  <c r="I818" i="14"/>
  <c r="I819" i="14"/>
  <c r="I820" i="14"/>
  <c r="I821" i="14"/>
  <c r="I822" i="14"/>
  <c r="I823" i="14"/>
  <c r="I824" i="14"/>
  <c r="I825" i="14"/>
  <c r="I826" i="14"/>
  <c r="I827" i="14"/>
  <c r="I828" i="14"/>
  <c r="I829" i="14"/>
  <c r="I830" i="14"/>
  <c r="I831" i="14"/>
  <c r="I832" i="14"/>
  <c r="I833" i="14"/>
  <c r="I834" i="14"/>
  <c r="I835" i="14"/>
  <c r="I847" i="14"/>
  <c r="I848" i="14"/>
  <c r="I849" i="14"/>
  <c r="I850" i="14"/>
  <c r="I851" i="14"/>
  <c r="I852" i="14"/>
  <c r="I853" i="14"/>
  <c r="I854" i="14"/>
  <c r="I855" i="14"/>
  <c r="I856" i="14"/>
  <c r="I857" i="14"/>
  <c r="I858" i="14"/>
  <c r="I859" i="14"/>
  <c r="I860" i="14"/>
  <c r="I861" i="14"/>
  <c r="I862" i="14"/>
  <c r="I863" i="14"/>
  <c r="I864" i="14"/>
  <c r="I865" i="14"/>
  <c r="I866" i="14"/>
  <c r="I867" i="14"/>
  <c r="I868" i="14"/>
  <c r="I869" i="14"/>
  <c r="I870" i="14"/>
  <c r="I871" i="14"/>
  <c r="I872" i="14"/>
  <c r="I873" i="14"/>
  <c r="I874" i="14"/>
  <c r="I875" i="14"/>
  <c r="I876" i="14"/>
  <c r="I877" i="14"/>
  <c r="I878" i="14"/>
  <c r="I879" i="14"/>
  <c r="I880" i="14"/>
  <c r="I881" i="14"/>
  <c r="I882" i="14"/>
  <c r="I883" i="14"/>
  <c r="I884" i="14"/>
  <c r="I885" i="14"/>
  <c r="I886" i="14"/>
  <c r="I887" i="14"/>
  <c r="I888" i="14"/>
  <c r="I889" i="14"/>
  <c r="I890" i="14"/>
  <c r="I891" i="14"/>
  <c r="I892" i="14"/>
  <c r="I893" i="14"/>
  <c r="I894" i="14"/>
  <c r="I895" i="14"/>
  <c r="I896" i="14"/>
  <c r="I897" i="14"/>
  <c r="I898" i="14"/>
  <c r="I899" i="14"/>
  <c r="I900" i="14"/>
  <c r="I901" i="14"/>
  <c r="I902" i="14"/>
  <c r="I903" i="14"/>
  <c r="I904" i="14"/>
  <c r="I905" i="14"/>
  <c r="I906" i="14"/>
  <c r="I907" i="14"/>
  <c r="I908" i="14"/>
  <c r="I909" i="14"/>
  <c r="I910" i="14"/>
  <c r="I911" i="14"/>
  <c r="I912" i="14"/>
  <c r="I913" i="14"/>
  <c r="I914" i="14"/>
  <c r="I915" i="14"/>
  <c r="I916" i="14"/>
  <c r="I917" i="14"/>
  <c r="I918" i="14"/>
  <c r="I919" i="14"/>
  <c r="I920" i="14"/>
  <c r="I921" i="14"/>
  <c r="I922" i="14"/>
  <c r="I923" i="14"/>
  <c r="I924" i="14"/>
  <c r="I925" i="14"/>
  <c r="I926" i="14"/>
  <c r="I927" i="14"/>
  <c r="I928" i="14"/>
  <c r="I929" i="14"/>
  <c r="I930" i="14"/>
  <c r="I931" i="14"/>
  <c r="I932" i="14"/>
  <c r="I933" i="14"/>
  <c r="I934" i="14"/>
  <c r="I935" i="14"/>
  <c r="I936" i="14"/>
  <c r="I937" i="14"/>
  <c r="I938" i="14"/>
  <c r="I939" i="14"/>
  <c r="I940" i="14"/>
  <c r="I941" i="14"/>
  <c r="I942" i="14"/>
  <c r="I943" i="14"/>
  <c r="I944" i="14"/>
  <c r="I945" i="14"/>
  <c r="I946" i="14"/>
  <c r="I947" i="14"/>
  <c r="I948" i="14"/>
  <c r="I957" i="14"/>
  <c r="I958" i="14"/>
  <c r="I959" i="14"/>
  <c r="I960" i="14"/>
  <c r="I961" i="14"/>
  <c r="I962" i="14"/>
  <c r="I963" i="14"/>
  <c r="I964" i="14"/>
  <c r="I965" i="14"/>
  <c r="I966" i="14"/>
  <c r="I967" i="14"/>
  <c r="I968" i="14"/>
  <c r="I969" i="14"/>
  <c r="I970" i="14"/>
  <c r="I971" i="14"/>
  <c r="I972" i="14"/>
  <c r="I973" i="14"/>
  <c r="I974" i="14"/>
  <c r="I975" i="14"/>
  <c r="I976" i="14"/>
  <c r="I977" i="14"/>
  <c r="I978" i="14"/>
  <c r="I979" i="14"/>
  <c r="I980" i="14"/>
  <c r="I981" i="14"/>
  <c r="I982" i="14"/>
  <c r="I983" i="14"/>
  <c r="I999" i="14"/>
  <c r="I1000" i="14"/>
  <c r="I1001" i="14"/>
  <c r="I1002" i="14"/>
  <c r="I1003" i="14"/>
  <c r="I1004" i="14"/>
  <c r="I1005" i="14"/>
  <c r="I1006" i="14"/>
  <c r="I1007" i="14"/>
  <c r="I1008" i="14"/>
  <c r="I1009" i="14"/>
  <c r="I1010" i="14"/>
  <c r="I1011" i="14"/>
  <c r="I1012" i="14"/>
  <c r="I1013" i="14"/>
  <c r="I1014" i="14"/>
  <c r="I1015" i="14"/>
  <c r="I1016" i="14"/>
  <c r="I1017" i="14"/>
  <c r="I1018" i="14"/>
  <c r="I1019" i="14"/>
  <c r="I1020" i="14"/>
  <c r="I1021" i="14"/>
  <c r="I1022" i="14"/>
  <c r="I1023" i="14"/>
  <c r="I1024" i="14"/>
  <c r="I1025" i="14"/>
  <c r="I1026" i="14"/>
  <c r="I1027" i="14"/>
  <c r="I1028" i="14"/>
  <c r="I1029" i="14"/>
  <c r="I1030" i="14"/>
  <c r="I1031" i="14"/>
  <c r="I1032" i="14"/>
  <c r="I1033" i="14"/>
  <c r="I1034" i="14"/>
  <c r="I1035" i="14"/>
  <c r="I1036" i="14"/>
  <c r="I1037" i="14"/>
  <c r="I1038" i="14"/>
  <c r="I1039" i="14"/>
  <c r="I1040" i="14"/>
  <c r="I1041" i="14"/>
  <c r="I1042" i="14"/>
  <c r="I1043" i="14"/>
  <c r="I1044" i="14"/>
  <c r="I1045" i="14"/>
  <c r="I1046" i="14"/>
  <c r="I1047" i="14"/>
  <c r="I1048" i="14"/>
  <c r="I1049" i="14"/>
  <c r="I1050" i="14"/>
  <c r="I1051" i="14"/>
  <c r="I1052" i="14"/>
  <c r="I1053" i="14"/>
  <c r="I1054" i="14"/>
  <c r="I1055" i="14"/>
  <c r="I1056" i="14"/>
  <c r="I1057" i="14"/>
  <c r="I1058" i="14"/>
  <c r="I1059" i="14"/>
  <c r="I1060" i="14"/>
  <c r="I1061" i="14"/>
  <c r="I1062" i="14"/>
  <c r="I1063" i="14"/>
  <c r="I1064" i="14"/>
  <c r="I1065" i="14"/>
  <c r="I1066" i="14"/>
  <c r="I1067" i="14"/>
  <c r="I1068" i="14"/>
  <c r="I1069" i="14"/>
  <c r="I1070" i="14"/>
  <c r="I1071" i="14"/>
  <c r="I1072" i="14"/>
  <c r="I1073" i="14"/>
  <c r="I1074" i="14"/>
  <c r="I1075" i="14"/>
  <c r="I1076" i="14"/>
  <c r="I1077" i="14"/>
  <c r="I1078" i="14"/>
  <c r="I1079" i="14"/>
  <c r="I1080" i="14"/>
  <c r="I1081" i="14"/>
  <c r="I1082" i="14"/>
  <c r="I1083" i="14"/>
  <c r="I1084" i="14"/>
  <c r="I1085" i="14"/>
  <c r="I1086" i="14"/>
  <c r="I1087" i="14"/>
  <c r="I1088" i="14"/>
  <c r="I1089" i="14"/>
  <c r="I1090" i="14"/>
  <c r="I1091" i="14"/>
  <c r="I1092" i="14"/>
  <c r="I1095" i="14"/>
  <c r="I1096" i="14"/>
  <c r="I1097" i="14"/>
  <c r="I1098" i="14"/>
  <c r="I1099" i="14"/>
  <c r="I1100" i="14"/>
  <c r="I1101" i="14"/>
  <c r="I1102" i="14"/>
  <c r="I1103" i="14"/>
  <c r="I1104" i="14"/>
  <c r="I1105" i="14"/>
  <c r="I1106" i="14"/>
  <c r="I1107" i="14"/>
  <c r="I1108" i="14"/>
  <c r="I1109" i="14"/>
  <c r="I1110" i="14"/>
  <c r="I1111" i="14"/>
  <c r="I1112" i="14"/>
  <c r="I1113" i="14"/>
  <c r="I1114" i="14"/>
  <c r="I1115" i="14"/>
  <c r="I1116" i="14"/>
  <c r="I1117" i="14"/>
  <c r="I1119" i="14"/>
  <c r="I1120" i="14"/>
  <c r="I1121" i="14"/>
  <c r="I1122" i="14"/>
  <c r="I1123" i="14"/>
  <c r="I1124" i="14"/>
  <c r="I1125" i="14"/>
  <c r="I1126" i="14"/>
  <c r="I1127" i="14"/>
  <c r="I1128" i="14"/>
  <c r="I1129" i="14"/>
  <c r="I1130" i="14"/>
  <c r="I1131" i="14"/>
  <c r="I1132" i="14"/>
  <c r="I1133" i="14"/>
  <c r="I1134" i="14"/>
  <c r="I1135" i="14"/>
  <c r="I1136" i="14"/>
  <c r="I1137" i="14"/>
  <c r="I1138" i="14"/>
  <c r="I1139" i="14"/>
  <c r="I1140" i="14"/>
  <c r="I1141" i="14"/>
  <c r="I1142" i="14"/>
  <c r="I1143" i="14"/>
  <c r="I1144" i="14"/>
  <c r="I1145" i="14"/>
  <c r="I1146" i="14"/>
  <c r="I1147" i="14"/>
  <c r="I1148" i="14"/>
  <c r="I1149" i="14"/>
  <c r="I1150" i="14"/>
  <c r="I1151" i="14"/>
  <c r="I1152" i="14"/>
  <c r="I1153" i="14"/>
  <c r="I1154" i="14"/>
  <c r="I1155" i="14"/>
  <c r="I1156" i="14"/>
  <c r="I1157" i="14"/>
  <c r="I1158" i="14"/>
  <c r="I1159" i="14"/>
  <c r="I1160" i="14"/>
  <c r="I1161" i="14"/>
  <c r="I1162" i="14"/>
  <c r="I1163" i="14"/>
  <c r="I1164" i="14"/>
  <c r="I1165" i="14"/>
  <c r="I1166" i="14"/>
  <c r="I1167" i="14"/>
  <c r="I1168" i="14"/>
  <c r="I1169" i="14"/>
  <c r="I1170" i="14"/>
  <c r="I1171" i="14"/>
  <c r="I1172" i="14"/>
  <c r="I1173" i="14"/>
  <c r="I1174" i="14"/>
  <c r="I1175" i="14"/>
  <c r="I1176" i="14"/>
  <c r="I1177" i="14"/>
  <c r="I1178" i="14"/>
  <c r="I1179" i="14"/>
  <c r="I1180" i="14"/>
  <c r="I1181" i="14"/>
  <c r="I1182" i="14"/>
  <c r="I1183" i="14"/>
  <c r="I1184" i="14"/>
  <c r="I1185" i="14"/>
  <c r="I1186" i="14"/>
  <c r="I1187" i="14"/>
  <c r="I1188" i="14"/>
  <c r="I1189" i="14"/>
  <c r="I1190" i="14"/>
  <c r="I1191" i="14"/>
  <c r="I1192" i="14"/>
  <c r="I1193" i="14"/>
  <c r="I1194" i="14"/>
  <c r="I1195" i="14"/>
  <c r="I1196" i="14"/>
  <c r="I1198" i="14"/>
  <c r="I1199" i="14"/>
  <c r="I1201" i="14"/>
  <c r="I1202" i="14"/>
  <c r="I1203" i="14"/>
  <c r="I1204" i="14"/>
  <c r="I1205" i="14"/>
  <c r="I1206" i="14"/>
  <c r="I1207" i="14"/>
  <c r="I1208" i="14"/>
  <c r="I1211" i="14"/>
  <c r="I1212" i="14"/>
  <c r="I1213" i="14"/>
  <c r="I1214" i="14"/>
  <c r="I1215" i="14"/>
  <c r="I1216" i="14"/>
  <c r="I1217" i="14"/>
  <c r="I1218" i="14"/>
  <c r="I1219" i="14"/>
  <c r="I1220" i="14"/>
  <c r="I1221" i="14"/>
  <c r="I1222" i="14"/>
  <c r="I1223" i="14"/>
  <c r="I1224" i="14"/>
  <c r="I1225" i="14"/>
  <c r="I1226" i="14"/>
  <c r="I1227" i="14"/>
  <c r="I1228" i="14"/>
  <c r="I1229" i="14"/>
  <c r="I1230" i="14"/>
  <c r="I1231" i="14"/>
  <c r="I1232" i="14"/>
  <c r="I1233" i="14"/>
  <c r="I1234" i="14"/>
  <c r="I1235" i="14"/>
  <c r="I1236" i="14"/>
  <c r="I1237" i="14"/>
  <c r="I1238" i="14"/>
  <c r="I1239" i="14"/>
  <c r="I1240" i="14"/>
  <c r="I1241" i="14"/>
  <c r="I1242" i="14"/>
  <c r="I1243" i="14"/>
  <c r="I1244" i="14"/>
  <c r="I1245" i="14"/>
  <c r="I1246" i="14"/>
  <c r="I1247" i="14"/>
  <c r="I1248" i="14"/>
  <c r="I1249" i="14"/>
  <c r="I1250" i="14"/>
  <c r="I1251" i="14"/>
  <c r="I1252" i="14"/>
  <c r="I1253" i="14"/>
  <c r="I1254" i="14"/>
  <c r="I1255" i="14"/>
  <c r="I1256" i="14"/>
  <c r="I1257" i="14"/>
  <c r="I1258" i="14"/>
  <c r="I1259" i="14"/>
  <c r="I1260" i="14"/>
  <c r="I1261" i="14"/>
  <c r="I1262" i="14"/>
  <c r="I1263" i="14"/>
  <c r="I1264" i="14"/>
  <c r="I1265" i="14"/>
  <c r="I1266" i="14"/>
  <c r="I1267" i="14"/>
  <c r="I1268" i="14"/>
  <c r="I1269" i="14"/>
  <c r="I1270" i="14"/>
  <c r="I1271" i="14"/>
  <c r="I1272" i="14"/>
  <c r="I1273" i="14"/>
  <c r="I1274" i="14"/>
  <c r="I1275" i="14"/>
  <c r="I1276" i="14"/>
  <c r="I1277" i="14"/>
  <c r="I1278" i="14"/>
  <c r="I1279" i="14"/>
  <c r="I1280" i="14"/>
  <c r="I1281" i="14"/>
  <c r="I1282" i="14"/>
  <c r="I1283" i="14"/>
  <c r="I1284" i="14"/>
  <c r="I1285" i="14"/>
  <c r="I1286" i="14"/>
  <c r="I1287" i="14"/>
  <c r="I1288" i="14"/>
  <c r="I1289" i="14"/>
  <c r="I1290" i="14"/>
  <c r="I1291" i="14"/>
  <c r="I1292" i="14"/>
  <c r="I1293" i="14"/>
  <c r="I1294" i="14"/>
  <c r="I1295" i="14"/>
  <c r="I1296" i="14"/>
  <c r="I1297" i="14"/>
  <c r="I1298" i="14"/>
  <c r="I1299" i="14"/>
  <c r="I1300" i="14"/>
  <c r="I1301" i="14"/>
  <c r="I1302" i="14"/>
  <c r="I1303" i="14"/>
  <c r="I1304" i="14"/>
  <c r="I1305" i="14"/>
  <c r="I1306" i="14"/>
  <c r="I1307" i="14"/>
  <c r="I1308" i="14"/>
  <c r="I1309" i="14"/>
  <c r="I1310" i="14"/>
  <c r="I1311" i="14"/>
  <c r="I1312" i="14"/>
  <c r="I1313" i="14"/>
  <c r="I1314" i="14"/>
  <c r="I1315" i="14"/>
  <c r="I1316" i="14"/>
  <c r="I1317" i="14"/>
  <c r="I1318" i="14"/>
  <c r="I1319" i="14"/>
  <c r="I1320" i="14"/>
  <c r="I1321" i="14"/>
  <c r="I1322" i="14"/>
  <c r="I1325" i="14"/>
  <c r="I1326" i="14"/>
  <c r="I1327" i="14"/>
  <c r="I1328" i="14"/>
  <c r="I1329" i="14"/>
  <c r="I1330" i="14"/>
  <c r="I1331" i="14"/>
  <c r="I1332" i="14"/>
  <c r="I1333" i="14"/>
  <c r="I1334" i="14"/>
  <c r="I1335" i="14"/>
  <c r="I1336" i="14"/>
  <c r="I1337" i="14"/>
  <c r="I1338" i="14"/>
  <c r="I1339" i="14"/>
  <c r="I1340" i="14"/>
  <c r="I1341" i="14"/>
  <c r="I1342" i="14"/>
  <c r="I1343" i="14"/>
  <c r="I1344" i="14"/>
  <c r="I1345" i="14"/>
  <c r="I1346" i="14"/>
  <c r="I1347" i="14"/>
  <c r="I1348" i="14"/>
  <c r="I1349" i="14"/>
  <c r="I1350" i="14"/>
  <c r="I1351" i="14"/>
  <c r="I1352" i="14"/>
  <c r="I1353" i="14"/>
  <c r="I1354" i="14"/>
  <c r="I1355" i="14"/>
  <c r="I1356" i="14"/>
  <c r="I1357" i="14"/>
  <c r="I1358" i="14"/>
  <c r="I1359" i="14"/>
  <c r="I1360" i="14"/>
  <c r="I1361" i="14"/>
  <c r="I1362" i="14"/>
  <c r="I1363" i="14"/>
  <c r="I1364" i="14"/>
  <c r="I1365" i="14"/>
  <c r="I1366" i="14"/>
  <c r="I1367" i="14"/>
  <c r="I1368" i="14"/>
  <c r="I1369" i="14"/>
  <c r="I1370" i="14"/>
  <c r="I1371" i="14"/>
  <c r="I1372" i="14"/>
  <c r="I1373" i="14"/>
  <c r="I1374" i="14"/>
  <c r="I1375" i="14"/>
  <c r="I1376" i="14"/>
  <c r="I1377" i="14"/>
  <c r="I1378" i="14"/>
  <c r="I1379" i="14"/>
  <c r="I1380" i="14"/>
  <c r="I1381" i="14"/>
  <c r="I1382" i="14"/>
  <c r="I1383" i="14"/>
  <c r="I1384" i="14"/>
  <c r="I1385" i="14"/>
  <c r="I1386" i="14"/>
  <c r="I1387" i="14"/>
  <c r="I1388" i="14"/>
  <c r="I1389" i="14"/>
  <c r="I1390" i="14"/>
  <c r="I1391" i="14"/>
  <c r="I1392" i="14"/>
  <c r="I1393" i="14"/>
  <c r="I1394" i="14"/>
  <c r="I1395" i="14"/>
  <c r="I1396" i="14"/>
  <c r="I1397" i="14"/>
  <c r="I1398" i="14"/>
  <c r="I1399" i="14"/>
  <c r="I1400" i="14"/>
  <c r="I1401" i="14"/>
  <c r="I1402" i="14"/>
  <c r="I1403" i="14"/>
  <c r="I1404" i="14"/>
  <c r="I1405" i="14"/>
  <c r="I1406" i="14"/>
  <c r="I1407" i="14"/>
  <c r="I1408" i="14"/>
  <c r="I1409" i="14"/>
  <c r="I1410" i="14"/>
  <c r="I1411" i="14"/>
  <c r="I1412" i="14"/>
  <c r="I1413" i="14"/>
  <c r="I1414" i="14"/>
  <c r="I1415" i="14"/>
  <c r="I1416" i="14"/>
  <c r="I1417" i="14"/>
  <c r="I1418" i="14"/>
  <c r="I1419" i="14"/>
  <c r="I1420" i="14"/>
  <c r="I1421" i="14"/>
  <c r="I1422" i="14"/>
  <c r="I1423" i="14"/>
  <c r="I1424" i="14"/>
  <c r="I1425" i="14"/>
  <c r="I1426" i="14"/>
  <c r="I1427" i="14"/>
  <c r="I1428" i="14"/>
  <c r="I1429" i="14"/>
  <c r="I1430" i="14"/>
  <c r="I1431" i="14"/>
  <c r="I1432" i="14"/>
  <c r="I1433" i="14"/>
  <c r="I1434" i="14"/>
  <c r="I1435" i="14"/>
  <c r="I1436" i="14"/>
  <c r="I1437" i="14"/>
  <c r="I1438" i="14"/>
  <c r="I1439" i="14"/>
  <c r="I1440" i="14"/>
  <c r="I1441" i="14"/>
  <c r="I1442" i="14"/>
  <c r="I1443" i="14"/>
  <c r="I1444" i="14"/>
  <c r="I1445" i="14"/>
  <c r="I1446" i="14"/>
  <c r="I1447" i="14"/>
  <c r="I1448" i="14"/>
  <c r="I1449" i="14"/>
  <c r="I1450" i="14"/>
  <c r="I1451" i="14"/>
  <c r="I1452" i="14"/>
  <c r="I1453" i="14"/>
  <c r="I1454" i="14"/>
  <c r="I1455" i="14"/>
  <c r="I1456" i="14"/>
  <c r="I1457" i="14"/>
  <c r="I1458" i="14"/>
  <c r="I1459" i="14"/>
  <c r="I1460" i="14"/>
  <c r="I1461" i="14"/>
  <c r="I1462" i="14"/>
  <c r="I1463" i="14"/>
  <c r="I1464" i="14"/>
  <c r="I1465" i="14"/>
  <c r="I1466" i="14"/>
  <c r="I1467" i="14"/>
  <c r="I1468" i="14"/>
  <c r="I1469" i="14"/>
  <c r="I1470" i="14"/>
  <c r="I1471" i="14"/>
  <c r="I1472" i="14"/>
  <c r="I1473" i="14"/>
  <c r="I1474" i="14"/>
  <c r="I1475" i="14"/>
  <c r="I1476" i="14"/>
  <c r="I1477" i="14"/>
  <c r="I1478" i="14"/>
  <c r="I1479" i="14"/>
  <c r="I1480" i="14"/>
  <c r="I1481" i="14"/>
  <c r="I1482" i="14"/>
  <c r="I1483" i="14"/>
  <c r="I1484" i="14"/>
  <c r="I1485" i="14"/>
  <c r="I1486" i="14"/>
  <c r="I1487" i="14"/>
  <c r="I1488" i="14"/>
  <c r="I1489" i="14"/>
  <c r="I1490" i="14"/>
  <c r="I1491" i="14"/>
  <c r="I1492" i="14"/>
  <c r="I1493" i="14"/>
  <c r="I1494" i="14"/>
  <c r="I1495" i="14"/>
  <c r="I1496" i="14"/>
  <c r="I1497" i="14"/>
  <c r="I1498" i="14"/>
  <c r="I1499" i="14"/>
  <c r="I1500" i="14"/>
  <c r="I1501" i="14"/>
  <c r="I1502" i="14"/>
  <c r="I1503" i="14"/>
  <c r="I1504" i="14"/>
  <c r="I1505" i="14"/>
  <c r="I1506" i="14"/>
  <c r="I1507" i="14"/>
  <c r="I1508" i="14"/>
  <c r="I1509" i="14"/>
  <c r="I1510" i="14"/>
  <c r="I1511" i="14"/>
  <c r="I1512" i="14"/>
  <c r="I1513" i="14"/>
  <c r="I1514" i="14"/>
  <c r="I1515" i="14"/>
  <c r="I1516" i="14"/>
  <c r="I1517" i="14"/>
  <c r="I1518" i="14"/>
  <c r="I1519" i="14"/>
  <c r="I1520" i="14"/>
  <c r="I1521" i="14"/>
  <c r="I1522" i="14"/>
  <c r="I1523" i="14"/>
  <c r="I1524" i="14"/>
  <c r="I1525" i="14"/>
  <c r="I1526" i="14"/>
  <c r="I1527" i="14"/>
  <c r="I1528" i="14"/>
  <c r="I1529" i="14"/>
  <c r="I1530" i="14"/>
  <c r="I1531" i="14"/>
  <c r="I1532" i="14"/>
  <c r="I1533" i="14"/>
  <c r="I1534" i="14"/>
  <c r="I1535" i="14"/>
  <c r="I1536" i="14"/>
  <c r="I1537" i="14"/>
  <c r="I1538" i="14"/>
  <c r="I1539" i="14"/>
  <c r="I1540" i="14"/>
  <c r="I1541" i="14"/>
  <c r="I1542" i="14"/>
  <c r="I1543" i="14"/>
  <c r="I1544" i="14"/>
  <c r="I1545" i="14"/>
  <c r="I1546" i="14"/>
  <c r="I1547" i="14"/>
  <c r="I1548" i="14"/>
  <c r="I1549" i="14"/>
  <c r="I1550" i="14"/>
  <c r="I1551" i="14"/>
  <c r="I1552" i="14"/>
  <c r="I1553" i="14"/>
  <c r="I1554" i="14"/>
  <c r="I1555" i="14"/>
  <c r="I1556" i="14"/>
  <c r="I1557" i="14"/>
  <c r="I1558" i="14"/>
  <c r="I1559" i="14"/>
  <c r="I1560" i="14"/>
  <c r="I1561" i="14"/>
  <c r="I1562" i="14"/>
  <c r="I1563" i="14"/>
  <c r="I1566" i="14"/>
  <c r="I1567" i="14"/>
  <c r="I1568" i="14"/>
  <c r="I1569" i="14"/>
  <c r="I1570" i="14"/>
  <c r="I1571" i="14"/>
  <c r="I1572" i="14"/>
  <c r="I1573" i="14"/>
  <c r="I1574" i="14"/>
  <c r="I1575" i="14"/>
  <c r="I1576" i="14"/>
  <c r="I1577" i="14"/>
  <c r="I1578" i="14"/>
  <c r="I1579" i="14"/>
  <c r="I1580" i="14"/>
  <c r="I1581" i="14"/>
  <c r="I1582" i="14"/>
  <c r="I1583" i="14"/>
  <c r="I1584" i="14"/>
  <c r="I1585" i="14"/>
  <c r="I1586" i="14"/>
  <c r="I1587" i="14"/>
  <c r="I1588" i="14"/>
  <c r="I1589" i="14"/>
  <c r="I1590" i="14"/>
  <c r="I1591" i="14"/>
  <c r="I1592" i="14"/>
  <c r="I1593" i="14"/>
  <c r="I1594" i="14"/>
  <c r="I1595" i="14"/>
  <c r="I1596" i="14"/>
  <c r="I1597" i="14"/>
  <c r="I1598" i="14"/>
  <c r="I1599" i="14"/>
  <c r="I1600" i="14"/>
  <c r="I1601" i="14"/>
  <c r="I1602" i="14"/>
  <c r="I1603" i="14"/>
  <c r="I1604" i="14"/>
  <c r="I1605" i="14"/>
  <c r="I1606" i="14"/>
  <c r="I1607" i="14"/>
  <c r="I1608" i="14"/>
  <c r="I1609" i="14"/>
  <c r="I1610" i="14"/>
  <c r="I1611" i="14"/>
  <c r="I1612" i="14"/>
  <c r="I1613" i="14"/>
  <c r="I1614" i="14"/>
  <c r="I1615" i="14"/>
  <c r="I1616" i="14"/>
  <c r="I1617" i="14"/>
  <c r="I1618" i="14"/>
  <c r="I1619" i="14"/>
  <c r="I1620" i="14"/>
  <c r="I1621" i="14"/>
  <c r="I1622" i="14"/>
  <c r="I1623" i="14"/>
  <c r="I1624" i="14"/>
  <c r="I1625" i="14"/>
  <c r="I1626" i="14"/>
  <c r="I1627" i="14"/>
  <c r="I1628" i="14"/>
  <c r="I1629" i="14"/>
  <c r="I1630" i="14"/>
  <c r="I1631" i="14"/>
  <c r="I1632" i="14"/>
  <c r="I1633" i="14"/>
  <c r="I1634" i="14"/>
  <c r="I1635" i="14"/>
  <c r="I1636" i="14"/>
  <c r="I1637" i="14"/>
  <c r="I1638" i="14"/>
  <c r="I1639" i="14"/>
  <c r="I1640" i="14"/>
  <c r="I1641" i="14"/>
  <c r="I1642" i="14"/>
  <c r="I1643" i="14"/>
  <c r="I1644" i="14"/>
  <c r="I1645" i="14"/>
  <c r="I1646" i="14"/>
  <c r="I1647" i="14"/>
  <c r="I1648" i="14"/>
  <c r="I1649" i="14"/>
  <c r="I1650" i="14"/>
  <c r="I1651" i="14"/>
  <c r="I1652" i="14"/>
  <c r="I1653" i="14"/>
  <c r="I1654" i="14"/>
  <c r="I1655" i="14"/>
  <c r="I1656" i="14"/>
  <c r="I1657" i="14"/>
  <c r="I1658" i="14"/>
  <c r="I1659" i="14"/>
  <c r="I1660" i="14"/>
  <c r="I1661" i="14"/>
  <c r="I1662" i="14"/>
  <c r="I1663" i="14"/>
  <c r="I1664" i="14"/>
  <c r="I1665" i="14"/>
  <c r="I1666" i="14"/>
  <c r="I1667" i="14"/>
  <c r="I1668" i="14"/>
  <c r="I1669" i="14"/>
  <c r="I1670" i="14"/>
  <c r="I1671" i="14"/>
  <c r="I1672" i="14"/>
  <c r="I1673" i="14"/>
  <c r="I1674" i="14"/>
  <c r="I1675" i="14"/>
  <c r="I1676" i="14"/>
  <c r="I1677" i="14"/>
  <c r="I1678" i="14"/>
  <c r="I1679" i="14"/>
  <c r="I1680" i="14"/>
  <c r="I1681" i="14"/>
  <c r="I1682" i="14"/>
  <c r="I1683" i="14"/>
  <c r="I1684" i="14"/>
  <c r="I1685" i="14"/>
  <c r="I1686" i="14"/>
  <c r="I1687" i="14"/>
  <c r="I1688" i="14"/>
  <c r="I1689" i="14"/>
  <c r="I1690" i="14"/>
  <c r="I1691" i="14"/>
  <c r="I1692" i="14"/>
  <c r="I1693" i="14"/>
  <c r="I1694" i="14"/>
  <c r="I1695" i="14"/>
  <c r="I1696" i="14"/>
  <c r="I1697" i="14"/>
  <c r="I1698" i="14"/>
  <c r="I1699" i="14"/>
  <c r="I1700" i="14"/>
  <c r="I1701" i="14"/>
  <c r="I1702" i="14"/>
  <c r="I1703" i="14"/>
  <c r="I1704" i="14"/>
  <c r="I1705" i="14"/>
  <c r="I1706" i="14"/>
  <c r="I1707" i="14"/>
  <c r="I1708" i="14"/>
  <c r="I1709" i="14"/>
  <c r="I1710" i="14"/>
  <c r="I1711" i="14"/>
  <c r="I1712" i="14"/>
  <c r="I1713" i="14"/>
  <c r="I1714" i="14"/>
  <c r="I1715" i="14"/>
  <c r="I1716" i="14"/>
  <c r="I1717" i="14"/>
  <c r="I1718" i="14"/>
  <c r="I1719" i="14"/>
  <c r="I1720" i="14"/>
  <c r="I1721" i="14"/>
  <c r="I1722" i="14"/>
  <c r="I1723" i="14"/>
  <c r="I1724" i="14"/>
  <c r="I1725" i="14"/>
  <c r="I1726" i="14"/>
  <c r="I1727" i="14"/>
  <c r="I1728" i="14"/>
  <c r="I1729" i="14"/>
  <c r="I1730" i="14"/>
  <c r="I1731" i="14"/>
  <c r="I1732" i="14"/>
  <c r="I1733" i="14"/>
  <c r="I1734" i="14"/>
  <c r="I1735" i="14"/>
  <c r="I1736" i="14"/>
  <c r="I1737" i="14"/>
  <c r="I1738" i="14"/>
  <c r="I1739" i="14"/>
  <c r="I1740" i="14"/>
  <c r="I1741" i="14"/>
  <c r="I1742" i="14"/>
  <c r="I1743" i="14"/>
  <c r="I1744" i="14"/>
  <c r="I1745" i="14"/>
  <c r="I1746" i="14"/>
  <c r="I1747" i="14"/>
  <c r="I1748" i="14"/>
  <c r="I1749" i="14"/>
  <c r="I1750" i="14"/>
  <c r="I1751" i="14"/>
  <c r="I1752" i="14"/>
  <c r="I1753" i="14"/>
  <c r="I1754" i="14"/>
  <c r="I1755" i="14"/>
  <c r="I1756" i="14"/>
  <c r="I1757" i="14"/>
  <c r="I1758" i="14"/>
  <c r="I1759" i="14"/>
  <c r="I1760" i="14"/>
  <c r="I1761" i="14"/>
  <c r="I1762" i="14"/>
  <c r="I1763" i="14"/>
  <c r="I1764" i="14"/>
  <c r="I1765" i="14"/>
  <c r="I1766" i="14"/>
  <c r="I1767" i="14"/>
  <c r="I1768" i="14"/>
  <c r="I1769" i="14"/>
  <c r="I1770" i="14"/>
  <c r="I1771" i="14"/>
  <c r="I1772" i="14"/>
  <c r="I1773" i="14"/>
  <c r="I1774" i="14"/>
  <c r="I1775" i="14"/>
  <c r="I1776" i="14"/>
  <c r="I1777" i="14"/>
  <c r="I1778" i="14"/>
  <c r="I1779" i="14"/>
  <c r="I1780" i="14"/>
  <c r="I1781" i="14"/>
  <c r="I1782" i="14"/>
  <c r="I1783" i="14"/>
  <c r="I1784" i="14"/>
  <c r="I1785" i="14"/>
  <c r="I1786" i="14"/>
  <c r="I1787" i="14"/>
  <c r="I1788" i="14"/>
  <c r="I1789" i="14"/>
  <c r="I1790" i="14"/>
  <c r="I1791" i="14"/>
  <c r="I1792" i="14"/>
  <c r="I1793" i="14"/>
  <c r="I1794" i="14"/>
  <c r="I1795" i="14"/>
  <c r="I1796" i="14"/>
  <c r="I1797" i="14"/>
  <c r="I1798" i="14"/>
  <c r="I1799" i="14"/>
  <c r="I1800" i="14"/>
  <c r="I1801" i="14"/>
  <c r="I1802" i="14"/>
  <c r="I1803" i="14"/>
  <c r="I1804" i="14"/>
  <c r="I1805" i="14"/>
  <c r="I1806" i="14"/>
  <c r="I1807" i="14"/>
  <c r="I1808" i="14"/>
  <c r="I1809" i="14"/>
  <c r="I1810" i="14"/>
  <c r="I1811" i="14"/>
  <c r="I1812" i="14"/>
  <c r="I1813" i="14"/>
  <c r="I1814" i="14"/>
  <c r="I1815" i="14"/>
  <c r="I1816" i="14"/>
  <c r="I1817" i="14"/>
  <c r="I1818" i="14"/>
  <c r="I1819" i="14"/>
  <c r="I1820" i="14"/>
  <c r="I1821" i="14"/>
  <c r="I1822" i="14"/>
  <c r="I1823" i="14"/>
  <c r="I1824" i="14"/>
  <c r="I1825" i="14"/>
  <c r="I1826" i="14"/>
  <c r="I1827" i="14"/>
  <c r="I1828" i="14"/>
  <c r="I1829" i="14"/>
  <c r="I1830" i="14"/>
  <c r="I1831" i="14"/>
  <c r="I1832" i="14"/>
  <c r="I1833" i="14"/>
  <c r="I1834" i="14"/>
  <c r="I1835" i="14"/>
  <c r="I1836" i="14"/>
  <c r="I1837" i="14"/>
  <c r="I1838" i="14"/>
  <c r="I1839" i="14"/>
  <c r="I1840" i="14"/>
  <c r="I1841" i="14"/>
  <c r="I1842" i="14"/>
  <c r="I1843" i="14"/>
  <c r="I1844" i="14"/>
  <c r="I1845" i="14"/>
  <c r="I1846" i="14"/>
  <c r="I1847" i="14"/>
  <c r="I1848" i="14"/>
  <c r="I1849" i="14"/>
  <c r="I1850" i="14"/>
  <c r="I1851" i="14"/>
  <c r="I1852" i="14"/>
  <c r="I1853" i="14"/>
  <c r="I1854" i="14"/>
  <c r="I1855" i="14"/>
  <c r="I1856" i="14"/>
  <c r="I1857" i="14"/>
  <c r="I1858" i="14"/>
  <c r="I1859" i="14"/>
  <c r="I1860" i="14"/>
  <c r="I1861" i="14"/>
  <c r="I1862" i="14"/>
  <c r="I1863" i="14"/>
  <c r="I1864" i="14"/>
  <c r="I1865" i="14"/>
  <c r="I1866" i="14"/>
  <c r="I1867" i="14"/>
  <c r="I1868" i="14"/>
  <c r="I1869" i="14"/>
  <c r="I1870" i="14"/>
  <c r="I1871" i="14"/>
  <c r="I1872" i="14"/>
  <c r="I1873" i="14"/>
  <c r="I1874" i="14"/>
  <c r="I1875" i="14"/>
  <c r="I1876" i="14"/>
  <c r="I1877" i="14"/>
  <c r="I1878" i="14"/>
  <c r="I1879" i="14"/>
  <c r="I1880" i="14"/>
  <c r="I1881" i="14"/>
  <c r="I1882" i="14"/>
  <c r="I1883" i="14"/>
  <c r="I1884" i="14"/>
  <c r="I1885" i="14"/>
  <c r="I1886" i="14"/>
  <c r="I1887" i="14"/>
  <c r="I1888" i="14"/>
  <c r="I1889" i="14"/>
  <c r="I1890" i="14"/>
  <c r="I1891" i="14"/>
  <c r="I1892" i="14"/>
  <c r="I1893" i="14"/>
  <c r="I1894" i="14"/>
  <c r="I1895" i="14"/>
  <c r="I1896" i="14"/>
  <c r="I1897" i="14"/>
  <c r="I1898" i="14"/>
  <c r="I1899" i="14"/>
  <c r="I1900" i="14"/>
  <c r="I1901" i="14"/>
  <c r="I1902" i="14"/>
  <c r="I1903" i="14"/>
  <c r="I1904" i="14"/>
  <c r="I1905" i="14"/>
  <c r="I1906" i="14"/>
  <c r="I1907" i="14"/>
  <c r="I1908" i="14"/>
  <c r="I1909" i="14"/>
  <c r="I1910" i="14"/>
  <c r="I1911" i="14"/>
  <c r="I1912" i="14"/>
  <c r="I1913" i="14"/>
  <c r="I1914" i="14"/>
  <c r="I1915" i="14"/>
  <c r="I1916" i="14"/>
  <c r="I1917" i="14"/>
  <c r="I1918" i="14"/>
  <c r="I1919" i="14"/>
  <c r="I1920" i="14"/>
  <c r="I1921" i="14"/>
  <c r="I1922" i="14"/>
  <c r="I1923" i="14"/>
  <c r="I1924" i="14"/>
  <c r="I1925" i="14"/>
  <c r="I1926" i="14"/>
  <c r="I1927" i="14"/>
  <c r="I1928" i="14"/>
  <c r="I1929" i="14"/>
  <c r="I1930" i="14"/>
  <c r="I1931" i="14"/>
  <c r="I1932" i="14"/>
  <c r="I1933" i="14"/>
  <c r="I1934" i="14"/>
  <c r="I1935" i="14"/>
  <c r="I1936" i="14"/>
  <c r="I1937" i="14"/>
  <c r="I1938" i="14"/>
  <c r="I1939" i="14"/>
  <c r="I1940" i="14"/>
  <c r="I1941" i="14"/>
  <c r="I1942" i="14"/>
  <c r="I1943" i="14"/>
  <c r="I1944" i="14"/>
  <c r="I1945" i="14"/>
  <c r="I1946" i="14"/>
  <c r="I1947" i="14"/>
  <c r="I1948" i="14"/>
  <c r="I1949" i="14"/>
  <c r="I1950" i="14"/>
  <c r="I1951" i="14"/>
  <c r="I1952" i="14"/>
  <c r="I1953" i="14"/>
  <c r="I1954" i="14"/>
  <c r="I1955" i="14"/>
  <c r="I1956" i="14"/>
  <c r="I1957" i="14"/>
  <c r="I1958" i="14"/>
  <c r="I1959" i="14"/>
  <c r="I1960" i="14"/>
  <c r="I1961" i="14"/>
  <c r="I1962" i="14"/>
  <c r="I1963" i="14"/>
  <c r="I1964" i="14"/>
  <c r="I1965" i="14"/>
  <c r="I1966" i="14"/>
  <c r="I1967" i="14"/>
  <c r="I1968" i="14"/>
  <c r="I1969" i="14"/>
  <c r="I1970" i="14"/>
  <c r="I1971" i="14"/>
  <c r="I1972" i="14"/>
  <c r="I1973" i="14"/>
  <c r="I1974" i="14"/>
  <c r="I1975" i="14"/>
  <c r="I1976" i="14"/>
  <c r="I1977" i="14"/>
  <c r="I1978" i="14"/>
  <c r="I1979" i="14"/>
  <c r="I1980" i="14"/>
  <c r="I1981" i="14"/>
  <c r="I1982" i="14"/>
  <c r="I1983" i="14"/>
  <c r="I1984" i="14"/>
  <c r="I1985" i="14"/>
  <c r="I1986" i="14"/>
  <c r="I1987" i="14"/>
  <c r="I1988" i="14"/>
  <c r="I1989" i="14"/>
  <c r="I1990" i="14"/>
  <c r="I1991" i="14"/>
  <c r="I1992" i="14"/>
  <c r="I1993" i="14"/>
  <c r="I1994" i="14"/>
  <c r="I1995" i="14"/>
  <c r="I1996" i="14"/>
  <c r="I1997" i="14"/>
  <c r="I1998" i="14"/>
  <c r="I1999" i="14"/>
  <c r="I2000" i="14"/>
  <c r="I2001" i="14"/>
  <c r="I2002" i="14"/>
  <c r="I2003" i="14"/>
  <c r="I2004" i="14"/>
  <c r="I2005" i="14"/>
  <c r="I2006" i="14"/>
  <c r="I2007" i="14"/>
  <c r="I2008" i="14"/>
  <c r="I2009" i="14"/>
  <c r="I2010" i="14"/>
  <c r="I2011" i="14"/>
  <c r="I2012" i="14"/>
  <c r="I2013" i="14"/>
  <c r="I2014" i="14"/>
  <c r="I2015" i="14"/>
  <c r="I2016" i="14"/>
  <c r="I2017" i="14"/>
  <c r="I2018" i="14"/>
  <c r="I2019" i="14"/>
  <c r="I2020" i="14"/>
  <c r="I2021" i="14"/>
  <c r="I2022" i="14"/>
  <c r="I2023" i="14"/>
  <c r="I2024" i="14"/>
  <c r="I2025" i="14"/>
  <c r="I2026" i="14"/>
  <c r="I2027" i="14"/>
  <c r="I2028" i="14"/>
  <c r="I2029" i="14"/>
  <c r="I2030" i="14"/>
  <c r="I2031" i="14"/>
  <c r="I2032" i="14"/>
  <c r="I2033" i="14"/>
  <c r="I2034" i="14"/>
  <c r="I2035" i="14"/>
  <c r="I2036" i="14"/>
  <c r="I2037" i="14"/>
  <c r="I2038" i="14"/>
  <c r="I2039" i="14"/>
  <c r="I2040" i="14"/>
  <c r="I2041" i="14"/>
  <c r="I2042" i="14"/>
  <c r="I2043" i="14"/>
  <c r="I2044" i="14"/>
  <c r="I2045" i="14"/>
  <c r="I2046" i="14"/>
  <c r="I2047" i="14"/>
  <c r="I2048" i="14"/>
  <c r="I2049" i="14"/>
  <c r="I2052" i="14"/>
  <c r="I2053" i="14"/>
  <c r="I2054" i="14"/>
  <c r="I2055" i="14"/>
  <c r="I2056" i="14"/>
  <c r="I2057" i="14"/>
  <c r="I2058" i="14"/>
  <c r="I2059" i="14"/>
  <c r="I2060" i="14"/>
  <c r="I2061" i="14"/>
  <c r="I2062" i="14"/>
  <c r="I2063" i="14"/>
  <c r="I2064" i="14"/>
  <c r="I2065" i="14"/>
  <c r="I2066" i="14"/>
  <c r="I2067" i="14"/>
  <c r="I2068" i="14"/>
  <c r="I2069" i="14"/>
  <c r="I2070" i="14"/>
  <c r="I2071" i="14"/>
  <c r="I2072" i="14"/>
  <c r="I2073" i="14"/>
  <c r="I2074" i="14"/>
  <c r="I2075" i="14"/>
  <c r="I2076" i="14"/>
  <c r="I2077" i="14"/>
  <c r="I2078" i="14"/>
  <c r="I2079" i="14"/>
  <c r="I2080" i="14"/>
  <c r="I2081" i="14"/>
  <c r="I2082" i="14"/>
  <c r="I2083" i="14"/>
  <c r="I2084" i="14"/>
  <c r="I2085" i="14"/>
  <c r="I2086" i="14"/>
  <c r="I2087" i="14"/>
  <c r="I2088" i="14"/>
  <c r="I2089" i="14"/>
  <c r="I2090" i="14"/>
  <c r="I2091" i="14"/>
  <c r="I2092" i="14"/>
  <c r="I2093" i="14"/>
  <c r="I2094" i="14"/>
  <c r="I2095" i="14"/>
  <c r="I2096" i="14"/>
  <c r="I2097" i="14"/>
  <c r="I2098" i="14"/>
  <c r="I2099" i="14"/>
  <c r="I2100" i="14"/>
  <c r="I2101" i="14"/>
  <c r="I2102" i="14"/>
  <c r="I2103" i="14"/>
  <c r="I2104" i="14"/>
  <c r="I2105" i="14"/>
  <c r="I2106" i="14"/>
  <c r="I2107" i="14"/>
  <c r="I2108" i="14"/>
  <c r="I2109" i="14"/>
  <c r="I2110" i="14"/>
  <c r="I2111" i="14"/>
  <c r="I2112" i="14"/>
  <c r="I2113" i="14"/>
  <c r="I2114" i="14"/>
  <c r="I2115" i="14"/>
  <c r="I2116" i="14"/>
  <c r="I2117" i="14"/>
  <c r="I2118" i="14"/>
  <c r="I2119" i="14"/>
  <c r="I2120" i="14"/>
  <c r="I2121" i="14"/>
  <c r="I2122" i="14"/>
  <c r="I2123" i="14"/>
  <c r="I2124" i="14"/>
  <c r="I2125" i="14"/>
  <c r="I2126" i="14"/>
  <c r="I2127" i="14"/>
  <c r="I2128" i="14"/>
  <c r="I2129" i="14"/>
  <c r="I2130" i="14"/>
  <c r="I2131" i="14"/>
  <c r="I2132" i="14"/>
  <c r="I2133" i="14"/>
  <c r="I2134" i="14"/>
  <c r="I2135" i="14"/>
  <c r="I2136" i="14"/>
  <c r="I2137" i="14"/>
  <c r="I2138" i="14"/>
  <c r="I2139" i="14"/>
  <c r="I2140" i="14"/>
  <c r="I2141" i="14"/>
  <c r="I2142" i="14"/>
  <c r="I2143" i="14"/>
  <c r="I2144" i="14"/>
  <c r="I2145" i="14"/>
  <c r="I2146" i="14"/>
  <c r="I2147" i="14"/>
  <c r="I2148" i="14"/>
  <c r="I2149" i="14"/>
  <c r="I2150" i="14"/>
  <c r="I2151" i="14"/>
  <c r="I2152" i="14"/>
  <c r="I2153" i="14"/>
  <c r="I2154" i="14"/>
  <c r="I2157" i="14"/>
  <c r="I2158" i="14"/>
  <c r="I2159" i="14"/>
  <c r="I2160" i="14"/>
  <c r="I2161" i="14"/>
  <c r="I2162" i="14"/>
  <c r="I2163" i="14"/>
  <c r="I2164" i="14"/>
  <c r="I2165" i="14"/>
  <c r="I2166" i="14"/>
  <c r="I2167" i="14"/>
  <c r="I2168" i="14"/>
  <c r="I2169" i="14"/>
  <c r="I2170" i="14"/>
  <c r="I2171" i="14"/>
  <c r="I2172" i="14"/>
  <c r="I2173" i="14"/>
  <c r="I2174" i="14"/>
  <c r="I2175" i="14"/>
  <c r="I2176" i="14"/>
  <c r="I2177" i="14"/>
  <c r="I2178" i="14"/>
  <c r="I2179" i="14"/>
  <c r="I2180" i="14"/>
  <c r="I2181" i="14"/>
  <c r="I2182" i="14"/>
  <c r="I2183" i="14"/>
  <c r="I2184" i="14"/>
  <c r="I2185" i="14"/>
  <c r="I2186" i="14"/>
  <c r="I2187" i="14"/>
  <c r="I2188" i="14"/>
  <c r="I2189" i="14"/>
  <c r="I2190" i="14"/>
  <c r="I2191" i="14"/>
  <c r="I2192" i="14"/>
  <c r="I2193" i="14"/>
  <c r="I2194" i="14"/>
  <c r="I2195" i="14"/>
  <c r="I2196" i="14"/>
  <c r="I2197" i="14"/>
  <c r="I2198" i="14"/>
  <c r="I2199" i="14"/>
  <c r="I2200" i="14"/>
  <c r="I2201" i="14"/>
  <c r="I2202" i="14"/>
  <c r="I2203" i="14"/>
  <c r="I2204" i="14"/>
  <c r="I2205" i="14"/>
  <c r="I2208" i="14"/>
  <c r="I2209" i="14"/>
  <c r="I2210" i="14"/>
  <c r="I2211" i="14"/>
  <c r="I2212" i="14"/>
  <c r="I2213" i="14"/>
  <c r="I2214" i="14"/>
  <c r="I2215" i="14"/>
  <c r="I2216" i="14"/>
  <c r="I2217" i="14"/>
  <c r="I2218" i="14"/>
  <c r="I2219" i="14"/>
  <c r="I2220" i="14"/>
  <c r="I2221" i="14"/>
  <c r="I2222" i="14"/>
  <c r="I2223" i="14"/>
  <c r="I2224" i="14"/>
  <c r="I2225" i="14"/>
  <c r="I2226" i="14"/>
  <c r="I2227" i="14"/>
  <c r="I2228" i="14"/>
  <c r="I2229" i="14"/>
  <c r="I2230" i="14"/>
  <c r="I2231" i="14"/>
  <c r="I2232" i="14"/>
  <c r="I2233" i="14"/>
  <c r="I2234" i="14"/>
  <c r="I2235" i="14"/>
  <c r="I2236" i="14"/>
  <c r="I2237" i="14"/>
  <c r="I2238" i="14"/>
  <c r="I2239" i="14"/>
  <c r="I2240" i="14"/>
  <c r="I2241" i="14"/>
  <c r="I2242" i="14"/>
  <c r="I2243" i="14"/>
  <c r="I2246" i="14"/>
  <c r="I2247" i="14"/>
  <c r="I2248" i="14"/>
  <c r="I2249" i="14"/>
  <c r="I2250" i="14"/>
  <c r="I2251" i="14"/>
  <c r="I2252" i="14"/>
  <c r="I2253" i="14"/>
  <c r="I2254" i="14"/>
  <c r="I2255" i="14"/>
  <c r="I2256" i="14"/>
  <c r="I2257" i="14"/>
  <c r="I2258" i="14"/>
  <c r="I2259" i="14"/>
  <c r="I2260" i="14"/>
  <c r="I2261" i="14"/>
  <c r="I2262" i="14"/>
  <c r="I2263" i="14"/>
  <c r="I2264" i="14"/>
  <c r="I2265" i="14"/>
  <c r="I2266" i="14"/>
  <c r="I2267" i="14"/>
  <c r="I2268" i="14"/>
  <c r="I2269" i="14"/>
  <c r="I2270" i="14"/>
  <c r="I2271" i="14"/>
  <c r="I2272" i="14"/>
  <c r="I2273" i="14"/>
  <c r="I2274" i="14"/>
  <c r="I2275" i="14"/>
  <c r="I2276" i="14"/>
  <c r="I2277" i="14"/>
  <c r="I2278" i="14"/>
  <c r="I2279" i="14"/>
  <c r="I2280" i="14"/>
  <c r="I2281" i="14"/>
  <c r="I2282" i="14"/>
  <c r="I2283" i="14"/>
  <c r="I2284" i="14"/>
  <c r="I2285" i="14"/>
  <c r="I2286" i="14"/>
  <c r="I2287" i="14"/>
  <c r="I2288" i="14"/>
  <c r="I2289" i="14"/>
  <c r="I2290" i="14"/>
  <c r="I2291" i="14"/>
  <c r="I2292" i="14"/>
  <c r="I2293" i="14"/>
  <c r="I2294" i="14"/>
  <c r="I2295" i="14"/>
  <c r="I2296" i="14"/>
  <c r="I2297" i="14"/>
  <c r="I2298" i="14"/>
  <c r="I2299" i="14"/>
  <c r="I2300" i="14"/>
  <c r="I2301" i="14"/>
  <c r="I2302" i="14"/>
  <c r="I2303" i="14"/>
  <c r="I2304" i="14"/>
  <c r="I2305" i="14"/>
  <c r="I2306" i="14"/>
  <c r="I2307" i="14"/>
  <c r="I2308" i="14"/>
  <c r="I2309" i="14"/>
  <c r="I2310" i="14"/>
  <c r="I2311" i="14"/>
  <c r="I2312" i="14"/>
  <c r="I2313" i="14"/>
  <c r="I2314" i="14"/>
  <c r="I2315" i="14"/>
  <c r="I2316" i="14"/>
  <c r="I2317" i="14"/>
  <c r="I2318" i="14"/>
  <c r="I2319" i="14"/>
  <c r="I2320" i="14"/>
  <c r="I2321" i="14"/>
  <c r="I2322" i="14"/>
  <c r="I2323" i="14"/>
  <c r="I2324" i="14"/>
  <c r="I2325" i="14"/>
  <c r="I2326" i="14"/>
  <c r="I2327" i="14"/>
  <c r="I2328" i="14"/>
  <c r="I2329" i="14"/>
  <c r="I2330" i="14"/>
  <c r="I2331" i="14"/>
  <c r="I2332" i="14"/>
  <c r="I2333" i="14"/>
  <c r="I2334" i="14"/>
  <c r="I2335" i="14"/>
  <c r="I2336" i="14"/>
  <c r="I2337" i="14"/>
  <c r="I2338" i="14"/>
  <c r="I2339" i="14"/>
  <c r="I2340" i="14"/>
  <c r="I2341" i="14"/>
  <c r="I2342" i="14"/>
  <c r="I2343" i="14"/>
  <c r="I2344" i="14"/>
  <c r="I2345" i="14"/>
  <c r="I2346" i="14"/>
  <c r="I2347" i="14"/>
  <c r="I2348" i="14"/>
  <c r="I2349" i="14"/>
  <c r="I2350" i="14"/>
  <c r="I2351" i="14"/>
  <c r="I2352" i="14"/>
  <c r="I2353" i="14"/>
  <c r="I2354" i="14"/>
  <c r="I2355" i="14"/>
  <c r="I2356" i="14"/>
  <c r="I2357" i="14"/>
  <c r="I2358" i="14"/>
  <c r="I2359" i="14"/>
  <c r="I2360" i="14"/>
  <c r="I2361" i="14"/>
  <c r="I2362" i="14"/>
  <c r="I2363" i="14"/>
  <c r="I2364" i="14"/>
  <c r="I2365" i="14"/>
  <c r="I2366" i="14"/>
  <c r="I2367" i="14"/>
  <c r="I2368" i="14"/>
  <c r="I2369" i="14"/>
  <c r="I2370" i="14"/>
  <c r="I2371" i="14"/>
  <c r="I2372" i="14"/>
  <c r="I2373" i="14"/>
  <c r="I2374" i="14"/>
  <c r="I2375" i="14"/>
  <c r="I2376" i="14"/>
  <c r="I2377" i="14"/>
  <c r="I2378" i="14"/>
  <c r="I2379" i="14"/>
  <c r="I2380" i="14"/>
  <c r="I2381" i="14"/>
  <c r="I2382" i="14"/>
  <c r="I2383" i="14"/>
  <c r="I2384" i="14"/>
  <c r="I2385" i="14"/>
  <c r="I2386" i="14"/>
  <c r="I2387" i="14"/>
  <c r="I2388" i="14"/>
  <c r="I2389" i="14"/>
  <c r="I2390" i="14"/>
  <c r="I2391" i="14"/>
  <c r="I2392" i="14"/>
  <c r="I2393" i="14"/>
  <c r="I2394" i="14"/>
  <c r="I2395" i="14"/>
  <c r="I2396" i="14"/>
  <c r="I2397" i="14"/>
  <c r="I2398" i="14"/>
  <c r="I2399" i="14"/>
  <c r="I2400" i="14"/>
  <c r="I2401" i="14"/>
  <c r="I2402" i="14"/>
  <c r="I2403" i="14"/>
  <c r="I2404" i="14"/>
  <c r="I2405" i="14"/>
  <c r="I2406" i="14"/>
  <c r="I2407" i="14"/>
  <c r="I2408" i="14"/>
  <c r="I2409" i="14"/>
  <c r="I2410" i="14"/>
  <c r="I2411" i="14"/>
  <c r="I2412" i="14"/>
  <c r="I2413" i="14"/>
  <c r="I2414" i="14"/>
  <c r="I2415" i="14"/>
  <c r="I2416" i="14"/>
  <c r="I2417" i="14"/>
  <c r="I2418" i="14"/>
  <c r="I2419" i="14"/>
  <c r="I2420" i="14"/>
  <c r="I2421" i="14"/>
  <c r="I2422" i="14"/>
  <c r="I2423" i="14"/>
  <c r="I2424" i="14"/>
  <c r="I2425" i="14"/>
  <c r="I2426" i="14"/>
  <c r="I2427" i="14"/>
  <c r="I2428" i="14"/>
  <c r="I2429" i="14"/>
  <c r="I2430" i="14"/>
  <c r="I2431" i="14"/>
  <c r="I2432" i="14"/>
  <c r="I2433" i="14"/>
  <c r="I2434" i="14"/>
  <c r="I2435" i="14"/>
  <c r="I2436" i="14"/>
  <c r="I2437" i="14"/>
  <c r="I2438" i="14"/>
  <c r="I2439" i="14"/>
  <c r="I2440" i="14"/>
  <c r="I2441" i="14"/>
  <c r="I2442" i="14"/>
  <c r="I2443" i="14"/>
  <c r="I2444" i="14"/>
  <c r="I2445" i="14"/>
  <c r="I2446" i="14"/>
  <c r="I2447" i="14"/>
  <c r="I2448" i="14"/>
  <c r="I2449" i="14"/>
  <c r="I2450" i="14"/>
  <c r="I2451" i="14"/>
  <c r="I2452" i="14"/>
  <c r="I2453" i="14"/>
  <c r="I2454" i="14"/>
  <c r="I2455" i="14"/>
  <c r="I2456" i="14"/>
  <c r="I2457" i="14"/>
  <c r="I2458" i="14"/>
  <c r="I2459" i="14"/>
  <c r="I2460" i="14"/>
  <c r="I2461" i="14"/>
  <c r="I2462" i="14"/>
  <c r="I2463" i="14"/>
  <c r="I2464" i="14"/>
  <c r="I2465" i="14"/>
  <c r="I2466" i="14"/>
  <c r="I2467" i="14"/>
  <c r="I2468" i="14"/>
  <c r="I2469" i="14"/>
  <c r="I2470" i="14"/>
  <c r="I2471" i="14"/>
  <c r="I2472" i="14"/>
  <c r="I2473" i="14"/>
  <c r="I2474" i="14"/>
  <c r="I2475" i="14"/>
  <c r="I2476" i="14"/>
  <c r="I2477" i="14"/>
  <c r="I2478" i="14"/>
  <c r="I2479" i="14"/>
  <c r="I2480" i="14"/>
  <c r="I2481" i="14"/>
  <c r="I2482" i="14"/>
  <c r="I2483" i="14"/>
  <c r="I2484" i="14"/>
  <c r="I2485" i="14"/>
  <c r="I2486" i="14"/>
  <c r="I2487" i="14"/>
  <c r="I2488" i="14"/>
  <c r="I2491" i="14"/>
  <c r="I2492" i="14"/>
  <c r="I2493" i="14"/>
  <c r="I2494" i="14"/>
  <c r="I2495" i="14"/>
  <c r="I2496" i="14"/>
  <c r="I2497" i="14"/>
  <c r="I2498" i="14"/>
  <c r="I2499" i="14"/>
  <c r="I2500" i="14"/>
  <c r="I2501" i="14"/>
  <c r="I2502" i="14"/>
  <c r="I2503" i="14"/>
  <c r="I2504" i="14"/>
  <c r="I2505" i="14"/>
  <c r="I2506" i="14"/>
  <c r="I2507" i="14"/>
  <c r="I2508" i="14"/>
  <c r="I2509" i="14"/>
  <c r="I2510" i="14"/>
  <c r="I2511" i="14"/>
  <c r="I2512" i="14"/>
  <c r="I2513" i="14"/>
  <c r="I2514" i="14"/>
  <c r="I2515" i="14"/>
  <c r="I2516" i="14"/>
  <c r="I2517" i="14"/>
  <c r="I2518" i="14"/>
  <c r="I2519" i="14"/>
  <c r="I2520" i="14"/>
  <c r="I2521" i="14"/>
  <c r="I2522" i="14"/>
  <c r="I2523" i="14"/>
  <c r="I2524" i="14"/>
  <c r="I2525" i="14"/>
  <c r="I2526" i="14"/>
  <c r="I2527" i="14"/>
  <c r="I2528" i="14"/>
  <c r="I2529" i="14"/>
  <c r="I2530" i="14"/>
  <c r="I2531" i="14"/>
  <c r="I2532" i="14"/>
  <c r="I2533" i="14"/>
  <c r="I2534" i="14"/>
  <c r="I2535" i="14"/>
  <c r="I2536" i="14"/>
  <c r="I2537" i="14"/>
  <c r="I2538" i="14"/>
  <c r="I2539" i="14"/>
  <c r="I2540" i="14"/>
  <c r="I2541" i="14"/>
  <c r="I2542" i="14"/>
  <c r="I2543" i="14"/>
  <c r="I2544" i="14"/>
  <c r="I2545" i="14"/>
  <c r="I2546" i="14"/>
  <c r="I2547" i="14"/>
  <c r="I2548" i="14"/>
  <c r="I2549" i="14"/>
  <c r="I2550" i="14"/>
  <c r="I2551" i="14"/>
  <c r="I2552" i="14"/>
  <c r="I2553" i="14"/>
  <c r="I2554" i="14"/>
  <c r="I2555" i="14"/>
  <c r="I2556" i="14"/>
  <c r="I2557" i="14"/>
  <c r="I2558" i="14"/>
  <c r="I2559" i="14"/>
  <c r="I2560" i="14"/>
  <c r="I2561" i="14"/>
  <c r="I2562" i="14"/>
  <c r="I2563" i="14"/>
  <c r="I2564" i="14"/>
  <c r="I2565" i="14"/>
  <c r="I2566" i="14"/>
  <c r="I2567" i="14"/>
  <c r="I2568" i="14"/>
  <c r="I2569" i="14"/>
  <c r="I2570" i="14"/>
  <c r="I2571" i="14"/>
  <c r="I2572" i="14"/>
  <c r="I2573" i="14"/>
  <c r="I2574" i="14"/>
  <c r="I2575" i="14"/>
  <c r="I2576" i="14"/>
  <c r="I2577" i="14"/>
  <c r="I2578" i="14"/>
  <c r="I2579" i="14"/>
  <c r="I2580" i="14"/>
  <c r="I2581" i="14"/>
  <c r="I2582" i="14"/>
  <c r="I2583" i="14"/>
  <c r="I2584" i="14"/>
  <c r="I2585" i="14"/>
  <c r="I2586" i="14"/>
  <c r="I2587" i="14"/>
  <c r="I2588" i="14"/>
  <c r="I2589" i="14"/>
  <c r="I2590" i="14"/>
  <c r="I2591" i="14"/>
  <c r="I2592" i="14"/>
  <c r="I2593" i="14"/>
  <c r="I2594" i="14"/>
  <c r="I2595" i="14"/>
  <c r="I2596" i="14"/>
  <c r="I2597" i="14"/>
  <c r="I2598" i="14"/>
  <c r="I2599" i="14"/>
  <c r="I2600" i="14"/>
  <c r="I2601" i="14"/>
  <c r="I2602" i="14"/>
  <c r="I2603" i="14"/>
  <c r="I2604" i="14"/>
  <c r="I2605" i="14"/>
  <c r="I2606" i="14"/>
  <c r="I2607" i="14"/>
  <c r="I2608" i="14"/>
  <c r="I2609" i="14"/>
  <c r="I2610" i="14"/>
  <c r="I2611" i="14"/>
  <c r="I2612" i="14"/>
  <c r="I2613" i="14"/>
  <c r="I2614" i="14"/>
  <c r="I2615" i="14"/>
  <c r="I2616" i="14"/>
  <c r="I2617" i="14"/>
  <c r="I2618" i="14"/>
  <c r="I2619" i="14"/>
  <c r="I2620" i="14"/>
  <c r="I2621" i="14"/>
  <c r="I2647" i="14"/>
  <c r="I2648" i="14"/>
  <c r="I2649" i="14"/>
  <c r="I2650" i="14"/>
  <c r="I2651" i="14"/>
  <c r="I2652" i="14"/>
  <c r="I2653" i="14"/>
  <c r="I2654" i="14"/>
  <c r="I2655" i="14"/>
  <c r="I2656" i="14"/>
  <c r="I2657" i="14"/>
  <c r="I2658" i="14"/>
  <c r="I2659" i="14"/>
  <c r="I2660" i="14"/>
  <c r="I2661" i="14"/>
  <c r="I2662" i="14"/>
  <c r="I2663" i="14"/>
  <c r="I2664" i="14"/>
  <c r="I2665" i="14"/>
  <c r="I2666" i="14"/>
  <c r="I2667" i="14"/>
  <c r="I2668" i="14"/>
  <c r="I2669" i="14"/>
  <c r="I2670" i="14"/>
  <c r="I2671" i="14"/>
  <c r="I2672" i="14"/>
  <c r="I2673" i="14"/>
  <c r="I2674" i="14"/>
  <c r="I2675" i="14"/>
  <c r="I2676" i="14"/>
  <c r="I2677" i="14"/>
  <c r="I2678" i="14"/>
  <c r="I2679" i="14"/>
  <c r="I2680" i="14"/>
  <c r="I2681" i="14"/>
  <c r="I2682" i="14"/>
  <c r="I2683" i="14"/>
  <c r="I2684" i="14"/>
  <c r="I2685" i="14"/>
  <c r="I2686" i="14"/>
  <c r="I2687" i="14"/>
  <c r="I2688" i="14"/>
  <c r="I2689" i="14"/>
  <c r="I2690" i="14"/>
  <c r="I2691" i="14"/>
  <c r="I2692" i="14"/>
  <c r="I2693" i="14"/>
  <c r="I2694" i="14"/>
  <c r="I2695" i="14"/>
  <c r="I2696" i="14"/>
  <c r="I2697" i="14"/>
  <c r="I2698" i="14"/>
  <c r="I2699" i="14"/>
  <c r="I2700" i="14"/>
  <c r="I2701" i="14"/>
  <c r="I2702" i="14"/>
  <c r="I2703" i="14"/>
  <c r="I2704" i="14"/>
  <c r="I2705" i="14"/>
  <c r="I2706" i="14"/>
  <c r="I2707" i="14"/>
  <c r="I2708" i="14"/>
  <c r="I2709" i="14"/>
  <c r="I2710" i="14"/>
  <c r="I2711" i="14"/>
  <c r="I2712" i="14"/>
  <c r="I2713" i="14"/>
  <c r="I2714" i="14"/>
  <c r="I2715" i="14"/>
  <c r="I2716" i="14"/>
  <c r="I2717" i="14"/>
  <c r="I2718" i="14"/>
  <c r="I2719" i="14"/>
  <c r="I2720" i="14"/>
  <c r="I2721" i="14"/>
  <c r="I2722" i="14"/>
  <c r="I2723" i="14"/>
  <c r="I2724" i="14"/>
  <c r="I2725" i="14"/>
  <c r="I2726" i="14"/>
  <c r="I2727" i="14"/>
  <c r="I2728" i="14"/>
  <c r="I2729" i="14"/>
  <c r="I2730" i="14"/>
  <c r="I2731" i="14"/>
  <c r="I2732" i="14"/>
  <c r="I2733" i="14"/>
  <c r="I2734" i="14"/>
  <c r="I2735" i="14"/>
  <c r="I2736" i="14"/>
  <c r="I2737" i="14"/>
  <c r="I2738" i="14"/>
  <c r="I2745" i="14"/>
  <c r="I2746" i="14"/>
  <c r="I2747" i="14"/>
  <c r="I2748" i="14"/>
  <c r="I2749" i="14"/>
  <c r="I2750" i="14"/>
  <c r="I2751" i="14"/>
  <c r="I2752" i="14"/>
  <c r="I2753" i="14"/>
  <c r="I2754" i="14"/>
  <c r="I2755" i="14"/>
  <c r="I2756" i="14"/>
  <c r="I2757" i="14"/>
  <c r="I2758" i="14"/>
  <c r="I2759" i="14"/>
  <c r="I2760" i="14"/>
  <c r="I2761" i="14"/>
  <c r="I2762" i="14"/>
  <c r="I2763" i="14"/>
  <c r="I2764" i="14"/>
  <c r="I2765" i="14"/>
  <c r="I2766" i="14"/>
  <c r="I2767" i="14"/>
  <c r="I2768" i="14"/>
  <c r="I2769" i="14"/>
  <c r="I2770" i="14"/>
  <c r="I2771" i="14"/>
  <c r="I2772" i="14"/>
  <c r="I2773" i="14"/>
  <c r="I2774" i="14"/>
  <c r="I2775" i="14"/>
  <c r="I2776" i="14"/>
  <c r="I2777" i="14"/>
  <c r="I2778" i="14"/>
  <c r="I2779" i="14"/>
  <c r="I2780" i="14"/>
  <c r="I2781" i="14"/>
  <c r="I2782" i="14"/>
  <c r="I2783" i="14"/>
  <c r="I2784" i="14"/>
  <c r="I2785" i="14"/>
  <c r="I2786" i="14"/>
  <c r="I2787" i="14"/>
  <c r="I2788" i="14"/>
  <c r="I2789" i="14"/>
  <c r="I2790" i="14"/>
  <c r="I2791" i="14"/>
  <c r="I2792" i="14"/>
  <c r="I2793" i="14"/>
  <c r="I2794" i="14"/>
  <c r="I2795" i="14"/>
  <c r="I2796" i="14"/>
  <c r="I2797" i="14"/>
  <c r="I2798" i="14"/>
  <c r="I2799" i="14"/>
  <c r="I2800" i="14"/>
  <c r="I2801" i="14"/>
  <c r="I2802" i="14"/>
  <c r="I2803" i="14"/>
  <c r="I2813" i="14"/>
  <c r="I2814" i="14"/>
  <c r="I2815" i="14"/>
  <c r="I2816" i="14"/>
  <c r="I2817" i="14"/>
  <c r="I2818" i="14"/>
  <c r="I2819" i="14"/>
  <c r="I2820" i="14"/>
  <c r="I2821" i="14"/>
  <c r="I2822" i="14"/>
  <c r="I2823" i="14"/>
  <c r="I2824" i="14"/>
  <c r="I2825" i="14"/>
  <c r="I2826" i="14"/>
  <c r="I2827" i="14"/>
  <c r="I2828" i="14"/>
  <c r="I2829" i="14"/>
  <c r="I2830" i="14"/>
  <c r="I2831" i="14"/>
  <c r="I2832" i="14"/>
  <c r="I2833" i="14"/>
  <c r="I2834" i="14"/>
  <c r="I2835" i="14"/>
  <c r="I2836" i="14"/>
  <c r="I2837" i="14"/>
  <c r="I2838" i="14"/>
  <c r="I2839" i="14"/>
  <c r="I2840" i="14"/>
  <c r="I2841" i="14"/>
  <c r="I2842" i="14"/>
  <c r="I2843" i="14"/>
  <c r="I2844" i="14"/>
  <c r="I2845" i="14"/>
  <c r="I2846" i="14"/>
  <c r="I2847" i="14"/>
  <c r="I2848" i="14"/>
  <c r="I2849" i="14"/>
  <c r="I2850" i="14"/>
  <c r="I2851" i="14"/>
  <c r="I2856" i="14"/>
  <c r="I2857" i="14"/>
  <c r="I2858" i="14"/>
  <c r="I2859" i="14"/>
  <c r="I2860" i="14"/>
  <c r="I2861" i="14"/>
  <c r="I2862" i="14"/>
  <c r="I2863" i="14"/>
  <c r="I2864" i="14"/>
  <c r="I2865" i="14"/>
  <c r="I2866" i="14"/>
  <c r="I2868" i="14"/>
  <c r="I2869" i="14"/>
  <c r="I2870" i="14"/>
  <c r="I2871" i="14"/>
  <c r="I2872" i="14"/>
  <c r="I2873" i="14"/>
  <c r="I2874" i="14"/>
  <c r="I2875" i="14"/>
  <c r="I2876" i="14"/>
  <c r="I2877" i="14"/>
  <c r="I2882" i="14"/>
  <c r="I2883" i="14"/>
  <c r="I2884" i="14"/>
  <c r="I2885" i="14"/>
  <c r="I2886" i="14"/>
  <c r="I2887" i="14"/>
  <c r="I2888" i="14"/>
  <c r="I2889" i="14"/>
  <c r="I2890" i="14"/>
  <c r="I2891" i="14"/>
  <c r="I2892" i="14"/>
  <c r="I2893" i="14"/>
  <c r="I2894" i="14"/>
  <c r="I2895" i="14"/>
  <c r="I2896" i="14"/>
  <c r="I2897" i="14"/>
  <c r="I2898" i="14"/>
  <c r="I2899" i="14"/>
  <c r="I2900" i="14"/>
  <c r="I2901" i="14"/>
  <c r="I2904" i="14"/>
  <c r="I2905" i="14"/>
  <c r="I2906" i="14"/>
  <c r="I2907" i="14"/>
  <c r="I2908" i="14"/>
  <c r="I2909" i="14"/>
  <c r="I2959" i="14"/>
  <c r="I2960" i="14"/>
  <c r="I2961" i="14"/>
  <c r="I2962" i="14"/>
  <c r="I2963" i="14"/>
  <c r="I2964" i="14"/>
  <c r="I2965" i="14"/>
  <c r="I2966" i="14"/>
  <c r="I2967" i="14"/>
  <c r="I2968" i="14"/>
  <c r="I2969" i="14"/>
  <c r="I2970" i="14"/>
  <c r="I2971" i="14"/>
  <c r="I2972" i="14"/>
  <c r="I2973" i="14"/>
  <c r="I2974" i="14"/>
  <c r="I2975" i="14"/>
  <c r="I2976" i="14"/>
  <c r="I2977" i="14"/>
  <c r="I2978" i="14"/>
  <c r="I2979" i="14"/>
  <c r="I2980" i="14"/>
  <c r="I2981" i="14"/>
  <c r="I2982" i="14"/>
  <c r="I2983" i="14"/>
  <c r="I2984" i="14"/>
  <c r="I2985" i="14"/>
  <c r="I2986" i="14"/>
  <c r="I2987" i="14"/>
  <c r="I2988" i="14"/>
  <c r="I2989" i="14"/>
  <c r="I2990" i="14"/>
  <c r="I2991" i="14"/>
  <c r="I2992" i="14"/>
  <c r="I2993" i="14"/>
  <c r="I2994" i="14"/>
  <c r="I2995" i="14"/>
  <c r="I2996" i="14"/>
  <c r="I2997" i="14"/>
  <c r="I2998" i="14"/>
  <c r="I3038" i="14"/>
  <c r="I3039" i="14"/>
  <c r="I3040" i="14"/>
  <c r="I3041" i="14"/>
  <c r="I3042" i="14"/>
  <c r="I3043" i="14"/>
  <c r="I3044" i="14"/>
  <c r="I3045" i="14"/>
  <c r="I3046" i="14"/>
  <c r="I3047" i="14"/>
  <c r="I3048" i="14"/>
  <c r="I3049" i="14"/>
  <c r="I3086" i="14"/>
  <c r="I3087" i="14"/>
  <c r="I3088" i="14"/>
  <c r="I3089" i="14"/>
  <c r="I3090" i="14"/>
  <c r="I3091" i="14"/>
  <c r="I3092" i="14"/>
  <c r="I3093" i="14"/>
  <c r="I3094" i="14"/>
  <c r="I3095" i="14"/>
  <c r="I3096" i="14"/>
  <c r="I3097" i="14"/>
  <c r="I3098" i="14"/>
  <c r="I3099" i="14"/>
  <c r="I3100" i="14"/>
  <c r="I3101" i="14"/>
  <c r="I3102" i="14"/>
  <c r="I3103" i="14"/>
  <c r="I3104" i="14"/>
  <c r="I3105" i="14"/>
  <c r="I3106" i="14"/>
  <c r="I3107" i="14"/>
  <c r="I3108" i="14"/>
  <c r="I3109" i="14"/>
  <c r="I3110" i="14"/>
  <c r="I3111" i="14"/>
  <c r="I3112" i="14"/>
  <c r="I3113" i="14"/>
  <c r="I3114" i="14"/>
  <c r="I3115" i="14"/>
  <c r="I3116" i="14"/>
  <c r="I3117" i="14"/>
  <c r="I3118" i="14"/>
  <c r="I3119" i="14"/>
  <c r="I3120" i="14"/>
  <c r="I3121" i="14"/>
  <c r="I3122" i="14"/>
  <c r="I3123" i="14"/>
  <c r="I3124" i="14"/>
  <c r="I3125" i="14"/>
  <c r="I3126" i="14"/>
  <c r="I3127" i="14"/>
  <c r="I3128" i="14"/>
  <c r="I3129" i="14"/>
  <c r="I3130" i="14"/>
  <c r="I3131" i="14"/>
  <c r="I3132" i="14"/>
  <c r="I3133" i="14"/>
  <c r="I3134" i="14"/>
  <c r="I3135" i="14"/>
  <c r="I3136" i="14"/>
  <c r="I3137" i="14"/>
  <c r="I3138" i="14"/>
  <c r="I3139" i="14"/>
  <c r="I3140" i="14"/>
  <c r="I3141" i="14"/>
  <c r="I3142" i="14"/>
  <c r="I3143" i="14"/>
  <c r="I3144" i="14"/>
  <c r="I3145" i="14"/>
  <c r="I3146" i="14"/>
  <c r="I3147" i="14"/>
  <c r="I3148" i="14"/>
  <c r="I3149" i="14"/>
  <c r="I3150" i="14"/>
  <c r="I3151" i="14"/>
  <c r="I3152" i="14"/>
  <c r="I3153" i="14"/>
  <c r="I3154" i="14"/>
  <c r="I3155" i="14"/>
  <c r="I3156" i="14"/>
  <c r="I3157" i="14"/>
  <c r="I3158" i="14"/>
  <c r="I3159" i="14"/>
  <c r="I3160" i="14"/>
  <c r="I3161" i="14"/>
  <c r="I3162" i="14"/>
  <c r="I3163" i="14"/>
  <c r="I3164" i="14"/>
  <c r="I3165" i="14"/>
  <c r="I3166" i="14"/>
  <c r="I3167" i="14"/>
  <c r="I3168" i="14"/>
  <c r="I3169" i="14"/>
  <c r="I3170" i="14"/>
  <c r="I3171" i="14"/>
  <c r="I3172" i="14"/>
  <c r="I3173" i="14"/>
  <c r="I3174" i="14"/>
  <c r="I3175" i="14"/>
  <c r="I3176" i="14"/>
  <c r="I3177" i="14"/>
  <c r="I3178" i="14"/>
  <c r="I3179" i="14"/>
  <c r="I3180" i="14"/>
  <c r="I3181" i="14"/>
  <c r="I3182" i="14"/>
  <c r="I3183" i="14"/>
  <c r="I3184" i="14"/>
  <c r="I3185" i="14"/>
  <c r="I3186" i="14"/>
  <c r="I3187" i="14"/>
  <c r="I3188" i="14"/>
  <c r="I3189" i="14"/>
  <c r="I3190" i="14"/>
  <c r="I3191" i="14"/>
  <c r="I3192" i="14"/>
  <c r="I3193" i="14"/>
  <c r="I3194" i="14"/>
  <c r="I3195" i="14"/>
  <c r="I3196" i="14"/>
  <c r="I3197" i="14"/>
  <c r="I3198" i="14"/>
  <c r="I3199" i="14"/>
  <c r="I3200" i="14"/>
  <c r="I3201" i="14"/>
  <c r="I3202" i="14"/>
  <c r="I3203" i="14"/>
  <c r="I3204" i="14"/>
  <c r="I3205" i="14"/>
  <c r="I3206" i="14"/>
  <c r="I3207" i="14"/>
  <c r="I3208" i="14"/>
  <c r="I3209" i="14"/>
  <c r="I3210" i="14"/>
  <c r="I3211" i="14"/>
  <c r="I3212" i="14"/>
  <c r="I3213" i="14"/>
  <c r="I3214" i="14"/>
  <c r="I3215" i="14"/>
  <c r="I3240" i="14"/>
  <c r="I3241" i="14"/>
  <c r="I3242" i="14"/>
  <c r="I3243" i="14"/>
  <c r="I3244" i="14"/>
  <c r="I3245" i="14"/>
  <c r="I3246" i="14"/>
  <c r="I3247" i="14"/>
  <c r="I3248" i="14"/>
  <c r="I3249" i="14"/>
  <c r="I3250" i="14"/>
  <c r="I3251" i="14"/>
  <c r="I3252" i="14"/>
  <c r="I3253" i="14"/>
  <c r="I3254" i="14"/>
  <c r="I3255" i="14"/>
  <c r="I3256" i="14"/>
  <c r="I3257" i="14"/>
  <c r="I3258" i="14"/>
  <c r="I3259" i="14"/>
  <c r="I3260" i="14"/>
  <c r="I3261" i="14"/>
  <c r="I3262" i="14"/>
  <c r="I3263" i="14"/>
  <c r="I3264" i="14"/>
  <c r="I3265" i="14"/>
  <c r="I3266" i="14"/>
  <c r="I3267" i="14"/>
  <c r="I3268" i="14"/>
  <c r="I3269" i="14"/>
  <c r="I3270" i="14"/>
  <c r="I3271" i="14"/>
  <c r="I3272" i="14"/>
  <c r="I3273" i="14"/>
  <c r="I3274" i="14"/>
  <c r="I3275" i="14"/>
  <c r="I3276" i="14"/>
  <c r="I3277" i="14"/>
  <c r="I3278" i="14"/>
  <c r="I3279" i="14"/>
  <c r="I3280" i="14"/>
  <c r="I3281" i="14"/>
  <c r="I3282" i="14"/>
  <c r="I3283" i="14"/>
  <c r="I3284" i="14"/>
  <c r="I3285" i="14"/>
  <c r="I3286" i="14"/>
  <c r="I3287" i="14"/>
  <c r="I3288" i="14"/>
  <c r="I3289" i="14"/>
  <c r="I3290" i="14"/>
  <c r="I3291" i="14"/>
  <c r="I3292" i="14"/>
  <c r="I3293" i="14"/>
  <c r="I3294" i="14"/>
  <c r="I3295" i="14"/>
  <c r="I3296" i="14"/>
  <c r="I3297" i="14"/>
  <c r="I3298" i="14"/>
  <c r="I3299" i="14"/>
  <c r="I3300" i="14"/>
  <c r="I3301" i="14"/>
  <c r="I3302" i="14"/>
  <c r="I3303" i="14"/>
  <c r="I3304" i="14"/>
  <c r="I3305" i="14"/>
  <c r="I3306" i="14"/>
  <c r="I3307" i="14"/>
  <c r="I3308" i="14"/>
  <c r="I3309" i="14"/>
  <c r="I3310" i="14"/>
  <c r="I3311" i="14"/>
  <c r="I3312" i="14"/>
  <c r="I3313" i="14"/>
  <c r="I3314" i="14"/>
  <c r="I3315" i="14"/>
  <c r="I3316" i="14"/>
  <c r="I3317" i="14"/>
  <c r="I3318" i="14"/>
  <c r="I3319" i="14"/>
  <c r="I3320" i="14"/>
  <c r="I3321" i="14"/>
  <c r="I3322" i="14"/>
  <c r="I3323" i="14"/>
  <c r="I3324" i="14"/>
  <c r="I3325" i="14"/>
  <c r="I3326" i="14"/>
  <c r="I3327" i="14"/>
  <c r="I3328" i="14"/>
  <c r="I3329" i="14"/>
  <c r="I3330" i="14"/>
  <c r="I3331" i="14"/>
  <c r="I3332" i="14"/>
  <c r="I3333" i="14"/>
  <c r="I3334" i="14"/>
  <c r="I3335" i="14"/>
  <c r="I3336" i="14"/>
  <c r="I3337" i="14"/>
  <c r="I3338" i="14"/>
  <c r="I3339" i="14"/>
  <c r="I3340" i="14"/>
  <c r="I3341" i="14"/>
  <c r="I3342" i="14"/>
  <c r="I3343" i="14"/>
  <c r="I3344" i="14"/>
  <c r="I3345" i="14"/>
  <c r="I3346" i="14"/>
  <c r="I3347" i="14"/>
  <c r="I3348" i="14"/>
  <c r="I3349" i="14"/>
  <c r="I3350" i="14"/>
  <c r="I3351" i="14"/>
  <c r="I3352" i="14"/>
  <c r="I3353" i="14"/>
  <c r="I3354" i="14"/>
  <c r="I3355" i="14"/>
  <c r="I3356" i="14"/>
  <c r="I3357" i="14"/>
  <c r="I3358" i="14"/>
  <c r="I3359" i="14"/>
  <c r="I3360" i="14"/>
  <c r="I3361" i="14"/>
  <c r="I3362" i="14"/>
  <c r="I3363" i="14"/>
  <c r="I3364" i="14"/>
  <c r="I3365" i="14"/>
  <c r="I3366" i="14"/>
  <c r="I3367" i="14"/>
  <c r="I3368" i="14"/>
  <c r="I3369" i="14"/>
  <c r="I3370" i="14"/>
  <c r="I3371" i="14"/>
  <c r="I3372" i="14"/>
  <c r="I3373" i="14"/>
  <c r="I3374" i="14"/>
  <c r="I3375" i="14"/>
  <c r="I3376" i="14"/>
  <c r="I3378" i="14"/>
  <c r="I3379" i="14"/>
  <c r="I3380" i="14"/>
  <c r="I3381" i="14"/>
  <c r="I3382" i="14"/>
  <c r="I3383" i="14"/>
  <c r="I3384" i="14"/>
  <c r="I3385" i="14"/>
  <c r="I3386" i="14"/>
  <c r="I3387" i="14"/>
  <c r="I3388" i="14"/>
  <c r="I3389" i="14"/>
  <c r="I3390" i="14"/>
  <c r="I3391" i="14"/>
  <c r="I3392" i="14"/>
  <c r="I3393" i="14"/>
  <c r="I3395" i="14"/>
  <c r="I3396" i="14"/>
  <c r="I3397" i="14"/>
  <c r="I3398" i="14"/>
  <c r="I3399" i="14"/>
  <c r="I3400" i="14"/>
  <c r="I3401" i="14"/>
  <c r="I3402" i="14"/>
  <c r="I3403" i="14"/>
  <c r="I3404" i="14"/>
  <c r="I3405" i="14"/>
  <c r="I3406" i="14"/>
  <c r="I3407" i="14"/>
  <c r="I3408" i="14"/>
  <c r="I3409" i="14"/>
  <c r="I3410" i="14"/>
  <c r="I3411" i="14"/>
  <c r="I3412" i="14"/>
  <c r="I3413" i="14"/>
  <c r="I3414" i="14"/>
  <c r="I3415" i="14"/>
  <c r="I3417" i="14"/>
  <c r="I3418" i="14"/>
  <c r="I3419" i="14"/>
  <c r="I3420" i="14"/>
  <c r="I3421" i="14"/>
  <c r="I3422" i="14"/>
  <c r="I3423" i="14"/>
  <c r="I3424" i="14"/>
  <c r="I3425" i="14"/>
  <c r="I3426" i="14"/>
  <c r="I3427" i="14"/>
  <c r="I3428" i="14"/>
  <c r="I3429" i="14"/>
  <c r="I3431" i="14"/>
  <c r="I3432" i="14"/>
  <c r="I3433" i="14"/>
  <c r="I3434" i="14"/>
  <c r="I3435" i="14"/>
  <c r="I3436" i="14"/>
  <c r="I3437" i="14"/>
  <c r="I3438" i="14"/>
  <c r="I3439" i="14"/>
  <c r="I3440" i="14"/>
  <c r="I3441" i="14"/>
  <c r="I3442" i="14"/>
  <c r="I3443" i="14"/>
  <c r="I3444" i="14"/>
  <c r="I3445" i="14"/>
  <c r="I3446" i="14"/>
  <c r="I3447" i="14"/>
  <c r="I3448" i="14"/>
  <c r="I3449" i="14"/>
  <c r="I3450" i="14"/>
  <c r="I3451" i="14"/>
  <c r="I3452" i="14"/>
  <c r="I3453" i="14"/>
  <c r="I3454" i="14"/>
  <c r="I3455" i="14"/>
  <c r="I3456" i="14"/>
  <c r="I3457" i="14"/>
  <c r="I3458" i="14"/>
  <c r="I3459" i="14"/>
  <c r="I3460" i="14"/>
  <c r="I3461" i="14"/>
  <c r="I3462" i="14"/>
  <c r="I3463" i="14"/>
  <c r="I3465" i="14"/>
  <c r="I3466" i="14"/>
  <c r="I3467" i="14"/>
  <c r="I3468" i="14"/>
  <c r="I3469" i="14"/>
  <c r="I3470" i="14"/>
  <c r="I3471" i="14"/>
  <c r="I3472" i="14"/>
  <c r="I3473" i="14"/>
  <c r="I3474" i="14"/>
  <c r="I3475" i="14"/>
  <c r="I3476" i="14"/>
  <c r="I3477" i="14"/>
  <c r="I3478" i="14"/>
  <c r="I3479" i="14"/>
  <c r="I3480" i="14"/>
  <c r="I3481" i="14"/>
  <c r="I3482" i="14"/>
  <c r="I3483" i="14"/>
  <c r="I3484" i="14"/>
  <c r="I3485" i="14"/>
  <c r="I3486" i="14"/>
  <c r="I3487" i="14"/>
  <c r="I3488" i="14"/>
  <c r="I3489" i="14"/>
  <c r="I3490" i="14"/>
  <c r="I3491" i="14"/>
  <c r="I3492" i="14"/>
  <c r="I3493" i="14"/>
  <c r="I3494" i="14"/>
  <c r="I3495" i="14"/>
  <c r="I3496" i="14"/>
  <c r="I3497" i="14"/>
  <c r="I3498" i="14"/>
  <c r="I3499" i="14"/>
  <c r="I3500" i="14"/>
  <c r="I3544" i="14"/>
  <c r="I3545" i="14"/>
  <c r="I3546" i="14"/>
  <c r="I3547" i="14"/>
  <c r="I3548" i="14"/>
  <c r="I3549" i="14"/>
  <c r="I3550" i="14"/>
  <c r="I3551" i="14"/>
  <c r="I3552" i="14"/>
  <c r="I3553" i="14"/>
  <c r="I3554" i="14"/>
  <c r="I3555" i="14"/>
  <c r="I3556" i="14"/>
  <c r="I3557" i="14"/>
  <c r="I3558" i="14"/>
  <c r="I3559" i="14"/>
  <c r="I3560" i="14"/>
  <c r="I3561" i="14"/>
  <c r="I3562" i="14"/>
  <c r="I3563" i="14"/>
  <c r="I3564" i="14"/>
  <c r="I3565" i="14"/>
  <c r="I3566" i="14"/>
  <c r="I3567" i="14"/>
  <c r="I3568" i="14"/>
  <c r="I3569" i="14"/>
  <c r="I3570" i="14"/>
  <c r="I3571" i="14"/>
  <c r="I3572" i="14"/>
  <c r="I3573" i="14"/>
  <c r="I3574" i="14"/>
  <c r="I3575" i="14"/>
  <c r="I3576" i="14"/>
  <c r="I3577" i="14"/>
  <c r="I3578" i="14"/>
  <c r="I3579" i="14"/>
  <c r="I3580" i="14"/>
  <c r="I3581" i="14"/>
  <c r="I3582" i="14"/>
  <c r="I3583" i="14"/>
  <c r="I3584" i="14"/>
  <c r="I3585" i="14"/>
  <c r="I3586" i="14"/>
  <c r="I3587" i="14"/>
  <c r="I3588" i="14"/>
  <c r="I3589" i="14"/>
  <c r="I3590" i="14"/>
  <c r="I3591" i="14"/>
  <c r="I3592" i="14"/>
  <c r="I3593" i="14"/>
  <c r="I3594" i="14"/>
  <c r="I3595" i="14"/>
  <c r="I3596" i="14"/>
  <c r="I3597" i="14"/>
  <c r="I3598" i="14"/>
  <c r="I3599" i="14"/>
  <c r="I3602" i="14"/>
  <c r="I3603" i="14"/>
  <c r="I3604" i="14"/>
  <c r="I3605" i="14"/>
  <c r="I3606" i="14"/>
  <c r="I3608" i="14"/>
  <c r="I3609" i="14"/>
  <c r="I3610" i="14"/>
  <c r="I3611" i="14"/>
  <c r="I3612" i="14"/>
  <c r="I3613" i="14"/>
  <c r="I3614" i="14"/>
  <c r="I3615" i="14"/>
  <c r="I3616" i="14"/>
  <c r="I3617" i="14"/>
  <c r="I3618" i="14"/>
  <c r="I3619" i="14"/>
  <c r="I3620" i="14"/>
  <c r="I3621" i="14"/>
  <c r="I3622" i="14"/>
  <c r="I3623" i="14"/>
  <c r="I3624" i="14"/>
  <c r="I3625" i="14"/>
  <c r="I3626" i="14"/>
  <c r="I3627" i="14"/>
  <c r="I3628" i="14"/>
  <c r="I3629" i="14"/>
  <c r="I3630" i="14"/>
  <c r="I3631" i="14"/>
  <c r="I3632" i="14"/>
  <c r="I3633" i="14"/>
  <c r="I3634" i="14"/>
  <c r="I3635" i="14"/>
  <c r="I3636" i="14"/>
  <c r="I3638" i="14"/>
  <c r="I3639" i="14"/>
  <c r="I3640" i="14"/>
  <c r="I3641" i="14"/>
  <c r="I3644" i="14"/>
  <c r="I3645" i="14"/>
  <c r="I3646" i="14"/>
  <c r="I3647" i="14"/>
  <c r="I3648" i="14"/>
  <c r="I3649" i="14"/>
  <c r="I3650" i="14"/>
  <c r="I3651" i="14"/>
  <c r="I3652" i="14"/>
  <c r="I3653" i="14"/>
  <c r="I3654" i="14"/>
  <c r="I3655" i="14"/>
  <c r="I3656" i="14"/>
  <c r="I3657" i="14"/>
  <c r="I3658" i="14"/>
  <c r="I3659" i="14"/>
  <c r="I3660" i="14"/>
  <c r="I3661" i="14"/>
  <c r="I3662" i="14"/>
  <c r="I3663" i="14"/>
  <c r="I3664" i="14"/>
  <c r="I3665" i="14"/>
  <c r="I3666" i="14"/>
  <c r="I3667" i="14"/>
  <c r="I3668" i="14"/>
  <c r="I3669" i="14"/>
  <c r="I3670" i="14"/>
  <c r="I3671" i="14"/>
  <c r="I3672" i="14"/>
  <c r="I3673" i="14"/>
  <c r="I3674" i="14"/>
  <c r="I3675" i="14"/>
  <c r="I3676" i="14"/>
  <c r="I3677" i="14"/>
  <c r="I3678" i="14"/>
  <c r="I3679" i="14"/>
  <c r="I3680" i="14"/>
  <c r="I3681" i="14"/>
  <c r="I3682" i="14"/>
  <c r="I3683" i="14"/>
  <c r="I3684" i="14"/>
  <c r="I3685" i="14"/>
  <c r="I3686" i="14"/>
  <c r="I3687" i="14"/>
  <c r="I3688" i="14"/>
  <c r="I3689" i="14"/>
  <c r="I3690" i="14"/>
  <c r="I3691" i="14"/>
  <c r="I3692" i="14"/>
  <c r="I3693" i="14"/>
  <c r="I3694" i="14"/>
  <c r="I3695" i="14"/>
  <c r="I3696" i="14"/>
  <c r="I3697" i="14"/>
  <c r="I3698" i="14"/>
  <c r="I3699" i="14"/>
  <c r="I3700" i="14"/>
  <c r="I3701" i="14"/>
  <c r="I3702" i="14"/>
  <c r="I3703" i="14"/>
  <c r="I3704" i="14"/>
  <c r="I3707" i="14"/>
  <c r="I3708" i="14"/>
  <c r="I3709" i="14"/>
  <c r="I3710" i="14"/>
  <c r="I3711" i="14"/>
  <c r="I3712" i="14"/>
  <c r="I3713" i="14"/>
  <c r="I3714" i="14"/>
  <c r="I3715" i="14"/>
  <c r="I3716" i="14"/>
  <c r="I3717" i="14"/>
  <c r="I3718" i="14"/>
  <c r="I3719" i="14"/>
  <c r="I3720" i="14"/>
  <c r="I3721" i="14"/>
  <c r="I3722" i="14"/>
  <c r="I3723" i="14"/>
  <c r="I3724" i="14"/>
  <c r="I3725" i="14"/>
  <c r="I3726" i="14"/>
  <c r="I3727" i="14"/>
  <c r="I3728" i="14"/>
  <c r="I3729" i="14"/>
  <c r="I3730" i="14"/>
  <c r="I3731" i="14"/>
  <c r="I3732" i="14"/>
  <c r="I3733" i="14"/>
  <c r="I3734" i="14"/>
  <c r="I3735" i="14"/>
  <c r="I3736" i="14"/>
  <c r="I3737" i="14"/>
  <c r="I3738" i="14"/>
  <c r="I3739" i="14"/>
  <c r="I3740" i="14"/>
  <c r="I3741" i="14"/>
  <c r="I3742" i="14"/>
  <c r="I3743" i="14"/>
  <c r="I3744" i="14"/>
  <c r="I3745" i="14"/>
  <c r="I3746" i="14"/>
  <c r="I3747" i="14"/>
  <c r="I3748" i="14"/>
  <c r="I3749" i="14"/>
  <c r="I3750" i="14"/>
  <c r="I3751" i="14"/>
  <c r="I3752" i="14"/>
  <c r="I3753" i="14"/>
  <c r="I3754" i="14"/>
  <c r="I3755" i="14"/>
  <c r="I3756" i="14"/>
  <c r="I3757" i="14"/>
  <c r="I3758" i="14"/>
  <c r="I3759" i="14"/>
  <c r="I3760" i="14"/>
  <c r="I3761" i="14"/>
  <c r="I3762" i="14"/>
  <c r="I3765" i="14"/>
  <c r="I3766" i="14"/>
  <c r="I3767" i="14"/>
  <c r="I3768" i="14"/>
  <c r="I3769" i="14"/>
  <c r="I3770" i="14"/>
  <c r="I3771" i="14"/>
  <c r="I3772" i="14"/>
  <c r="I3773" i="14"/>
  <c r="I3774" i="14"/>
  <c r="I3775" i="14"/>
  <c r="I3776" i="14"/>
  <c r="I3777" i="14"/>
  <c r="I3778" i="14"/>
  <c r="I3779" i="14"/>
  <c r="I3780" i="14"/>
  <c r="I3781" i="14"/>
  <c r="I3782" i="14"/>
  <c r="I3783" i="14"/>
  <c r="I3784" i="14"/>
  <c r="I3785" i="14"/>
  <c r="I3786" i="14"/>
  <c r="I3787" i="14"/>
  <c r="I3788" i="14"/>
  <c r="I3789" i="14"/>
  <c r="I3790" i="14"/>
  <c r="I3791" i="14"/>
  <c r="I3792" i="14"/>
  <c r="I3793" i="14"/>
  <c r="I3794" i="14"/>
  <c r="I3795" i="14"/>
  <c r="I3796" i="14"/>
  <c r="I3797" i="14"/>
  <c r="I3798" i="14"/>
  <c r="I3799" i="14"/>
  <c r="I3800" i="14"/>
  <c r="I3801" i="14"/>
  <c r="I3802" i="14"/>
  <c r="I3803" i="14"/>
  <c r="I3804" i="14"/>
  <c r="I3805" i="14"/>
  <c r="I3806" i="14"/>
  <c r="I3807" i="14"/>
  <c r="I3808" i="14"/>
  <c r="I3809" i="14"/>
  <c r="I3810" i="14"/>
  <c r="I3811" i="14"/>
  <c r="I3812" i="14"/>
  <c r="I3813" i="14"/>
  <c r="I3814" i="14"/>
  <c r="I3815" i="14"/>
  <c r="I3816" i="14"/>
  <c r="I3817" i="14"/>
  <c r="I3818" i="14"/>
  <c r="I3819" i="14"/>
  <c r="I3820" i="14"/>
  <c r="I3821" i="14"/>
  <c r="I3886" i="14"/>
  <c r="I3887" i="14"/>
  <c r="I3888" i="14"/>
  <c r="I3889" i="14"/>
  <c r="I3890" i="14"/>
  <c r="I3891" i="14"/>
  <c r="I3892" i="14"/>
  <c r="I3893" i="14"/>
  <c r="I3894" i="14"/>
  <c r="I3895" i="14"/>
  <c r="I3896" i="14"/>
  <c r="I3897" i="14"/>
  <c r="I3898" i="14"/>
  <c r="I3899" i="14"/>
  <c r="I3900" i="14"/>
  <c r="I3901" i="14"/>
  <c r="I3902" i="14"/>
  <c r="I3903" i="14"/>
  <c r="I3904" i="14"/>
  <c r="I3905" i="14"/>
  <c r="I3906" i="14"/>
  <c r="I3907" i="14"/>
  <c r="I3908" i="14"/>
  <c r="I3909" i="14"/>
  <c r="I3910" i="14"/>
  <c r="I3911" i="14"/>
  <c r="I3912" i="14"/>
  <c r="I3913" i="14"/>
  <c r="I3914" i="14"/>
  <c r="I3915" i="14"/>
  <c r="I3916" i="14"/>
  <c r="I3917" i="14"/>
  <c r="I3918" i="14"/>
  <c r="I3919" i="14"/>
  <c r="I3920" i="14"/>
  <c r="I3921" i="14"/>
  <c r="I3929" i="14"/>
  <c r="I3930" i="14"/>
  <c r="I3931" i="14"/>
  <c r="I3932" i="14"/>
  <c r="I3933" i="14"/>
  <c r="I3934" i="14"/>
  <c r="I3935" i="14"/>
  <c r="I3936" i="14"/>
  <c r="I3937" i="14"/>
  <c r="I3938" i="14"/>
  <c r="I3939" i="14"/>
  <c r="I3940" i="14"/>
  <c r="I3941" i="14"/>
  <c r="I3942" i="14"/>
  <c r="I3943" i="14"/>
  <c r="I3944" i="14"/>
  <c r="I3945" i="14"/>
  <c r="I3946" i="14"/>
  <c r="I3947" i="14"/>
  <c r="I3948" i="14"/>
  <c r="I3949" i="14"/>
  <c r="I3950" i="14"/>
  <c r="I3951" i="14"/>
  <c r="I3952" i="14"/>
  <c r="I3953" i="14"/>
  <c r="I3954" i="14"/>
  <c r="I3955" i="14"/>
  <c r="I3956" i="14"/>
  <c r="I3957" i="14"/>
  <c r="I3958" i="14"/>
  <c r="I3959" i="14"/>
  <c r="I3960" i="14"/>
  <c r="I3961" i="14"/>
  <c r="I3962" i="14"/>
  <c r="I3963" i="14"/>
  <c r="I3964" i="14"/>
  <c r="I3965" i="14"/>
  <c r="I3966" i="14"/>
  <c r="I3967" i="14"/>
  <c r="I3968" i="14"/>
  <c r="I3969" i="14"/>
  <c r="I3970" i="14"/>
  <c r="I3973" i="14"/>
  <c r="I3974" i="14"/>
  <c r="I3975" i="14"/>
  <c r="I3976" i="14"/>
  <c r="I3977" i="14"/>
  <c r="I3978" i="14"/>
  <c r="I3979" i="14"/>
  <c r="I3980" i="14"/>
  <c r="I3981" i="14"/>
  <c r="I3982" i="14"/>
  <c r="I3983" i="14"/>
  <c r="I3984" i="14"/>
  <c r="I3985" i="14"/>
  <c r="I3986" i="14"/>
  <c r="I3987" i="14"/>
  <c r="I3988" i="14"/>
  <c r="I3989" i="14"/>
  <c r="I3990" i="14"/>
  <c r="I3991" i="14"/>
  <c r="I3992" i="14"/>
  <c r="I3993" i="14"/>
  <c r="I3994" i="14"/>
  <c r="I3995" i="14"/>
  <c r="I3996" i="14"/>
  <c r="I3997" i="14"/>
  <c r="I3998" i="14"/>
  <c r="I3999" i="14"/>
  <c r="I4000" i="14"/>
  <c r="I4001" i="14"/>
  <c r="I4002" i="14"/>
  <c r="I4003" i="14"/>
  <c r="I4004" i="14"/>
  <c r="I4005" i="14"/>
  <c r="I4006" i="14"/>
  <c r="I4007" i="14"/>
  <c r="I4008" i="14"/>
  <c r="I4009" i="14"/>
  <c r="I4010" i="14"/>
  <c r="I4011" i="14"/>
  <c r="I4012" i="14"/>
  <c r="I4013" i="14"/>
  <c r="I4014" i="14"/>
  <c r="I4015" i="14"/>
  <c r="I4016" i="14"/>
  <c r="I4017" i="14"/>
  <c r="I4018" i="14"/>
  <c r="I4019" i="14"/>
  <c r="I4020" i="14"/>
  <c r="I4021" i="14"/>
  <c r="I4022" i="14"/>
  <c r="I4023" i="14"/>
  <c r="I4024" i="14"/>
  <c r="I4025" i="14"/>
  <c r="I4026" i="14"/>
  <c r="I4027" i="14"/>
  <c r="I4028" i="14"/>
  <c r="I4031" i="14"/>
  <c r="I4032" i="14"/>
  <c r="I4033" i="14"/>
  <c r="I4034" i="14"/>
  <c r="I4035" i="14"/>
  <c r="I4036" i="14"/>
  <c r="I4037" i="14"/>
  <c r="I4038" i="14"/>
  <c r="I4039" i="14"/>
  <c r="I4040" i="14"/>
  <c r="I4041" i="14"/>
  <c r="I4042" i="14"/>
  <c r="I4043" i="14"/>
  <c r="I4044" i="14"/>
  <c r="I4045" i="14"/>
  <c r="I4046" i="14"/>
  <c r="I4047" i="14"/>
  <c r="I4048" i="14"/>
  <c r="I4049" i="14"/>
  <c r="I4050" i="14"/>
  <c r="I4051" i="14"/>
  <c r="I4052" i="14"/>
  <c r="I4053" i="14"/>
  <c r="I4054" i="14"/>
  <c r="I4055" i="14"/>
  <c r="I4056" i="14"/>
  <c r="I4057" i="14"/>
  <c r="I4058" i="14"/>
  <c r="I4059" i="14"/>
  <c r="I4060" i="14"/>
  <c r="I4061" i="14"/>
  <c r="I4062" i="14"/>
  <c r="I4063" i="14"/>
  <c r="I4064" i="14"/>
  <c r="I4065" i="14"/>
  <c r="I4066" i="14"/>
  <c r="I4067" i="14"/>
  <c r="I4068" i="14"/>
  <c r="I4069" i="14"/>
  <c r="I4070" i="14"/>
  <c r="I4071" i="14"/>
  <c r="I4072" i="14"/>
  <c r="I4073" i="14"/>
  <c r="I4074" i="14"/>
  <c r="I4075" i="14"/>
  <c r="I4076" i="14"/>
  <c r="I4077" i="14"/>
  <c r="I4078" i="14"/>
  <c r="I4079" i="14"/>
  <c r="I4080" i="14"/>
  <c r="I4081" i="14"/>
  <c r="I4082" i="14"/>
  <c r="I4083" i="14"/>
  <c r="I4084" i="14"/>
  <c r="I4085" i="14"/>
  <c r="I4086" i="14"/>
  <c r="I4089" i="14"/>
  <c r="I4090" i="14"/>
  <c r="I4091" i="14"/>
  <c r="I4092" i="14"/>
  <c r="I4093" i="14"/>
  <c r="I4094" i="14"/>
  <c r="I4095" i="14"/>
  <c r="I4096" i="14"/>
  <c r="I4097" i="14"/>
  <c r="I4098" i="14"/>
  <c r="I4099" i="14"/>
  <c r="I4100" i="14"/>
  <c r="I4101" i="14"/>
  <c r="I4102" i="14"/>
  <c r="I4103" i="14"/>
  <c r="I4104" i="14"/>
  <c r="I4105" i="14"/>
  <c r="I4106" i="14"/>
  <c r="I4107" i="14"/>
  <c r="I4108" i="14"/>
  <c r="I4109" i="14"/>
  <c r="I4110" i="14"/>
  <c r="I4111" i="14"/>
  <c r="I4112" i="14"/>
  <c r="I4113" i="14"/>
  <c r="I4114" i="14"/>
  <c r="I4115" i="14"/>
  <c r="I4116" i="14"/>
  <c r="I4117" i="14"/>
  <c r="I4118" i="14"/>
  <c r="I4119" i="14"/>
  <c r="I4120" i="14"/>
  <c r="I4121" i="14"/>
  <c r="I4122" i="14"/>
  <c r="I4123" i="14"/>
  <c r="I4124" i="14"/>
  <c r="I4125" i="14"/>
  <c r="I4126" i="14"/>
  <c r="I4127" i="14"/>
  <c r="I4128" i="14"/>
  <c r="I4129" i="14"/>
  <c r="I4130" i="14"/>
  <c r="I4131" i="14"/>
  <c r="I4132" i="14"/>
  <c r="I4133" i="14"/>
  <c r="I4134" i="14"/>
  <c r="I4135" i="14"/>
  <c r="I4136" i="14"/>
  <c r="I4137" i="14"/>
  <c r="I4138" i="14"/>
  <c r="I4139" i="14"/>
  <c r="I4140" i="14"/>
  <c r="I4141" i="14"/>
  <c r="I4142" i="14"/>
  <c r="I4143" i="14"/>
  <c r="I4146" i="14"/>
  <c r="I4147" i="14"/>
  <c r="I4148" i="14"/>
  <c r="I4149" i="14"/>
  <c r="I4150" i="14"/>
  <c r="I4151" i="14"/>
  <c r="I4152" i="14"/>
  <c r="I4153" i="14"/>
  <c r="I4154" i="14"/>
  <c r="I4155" i="14"/>
  <c r="I4156" i="14"/>
  <c r="I4157" i="14"/>
  <c r="I4158" i="14"/>
  <c r="I4159" i="14"/>
  <c r="I4160" i="14"/>
  <c r="I4161" i="14"/>
  <c r="I4162" i="14"/>
  <c r="I4163" i="14"/>
  <c r="I4164" i="14"/>
  <c r="I4165" i="14"/>
  <c r="I4166" i="14"/>
  <c r="I4167" i="14"/>
  <c r="I4168" i="14"/>
  <c r="I4169" i="14"/>
  <c r="I4170" i="14"/>
  <c r="I4171" i="14"/>
  <c r="I4172" i="14"/>
  <c r="I4173" i="14"/>
  <c r="I4174" i="14"/>
  <c r="I4175" i="14"/>
  <c r="I4176" i="14"/>
  <c r="I4177" i="14"/>
  <c r="I4178" i="14"/>
  <c r="I4179" i="14"/>
  <c r="I4180" i="14"/>
  <c r="I4181" i="14"/>
  <c r="I4182" i="14"/>
  <c r="I4183" i="14"/>
  <c r="I4184" i="14"/>
  <c r="I4185" i="14"/>
  <c r="I4186" i="14"/>
  <c r="I4187" i="14"/>
  <c r="I4188" i="14"/>
  <c r="I4189" i="14"/>
  <c r="I4190" i="14"/>
  <c r="I4191" i="14"/>
  <c r="I4192" i="14"/>
  <c r="I4193" i="14"/>
  <c r="I4194" i="14"/>
  <c r="I4195" i="14"/>
  <c r="I4196" i="14"/>
  <c r="I4197" i="14"/>
  <c r="I4198" i="14"/>
  <c r="I4199" i="14"/>
  <c r="I4200" i="14"/>
  <c r="I4201" i="14"/>
  <c r="I4202" i="14"/>
  <c r="I4203" i="14"/>
  <c r="I4204" i="14"/>
  <c r="I4205" i="14"/>
  <c r="I4206" i="14"/>
  <c r="I4207" i="14"/>
  <c r="I4208" i="14"/>
  <c r="I4209" i="14"/>
  <c r="I4210" i="14"/>
  <c r="I4211" i="14"/>
  <c r="I4212" i="14"/>
  <c r="I4213" i="14"/>
  <c r="I4214" i="14"/>
  <c r="I4215" i="14"/>
  <c r="I4216" i="14"/>
  <c r="I4217" i="14"/>
  <c r="I4218" i="14"/>
  <c r="I4219" i="14"/>
  <c r="I4220" i="14"/>
  <c r="I4221" i="14"/>
  <c r="I4222" i="14"/>
  <c r="I4223" i="14"/>
  <c r="I4224" i="14"/>
  <c r="I4225" i="14"/>
  <c r="I4226" i="14"/>
  <c r="I4227" i="14"/>
  <c r="I4228" i="14"/>
  <c r="I4229" i="14"/>
  <c r="I4230" i="14"/>
  <c r="I4231" i="14"/>
  <c r="I4232" i="14"/>
  <c r="I4233" i="14"/>
  <c r="I4234" i="14"/>
  <c r="I4235" i="14"/>
  <c r="I4236" i="14"/>
  <c r="I4237" i="14"/>
  <c r="I4238" i="14"/>
  <c r="I4239" i="14"/>
  <c r="I4240" i="14"/>
  <c r="I4241" i="14"/>
  <c r="I4242" i="14"/>
  <c r="I4243" i="14"/>
  <c r="I4244" i="14"/>
  <c r="I4245" i="14"/>
  <c r="I4246" i="14"/>
  <c r="I4247" i="14"/>
  <c r="I4248" i="14"/>
  <c r="I4249" i="14"/>
  <c r="I4250" i="14"/>
  <c r="I4251" i="14"/>
  <c r="I4252" i="14"/>
  <c r="I4253" i="14"/>
  <c r="I4254" i="14"/>
  <c r="I4255" i="14"/>
  <c r="I4256" i="14"/>
  <c r="I4257" i="14"/>
  <c r="I4258" i="14"/>
  <c r="I4259" i="14"/>
  <c r="I4260" i="14"/>
  <c r="I4261" i="14"/>
  <c r="I4262" i="14"/>
  <c r="I4263" i="14"/>
  <c r="I4264" i="14"/>
  <c r="I4265" i="14"/>
  <c r="I4266" i="14"/>
  <c r="I4267" i="14"/>
  <c r="I4268" i="14"/>
  <c r="I4269" i="14"/>
  <c r="I4270" i="14"/>
  <c r="I4271" i="14"/>
  <c r="I4272" i="14"/>
  <c r="I4273" i="14"/>
  <c r="I4274" i="14"/>
  <c r="I4275" i="14"/>
  <c r="I4276" i="14"/>
  <c r="I4283" i="14"/>
  <c r="I4284" i="14"/>
  <c r="I4285" i="14"/>
  <c r="I4286" i="14"/>
  <c r="I4287" i="14"/>
  <c r="I4288" i="14"/>
  <c r="I4289" i="14"/>
  <c r="I4290" i="14"/>
  <c r="I4291" i="14"/>
  <c r="I4292" i="14"/>
  <c r="I4293" i="14"/>
  <c r="I4294" i="14"/>
  <c r="I4295" i="14"/>
  <c r="I4296" i="14"/>
  <c r="I4297" i="14"/>
  <c r="I4298" i="14"/>
  <c r="I4299" i="14"/>
  <c r="I4300" i="14"/>
  <c r="I4301" i="14"/>
  <c r="I4302" i="14"/>
  <c r="I4303" i="14"/>
  <c r="I4304" i="14"/>
  <c r="I4305" i="14"/>
  <c r="I4306" i="14"/>
  <c r="I4307" i="14"/>
  <c r="I4308" i="14"/>
  <c r="I4309" i="14"/>
  <c r="I4310" i="14"/>
  <c r="I4311" i="14"/>
  <c r="I4312" i="14"/>
  <c r="I4313" i="14"/>
  <c r="I4314" i="14"/>
  <c r="I4315" i="14"/>
  <c r="I4316" i="14"/>
  <c r="I4317" i="14"/>
  <c r="I4318" i="14"/>
  <c r="I4319" i="14"/>
  <c r="I4320" i="14"/>
  <c r="I4323" i="14"/>
  <c r="I4324" i="14"/>
  <c r="I4325" i="14"/>
  <c r="I4326" i="14"/>
  <c r="I4327" i="14"/>
  <c r="I4328" i="14"/>
  <c r="I4329" i="14"/>
  <c r="I4330" i="14"/>
  <c r="I4331" i="14"/>
  <c r="I4332" i="14"/>
  <c r="I4333" i="14"/>
  <c r="I4334" i="14"/>
  <c r="I4335" i="14"/>
  <c r="I4336" i="14"/>
  <c r="I4337" i="14"/>
  <c r="I4338" i="14"/>
  <c r="I4339" i="14"/>
  <c r="I4340" i="14"/>
  <c r="I4349" i="14"/>
  <c r="I4350" i="14"/>
  <c r="I4351" i="14"/>
  <c r="I4352" i="14"/>
  <c r="I4353" i="14"/>
  <c r="I4354" i="14"/>
  <c r="I4355" i="14"/>
  <c r="I4356" i="14"/>
  <c r="I4357" i="14"/>
  <c r="I4358" i="14"/>
  <c r="I4359" i="14"/>
  <c r="I4360" i="14"/>
  <c r="I4361" i="14"/>
  <c r="I4362" i="14"/>
  <c r="I4363" i="14"/>
  <c r="I4364" i="14"/>
  <c r="I4365" i="14"/>
  <c r="I4366" i="14"/>
  <c r="I4367" i="14"/>
  <c r="I4368" i="14"/>
  <c r="I4398" i="14"/>
  <c r="I4399" i="14"/>
  <c r="I4400" i="14"/>
  <c r="I4401" i="14"/>
  <c r="I4402" i="14"/>
  <c r="I4403" i="14"/>
  <c r="I4404" i="14"/>
  <c r="I4405" i="14"/>
  <c r="I4410" i="14"/>
  <c r="I4411" i="14"/>
  <c r="I4412" i="14"/>
  <c r="I4413" i="14"/>
  <c r="I4414" i="14"/>
  <c r="I4415" i="14"/>
  <c r="I4416" i="14"/>
  <c r="I4417" i="14"/>
  <c r="I4418" i="14"/>
  <c r="I4419" i="14"/>
  <c r="I4422" i="14"/>
  <c r="I4423" i="14"/>
  <c r="I4424" i="14"/>
  <c r="I4425" i="14"/>
  <c r="I4426" i="14"/>
  <c r="I4427" i="14"/>
  <c r="I4428" i="14"/>
  <c r="I4429" i="14"/>
  <c r="I4430" i="14"/>
  <c r="I4431" i="14"/>
  <c r="I4432" i="14"/>
  <c r="I4433" i="14"/>
  <c r="I4434" i="14"/>
  <c r="I4435" i="14"/>
  <c r="I4436" i="14"/>
  <c r="I4437" i="14"/>
  <c r="I4438" i="14"/>
  <c r="I4439" i="14"/>
  <c r="I4440" i="14"/>
  <c r="I4441" i="14"/>
  <c r="I4442" i="14"/>
  <c r="I4445" i="14"/>
  <c r="I4446" i="14"/>
  <c r="I4447" i="14"/>
  <c r="I4448" i="14"/>
  <c r="I4502" i="14"/>
  <c r="I4503" i="14"/>
  <c r="I4504" i="14"/>
  <c r="I4505" i="14"/>
  <c r="I4506" i="14"/>
  <c r="I4507" i="14"/>
  <c r="I4508" i="14"/>
  <c r="I4509" i="14"/>
  <c r="I4510" i="14"/>
  <c r="I4511" i="14"/>
  <c r="I4512" i="14"/>
  <c r="I4513" i="14"/>
  <c r="I4514" i="14"/>
  <c r="I4515" i="14"/>
  <c r="I4516" i="14"/>
  <c r="I4517" i="14"/>
  <c r="I4518" i="14"/>
  <c r="I4519" i="14"/>
  <c r="I4520" i="14"/>
  <c r="I4521" i="14"/>
  <c r="I4522" i="14"/>
  <c r="I4523" i="14"/>
  <c r="I4524" i="14"/>
  <c r="I4525" i="14"/>
  <c r="I4526" i="14"/>
  <c r="I4527" i="14"/>
  <c r="I4528" i="14"/>
  <c r="I4529" i="14"/>
  <c r="I4530" i="14"/>
  <c r="I4531" i="14"/>
  <c r="I4532" i="14"/>
  <c r="I4533" i="14"/>
  <c r="I4534" i="14"/>
  <c r="I4535" i="14"/>
  <c r="I4536" i="14"/>
  <c r="I4537" i="14"/>
  <c r="I4538" i="14"/>
  <c r="I4539" i="14"/>
  <c r="I4540" i="14"/>
  <c r="I4541" i="14"/>
  <c r="I4542" i="14"/>
  <c r="I4543" i="14"/>
  <c r="I4544" i="14"/>
  <c r="I4545" i="14"/>
  <c r="I4546" i="14"/>
  <c r="I4547" i="14"/>
  <c r="I4548" i="14"/>
  <c r="I4549" i="14"/>
  <c r="I4550" i="14"/>
  <c r="I4551" i="14"/>
  <c r="I4552" i="14"/>
  <c r="I4569" i="14"/>
  <c r="I4570" i="14"/>
  <c r="I4571" i="14"/>
  <c r="I4572" i="14"/>
  <c r="I4573" i="14"/>
  <c r="I4574" i="14"/>
  <c r="I4575" i="14"/>
  <c r="I4576" i="14"/>
  <c r="I4577" i="14"/>
  <c r="I4578" i="14"/>
  <c r="I4579" i="14"/>
  <c r="I4580" i="14"/>
  <c r="I4581" i="14"/>
  <c r="I4582" i="14"/>
  <c r="I4583" i="14"/>
  <c r="I4584" i="14"/>
  <c r="I4585" i="14"/>
  <c r="I4586" i="14"/>
  <c r="I4587" i="14"/>
  <c r="I4588" i="14"/>
  <c r="I4589" i="14"/>
  <c r="I4590" i="14"/>
  <c r="I4591" i="14"/>
  <c r="I4592" i="14"/>
  <c r="I4593" i="14"/>
  <c r="I4605" i="14"/>
  <c r="I4606" i="14"/>
  <c r="I4607" i="14"/>
  <c r="I4608" i="14"/>
  <c r="I4609" i="14"/>
  <c r="I4610" i="14"/>
  <c r="I4611" i="14"/>
  <c r="I4612" i="14"/>
  <c r="I4613" i="14"/>
  <c r="I4614" i="14"/>
  <c r="I4615" i="14"/>
  <c r="I4616" i="14"/>
  <c r="I4617" i="14"/>
  <c r="I4618" i="14"/>
  <c r="I4619" i="14"/>
  <c r="I4620" i="14"/>
  <c r="I4621" i="14"/>
  <c r="I4622" i="14"/>
  <c r="I4623" i="14"/>
  <c r="I4624" i="14"/>
  <c r="I4625" i="14"/>
  <c r="I4626" i="14"/>
  <c r="I4627" i="14"/>
  <c r="I4628" i="14"/>
  <c r="I4629" i="14"/>
  <c r="I4630" i="14"/>
  <c r="I4631" i="14"/>
  <c r="I4632" i="14"/>
  <c r="I4633" i="14"/>
  <c r="I4634" i="14"/>
  <c r="I4635" i="14"/>
  <c r="I4636" i="14"/>
  <c r="I4637" i="14"/>
  <c r="I4638" i="14"/>
  <c r="I4639" i="14"/>
  <c r="I4640" i="14"/>
  <c r="I4641" i="14"/>
  <c r="I4642" i="14"/>
  <c r="I4643" i="14"/>
  <c r="I4644" i="14"/>
  <c r="I4645" i="14"/>
  <c r="I4646" i="14"/>
  <c r="I4647" i="14"/>
  <c r="I4648" i="14"/>
  <c r="I4649" i="14"/>
  <c r="I4650" i="14"/>
  <c r="I4651" i="14"/>
  <c r="I4652" i="14"/>
  <c r="I4653" i="14"/>
  <c r="I4654" i="14"/>
  <c r="I4655" i="14"/>
  <c r="I4656" i="14"/>
  <c r="I4657" i="14"/>
  <c r="I4658" i="14"/>
  <c r="I4659" i="14"/>
  <c r="I4660" i="14"/>
  <c r="I4661" i="14"/>
  <c r="I4662" i="14"/>
  <c r="I4663" i="14"/>
  <c r="I4664" i="14"/>
  <c r="I4665" i="14"/>
  <c r="I4666" i="14"/>
  <c r="I4667" i="14"/>
  <c r="I4669" i="14"/>
  <c r="I4670" i="14"/>
  <c r="I4671" i="14"/>
  <c r="I4672" i="14"/>
  <c r="I4673" i="14"/>
  <c r="I4674" i="14"/>
  <c r="I4675" i="14"/>
  <c r="I4681" i="14"/>
  <c r="I4682" i="14"/>
  <c r="I4683" i="14"/>
  <c r="I4684" i="14"/>
  <c r="I4685" i="14"/>
  <c r="I4686" i="14"/>
  <c r="I4687" i="14"/>
  <c r="I4688" i="14"/>
  <c r="I4689" i="14"/>
  <c r="I4690" i="14"/>
  <c r="I4691" i="14"/>
  <c r="I4692" i="14"/>
  <c r="I4693" i="14"/>
  <c r="I4694" i="14"/>
  <c r="I4695" i="14"/>
  <c r="I4696" i="14"/>
  <c r="I4697" i="14"/>
  <c r="I4698" i="14"/>
  <c r="I4699" i="14"/>
  <c r="I4700" i="14"/>
  <c r="I4701" i="14"/>
  <c r="I4702" i="14"/>
  <c r="I4703" i="14"/>
  <c r="I4704" i="14"/>
  <c r="I4705" i="14"/>
  <c r="I4706" i="14"/>
  <c r="I4707" i="14"/>
  <c r="I4708" i="14"/>
  <c r="I4709" i="14"/>
  <c r="I4710" i="14"/>
  <c r="I4711" i="14"/>
  <c r="I4712" i="14"/>
  <c r="I4713" i="14"/>
  <c r="I4714" i="14"/>
  <c r="I4715" i="14"/>
  <c r="I4716" i="14"/>
  <c r="I4717" i="14"/>
  <c r="I4718" i="14"/>
  <c r="I4719" i="14"/>
  <c r="I4729" i="14"/>
  <c r="I4730" i="14"/>
  <c r="I4731" i="14"/>
  <c r="I4732" i="14"/>
  <c r="I4733" i="14"/>
  <c r="I4734" i="14"/>
  <c r="I4735" i="14"/>
  <c r="I4736" i="14"/>
  <c r="I4737" i="14"/>
  <c r="I4738" i="14"/>
  <c r="I4739" i="14"/>
  <c r="I4740" i="14"/>
  <c r="I4741" i="14"/>
  <c r="I4742" i="14"/>
  <c r="I4743" i="14"/>
  <c r="I4744" i="14"/>
  <c r="I4745" i="14"/>
  <c r="I4746" i="14"/>
  <c r="I4747" i="14"/>
  <c r="I4748" i="14"/>
  <c r="I4749" i="14"/>
  <c r="I4750" i="14"/>
  <c r="I4751" i="14"/>
  <c r="I4752" i="14"/>
  <c r="I4753" i="14"/>
  <c r="I4754" i="14"/>
  <c r="I4755" i="14"/>
  <c r="I4756" i="14"/>
  <c r="I4757" i="14"/>
  <c r="I4758" i="14"/>
  <c r="I4759" i="14"/>
  <c r="I4760" i="14"/>
  <c r="I4761" i="14"/>
  <c r="I4762" i="14"/>
  <c r="I4763" i="14"/>
  <c r="I4764" i="14"/>
  <c r="I4765" i="14"/>
  <c r="I4766" i="14"/>
  <c r="I4767" i="14"/>
  <c r="I4768" i="14"/>
  <c r="I4769" i="14"/>
  <c r="I4770" i="14"/>
  <c r="I4771" i="14"/>
  <c r="I4772" i="14"/>
  <c r="I4773" i="14"/>
  <c r="I4774" i="14"/>
  <c r="I4775" i="14"/>
  <c r="I4776" i="14"/>
  <c r="I4777" i="14"/>
  <c r="I4778" i="14"/>
  <c r="I4779" i="14"/>
  <c r="I4780" i="14"/>
  <c r="I4781" i="14"/>
  <c r="I4782" i="14"/>
  <c r="I4783" i="14"/>
  <c r="I4784" i="14"/>
  <c r="I4785" i="14"/>
  <c r="I4786" i="14"/>
  <c r="I4787" i="14"/>
  <c r="I4788" i="14"/>
  <c r="I4789" i="14"/>
  <c r="I4790" i="14"/>
  <c r="I4791" i="14"/>
  <c r="I4792" i="14"/>
  <c r="I4793" i="14"/>
  <c r="I4794" i="14"/>
  <c r="I4795" i="14"/>
  <c r="I4796" i="14"/>
  <c r="I4797" i="14"/>
  <c r="I4798" i="14"/>
  <c r="I4799" i="14"/>
  <c r="I4800" i="14"/>
  <c r="I4801" i="14"/>
  <c r="I4802" i="14"/>
  <c r="I4803" i="14"/>
  <c r="I4804" i="14"/>
  <c r="I4805" i="14"/>
  <c r="I4806" i="14"/>
  <c r="I4807" i="14"/>
  <c r="I4808" i="14"/>
  <c r="I4809" i="14"/>
  <c r="I4810" i="14"/>
  <c r="I4811" i="14"/>
  <c r="I4812" i="14"/>
  <c r="I4813" i="14"/>
  <c r="I4814" i="14"/>
  <c r="I4815" i="14"/>
  <c r="I4816" i="14"/>
  <c r="I4817" i="14"/>
  <c r="I4818" i="14"/>
  <c r="I4819" i="14"/>
  <c r="I4820" i="14"/>
  <c r="I4821" i="14"/>
  <c r="I4822" i="14"/>
  <c r="I4823" i="14"/>
  <c r="I4824" i="14"/>
  <c r="I4825" i="14"/>
  <c r="I4826" i="14"/>
  <c r="I4827" i="14"/>
  <c r="I4828" i="14"/>
  <c r="I4829" i="14"/>
  <c r="I4830" i="14"/>
  <c r="I4831" i="14"/>
  <c r="I4832" i="14"/>
  <c r="I4833" i="14"/>
  <c r="I4834" i="14"/>
  <c r="I4835" i="14"/>
  <c r="I4836" i="14"/>
  <c r="I4837" i="14"/>
  <c r="I4838" i="14"/>
  <c r="I4839" i="14"/>
  <c r="I4840" i="14"/>
  <c r="I4841" i="14"/>
  <c r="I4842" i="14"/>
  <c r="I4843" i="14"/>
  <c r="I4844" i="14"/>
  <c r="I4845" i="14"/>
  <c r="I4846" i="14"/>
  <c r="I4847" i="14"/>
  <c r="I4848" i="14"/>
  <c r="I4849" i="14"/>
  <c r="I4850" i="14"/>
  <c r="I4851" i="14"/>
  <c r="I4852" i="14"/>
  <c r="I4853" i="14"/>
  <c r="I4854" i="14"/>
  <c r="I4855" i="14"/>
  <c r="I4856" i="14"/>
  <c r="I4857" i="14"/>
  <c r="I4858" i="14"/>
  <c r="I4859" i="14"/>
  <c r="I4860" i="14"/>
  <c r="I4861" i="14"/>
  <c r="I4862" i="14"/>
  <c r="I4863" i="14"/>
  <c r="I4864" i="14"/>
  <c r="I4865" i="14"/>
  <c r="I4866" i="14"/>
  <c r="I4867" i="14"/>
  <c r="I4868" i="14"/>
  <c r="I4869" i="14"/>
  <c r="I4870" i="14"/>
  <c r="I4871" i="14"/>
  <c r="I4872" i="14"/>
  <c r="I4873" i="14"/>
  <c r="I4874" i="14"/>
  <c r="I4875" i="14"/>
  <c r="I4876" i="14"/>
  <c r="I4877" i="14"/>
  <c r="I4878" i="14"/>
  <c r="I4879" i="14"/>
  <c r="I4880" i="14"/>
  <c r="I4881" i="14"/>
  <c r="I4882" i="14"/>
  <c r="I4883" i="14"/>
  <c r="I4884" i="14"/>
  <c r="I4885" i="14"/>
  <c r="I4886" i="14"/>
  <c r="I4887" i="14"/>
  <c r="I4888" i="14"/>
  <c r="I4889" i="14"/>
  <c r="I4890" i="14"/>
  <c r="I4891" i="14"/>
  <c r="I4892" i="14"/>
  <c r="I4893" i="14"/>
  <c r="I4894" i="14"/>
  <c r="I4895" i="14"/>
  <c r="I4896" i="14"/>
  <c r="I4897" i="14"/>
  <c r="I4898" i="14"/>
  <c r="I4899" i="14"/>
  <c r="I4900" i="14"/>
  <c r="I4901" i="14"/>
  <c r="I4902" i="14"/>
  <c r="I4903" i="14"/>
  <c r="I4904" i="14"/>
  <c r="I4905" i="14"/>
  <c r="I4906" i="14"/>
  <c r="I4907" i="14"/>
  <c r="I4908" i="14"/>
  <c r="I4909" i="14"/>
  <c r="I4910" i="14"/>
  <c r="I4911" i="14"/>
  <c r="I4912" i="14"/>
  <c r="I4913" i="14"/>
  <c r="I4914" i="14"/>
  <c r="I4915" i="14"/>
  <c r="I4916" i="14"/>
  <c r="I4917" i="14"/>
  <c r="I4918" i="14"/>
  <c r="I4919" i="14"/>
  <c r="I4920" i="14"/>
  <c r="I4921" i="14"/>
  <c r="I4922" i="14"/>
  <c r="I4923" i="14"/>
  <c r="I4924" i="14"/>
  <c r="I4925" i="14"/>
  <c r="I4926" i="14"/>
  <c r="I4927" i="14"/>
  <c r="I4928" i="14"/>
  <c r="I4929" i="14"/>
  <c r="I4930" i="14"/>
  <c r="I4931" i="14"/>
  <c r="I4932" i="14"/>
  <c r="I4933" i="14"/>
  <c r="I4934" i="14"/>
  <c r="I4935" i="14"/>
  <c r="I4936" i="14"/>
  <c r="I4937" i="14"/>
  <c r="I4938" i="14"/>
  <c r="I4939" i="14"/>
  <c r="I4940" i="14"/>
  <c r="I4941" i="14"/>
  <c r="I4942" i="14"/>
  <c r="I4943" i="14"/>
  <c r="I4944" i="14"/>
  <c r="I4945" i="14"/>
  <c r="I4946" i="14"/>
  <c r="I4947" i="14"/>
  <c r="I4948" i="14"/>
  <c r="I4949" i="14"/>
  <c r="I4950" i="14"/>
  <c r="I4951" i="14"/>
  <c r="I4952" i="14"/>
  <c r="I4953" i="14"/>
  <c r="I4954" i="14"/>
  <c r="I4955" i="14"/>
  <c r="I4956" i="14"/>
  <c r="I4957" i="14"/>
  <c r="I4958" i="14"/>
  <c r="I4961" i="14"/>
  <c r="I4962" i="14"/>
  <c r="I4963" i="14"/>
  <c r="I4964" i="14"/>
  <c r="I4965" i="14"/>
  <c r="I4966" i="14"/>
  <c r="I4967" i="14"/>
  <c r="I4968" i="14"/>
  <c r="I4969" i="14"/>
  <c r="I4970" i="14"/>
  <c r="I4971" i="14"/>
  <c r="I4972" i="14"/>
  <c r="I4973" i="14"/>
  <c r="I4974" i="14"/>
  <c r="I4975" i="14"/>
  <c r="I4976" i="14"/>
  <c r="I4977" i="14"/>
  <c r="I4978" i="14"/>
  <c r="I4979" i="14"/>
  <c r="I4980" i="14"/>
  <c r="I4981" i="14"/>
  <c r="I4982" i="14"/>
  <c r="I4983" i="14"/>
  <c r="I4984" i="14"/>
  <c r="I4985" i="14"/>
  <c r="I4986" i="14"/>
  <c r="I4987" i="14"/>
  <c r="I4988" i="14"/>
  <c r="I4989" i="14"/>
  <c r="I4990" i="14"/>
  <c r="I4991" i="14"/>
  <c r="I4992" i="14"/>
  <c r="I4993" i="14"/>
  <c r="I4994" i="14"/>
  <c r="I4995" i="14"/>
  <c r="I4996" i="14"/>
  <c r="I4997" i="14"/>
  <c r="I4998" i="14"/>
  <c r="I4999" i="14"/>
  <c r="I5000" i="14"/>
  <c r="I5001" i="14"/>
  <c r="I5002" i="14"/>
  <c r="I5003" i="14"/>
  <c r="I5004" i="14"/>
  <c r="I5005" i="14"/>
  <c r="I5006" i="14"/>
  <c r="I5007" i="14"/>
  <c r="I5008" i="14"/>
  <c r="I5009" i="14"/>
  <c r="I5010" i="14"/>
  <c r="I5011" i="14"/>
  <c r="I5012" i="14"/>
  <c r="I5013" i="14"/>
  <c r="I5014" i="14"/>
  <c r="I5015" i="14"/>
  <c r="I5016" i="14"/>
  <c r="I5017" i="14"/>
  <c r="I5018" i="14"/>
  <c r="I5019" i="14"/>
  <c r="I5020" i="14"/>
  <c r="I5021" i="14"/>
  <c r="I5022" i="14"/>
  <c r="I5023" i="14"/>
  <c r="I5024" i="14"/>
  <c r="I5025" i="14"/>
  <c r="I5026" i="14"/>
  <c r="I5027" i="14"/>
  <c r="I5028" i="14"/>
  <c r="I5029" i="14"/>
  <c r="I5030" i="14"/>
  <c r="I5031" i="14"/>
  <c r="I5032" i="14"/>
  <c r="I5033" i="14"/>
  <c r="I5034" i="14"/>
  <c r="I5035" i="14"/>
  <c r="I5036" i="14"/>
  <c r="I5037" i="14"/>
  <c r="I5038" i="14"/>
  <c r="I5039" i="14"/>
  <c r="I5040" i="14"/>
  <c r="I5041" i="14"/>
  <c r="I5042" i="14"/>
  <c r="I5043" i="14"/>
  <c r="I5044" i="14"/>
  <c r="I5045" i="14"/>
  <c r="I5046" i="14"/>
  <c r="I5047" i="14"/>
  <c r="I5048" i="14"/>
  <c r="I5049" i="14"/>
  <c r="I5050" i="14"/>
  <c r="I5051" i="14"/>
  <c r="I5052" i="14"/>
  <c r="I5053" i="14"/>
  <c r="I5054" i="14"/>
  <c r="I5055" i="14"/>
  <c r="I5056" i="14"/>
  <c r="I5057" i="14"/>
  <c r="I5058" i="14"/>
  <c r="I5059" i="14"/>
  <c r="I5060" i="14"/>
  <c r="I5061" i="14"/>
  <c r="I5062" i="14"/>
  <c r="I5063" i="14"/>
  <c r="I5064" i="14"/>
  <c r="I5065" i="14"/>
  <c r="I5066" i="14"/>
  <c r="I5067" i="14"/>
  <c r="I5068" i="14"/>
  <c r="I5069" i="14"/>
  <c r="I5070" i="14"/>
  <c r="I5071" i="14"/>
  <c r="I5072" i="14"/>
  <c r="I5073" i="14"/>
  <c r="I5074" i="14"/>
  <c r="I5075" i="14"/>
  <c r="I5076" i="14"/>
  <c r="I5077" i="14"/>
  <c r="I5078" i="14"/>
  <c r="I5079" i="14"/>
  <c r="I5080" i="14"/>
  <c r="I5081" i="14"/>
  <c r="I5082" i="14"/>
  <c r="I5083" i="14"/>
  <c r="I5084" i="14"/>
  <c r="I5085" i="14"/>
  <c r="I5086" i="14"/>
  <c r="I5087" i="14"/>
  <c r="I5088" i="14"/>
  <c r="I5089" i="14"/>
  <c r="I5090" i="14"/>
  <c r="I5091" i="14"/>
  <c r="I5092" i="14"/>
  <c r="I5093" i="14"/>
  <c r="I5094" i="14"/>
  <c r="I5095" i="14"/>
  <c r="I5096" i="14"/>
  <c r="I5097" i="14"/>
  <c r="I5098" i="14"/>
  <c r="I5099" i="14"/>
  <c r="I5100" i="14"/>
  <c r="I5101" i="14"/>
  <c r="I5102" i="14"/>
  <c r="I5103" i="14"/>
  <c r="I5104" i="14"/>
  <c r="I5105" i="14"/>
  <c r="I5106" i="14"/>
  <c r="I5107" i="14"/>
  <c r="I5108" i="14"/>
  <c r="I5109" i="14"/>
  <c r="I5110" i="14"/>
  <c r="I5111" i="14"/>
  <c r="I5112" i="14"/>
  <c r="I5113" i="14"/>
  <c r="I5114" i="14"/>
  <c r="I5115" i="14"/>
  <c r="I5116" i="14"/>
  <c r="I5117" i="14"/>
  <c r="I5118" i="14"/>
  <c r="I5119" i="14"/>
  <c r="I5120" i="14"/>
  <c r="I5121" i="14"/>
  <c r="I5122" i="14"/>
  <c r="I5123" i="14"/>
  <c r="I5124" i="14"/>
  <c r="I5125" i="14"/>
  <c r="I5126" i="14"/>
  <c r="I5127" i="14"/>
  <c r="I5128" i="14"/>
  <c r="I5129" i="14"/>
  <c r="I5130" i="14"/>
  <c r="I5131" i="14"/>
  <c r="I5132" i="14"/>
  <c r="I5133" i="14"/>
  <c r="I5134" i="14"/>
  <c r="I5135" i="14"/>
  <c r="I5136" i="14"/>
  <c r="I5137" i="14"/>
  <c r="I5138" i="14"/>
  <c r="I5139" i="14"/>
  <c r="I5140" i="14"/>
  <c r="I5141" i="14"/>
  <c r="I5142" i="14"/>
  <c r="I5143" i="14"/>
  <c r="I5144" i="14"/>
  <c r="I5145" i="14"/>
  <c r="I5146" i="14"/>
  <c r="I5147" i="14"/>
  <c r="I5148" i="14"/>
  <c r="I5149" i="14"/>
  <c r="I5150" i="14"/>
  <c r="I5151" i="14"/>
  <c r="I5152" i="14"/>
  <c r="I5153" i="14"/>
  <c r="I5154" i="14"/>
  <c r="I5155" i="14"/>
  <c r="I5156" i="14"/>
  <c r="I5157" i="14"/>
  <c r="I5158" i="14"/>
  <c r="I5159" i="14"/>
  <c r="I5160" i="14"/>
  <c r="I5161" i="14"/>
  <c r="I5162" i="14"/>
  <c r="I5163" i="14"/>
  <c r="I5164" i="14"/>
  <c r="I5165" i="14"/>
  <c r="I5166" i="14"/>
  <c r="I5167" i="14"/>
  <c r="I5168" i="14"/>
  <c r="I5169" i="14"/>
  <c r="I5170" i="14"/>
  <c r="I5171" i="14"/>
  <c r="I5172" i="14"/>
  <c r="I5173" i="14"/>
  <c r="I5174" i="14"/>
  <c r="I5175" i="14"/>
  <c r="I5176" i="14"/>
  <c r="I5177" i="14"/>
  <c r="I5178" i="14"/>
  <c r="I5179" i="14"/>
  <c r="I5180" i="14"/>
  <c r="I5181" i="14"/>
  <c r="I5182" i="14"/>
  <c r="I5183" i="14"/>
  <c r="I5184" i="14"/>
  <c r="I5185" i="14"/>
  <c r="I5186" i="14"/>
  <c r="I5187" i="14"/>
  <c r="I5188" i="14"/>
  <c r="I5189" i="14"/>
  <c r="I5190" i="14"/>
  <c r="I5191" i="14"/>
  <c r="I5192" i="14"/>
  <c r="I5193" i="14"/>
  <c r="I5194" i="14"/>
  <c r="I5195" i="14"/>
  <c r="I5196" i="14"/>
  <c r="I5197" i="14"/>
  <c r="I5198" i="14"/>
  <c r="I5199" i="14"/>
  <c r="I5200" i="14"/>
  <c r="I5201" i="14"/>
  <c r="I5202" i="14"/>
  <c r="I5203" i="14"/>
  <c r="I5204" i="14"/>
  <c r="I5205" i="14"/>
  <c r="I5206" i="14"/>
  <c r="I5207" i="14"/>
  <c r="I5208" i="14"/>
  <c r="I5209" i="14"/>
  <c r="I5210" i="14"/>
  <c r="I5211" i="14"/>
  <c r="I5212" i="14"/>
  <c r="I5213" i="14"/>
  <c r="I5214" i="14"/>
  <c r="I5215" i="14"/>
  <c r="I5216" i="14"/>
  <c r="I5217" i="14"/>
  <c r="I5218" i="14"/>
  <c r="I5219" i="14"/>
  <c r="I5220" i="14"/>
  <c r="I5221" i="14"/>
  <c r="I5222" i="14"/>
  <c r="I5223" i="14"/>
  <c r="I5224" i="14"/>
  <c r="I5225" i="14"/>
  <c r="I5256" i="14"/>
  <c r="I5257" i="14"/>
  <c r="I5258" i="14"/>
  <c r="I5259" i="14"/>
  <c r="I5260" i="14"/>
  <c r="I5261" i="14"/>
  <c r="I5262" i="14"/>
  <c r="I5263" i="14"/>
  <c r="I5264" i="14"/>
  <c r="I5265" i="14"/>
  <c r="I5266" i="14"/>
  <c r="I5267" i="14"/>
  <c r="I5268" i="14"/>
  <c r="I5269" i="14"/>
  <c r="I5270" i="14"/>
  <c r="I5271" i="14"/>
  <c r="I5272" i="14"/>
  <c r="I5273" i="14"/>
  <c r="I5274" i="14"/>
  <c r="I5275" i="14"/>
  <c r="I5276" i="14"/>
  <c r="I5277" i="14"/>
  <c r="I5278" i="14"/>
  <c r="I5279" i="14"/>
  <c r="I5280" i="14"/>
  <c r="I5281" i="14"/>
  <c r="I5282" i="14"/>
  <c r="I5283" i="14"/>
  <c r="I5284" i="14"/>
  <c r="I5285" i="14"/>
  <c r="I5286" i="14"/>
  <c r="I5287" i="14"/>
  <c r="I5288" i="14"/>
  <c r="I5289" i="14"/>
  <c r="I5290" i="14"/>
  <c r="I5291" i="14"/>
  <c r="I5292" i="14"/>
  <c r="I5293" i="14"/>
  <c r="I5294" i="14"/>
  <c r="I5295" i="14"/>
  <c r="I5296" i="14"/>
  <c r="I5297" i="14"/>
  <c r="I5298" i="14"/>
  <c r="I5299" i="14"/>
  <c r="I5300" i="14"/>
  <c r="I5301" i="14"/>
  <c r="I5302" i="14"/>
  <c r="I5303" i="14"/>
  <c r="I5304" i="14"/>
  <c r="I5305" i="14"/>
  <c r="I5306" i="14"/>
  <c r="I5307" i="14"/>
  <c r="I5308" i="14"/>
  <c r="I5309" i="14"/>
  <c r="I5310" i="14"/>
  <c r="I5311" i="14"/>
  <c r="I5312" i="14"/>
  <c r="I5313" i="14"/>
  <c r="I5314" i="14"/>
  <c r="I5315" i="14"/>
  <c r="I5316" i="14"/>
  <c r="I5317" i="14"/>
  <c r="I5318" i="14"/>
  <c r="I5319" i="14"/>
  <c r="I5320" i="14"/>
  <c r="I5321" i="14"/>
  <c r="I5322" i="14"/>
  <c r="I5323" i="14"/>
  <c r="I5324" i="14"/>
  <c r="I5325" i="14"/>
  <c r="I5326" i="14"/>
  <c r="I5327" i="14"/>
  <c r="I5328" i="14"/>
  <c r="I5329" i="14"/>
  <c r="I5330" i="14"/>
  <c r="I5331" i="14"/>
  <c r="I5332" i="14"/>
  <c r="I5333" i="14"/>
  <c r="I5334" i="14"/>
  <c r="I5335" i="14"/>
  <c r="I5336" i="14"/>
  <c r="I5337" i="14"/>
  <c r="I5338" i="14"/>
  <c r="I5339" i="14"/>
  <c r="I5340" i="14"/>
  <c r="I5341" i="14"/>
  <c r="I5342" i="14"/>
  <c r="I5343" i="14"/>
  <c r="I5344" i="14"/>
  <c r="I5345" i="14"/>
  <c r="I5346" i="14"/>
  <c r="I5347" i="14"/>
  <c r="I5348" i="14"/>
  <c r="I5349" i="14"/>
  <c r="I5350" i="14"/>
  <c r="I5351" i="14"/>
  <c r="I5352" i="14"/>
  <c r="I5353" i="14"/>
  <c r="I5354" i="14"/>
  <c r="I5355" i="14"/>
  <c r="I5356" i="14"/>
  <c r="I5357" i="14"/>
  <c r="I5358" i="14"/>
  <c r="I5359" i="14"/>
  <c r="I5360" i="14"/>
  <c r="I5361" i="14"/>
  <c r="I5362" i="14"/>
  <c r="I5363" i="14"/>
  <c r="I5364" i="14"/>
  <c r="I5365" i="14"/>
  <c r="I5366" i="14"/>
  <c r="I5367" i="14"/>
  <c r="I5368" i="14"/>
  <c r="I5369" i="14"/>
  <c r="I5370" i="14"/>
  <c r="I5371" i="14"/>
  <c r="I5372" i="14"/>
  <c r="I5373" i="14"/>
  <c r="I5374" i="14"/>
  <c r="I5375" i="14"/>
  <c r="I5376" i="14"/>
  <c r="I5377" i="14"/>
  <c r="I5378" i="14"/>
  <c r="I5379" i="14"/>
  <c r="I5380" i="14"/>
  <c r="I5381" i="14"/>
  <c r="I5382" i="14"/>
  <c r="I5383" i="14"/>
  <c r="I5384" i="14"/>
  <c r="I5385" i="14"/>
  <c r="I5386" i="14"/>
  <c r="I5387" i="14"/>
  <c r="I5388" i="14"/>
  <c r="I5389" i="14"/>
  <c r="I5390" i="14"/>
  <c r="I5391" i="14"/>
  <c r="I5392" i="14"/>
  <c r="I5393" i="14"/>
  <c r="I5394" i="14"/>
  <c r="I5395" i="14"/>
  <c r="I5396" i="14"/>
  <c r="I5397" i="14"/>
  <c r="I5398" i="14"/>
  <c r="I5399" i="14"/>
  <c r="I5400" i="14"/>
  <c r="I5401" i="14"/>
  <c r="I5402" i="14"/>
  <c r="I5403" i="14"/>
  <c r="I5404" i="14"/>
  <c r="I5405" i="14"/>
  <c r="I5406" i="14"/>
  <c r="I5407" i="14"/>
  <c r="I5408" i="14"/>
  <c r="I5409" i="14"/>
  <c r="I5410" i="14"/>
  <c r="I5411" i="14"/>
  <c r="I5412" i="14"/>
  <c r="I5413" i="14"/>
  <c r="I5414" i="14"/>
  <c r="I5415" i="14"/>
  <c r="I5416" i="14"/>
  <c r="I5417" i="14"/>
  <c r="I5418" i="14"/>
  <c r="I5419" i="14"/>
  <c r="I5420" i="14"/>
  <c r="I5421" i="14"/>
  <c r="I5422" i="14"/>
  <c r="I5423" i="14"/>
  <c r="I5424" i="14"/>
  <c r="I5425" i="14"/>
  <c r="I5426" i="14"/>
  <c r="I5427" i="14"/>
  <c r="I5428" i="14"/>
  <c r="I5429" i="14"/>
  <c r="I5430" i="14"/>
  <c r="I5431" i="14"/>
  <c r="I5432" i="14"/>
  <c r="I5433" i="14"/>
  <c r="I5434" i="14"/>
  <c r="I5435" i="14"/>
  <c r="I5436" i="14"/>
  <c r="I5437" i="14"/>
  <c r="I5438" i="14"/>
  <c r="I5439" i="14"/>
  <c r="I5440" i="14"/>
  <c r="I5441" i="14"/>
  <c r="I5442" i="14"/>
  <c r="I5443" i="14"/>
  <c r="I5444" i="14"/>
  <c r="I5445" i="14"/>
  <c r="I5446" i="14"/>
  <c r="I5447" i="14"/>
  <c r="I5448" i="14"/>
  <c r="I5449" i="14"/>
  <c r="I5450" i="14"/>
  <c r="I5451" i="14"/>
  <c r="I5452" i="14"/>
  <c r="I5453" i="14"/>
  <c r="I5454" i="14"/>
  <c r="I5455" i="14"/>
  <c r="I5456" i="14"/>
  <c r="I5457" i="14"/>
  <c r="I5458" i="14"/>
  <c r="I5488" i="14"/>
  <c r="I5489" i="14"/>
  <c r="I5490" i="14"/>
  <c r="I5491" i="14"/>
  <c r="I5492" i="14"/>
  <c r="I5493" i="14"/>
  <c r="I5494" i="14"/>
  <c r="I5495" i="14"/>
  <c r="I5496" i="14"/>
  <c r="I5497" i="14"/>
  <c r="I5498" i="14"/>
  <c r="I5499" i="14"/>
  <c r="I5500" i="14"/>
  <c r="I5501" i="14"/>
  <c r="I5502" i="14"/>
  <c r="I5503" i="14"/>
  <c r="I5504" i="14"/>
  <c r="I5505" i="14"/>
  <c r="I5506" i="14"/>
  <c r="I5507" i="14"/>
  <c r="I5508" i="14"/>
  <c r="I5509" i="14"/>
  <c r="I5510" i="14"/>
  <c r="I5511" i="14"/>
  <c r="I5512" i="14"/>
  <c r="I5513" i="14"/>
  <c r="I5514" i="14"/>
  <c r="I5515" i="14"/>
  <c r="I5516" i="14"/>
  <c r="I5517" i="14"/>
  <c r="I5554" i="14"/>
  <c r="I5555" i="14"/>
  <c r="I5556" i="14"/>
  <c r="I5557" i="14"/>
  <c r="I5558" i="14"/>
  <c r="I5559" i="14"/>
  <c r="I5560" i="14"/>
  <c r="I5561" i="14"/>
  <c r="I5562" i="14"/>
  <c r="I5563" i="14"/>
  <c r="I5564" i="14"/>
  <c r="I5565" i="14"/>
  <c r="I5566" i="14"/>
  <c r="I5567" i="14"/>
  <c r="I5568" i="14"/>
  <c r="I5569" i="14"/>
  <c r="I5570" i="14"/>
  <c r="I5571" i="14"/>
  <c r="I5572" i="14"/>
  <c r="I5573" i="14"/>
  <c r="I5574" i="14"/>
  <c r="I5575" i="14"/>
  <c r="I5576" i="14"/>
  <c r="I5577" i="14"/>
  <c r="I5578" i="14"/>
  <c r="I5579" i="14"/>
  <c r="I5580" i="14"/>
  <c r="I5581" i="14"/>
  <c r="I5582" i="14"/>
  <c r="I5583" i="14"/>
  <c r="I5584" i="14"/>
  <c r="I5585" i="14"/>
  <c r="I5586" i="14"/>
  <c r="I5587" i="14"/>
  <c r="I5588" i="14"/>
  <c r="I5591" i="14"/>
  <c r="I5592" i="14"/>
  <c r="I5593" i="14"/>
  <c r="I5594" i="14"/>
  <c r="I5595" i="14"/>
  <c r="I5596" i="14"/>
  <c r="I5597" i="14"/>
  <c r="I5598" i="14"/>
  <c r="I5599" i="14"/>
  <c r="I5600" i="14"/>
  <c r="I5601" i="14"/>
  <c r="I5602" i="14"/>
  <c r="I5603" i="14"/>
  <c r="I5604" i="14"/>
  <c r="I5605" i="14"/>
  <c r="I5606" i="14"/>
  <c r="I5607" i="14"/>
  <c r="I5608" i="14"/>
  <c r="I5609" i="14"/>
  <c r="I5610" i="14"/>
  <c r="I5611" i="14"/>
  <c r="I5612" i="14"/>
  <c r="I5613" i="14"/>
  <c r="I5614" i="14"/>
  <c r="I5615" i="14"/>
  <c r="I5616" i="14"/>
  <c r="I5617" i="14"/>
  <c r="I5618" i="14"/>
  <c r="I5709" i="14"/>
  <c r="I5710" i="14"/>
  <c r="I5711" i="14"/>
  <c r="I5712" i="14"/>
  <c r="I5713" i="14"/>
  <c r="I5714" i="14"/>
  <c r="I5715" i="14"/>
  <c r="I5716" i="14"/>
  <c r="I5717" i="14"/>
  <c r="I5718" i="14"/>
  <c r="I5719" i="14"/>
  <c r="I5720" i="14"/>
  <c r="I5721" i="14"/>
  <c r="I5722" i="14"/>
  <c r="I5723" i="14"/>
  <c r="I5724" i="14"/>
  <c r="I5725" i="14"/>
  <c r="I5726" i="14"/>
  <c r="I5727" i="14"/>
  <c r="I5728" i="14"/>
  <c r="I5729" i="14"/>
  <c r="I5730" i="14"/>
  <c r="I5731" i="14"/>
  <c r="I5732" i="14"/>
  <c r="I5733" i="14"/>
  <c r="I5734" i="14"/>
  <c r="I5735" i="14"/>
  <c r="I5736" i="14"/>
  <c r="I5737" i="14"/>
  <c r="I5738" i="14"/>
  <c r="I5739" i="14"/>
  <c r="I5740" i="14"/>
  <c r="I5741" i="14"/>
  <c r="I5742" i="14"/>
  <c r="I5743" i="14"/>
  <c r="I5744" i="14"/>
  <c r="I5745" i="14"/>
  <c r="I5746" i="14"/>
  <c r="I5747" i="14"/>
  <c r="I5748" i="14"/>
  <c r="I5749" i="14"/>
  <c r="I5753" i="14"/>
  <c r="I5754" i="14"/>
  <c r="I5755" i="14"/>
  <c r="I5756" i="14"/>
  <c r="I5757" i="14"/>
  <c r="I5758" i="14"/>
  <c r="I5759" i="14"/>
  <c r="I5760" i="14"/>
  <c r="I5761" i="14"/>
  <c r="I5762" i="14"/>
  <c r="I5763" i="14"/>
  <c r="I5764" i="14"/>
  <c r="I5765" i="14"/>
  <c r="I5766" i="14"/>
  <c r="I5767" i="14"/>
  <c r="I5768" i="14"/>
  <c r="I5769" i="14"/>
  <c r="I5770" i="14"/>
  <c r="I5771" i="14"/>
  <c r="I5772" i="14"/>
  <c r="I5773" i="14"/>
  <c r="I5774" i="14"/>
  <c r="I5775" i="14"/>
  <c r="I5776" i="14"/>
  <c r="I5777" i="14"/>
  <c r="I5778" i="14"/>
  <c r="I5779" i="14"/>
  <c r="I5780" i="14"/>
  <c r="I5781" i="14"/>
  <c r="I5782" i="14"/>
  <c r="I5783" i="14"/>
  <c r="I5784" i="14"/>
  <c r="I5785" i="14"/>
  <c r="I5786" i="14"/>
  <c r="I5787" i="14"/>
  <c r="I5788" i="14"/>
  <c r="I5789" i="14"/>
  <c r="I5790" i="14"/>
  <c r="I5791" i="14"/>
  <c r="I5792" i="14"/>
  <c r="I5793" i="14"/>
  <c r="I5794" i="14"/>
  <c r="I5795" i="14"/>
  <c r="I5796" i="14"/>
  <c r="I5797" i="14"/>
  <c r="I5798" i="14"/>
  <c r="I5799" i="14"/>
  <c r="I5800" i="14"/>
  <c r="I5801" i="14"/>
  <c r="I5802" i="14"/>
  <c r="I5803" i="14"/>
  <c r="I5804" i="14"/>
  <c r="I5805" i="14"/>
  <c r="I5806" i="14"/>
  <c r="I5807" i="14"/>
  <c r="I5808" i="14"/>
  <c r="I5809" i="14"/>
  <c r="I5810" i="14"/>
  <c r="I5811" i="14"/>
  <c r="I5812" i="14"/>
  <c r="I5813" i="14"/>
  <c r="I5814" i="14"/>
  <c r="I5815" i="14"/>
  <c r="I5816" i="14"/>
  <c r="I5817" i="14"/>
  <c r="I5818" i="14"/>
  <c r="I5819" i="14"/>
  <c r="I5820" i="14"/>
  <c r="I5821" i="14"/>
  <c r="I5822" i="14"/>
  <c r="I5823" i="14"/>
  <c r="I5824" i="14"/>
  <c r="I5825" i="14"/>
  <c r="I5826" i="14"/>
  <c r="I5827" i="14"/>
  <c r="I5828" i="14"/>
  <c r="I5829" i="14"/>
  <c r="I5830" i="14"/>
  <c r="I5831" i="14"/>
  <c r="I5832" i="14"/>
  <c r="I5833" i="14"/>
  <c r="I5834" i="14"/>
  <c r="I5835" i="14"/>
  <c r="I5836" i="14"/>
  <c r="I5837" i="14"/>
  <c r="I5838" i="14"/>
  <c r="I5839" i="14"/>
  <c r="I5840" i="14"/>
  <c r="I5841" i="14"/>
  <c r="I5842" i="14"/>
  <c r="I5843" i="14"/>
  <c r="I5844" i="14"/>
  <c r="I5845" i="14"/>
  <c r="I5846" i="14"/>
  <c r="I5847" i="14"/>
  <c r="I5848" i="14"/>
  <c r="I5849" i="14"/>
  <c r="I5850" i="14"/>
  <c r="I5851" i="14"/>
  <c r="I5852" i="14"/>
  <c r="I5853" i="14"/>
  <c r="I39" i="14" l="1"/>
  <c r="U20" i="19" l="1"/>
  <c r="V20" i="19" s="1"/>
  <c r="U19" i="19"/>
  <c r="V19" i="19" s="1"/>
  <c r="U18" i="19"/>
  <c r="V18" i="19" s="1"/>
  <c r="U17" i="19"/>
  <c r="V17" i="19" s="1"/>
  <c r="U16" i="19"/>
  <c r="U15" i="19"/>
  <c r="V15" i="19" s="1"/>
  <c r="U14" i="19"/>
  <c r="V14" i="19" s="1"/>
  <c r="U13" i="19"/>
  <c r="V13" i="19" s="1"/>
  <c r="U12" i="19"/>
  <c r="U11" i="19"/>
  <c r="V11" i="19" s="1"/>
  <c r="U10" i="19"/>
  <c r="V10" i="19" s="1"/>
  <c r="U9" i="19"/>
  <c r="V9" i="19" s="1"/>
  <c r="U8" i="19"/>
  <c r="U7" i="19"/>
  <c r="V7" i="19" s="1"/>
  <c r="U6" i="19"/>
  <c r="V6" i="19" s="1"/>
  <c r="U5" i="19"/>
  <c r="V5" i="19" s="1"/>
  <c r="U4" i="19"/>
  <c r="U3" i="19"/>
  <c r="V3" i="19" s="1"/>
  <c r="V20" i="11"/>
  <c r="V19" i="11"/>
  <c r="V17" i="11"/>
  <c r="V16" i="11"/>
  <c r="V15" i="11"/>
  <c r="V13" i="11"/>
  <c r="V12" i="11"/>
  <c r="V11" i="11"/>
  <c r="V10" i="11"/>
  <c r="V9" i="11"/>
  <c r="V7" i="11"/>
  <c r="V5" i="11"/>
  <c r="G20" i="19"/>
  <c r="G19" i="19"/>
  <c r="G18" i="19"/>
  <c r="G17" i="19"/>
  <c r="G16" i="19"/>
  <c r="G15" i="19"/>
  <c r="G14" i="19"/>
  <c r="G13" i="19"/>
  <c r="G12" i="19"/>
  <c r="G11" i="19"/>
  <c r="G10" i="19"/>
  <c r="G9" i="19"/>
  <c r="G8" i="19"/>
  <c r="G7" i="19"/>
  <c r="G6" i="19"/>
  <c r="G5" i="19"/>
  <c r="G4" i="19"/>
  <c r="G3" i="19"/>
  <c r="H3" i="19" s="1"/>
  <c r="G20" i="11"/>
  <c r="H20" i="11" s="1"/>
  <c r="G19" i="11"/>
  <c r="H19" i="11" s="1"/>
  <c r="G18" i="11"/>
  <c r="H18" i="11" s="1"/>
  <c r="G17" i="11"/>
  <c r="H17" i="11" s="1"/>
  <c r="G16" i="11"/>
  <c r="H16" i="11" s="1"/>
  <c r="G15" i="11"/>
  <c r="H15" i="11" s="1"/>
  <c r="G14" i="11"/>
  <c r="H14" i="11" s="1"/>
  <c r="G13" i="11"/>
  <c r="H13" i="11" s="1"/>
  <c r="G12" i="11"/>
  <c r="H12" i="11" s="1"/>
  <c r="G11" i="11"/>
  <c r="H11" i="11" s="1"/>
  <c r="G10" i="11"/>
  <c r="G9" i="11"/>
  <c r="H9" i="11" s="1"/>
  <c r="G8" i="11"/>
  <c r="H8" i="11" s="1"/>
  <c r="G7" i="11"/>
  <c r="H7" i="11" s="1"/>
  <c r="G6" i="11"/>
  <c r="H6" i="11" s="1"/>
  <c r="G4" i="11"/>
  <c r="H4" i="11" s="1"/>
  <c r="G3" i="11"/>
  <c r="H3" i="11" s="1"/>
  <c r="G5" i="11"/>
  <c r="H5" i="11" s="1"/>
  <c r="V16" i="19"/>
  <c r="V12" i="19"/>
  <c r="V8" i="19"/>
  <c r="V4" i="19"/>
  <c r="V18" i="11"/>
  <c r="V14" i="11"/>
  <c r="S20" i="11"/>
  <c r="T20" i="11" s="1"/>
  <c r="Q20" i="11"/>
  <c r="R20" i="11" s="1"/>
  <c r="O20" i="11"/>
  <c r="P20" i="11" s="1"/>
  <c r="M20" i="11"/>
  <c r="N20" i="11" s="1"/>
  <c r="K20" i="11"/>
  <c r="L20" i="11" s="1"/>
  <c r="I20" i="11"/>
  <c r="J20" i="11" s="1"/>
  <c r="E20" i="11"/>
  <c r="F20" i="11" s="1"/>
  <c r="C20" i="11"/>
  <c r="D20" i="11" s="1"/>
  <c r="S19" i="11"/>
  <c r="T19" i="11" s="1"/>
  <c r="Q19" i="11"/>
  <c r="R19" i="11" s="1"/>
  <c r="O19" i="11"/>
  <c r="P19" i="11" s="1"/>
  <c r="M19" i="11"/>
  <c r="N19" i="11" s="1"/>
  <c r="K19" i="11"/>
  <c r="L19" i="11" s="1"/>
  <c r="I19" i="11"/>
  <c r="J19" i="11" s="1"/>
  <c r="E19" i="11"/>
  <c r="F19" i="11" s="1"/>
  <c r="C19" i="11"/>
  <c r="D19" i="11" s="1"/>
  <c r="S18" i="11"/>
  <c r="T18" i="11" s="1"/>
  <c r="Q18" i="11"/>
  <c r="R18" i="11" s="1"/>
  <c r="O18" i="11"/>
  <c r="P18" i="11" s="1"/>
  <c r="M18" i="11"/>
  <c r="N18" i="11" s="1"/>
  <c r="K18" i="11"/>
  <c r="L18" i="11" s="1"/>
  <c r="I18" i="11"/>
  <c r="J18" i="11" s="1"/>
  <c r="E18" i="11"/>
  <c r="F18" i="11" s="1"/>
  <c r="C18" i="11"/>
  <c r="D18" i="11" s="1"/>
  <c r="S17" i="11"/>
  <c r="T17" i="11" s="1"/>
  <c r="Q17" i="11"/>
  <c r="R17" i="11" s="1"/>
  <c r="O17" i="11"/>
  <c r="P17" i="11" s="1"/>
  <c r="M17" i="11"/>
  <c r="N17" i="11" s="1"/>
  <c r="K17" i="11"/>
  <c r="L17" i="11" s="1"/>
  <c r="I17" i="11"/>
  <c r="J17" i="11" s="1"/>
  <c r="E17" i="11"/>
  <c r="F17" i="11" s="1"/>
  <c r="C17" i="11"/>
  <c r="D17" i="11" s="1"/>
  <c r="S16" i="11"/>
  <c r="T16" i="11" s="1"/>
  <c r="Q16" i="11"/>
  <c r="R16" i="11" s="1"/>
  <c r="O16" i="11"/>
  <c r="P16" i="11" s="1"/>
  <c r="M16" i="11"/>
  <c r="N16" i="11" s="1"/>
  <c r="K16" i="11"/>
  <c r="L16" i="11" s="1"/>
  <c r="I16" i="11"/>
  <c r="J16" i="11" s="1"/>
  <c r="E16" i="11"/>
  <c r="F16" i="11" s="1"/>
  <c r="C16" i="11"/>
  <c r="D16" i="11" s="1"/>
  <c r="S15" i="11"/>
  <c r="T15" i="11" s="1"/>
  <c r="Q15" i="11"/>
  <c r="R15" i="11" s="1"/>
  <c r="O15" i="11"/>
  <c r="P15" i="11" s="1"/>
  <c r="M15" i="11"/>
  <c r="N15" i="11" s="1"/>
  <c r="K15" i="11"/>
  <c r="L15" i="11" s="1"/>
  <c r="I15" i="11"/>
  <c r="J15" i="11" s="1"/>
  <c r="E15" i="11"/>
  <c r="F15" i="11" s="1"/>
  <c r="C15" i="11"/>
  <c r="D15" i="11" s="1"/>
  <c r="S14" i="11"/>
  <c r="T14" i="11" s="1"/>
  <c r="Q14" i="11"/>
  <c r="R14" i="11" s="1"/>
  <c r="O14" i="11"/>
  <c r="P14" i="11" s="1"/>
  <c r="M14" i="11"/>
  <c r="N14" i="11" s="1"/>
  <c r="K14" i="11"/>
  <c r="L14" i="11" s="1"/>
  <c r="I14" i="11"/>
  <c r="J14" i="11" s="1"/>
  <c r="E14" i="11"/>
  <c r="F14" i="11" s="1"/>
  <c r="C14" i="11"/>
  <c r="D14" i="11" s="1"/>
  <c r="S13" i="11"/>
  <c r="T13" i="11" s="1"/>
  <c r="Q13" i="11"/>
  <c r="R13" i="11" s="1"/>
  <c r="O13" i="11"/>
  <c r="P13" i="11" s="1"/>
  <c r="M13" i="11"/>
  <c r="N13" i="11" s="1"/>
  <c r="K13" i="11"/>
  <c r="L13" i="11" s="1"/>
  <c r="I13" i="11"/>
  <c r="J13" i="11" s="1"/>
  <c r="E13" i="11"/>
  <c r="F13" i="11" s="1"/>
  <c r="C13" i="11"/>
  <c r="D13" i="11" s="1"/>
  <c r="S12" i="11"/>
  <c r="T12" i="11" s="1"/>
  <c r="Q12" i="11"/>
  <c r="R12" i="11" s="1"/>
  <c r="O12" i="11"/>
  <c r="P12" i="11" s="1"/>
  <c r="M12" i="11"/>
  <c r="N12" i="11" s="1"/>
  <c r="K12" i="11"/>
  <c r="L12" i="11" s="1"/>
  <c r="I12" i="11"/>
  <c r="J12" i="11" s="1"/>
  <c r="E12" i="11"/>
  <c r="F12" i="11" s="1"/>
  <c r="C12" i="11"/>
  <c r="D12" i="11" s="1"/>
  <c r="S11" i="11"/>
  <c r="T11" i="11" s="1"/>
  <c r="Q11" i="11"/>
  <c r="R11" i="11" s="1"/>
  <c r="O11" i="11"/>
  <c r="P11" i="11" s="1"/>
  <c r="M11" i="11"/>
  <c r="N11" i="11" s="1"/>
  <c r="K11" i="11"/>
  <c r="L11" i="11" s="1"/>
  <c r="I11" i="11"/>
  <c r="J11" i="11" s="1"/>
  <c r="E11" i="11"/>
  <c r="F11" i="11" s="1"/>
  <c r="C11" i="11"/>
  <c r="D11" i="11" s="1"/>
  <c r="S10" i="11"/>
  <c r="T10" i="11" s="1"/>
  <c r="Q10" i="11"/>
  <c r="R10" i="11" s="1"/>
  <c r="O10" i="11"/>
  <c r="P10" i="11" s="1"/>
  <c r="M10" i="11"/>
  <c r="N10" i="11" s="1"/>
  <c r="K10" i="11"/>
  <c r="L10" i="11" s="1"/>
  <c r="I10" i="11"/>
  <c r="J10" i="11" s="1"/>
  <c r="H10" i="11"/>
  <c r="E10" i="11"/>
  <c r="F10" i="11" s="1"/>
  <c r="C10" i="11"/>
  <c r="D10" i="11" s="1"/>
  <c r="S9" i="11"/>
  <c r="T9" i="11" s="1"/>
  <c r="Q9" i="11"/>
  <c r="R9" i="11" s="1"/>
  <c r="O9" i="11"/>
  <c r="P9" i="11" s="1"/>
  <c r="M9" i="11"/>
  <c r="N9" i="11" s="1"/>
  <c r="K9" i="11"/>
  <c r="L9" i="11" s="1"/>
  <c r="I9" i="11"/>
  <c r="J9" i="11" s="1"/>
  <c r="E9" i="11"/>
  <c r="F9" i="11" s="1"/>
  <c r="C9" i="11"/>
  <c r="D9" i="11" s="1"/>
  <c r="S8" i="11"/>
  <c r="T8" i="11" s="1"/>
  <c r="Q8" i="11"/>
  <c r="R8" i="11" s="1"/>
  <c r="O8" i="11"/>
  <c r="P8" i="11" s="1"/>
  <c r="M8" i="11"/>
  <c r="N8" i="11" s="1"/>
  <c r="K8" i="11"/>
  <c r="L8" i="11" s="1"/>
  <c r="I8" i="11"/>
  <c r="J8" i="11" s="1"/>
  <c r="E8" i="11"/>
  <c r="F8" i="11" s="1"/>
  <c r="C8" i="11"/>
  <c r="V8" i="11" s="1"/>
  <c r="S7" i="11"/>
  <c r="T7" i="11" s="1"/>
  <c r="Q7" i="11"/>
  <c r="R7" i="11" s="1"/>
  <c r="O7" i="11"/>
  <c r="P7" i="11" s="1"/>
  <c r="M7" i="11"/>
  <c r="N7" i="11" s="1"/>
  <c r="K7" i="11"/>
  <c r="L7" i="11" s="1"/>
  <c r="I7" i="11"/>
  <c r="J7" i="11" s="1"/>
  <c r="E7" i="11"/>
  <c r="F7" i="11" s="1"/>
  <c r="C7" i="11"/>
  <c r="D7" i="11" s="1"/>
  <c r="S6" i="11"/>
  <c r="T6" i="11" s="1"/>
  <c r="Q6" i="11"/>
  <c r="R6" i="11" s="1"/>
  <c r="O6" i="11"/>
  <c r="P6" i="11" s="1"/>
  <c r="M6" i="11"/>
  <c r="N6" i="11" s="1"/>
  <c r="K6" i="11"/>
  <c r="L6" i="11" s="1"/>
  <c r="I6" i="11"/>
  <c r="J6" i="11" s="1"/>
  <c r="E6" i="11"/>
  <c r="F6" i="11" s="1"/>
  <c r="C6" i="11"/>
  <c r="V6" i="11" s="1"/>
  <c r="S5" i="11"/>
  <c r="T5" i="11" s="1"/>
  <c r="Q5" i="11"/>
  <c r="R5" i="11" s="1"/>
  <c r="O5" i="11"/>
  <c r="P5" i="11" s="1"/>
  <c r="M5" i="11"/>
  <c r="N5" i="11" s="1"/>
  <c r="K5" i="11"/>
  <c r="L5" i="11" s="1"/>
  <c r="I5" i="11"/>
  <c r="J5" i="11" s="1"/>
  <c r="E5" i="11"/>
  <c r="F5" i="11" s="1"/>
  <c r="C5" i="11"/>
  <c r="D5" i="11" s="1"/>
  <c r="S4" i="11"/>
  <c r="T4" i="11" s="1"/>
  <c r="Q4" i="11"/>
  <c r="R4" i="11" s="1"/>
  <c r="O4" i="11"/>
  <c r="P4" i="11" s="1"/>
  <c r="M4" i="11"/>
  <c r="N4" i="11" s="1"/>
  <c r="K4" i="11"/>
  <c r="L4" i="11" s="1"/>
  <c r="I4" i="11"/>
  <c r="J4" i="11" s="1"/>
  <c r="E4" i="11"/>
  <c r="F4" i="11" s="1"/>
  <c r="C4" i="11"/>
  <c r="S3" i="19"/>
  <c r="T3" i="19" s="1"/>
  <c r="Q3" i="19"/>
  <c r="R3" i="19" s="1"/>
  <c r="O3" i="19"/>
  <c r="P3" i="19" s="1"/>
  <c r="M3" i="19"/>
  <c r="N3" i="19" s="1"/>
  <c r="K3" i="19"/>
  <c r="L3" i="19" s="1"/>
  <c r="I3" i="19"/>
  <c r="J3" i="19" s="1"/>
  <c r="E3" i="19"/>
  <c r="F3" i="19" s="1"/>
  <c r="C3" i="19"/>
  <c r="D3" i="19" s="1"/>
  <c r="C3" i="11"/>
  <c r="E3" i="11"/>
  <c r="F3" i="11" s="1"/>
  <c r="I3" i="11"/>
  <c r="J3" i="11" s="1"/>
  <c r="K3" i="11"/>
  <c r="L3" i="11" s="1"/>
  <c r="M3" i="11"/>
  <c r="N3" i="11" s="1"/>
  <c r="O3" i="11"/>
  <c r="P3" i="11" s="1"/>
  <c r="Q3" i="11"/>
  <c r="R3" i="11" s="1"/>
  <c r="S3" i="11"/>
  <c r="T3" i="11" s="1"/>
  <c r="AA3" i="11" l="1"/>
  <c r="Y3" i="11"/>
  <c r="Z3" i="11" s="1"/>
  <c r="V3" i="11"/>
  <c r="D4" i="11"/>
  <c r="V4" i="11"/>
  <c r="Y4" i="11"/>
  <c r="Z4" i="11" s="1"/>
  <c r="W4" i="11"/>
  <c r="X4" i="11" s="1"/>
  <c r="D8" i="11"/>
  <c r="Y8" i="11"/>
  <c r="W8" i="11"/>
  <c r="D6" i="11"/>
  <c r="Y6" i="11"/>
  <c r="W6" i="11"/>
  <c r="D3" i="11"/>
  <c r="W3" i="11"/>
  <c r="X3" i="1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Ayoub, Maged</author>
  </authors>
  <commentList>
    <comment ref="D1" authorId="0" shapeId="0" xr:uid="{00000000-0006-0000-0800-000001000000}">
      <text>
        <r>
          <rPr>
            <sz val="9"/>
            <color indexed="81"/>
            <rFont val="Tahoma"/>
            <family val="2"/>
          </rPr>
          <t xml:space="preserve">To get the current list of countries in a region, filter by the region of interest (column B) and the the End Date (column G/H) as blank.
</t>
        </r>
      </text>
    </comment>
  </commentList>
</comments>
</file>

<file path=xl/sharedStrings.xml><?xml version="1.0" encoding="utf-8"?>
<sst xmlns="http://schemas.openxmlformats.org/spreadsheetml/2006/main" count="67164" uniqueCount="32416">
  <si>
    <t>Code</t>
  </si>
  <si>
    <t>Brand of the Index</t>
  </si>
  <si>
    <t>Comments</t>
  </si>
  <si>
    <t>SP</t>
  </si>
  <si>
    <t>Standard &amp; Poor's</t>
  </si>
  <si>
    <t>The index is owned and licensed by S&amp;P DJI. S&amp;P DJI acts as the benchmark administrator and calculation agent.</t>
  </si>
  <si>
    <t>DJ</t>
  </si>
  <si>
    <t>Dow Jones</t>
  </si>
  <si>
    <t>SC</t>
  </si>
  <si>
    <t>S&amp;P Customized Slice &amp; Dice</t>
  </si>
  <si>
    <t>The index is a customized version of a standard S&amp;P Index. The index is owned and licensed by S&amp;P DJI. S&amp;P DJI acts as the benchmark administrator and calculation agent. </t>
  </si>
  <si>
    <t>DC</t>
  </si>
  <si>
    <t>Dow Jones Customized Slice &amp; Dice Index</t>
  </si>
  <si>
    <t>The index is a customized version of a standard Dow Jones Index. The index is owned and licensed by S&amp;P DJI. S&amp;P DJI acts as the benchmark administrator and calculation agent.</t>
  </si>
  <si>
    <t>CB</t>
  </si>
  <si>
    <t>Custom Benchmark Administration</t>
  </si>
  <si>
    <t>The index is owned and licensed by the custom client. S&amp;P DJI acts as the benchmark administrator and calculation agent. </t>
  </si>
  <si>
    <t>CU</t>
  </si>
  <si>
    <t>Custom Client</t>
  </si>
  <si>
    <t>The index is owned and licensed by the custom client. The custom client is the benchmark administrator. S&amp;P DJI acts as the calculation agent. </t>
  </si>
  <si>
    <t>Index Family</t>
  </si>
  <si>
    <t>Description</t>
  </si>
  <si>
    <t>Brand</t>
  </si>
  <si>
    <t>Category</t>
  </si>
  <si>
    <t>DJ Prod Id</t>
  </si>
  <si>
    <t>500X</t>
  </si>
  <si>
    <t>S&amp;P 500 Ex</t>
  </si>
  <si>
    <t>Pure S&amp;P branded index</t>
  </si>
  <si>
    <t>600X</t>
  </si>
  <si>
    <t>S&amp;P 600 Ex</t>
  </si>
  <si>
    <t>AUST</t>
  </si>
  <si>
    <t>Australian Indices</t>
  </si>
  <si>
    <t>CADN</t>
  </si>
  <si>
    <t>Canadian Domestic indices</t>
  </si>
  <si>
    <t>DIV-</t>
  </si>
  <si>
    <t>Dividends</t>
  </si>
  <si>
    <t>EUR-</t>
  </si>
  <si>
    <t>European Indices</t>
  </si>
  <si>
    <t>GBBM</t>
  </si>
  <si>
    <t>Global Benchmark</t>
  </si>
  <si>
    <t>GBTH</t>
  </si>
  <si>
    <t>Global Thematics</t>
  </si>
  <si>
    <t>GCMP</t>
  </si>
  <si>
    <t>Global Composite Indices (includes asia 50 etc)</t>
  </si>
  <si>
    <t>JAPN</t>
  </si>
  <si>
    <t>Japanese Domestic Indices</t>
  </si>
  <si>
    <t>LATN</t>
  </si>
  <si>
    <t xml:space="preserve">Latin American Indices </t>
  </si>
  <si>
    <t>USA-</t>
  </si>
  <si>
    <t>US Domestic Indices</t>
  </si>
  <si>
    <t>S10-</t>
  </si>
  <si>
    <t>10 Family</t>
  </si>
  <si>
    <t>S40-</t>
  </si>
  <si>
    <t>40 Family</t>
  </si>
  <si>
    <t>SAL-</t>
  </si>
  <si>
    <t>Strategy Alternative Family</t>
  </si>
  <si>
    <t>SARB</t>
  </si>
  <si>
    <t>Strategy Arbitrage Family</t>
  </si>
  <si>
    <t>SDIV</t>
  </si>
  <si>
    <t>Dividend Family</t>
  </si>
  <si>
    <t>SEQ-</t>
  </si>
  <si>
    <t>Equity Strategies</t>
  </si>
  <si>
    <t>SMAT</t>
  </si>
  <si>
    <t xml:space="preserve">Strategy Multi-Asset </t>
  </si>
  <si>
    <t>SRC-</t>
  </si>
  <si>
    <t>Risk Control Family</t>
  </si>
  <si>
    <t>SSTR</t>
  </si>
  <si>
    <t>STARS Family</t>
  </si>
  <si>
    <t>CMDP</t>
  </si>
  <si>
    <t>Commodity Producers Family</t>
  </si>
  <si>
    <t>HTCR</t>
  </si>
  <si>
    <t>Healthcare Costs Family</t>
  </si>
  <si>
    <t>GIVI</t>
  </si>
  <si>
    <t>Goldman Sachs Intrinsic Value Index</t>
  </si>
  <si>
    <t>FIUS</t>
  </si>
  <si>
    <t>Fixed Income US Treasuries</t>
  </si>
  <si>
    <t>FIMM</t>
  </si>
  <si>
    <t>Fixed Income Commercial Papers Series</t>
  </si>
  <si>
    <t>FIGB</t>
  </si>
  <si>
    <t>Fixed Income International Series</t>
  </si>
  <si>
    <t>FILL</t>
  </si>
  <si>
    <t>Fixed Income Leveraged Loan Series</t>
  </si>
  <si>
    <t>FIMN</t>
  </si>
  <si>
    <t>Fixed Income Municipal Series</t>
  </si>
  <si>
    <t>FICD</t>
  </si>
  <si>
    <t>Fixed Income CDS Series</t>
  </si>
  <si>
    <t>FIAU</t>
  </si>
  <si>
    <t>Fixed Income Australian Series</t>
  </si>
  <si>
    <t>HCCC</t>
  </si>
  <si>
    <t>Healthcare Costs - Claims</t>
  </si>
  <si>
    <t>HCCE</t>
  </si>
  <si>
    <t>Healthcare Costs - Economic</t>
  </si>
  <si>
    <t>DFI-</t>
  </si>
  <si>
    <t>Commodities Dynamic Futures Index</t>
  </si>
  <si>
    <t>DTI-</t>
  </si>
  <si>
    <t>Commodities Diversified Trends Index</t>
  </si>
  <si>
    <t>FACT</t>
  </si>
  <si>
    <t>Commodities Factor Index</t>
  </si>
  <si>
    <t>GLBN</t>
  </si>
  <si>
    <t>Commodities Global Bond Index</t>
  </si>
  <si>
    <t>GSCI</t>
  </si>
  <si>
    <t>Commodities GSCI</t>
  </si>
  <si>
    <t>NIFF</t>
  </si>
  <si>
    <t>Commodities NIFTY Futures Index</t>
  </si>
  <si>
    <t>SGMI</t>
  </si>
  <si>
    <t>Commodities SGMI Index</t>
  </si>
  <si>
    <t>VXF5</t>
  </si>
  <si>
    <t>Commodities 500 VIX Futures Index</t>
  </si>
  <si>
    <t>WCI-</t>
  </si>
  <si>
    <t>Commodities World Commodity Index</t>
  </si>
  <si>
    <t>CNX-</t>
  </si>
  <si>
    <t>CNX India Family</t>
  </si>
  <si>
    <t>ESG-</t>
  </si>
  <si>
    <t>Economic, Social and Governance Indices</t>
  </si>
  <si>
    <t>AVG-</t>
  </si>
  <si>
    <t>Averages</t>
  </si>
  <si>
    <t>Pure Dow Jones Indices prior to the merger with S&amp;P</t>
  </si>
  <si>
    <t>BC--</t>
  </si>
  <si>
    <t>Blue-Chip</t>
  </si>
  <si>
    <t>BM--</t>
  </si>
  <si>
    <t>Benchmark</t>
  </si>
  <si>
    <t>SCTR</t>
  </si>
  <si>
    <t>Select Sector</t>
  </si>
  <si>
    <t>SRI-</t>
  </si>
  <si>
    <t>Social, Environmental &amp; Islamic</t>
  </si>
  <si>
    <t>STTH</t>
  </si>
  <si>
    <t>Strategy &amp; Thematic</t>
  </si>
  <si>
    <t>STYL</t>
  </si>
  <si>
    <t>Style</t>
  </si>
  <si>
    <t>FIGI</t>
  </si>
  <si>
    <t>Fixed Income Global Index</t>
  </si>
  <si>
    <t>KSWA</t>
  </si>
  <si>
    <t>Keystone Wealth Global Advisors</t>
  </si>
  <si>
    <t>MICH</t>
  </si>
  <si>
    <t>State of Michigan</t>
  </si>
  <si>
    <t>CMDI</t>
  </si>
  <si>
    <t>Dow Jones Commodity Index</t>
  </si>
  <si>
    <t>Replacing the old DJUBS indices</t>
  </si>
  <si>
    <t>FIGR</t>
  </si>
  <si>
    <t>Fixed Income Green Bonds</t>
  </si>
  <si>
    <t>MILA</t>
  </si>
  <si>
    <t>Pacific Alliance (MILA)</t>
  </si>
  <si>
    <t>BSE-</t>
  </si>
  <si>
    <t>Bombay Stock Exchange</t>
  </si>
  <si>
    <t>NZX-</t>
  </si>
  <si>
    <t>NZX Family</t>
  </si>
  <si>
    <t>BVL-</t>
  </si>
  <si>
    <t>BVL</t>
  </si>
  <si>
    <t>BCC-</t>
  </si>
  <si>
    <t>Blue-Chip Capped</t>
  </si>
  <si>
    <t>ASX2</t>
  </si>
  <si>
    <t>Sustainability Australia</t>
  </si>
  <si>
    <t>CSSH</t>
  </si>
  <si>
    <t>S&amp;P/Case-Shiller</t>
  </si>
  <si>
    <t>FINZ</t>
  </si>
  <si>
    <t>Fixed Income New Zealand</t>
  </si>
  <si>
    <t>GEIC</t>
  </si>
  <si>
    <t>Global Equity Income Composite</t>
  </si>
  <si>
    <t>ASIA</t>
  </si>
  <si>
    <t>Asia Indices</t>
  </si>
  <si>
    <t>RVOL</t>
  </si>
  <si>
    <t>Realized Volatility Indices</t>
  </si>
  <si>
    <t>DISP</t>
  </si>
  <si>
    <t>Dispersion Indices</t>
  </si>
  <si>
    <t>CRRL</t>
  </si>
  <si>
    <t>Correlation Indices</t>
  </si>
  <si>
    <t>FIGF</t>
  </si>
  <si>
    <t>Global Fixed income Futures</t>
  </si>
  <si>
    <t>STR-</t>
  </si>
  <si>
    <t xml:space="preserve">S&amp;P STRIDE </t>
  </si>
  <si>
    <t>VXFJ</t>
  </si>
  <si>
    <t>JPX VIX</t>
  </si>
  <si>
    <t>CONS</t>
  </si>
  <si>
    <t>S&amp;P/Experian Index</t>
  </si>
  <si>
    <t>D1M-</t>
  </si>
  <si>
    <t xml:space="preserve">1-Month Dispersion </t>
  </si>
  <si>
    <t>D3M-</t>
  </si>
  <si>
    <t xml:space="preserve">3-Month Dispersion </t>
  </si>
  <si>
    <t>D6M-</t>
  </si>
  <si>
    <t xml:space="preserve">6-Month Dispersion </t>
  </si>
  <si>
    <t>C1M-</t>
  </si>
  <si>
    <t>1-Month Correlation</t>
  </si>
  <si>
    <t>RV1M</t>
  </si>
  <si>
    <t>1-Month Realized Volatility</t>
  </si>
  <si>
    <t>RV1Y</t>
  </si>
  <si>
    <t>12-Month Realized Volatility</t>
  </si>
  <si>
    <t>RV3M</t>
  </si>
  <si>
    <t>3-Month Realized Volatility</t>
  </si>
  <si>
    <t>RV6M</t>
  </si>
  <si>
    <t>6-Month Realized Volatility</t>
  </si>
  <si>
    <t>MDMA</t>
  </si>
  <si>
    <t xml:space="preserve">S&amp;P Hong Kong Macro Dynamic Multi-Asset </t>
  </si>
  <si>
    <t>VMMC</t>
  </si>
  <si>
    <t>S&amp;P/Valmer Corporate</t>
  </si>
  <si>
    <t>VMMG</t>
  </si>
  <si>
    <t>S&amp;P/Valmer Government</t>
  </si>
  <si>
    <t>CSE-</t>
  </si>
  <si>
    <t>S&amp;P/CSE</t>
  </si>
  <si>
    <t>LAZA</t>
  </si>
  <si>
    <t>S&amp;P 500 Ex Health Care Sector Index</t>
  </si>
  <si>
    <t>TWSE</t>
  </si>
  <si>
    <t>KRX-</t>
  </si>
  <si>
    <t>KRX Exchange</t>
  </si>
  <si>
    <t>STRT</t>
  </si>
  <si>
    <t>S&amp;P Merger Arbitrage Index</t>
  </si>
  <si>
    <t>VMMS</t>
  </si>
  <si>
    <t>S&amp;P/Valmer Sovereign</t>
  </si>
  <si>
    <t>VM24</t>
  </si>
  <si>
    <t>S&amp;P/BMV Sovereign Bond Index 24</t>
  </si>
  <si>
    <t>VMUM</t>
  </si>
  <si>
    <t>S&amp;P/BMV Sovereign UMS Bond 24</t>
  </si>
  <si>
    <t>FISU</t>
  </si>
  <si>
    <t>Fixed Income Sukuk</t>
  </si>
  <si>
    <t>FIAG</t>
  </si>
  <si>
    <t>Fixed Income Agency Index</t>
  </si>
  <si>
    <t>BMF-</t>
  </si>
  <si>
    <t xml:space="preserve">BMF Bovespa </t>
  </si>
  <si>
    <t>CLX-</t>
  </si>
  <si>
    <t>Chile Stock Exchange</t>
  </si>
  <si>
    <t>BEB-</t>
  </si>
  <si>
    <t>S&amp;P Balanced Equity and Bond index</t>
  </si>
  <si>
    <t>CHIL</t>
  </si>
  <si>
    <t>Chile 15</t>
  </si>
  <si>
    <t>FMDQ</t>
  </si>
  <si>
    <t>S&amp;P/FMDQ</t>
  </si>
  <si>
    <t>FISN</t>
  </si>
  <si>
    <t>Fixed Income International</t>
  </si>
  <si>
    <t>KOSP</t>
  </si>
  <si>
    <t>KOSPI</t>
  </si>
  <si>
    <t>RSKP</t>
  </si>
  <si>
    <t>Risk Parity</t>
  </si>
  <si>
    <t>BYMA</t>
  </si>
  <si>
    <t>S&amp;P/BYMA</t>
  </si>
  <si>
    <t>ELIQ</t>
  </si>
  <si>
    <t>S&amp;P Euro 75</t>
  </si>
  <si>
    <t>BNYM</t>
  </si>
  <si>
    <t>S&amp;P/BNY Mellon</t>
  </si>
  <si>
    <t>CURB</t>
  </si>
  <si>
    <t>S&amp;P Indian Rupee Index</t>
  </si>
  <si>
    <t>FIIN</t>
  </si>
  <si>
    <t>S&amp;P India Issued Bond Index</t>
  </si>
  <si>
    <t>RPFX</t>
  </si>
  <si>
    <t>S&amp;P Risk Premia FX Index</t>
  </si>
  <si>
    <t>RPRV</t>
  </si>
  <si>
    <t>S&amp;P Equity Trend (5 Region) Index</t>
  </si>
  <si>
    <t>GLSN</t>
  </si>
  <si>
    <t>Commodities Global Stock Futures Index</t>
  </si>
  <si>
    <t>TI--</t>
  </si>
  <si>
    <t>Extended Frontier</t>
  </si>
  <si>
    <t>SBDM</t>
  </si>
  <si>
    <t>S&amp;P Broad Digital Market</t>
  </si>
  <si>
    <t>Index Specific</t>
  </si>
  <si>
    <t>Index</t>
  </si>
  <si>
    <t>----</t>
  </si>
  <si>
    <t>None</t>
  </si>
  <si>
    <t>A50-</t>
  </si>
  <si>
    <t>S&amp;P Asia 50</t>
  </si>
  <si>
    <t>Asia</t>
  </si>
  <si>
    <t>A50A</t>
  </si>
  <si>
    <t>S&amp;P Asia 50 (WM)</t>
  </si>
  <si>
    <t>AASA</t>
  </si>
  <si>
    <t>S&amp;P Asia All STARS Index (EUR) (TR)(11-APR-07)</t>
  </si>
  <si>
    <t>QDII</t>
  </si>
  <si>
    <t>S&amp;P China QDII Index</t>
  </si>
  <si>
    <t>J500</t>
  </si>
  <si>
    <t>S&amp;P Japan 500</t>
  </si>
  <si>
    <t>JAD-</t>
  </si>
  <si>
    <t>S&amp;P Japan Advance Index</t>
  </si>
  <si>
    <t>JM1-</t>
  </si>
  <si>
    <t>S&amp;P Japan Mid Cap 100</t>
  </si>
  <si>
    <t>JS25</t>
  </si>
  <si>
    <t>S&amp;P Japan Small Cap 250 Index</t>
  </si>
  <si>
    <t>JES-</t>
  </si>
  <si>
    <t>S&amp;P JES 100</t>
  </si>
  <si>
    <t>SEA4</t>
  </si>
  <si>
    <t>S&amp;P South East Asia 40</t>
  </si>
  <si>
    <t>TOP-</t>
  </si>
  <si>
    <t>S&amp;P TOPIX</t>
  </si>
  <si>
    <t>TOPA</t>
  </si>
  <si>
    <t>S&amp;P Topix Yen USD (WM)</t>
  </si>
  <si>
    <t>C100</t>
  </si>
  <si>
    <t>S&amp;P China A 100</t>
  </si>
  <si>
    <t>C200</t>
  </si>
  <si>
    <t>S&amp;P China A 200</t>
  </si>
  <si>
    <t>C300</t>
  </si>
  <si>
    <t>S&amp;P China A 300</t>
  </si>
  <si>
    <t>C50-</t>
  </si>
  <si>
    <t>S&amp;P China A 50</t>
  </si>
  <si>
    <t>C30-</t>
  </si>
  <si>
    <t>S&amp;P China A China 30</t>
  </si>
  <si>
    <t>CC--</t>
  </si>
  <si>
    <t>S&amp;P China A Composite</t>
  </si>
  <si>
    <t>CSC-</t>
  </si>
  <si>
    <t>S&amp;P China A SmallCap</t>
  </si>
  <si>
    <t>HKGE</t>
  </si>
  <si>
    <t>S&amp;P/HKEx GEM INDEX</t>
  </si>
  <si>
    <t>HKEX</t>
  </si>
  <si>
    <t>S&amp;P/HKEx LargeCap</t>
  </si>
  <si>
    <t>AA50</t>
  </si>
  <si>
    <t>ALL ASX 50</t>
  </si>
  <si>
    <t>Australia</t>
  </si>
  <si>
    <t>AIND</t>
  </si>
  <si>
    <t>ALL INDUSTRIALS</t>
  </si>
  <si>
    <t>A20-</t>
  </si>
  <si>
    <t>ASX 20</t>
  </si>
  <si>
    <t>A200</t>
  </si>
  <si>
    <t>ASX 200</t>
  </si>
  <si>
    <t>A300</t>
  </si>
  <si>
    <t>ASX 300, ASX 50, ASX 100</t>
  </si>
  <si>
    <t>ALL2</t>
  </si>
  <si>
    <t>ASX All 200</t>
  </si>
  <si>
    <t>AORA</t>
  </si>
  <si>
    <t>ASX All Ordinaries</t>
  </si>
  <si>
    <t>Inactive</t>
  </si>
  <si>
    <t>AORD</t>
  </si>
  <si>
    <t>BMI-</t>
  </si>
  <si>
    <t>S&amp;P Broad Market Index</t>
  </si>
  <si>
    <t>BMI</t>
  </si>
  <si>
    <t>INV-</t>
  </si>
  <si>
    <t>Inverse</t>
  </si>
  <si>
    <t>Commodities 500 VIX Futures Indices</t>
  </si>
  <si>
    <t>PR01</t>
  </si>
  <si>
    <t>Portfolio 1</t>
  </si>
  <si>
    <t>PR10</t>
  </si>
  <si>
    <t>Portfolio 10</t>
  </si>
  <si>
    <t>PR11</t>
  </si>
  <si>
    <t>Portfolio 11</t>
  </si>
  <si>
    <t>PR12</t>
  </si>
  <si>
    <t>Portfolio 12</t>
  </si>
  <si>
    <t>PR13</t>
  </si>
  <si>
    <t>Portfolio 13</t>
  </si>
  <si>
    <t>PR02</t>
  </si>
  <si>
    <t>Portfolio 2</t>
  </si>
  <si>
    <t>PR03</t>
  </si>
  <si>
    <t>Portfolio 3</t>
  </si>
  <si>
    <t>PR04</t>
  </si>
  <si>
    <t>Portfolio 4</t>
  </si>
  <si>
    <t>PR05</t>
  </si>
  <si>
    <t>Portfolio 5</t>
  </si>
  <si>
    <t>PR06</t>
  </si>
  <si>
    <t>Portfolio 6</t>
  </si>
  <si>
    <t>PR07</t>
  </si>
  <si>
    <t>Portfolio 7</t>
  </si>
  <si>
    <t>PR08</t>
  </si>
  <si>
    <t>Portfolio 8</t>
  </si>
  <si>
    <t>PR09</t>
  </si>
  <si>
    <t>Portfolio 9</t>
  </si>
  <si>
    <t>TR--</t>
  </si>
  <si>
    <t>Tail Risk</t>
  </si>
  <si>
    <t>TR01</t>
  </si>
  <si>
    <t>Tail Risk Portfolio 1</t>
  </si>
  <si>
    <t>TR10</t>
  </si>
  <si>
    <t>Tail Risk Portfolio 10</t>
  </si>
  <si>
    <t>TR11</t>
  </si>
  <si>
    <t>Tail Risk Portfolio 11</t>
  </si>
  <si>
    <t>TR12</t>
  </si>
  <si>
    <t>Tail Risk Portfolio 12</t>
  </si>
  <si>
    <t>TR13</t>
  </si>
  <si>
    <t>Tail Risk Portfolio 13</t>
  </si>
  <si>
    <t>TR02</t>
  </si>
  <si>
    <t>Tail Risk Portfolio 2</t>
  </si>
  <si>
    <t>TR03</t>
  </si>
  <si>
    <t>Tail Risk Portfolio 3</t>
  </si>
  <si>
    <t>TR04</t>
  </si>
  <si>
    <t>Tail Risk Portfolio 4</t>
  </si>
  <si>
    <t>TR05</t>
  </si>
  <si>
    <t>Tail Risk Portfolio 5</t>
  </si>
  <si>
    <t>TR06</t>
  </si>
  <si>
    <t>Tail Risk Portfolio 6</t>
  </si>
  <si>
    <t>TR07</t>
  </si>
  <si>
    <t>Tail Risk Portfolio 7</t>
  </si>
  <si>
    <t>TR08</t>
  </si>
  <si>
    <t>Tail Risk Portfolio 8</t>
  </si>
  <si>
    <t>TR09</t>
  </si>
  <si>
    <t>Tail Risk Portfolio 9</t>
  </si>
  <si>
    <t>Based on GSCI Methodology</t>
  </si>
  <si>
    <t>Commodities GSCI Series</t>
  </si>
  <si>
    <t>CAP-</t>
  </si>
  <si>
    <t>GSCI Capped Indices</t>
  </si>
  <si>
    <t>MOD-</t>
  </si>
  <si>
    <t>GSCI Modified Indices</t>
  </si>
  <si>
    <t>STND</t>
  </si>
  <si>
    <t>GSCI Standard Indices</t>
  </si>
  <si>
    <t>Based on CNX methodology</t>
  </si>
  <si>
    <t>AFRI</t>
  </si>
  <si>
    <t>Africa</t>
  </si>
  <si>
    <t>Emerging Market</t>
  </si>
  <si>
    <t>AFRA</t>
  </si>
  <si>
    <t>Africa Access</t>
  </si>
  <si>
    <t>EMFR</t>
  </si>
  <si>
    <t>Emerging Frontier</t>
  </si>
  <si>
    <t>EMGL</t>
  </si>
  <si>
    <t>Emerging Markets Global</t>
  </si>
  <si>
    <t>EMIN</t>
  </si>
  <si>
    <t>Emerging Markets Investible</t>
  </si>
  <si>
    <t>PAFR</t>
  </si>
  <si>
    <t>Pan Africa</t>
  </si>
  <si>
    <t>PACV</t>
  </si>
  <si>
    <t>Pan Arab Composite</t>
  </si>
  <si>
    <t>PAIV</t>
  </si>
  <si>
    <t>Pan Arab Investible</t>
  </si>
  <si>
    <t>IFCI</t>
  </si>
  <si>
    <t>S&amp;P/IFCI</t>
  </si>
  <si>
    <t>350-</t>
  </si>
  <si>
    <t>Europe 350</t>
  </si>
  <si>
    <t>Europe</t>
  </si>
  <si>
    <t>350B</t>
  </si>
  <si>
    <t xml:space="preserve">S&amp;P EURO </t>
  </si>
  <si>
    <t>EURP</t>
  </si>
  <si>
    <t>S&amp;P EURO PLUS</t>
  </si>
  <si>
    <t>350A</t>
  </si>
  <si>
    <t>S&amp;P EUROPE 350 (WM)</t>
  </si>
  <si>
    <t>350C</t>
  </si>
  <si>
    <t>S&amp;P Europe 350 Dividend Aristocrats Index</t>
  </si>
  <si>
    <t>MIB-</t>
  </si>
  <si>
    <t>S&amp;P MIB Italy 5/10/40 Index</t>
  </si>
  <si>
    <t>UK--</t>
  </si>
  <si>
    <t xml:space="preserve">S&amp;P UNITED KINGDOM (PDS) </t>
  </si>
  <si>
    <t>FI--</t>
  </si>
  <si>
    <t>S&amp;P/ASX Australian Fixed Interest</t>
  </si>
  <si>
    <t>FI11</t>
  </si>
  <si>
    <t>S&amp;P/ASX Australian Fixed Interest 10 Year+</t>
  </si>
  <si>
    <t>FI15</t>
  </si>
  <si>
    <t>S&amp;P/ASX Australian Fixed Interest 10-15 Year</t>
  </si>
  <si>
    <t>FI5-</t>
  </si>
  <si>
    <t>S&amp;P/ASX Australian Fixed Interest 1-5 Year</t>
  </si>
  <si>
    <t>FI10</t>
  </si>
  <si>
    <t>S&amp;P/ASX Australian Fixed Interest 5-10 Year</t>
  </si>
  <si>
    <t>FIA1</t>
  </si>
  <si>
    <t>S&amp;P/ASX Australian Fixed Interest A Rating Band</t>
  </si>
  <si>
    <t>FIA2</t>
  </si>
  <si>
    <t>S&amp;P/ASX Australian Fixed Interest AA Rating Band</t>
  </si>
  <si>
    <t>FIA3</t>
  </si>
  <si>
    <t>S&amp;P/ASX Australian Fixed Interest AAA Rating Band</t>
  </si>
  <si>
    <t>FIB3</t>
  </si>
  <si>
    <t>S&amp;P/ASX Australian Fixed Interest BBB Rating Band</t>
  </si>
  <si>
    <t>BB--</t>
  </si>
  <si>
    <t>S&amp;P/ASX Bank Bill</t>
  </si>
  <si>
    <t>CG--</t>
  </si>
  <si>
    <t>S&amp;P/ASX Commonwealth Government Bond</t>
  </si>
  <si>
    <t>CB--</t>
  </si>
  <si>
    <t>S&amp;P/ASX Corporate Bond</t>
  </si>
  <si>
    <t>CBA1</t>
  </si>
  <si>
    <t>S&amp;P/ASX Corporate Bond A Rating Band</t>
  </si>
  <si>
    <t>CBA2</t>
  </si>
  <si>
    <t>S&amp;P/ASX Corporate Bond AA Rating Band</t>
  </si>
  <si>
    <t>CBA3</t>
  </si>
  <si>
    <t>S&amp;P/ASX Corporate Bond AAA Rating Band</t>
  </si>
  <si>
    <t>CBB3</t>
  </si>
  <si>
    <t>S&amp;P/ASX Corporate Bond BBB Rating Band</t>
  </si>
  <si>
    <t>GB--</t>
  </si>
  <si>
    <t>S&amp;P/ASX Government Bond</t>
  </si>
  <si>
    <t>SG--</t>
  </si>
  <si>
    <t>S&amp;P/ASX State-Government Bond</t>
  </si>
  <si>
    <t>SS--</t>
  </si>
  <si>
    <t>S&amp;P/ASX Supranational &amp; Sovereign Bond</t>
  </si>
  <si>
    <t>BD1-</t>
  </si>
  <si>
    <t>S&amp;P/BGCantor 0-1 Year U.S. Treasury Bond</t>
  </si>
  <si>
    <t>Fixed Income BG Cantor Series</t>
  </si>
  <si>
    <t>BL3-</t>
  </si>
  <si>
    <t>S&amp;P/BGCantor 0-3 Month U.S. Treasury Bill</t>
  </si>
  <si>
    <t>BD20</t>
  </si>
  <si>
    <t>S&amp;P/BGCantor 10-20 Year U.S. Treasury Bond</t>
  </si>
  <si>
    <t>BD3-</t>
  </si>
  <si>
    <t>S&amp;P/BGCantor 1-3 Year U.S. Treasury Bond</t>
  </si>
  <si>
    <t>BDLG</t>
  </si>
  <si>
    <t>S&amp;P/BGCantor 20+ Year U.S. Treasury Bond</t>
  </si>
  <si>
    <t>BD5-</t>
  </si>
  <si>
    <t>S&amp;P/BGCantor 3-5 Year U.S. Treasury Bond</t>
  </si>
  <si>
    <t>BL6-</t>
  </si>
  <si>
    <t>S&amp;P/BGCantor 3-6 Month U.S. Treasury Bill</t>
  </si>
  <si>
    <t>BD7-</t>
  </si>
  <si>
    <t>S&amp;P/BGCantor 5-7 Year U.S. Treasury Bond</t>
  </si>
  <si>
    <t>BL9-</t>
  </si>
  <si>
    <t>S&amp;P/BGCantor 6-9 Month U.S. Treasury Bill</t>
  </si>
  <si>
    <t>BD10</t>
  </si>
  <si>
    <t>S&amp;P/BGCantor 7-10 Year U.S. Treasury Bond</t>
  </si>
  <si>
    <t>BL12</t>
  </si>
  <si>
    <t>S&amp;P/BGCantor 9-12 Month U.S. Treasury Bill</t>
  </si>
  <si>
    <t>BL--</t>
  </si>
  <si>
    <t>S&amp;P/BGCantor U.S. Treasury Bill</t>
  </si>
  <si>
    <t>BD--</t>
  </si>
  <si>
    <t>S&amp;P/BGCantor U.S. Treasury Bond</t>
  </si>
  <si>
    <t>TP--</t>
  </si>
  <si>
    <t>S&amp;P/BGCantor U.S. Treasury Tips</t>
  </si>
  <si>
    <t>SCD-</t>
  </si>
  <si>
    <t>S&amp;P/ISDA CDS U.S. Consumer Discretionary Select 20 OTR</t>
  </si>
  <si>
    <t>SCP-</t>
  </si>
  <si>
    <t>S&amp;P/ISDA CDS U.S. Consumer Staples Select 10 OTR</t>
  </si>
  <si>
    <t>SEN-</t>
  </si>
  <si>
    <t>S&amp;P/ISDA CDS U.S. Energy Select 10 OTR</t>
  </si>
  <si>
    <t>SHC-</t>
  </si>
  <si>
    <t>S&amp;P/ISDA CDS U.S. Health Care Select 10 OTR</t>
  </si>
  <si>
    <t>HY--</t>
  </si>
  <si>
    <t>S&amp;P/ISDA CDS U.S. High Yield OTR</t>
  </si>
  <si>
    <t>SHB-</t>
  </si>
  <si>
    <t>S&amp;P/ISDA CDS U.S. Homebuilders Select 10 OTR</t>
  </si>
  <si>
    <t>IG--</t>
  </si>
  <si>
    <t>S&amp;P/ISDA CDS U.S. Investment Grade OTR</t>
  </si>
  <si>
    <t>EURD</t>
  </si>
  <si>
    <t>S&amp;P/ISDA Eurozone Developed Nation Sovereign CDS OTR</t>
  </si>
  <si>
    <t>INTD</t>
  </si>
  <si>
    <t>S&amp;P/ISDA International Developed Nation Sovereign CDS OTR</t>
  </si>
  <si>
    <t>CP--</t>
  </si>
  <si>
    <t>S&amp;P U.S. Commercial Paper</t>
  </si>
  <si>
    <t>CPFN</t>
  </si>
  <si>
    <t>S&amp;P U.S. Commercial Paper Financials</t>
  </si>
  <si>
    <t>CPNF</t>
  </si>
  <si>
    <t>S&amp;P U.S. Commercial Paper Non-financials</t>
  </si>
  <si>
    <t>EZ--</t>
  </si>
  <si>
    <t>S&amp;P Eurozone Government Bond</t>
  </si>
  <si>
    <t>EZL-</t>
  </si>
  <si>
    <t>S&amp;P Eurozone Government Bond 10+YR</t>
  </si>
  <si>
    <t>EZ3-</t>
  </si>
  <si>
    <t>S&amp;P Eurozone Government Bond 1-3YR</t>
  </si>
  <si>
    <t>EZ5-</t>
  </si>
  <si>
    <t>S&amp;P Eurozone Government Bond 3-5YR</t>
  </si>
  <si>
    <t>EZ7-</t>
  </si>
  <si>
    <t>S&amp;P Eurozone Government Bond 5-7YR</t>
  </si>
  <si>
    <t>EZ10</t>
  </si>
  <si>
    <t>S&amp;P Eurozone Government Bond 7-10YR</t>
  </si>
  <si>
    <t>ITC-</t>
  </si>
  <si>
    <t>S&amp;P International Corporate Bond</t>
  </si>
  <si>
    <t>ITS-</t>
  </si>
  <si>
    <t>S&amp;P/Citigroup Intl Tsy Bond Ex-U.S.</t>
  </si>
  <si>
    <t>ITS3</t>
  </si>
  <si>
    <t>S&amp;P/Citigroup Intl Tsy Bond Ex-U.S. 1-3 Year</t>
  </si>
  <si>
    <t>USLL</t>
  </si>
  <si>
    <t>S&amp;P/LSTA U.S. Leveraged Loan 100</t>
  </si>
  <si>
    <t>TX15</t>
  </si>
  <si>
    <t>S&amp;P 15 Year + Term Taxable Municipal Bond</t>
  </si>
  <si>
    <t>MS12</t>
  </si>
  <si>
    <t>S&amp;P AMT-Free Municipal Series 2012</t>
  </si>
  <si>
    <t>MS13</t>
  </si>
  <si>
    <t>S&amp;P AMT-Free Municipal Series 2013</t>
  </si>
  <si>
    <t>MS14</t>
  </si>
  <si>
    <t>S&amp;P AMT-Free Municipal Series 2014</t>
  </si>
  <si>
    <t>MS15</t>
  </si>
  <si>
    <t>S&amp;P AMT-Free Municipal Series 2015</t>
  </si>
  <si>
    <t>MS16</t>
  </si>
  <si>
    <t>S&amp;P AMT-Free Municipal Series 2016</t>
  </si>
  <si>
    <t>MS17</t>
  </si>
  <si>
    <t>S&amp;P AMT-Free Municipal Series 2017</t>
  </si>
  <si>
    <t>MS18</t>
  </si>
  <si>
    <t>S&amp;P AMT-Free Municipal Series 2018</t>
  </si>
  <si>
    <t>MS19</t>
  </si>
  <si>
    <t>S&amp;P AMT-Free Municipal Series 2019</t>
  </si>
  <si>
    <t>MS20</t>
  </si>
  <si>
    <t>S&amp;P AMT-Free Municipal Series 2020</t>
  </si>
  <si>
    <t>MS21</t>
  </si>
  <si>
    <t>S&amp;P AMT-Free Municipal Series 2021</t>
  </si>
  <si>
    <t>MBHI</t>
  </si>
  <si>
    <t>S&amp;P High Quality Intermediate Municipal Bond</t>
  </si>
  <si>
    <t>MBHM</t>
  </si>
  <si>
    <t>S&amp;P High Quality Managed Municipal Bond</t>
  </si>
  <si>
    <t>MBHX</t>
  </si>
  <si>
    <t>S&amp;P High Quality Short Intermediate Municipal Bond</t>
  </si>
  <si>
    <t>MBHS</t>
  </si>
  <si>
    <t>S&amp;P High Quality Short Municipal Bond</t>
  </si>
  <si>
    <t>TXLI</t>
  </si>
  <si>
    <t>S&amp;P Long Intermediate Term Taxable Municipal Bond</t>
  </si>
  <si>
    <t>TXB-</t>
  </si>
  <si>
    <t>S&amp;P Municipal BAB</t>
  </si>
  <si>
    <t>TXBS</t>
  </si>
  <si>
    <t>S&amp;P Municipal BAB Select</t>
  </si>
  <si>
    <t>MB--</t>
  </si>
  <si>
    <t>S&amp;P Municipal Bond</t>
  </si>
  <si>
    <t>MBED</t>
  </si>
  <si>
    <t>S&amp;P Municipal Bond Education</t>
  </si>
  <si>
    <t>MBGO</t>
  </si>
  <si>
    <t>S&amp;P Municipal Bond General Obligation</t>
  </si>
  <si>
    <t>MBHC</t>
  </si>
  <si>
    <t>S&amp;P Municipal Bond Healthcare</t>
  </si>
  <si>
    <t>MBHY</t>
  </si>
  <si>
    <t>S&amp;P Municipal Bond High Yield</t>
  </si>
  <si>
    <t>MBHP</t>
  </si>
  <si>
    <t>S&amp;P Municipal Bond Hospital</t>
  </si>
  <si>
    <t>MBHO</t>
  </si>
  <si>
    <t>S&amp;P Municipal Bond Housing</t>
  </si>
  <si>
    <t>MBIS</t>
  </si>
  <si>
    <t>S&amp;P Municipal Bond Insured</t>
  </si>
  <si>
    <t>MBI-</t>
  </si>
  <si>
    <t>S&amp;P Municipal Bond Intermediate</t>
  </si>
  <si>
    <t>MBIG</t>
  </si>
  <si>
    <t>S&amp;P Municipal Bond Investment Grade</t>
  </si>
  <si>
    <t>MBLB</t>
  </si>
  <si>
    <t>S&amp;P Municipal Bond Land Backed</t>
  </si>
  <si>
    <t>MBLI</t>
  </si>
  <si>
    <t>S&amp;P Municipal Bond Long Intermediate</t>
  </si>
  <si>
    <t>MBPE</t>
  </si>
  <si>
    <t>S&amp;P Municipal Bond Prerefunded/ETM</t>
  </si>
  <si>
    <t>MBPP</t>
  </si>
  <si>
    <t>S&amp;P Municipal Bond Public Power</t>
  </si>
  <si>
    <t>MBRV</t>
  </si>
  <si>
    <t>S&amp;P Municipal Bond Revenue</t>
  </si>
  <si>
    <t>MBS-</t>
  </si>
  <si>
    <t>S&amp;P Municipal Bond Short</t>
  </si>
  <si>
    <t>MBSI</t>
  </si>
  <si>
    <t>S&amp;P Municipal Bond Short Intermediate</t>
  </si>
  <si>
    <t>MBTR</t>
  </si>
  <si>
    <t>S&amp;P Municipal Bond Transportation</t>
  </si>
  <si>
    <t>MBTT</t>
  </si>
  <si>
    <t>S&amp;P Municipal Bond Trust</t>
  </si>
  <si>
    <t>MBUT</t>
  </si>
  <si>
    <t>S&amp;P Municipal Bond Utility</t>
  </si>
  <si>
    <t>MBWS</t>
  </si>
  <si>
    <t>S&amp;P Municipal Bond Water &amp; Sewer</t>
  </si>
  <si>
    <t>YLD-</t>
  </si>
  <si>
    <t>S&amp;P Municipal Yield</t>
  </si>
  <si>
    <t>NA15</t>
  </si>
  <si>
    <t>S&amp;P National 1-5 Year AMT-Free Municipal Bond</t>
  </si>
  <si>
    <t>NA--</t>
  </si>
  <si>
    <t>S&amp;P National AMT-Free Municipal Bond</t>
  </si>
  <si>
    <t>VRDO</t>
  </si>
  <si>
    <t>S&amp;P National AMT-Free Municipal VRDO</t>
  </si>
  <si>
    <t>NAIT</t>
  </si>
  <si>
    <t>S&amp;P National Intermediate AMT-Free Municipal Bond</t>
  </si>
  <si>
    <t>TXSI</t>
  </si>
  <si>
    <t>S&amp;P Short Intermediate Term Taxable Municipal Bond</t>
  </si>
  <si>
    <t>NASH</t>
  </si>
  <si>
    <t>S&amp;P Short Term National AMT-Free Municipal Bond</t>
  </si>
  <si>
    <t>TXST</t>
  </si>
  <si>
    <t>S&amp;P Short Term Taxable Municipal Bond</t>
  </si>
  <si>
    <t>TX1A</t>
  </si>
  <si>
    <t>S&amp;P Taxable Municipal A Rated Bond</t>
  </si>
  <si>
    <t>TX2A</t>
  </si>
  <si>
    <t>S&amp;P Taxable Municipal AA Rated Bond</t>
  </si>
  <si>
    <t>TX3A</t>
  </si>
  <si>
    <t>S&amp;P Taxable Municipal AAA Rated Bond</t>
  </si>
  <si>
    <t>TX--</t>
  </si>
  <si>
    <t>S&amp;P Taxable Municipal Bond</t>
  </si>
  <si>
    <t>TXSL</t>
  </si>
  <si>
    <t>S&amp;P Taxable Municipal Bond Select</t>
  </si>
  <si>
    <t>G100</t>
  </si>
  <si>
    <t>Global 100</t>
  </si>
  <si>
    <t>Global 1200</t>
  </si>
  <si>
    <t>100A</t>
  </si>
  <si>
    <t>Global 100 (WM)</t>
  </si>
  <si>
    <t>ADR-</t>
  </si>
  <si>
    <t>S&amp;P ADR</t>
  </si>
  <si>
    <t>S&amp;P GLOBAL 1200</t>
  </si>
  <si>
    <t>700-</t>
  </si>
  <si>
    <t>S&amp;P International 700</t>
  </si>
  <si>
    <t>--AE</t>
  </si>
  <si>
    <t>Asia Alternative Energy</t>
  </si>
  <si>
    <t>--IN</t>
  </si>
  <si>
    <t>Asia Infrastructure</t>
  </si>
  <si>
    <t>A---</t>
  </si>
  <si>
    <t>Asia Region</t>
  </si>
  <si>
    <t>--AW</t>
  </si>
  <si>
    <t>Asia Water</t>
  </si>
  <si>
    <t>BRCT</t>
  </si>
  <si>
    <t>INMI</t>
  </si>
  <si>
    <t>Emerging Markets Infrastructure</t>
  </si>
  <si>
    <t>EN--</t>
  </si>
  <si>
    <t>Energy</t>
  </si>
  <si>
    <t>RAGE</t>
  </si>
  <si>
    <t>Global Agribusiness</t>
  </si>
  <si>
    <t>Equity only</t>
  </si>
  <si>
    <t>RAGC</t>
  </si>
  <si>
    <t>Global Agribusiness Composite</t>
  </si>
  <si>
    <t>Commodities plus equities</t>
  </si>
  <si>
    <t>ENAE</t>
  </si>
  <si>
    <t>Global Alternative Energy</t>
  </si>
  <si>
    <t>ENCE</t>
  </si>
  <si>
    <t>Global Clean Energy</t>
  </si>
  <si>
    <t>SUE-</t>
  </si>
  <si>
    <t>Global Eco</t>
  </si>
  <si>
    <t>INI-</t>
  </si>
  <si>
    <t>Global Infrastructure</t>
  </si>
  <si>
    <t>RNR-</t>
  </si>
  <si>
    <t>Global Natural Resources</t>
  </si>
  <si>
    <t>RNRA</t>
  </si>
  <si>
    <t>Global Natural Resources Agriculture</t>
  </si>
  <si>
    <t>RNRE</t>
  </si>
  <si>
    <t>Global Natural Resources Energy</t>
  </si>
  <si>
    <t>RNRM</t>
  </si>
  <si>
    <t>Global Natural Resources Metals &amp; Mining</t>
  </si>
  <si>
    <t>ENNE</t>
  </si>
  <si>
    <t>Global Nuclear Energy</t>
  </si>
  <si>
    <t>SUTF</t>
  </si>
  <si>
    <t>Global Timber &amp; Forestry</t>
  </si>
  <si>
    <t>IN--</t>
  </si>
  <si>
    <t>Infrastructure</t>
  </si>
  <si>
    <t>INNO</t>
  </si>
  <si>
    <t>Innovation</t>
  </si>
  <si>
    <t>R---</t>
  </si>
  <si>
    <t>Resources</t>
  </si>
  <si>
    <t>SU--</t>
  </si>
  <si>
    <t>Sustainability</t>
  </si>
  <si>
    <t>FEE-</t>
  </si>
  <si>
    <t>Healthcare Costs - Fee for Service</t>
  </si>
  <si>
    <t>GLC-</t>
  </si>
  <si>
    <t>Healthcare Costs - Global Capitation</t>
  </si>
  <si>
    <t>HYB-</t>
  </si>
  <si>
    <t>Healthcare Costs - Hybrid</t>
  </si>
  <si>
    <t>PSC-</t>
  </si>
  <si>
    <t>Healthcare Costs - Professional Services Capitation</t>
  </si>
  <si>
    <t>ECON</t>
  </si>
  <si>
    <t>STD-</t>
  </si>
  <si>
    <t>Standard</t>
  </si>
  <si>
    <t>Standard Series</t>
  </si>
  <si>
    <t>Based on the family description</t>
  </si>
  <si>
    <t>133-</t>
  </si>
  <si>
    <t>S&amp;P 500 130/30</t>
  </si>
  <si>
    <t>Strategy</t>
  </si>
  <si>
    <t>52XI</t>
  </si>
  <si>
    <t xml:space="preserve">S&amp;P 500 2x Inverse Index </t>
  </si>
  <si>
    <t>52XL</t>
  </si>
  <si>
    <t xml:space="preserve">S&amp;P 500 2x Leverage Index </t>
  </si>
  <si>
    <t>U5AR</t>
  </si>
  <si>
    <t>S&amp;P 500 Dividend Aristocrats</t>
  </si>
  <si>
    <t>ARIS</t>
  </si>
  <si>
    <t>Dividend Aristocrats Series</t>
  </si>
  <si>
    <t>510-</t>
  </si>
  <si>
    <t>S&amp;P 500 Risk Control 10%</t>
  </si>
  <si>
    <t>VIX-</t>
  </si>
  <si>
    <t>Volatility Arbitrage Index</t>
  </si>
  <si>
    <t>ASU-</t>
  </si>
  <si>
    <t>S&amp;P All STARS U.S.</t>
  </si>
  <si>
    <t>AAS-</t>
  </si>
  <si>
    <t>S&amp;P Asia All Stars</t>
  </si>
  <si>
    <t>AP--</t>
  </si>
  <si>
    <t>S&amp;P Asia Property 40 Index</t>
  </si>
  <si>
    <t>BR18</t>
  </si>
  <si>
    <t>S&amp;P BRIC 40 Risk Control 18%</t>
  </si>
  <si>
    <t>BR--</t>
  </si>
  <si>
    <t>S&amp;P BRIC 40 Risk Control Index</t>
  </si>
  <si>
    <t>AGRI</t>
  </si>
  <si>
    <t>S&amp;P Commodity Producers Agribusiness index</t>
  </si>
  <si>
    <t>GOLD</t>
  </si>
  <si>
    <t>S&amp;P Commodity Producers Gold index</t>
  </si>
  <si>
    <t>OGEP</t>
  </si>
  <si>
    <t>S&amp;P Commodity Producers Oil &amp; Gas Exploration &amp; Production Index</t>
  </si>
  <si>
    <t>CUR-</t>
  </si>
  <si>
    <t>S&amp;P Currency Arbitrage Index</t>
  </si>
  <si>
    <t>EAR3</t>
  </si>
  <si>
    <t>EAS-</t>
  </si>
  <si>
    <t>S&amp;P Europe All Stars</t>
  </si>
  <si>
    <t>EAR-</t>
  </si>
  <si>
    <t>S&amp;P Europe Dividend Aristocrats</t>
  </si>
  <si>
    <t>CHL-</t>
  </si>
  <si>
    <t>S&amp;P Global Challengers Index (+40)</t>
  </si>
  <si>
    <t>IN12</t>
  </si>
  <si>
    <t>S&amp;P Global Infrastructure Risk Control 12% Index</t>
  </si>
  <si>
    <t>GLP-</t>
  </si>
  <si>
    <t>S&amp;P Global Property 40</t>
  </si>
  <si>
    <t>HYAR</t>
  </si>
  <si>
    <t>S&amp;P High Yield Dividend Aristocrats</t>
  </si>
  <si>
    <t>IND-</t>
  </si>
  <si>
    <t>S&amp;P India 10 Index</t>
  </si>
  <si>
    <t>RUP-</t>
  </si>
  <si>
    <t>LAC-</t>
  </si>
  <si>
    <t>S&amp;P LAC 40</t>
  </si>
  <si>
    <t>LACA</t>
  </si>
  <si>
    <t>S&amp;P LAC 40 (EURO) (31-Dec-1997 ) (TR)</t>
  </si>
  <si>
    <t>LA18</t>
  </si>
  <si>
    <t>S&amp;P LAC 40 Risk Control 18% Index</t>
  </si>
  <si>
    <t>LPE-</t>
  </si>
  <si>
    <t>S&amp;P Listed Private Equity Index</t>
  </si>
  <si>
    <t>MRG-</t>
  </si>
  <si>
    <t>S&amp;P Long Only Merger Arbitrage Index</t>
  </si>
  <si>
    <t>MLP-</t>
  </si>
  <si>
    <t>S&amp;P MLP Index</t>
  </si>
  <si>
    <t>OCN-</t>
  </si>
  <si>
    <t>S&amp;P Overseas China 10</t>
  </si>
  <si>
    <t>PAAR</t>
  </si>
  <si>
    <t>S&amp;P Pan Asia Dividend Aristocrats Index</t>
  </si>
  <si>
    <t>PRF-</t>
  </si>
  <si>
    <t>S&amp;P Preferred Stock Index/ S&amp;P TSX Preferred Stock Index</t>
  </si>
  <si>
    <t>RUS-</t>
  </si>
  <si>
    <t>S&amp;P Russia 10 Index</t>
  </si>
  <si>
    <t>SEA-</t>
  </si>
  <si>
    <t>S&amp;P Southeast Asia 40 Index</t>
  </si>
  <si>
    <t>SA18</t>
  </si>
  <si>
    <t xml:space="preserve">S&amp;P Southeast Asia 40 Risk Control 18% </t>
  </si>
  <si>
    <t>TD10</t>
  </si>
  <si>
    <t>S&amp;P Target Date 2010 Index</t>
  </si>
  <si>
    <t>TD15</t>
  </si>
  <si>
    <t>S&amp;P Target Date 2015 Index</t>
  </si>
  <si>
    <t>TD20</t>
  </si>
  <si>
    <t>S&amp;P Target Date 2020 Index</t>
  </si>
  <si>
    <t>TD25</t>
  </si>
  <si>
    <t>S&amp;P Target Date 2025 Index</t>
  </si>
  <si>
    <t>TD30</t>
  </si>
  <si>
    <t>S&amp;P Target Date 2030 Index</t>
  </si>
  <si>
    <t>TD35</t>
  </si>
  <si>
    <t>S&amp;P Target Date 2035 Index</t>
  </si>
  <si>
    <t>TD40</t>
  </si>
  <si>
    <t>S&amp;P Target Date 2040 Index</t>
  </si>
  <si>
    <t>TD45</t>
  </si>
  <si>
    <t>S&amp;P Target Date 2045 Index</t>
  </si>
  <si>
    <t>TDRT</t>
  </si>
  <si>
    <t>S&amp;P Target Date Retirement Income Index</t>
  </si>
  <si>
    <t>TRAG</t>
  </si>
  <si>
    <t>S&amp;P Target Risk Aggressive Index</t>
  </si>
  <si>
    <t>TRCN</t>
  </si>
  <si>
    <t>S&amp;P Target Risk Conservative Index</t>
  </si>
  <si>
    <t>TRGR</t>
  </si>
  <si>
    <t>S&amp;P Target Risk Growth Index</t>
  </si>
  <si>
    <t>TRMD</t>
  </si>
  <si>
    <t>S&amp;P Target Risk Moderate Index</t>
  </si>
  <si>
    <t>VN--</t>
  </si>
  <si>
    <t>S&amp;P Vietnam 10 Index</t>
  </si>
  <si>
    <t>AX15</t>
  </si>
  <si>
    <t>S&amp;P/ASX 200 Risk Control 15%</t>
  </si>
  <si>
    <t>CDO-</t>
  </si>
  <si>
    <t xml:space="preserve">S&amp;P/China A China A-Share Dividend Opportunities Index </t>
  </si>
  <si>
    <t>15B-</t>
  </si>
  <si>
    <t>1500 Inactive</t>
  </si>
  <si>
    <t>US</t>
  </si>
  <si>
    <t>500G</t>
  </si>
  <si>
    <t>100-</t>
  </si>
  <si>
    <t>S&amp;P 100</t>
  </si>
  <si>
    <t>S&amp;P 1000</t>
  </si>
  <si>
    <t>400-</t>
  </si>
  <si>
    <t>S&amp;P 400</t>
  </si>
  <si>
    <t>400B</t>
  </si>
  <si>
    <t>S&amp;P 400 (TR) (28 JUN 1991)</t>
  </si>
  <si>
    <t>400A</t>
  </si>
  <si>
    <t>S&amp;P 400 (TR) (31 JAN 1981)</t>
  </si>
  <si>
    <t>500-</t>
  </si>
  <si>
    <t>S&amp;P 500</t>
  </si>
  <si>
    <t>500A</t>
  </si>
  <si>
    <t>S&amp;P 500 (TR) (1936)</t>
  </si>
  <si>
    <t>500B</t>
  </si>
  <si>
    <t>S&amp;P 500 (TR) (1970)</t>
  </si>
  <si>
    <t>500C</t>
  </si>
  <si>
    <t>S&amp;P 500 (TR) (4 JAN 1988)</t>
  </si>
  <si>
    <t>500F</t>
  </si>
  <si>
    <t>S&amp;P 500 Dividend Index</t>
  </si>
  <si>
    <t>500J</t>
  </si>
  <si>
    <t xml:space="preserve">S&amp;P 500 Dividend Index (Annual) </t>
  </si>
  <si>
    <t>500E</t>
  </si>
  <si>
    <t>S&amp;P 500 O-Strip Index</t>
  </si>
  <si>
    <t>500H</t>
  </si>
  <si>
    <t>S&amp;P 500 Retail Composite</t>
  </si>
  <si>
    <t>500I</t>
  </si>
  <si>
    <t>S&amp;P 500 Telecom &amp; IT</t>
  </si>
  <si>
    <t>600-</t>
  </si>
  <si>
    <t>S&amp;P 600</t>
  </si>
  <si>
    <t>600B</t>
  </si>
  <si>
    <t>S&amp;P 600 (TR) (31 DEC 1993)</t>
  </si>
  <si>
    <t>600A</t>
  </si>
  <si>
    <t>S&amp;P 600 (TR) (31 JAN 1984)</t>
  </si>
  <si>
    <t>900-</t>
  </si>
  <si>
    <t>S&amp;P 900</t>
  </si>
  <si>
    <t>TCI-</t>
  </si>
  <si>
    <t>S&amp;P CI</t>
  </si>
  <si>
    <t>15--</t>
  </si>
  <si>
    <t>S&amp;P Composite 1500</t>
  </si>
  <si>
    <t>S&amp;P Composite 1500 will use the position (7-10)=1500</t>
  </si>
  <si>
    <t>15A-</t>
  </si>
  <si>
    <t>S&amp;P Composite 1500 (TR) (31 DEC 94)</t>
  </si>
  <si>
    <t>NASI</t>
  </si>
  <si>
    <t>S&amp;P North American Sector Index</t>
  </si>
  <si>
    <t>TMI-</t>
  </si>
  <si>
    <t>S&amp;P TMI</t>
  </si>
  <si>
    <t>SI--</t>
  </si>
  <si>
    <t>Select Industry Index</t>
  </si>
  <si>
    <t>SIAD</t>
  </si>
  <si>
    <t>S&amp;P Aerospace &amp; Defense Select Industry Index</t>
  </si>
  <si>
    <t>US Select Industries</t>
  </si>
  <si>
    <t>SIBT</t>
  </si>
  <si>
    <t>S&amp;P Biotechnology Select Industry Index</t>
  </si>
  <si>
    <t>SIBC</t>
  </si>
  <si>
    <t>S&amp;P Building and Construction Select Industry Index</t>
  </si>
  <si>
    <t>SICH</t>
  </si>
  <si>
    <t>S&amp;P Computer Hardware Select Industry Index</t>
  </si>
  <si>
    <t>SICS</t>
  </si>
  <si>
    <t>S&amp;P Computer Software Select Industry Index</t>
  </si>
  <si>
    <t>SIFB</t>
  </si>
  <si>
    <t>S&amp;P Food &amp; Beverage Select Industry Index</t>
  </si>
  <si>
    <t>SIHC</t>
  </si>
  <si>
    <t>S&amp;P Health Care Services Select Industry Index</t>
  </si>
  <si>
    <t>SIHE</t>
  </si>
  <si>
    <t>S&amp;P Healthcare Equipment Select Industry Index</t>
  </si>
  <si>
    <t>SIHB</t>
  </si>
  <si>
    <t>S&amp;P Homebuilders Select Industry Index</t>
  </si>
  <si>
    <t>SILT</t>
  </si>
  <si>
    <t>S&amp;P Leisure Time Select Industry Index</t>
  </si>
  <si>
    <t>SIMM</t>
  </si>
  <si>
    <t>S&amp;P Metals and Mining Select Industry Index</t>
  </si>
  <si>
    <t>SIOG</t>
  </si>
  <si>
    <t>S&amp;P Oil &amp; Gas Equipment Select Industry Index</t>
  </si>
  <si>
    <t>SIOP</t>
  </si>
  <si>
    <t>S&amp;P Oil &amp; Gas Exploration &amp; Production Select Industry Index</t>
  </si>
  <si>
    <t>SIOI</t>
  </si>
  <si>
    <t>S&amp;P Outsourcing &amp; IT Consulting Select Industry Index</t>
  </si>
  <si>
    <t>SIPH</t>
  </si>
  <si>
    <t>S&amp;P Pharmaceuticals Select Industry Index</t>
  </si>
  <si>
    <t>SIRE</t>
  </si>
  <si>
    <t>S&amp;P Retail Select Industry Index</t>
  </si>
  <si>
    <t>SISC</t>
  </si>
  <si>
    <t>S&amp;P Semiconductors Select Industry Index</t>
  </si>
  <si>
    <t>SITE</t>
  </si>
  <si>
    <t>S&amp;P Telecom Select Industry Index</t>
  </si>
  <si>
    <t>SITN</t>
  </si>
  <si>
    <t>S&amp;P Transportation Select Industry Index</t>
  </si>
  <si>
    <t>NIFT</t>
  </si>
  <si>
    <t>S&amp;P CNX Nifty</t>
  </si>
  <si>
    <t>INDI</t>
  </si>
  <si>
    <t>S&amp;P India based indices</t>
  </si>
  <si>
    <t>ESG</t>
  </si>
  <si>
    <t>ADOW</t>
  </si>
  <si>
    <t xml:space="preserve">Asia DOW </t>
  </si>
  <si>
    <t>Averages (AVG-)</t>
  </si>
  <si>
    <t>ASE-</t>
  </si>
  <si>
    <t xml:space="preserve">DJ ASE 100 Index </t>
  </si>
  <si>
    <t>Benchmark (BM--)</t>
  </si>
  <si>
    <t>B20-</t>
  </si>
  <si>
    <t xml:space="preserve">Brazilian ADR </t>
  </si>
  <si>
    <t>Blue-Chip (BC--)</t>
  </si>
  <si>
    <t>B400</t>
  </si>
  <si>
    <t xml:space="preserve">Barrons 400 </t>
  </si>
  <si>
    <t>Strategy &amp; Thematic (STTH)</t>
  </si>
  <si>
    <t>BR5X</t>
  </si>
  <si>
    <t>BR5Y</t>
  </si>
  <si>
    <t>BR5Z</t>
  </si>
  <si>
    <t>CAN-</t>
  </si>
  <si>
    <t xml:space="preserve">DJ CanStyle Select </t>
  </si>
  <si>
    <t>Style (STYL)</t>
  </si>
  <si>
    <t>CH6H</t>
  </si>
  <si>
    <t xml:space="preserve">DJ CBN 600 </t>
  </si>
  <si>
    <t>CH88</t>
  </si>
  <si>
    <t xml:space="preserve">China 88 </t>
  </si>
  <si>
    <t>CHMN</t>
  </si>
  <si>
    <t xml:space="preserve">China Mainland </t>
  </si>
  <si>
    <t>CHSC</t>
  </si>
  <si>
    <t xml:space="preserve">CBN China Sectors </t>
  </si>
  <si>
    <t>Select Sector (SCTR)</t>
  </si>
  <si>
    <t>CNTR</t>
  </si>
  <si>
    <t xml:space="preserve">DJ Contrarian Index </t>
  </si>
  <si>
    <t>COMM</t>
  </si>
  <si>
    <t xml:space="preserve">DJ Global Comm Equity 100 Index </t>
  </si>
  <si>
    <t>COMP</t>
  </si>
  <si>
    <t>DJ U.S. Completion TSM</t>
  </si>
  <si>
    <t>D10-</t>
  </si>
  <si>
    <t>Dow10 - Price Return</t>
  </si>
  <si>
    <t>DJAV</t>
  </si>
  <si>
    <t xml:space="preserve">DJ Averages </t>
  </si>
  <si>
    <t>DOGS</t>
  </si>
  <si>
    <t>DJ High Yield Select 10</t>
  </si>
  <si>
    <t>DIST</t>
  </si>
  <si>
    <t>DJ Select Dividend Distributing Indices</t>
  </si>
  <si>
    <t>DVA-</t>
  </si>
  <si>
    <t xml:space="preserve">Asia/Pacific SelectDiv </t>
  </si>
  <si>
    <t>DVAL</t>
  </si>
  <si>
    <t xml:space="preserve">DJ Global Alternative Yield Index </t>
  </si>
  <si>
    <t>DVAS</t>
  </si>
  <si>
    <t xml:space="preserve">Asia Select Div </t>
  </si>
  <si>
    <t>DVC-</t>
  </si>
  <si>
    <t xml:space="preserve">Country Select Dividend </t>
  </si>
  <si>
    <t>DVCA</t>
  </si>
  <si>
    <t xml:space="preserve">DJ Canada High Yield 50 Index </t>
  </si>
  <si>
    <t>DVCF</t>
  </si>
  <si>
    <t xml:space="preserve">DJ Country Forecasted Dividend Index </t>
  </si>
  <si>
    <t>DVCH</t>
  </si>
  <si>
    <t xml:space="preserve">DJ Swiss Select Dividend Index (Gross) </t>
  </si>
  <si>
    <t>DVEF</t>
  </si>
  <si>
    <t xml:space="preserve">DJ Europe Forecasted Dividend 40 Index </t>
  </si>
  <si>
    <t>DVEM</t>
  </si>
  <si>
    <t xml:space="preserve">DJ Emerging Markets Select Dividend Index </t>
  </si>
  <si>
    <t>DVEP</t>
  </si>
  <si>
    <t xml:space="preserve">EPAC Select Div </t>
  </si>
  <si>
    <t>DVEQ</t>
  </si>
  <si>
    <t xml:space="preserve">DJ Global Equity Yield Index </t>
  </si>
  <si>
    <t>DVER</t>
  </si>
  <si>
    <t xml:space="preserve">DJ Europe Select Dividend Index </t>
  </si>
  <si>
    <t>DVEU</t>
  </si>
  <si>
    <t xml:space="preserve">DJ EuroZone Select Dividend Index </t>
  </si>
  <si>
    <t>DVG-</t>
  </si>
  <si>
    <t xml:space="preserve">DJ Global Select Div </t>
  </si>
  <si>
    <t>DVGY</t>
  </si>
  <si>
    <t xml:space="preserve">DJ Global Composite Yield Index </t>
  </si>
  <si>
    <t>DVRE</t>
  </si>
  <si>
    <t xml:space="preserve">DJ Global Real Estate Yield Index </t>
  </si>
  <si>
    <t>DVU1</t>
  </si>
  <si>
    <t xml:space="preserve">DJ U.S. Dividend 100 Index </t>
  </si>
  <si>
    <t>DVUS</t>
  </si>
  <si>
    <t xml:space="preserve">Select Dividend U.S. </t>
  </si>
  <si>
    <t>EAG2</t>
  </si>
  <si>
    <t xml:space="preserve">DJ BBVA EAGLES modified Index </t>
  </si>
  <si>
    <t>EAGL</t>
  </si>
  <si>
    <t xml:space="preserve">DJ BBVA EAGLES Index </t>
  </si>
  <si>
    <t>EDOW</t>
  </si>
  <si>
    <t>Europe DOW</t>
  </si>
  <si>
    <t>ETF1</t>
  </si>
  <si>
    <t xml:space="preserve">DJ ETF 100 (Equal) Index </t>
  </si>
  <si>
    <t>ETF2</t>
  </si>
  <si>
    <t xml:space="preserve">DJ ETF 100 (Size/AUM) Index </t>
  </si>
  <si>
    <t>ETF3</t>
  </si>
  <si>
    <t xml:space="preserve">DJ ETF 100 (Correlation) Index </t>
  </si>
  <si>
    <t>EXCH</t>
  </si>
  <si>
    <t xml:space="preserve">Global Exchanges </t>
  </si>
  <si>
    <t>FXCM</t>
  </si>
  <si>
    <t xml:space="preserve">DJ CME $ Index </t>
  </si>
  <si>
    <t>FXUS</t>
  </si>
  <si>
    <t xml:space="preserve">DJ FXCM $ Currency Index </t>
  </si>
  <si>
    <t>FXYN</t>
  </si>
  <si>
    <t xml:space="preserve">DJFXCM Yen Index </t>
  </si>
  <si>
    <t>GDOW</t>
  </si>
  <si>
    <t xml:space="preserve">Global DOW </t>
  </si>
  <si>
    <t>GF--</t>
  </si>
  <si>
    <t xml:space="preserve">DJ Global Fund 50 Index </t>
  </si>
  <si>
    <t>Social, Environmental &amp; Islamic (SRI-)</t>
  </si>
  <si>
    <t>GI--</t>
  </si>
  <si>
    <t xml:space="preserve">Dow Jones Indexes </t>
  </si>
  <si>
    <t>IFEM</t>
  </si>
  <si>
    <t xml:space="preserve">DJ Brookfields Infrastructure Emerging Markets Index </t>
  </si>
  <si>
    <t>IFG-</t>
  </si>
  <si>
    <t xml:space="preserve">DJ Brookfield Infrastructure Index </t>
  </si>
  <si>
    <t>IFNA</t>
  </si>
  <si>
    <t>DJ Brookfield North American Listed Index</t>
  </si>
  <si>
    <t>IFY-</t>
  </si>
  <si>
    <t xml:space="preserve">DJ Brookfield Infrastructure Yield Index </t>
  </si>
  <si>
    <t>IS50</t>
  </si>
  <si>
    <t xml:space="preserve">DJIM 5050 </t>
  </si>
  <si>
    <t>ISA-</t>
  </si>
  <si>
    <t>DJIM Alternate</t>
  </si>
  <si>
    <t>ISAN</t>
  </si>
  <si>
    <t xml:space="preserve">DJIM ASEAN </t>
  </si>
  <si>
    <t>ISBC</t>
  </si>
  <si>
    <t xml:space="preserve">DJIM BRC Equal Weight Index </t>
  </si>
  <si>
    <t>ISBR</t>
  </si>
  <si>
    <t xml:space="preserve">DJIM BRIC Index </t>
  </si>
  <si>
    <t>ISBW</t>
  </si>
  <si>
    <t xml:space="preserve">DJIM BRIC Capped Index </t>
  </si>
  <si>
    <t>ISCE</t>
  </si>
  <si>
    <t xml:space="preserve">DJIM Global Comm Equity Index </t>
  </si>
  <si>
    <t>ISCH</t>
  </si>
  <si>
    <t>Dow Jones Islamic Market CHIME 100 Index</t>
  </si>
  <si>
    <t>ISCN</t>
  </si>
  <si>
    <t xml:space="preserve">DJIM Greater China Index </t>
  </si>
  <si>
    <t>ISCO</t>
  </si>
  <si>
    <t xml:space="preserve">DJIM China Offshore Hong Kong Index </t>
  </si>
  <si>
    <t>ISD1</t>
  </si>
  <si>
    <t xml:space="preserve">DJ DFM 10 </t>
  </si>
  <si>
    <t>ISDF</t>
  </si>
  <si>
    <t xml:space="preserve">DJ DFM </t>
  </si>
  <si>
    <t>ISDV</t>
  </si>
  <si>
    <t xml:space="preserve">DJIM Global Select Dividend Index </t>
  </si>
  <si>
    <t>ISG-</t>
  </si>
  <si>
    <t xml:space="preserve">DJ Islamic </t>
  </si>
  <si>
    <t>ISGC</t>
  </si>
  <si>
    <t xml:space="preserve">DJIM GCC Indexes </t>
  </si>
  <si>
    <t>ISGW</t>
  </si>
  <si>
    <t xml:space="preserve">DJIM GCC Capped Index </t>
  </si>
  <si>
    <t>ISHK</t>
  </si>
  <si>
    <t xml:space="preserve">DJIM HK 30 Index </t>
  </si>
  <si>
    <t>ISMN</t>
  </si>
  <si>
    <t xml:space="preserve">DJIM MENA Index </t>
  </si>
  <si>
    <t>ISMY</t>
  </si>
  <si>
    <t xml:space="preserve">DJIM Malaysia Titans 25 Index </t>
  </si>
  <si>
    <t>ISRL</t>
  </si>
  <si>
    <t xml:space="preserve">DJ Israel Sector Indexes </t>
  </si>
  <si>
    <t>ISSU</t>
  </si>
  <si>
    <t xml:space="preserve">Islamic Sustain </t>
  </si>
  <si>
    <t>ISTK</t>
  </si>
  <si>
    <t xml:space="preserve">DJIM Banking &amp; Takaful Index </t>
  </si>
  <si>
    <t>ISTN</t>
  </si>
  <si>
    <t>DJIM Titans</t>
  </si>
  <si>
    <t>ISTX</t>
  </si>
  <si>
    <t xml:space="preserve">DJIM Banking &amp; Takaful ex Saudi Index </t>
  </si>
  <si>
    <t>ISW2</t>
  </si>
  <si>
    <t xml:space="preserve">DJIM World ex U.S. Titans 100 Index </t>
  </si>
  <si>
    <t>K50-</t>
  </si>
  <si>
    <t xml:space="preserve">Kuwait 50 </t>
  </si>
  <si>
    <t>LUXA</t>
  </si>
  <si>
    <t xml:space="preserve">DJ Luxury Index </t>
  </si>
  <si>
    <t>LUXB</t>
  </si>
  <si>
    <t xml:space="preserve">DJ China Luxury Index </t>
  </si>
  <si>
    <t>MCR-</t>
  </si>
  <si>
    <t xml:space="preserve">Select MicroCap </t>
  </si>
  <si>
    <t>MEB-</t>
  </si>
  <si>
    <t xml:space="preserve">Middle East </t>
  </si>
  <si>
    <t>MEGC</t>
  </si>
  <si>
    <t xml:space="preserve">DJI GCC Indexes </t>
  </si>
  <si>
    <t>MEMB</t>
  </si>
  <si>
    <t xml:space="preserve">DJ MENA Broad Index </t>
  </si>
  <si>
    <t>MEMN</t>
  </si>
  <si>
    <t xml:space="preserve">DJ MENA Index </t>
  </si>
  <si>
    <t>MEO-</t>
  </si>
  <si>
    <t xml:space="preserve">DJ MSM Index (Oman) </t>
  </si>
  <si>
    <t>NAGD</t>
  </si>
  <si>
    <t xml:space="preserve">DJ North America Select Junior Gold Index </t>
  </si>
  <si>
    <t>NAJG</t>
  </si>
  <si>
    <t xml:space="preserve">DJ North America Junior Gas Index </t>
  </si>
  <si>
    <t>NAJO</t>
  </si>
  <si>
    <t xml:space="preserve">DJ North America Junior Oil Index </t>
  </si>
  <si>
    <t>NARE</t>
  </si>
  <si>
    <t xml:space="preserve">DJ Canada Select Equal Weight REIT Index </t>
  </si>
  <si>
    <t>NAUB</t>
  </si>
  <si>
    <t xml:space="preserve">DJ U.S. Large-Cap Banks Index </t>
  </si>
  <si>
    <t>NAUE</t>
  </si>
  <si>
    <t xml:space="preserve">DJ Canada Select Equal Weight Utilities Index </t>
  </si>
  <si>
    <t>NAUH</t>
  </si>
  <si>
    <t xml:space="preserve">DJ U.S. Large-Cap Health Care Index </t>
  </si>
  <si>
    <t>NET-</t>
  </si>
  <si>
    <t xml:space="preserve">Internet Index </t>
  </si>
  <si>
    <t>OLYM</t>
  </si>
  <si>
    <t xml:space="preserve">Olympics Index </t>
  </si>
  <si>
    <t>PMET</t>
  </si>
  <si>
    <t xml:space="preserve">DJ Gold/Silver/Platinum </t>
  </si>
  <si>
    <t>PREM</t>
  </si>
  <si>
    <t xml:space="preserve">DJ Parala Emerging Markets Sector Macro Allocation Index </t>
  </si>
  <si>
    <t>PRGL</t>
  </si>
  <si>
    <t xml:space="preserve">DJ Parala Global Sector Macro Allocation Index </t>
  </si>
  <si>
    <t>PRNG</t>
  </si>
  <si>
    <t>DJ Martin Pring</t>
  </si>
  <si>
    <t>PRUS</t>
  </si>
  <si>
    <t xml:space="preserve">DJ Parala US Sector Macro Allocation Index </t>
  </si>
  <si>
    <t>RDR-</t>
  </si>
  <si>
    <t xml:space="preserve">DJ Russia GDR Index </t>
  </si>
  <si>
    <t>REAU</t>
  </si>
  <si>
    <t xml:space="preserve">Australia LPT </t>
  </si>
  <si>
    <t>REGL</t>
  </si>
  <si>
    <t xml:space="preserve">DJ Global Select RESI </t>
  </si>
  <si>
    <t>REU-</t>
  </si>
  <si>
    <t>DJ U.S. Select REIT Index</t>
  </si>
  <si>
    <t>REUS</t>
  </si>
  <si>
    <t xml:space="preserve">REIT </t>
  </si>
  <si>
    <t>RPB1</t>
  </si>
  <si>
    <t xml:space="preserve">DJRBP Market Beta 100 </t>
  </si>
  <si>
    <t>RPB3</t>
  </si>
  <si>
    <t xml:space="preserve">DJRBP Market Beta 30 </t>
  </si>
  <si>
    <t>RPB5</t>
  </si>
  <si>
    <t xml:space="preserve">DJRBP Market Beta 50 </t>
  </si>
  <si>
    <t>RPC1</t>
  </si>
  <si>
    <t xml:space="preserve">DJ RBP U.S. Style Core Index </t>
  </si>
  <si>
    <t>RPC3</t>
  </si>
  <si>
    <t xml:space="preserve">DJ RBP Core 30 Index </t>
  </si>
  <si>
    <t>RPC5</t>
  </si>
  <si>
    <t xml:space="preserve">DJ RBP Core 50 Index </t>
  </si>
  <si>
    <t>RPDS</t>
  </si>
  <si>
    <t xml:space="preserve">DJ RBP Directional Strategy Index </t>
  </si>
  <si>
    <t>RPI1</t>
  </si>
  <si>
    <t xml:space="preserve">DJ RBP Income 100 Index </t>
  </si>
  <si>
    <t>RPI3</t>
  </si>
  <si>
    <t xml:space="preserve">DJ RBP Income 30 Index </t>
  </si>
  <si>
    <t>RPI5</t>
  </si>
  <si>
    <t xml:space="preserve">DJ RBP Income 50 Index </t>
  </si>
  <si>
    <t>RPIS</t>
  </si>
  <si>
    <t xml:space="preserve">DJIM RBP 50 Index </t>
  </si>
  <si>
    <t>RPL3</t>
  </si>
  <si>
    <t>DJ RBP Large Cap Style 30</t>
  </si>
  <si>
    <t>RPM1</t>
  </si>
  <si>
    <t xml:space="preserve">DJRBP High/Low Beta 100 </t>
  </si>
  <si>
    <t>RPM3</t>
  </si>
  <si>
    <t xml:space="preserve">DJRBP High/Low Beta 30 </t>
  </si>
  <si>
    <t>RPM5</t>
  </si>
  <si>
    <t xml:space="preserve">DJRBP High/Low Beta 50 </t>
  </si>
  <si>
    <t>RPS-</t>
  </si>
  <si>
    <t>DJ RBP 750 &amp; Size</t>
  </si>
  <si>
    <t>RPS1</t>
  </si>
  <si>
    <t xml:space="preserve">DJ RBP Small-Cap 100 Index </t>
  </si>
  <si>
    <t>RPS3</t>
  </si>
  <si>
    <t xml:space="preserve">DJ RBP Small Cap 30 Index </t>
  </si>
  <si>
    <t>RPS5</t>
  </si>
  <si>
    <t xml:space="preserve">DJ RBP Small Cap 50 Index </t>
  </si>
  <si>
    <t>RPY-</t>
  </si>
  <si>
    <t xml:space="preserve">DJ RBP Style Price Return </t>
  </si>
  <si>
    <t>SAFE</t>
  </si>
  <si>
    <t xml:space="preserve">SAFE 100 Index </t>
  </si>
  <si>
    <t>SAFP</t>
  </si>
  <si>
    <t xml:space="preserve">DJ SAFE Pakistan 15 Index </t>
  </si>
  <si>
    <t>SHIP</t>
  </si>
  <si>
    <t xml:space="preserve">DJ Global Shipping Index </t>
  </si>
  <si>
    <t>SUC-</t>
  </si>
  <si>
    <t xml:space="preserve">Sustain Country Blue </t>
  </si>
  <si>
    <t>SUCA</t>
  </si>
  <si>
    <t xml:space="preserve">DJ Sustainability Canada 25 Index </t>
  </si>
  <si>
    <t>SUER</t>
  </si>
  <si>
    <t xml:space="preserve">DJ Sustain Europe Gross Index </t>
  </si>
  <si>
    <t>SUEU</t>
  </si>
  <si>
    <t xml:space="preserve">DJ Sustain EuroZone 40 Index </t>
  </si>
  <si>
    <t>SUG-</t>
  </si>
  <si>
    <t xml:space="preserve">Sustain N.A. (Net) </t>
  </si>
  <si>
    <t>SUKR</t>
  </si>
  <si>
    <t xml:space="preserve">Sustain Korea </t>
  </si>
  <si>
    <t>SUN-</t>
  </si>
  <si>
    <t xml:space="preserve">DJ Sustainability Nordic Index </t>
  </si>
  <si>
    <t>SUR-</t>
  </si>
  <si>
    <t xml:space="preserve">Sustain Region (NA &amp; AP) </t>
  </si>
  <si>
    <t>SUR4</t>
  </si>
  <si>
    <t xml:space="preserve">Sustain Blue-Chip (NA 40 &amp; AP) </t>
  </si>
  <si>
    <t>SUS-</t>
  </si>
  <si>
    <t>DJ Sustain World Sector Indices</t>
  </si>
  <si>
    <t>SUW-</t>
  </si>
  <si>
    <t xml:space="preserve">Sustainability (world) </t>
  </si>
  <si>
    <t>SUW2</t>
  </si>
  <si>
    <t xml:space="preserve">DJ Sustainability World 20 Index </t>
  </si>
  <si>
    <t>SUW8</t>
  </si>
  <si>
    <t xml:space="preserve">Sustain World 80 Index </t>
  </si>
  <si>
    <t>SUWE</t>
  </si>
  <si>
    <t xml:space="preserve">DJ Sustain World Enlarge Gross Index </t>
  </si>
  <si>
    <t>SUWX</t>
  </si>
  <si>
    <t xml:space="preserve">Sustain World ex U.S. 80 Index </t>
  </si>
  <si>
    <t>SUX-</t>
  </si>
  <si>
    <t xml:space="preserve">Sustainability (ex ANGST) </t>
  </si>
  <si>
    <t>T15-</t>
  </si>
  <si>
    <t xml:space="preserve">DJ Turkey 15 </t>
  </si>
  <si>
    <t>THAB</t>
  </si>
  <si>
    <t>DJ U.S. Thematic Anti-Beta Index</t>
  </si>
  <si>
    <t>THAM</t>
  </si>
  <si>
    <t>DJ U.S. Thematic Anti-Momentum</t>
  </si>
  <si>
    <t>THB-</t>
  </si>
  <si>
    <t>DJ U.S. Thematic Beta Index</t>
  </si>
  <si>
    <t>THM-</t>
  </si>
  <si>
    <t>DJ U.S. Thematic Momentum Index</t>
  </si>
  <si>
    <t>THMT</t>
  </si>
  <si>
    <t>DJ U.S. Thematic Index</t>
  </si>
  <si>
    <t>THQ-</t>
  </si>
  <si>
    <t>DJ U.S. Thematic Quality Index</t>
  </si>
  <si>
    <t>THS-</t>
  </si>
  <si>
    <t>DJ U.S. Thematic Small Size Index</t>
  </si>
  <si>
    <t>THV-</t>
  </si>
  <si>
    <t>DJ U.S. Thematic Value Index</t>
  </si>
  <si>
    <t>TITN</t>
  </si>
  <si>
    <t xml:space="preserve">Asian Ex. JP Titans </t>
  </si>
  <si>
    <t>TNA-</t>
  </si>
  <si>
    <t xml:space="preserve">Asian Titans </t>
  </si>
  <si>
    <t>TNAF</t>
  </si>
  <si>
    <t xml:space="preserve">DJ Africa Titans 50 Index </t>
  </si>
  <si>
    <t>TNAN</t>
  </si>
  <si>
    <t xml:space="preserve">DJ Andean Titans 30 Index </t>
  </si>
  <si>
    <t>TNAR</t>
  </si>
  <si>
    <t xml:space="preserve">Arab Titans 50 </t>
  </si>
  <si>
    <t>TNC-</t>
  </si>
  <si>
    <t xml:space="preserve">Country Blue Chip </t>
  </si>
  <si>
    <t>TNCA</t>
  </si>
  <si>
    <t xml:space="preserve">DJ Canada Titans 60 Index </t>
  </si>
  <si>
    <t>TNCN</t>
  </si>
  <si>
    <t xml:space="preserve">China Offshore 50 </t>
  </si>
  <si>
    <t>TNE1</t>
  </si>
  <si>
    <t xml:space="preserve">DJ Emerging Markets Sector Titans 100 Index </t>
  </si>
  <si>
    <t>TNEC</t>
  </si>
  <si>
    <t xml:space="preserve">DJ Emerging Markets Consumer Titans 30 Index </t>
  </si>
  <si>
    <t>TNEM</t>
  </si>
  <si>
    <t xml:space="preserve">DJ Emerging Markets Metal &amp; Mining Titans 30 Index </t>
  </si>
  <si>
    <t>TNER</t>
  </si>
  <si>
    <t xml:space="preserve">DJ Europe 80 Titans Index </t>
  </si>
  <si>
    <t>TNES</t>
  </si>
  <si>
    <t xml:space="preserve">DJ Emerging Markets Sector Titans Index </t>
  </si>
  <si>
    <t>TNEU</t>
  </si>
  <si>
    <t xml:space="preserve">DJ EuroZone 80 Titans Index </t>
  </si>
  <si>
    <t>TNG-</t>
  </si>
  <si>
    <t xml:space="preserve">Global Titans </t>
  </si>
  <si>
    <t>TNGC</t>
  </si>
  <si>
    <t xml:space="preserve">DJ GCC Titans 40 Index </t>
  </si>
  <si>
    <t>TNLT</t>
  </si>
  <si>
    <t xml:space="preserve">DJ LatAm Titans 80 Index </t>
  </si>
  <si>
    <t>TNS-</t>
  </si>
  <si>
    <t xml:space="preserve">Sector Titans </t>
  </si>
  <si>
    <t>TNSA</t>
  </si>
  <si>
    <t xml:space="preserve">DJ Saudi Titans 30 Index </t>
  </si>
  <si>
    <t>TNT-</t>
  </si>
  <si>
    <t xml:space="preserve">Tiger Titans (both) </t>
  </si>
  <si>
    <t>TSMC</t>
  </si>
  <si>
    <t>TSM Alternate</t>
  </si>
  <si>
    <t>U25-</t>
  </si>
  <si>
    <t xml:space="preserve">DJ UAE 25 Local Index </t>
  </si>
  <si>
    <t>US5K</t>
  </si>
  <si>
    <t>DJ U.S. TSM- FULL</t>
  </si>
  <si>
    <t>USSC</t>
  </si>
  <si>
    <t xml:space="preserve">DJ Select Sectors </t>
  </si>
  <si>
    <t>USST</t>
  </si>
  <si>
    <t xml:space="preserve">Style Index </t>
  </si>
  <si>
    <t>TEAC</t>
  </si>
  <si>
    <t xml:space="preserve">Emerging Asia Consumer Titans 50 Index </t>
  </si>
  <si>
    <t>DVGC</t>
  </si>
  <si>
    <t xml:space="preserve">Global Select Dividend Composite Index </t>
  </si>
  <si>
    <t>500K</t>
  </si>
  <si>
    <t>500 Buyback Select FCF</t>
  </si>
  <si>
    <t>500L</t>
  </si>
  <si>
    <t>S&amp;P 500 Low Volatility</t>
  </si>
  <si>
    <t>500N</t>
  </si>
  <si>
    <t>S&amp;P 500 (NTR 2006)</t>
  </si>
  <si>
    <t>GCCJ</t>
  </si>
  <si>
    <t>Global Bond &gt; Collateralized &gt; Covered &gt; Jumbo Pfandbriefe</t>
  </si>
  <si>
    <t>Fixed Income</t>
  </si>
  <si>
    <t>GCCN</t>
  </si>
  <si>
    <t>Global Bond &gt; Collateralized &gt; Covered &gt; Non-Pfandbriefe</t>
  </si>
  <si>
    <t>GCCR</t>
  </si>
  <si>
    <t>Global Bond &gt; Collateralized &gt; Covered &gt; Regular Pfandbriefe</t>
  </si>
  <si>
    <t>GCSA</t>
  </si>
  <si>
    <t>Global Bond &gt; Collateralized &gt; Securitized &gt; Asset Backed</t>
  </si>
  <si>
    <t>GCSC</t>
  </si>
  <si>
    <t>Global Bond &gt; Collateralized &gt; Securitized &gt; Collateralized Mortgage Obligations</t>
  </si>
  <si>
    <t>GCSM</t>
  </si>
  <si>
    <t>Global Bond &gt; Collateralized &gt; Securitized &gt; Commercial Mortgage Backed</t>
  </si>
  <si>
    <t>GCSB</t>
  </si>
  <si>
    <t>Global Bond &gt; Collateralized &gt; Securitized &gt; Mortgage Backed</t>
  </si>
  <si>
    <t>GRF-</t>
  </si>
  <si>
    <t>Global Bond &gt; Corporate &gt; Non-Inflation Linked</t>
  </si>
  <si>
    <t>GRF3</t>
  </si>
  <si>
    <t>0-3 Year High Yield Corporate Bond</t>
  </si>
  <si>
    <t>GRF5</t>
  </si>
  <si>
    <t>3-5 Year High Yield Corporate Bond</t>
  </si>
  <si>
    <t>GRF7</t>
  </si>
  <si>
    <t>5-7 Year High Yield Corporate Bond</t>
  </si>
  <si>
    <t>GRF1</t>
  </si>
  <si>
    <t>7-10 Year High Yield Corporate Bond</t>
  </si>
  <si>
    <t>GRF0</t>
  </si>
  <si>
    <t>10+ Year High Yield Corporate Bond</t>
  </si>
  <si>
    <t>GRI-</t>
  </si>
  <si>
    <t>Global Bond &gt; Corporate &gt; Inflation Linked</t>
  </si>
  <si>
    <t>GRG-</t>
  </si>
  <si>
    <t>Global Bond &gt; Foreign Corporate &gt; Non-Inflation Linked</t>
  </si>
  <si>
    <t>GRH-</t>
  </si>
  <si>
    <t>Global Bond &gt; Foreign Corporate &gt; Inflation Linked</t>
  </si>
  <si>
    <t>GL--</t>
  </si>
  <si>
    <t>Global Bond &gt; Loans</t>
  </si>
  <si>
    <t>GP--</t>
  </si>
  <si>
    <t>Global Bond &gt; Preferred</t>
  </si>
  <si>
    <t>GQA-</t>
  </si>
  <si>
    <t>Global Bond &gt; Quasi / Foreign Govt &gt; Agency</t>
  </si>
  <si>
    <t>GQF-</t>
  </si>
  <si>
    <t>Global Bond &gt; Quasi / Foreign Govt &gt; Foreign Sovereign</t>
  </si>
  <si>
    <t>GQG-</t>
  </si>
  <si>
    <t>Global Bond &gt; Quasi / Foreign Govt &gt; Government Guaranteed</t>
  </si>
  <si>
    <t>GQL-</t>
  </si>
  <si>
    <t>Global Bond &gt; Quasi / Foreign Govt &gt; Local Authority</t>
  </si>
  <si>
    <t>GQSF</t>
  </si>
  <si>
    <t>Global Bond &gt; Quasi / Foreign Govt &gt; Supranational &gt; Non-Inflation Linked</t>
  </si>
  <si>
    <t>GQSI</t>
  </si>
  <si>
    <t>Global Bond &gt; Quasi / Foreign Govt &gt; Supranational &gt; Inflation Linked</t>
  </si>
  <si>
    <t>GQMD</t>
  </si>
  <si>
    <t>Global Bond &gt; Quasi / Foreign Govt &gt; Municipal &gt; Double Barrel</t>
  </si>
  <si>
    <t>GQMG</t>
  </si>
  <si>
    <t>Global Bond &gt; Quasi / Foreign Govt &gt; Municipal &gt; General Obligations</t>
  </si>
  <si>
    <t>GQMR</t>
  </si>
  <si>
    <t>Global Bond &gt; Quasi / Foreign Govt &gt; Municipal &gt; Revenue</t>
  </si>
  <si>
    <t>GSF-</t>
  </si>
  <si>
    <t>Global Bond &gt; Sovereign &gt; Non-Inflation Linked</t>
  </si>
  <si>
    <t>GSI-</t>
  </si>
  <si>
    <t>Global Bond &gt; Sovereign &gt; Inflation Linked</t>
  </si>
  <si>
    <t>GEAR</t>
  </si>
  <si>
    <t>Global Equity Alpha Rotator</t>
  </si>
  <si>
    <t>Keystone Wealth Global Advisors (KSWA) Indices only</t>
  </si>
  <si>
    <t>GHCL</t>
  </si>
  <si>
    <t>Global Bond &gt; Sovereign &gt; Issued in Local Currency</t>
  </si>
  <si>
    <t>GHCU</t>
  </si>
  <si>
    <t xml:space="preserve">Global Bond &gt; Sovereign &gt; Issued in USD                                                                              </t>
  </si>
  <si>
    <t>GHCM</t>
  </si>
  <si>
    <t xml:space="preserve">Global Bond &gt; Sovereign &gt; Issued in non local currency                                                                    </t>
  </si>
  <si>
    <t>SPSA</t>
  </si>
  <si>
    <t>S&amp;P South Africa Domestic Shareholder Weighted Index</t>
  </si>
  <si>
    <t>SP50</t>
  </si>
  <si>
    <t>S&amp;P South Africa Domestic Shareholder Weighted 50 Index</t>
  </si>
  <si>
    <t>BMIH</t>
  </si>
  <si>
    <t>High Income Equity Index</t>
  </si>
  <si>
    <t>BMIT</t>
  </si>
  <si>
    <t>High Income Equity Index (different tax set)</t>
  </si>
  <si>
    <t>KLOW</t>
  </si>
  <si>
    <t>S&amp;P Korea Low Volatility Index</t>
  </si>
  <si>
    <t>ALLA</t>
  </si>
  <si>
    <t>S&amp;P All Africa</t>
  </si>
  <si>
    <t>JCIM</t>
  </si>
  <si>
    <t xml:space="preserve">S&amp;P Mitsubishi Corporate Group </t>
  </si>
  <si>
    <t>12A-</t>
  </si>
  <si>
    <t>Global 1200 (WM)</t>
  </si>
  <si>
    <t>LC--</t>
  </si>
  <si>
    <t>S&amp;P Liquid Capped Index</t>
  </si>
  <si>
    <t>FIN-</t>
  </si>
  <si>
    <t>Financials</t>
  </si>
  <si>
    <t>SCPE</t>
  </si>
  <si>
    <t xml:space="preserve">Small Cap Pure Europe </t>
  </si>
  <si>
    <t>Customs</t>
  </si>
  <si>
    <t xml:space="preserve">Customs </t>
  </si>
  <si>
    <t>EUEE</t>
  </si>
  <si>
    <t>Ethical &amp; Efficient Europe</t>
  </si>
  <si>
    <t>BMIX</t>
  </si>
  <si>
    <t>S&amp;P Broad Market Index ex US Listings</t>
  </si>
  <si>
    <t>MCOM</t>
  </si>
  <si>
    <t>MILA Composite</t>
  </si>
  <si>
    <t>MILA (Pacific Alliance)</t>
  </si>
  <si>
    <t>MSEL</t>
  </si>
  <si>
    <t>MILA Select Indices</t>
  </si>
  <si>
    <t>TACT</t>
  </si>
  <si>
    <t>Tactical index</t>
  </si>
  <si>
    <t>TXC-</t>
  </si>
  <si>
    <t>S&amp;P/TSX Composite Index</t>
  </si>
  <si>
    <t>TXCS</t>
  </si>
  <si>
    <t>S&amp;P/TSX Composite Shareholder Index</t>
  </si>
  <si>
    <t>CSRI</t>
  </si>
  <si>
    <t>Custom SRI</t>
  </si>
  <si>
    <t>FI0-</t>
  </si>
  <si>
    <t>S&amp;P/ASX Australian Fixed Interest 0+</t>
  </si>
  <si>
    <t>FI-3</t>
  </si>
  <si>
    <t>S&amp;P/ASX Australian Fixed Interest 0-3 Year</t>
  </si>
  <si>
    <t>FI-5</t>
  </si>
  <si>
    <t>S&amp;P/ASX Australian Fixed Interest 0-5 Year</t>
  </si>
  <si>
    <t>FI01</t>
  </si>
  <si>
    <t>S&amp;P/ASX Australian Fixed Interest 0-10 Year</t>
  </si>
  <si>
    <t>F0A3</t>
  </si>
  <si>
    <t xml:space="preserve">S&amp;P/ASX Australian Fixed Interest 0+ AAA Rating Band </t>
  </si>
  <si>
    <t>F0A2</t>
  </si>
  <si>
    <t>S&amp;P/ASX Australian Fixed Interest 0+ AA Rating Band</t>
  </si>
  <si>
    <t>F0A1</t>
  </si>
  <si>
    <t>S&amp;P/ASX Australian Fixed Interest 0+ A Rating Band</t>
  </si>
  <si>
    <t>F0B3</t>
  </si>
  <si>
    <t>S&amp;P/ASX Australian Fixed Interest 0+ BBB Rating Band</t>
  </si>
  <si>
    <t>GB0-</t>
  </si>
  <si>
    <t>S&amp;P/ASX Australian Government Bond 0+</t>
  </si>
  <si>
    <t>GB-3</t>
  </si>
  <si>
    <t>S&amp;P/ASX Australian Government Bond 0-3 Year</t>
  </si>
  <si>
    <t>GB-5</t>
  </si>
  <si>
    <t>S&amp;P/ASX Australian Government Bond 0-5 Year</t>
  </si>
  <si>
    <t>GB01</t>
  </si>
  <si>
    <t>S&amp;P/ASX Australian Government Bond 0-10 Year</t>
  </si>
  <si>
    <t>GB5-</t>
  </si>
  <si>
    <t xml:space="preserve">S&amp;P/ASX Australian Government Bond 1-5 Year </t>
  </si>
  <si>
    <t>GB10</t>
  </si>
  <si>
    <t>S&amp;P/ASX Australian Government Bond 5-10 Year</t>
  </si>
  <si>
    <t>GB15</t>
  </si>
  <si>
    <t>S&amp;P/ASX Australian Government Bond 10-15 Year</t>
  </si>
  <si>
    <t>GB11</t>
  </si>
  <si>
    <t>S&amp;P/ASX Australian Government Bond 10 Year+</t>
  </si>
  <si>
    <t>CG0-</t>
  </si>
  <si>
    <t xml:space="preserve">S&amp;P/ASX Commonwealth Government Bond 0+ </t>
  </si>
  <si>
    <t>SG0-</t>
  </si>
  <si>
    <t>S&amp;P/ASX State-Government Bond 0+</t>
  </si>
  <si>
    <t>SS0-</t>
  </si>
  <si>
    <t>S&amp;P/ASX Supranational &amp; Sovereign Bond 0+</t>
  </si>
  <si>
    <t>CB0-</t>
  </si>
  <si>
    <t>S&amp;P/ASX Corporate Bond 0+</t>
  </si>
  <si>
    <t>C0A3</t>
  </si>
  <si>
    <t xml:space="preserve">S&amp;P/ASX Corporate Bond 0+ AAA Rating Band </t>
  </si>
  <si>
    <t>C0A2</t>
  </si>
  <si>
    <t xml:space="preserve">S&amp;P/ASX Corporate Bond 0+ AA Rating Band </t>
  </si>
  <si>
    <t>C0A1</t>
  </si>
  <si>
    <t>S&amp;P/ASX Corporate Bond 0+ A Rating Band</t>
  </si>
  <si>
    <t>C0B3</t>
  </si>
  <si>
    <t>S&amp;P/ASX Corporate Bond 0+ BBB Rating Band</t>
  </si>
  <si>
    <t>CB-3</t>
  </si>
  <si>
    <t>S&amp;P/ASX Australian Corporate Bond 0-3 Year</t>
  </si>
  <si>
    <t>CB-5</t>
  </si>
  <si>
    <t>S&amp;P/ASX Australian Corporate Bond 0-5 Year</t>
  </si>
  <si>
    <t>CB01</t>
  </si>
  <si>
    <t>S&amp;P/ASX Australian Corporate Bond 0-10 Year</t>
  </si>
  <si>
    <t>CB5-</t>
  </si>
  <si>
    <t>S&amp;P/ASX Australian Corporate Bond 1-5 Year</t>
  </si>
  <si>
    <t>CB10</t>
  </si>
  <si>
    <t>S&amp;P/ASX Australian Corporate Bond 5-10 Year</t>
  </si>
  <si>
    <t>CB15</t>
  </si>
  <si>
    <t>S&amp;P/ASX Australian Corporate Bond 10-15 Year</t>
  </si>
  <si>
    <t>CB11</t>
  </si>
  <si>
    <t>S&amp;P/ASX Australian Corporate Bond 10 Year+</t>
  </si>
  <si>
    <t>IL01</t>
  </si>
  <si>
    <t xml:space="preserve">S&amp;P/ASX Government Inflation-Linked Bond 0-10 Year </t>
  </si>
  <si>
    <t>IL11</t>
  </si>
  <si>
    <t>S&amp;P/ASX Government Inflation-Linked Bond 10+ Year</t>
  </si>
  <si>
    <t>IL0-</t>
  </si>
  <si>
    <t xml:space="preserve">S&amp;P/ASX Government Inflation-Linked Bond 0+ Year </t>
  </si>
  <si>
    <t>IL12</t>
  </si>
  <si>
    <t>S&amp;P/ASX Government Inflation-Linked Bond 1-10 Year</t>
  </si>
  <si>
    <t>XG0-</t>
  </si>
  <si>
    <t>S&amp;P/ASX Fixed Interest 0+ Ex-Government Bond</t>
  </si>
  <si>
    <t>XS0-</t>
  </si>
  <si>
    <t>S&amp;P/ASX Fixed Interest 0+ Ex-Supranational &amp; Sovereign Bond</t>
  </si>
  <si>
    <t>CG-3</t>
  </si>
  <si>
    <t>S&amp;P/ASX Commonwealth Government Bond 0-3 Year</t>
  </si>
  <si>
    <t>CG-5</t>
  </si>
  <si>
    <t>S&amp;P/ASX Commonwealth Government Bond 0-5 Year</t>
  </si>
  <si>
    <t>CG01</t>
  </si>
  <si>
    <t>S&amp;P/ASX Commonwealth Government Bond 0-10 Year</t>
  </si>
  <si>
    <t>CG11</t>
  </si>
  <si>
    <t>S&amp;P/ASX Commonwealth Government Bond 10+ Year</t>
  </si>
  <si>
    <t>CG10</t>
  </si>
  <si>
    <t>S&amp;P/ASX Commonwealth Government Bond 5-10 Year</t>
  </si>
  <si>
    <t>CG15</t>
  </si>
  <si>
    <t>S&amp;P/ASX Commonwealth Government Bond 1-5 Year</t>
  </si>
  <si>
    <t>NZAL</t>
  </si>
  <si>
    <t>NZX All Index</t>
  </si>
  <si>
    <t>NZX</t>
  </si>
  <si>
    <t>NZAA</t>
  </si>
  <si>
    <t>NZAX All Index</t>
  </si>
  <si>
    <t>NZ10</t>
  </si>
  <si>
    <t>NZX 10 Index</t>
  </si>
  <si>
    <t>NZ15</t>
  </si>
  <si>
    <t>NZX 15 Index</t>
  </si>
  <si>
    <t>NZ20</t>
  </si>
  <si>
    <t>NZX 20 Index</t>
  </si>
  <si>
    <t>NZ50</t>
  </si>
  <si>
    <t>NZX 50 Index</t>
  </si>
  <si>
    <t>NZ5P</t>
  </si>
  <si>
    <t>NZX 50 Portfolio Index</t>
  </si>
  <si>
    <t>NZMC</t>
  </si>
  <si>
    <t>NZX MidCap Index</t>
  </si>
  <si>
    <t>NZST</t>
  </si>
  <si>
    <t>NZX SciTech</t>
  </si>
  <si>
    <t>NZSC</t>
  </si>
  <si>
    <t>NZX SmallCap Index</t>
  </si>
  <si>
    <t>XPCT</t>
  </si>
  <si>
    <t>Property Index With PCT Excluded Index</t>
  </si>
  <si>
    <t>ACCE</t>
  </si>
  <si>
    <t>NZX/ACC Custom Energy and Ports Index</t>
  </si>
  <si>
    <t>ACCL</t>
  </si>
  <si>
    <t>NZX/ACC Custom Large-Cap 50 Index</t>
  </si>
  <si>
    <t>ACCM</t>
  </si>
  <si>
    <t>NZX/ACC Custom Mid-Cap 100</t>
  </si>
  <si>
    <t>SSPE</t>
  </si>
  <si>
    <t>Smartshares Property ETF Index</t>
  </si>
  <si>
    <t>MOR-</t>
  </si>
  <si>
    <t>The Morrison Index</t>
  </si>
  <si>
    <t>FWAE</t>
  </si>
  <si>
    <t>Farmer's Weekly Agriculture Equity Capital</t>
  </si>
  <si>
    <t>FWAI</t>
  </si>
  <si>
    <t>Farmer's Weekly Agriculture Equity Invst Capital</t>
  </si>
  <si>
    <t>FWPE</t>
  </si>
  <si>
    <t>Farmer's Weekly Primary Sector Capital</t>
  </si>
  <si>
    <t>FWPI</t>
  </si>
  <si>
    <t>Farmer's Weekly Primary Sector Investble Capital</t>
  </si>
  <si>
    <t>GMT-</t>
  </si>
  <si>
    <t>Goodman LTIP GMT Index</t>
  </si>
  <si>
    <t>GMM-</t>
  </si>
  <si>
    <t>Goodman MPF Index</t>
  </si>
  <si>
    <t>GMMP</t>
  </si>
  <si>
    <t>Goodman MPF Peer Index</t>
  </si>
  <si>
    <t>GMP-</t>
  </si>
  <si>
    <t>Goodman Property Index</t>
  </si>
  <si>
    <t>GH02</t>
  </si>
  <si>
    <t>Global Bond &gt; Sovereign &gt; Current 2-Year</t>
  </si>
  <si>
    <t>GH03</t>
  </si>
  <si>
    <t>Global Bond &gt; Sovereign &gt; Current 3-Year</t>
  </si>
  <si>
    <t>GH05</t>
  </si>
  <si>
    <t>Global Bond &gt; Sovereign &gt; Current 5-Year</t>
  </si>
  <si>
    <t>GH07</t>
  </si>
  <si>
    <t>Global Bond &gt; Sovereign &gt; Current 7-Year</t>
  </si>
  <si>
    <t>GH10</t>
  </si>
  <si>
    <t>Global Bond &gt; Sovereign &gt; Current 10-Year</t>
  </si>
  <si>
    <t>GH30</t>
  </si>
  <si>
    <t>Global Bond &gt; Sovereign &gt; Current 30-Year</t>
  </si>
  <si>
    <t>SA50</t>
  </si>
  <si>
    <t>South Africa 50</t>
  </si>
  <si>
    <t>SACM</t>
  </si>
  <si>
    <t>South Africa Composite</t>
  </si>
  <si>
    <t>50A-</t>
  </si>
  <si>
    <t>S&amp;P 500 WM</t>
  </si>
  <si>
    <t>40TA</t>
  </si>
  <si>
    <t>S&amp;P 400 Trend Allocator</t>
  </si>
  <si>
    <t>50TA</t>
  </si>
  <si>
    <t>S&amp;P 500 Trend Allocator</t>
  </si>
  <si>
    <t>5RSS</t>
  </si>
  <si>
    <t>S&amp;P 500 Relative Strength Selector</t>
  </si>
  <si>
    <t>4125</t>
  </si>
  <si>
    <t>S&amp;P MidCap 400 1.25X Leverage Carry-Free Daily Index</t>
  </si>
  <si>
    <t>5125</t>
  </si>
  <si>
    <t>S&amp;P 500 1.25X Leverage Carry-Free Daily</t>
  </si>
  <si>
    <t>TXEI</t>
  </si>
  <si>
    <t>S&amp;P/TSX Composite High Dividend</t>
  </si>
  <si>
    <t>NGEI</t>
  </si>
  <si>
    <t>Nigeria Select Equity Income Index</t>
  </si>
  <si>
    <t>PES-</t>
  </si>
  <si>
    <t>Peru Select</t>
  </si>
  <si>
    <t>AGG-</t>
  </si>
  <si>
    <t>Aggregate</t>
  </si>
  <si>
    <t>ALLR</t>
  </si>
  <si>
    <t>S&amp;P Africa Renaissance</t>
  </si>
  <si>
    <t>A2WM</t>
  </si>
  <si>
    <t>ASX 200 WM</t>
  </si>
  <si>
    <t>GRB2</t>
  </si>
  <si>
    <t>High Yield Corporate Bond Index BB</t>
  </si>
  <si>
    <t>GRB1</t>
  </si>
  <si>
    <t>High Yield Corporate Bond Index B</t>
  </si>
  <si>
    <t>GRC3</t>
  </si>
  <si>
    <t>High Yield Corporate Bond Index CCC</t>
  </si>
  <si>
    <t>GRB4</t>
  </si>
  <si>
    <t>High Yield Corporate Bond Index BB-B</t>
  </si>
  <si>
    <t>5PTX</t>
  </si>
  <si>
    <t>500 PTAX</t>
  </si>
  <si>
    <t>TB--</t>
  </si>
  <si>
    <t>Treasury Bill</t>
  </si>
  <si>
    <t>SDS-</t>
  </si>
  <si>
    <t>Sustainability Diversified Select</t>
  </si>
  <si>
    <t>400D</t>
  </si>
  <si>
    <t xml:space="preserve">S&amp;P MidCap 400 Dividend Aristocrats </t>
  </si>
  <si>
    <t>INS-</t>
  </si>
  <si>
    <t>Infrastructure Select</t>
  </si>
  <si>
    <t>EMGD</t>
  </si>
  <si>
    <t>Emerging Markets Global Dividend</t>
  </si>
  <si>
    <t>GRFI</t>
  </si>
  <si>
    <t>Global Bond &gt; Corporate &gt; Non-Inflation Linked &gt; Infrastructure</t>
  </si>
  <si>
    <t>G05-</t>
  </si>
  <si>
    <t xml:space="preserve">Pan Asia Bond 0-5 Year </t>
  </si>
  <si>
    <t>Fixed Income Pan Asia Series</t>
  </si>
  <si>
    <t>G10-</t>
  </si>
  <si>
    <t>Pan Asia Bond 5-10 Year</t>
  </si>
  <si>
    <t>G15-</t>
  </si>
  <si>
    <t>Pan Asia Bond 10-15 Year</t>
  </si>
  <si>
    <t>G1P-</t>
  </si>
  <si>
    <t>Pan Asia Bond 10+ Year</t>
  </si>
  <si>
    <t>GA3-</t>
  </si>
  <si>
    <t xml:space="preserve">Pan Asia Bond AAA Rating Band </t>
  </si>
  <si>
    <t>GA2-</t>
  </si>
  <si>
    <t xml:space="preserve">Pan Asia Bond AA Rating Band </t>
  </si>
  <si>
    <t>GA1-</t>
  </si>
  <si>
    <t xml:space="preserve">Pan Asia Bond A Rating Band </t>
  </si>
  <si>
    <t>GB3-</t>
  </si>
  <si>
    <t xml:space="preserve">Pan Asia Bond BBB Rating Band </t>
  </si>
  <si>
    <t>G---</t>
  </si>
  <si>
    <t>Pan Asia Bond</t>
  </si>
  <si>
    <t>GH--</t>
  </si>
  <si>
    <t>Pan Asia Higher Quality Bond</t>
  </si>
  <si>
    <t>LM25</t>
  </si>
  <si>
    <t>LIMA 25 Index</t>
  </si>
  <si>
    <t>IBGC</t>
  </si>
  <si>
    <t>IBGC Index</t>
  </si>
  <si>
    <t>Consumer Index</t>
  </si>
  <si>
    <t>ELUT</t>
  </si>
  <si>
    <t>Electric Utilities Index</t>
  </si>
  <si>
    <t>INDU</t>
  </si>
  <si>
    <t>Industrials Index</t>
  </si>
  <si>
    <t>JUN-</t>
  </si>
  <si>
    <t>Juniors Index</t>
  </si>
  <si>
    <t>MIN-</t>
  </si>
  <si>
    <t>Mining Index</t>
  </si>
  <si>
    <t>CNST</t>
  </si>
  <si>
    <t>Construction Index</t>
  </si>
  <si>
    <t>PEGN</t>
  </si>
  <si>
    <t>Peru General Index</t>
  </si>
  <si>
    <t>PBSV</t>
  </si>
  <si>
    <t>Public Services Index</t>
  </si>
  <si>
    <t>TXF-</t>
  </si>
  <si>
    <t xml:space="preserve">S&amp;P Taxable Municipal Revenue Bond Infrastructure </t>
  </si>
  <si>
    <t>TXFS</t>
  </si>
  <si>
    <t>S&amp;P Taxable Municipal Revenue Bond Infrastructure Select</t>
  </si>
  <si>
    <t>NVOL</t>
  </si>
  <si>
    <t>Nordic Low Volatility</t>
  </si>
  <si>
    <t>KRDO</t>
  </si>
  <si>
    <t>Korean Dividend Opportunities</t>
  </si>
  <si>
    <t>GH1-</t>
  </si>
  <si>
    <t>Global Bond &gt; Sovereign &gt; 1-10 Year</t>
  </si>
  <si>
    <t>GH3-</t>
  </si>
  <si>
    <t>Global Bond &gt; Sovereign &gt; 3-7 Year</t>
  </si>
  <si>
    <t>BGI-</t>
  </si>
  <si>
    <t>Brookfield Global Infrastructure</t>
  </si>
  <si>
    <t>SIBK</t>
  </si>
  <si>
    <t>S&amp;P Banks Select Industry Index</t>
  </si>
  <si>
    <t>SICM</t>
  </si>
  <si>
    <t>S&amp;P Capital Markets Select Industry Index</t>
  </si>
  <si>
    <t>SIIN</t>
  </si>
  <si>
    <t>S&amp;P Insurance Select Industry Index</t>
  </si>
  <si>
    <t>SIMF</t>
  </si>
  <si>
    <t>S&amp;P Mortgage Finance Select Industry Index</t>
  </si>
  <si>
    <t>SISS</t>
  </si>
  <si>
    <t>S&amp;P Software &amp; Services Select Industry Index</t>
  </si>
  <si>
    <t>SS2L</t>
  </si>
  <si>
    <t>SENSEX 2x Leverage Daily</t>
  </si>
  <si>
    <t>BSE</t>
  </si>
  <si>
    <t>SS2I</t>
  </si>
  <si>
    <t>SENSEX 2x Inverse Daily</t>
  </si>
  <si>
    <t>SS1I</t>
  </si>
  <si>
    <t>SENSEX 1x Inverse Daily</t>
  </si>
  <si>
    <t>AIP-</t>
  </si>
  <si>
    <t>S&amp;P BSE AllCap</t>
  </si>
  <si>
    <t>5CAT</t>
  </si>
  <si>
    <t>S&amp;P 500 Catholic</t>
  </si>
  <si>
    <t>BR5C</t>
  </si>
  <si>
    <t>BRIC 50 Capped</t>
  </si>
  <si>
    <t>CHSH</t>
  </si>
  <si>
    <t>China Shanghai</t>
  </si>
  <si>
    <t>CHSZ</t>
  </si>
  <si>
    <t>China Shenzhen</t>
  </si>
  <si>
    <t>REAC</t>
  </si>
  <si>
    <t>Townsend Core U.S. REIT</t>
  </si>
  <si>
    <t>RECR</t>
  </si>
  <si>
    <t>U.S. Select REIT Equal-Weight</t>
  </si>
  <si>
    <t>TABL</t>
  </si>
  <si>
    <t>DJ U.S. Thematic Low Beta</t>
  </si>
  <si>
    <t>TABS</t>
  </si>
  <si>
    <t>DJ U.S. Thematic High Beta</t>
  </si>
  <si>
    <t>THML</t>
  </si>
  <si>
    <t>DJ U.S. Thematic High Momentum</t>
  </si>
  <si>
    <t>THMS</t>
  </si>
  <si>
    <t>DJ U.S. Thematic Low Momentum</t>
  </si>
  <si>
    <t>THQL</t>
  </si>
  <si>
    <t>DJ U.S. Thematic Long Quality</t>
  </si>
  <si>
    <t>THQS</t>
  </si>
  <si>
    <t>DJ U.S. Thematic Short Quality</t>
  </si>
  <si>
    <t>THSL</t>
  </si>
  <si>
    <t>DJ U.S. Thematic Long Size</t>
  </si>
  <si>
    <t>THSS</t>
  </si>
  <si>
    <t>DJ U.S. Thematic Short Size</t>
  </si>
  <si>
    <t>THVL</t>
  </si>
  <si>
    <t>DJ U.S. Thematic Relative Value</t>
  </si>
  <si>
    <t>THVS</t>
  </si>
  <si>
    <t>DJ U.S. Thematic Short Relative Value</t>
  </si>
  <si>
    <t>DJAI</t>
  </si>
  <si>
    <t>Dow Jones Industrial Average</t>
  </si>
  <si>
    <t>DJAT</t>
  </si>
  <si>
    <t>Dow Jones Transportation Average</t>
  </si>
  <si>
    <t>DJA-</t>
  </si>
  <si>
    <t>Dow Jones Composite Average</t>
  </si>
  <si>
    <t>DJAU</t>
  </si>
  <si>
    <t>Dow Jones Utility Average</t>
  </si>
  <si>
    <t>DJ2X</t>
  </si>
  <si>
    <t>Dow Jones 2x Leverage</t>
  </si>
  <si>
    <t>DJIV</t>
  </si>
  <si>
    <t>Dow Jones Inverse</t>
  </si>
  <si>
    <t>SUEM</t>
  </si>
  <si>
    <t>Sustainability Emerging Markets</t>
  </si>
  <si>
    <t>SUKC</t>
  </si>
  <si>
    <t>Sustainability Korea Capped</t>
  </si>
  <si>
    <t>SUD-</t>
  </si>
  <si>
    <t>Sustainability Diversified</t>
  </si>
  <si>
    <t>D5--</t>
  </si>
  <si>
    <t>Dow 5</t>
  </si>
  <si>
    <t>SIRB</t>
  </si>
  <si>
    <t>S&amp;P Regional Banks Select Industry Index</t>
  </si>
  <si>
    <t>PRFI</t>
  </si>
  <si>
    <t>Preferred Infrastructure</t>
  </si>
  <si>
    <t>HOME</t>
  </si>
  <si>
    <t>Home Prices</t>
  </si>
  <si>
    <t>COND</t>
  </si>
  <si>
    <t>Condominium Prices</t>
  </si>
  <si>
    <t>IDO-</t>
  </si>
  <si>
    <t>International Dividend Opportunities</t>
  </si>
  <si>
    <t>AG-1</t>
  </si>
  <si>
    <t>S&amp;P 0-1 Year U.S. Aggregate Bond Index </t>
  </si>
  <si>
    <t>AG-3</t>
  </si>
  <si>
    <t>S&amp;P 0-3 Year U.S. Aggregate Bond Index </t>
  </si>
  <si>
    <t>AG-5</t>
  </si>
  <si>
    <t>S&amp;P 0-5 Year U.S. Aggregate Bond Index </t>
  </si>
  <si>
    <t>AG-0</t>
  </si>
  <si>
    <t>S&amp;P 0-10 Year U.S. Aggregate Bond Index</t>
  </si>
  <si>
    <t>AG01</t>
  </si>
  <si>
    <t>S&amp;P 1+ Year U.S. Aggregate Bond Index </t>
  </si>
  <si>
    <t>AG13</t>
  </si>
  <si>
    <t>S&amp;P 1-3 Year U.S. Aggregate Bond Index </t>
  </si>
  <si>
    <t>AG35</t>
  </si>
  <si>
    <t>S&amp;P 3-5 Year U.S. Aggregate Bond Index </t>
  </si>
  <si>
    <t>AG57</t>
  </si>
  <si>
    <t>S&amp;P 5-7 Year U.S. Aggregate Bond Index </t>
  </si>
  <si>
    <t>AG71</t>
  </si>
  <si>
    <t>S&amp;P 7-10 Year U.S. Aggregate Bond Index </t>
  </si>
  <si>
    <t>AG10</t>
  </si>
  <si>
    <t>S&amp;P 10+ Year U.S. Aggregate Bond Index </t>
  </si>
  <si>
    <t>AG05</t>
  </si>
  <si>
    <t>S&amp;P 1-5 Year U.S. Aggregate Bond Index </t>
  </si>
  <si>
    <t>AG1-</t>
  </si>
  <si>
    <t>S&amp;P 1-10 Year U.S. Aggregate Bond Index </t>
  </si>
  <si>
    <t>AG5-</t>
  </si>
  <si>
    <t>S&amp;P 5-10 Year U.S. Aggregate Bond Index </t>
  </si>
  <si>
    <t>AG15</t>
  </si>
  <si>
    <t>S&amp;P 10-15 Year U.S.Aggregate Bond Index </t>
  </si>
  <si>
    <t>AG16</t>
  </si>
  <si>
    <t>S&amp;P 15+ Year U.S. Aggregate Bond Index</t>
  </si>
  <si>
    <t>SHHK</t>
  </si>
  <si>
    <t>Access China A Shares</t>
  </si>
  <si>
    <t>SPOF</t>
  </si>
  <si>
    <t>Spin-Off</t>
  </si>
  <si>
    <t>ACTV</t>
  </si>
  <si>
    <t>Activist</t>
  </si>
  <si>
    <t>CI03</t>
  </si>
  <si>
    <t>S&amp;P Corporate Infrastructure 0-3 Year Bond Index</t>
  </si>
  <si>
    <t>CI35</t>
  </si>
  <si>
    <t>S&amp;P Corporate Infrastructure 3-5 Year Bond Index</t>
  </si>
  <si>
    <t>CI57</t>
  </si>
  <si>
    <t>S&amp;P Corporate Infrastructure 5-7 Year Bond Index</t>
  </si>
  <si>
    <t>CI71</t>
  </si>
  <si>
    <t>S&amp;P Corporate Infrastructure 7-10 Year Bond Index</t>
  </si>
  <si>
    <t>CI10</t>
  </si>
  <si>
    <t>S&amp;P Corporate Infrastructure 10+ Year Bond Index</t>
  </si>
  <si>
    <t>CI--</t>
  </si>
  <si>
    <t>S&amp;P Corporate Infrastructure Bond Index</t>
  </si>
  <si>
    <t>CI3A</t>
  </si>
  <si>
    <t>S&amp;P Corporate Infrastructure AAA Investment Grade Bond Index</t>
  </si>
  <si>
    <t>CI2A</t>
  </si>
  <si>
    <t>S&amp;P Corporate Infrastructure AA Investment Grade Bond Index</t>
  </si>
  <si>
    <t>CI-A</t>
  </si>
  <si>
    <t>S&amp;P Corporate Infrastructure A Investment Grade Bond Index</t>
  </si>
  <si>
    <t>CI3B</t>
  </si>
  <si>
    <t>S&amp;P Corporate Infrastructure BBB Investment Grade Bond Index</t>
  </si>
  <si>
    <t>CI2B</t>
  </si>
  <si>
    <t>S&amp;P Corporate Infrastructure BB Investment Grade Bond Index</t>
  </si>
  <si>
    <t>CI-B</t>
  </si>
  <si>
    <t>S&amp;P Corporate Infrastructure B Investment Grade Bond Index</t>
  </si>
  <si>
    <t>CI3C</t>
  </si>
  <si>
    <t>S&amp;P Corporate Infrastructure CCC &amp; Lower Investment Grade Bond Index</t>
  </si>
  <si>
    <t>500 Exclusion</t>
  </si>
  <si>
    <t>BMEX</t>
  </si>
  <si>
    <t>BMI Exclusion</t>
  </si>
  <si>
    <t>GTR-</t>
  </si>
  <si>
    <t>Government Trading Bonds</t>
  </si>
  <si>
    <t>GB37</t>
  </si>
  <si>
    <t>Government Bond 3-7 Year</t>
  </si>
  <si>
    <t>GB1-</t>
  </si>
  <si>
    <t>Government Bond 1+ Year</t>
  </si>
  <si>
    <t>GB5P</t>
  </si>
  <si>
    <t>Government Bond 5+ Year</t>
  </si>
  <si>
    <t>GB7-</t>
  </si>
  <si>
    <t>Government Bond 7+ Year</t>
  </si>
  <si>
    <t>IL--</t>
  </si>
  <si>
    <t>Inflation Linked</t>
  </si>
  <si>
    <t>CBIG</t>
  </si>
  <si>
    <t>Investment Grade Corporate Bond</t>
  </si>
  <si>
    <t>LA--</t>
  </si>
  <si>
    <t>Local Authority Bond</t>
  </si>
  <si>
    <t>KA--</t>
  </si>
  <si>
    <t>Kauri Bond</t>
  </si>
  <si>
    <t>KA-5</t>
  </si>
  <si>
    <t>Kauri Bond 0-5 Year</t>
  </si>
  <si>
    <t>KA5-</t>
  </si>
  <si>
    <t>Kauri Bond 5+ Year</t>
  </si>
  <si>
    <t>COK-</t>
  </si>
  <si>
    <t>Composite Kauri Bond</t>
  </si>
  <si>
    <t>COA-</t>
  </si>
  <si>
    <t>Composite A-Grade Bond Index</t>
  </si>
  <si>
    <t>COIG</t>
  </si>
  <si>
    <t>Composite Investment Grade Bond</t>
  </si>
  <si>
    <t>HB2B</t>
  </si>
  <si>
    <t>S&amp;P/LSTA U.S. Leveraged Loan 100 B/BB Rating Index</t>
  </si>
  <si>
    <t>MSMD</t>
  </si>
  <si>
    <t>MILA Pacific Alliance Select Mexico Domestic</t>
  </si>
  <si>
    <t>SHQ-</t>
  </si>
  <si>
    <t>Sukuk Higher Quality</t>
  </si>
  <si>
    <t>5CXE</t>
  </si>
  <si>
    <t>S&amp;P 500 Capex Efficiency</t>
  </si>
  <si>
    <t>30--</t>
  </si>
  <si>
    <t>S&amp;P/ISDA U.S. Financial 30</t>
  </si>
  <si>
    <t>120-</t>
  </si>
  <si>
    <t>S&amp;P/ISDA U.S. Corporate 120</t>
  </si>
  <si>
    <t>150-</t>
  </si>
  <si>
    <t>S&amp;P/ISDA U.S. 150</t>
  </si>
  <si>
    <t>HMDP</t>
  </si>
  <si>
    <t>SRI Human Development</t>
  </si>
  <si>
    <t>500S</t>
  </si>
  <si>
    <t>500 Sectors</t>
  </si>
  <si>
    <t>LIQD</t>
  </si>
  <si>
    <t>Liquid Index</t>
  </si>
  <si>
    <t>AIPM</t>
  </si>
  <si>
    <t>S&amp;P BSE Manufacturing</t>
  </si>
  <si>
    <t>GRNX</t>
  </si>
  <si>
    <t>S&amp;P BSE GREENEX</t>
  </si>
  <si>
    <t>IPOS</t>
  </si>
  <si>
    <t>S&amp;P BSE SME IPO</t>
  </si>
  <si>
    <t>GRHY</t>
  </si>
  <si>
    <t>High Yield Corporate Bond</t>
  </si>
  <si>
    <t>GSYE</t>
  </si>
  <si>
    <t>Sovereign Yield Enhanced</t>
  </si>
  <si>
    <t>SK--</t>
  </si>
  <si>
    <t>Sukuk</t>
  </si>
  <si>
    <t>SN1M</t>
  </si>
  <si>
    <t>BSE SENSEX 1-Month</t>
  </si>
  <si>
    <t>SN2M</t>
  </si>
  <si>
    <t>BSE SENSEX 2-Month</t>
  </si>
  <si>
    <t>SN3M</t>
  </si>
  <si>
    <t>BSE SENSEX 3-Month</t>
  </si>
  <si>
    <t>GSIB</t>
  </si>
  <si>
    <t>Global Bond &gt; Sovereign &gt; Inflation Linked B Series</t>
  </si>
  <si>
    <t>MAVT</t>
  </si>
  <si>
    <t>MAST Volatility Target</t>
  </si>
  <si>
    <t>HDVD</t>
  </si>
  <si>
    <t>High Dividend</t>
  </si>
  <si>
    <t>SCSL</t>
  </si>
  <si>
    <t>Small Cap Select</t>
  </si>
  <si>
    <t>EVL-</t>
  </si>
  <si>
    <t>VEQTOR</t>
  </si>
  <si>
    <t>51XI</t>
  </si>
  <si>
    <t>S&amp;P 500 1X Inverse Index</t>
  </si>
  <si>
    <t>BCUT</t>
  </si>
  <si>
    <t>Balanced - Conservative</t>
  </si>
  <si>
    <t>BMUT</t>
  </si>
  <si>
    <t>Balanced - Moderate</t>
  </si>
  <si>
    <t>BGUT</t>
  </si>
  <si>
    <t>Balanced - Growth</t>
  </si>
  <si>
    <t>AIPI</t>
  </si>
  <si>
    <t>S&amp;P BSE AllCap Infrastructure</t>
  </si>
  <si>
    <t>GG--</t>
  </si>
  <si>
    <t>Pan Asia Government Bond</t>
  </si>
  <si>
    <t>GGI-</t>
  </si>
  <si>
    <t>Pan Asia Government Bill</t>
  </si>
  <si>
    <t>GGA-</t>
  </si>
  <si>
    <t>Pan Asia Agency Bond</t>
  </si>
  <si>
    <t>GGP-</t>
  </si>
  <si>
    <t>Pan Asia Provincial Bond</t>
  </si>
  <si>
    <t>GC--</t>
  </si>
  <si>
    <t>Pan Asia Corporate Bond</t>
  </si>
  <si>
    <t>SLVL</t>
  </si>
  <si>
    <t xml:space="preserve">Sector Low Volatility </t>
  </si>
  <si>
    <t>MCSL</t>
  </si>
  <si>
    <t>MidCap Select</t>
  </si>
  <si>
    <t>ULC5</t>
  </si>
  <si>
    <t xml:space="preserve">US Listed China 50 </t>
  </si>
  <si>
    <t>VIBR</t>
  </si>
  <si>
    <t>VIBE (Reinvestment)</t>
  </si>
  <si>
    <t>LOVL</t>
  </si>
  <si>
    <t>Low Volatility</t>
  </si>
  <si>
    <t>SHCS</t>
  </si>
  <si>
    <t>Access Hong Kong</t>
  </si>
  <si>
    <t>SHK5</t>
  </si>
  <si>
    <t>Access China A 50</t>
  </si>
  <si>
    <t>5CB-</t>
  </si>
  <si>
    <t>500 Corporate Bond</t>
  </si>
  <si>
    <t>5CBI</t>
  </si>
  <si>
    <t>500 Investment Grade Corporate Bond</t>
  </si>
  <si>
    <t>5IA3</t>
  </si>
  <si>
    <t>500 Investment Grade Corporate Bond AAA Rating Band</t>
  </si>
  <si>
    <t>5IA2</t>
  </si>
  <si>
    <t>500 Investment Grade Corporate Bond AA Rating Band</t>
  </si>
  <si>
    <t>5IA1</t>
  </si>
  <si>
    <t>500 Investment Grade Corporate Bond A Rating Band</t>
  </si>
  <si>
    <t>5IB3</t>
  </si>
  <si>
    <t>500 Investment Grade Corporate Bond BBB Rating Band</t>
  </si>
  <si>
    <t>5I03</t>
  </si>
  <si>
    <t>500 Investment Grade Corporate Bond 0-3 Year</t>
  </si>
  <si>
    <t>5I35</t>
  </si>
  <si>
    <t>500 Investment Grade Corporate Bond 3-5 Year</t>
  </si>
  <si>
    <t>5I57</t>
  </si>
  <si>
    <t>500 Investment Grade Corporate Bond 5-7 Year</t>
  </si>
  <si>
    <t>5I71</t>
  </si>
  <si>
    <t>500 Investment Grade Corporate Bond 7-10 Year</t>
  </si>
  <si>
    <t>5I1-</t>
  </si>
  <si>
    <t>500 Investment Grade Corporate Bond 10+ Year</t>
  </si>
  <si>
    <t>5BHY</t>
  </si>
  <si>
    <t>500 High Yield Corporate Bond Rating Band</t>
  </si>
  <si>
    <t>5HB2</t>
  </si>
  <si>
    <t>500 High Yield Corporate Bond BB Rating Band</t>
  </si>
  <si>
    <t>5HB1</t>
  </si>
  <si>
    <t>500 High Yield Corporate Bond B Rating Band</t>
  </si>
  <si>
    <t>5HC3</t>
  </si>
  <si>
    <t>500 CCC &amp; Lower High Yield Corporate Bond</t>
  </si>
  <si>
    <t>5H03</t>
  </si>
  <si>
    <t>500 High Yield Corporate Bond 0-3 Year</t>
  </si>
  <si>
    <t>5H35</t>
  </si>
  <si>
    <t>500 High Yield Corporate Bond 3-5 Year</t>
  </si>
  <si>
    <t>5H57</t>
  </si>
  <si>
    <t>500 High Yield Corporate Bond 7-10 Year</t>
  </si>
  <si>
    <t>5H71</t>
  </si>
  <si>
    <t>500 High Yield Corporate Bond 5-7 Year</t>
  </si>
  <si>
    <t>5H1-</t>
  </si>
  <si>
    <t>500 High Yield Corporate Bond 10+ Year</t>
  </si>
  <si>
    <t>J5WM</t>
  </si>
  <si>
    <t>Japan 500 WM</t>
  </si>
  <si>
    <t>IPOF</t>
  </si>
  <si>
    <t>IPO and Spin-Off</t>
  </si>
  <si>
    <t>DIVS</t>
  </si>
  <si>
    <t>Dividend Stability Index</t>
  </si>
  <si>
    <t>GRFO</t>
  </si>
  <si>
    <t>1+ Year High Yield Corporate Bond</t>
  </si>
  <si>
    <t>GHL1</t>
  </si>
  <si>
    <t>Global Bond &gt; Sovereign &gt; Issued in Local Currency 1+ Year Bond Index</t>
  </si>
  <si>
    <t>GHM1</t>
  </si>
  <si>
    <t>Global Bond &gt; Sovereign &gt; Issued in non local currency  1+ Year Bond Index</t>
  </si>
  <si>
    <t>GHU1</t>
  </si>
  <si>
    <t>Global Bond &gt; Sovereign &gt; Issued in USD 1+ Year Bond Index</t>
  </si>
  <si>
    <t>GSI1</t>
  </si>
  <si>
    <t>Global Bond &gt; Sovereign &gt; Inflation Linked 1+ Year Bond Index</t>
  </si>
  <si>
    <t>MD21</t>
  </si>
  <si>
    <t>S&amp;P AMT-Free Municipal Series  December 2021</t>
  </si>
  <si>
    <t>MD22</t>
  </si>
  <si>
    <t>S&amp;P AMT-Free Municipal Series  December 2022</t>
  </si>
  <si>
    <t>UKEI</t>
  </si>
  <si>
    <t>UK Equity Income</t>
  </si>
  <si>
    <t>XCD-</t>
  </si>
  <si>
    <t>S&amp;P Ex Consumer Discretionary</t>
  </si>
  <si>
    <t>XCS-</t>
  </si>
  <si>
    <t>S&amp;P Ex Consumer Staples</t>
  </si>
  <si>
    <t>XE--</t>
  </si>
  <si>
    <t>S&amp;P Ex Energy</t>
  </si>
  <si>
    <t>XF--</t>
  </si>
  <si>
    <t>S&amp;P Ex Financials &amp; Real Estate</t>
  </si>
  <si>
    <t>Changed from S&amp;P Ex Financials to  S&amp;P Ex Financials &amp; Real Estate</t>
  </si>
  <si>
    <t>XH--</t>
  </si>
  <si>
    <t>S&amp;P Ex Health Care</t>
  </si>
  <si>
    <t>XI--</t>
  </si>
  <si>
    <t>S&amp;P Ex Industrials</t>
  </si>
  <si>
    <t>XM--</t>
  </si>
  <si>
    <t>S&amp;P Ex Materials</t>
  </si>
  <si>
    <t>XTT-</t>
  </si>
  <si>
    <t>S&amp;P Ex Information Technology &amp; Telecomunication Services</t>
  </si>
  <si>
    <t>XU--</t>
  </si>
  <si>
    <t>S&amp;P Ex Utilities</t>
  </si>
  <si>
    <t>JSCE</t>
  </si>
  <si>
    <t>Japan Small Cap Equity Index</t>
  </si>
  <si>
    <t>KE--</t>
  </si>
  <si>
    <t>Korea Equity Index</t>
  </si>
  <si>
    <t>UKE-</t>
  </si>
  <si>
    <t>United Kingdom Equity Index</t>
  </si>
  <si>
    <t>APJI</t>
  </si>
  <si>
    <t>Ex Japan Equity Income Dividend Index</t>
  </si>
  <si>
    <t>CCE-</t>
  </si>
  <si>
    <t>Commodity Country Equity Index</t>
  </si>
  <si>
    <t>Germany Equity Index</t>
  </si>
  <si>
    <t>GDXU</t>
  </si>
  <si>
    <t>Ex US Index</t>
  </si>
  <si>
    <t>12C-</t>
  </si>
  <si>
    <t>S&amp;P Global 1200 Carbon Efficient Index Old Methodology (Inactive)</t>
  </si>
  <si>
    <t>35CE</t>
  </si>
  <si>
    <t>S&amp;P Europe 350 Carbon Efficient Old Methodology (Inactive)</t>
  </si>
  <si>
    <t>50CE</t>
  </si>
  <si>
    <t>S&amp;P 500 Carbon Efficient Index Old Methodology (Inactive)</t>
  </si>
  <si>
    <t>A50C</t>
  </si>
  <si>
    <t>Asia 50 Carbon Efficient Index</t>
  </si>
  <si>
    <t>AA5C</t>
  </si>
  <si>
    <t>S&amp;P/ASX All Australian 50 Carbon Efficient Index</t>
  </si>
  <si>
    <t>LACC</t>
  </si>
  <si>
    <t>Latin America 40 Carbon Efficient Index</t>
  </si>
  <si>
    <t>TPXC</t>
  </si>
  <si>
    <t>Topix 150 Carbon Efficient Index</t>
  </si>
  <si>
    <t>TXCE</t>
  </si>
  <si>
    <t>S&amp;P/TSX 60 Carbon Efficient Index</t>
  </si>
  <si>
    <t>1M--</t>
  </si>
  <si>
    <t>1-Month Realized Volatility Index</t>
  </si>
  <si>
    <t>1Y--</t>
  </si>
  <si>
    <t>12-Month Realized Volatility Index</t>
  </si>
  <si>
    <t>3M--</t>
  </si>
  <si>
    <t>3-Month Realized Volatility Index</t>
  </si>
  <si>
    <t>6M--</t>
  </si>
  <si>
    <t>6-Month Realized Volatility Index</t>
  </si>
  <si>
    <t>GHYE</t>
  </si>
  <si>
    <t>Global Hedged High Dividend</t>
  </si>
  <si>
    <t>ELC-</t>
  </si>
  <si>
    <t>Europe Local Recovery Index</t>
  </si>
  <si>
    <t>IFYX</t>
  </si>
  <si>
    <t xml:space="preserve">DJ Brookfield Infrastructure Yield ex MLP Index </t>
  </si>
  <si>
    <t>JRCL</t>
  </si>
  <si>
    <t>Japan Rising Corporate Leaders Index</t>
  </si>
  <si>
    <t>EZ1-</t>
  </si>
  <si>
    <t>S&amp;P Eurozone Government Bond 0-1 Years Index</t>
  </si>
  <si>
    <t>JTX-</t>
  </si>
  <si>
    <t>S&amp;P/TOPIX 150 Fossil Fuel Free Index</t>
  </si>
  <si>
    <t>CH--</t>
  </si>
  <si>
    <t>Global LargeMidCap Commodity and Resources Corporate High Yield Bond Index</t>
  </si>
  <si>
    <t>CH03</t>
  </si>
  <si>
    <t>Global LargeMidCap Commodity and Resources Corporate Bond 0-3 Year High Yield Index</t>
  </si>
  <si>
    <t>CH10</t>
  </si>
  <si>
    <t>Global LargeMidCap Commodity and Resources Corporate Bond 10+ Year High Yield Index</t>
  </si>
  <si>
    <t>CH1B</t>
  </si>
  <si>
    <t>Global LargeMidCap Commodity and Resources Corporate Bond B High Yield Index</t>
  </si>
  <si>
    <t>CH2B</t>
  </si>
  <si>
    <t>Global LargeMidCap Commodity and Resources Corporate Bond BB High Yield Index</t>
  </si>
  <si>
    <t>CH35</t>
  </si>
  <si>
    <t>Global LargeMidCap Commodity and Resources Corporate Bond 3-5 Year High Yield Index</t>
  </si>
  <si>
    <t>CH3C</t>
  </si>
  <si>
    <t xml:space="preserve">Global LargeMidCap Commodity and Resources Corporate Bond CCC High Yield Index        </t>
  </si>
  <si>
    <t>CH57</t>
  </si>
  <si>
    <t>Global LargeMidCap Commodity and Resources Corporate Bond 5-7 Year High Yield Index</t>
  </si>
  <si>
    <t>CH71</t>
  </si>
  <si>
    <t>Global LargeMidCap Commodity and Resources Corporate Bond 7-10 Year High Yield Index</t>
  </si>
  <si>
    <t>CR--</t>
  </si>
  <si>
    <t>Global LargeMidCap Commodity and Resources Corporate Bond Index</t>
  </si>
  <si>
    <t>CR03</t>
  </si>
  <si>
    <t>Global LargeMidCap Commodity and Resources Corporate Bond 0-3 Year Index</t>
  </si>
  <si>
    <t>CR10</t>
  </si>
  <si>
    <t>Global LargeMidCap Commodity and Resources Corporate Bond 10+ Year Index</t>
  </si>
  <si>
    <t>CR35</t>
  </si>
  <si>
    <t>Global LargeMidCap Commodity and Resources Corporate Bond 3-5 Year Index</t>
  </si>
  <si>
    <t>CR57</t>
  </si>
  <si>
    <t>Global LargeMidCap Commodity and Resources Corporate Bond 5-7 Year Index</t>
  </si>
  <si>
    <t>CR71</t>
  </si>
  <si>
    <t>Global LargeMidCap Commodity and Resources Corporate Bond 7-10 Year Index</t>
  </si>
  <si>
    <t>CV--</t>
  </si>
  <si>
    <t>Global LargeMidCap Commodity and Resources Corporate Investment Grade Bond Index</t>
  </si>
  <si>
    <t>CV03</t>
  </si>
  <si>
    <t>Global LargeMidCap Commodity and Resources Corporate Bond 0-3 Year Investment Grade Index</t>
  </si>
  <si>
    <t>CV10</t>
  </si>
  <si>
    <t>Global LargeMidCap Commodity and Resources Corporate Bond 10+ Year Investment Grade Index</t>
  </si>
  <si>
    <t>CV1A</t>
  </si>
  <si>
    <t>Global LargeMidCap Commodity and Resources Corporate Bond A Investment Grade Index</t>
  </si>
  <si>
    <t>CV2A</t>
  </si>
  <si>
    <t>Global LargeMidCap Commodity and Resources Corporate Bond AA Investment Grade Index</t>
  </si>
  <si>
    <t>CV35</t>
  </si>
  <si>
    <t>Global LargeMidCap Commodity and Resources Corporate Bond 3-5 Year Investment Grade Index</t>
  </si>
  <si>
    <t>CV3A</t>
  </si>
  <si>
    <t>Global LargeMidCap Commodity and Resources Corporate Bond AAA Investment Grade Index</t>
  </si>
  <si>
    <t>CV3B</t>
  </si>
  <si>
    <t>Global LargeMidCap Commodity and Resources Corporate Bond BBB Investment Grade Index</t>
  </si>
  <si>
    <t>CV57</t>
  </si>
  <si>
    <t>Global LargeMidCap Commodity and Resources Corporate Bond 5-7 Year Investment Grade Index</t>
  </si>
  <si>
    <t>CV71</t>
  </si>
  <si>
    <t>Global LargeMidCap Commodity and Resources Corporate Bond 7-10 Year Investment Grade Index</t>
  </si>
  <si>
    <t>GR--</t>
  </si>
  <si>
    <t>Global Select Real Estate Securities Corporate Bond Index</t>
  </si>
  <si>
    <t>GR03</t>
  </si>
  <si>
    <t>Global Select Real Estate Securities Corporate Bond 0-3 Year Index</t>
  </si>
  <si>
    <t>GR10</t>
  </si>
  <si>
    <t>Global Select Real Estate Securities Corporate Bond 10+ Year Index</t>
  </si>
  <si>
    <t>GR35</t>
  </si>
  <si>
    <t>Global Select Real Estate Securities Corporate Bond 3-5 Year Index</t>
  </si>
  <si>
    <t>GR57</t>
  </si>
  <si>
    <t>Global Select Real Estate Securities Corporate Bond 5-7 Year Index</t>
  </si>
  <si>
    <t>GR71</t>
  </si>
  <si>
    <t>Global Select Real Estate Securities Corporate Bond 7-10 Year Index</t>
  </si>
  <si>
    <t>GV--</t>
  </si>
  <si>
    <t>Global Select Real Estate Securities Corporate Investment Grade Bond Index</t>
  </si>
  <si>
    <t>GV03</t>
  </si>
  <si>
    <t>Global Select Real Estate Securities Corporate Bond 0-3 Year Investment Grade Index</t>
  </si>
  <si>
    <t>GV10</t>
  </si>
  <si>
    <t>Global Select Real Estate Securities Corporate Bond 10+ Year Investment Grade Index</t>
  </si>
  <si>
    <t>GV1A</t>
  </si>
  <si>
    <t>Global Select Real Estate Securities Corporate Bond A Investment Grade Index</t>
  </si>
  <si>
    <t>GV2A</t>
  </si>
  <si>
    <t>Global Select Real Estate Securities Corporate Bond AA Investment Grade Index</t>
  </si>
  <si>
    <t>GV35</t>
  </si>
  <si>
    <t>Global Select Real Estate Securities Corporate Bond 3-5 Year Investment Grade Index</t>
  </si>
  <si>
    <t>GV3A</t>
  </si>
  <si>
    <t>Global Select Real Estate Securities Corporate Bond AAA Investment Grade Index</t>
  </si>
  <si>
    <t>GV3B</t>
  </si>
  <si>
    <t>Global Select Real Estate Securities Corporate Bond BBB Investment Grade Index</t>
  </si>
  <si>
    <t>GV57</t>
  </si>
  <si>
    <t>Global Select Real Estate Securities Corporate Bond 5-7 Year Investment Grade Index</t>
  </si>
  <si>
    <t>GV71</t>
  </si>
  <si>
    <t>Global Select Real Estate Securities Corporate Bond 7-10 Year Investment Grade Index</t>
  </si>
  <si>
    <t>RY--</t>
  </si>
  <si>
    <t>Global Select Real Estate Securities Corporate High Yield Bond Index</t>
  </si>
  <si>
    <t>RY03</t>
  </si>
  <si>
    <t>Global Select Real Estate Securities Corporate Bond 0-3 Year High Yield Index</t>
  </si>
  <si>
    <t>RY10</t>
  </si>
  <si>
    <t>Global Select Real Estate Securities Corporate Bond 10+ Year High Yield Index</t>
  </si>
  <si>
    <t>RY1B</t>
  </si>
  <si>
    <t>Global Select Real Estate Securities Corporate Bond B High Yield Index</t>
  </si>
  <si>
    <t>RY2B</t>
  </si>
  <si>
    <t>Global Select Real Estate Securities Corporate Bond BB High Yield Index</t>
  </si>
  <si>
    <t>RY35</t>
  </si>
  <si>
    <t>Global Select Real Estate Securities Corporate Bond 3-5 Year High Yield Index</t>
  </si>
  <si>
    <t>RY3C</t>
  </si>
  <si>
    <t xml:space="preserve">Global Select Real Estate Securities Corporate Bond CCC High Yield Index                   </t>
  </si>
  <si>
    <t>RY57</t>
  </si>
  <si>
    <t>Global Select Real Estate Securities Corporate Bond 5-7 Year High Yield Index</t>
  </si>
  <si>
    <t>RY71</t>
  </si>
  <si>
    <t>Global Select Real Estate Securities Corporate Bond 7-10 Year High Yield Index</t>
  </si>
  <si>
    <t>CES-</t>
  </si>
  <si>
    <t xml:space="preserve">Carbon Efficient Select </t>
  </si>
  <si>
    <t>5S25</t>
  </si>
  <si>
    <t>Select Sector Index</t>
  </si>
  <si>
    <t>C500</t>
  </si>
  <si>
    <t>China 500</t>
  </si>
  <si>
    <t>LMLF</t>
  </si>
  <si>
    <t>Large Mid Lifetime Index</t>
  </si>
  <si>
    <t>SMLF</t>
  </si>
  <si>
    <t>Small Cap Lifetime Index</t>
  </si>
  <si>
    <t>HCMS</t>
  </si>
  <si>
    <t>Hong Kong Listed China MidSmall cap Select</t>
  </si>
  <si>
    <t>QGDV</t>
  </si>
  <si>
    <t>Quality Dividend Growth Index</t>
  </si>
  <si>
    <t>SCDV</t>
  </si>
  <si>
    <t>SmallCap Dividend Index</t>
  </si>
  <si>
    <t>DPI-</t>
  </si>
  <si>
    <t>Dynamique Precision</t>
  </si>
  <si>
    <t>EM--</t>
  </si>
  <si>
    <t>Emerging Market Minimum Variance</t>
  </si>
  <si>
    <t>TP4Y</t>
  </si>
  <si>
    <t>S&amp;P 1-5 Year US Treasury TIPS Index</t>
  </si>
  <si>
    <t>TP7-</t>
  </si>
  <si>
    <t>S&amp;P 7-10 Year US Treasury TIPS Index</t>
  </si>
  <si>
    <t>TR30</t>
  </si>
  <si>
    <t>S&amp;P 30 Year U.S. TIPS Index</t>
  </si>
  <si>
    <t>IFMA</t>
  </si>
  <si>
    <t>Dow Jones Brookfield Global Infrastructure Multi-Asset Index</t>
  </si>
  <si>
    <t>SIIT</t>
  </si>
  <si>
    <t>S&amp;P Internet Select Industry Index</t>
  </si>
  <si>
    <t>LTVC</t>
  </si>
  <si>
    <t>S&amp;P Long-Term Value Index</t>
  </si>
  <si>
    <t>MD23</t>
  </si>
  <si>
    <t>S&amp;P AMT-Free Municipal Series  December 2023</t>
  </si>
  <si>
    <t>MD24</t>
  </si>
  <si>
    <t>S&amp;P AMT-Free Municipal Series  December 2024</t>
  </si>
  <si>
    <t>MD25</t>
  </si>
  <si>
    <t>S&amp;P AMT-Free Municipal Series  December 2025</t>
  </si>
  <si>
    <t>MD26</t>
  </si>
  <si>
    <t>S&amp;P AMT-Free Municipal Series  December 2026</t>
  </si>
  <si>
    <t>CM--</t>
  </si>
  <si>
    <t>Dow Jones Brookfield Global Infrastructure ex MLP Corporate Bond</t>
  </si>
  <si>
    <t>CM03</t>
  </si>
  <si>
    <t>Dow Jones Brookfield Global Infrastructure ex MLP Corporate Bond 0-3 Year</t>
  </si>
  <si>
    <t>CM35</t>
  </si>
  <si>
    <t>Dow Jones Brookfield Global Infrastructure ex MLP Corporate Bond 3-5 Year</t>
  </si>
  <si>
    <t>CM57</t>
  </si>
  <si>
    <t>Dow Jones Brookfield Global Infrastructure ex MLP Corporate Bond 5-7 Year</t>
  </si>
  <si>
    <t>CM71</t>
  </si>
  <si>
    <t>Dow Jones Brookfield Global Infrastructure ex MLP Corporate Bond 7-10 Year</t>
  </si>
  <si>
    <t>CM10</t>
  </si>
  <si>
    <t>Dow Jones Brookfield Global Infrastructure ex MLP Corporate Bond 10+ Year</t>
  </si>
  <si>
    <t>CMI-</t>
  </si>
  <si>
    <t xml:space="preserve">Dow Jones Brookfield Global Infrastructure ex MLP Corporate Bond </t>
  </si>
  <si>
    <t>CM3A</t>
  </si>
  <si>
    <t>Dow Jones Brookfield Global Infrastructure ex MLP Corporate Bond AAA</t>
  </si>
  <si>
    <t>CM2A</t>
  </si>
  <si>
    <t xml:space="preserve">Dow Jones Brookfield Global Infrastructure ex MLP Corporate Bond AA </t>
  </si>
  <si>
    <t>CM1A</t>
  </si>
  <si>
    <t xml:space="preserve">Dow Jones Brookfield Global Infrastructure ex MLP Corporate Bond A </t>
  </si>
  <si>
    <t>CM3B</t>
  </si>
  <si>
    <t>Dow Jones Brookfield Global Infrastructure ex MLP Corporate Bond BBB</t>
  </si>
  <si>
    <t>CM2B</t>
  </si>
  <si>
    <t>Dow Jones Brookfield Global Infrastructure ex MLP Corporate Bond BB  Index</t>
  </si>
  <si>
    <t>CM1B</t>
  </si>
  <si>
    <t>Dow Jones Brookfield Global Infrastructure ex MLP Corporate Bond B Index</t>
  </si>
  <si>
    <t>CM3C</t>
  </si>
  <si>
    <t>Dow Jones Brookfield Global Infrastructure ex MLP Corporate Bond CCC &amp; Lower Index</t>
  </si>
  <si>
    <t>RLAS</t>
  </si>
  <si>
    <t>S&amp;P Real Assets Index</t>
  </si>
  <si>
    <t>RAXD</t>
  </si>
  <si>
    <t>S&amp;P Real Assets ex. DJCI Index</t>
  </si>
  <si>
    <t>50HD</t>
  </si>
  <si>
    <t>NZX 50 High Dividend Index</t>
  </si>
  <si>
    <t>INXO</t>
  </si>
  <si>
    <t>Infrastructure ex Oil Sub-Industries</t>
  </si>
  <si>
    <t>IFGM</t>
  </si>
  <si>
    <t>DJ Brookfield Global Infraestructure EOM Rebalance</t>
  </si>
  <si>
    <t>A3IF</t>
  </si>
  <si>
    <t>S&amp;P/ASX 300 Custom Infrastructure Index</t>
  </si>
  <si>
    <t>Slice and Dice</t>
  </si>
  <si>
    <t>A3IU</t>
  </si>
  <si>
    <t>S&amp;P/ASX 300 Custom Infrastructure Utilities and A-REITS Index</t>
  </si>
  <si>
    <t>50CS</t>
  </si>
  <si>
    <t>S&amp;P 500 Carbon Efficient Select</t>
  </si>
  <si>
    <t>35CS</t>
  </si>
  <si>
    <t>S&amp;P Europe 350 Carbon Efficient Select</t>
  </si>
  <si>
    <t>A5CS</t>
  </si>
  <si>
    <t>S&amp;P Asia 50 Carbon Efficient Select Index</t>
  </si>
  <si>
    <t>G1CS</t>
  </si>
  <si>
    <t xml:space="preserve">S&amp;P Global 1200 Carbon Efficient Select Index </t>
  </si>
  <si>
    <t>L4CS</t>
  </si>
  <si>
    <t>S&amp;P Latin America 40 Carbon Efficient Select Index</t>
  </si>
  <si>
    <t>T1CS</t>
  </si>
  <si>
    <t>S&amp;P/TOPIX 150 Carbon Efficient Select Index</t>
  </si>
  <si>
    <t>AACS</t>
  </si>
  <si>
    <t>S&amp;P/ASX All Australian 50 Carbon Efficient Select Index</t>
  </si>
  <si>
    <t>T6CS</t>
  </si>
  <si>
    <t>S&amp;P/TSX 60 Carbon Efficient Select Index</t>
  </si>
  <si>
    <t>AUDT</t>
  </si>
  <si>
    <t>S&amp;P/ASX Australian 10-Year Treasury Bond Futures Index</t>
  </si>
  <si>
    <t>AUD3</t>
  </si>
  <si>
    <t>S&amp;P/ASX Australian 3-Year Treasury Bond Futures Index</t>
  </si>
  <si>
    <t>JPX-</t>
  </si>
  <si>
    <t>S&amp;P/JPX</t>
  </si>
  <si>
    <t>10B-</t>
  </si>
  <si>
    <t>S&amp;P Global 100 (Headline - SPOT)</t>
  </si>
  <si>
    <t>10BA</t>
  </si>
  <si>
    <t>S&amp;P Global 100 (Headline - WM)</t>
  </si>
  <si>
    <t>10CU</t>
  </si>
  <si>
    <t>S&amp;P Global 100 (SPLICE)</t>
  </si>
  <si>
    <t>35CU</t>
  </si>
  <si>
    <t>S&amp;P EUROPE 350 (SPLICE)</t>
  </si>
  <si>
    <t>LACU</t>
  </si>
  <si>
    <t>S&amp;P LAC 40 (SPLICE)</t>
  </si>
  <si>
    <t>12CU</t>
  </si>
  <si>
    <t>S&amp;P GLOBAL 1200 (SPLICE)</t>
  </si>
  <si>
    <t>GQ15</t>
  </si>
  <si>
    <t>S&amp;P 1-5 Years Quasi &amp; Foreign Government Bond Index</t>
  </si>
  <si>
    <t>GQ50</t>
  </si>
  <si>
    <t>S&amp;P 5-10 Years Quasi &amp; Foreign Government Bond Index</t>
  </si>
  <si>
    <t>IC15</t>
  </si>
  <si>
    <t>S&amp;P 1-5 Years Investment Grade Corporate Bond Index</t>
  </si>
  <si>
    <t>IC50</t>
  </si>
  <si>
    <t>S&amp;P 5-10 Years Investment Grade Corporate Bond Index</t>
  </si>
  <si>
    <t>MBHE</t>
  </si>
  <si>
    <t>S&amp;P Municipal Bond High Yield Ex Puerto Rico Index</t>
  </si>
  <si>
    <t>50TB</t>
  </si>
  <si>
    <t>S&amp;P 500 Low Volatility Target Beta Index</t>
  </si>
  <si>
    <t>5T5-</t>
  </si>
  <si>
    <t>S&amp;P 500 Top 50</t>
  </si>
  <si>
    <t>SNSX</t>
  </si>
  <si>
    <t>BSE SENSEX</t>
  </si>
  <si>
    <t>5S20</t>
  </si>
  <si>
    <t xml:space="preserve">S&amp;P Select Sector Capped 20% </t>
  </si>
  <si>
    <t>CORP</t>
  </si>
  <si>
    <t>Corporate Governance Select</t>
  </si>
  <si>
    <t>HG--</t>
  </si>
  <si>
    <t>S&amp;P Multi-Asset High Growth Index</t>
  </si>
  <si>
    <t>MG--</t>
  </si>
  <si>
    <t>S&amp;P Multi-Asset Moderate Growth Index</t>
  </si>
  <si>
    <t>ING-</t>
  </si>
  <si>
    <t>S&amp;P Multi-Asset Income Growth Index</t>
  </si>
  <si>
    <t>ACAP</t>
  </si>
  <si>
    <t>SP/CSE All Cap</t>
  </si>
  <si>
    <t>FDIV</t>
  </si>
  <si>
    <t>S&amp;P/ASX Franked Dividend Index</t>
  </si>
  <si>
    <t>350G</t>
  </si>
  <si>
    <t>S&amp;P Europe 350 Climate Change</t>
  </si>
  <si>
    <t>5XHC</t>
  </si>
  <si>
    <t>S&amp;P 500 Ex Health Care Sector</t>
  </si>
  <si>
    <t>5BXE</t>
  </si>
  <si>
    <t>S&amp;P 500 ex-Energy Corporate Bond Index</t>
  </si>
  <si>
    <t>5IXE</t>
  </si>
  <si>
    <t>S&amp;P 500 ex-Energy Investment Grade Corporate Bond Index</t>
  </si>
  <si>
    <t>5HXE</t>
  </si>
  <si>
    <t>S&amp;P 500 ex-Energy High Yield Corporate Bond Index</t>
  </si>
  <si>
    <t>5B3-</t>
  </si>
  <si>
    <t>S&amp;P 500 3+ Year Bond Index</t>
  </si>
  <si>
    <t>5I3-</t>
  </si>
  <si>
    <t>S&amp;P 500 Investment Grade 3+ Year Bond Index</t>
  </si>
  <si>
    <t>5H3-</t>
  </si>
  <si>
    <t>S&amp;P 500 High Yield 3+ Year Bond Index</t>
  </si>
  <si>
    <t>5LEV</t>
  </si>
  <si>
    <t>S&amp;P 500 Quality Leverage Attribution</t>
  </si>
  <si>
    <t>5ROE</t>
  </si>
  <si>
    <t>S&amp;P 500 Quality ROE Attribution</t>
  </si>
  <si>
    <t>QF03</t>
  </si>
  <si>
    <t>0-3 Year Quasi &amp; Foreign Government Bond Index</t>
  </si>
  <si>
    <t>QF1-</t>
  </si>
  <si>
    <t>1+ Year Quasi &amp; Foreign Government Bond Index</t>
  </si>
  <si>
    <t>QF10</t>
  </si>
  <si>
    <t>10+ Year Quasi &amp; Foreign Government Bond Index</t>
  </si>
  <si>
    <t>QF35</t>
  </si>
  <si>
    <t>3-5 Year Quasi &amp; Foreign Government Bond Index</t>
  </si>
  <si>
    <t>QF57</t>
  </si>
  <si>
    <t>5-7 Year Quasi &amp; Foreign Government Bond Index</t>
  </si>
  <si>
    <t>QF70</t>
  </si>
  <si>
    <t>7-10 Year Quasi &amp; Foreign Government Bond Index</t>
  </si>
  <si>
    <t>QF1A</t>
  </si>
  <si>
    <t>A Quasi &amp; Foreign Government Bond Index</t>
  </si>
  <si>
    <t>QF2A</t>
  </si>
  <si>
    <t>AA Quasi &amp; Foreign Government Bond Index</t>
  </si>
  <si>
    <t>QF3A</t>
  </si>
  <si>
    <t>AAA Quasi &amp; Foreign Government Bond Index</t>
  </si>
  <si>
    <t>QF3B</t>
  </si>
  <si>
    <t>BBB Quasi &amp; Foreign Government Bond Index</t>
  </si>
  <si>
    <t>5ACC</t>
  </si>
  <si>
    <t>S&amp;P 500 Quality ACC Attribution</t>
  </si>
  <si>
    <t>SP--</t>
  </si>
  <si>
    <t>Supranational &amp; Foreign Government Bond Index</t>
  </si>
  <si>
    <t>SP1-</t>
  </si>
  <si>
    <t>1+ Years Supranational &amp; Foreign Government Bond Index</t>
  </si>
  <si>
    <t>SP03</t>
  </si>
  <si>
    <t>0-3 Years Supranational &amp; Foreign Government Bond Index</t>
  </si>
  <si>
    <t>SP35</t>
  </si>
  <si>
    <t>3-5 Years Supranational &amp; Foreign Government Bond Index</t>
  </si>
  <si>
    <t>SP57</t>
  </si>
  <si>
    <t>5-7 Years Supranational &amp; Foreign Government Bond Index</t>
  </si>
  <si>
    <t>SP71</t>
  </si>
  <si>
    <t>7-10 Years Supranational &amp; Foreign Government Bond Index</t>
  </si>
  <si>
    <t>SP10</t>
  </si>
  <si>
    <t>10+ Years Supranational &amp; Foreign Government Bond Index</t>
  </si>
  <si>
    <t>SP3A</t>
  </si>
  <si>
    <t>AAA Supranational &amp; Foreign Government Bond Index</t>
  </si>
  <si>
    <t>SP2A</t>
  </si>
  <si>
    <t>AA Supranational &amp; Foreign Government Bond Index</t>
  </si>
  <si>
    <t>SP1A</t>
  </si>
  <si>
    <t>A Supranational &amp; Foreign Government Bond Index</t>
  </si>
  <si>
    <t>SP3B</t>
  </si>
  <si>
    <t>BBB Supranational &amp; Foreign Government Bond Index</t>
  </si>
  <si>
    <t>SP15</t>
  </si>
  <si>
    <t>1-5 Years Supranational &amp; Foreign Government Bond Index</t>
  </si>
  <si>
    <t>SP51</t>
  </si>
  <si>
    <t>5-10 Years Supranational &amp; Foreign Government Bond Index</t>
  </si>
  <si>
    <t>CRA-</t>
  </si>
  <si>
    <t>S&amp;P Global LargeMidCap Commodity &amp; Resources Agriculture</t>
  </si>
  <si>
    <t>CRE-</t>
  </si>
  <si>
    <t>S&amp;P Global LargeMidCap Commodity &amp; Resources Energy</t>
  </si>
  <si>
    <t>CRM-</t>
  </si>
  <si>
    <t>S&amp;P Global LargeMidCap Commodity &amp; Resources Materials</t>
  </si>
  <si>
    <t>5BSA</t>
  </si>
  <si>
    <t>S&amp;P Quality BSA Attribution</t>
  </si>
  <si>
    <t>COM-</t>
  </si>
  <si>
    <t>S&amp;P China Composite Bond Index</t>
  </si>
  <si>
    <t>SAST</t>
  </si>
  <si>
    <t>S&amp;P Short-Term South Africa</t>
  </si>
  <si>
    <t>5RC7</t>
  </si>
  <si>
    <t xml:space="preserve">S&amp;P 500 Risk Control 7% </t>
  </si>
  <si>
    <t>CRPT</t>
  </si>
  <si>
    <t>S&amp;P/Valmer Mexico CORPOTRAC Index</t>
  </si>
  <si>
    <t>RAB-</t>
  </si>
  <si>
    <t>S&amp;P Real Assets Bonds Index</t>
  </si>
  <si>
    <t>RACB</t>
  </si>
  <si>
    <t>S&amp;P Real Assets Corporate Bonds Index</t>
  </si>
  <si>
    <t>RAE-</t>
  </si>
  <si>
    <t>S&amp;P Real Assets Equity Index</t>
  </si>
  <si>
    <t>RAHY</t>
  </si>
  <si>
    <t>S&amp;P Real Assets High Yield Corporate Bonds Index</t>
  </si>
  <si>
    <t>RAIG</t>
  </si>
  <si>
    <t>S&amp;P Real Assets Investment Grade Corporate Bonds Index</t>
  </si>
  <si>
    <t>SHQS</t>
  </si>
  <si>
    <t>Dow Jones Sukuk Higher Quality Investment Grade Select</t>
  </si>
  <si>
    <t>A20D</t>
  </si>
  <si>
    <t>Australian 20-Year Treasury Bond (Dollar Value) Futures</t>
  </si>
  <si>
    <t>AU20</t>
  </si>
  <si>
    <t>Australian 20-Year Treasury Bond Futures</t>
  </si>
  <si>
    <t>12G-</t>
  </si>
  <si>
    <t>S&amp;P Global 1200 Climate Change</t>
  </si>
  <si>
    <t>EU50</t>
  </si>
  <si>
    <t>Euro 50 Index</t>
  </si>
  <si>
    <t>TX60</t>
  </si>
  <si>
    <t>S&amp;P/TSX 60</t>
  </si>
  <si>
    <t>TXEG</t>
  </si>
  <si>
    <t>S&amp;P/TSX 60 ESG Index</t>
  </si>
  <si>
    <t>TXFC</t>
  </si>
  <si>
    <t>S&amp;P/TSX 60 Fossil Fuel Free Carbon Efficient Index</t>
  </si>
  <si>
    <t>TFCE</t>
  </si>
  <si>
    <t>S&amp;P/TSX 60 Fossil Fuel Free Carbon Efficient Select Index</t>
  </si>
  <si>
    <t>TXFF</t>
  </si>
  <si>
    <t>S&amp;P/TSX 60 Fossil Fuel Free Index</t>
  </si>
  <si>
    <t>TXS-</t>
  </si>
  <si>
    <t>S&amp;P/TSX 60 Shariah Index</t>
  </si>
  <si>
    <t>TXCC</t>
  </si>
  <si>
    <t>S&amp;P/TSX Capped Consumer Staples  Index</t>
  </si>
  <si>
    <t>TXCF</t>
  </si>
  <si>
    <t>S&amp;P/TSX Capped Financial  Index</t>
  </si>
  <si>
    <t>TXBB</t>
  </si>
  <si>
    <t>S&amp;P/TSX Buyback Index</t>
  </si>
  <si>
    <t>TXHB</t>
  </si>
  <si>
    <t>S&amp;P/TSX High Beta Index</t>
  </si>
  <si>
    <t>TXLV</t>
  </si>
  <si>
    <t>S&amp;P/TSX  Low Volatility Index</t>
  </si>
  <si>
    <t>TXIE</t>
  </si>
  <si>
    <t>S&amp;P/TSX Equal Weight Industrials Index</t>
  </si>
  <si>
    <t>TXHE</t>
  </si>
  <si>
    <t>S&amp;P/TSX High Income Energy Index</t>
  </si>
  <si>
    <t>TXSM</t>
  </si>
  <si>
    <t>S&amp;P/TSX SmallCap</t>
  </si>
  <si>
    <t>CAR-</t>
  </si>
  <si>
    <t>S&amp;P/TSX Aristocrats</t>
  </si>
  <si>
    <t>TXCD</t>
  </si>
  <si>
    <t xml:space="preserve">S&amp;P/TSX Capped Consumer Discretionary </t>
  </si>
  <si>
    <t>TXMN</t>
  </si>
  <si>
    <t xml:space="preserve">S&amp;P/TSX Capped Diversified Metals &amp; Mining </t>
  </si>
  <si>
    <t>TXEN</t>
  </si>
  <si>
    <t xml:space="preserve">S&amp;P/TSX Capped Energy </t>
  </si>
  <si>
    <t>TXHC</t>
  </si>
  <si>
    <t xml:space="preserve">S&amp;P/TSX Capped Health Care </t>
  </si>
  <si>
    <t>TXIN</t>
  </si>
  <si>
    <t xml:space="preserve">S&amp;P/TSX Capped Industrials </t>
  </si>
  <si>
    <t>TXTK</t>
  </si>
  <si>
    <t xml:space="preserve">S&amp;P/TSX Capped Information Technology </t>
  </si>
  <si>
    <t>TXMT</t>
  </si>
  <si>
    <t xml:space="preserve">S&amp;P/TSX Capped Materials </t>
  </si>
  <si>
    <t>TXRE</t>
  </si>
  <si>
    <t xml:space="preserve">S&amp;P/TSX Capped Real Estate </t>
  </si>
  <si>
    <t>TXRT</t>
  </si>
  <si>
    <t>S&amp;P/TSX Capped REIT</t>
  </si>
  <si>
    <t>TXTS</t>
  </si>
  <si>
    <t xml:space="preserve">S&amp;P/TSX Capped Telecommunication Services </t>
  </si>
  <si>
    <t>TXUT</t>
  </si>
  <si>
    <t xml:space="preserve">S&amp;P/TSX Capped Utilities </t>
  </si>
  <si>
    <t>TX-B</t>
  </si>
  <si>
    <t>S&amp;P/TSX Completion</t>
  </si>
  <si>
    <t>TXDC</t>
  </si>
  <si>
    <t>S&amp;P/TSX Composite Dividend</t>
  </si>
  <si>
    <t>TXDE</t>
  </si>
  <si>
    <t>S&amp;P/TSX Equal Weight Diversified Banks</t>
  </si>
  <si>
    <t>TXGS</t>
  </si>
  <si>
    <t>S&amp;P/TSX Equal Weight Global Gold</t>
  </si>
  <si>
    <t>TXOE</t>
  </si>
  <si>
    <t>S&amp;P/TSX Equal Weight Oil &amp; Gas</t>
  </si>
  <si>
    <t>TXG-</t>
  </si>
  <si>
    <t>S&amp;P/TSX Global Gold</t>
  </si>
  <si>
    <t>TXM-</t>
  </si>
  <si>
    <t>S&amp;P/TSX Global Mining</t>
  </si>
  <si>
    <t>TXIT</t>
  </si>
  <si>
    <t>S&amp;P/TSX Income Trust</t>
  </si>
  <si>
    <t>TXPF</t>
  </si>
  <si>
    <t>S&amp;P/TSX Preferred Share</t>
  </si>
  <si>
    <t>TXCT</t>
  </si>
  <si>
    <t>S&amp;P/TSX Renewable Energy and Clean Technology</t>
  </si>
  <si>
    <t>TXV-</t>
  </si>
  <si>
    <t>S&amp;P/TSX Venture Composite</t>
  </si>
  <si>
    <t>AUDO</t>
  </si>
  <si>
    <t xml:space="preserve">S&amp;P/ASX Dividend Opportunities Index </t>
  </si>
  <si>
    <t>IXEI</t>
  </si>
  <si>
    <t>Energy Select Sector Inverse Carry-Free Daily Index</t>
  </si>
  <si>
    <t>QACC</t>
  </si>
  <si>
    <t>S&amp;P Quality ACC</t>
  </si>
  <si>
    <t>QLEV</t>
  </si>
  <si>
    <t>S&amp;P Quality Leverage</t>
  </si>
  <si>
    <t>QROE</t>
  </si>
  <si>
    <t>S&amp;P Quality ROE</t>
  </si>
  <si>
    <t>SPX-</t>
  </si>
  <si>
    <t>S&amp;P 500 Stock Covered Call Index</t>
  </si>
  <si>
    <t>SPSD</t>
  </si>
  <si>
    <t>S&amp;P Style Rotator Daily</t>
  </si>
  <si>
    <t>SPSL</t>
  </si>
  <si>
    <t>S&amp;P Style Rotator Low Volatility High Dividend Daily</t>
  </si>
  <si>
    <t>S5SR</t>
  </si>
  <si>
    <t>S&amp;P 500 Style Rotator Non Calc</t>
  </si>
  <si>
    <t>SRMO</t>
  </si>
  <si>
    <t>S&amp;P Style Rotator Momentum Daily</t>
  </si>
  <si>
    <t>SRM-</t>
  </si>
  <si>
    <t>S&amp;P Style Rotator Momentum Non Calc</t>
  </si>
  <si>
    <t>5FSR</t>
  </si>
  <si>
    <t>S&amp;P 500 FCF Style Rotator Non Calc</t>
  </si>
  <si>
    <t>SRVD</t>
  </si>
  <si>
    <t>S&amp;P Style Rotator Value Daily</t>
  </si>
  <si>
    <t>SRBK</t>
  </si>
  <si>
    <t>S&amp;P Style Rotator Buyback Daily</t>
  </si>
  <si>
    <t>S015</t>
  </si>
  <si>
    <t>Pan Asia 1-5 Year Sovereign Bond Index</t>
  </si>
  <si>
    <t>S051</t>
  </si>
  <si>
    <t>Pan Asia 5-10 Year Sovereign Bond Index</t>
  </si>
  <si>
    <t>CO15</t>
  </si>
  <si>
    <t>S&amp;P Collateralized Bond 1-5 Year Index</t>
  </si>
  <si>
    <t>C51-</t>
  </si>
  <si>
    <t>S&amp;P Collateralized Bond 5-10 Year Index</t>
  </si>
  <si>
    <t>AG51</t>
  </si>
  <si>
    <t>S&amp;P 5-10 Year Aggregate Bond Index</t>
  </si>
  <si>
    <t>200-</t>
  </si>
  <si>
    <t>S&amp;P BSE 200</t>
  </si>
  <si>
    <t>H3CB</t>
  </si>
  <si>
    <t>S&amp;P CCC+ &amp; Below High Yield Corporate Bond Index</t>
  </si>
  <si>
    <t>C01F</t>
  </si>
  <si>
    <t>S&amp;P Collateralized 0-1 Year Bond</t>
  </si>
  <si>
    <t>C03F</t>
  </si>
  <si>
    <t>S&amp;P Collateralized 0-3 Year Bond</t>
  </si>
  <si>
    <t>C1F-</t>
  </si>
  <si>
    <t>S&amp;P Collateralized 1+ Year Bond</t>
  </si>
  <si>
    <t>C10F</t>
  </si>
  <si>
    <t>S&amp;P Collateralized 10+ Year Bond</t>
  </si>
  <si>
    <t>C13F</t>
  </si>
  <si>
    <t>S&amp;P Collateralized 1-3 Year Bond</t>
  </si>
  <si>
    <t>C35F</t>
  </si>
  <si>
    <t>S&amp;P Collateralized 3-5 Year Bond</t>
  </si>
  <si>
    <t>C57F</t>
  </si>
  <si>
    <t>S&amp;P Collateralized 5-7 Year Bond</t>
  </si>
  <si>
    <t>C71F</t>
  </si>
  <si>
    <t>S&amp;P Collateralized 7-10 Year Bond</t>
  </si>
  <si>
    <t>C1AF</t>
  </si>
  <si>
    <t>S&amp;P Collateralized A Bond</t>
  </si>
  <si>
    <t>C2AF</t>
  </si>
  <si>
    <t>S&amp;P Collateralized AA Bond</t>
  </si>
  <si>
    <t>C3AF</t>
  </si>
  <si>
    <t>S&amp;P Collateralized AAA Bond</t>
  </si>
  <si>
    <t>C3BF</t>
  </si>
  <si>
    <t>S&amp;P Collateralized BBB Bond</t>
  </si>
  <si>
    <t>15TM</t>
  </si>
  <si>
    <t>S&amp;P Composite 1500 / S&amp;P TMI (Spliced as of EOD Dec 18, 2015)</t>
  </si>
  <si>
    <t>DVCP</t>
  </si>
  <si>
    <t>S&amp;P Dividend Capped Rebased Index</t>
  </si>
  <si>
    <t>X1--</t>
  </si>
  <si>
    <t>S&amp;P Global Developed 1+ Year Ex-Collateralized Aggregate Bond Index</t>
  </si>
  <si>
    <t>X1PV</t>
  </si>
  <si>
    <t>S&amp;P Global Developed 1+ Year Ex-Collateralized Aggregate Bond Index (1875 Par Amounts)</t>
  </si>
  <si>
    <t>XGCF</t>
  </si>
  <si>
    <t>S&amp;P Global Developed Ex-Collateralized Aggregate Bond Index</t>
  </si>
  <si>
    <t>XPV-</t>
  </si>
  <si>
    <t>S&amp;P Global Developed Ex-Collateralized Aggregate Bond Index (1875 Par Amounts)</t>
  </si>
  <si>
    <t>5S32</t>
  </si>
  <si>
    <t>S&amp;P Select Sector capped 35/20</t>
  </si>
  <si>
    <t>SPSC</t>
  </si>
  <si>
    <t>S&amp;P South Africa  Domestic Shareholder Weighted Capped Index</t>
  </si>
  <si>
    <t>A3X-</t>
  </si>
  <si>
    <t>S&amp;P/ASX 300 INDUSTRIALS ex ANZ, CBA, NAB &amp; WBC</t>
  </si>
  <si>
    <t>F-15</t>
  </si>
  <si>
    <t>S&amp;P/ASX Australian Fixed Interest 0-15 Year Index</t>
  </si>
  <si>
    <t>F-20</t>
  </si>
  <si>
    <t>S&amp;P/ASX Australian Fixed Interest 0-20 Year Index</t>
  </si>
  <si>
    <t>F15-</t>
  </si>
  <si>
    <t>S&amp;P/ASX Australian Fixed Interest 15+ Year Index</t>
  </si>
  <si>
    <t>FI52</t>
  </si>
  <si>
    <t>S&amp;P/ASX Australian Fixed Interest 15-20 Year Index</t>
  </si>
  <si>
    <t>F20-</t>
  </si>
  <si>
    <t>S&amp;P/ASX Australian Fixed Interest 20+ Year Index</t>
  </si>
  <si>
    <t>C-15</t>
  </si>
  <si>
    <t>S&amp;P/ASX Australian Government Bond 0-15 Year Index</t>
  </si>
  <si>
    <t>C-20</t>
  </si>
  <si>
    <t>S&amp;P/ASX Australian Government Bond 0-20 Year Index</t>
  </si>
  <si>
    <t>CG52</t>
  </si>
  <si>
    <t>S&amp;P/ASX Australian Government Bond 15-20 Year Index</t>
  </si>
  <si>
    <t>C20-</t>
  </si>
  <si>
    <t>S&amp;P/ASX Australian Government Bond 20+ Year Index</t>
  </si>
  <si>
    <t>AI0-</t>
  </si>
  <si>
    <t>S&amp;P/ASX Australian Government Inflation-Linked Bond 0+ Index</t>
  </si>
  <si>
    <t>A-15</t>
  </si>
  <si>
    <t>S&amp;P/ASX Australian Government Inflation-Linked Bond 0-15 Year Index</t>
  </si>
  <si>
    <t>AI15</t>
  </si>
  <si>
    <t>S&amp;P/ASX Australian Government Inflation-Linked Bond 15+ Year Index</t>
  </si>
  <si>
    <t>C015</t>
  </si>
  <si>
    <t>S&amp;P/ASX Corporate  Bond 0-15 Year Index</t>
  </si>
  <si>
    <t>CB02</t>
  </si>
  <si>
    <t>S&amp;P/ASX Corporate  Bond 0-20 Year Index</t>
  </si>
  <si>
    <t>C15-</t>
  </si>
  <si>
    <t>S&amp;P/ASX Corporate  Bond 15+ Year Index</t>
  </si>
  <si>
    <t>CB52</t>
  </si>
  <si>
    <t>S&amp;P/ASX Corporate  Bond 15-20 Year Index</t>
  </si>
  <si>
    <t>CB20</t>
  </si>
  <si>
    <t>S&amp;P/ASX Corporate  Bond 20+ Year Index</t>
  </si>
  <si>
    <t>CV0-</t>
  </si>
  <si>
    <t>S&amp;P/ASX Covered Bond 0+ Index</t>
  </si>
  <si>
    <t>COV-</t>
  </si>
  <si>
    <t>S&amp;P/ASX Covered Bond Index</t>
  </si>
  <si>
    <t>G-15</t>
  </si>
  <si>
    <t>S&amp;P/ASX Government Bond 0-15 Year Index</t>
  </si>
  <si>
    <t>G-20</t>
  </si>
  <si>
    <t>S&amp;P/ASX Government Bond 0-20 Year Index</t>
  </si>
  <si>
    <t>AB15</t>
  </si>
  <si>
    <t>S&amp;P/ASX Government Bond 15+ Year Index</t>
  </si>
  <si>
    <t>GB52</t>
  </si>
  <si>
    <t>S&amp;P/ASX Government Bond 15-20 Year Index</t>
  </si>
  <si>
    <t>G20-</t>
  </si>
  <si>
    <t>S&amp;P/ASX Government Bond 20+ Year Index</t>
  </si>
  <si>
    <t>I-15</t>
  </si>
  <si>
    <t>S&amp;P/ASX Government Inflation-Linked Bond 0-15 Year Index</t>
  </si>
  <si>
    <t>IL15</t>
  </si>
  <si>
    <t>S&amp;P/ASX Government Inflation-Linked Bond 15+ Year Index</t>
  </si>
  <si>
    <t>BD51</t>
  </si>
  <si>
    <t>S&amp;P 5-10 Year US Treasury Bond Index</t>
  </si>
  <si>
    <t xml:space="preserve">Fixed Income US Treasuries </t>
  </si>
  <si>
    <t>Ex S&amp;P/BGCantor 5-10 Year US Treasury Bond Index</t>
  </si>
  <si>
    <t>BR2-</t>
  </si>
  <si>
    <t>S&amp;P U.S. Current 2-Year Treasury Bond Index</t>
  </si>
  <si>
    <t>BR3-</t>
  </si>
  <si>
    <t>S&amp;P U.S. Current 3-Year Treasury Bond Index</t>
  </si>
  <si>
    <t>BR5-</t>
  </si>
  <si>
    <t>S&amp;P U.S. Current 5-Year Treasury Bond Index</t>
  </si>
  <si>
    <t>BR7-</t>
  </si>
  <si>
    <t>S&amp;P U.S. Current 7-Year Treasury Bond Index</t>
  </si>
  <si>
    <t>BR10</t>
  </si>
  <si>
    <t>S&amp;P U.S. Current 10-Year Treasury Bond Index</t>
  </si>
  <si>
    <t>BR30</t>
  </si>
  <si>
    <t>S&amp;P U.S. Current 30-Year Treasury Bond Index</t>
  </si>
  <si>
    <t>USAL</t>
  </si>
  <si>
    <t>S&amp;P/LSTA Leverage Loans</t>
  </si>
  <si>
    <t>LUAB</t>
  </si>
  <si>
    <t>S&amp;P/LSTA U.S. B- Ratings and Above Loan</t>
  </si>
  <si>
    <t>LU1B</t>
  </si>
  <si>
    <t>S&amp;P/LSTA U.S. B Ratings Loan</t>
  </si>
  <si>
    <t>LU6B</t>
  </si>
  <si>
    <t>S&amp;P/LSTA U.S. B/BB Ratings Loan</t>
  </si>
  <si>
    <t>LU2B</t>
  </si>
  <si>
    <t>S&amp;P/LSTA U.S. BB Ratings Loan</t>
  </si>
  <si>
    <t>NFIC</t>
  </si>
  <si>
    <t xml:space="preserve">S&amp;P/NZX NZ Fixed Interest Composite Index </t>
  </si>
  <si>
    <t>JTXA</t>
  </si>
  <si>
    <t>S&amp;P/TOPIX 150 (WM)</t>
  </si>
  <si>
    <t>TCCX</t>
  </si>
  <si>
    <t>S&amp;P/TSX Composite Custom Exclusion</t>
  </si>
  <si>
    <t>Custom</t>
  </si>
  <si>
    <t>RD10</t>
  </si>
  <si>
    <t xml:space="preserve">S&amp;P/Valmer Corporate Duration 10+ Bond Index  </t>
  </si>
  <si>
    <t>RD15</t>
  </si>
  <si>
    <t xml:space="preserve">S&amp;P/Valmer Corporate Duration 1-5 Bond Index    </t>
  </si>
  <si>
    <t>RD51</t>
  </si>
  <si>
    <t xml:space="preserve">S&amp;P/Valmer Corporate Duration 5-10 Bond Index   </t>
  </si>
  <si>
    <t>IIRB</t>
  </si>
  <si>
    <t>S&amp;P/Valmer Mexico 28 day Interbank Interest Rate Balance Index</t>
  </si>
  <si>
    <t>II24</t>
  </si>
  <si>
    <t>S&amp;P/Valmer Mexico 28 day Interbank Interest Rate Balance Index 24</t>
  </si>
  <si>
    <t>FONR</t>
  </si>
  <si>
    <t>S&amp;P/Valmer Mexico Bank Funding Over-Night Rate Index</t>
  </si>
  <si>
    <t>FO24</t>
  </si>
  <si>
    <t>S&amp;P/Valmer Mexico Bank Funding Over-Night Rate Index 24</t>
  </si>
  <si>
    <t>CDVS</t>
  </si>
  <si>
    <t>S&amp;P/Valmer Mexico CEDEVIS Index</t>
  </si>
  <si>
    <t>7365</t>
  </si>
  <si>
    <t>S&amp;P/Valmer Mexico Corporate 7-365 day Index</t>
  </si>
  <si>
    <t>7324</t>
  </si>
  <si>
    <t>S&amp;P/Valmer Mexico Corporate 7-365 day Index 24</t>
  </si>
  <si>
    <t>CP3A</t>
  </si>
  <si>
    <t>S&amp;P/Valmer Mexico Corporate AAA Rated Index</t>
  </si>
  <si>
    <t>CP2A</t>
  </si>
  <si>
    <t>S&amp;P/Valmer Mexico Corporate Double AA Rated Index</t>
  </si>
  <si>
    <t>F-2A</t>
  </si>
  <si>
    <t>S&amp;P/Valmer Mexico Corporate Fixed Coupon AA Rated Index</t>
  </si>
  <si>
    <t>F224</t>
  </si>
  <si>
    <t>S&amp;P/Valmer Mexico Corporate Fixed Coupon AA Rated Index 24</t>
  </si>
  <si>
    <t>F-3A</t>
  </si>
  <si>
    <t>S&amp;P/Valmer Mexico Corporate Fixed Coupon AAA Rated Index</t>
  </si>
  <si>
    <t>F---</t>
  </si>
  <si>
    <t>S&amp;P/Valmer Mexico Corporate Fixed Coupon Index</t>
  </si>
  <si>
    <t>F24-</t>
  </si>
  <si>
    <t>S&amp;P/Valmer Mexico Corporate Fixed Coupon Index 24</t>
  </si>
  <si>
    <t>CO24</t>
  </si>
  <si>
    <t>S&amp;P/Valmer Mexico Corporate Index 24</t>
  </si>
  <si>
    <t>IL2A</t>
  </si>
  <si>
    <t>S&amp;P/Valmer Mexico Corporate Inflation-Linked Coupon AA Rated Index</t>
  </si>
  <si>
    <t>IL3A</t>
  </si>
  <si>
    <t>S&amp;P/Valmer Mexico Corporate Inflation-Linked Coupon AAA Rated Index</t>
  </si>
  <si>
    <t>L324</t>
  </si>
  <si>
    <t>S&amp;P/Valmer Mexico Corporate Inflation-Linked Coupon AAA Rated Index 24</t>
  </si>
  <si>
    <t>ILC-</t>
  </si>
  <si>
    <t>S&amp;P/Valmer Mexico Corporate Inflation-Linked Coupon Index</t>
  </si>
  <si>
    <t>IL24</t>
  </si>
  <si>
    <t>S&amp;P/Valmer Mexico Corporate Inflation-Linked Coupon Index 24</t>
  </si>
  <si>
    <t>CP1A</t>
  </si>
  <si>
    <t>S&amp;P/Valmer Mexico Corporate Single A Rated Index</t>
  </si>
  <si>
    <t>1A24</t>
  </si>
  <si>
    <t>S&amp;P/Valmer Mexico Corporate Single A Rated Index 24</t>
  </si>
  <si>
    <t>VC2A</t>
  </si>
  <si>
    <t>S&amp;P/Valmer Mexico Corporate Variable Coupon AA Rated Index</t>
  </si>
  <si>
    <t>VC3A</t>
  </si>
  <si>
    <t>S&amp;P/Valmer Mexico Corporate Variable Coupon AAA Rated Index</t>
  </si>
  <si>
    <t>C324</t>
  </si>
  <si>
    <t>S&amp;P/Valmer Mexico Corporate Variable Coupon AAA Rated Index 24</t>
  </si>
  <si>
    <t>VRCP</t>
  </si>
  <si>
    <t>S&amp;P/Valmer Mexico Corporate Variable Coupon Index</t>
  </si>
  <si>
    <t>RC24</t>
  </si>
  <si>
    <t>S&amp;P/Valmer Mexico Corporate Variable Coupon Index 24</t>
  </si>
  <si>
    <t>FDTR</t>
  </si>
  <si>
    <t>S&amp;P/Valmer Mexico FDTR Rate Index</t>
  </si>
  <si>
    <t>TR24</t>
  </si>
  <si>
    <t>S&amp;P/Valmer Mexico FDTR Rate Index 24</t>
  </si>
  <si>
    <t>BON4</t>
  </si>
  <si>
    <t>S&amp;P/Valmer Mexico Government 1-5 year MBONOS Index</t>
  </si>
  <si>
    <t>BO10</t>
  </si>
  <si>
    <t>S&amp;P/Valmer Mexico Government 5-10 year MBONOS Index</t>
  </si>
  <si>
    <t>CT--</t>
  </si>
  <si>
    <t>S&amp;P/Valmer Mexico Government CETES Index</t>
  </si>
  <si>
    <t>IF1U</t>
  </si>
  <si>
    <t>S&amp;P/Valmer Mexico Government Inflation-Linked 1+ year UDIBONOS Index</t>
  </si>
  <si>
    <t>UMS1</t>
  </si>
  <si>
    <t>S&amp;P/Valmer Mexico Government International 1+ year UMS Index</t>
  </si>
  <si>
    <t>N28D</t>
  </si>
  <si>
    <t>S&amp;P/Valmer Mexico Promisory Note 28 day Rate Index</t>
  </si>
  <si>
    <t>2824</t>
  </si>
  <si>
    <t>S&amp;P/Valmer Mexico Promisory Note 28 day Rate Index 24</t>
  </si>
  <si>
    <t>N91D</t>
  </si>
  <si>
    <t>S&amp;P/Valmer Mexico Promisory Note 91 day Rate Index</t>
  </si>
  <si>
    <t>9124</t>
  </si>
  <si>
    <t>S&amp;P/Valmer Mexico Promisory Note 91 day Rate Index 24</t>
  </si>
  <si>
    <t>N1LS</t>
  </si>
  <si>
    <t>S&amp;P/Valmer Mexico Promissory Note 1- Year Index</t>
  </si>
  <si>
    <t>1L24</t>
  </si>
  <si>
    <t>S&amp;P/Valmer Mexico Promissory Note 1- Year Index 24</t>
  </si>
  <si>
    <t>N21D</t>
  </si>
  <si>
    <t>S&amp;P/Valmer Mexico Promissory Note 70-91 day Index</t>
  </si>
  <si>
    <t>2124</t>
  </si>
  <si>
    <t>S&amp;P/Valmer Mexico Promissory Note 70-91 day Index 24</t>
  </si>
  <si>
    <t>N---</t>
  </si>
  <si>
    <t>S&amp;P/Valmer Mexico Promissory Note Index</t>
  </si>
  <si>
    <t>N24-</t>
  </si>
  <si>
    <t>S&amp;P/Valmer Mexico Promissory Note Index 24</t>
  </si>
  <si>
    <t>SBFR</t>
  </si>
  <si>
    <t>S&amp;P/Valmer Mexico Quasi-Sovereign &amp; Bank Floating Rate Index</t>
  </si>
  <si>
    <t>BF24</t>
  </si>
  <si>
    <t>S&amp;P/Valmer Mexico Quasi-Sovereign &amp; Bank Floating Rate Index 24</t>
  </si>
  <si>
    <t>QSFR</t>
  </si>
  <si>
    <t>S&amp;P/Valmer Mexico Quasi-Sovereign Fixed Rate Index</t>
  </si>
  <si>
    <t>QSFL</t>
  </si>
  <si>
    <t>S&amp;P/Valmer Mexico Quasi-Sovereign Floating Rate Index</t>
  </si>
  <si>
    <t>QUSO</t>
  </si>
  <si>
    <t xml:space="preserve">S&amp;P/Valmer Mexico Quasi-Sovereign Index </t>
  </si>
  <si>
    <t>US24</t>
  </si>
  <si>
    <t>S&amp;P/Valmer Mexico Quasi-Sovereign Index 24</t>
  </si>
  <si>
    <t>QILR</t>
  </si>
  <si>
    <t>S&amp;P/Valmer Mexico Quasi-Sovereign Inflation-Linked Index</t>
  </si>
  <si>
    <t>LR24</t>
  </si>
  <si>
    <t>S&amp;P/Valmer Mexico Quasi-Sovereign Inflation-Linked Index 24</t>
  </si>
  <si>
    <t>N324</t>
  </si>
  <si>
    <t>S&amp;P/Valmer Mexico Sovereign  1-3 year MBONOS Index 24</t>
  </si>
  <si>
    <t>5K24</t>
  </si>
  <si>
    <t>S&amp;P/Valmer Mexico Sovereign  1500 days+ MBONOS Index 24</t>
  </si>
  <si>
    <t>N524</t>
  </si>
  <si>
    <t>S&amp;P/Valmer Mexico Sovereign  3-5 year MBONOS Index 24</t>
  </si>
  <si>
    <t>1K24</t>
  </si>
  <si>
    <t>S&amp;P/Valmer Mexico Sovereign  600-1500 day MBONOS Index 24</t>
  </si>
  <si>
    <t>BO20</t>
  </si>
  <si>
    <t>S&amp;P/Valmer Mexico Sovereign 10-20 year MBONOS Index</t>
  </si>
  <si>
    <t>BON3</t>
  </si>
  <si>
    <t>S&amp;P/Valmer Mexico Sovereign 1-3 year MBONOS Index</t>
  </si>
  <si>
    <t>B15K</t>
  </si>
  <si>
    <t>S&amp;P/Valmer Mexico Sovereign 1500 days+ MBONOS Index</t>
  </si>
  <si>
    <t>X182</t>
  </si>
  <si>
    <t>S&amp;P/Valmer Mexico Sovereign 182 day CETES Index</t>
  </si>
  <si>
    <t>C124</t>
  </si>
  <si>
    <t>S&amp;P/Valmer Mexico Sovereign 182 day CETES Index 24</t>
  </si>
  <si>
    <t>B20U</t>
  </si>
  <si>
    <t>S&amp;P/Valmer Mexico Sovereign 20+ year MBONOS Index</t>
  </si>
  <si>
    <t>CX28</t>
  </si>
  <si>
    <t>S&amp;P/Valmer Mexico Sovereign 28 day CETES Index</t>
  </si>
  <si>
    <t>T224</t>
  </si>
  <si>
    <t>S&amp;P/Valmer Mexico Sovereign 28 day CETES Index 24</t>
  </si>
  <si>
    <t>BON5</t>
  </si>
  <si>
    <t>S&amp;P/Valmer Mexico Sovereign 3-5 year MBONOS Index</t>
  </si>
  <si>
    <t>X364</t>
  </si>
  <si>
    <t>S&amp;P/Valmer Mexico Sovereign 364 day CETES Index</t>
  </si>
  <si>
    <t>T324</t>
  </si>
  <si>
    <t>S&amp;P/Valmer Mexico Sovereign 364 day CETES Index 24</t>
  </si>
  <si>
    <t>B11K</t>
  </si>
  <si>
    <t>S&amp;P/Valmer Mexico Sovereign 600-1500 day MBONOS Index</t>
  </si>
  <si>
    <t>CTX7</t>
  </si>
  <si>
    <t>S&amp;P/Valmer Mexico Sovereign 7 day CETES Index</t>
  </si>
  <si>
    <t>CET7</t>
  </si>
  <si>
    <t>S&amp;P/Valmer Mexico Sovereign 7+ CETES Index</t>
  </si>
  <si>
    <t>GOV7</t>
  </si>
  <si>
    <t>S&amp;P/Valmer Mexico Sovereign 7+ days Index</t>
  </si>
  <si>
    <t>V724</t>
  </si>
  <si>
    <t>S&amp;P/Valmer Mexico Sovereign 7+ days Index 24</t>
  </si>
  <si>
    <t>CX91</t>
  </si>
  <si>
    <t>S&amp;P/Valmer Mexico Sovereign 91 day CETES Index</t>
  </si>
  <si>
    <t>T924</t>
  </si>
  <si>
    <t>S&amp;P/Valmer Mexico Sovereign 91 day CETES Index 24</t>
  </si>
  <si>
    <t>OVGN</t>
  </si>
  <si>
    <t>S&amp;P/Valmer Mexico Sovereign Bond Index</t>
  </si>
  <si>
    <t>F365</t>
  </si>
  <si>
    <t>S&amp;P/Valmer Mexico Sovereign Fixed Rate 185-365 day Index</t>
  </si>
  <si>
    <t>F324</t>
  </si>
  <si>
    <t>S&amp;P/Valmer Mexico Sovereign Fixed Rate 185-365 day Index 24</t>
  </si>
  <si>
    <t>F90D</t>
  </si>
  <si>
    <t>S&amp;P/Valmer Mexico Sovereign Fixed Rate 93-184 day Index</t>
  </si>
  <si>
    <t>F924</t>
  </si>
  <si>
    <t>S&amp;P/Valmer Mexico Sovereign Fixed Rate 93-184 day Index 24</t>
  </si>
  <si>
    <t>FR--</t>
  </si>
  <si>
    <t>S&amp;P/Valmer Mexico Sovereign Fixed Rate Index</t>
  </si>
  <si>
    <t>FLR7</t>
  </si>
  <si>
    <t>S&amp;P/Valmer Mexico Sovereign Floating Rate 7+ day Index</t>
  </si>
  <si>
    <t>L724</t>
  </si>
  <si>
    <t>S&amp;P/Valmer Mexico Sovereign Floating Rate 7+ day Index 24</t>
  </si>
  <si>
    <t>FBS0</t>
  </si>
  <si>
    <t xml:space="preserve">S&amp;P/Valmer Mexico Sovereign Floating Rate BONDESD 0-1 Index </t>
  </si>
  <si>
    <t>FRB1</t>
  </si>
  <si>
    <t>S&amp;P/Valmer Mexico Sovereign Floating Rate BONDESD 1-3 Index</t>
  </si>
  <si>
    <t>FRB3</t>
  </si>
  <si>
    <t xml:space="preserve">S&amp;P/Valmer Mexico Sovereign Floating Rate BONDESD 3+ Index  </t>
  </si>
  <si>
    <t>FRBS</t>
  </si>
  <si>
    <t>S&amp;P/Valmer Mexico Sovereign Floating Rate BONDESD Index</t>
  </si>
  <si>
    <t>BS24</t>
  </si>
  <si>
    <t>S&amp;P/Valmer Mexico Sovereign Floating Rate BONDESD Index 24</t>
  </si>
  <si>
    <t>FLR-</t>
  </si>
  <si>
    <t>S&amp;P/Valmer Mexico Sovereign Floating Rate Index</t>
  </si>
  <si>
    <t>FRBP</t>
  </si>
  <si>
    <t>S&amp;P/Valmer Mexico Sovereign Floating Rate IPAB BPA182 Index</t>
  </si>
  <si>
    <t>BP24</t>
  </si>
  <si>
    <t>S&amp;P/Valmer Mexico Sovereign Floating Rate IPAB BPA182 Index 24</t>
  </si>
  <si>
    <t>FRIP</t>
  </si>
  <si>
    <t>S&amp;P/Valmer Mexico Sovereign Floating Rate IPAB BPAG28 Index</t>
  </si>
  <si>
    <t>I224</t>
  </si>
  <si>
    <t>S&amp;P/Valmer Mexico Sovereign Floating Rate IPAB BPAG28 Index 24</t>
  </si>
  <si>
    <t>FRAB</t>
  </si>
  <si>
    <t>S&amp;P/Valmer Mexico Sovereign Floating Rate IPAB BPAG91 Index</t>
  </si>
  <si>
    <t>I924</t>
  </si>
  <si>
    <t>S&amp;P/Valmer Mexico Sovereign Floating Rate IPAB BPAG91 Index 24</t>
  </si>
  <si>
    <t>FURT</t>
  </si>
  <si>
    <t>S&amp;P/Valmer Mexico Sovereign Funding Rate Index</t>
  </si>
  <si>
    <t>RT24</t>
  </si>
  <si>
    <t>S&amp;P/Valmer Mexico Sovereign Funding Rate Index 24</t>
  </si>
  <si>
    <t>IF0U</t>
  </si>
  <si>
    <t>S&amp;P/Valmer Mexico Sovereign Inflation-Linked 1+ Month UDIBONOS Index</t>
  </si>
  <si>
    <t>IF10</t>
  </si>
  <si>
    <t>S&amp;P/Valmer Mexico Sovereign Inflation-Linked 10 year UDIBONOS Index</t>
  </si>
  <si>
    <t>IF20</t>
  </si>
  <si>
    <t>S&amp;P/Valmer Mexico Sovereign Inflation-Linked 20 year UDIBONOS Index</t>
  </si>
  <si>
    <t>IFB3</t>
  </si>
  <si>
    <t>S&amp;P/Valmer Mexico Sovereign Inflation-Linked 3 year UDIBONOS Index</t>
  </si>
  <si>
    <t>B324</t>
  </si>
  <si>
    <t>S&amp;P/Valmer Mexico Sovereign Inflation-Linked 3 year UDIBONOS Index 24</t>
  </si>
  <si>
    <t>IF30</t>
  </si>
  <si>
    <t>S&amp;P/Valmer Mexico Sovereign Inflation-Linked 30 year UDIBONOS Index</t>
  </si>
  <si>
    <t>3024</t>
  </si>
  <si>
    <t>S&amp;P/Valmer Mexico Sovereign Inflation-Linked 30 year UDIBONOS Index 24</t>
  </si>
  <si>
    <t>IFB5</t>
  </si>
  <si>
    <t>S&amp;P/Valmer Mexico Sovereign Inflation-Linked 5 year UDIBONOS Index</t>
  </si>
  <si>
    <t>B524</t>
  </si>
  <si>
    <t>S&amp;P/Valmer Mexico Sovereign Inflation-Linked 5 year UDIBONOS Index 24</t>
  </si>
  <si>
    <t>IFUB</t>
  </si>
  <si>
    <t>S&amp;P/Valmer Mexico Sovereign Inflation-Linked UDIBONOS Index</t>
  </si>
  <si>
    <t>UB24</t>
  </si>
  <si>
    <t>S&amp;P/Valmer Mexico Sovereign Inflation-Linked UDIBONOS Index 24</t>
  </si>
  <si>
    <t>UM20</t>
  </si>
  <si>
    <t>S&amp;P/Valmer Mexico Sovereign International 10-20 year UMS Index</t>
  </si>
  <si>
    <t>U20D</t>
  </si>
  <si>
    <t>S&amp;P/Valmer Mexico Sovereign International 10-20 year UMS Index (US Dollar)</t>
  </si>
  <si>
    <t>U20U</t>
  </si>
  <si>
    <t>S&amp;P/Valmer Mexico Sovereign International 20+ year UMS Index</t>
  </si>
  <si>
    <t>20UD</t>
  </si>
  <si>
    <t>S&amp;P/Valmer Mexico Sovereign International 20+ year UMS Index (US Dollar)</t>
  </si>
  <si>
    <t>S224</t>
  </si>
  <si>
    <t>S&amp;P/Valmer Mexico Sovereign International 20+ year UMS Index 24</t>
  </si>
  <si>
    <t>UM5S</t>
  </si>
  <si>
    <t>S&amp;P/Valmer Mexico Sovereign International 5 year UMS Index</t>
  </si>
  <si>
    <t>UM5D</t>
  </si>
  <si>
    <t>S&amp;P/Valmer Mexico Sovereign International 5 year UMS Index (US Dollar)</t>
  </si>
  <si>
    <t>5D24</t>
  </si>
  <si>
    <t>S&amp;P/Valmer Mexico Sovereign International 5 year UMS Index (US Dollar) 24</t>
  </si>
  <si>
    <t>5S24</t>
  </si>
  <si>
    <t>S&amp;P/Valmer Mexico Sovereign International 5 year UMS Index 24</t>
  </si>
  <si>
    <t>UM10</t>
  </si>
  <si>
    <t>S&amp;P/Valmer Mexico Sovereign International 5-10 year UMS Index</t>
  </si>
  <si>
    <t>U10D</t>
  </si>
  <si>
    <t>S&amp;P/Valmer Mexico Sovereign International 5-10 year UMS Index (US Dollar)</t>
  </si>
  <si>
    <t>IUMS</t>
  </si>
  <si>
    <t>S&amp;P/Valmer Mexico Sovereign International UMS Index</t>
  </si>
  <si>
    <t>UMDS</t>
  </si>
  <si>
    <t>S&amp;P/Valmer Mexico Sovereign International UMS Index (US Dollar)</t>
  </si>
  <si>
    <t>DS24</t>
  </si>
  <si>
    <t>S&amp;P/Valmer Mexico Sovereign International UMS Index (US Dollar) 24</t>
  </si>
  <si>
    <t>UMDD</t>
  </si>
  <si>
    <t>S&amp;P/Valmer Mexico Sovereign International UMS Index (US Issued &amp; Dollar)</t>
  </si>
  <si>
    <t>DD24</t>
  </si>
  <si>
    <t>S&amp;P/Valmer Mexico Sovereign International UMS Index (US Issued &amp; Dollar) 24</t>
  </si>
  <si>
    <t>MS24</t>
  </si>
  <si>
    <t>S&amp;P/Valmer Mexico Sovereign International UMS Index 24</t>
  </si>
  <si>
    <t>BONS</t>
  </si>
  <si>
    <t>S&amp;P/Valmer Mexico Sovereign MBONOS Index</t>
  </si>
  <si>
    <t>NS24</t>
  </si>
  <si>
    <t>S&amp;P/Valmer Mexico Sovereign MBONOS Index 24</t>
  </si>
  <si>
    <t>RR--</t>
  </si>
  <si>
    <t>S&amp;P/Valmer Mexico Sovereign Real Rate Index</t>
  </si>
  <si>
    <t>RR24</t>
  </si>
  <si>
    <t>S&amp;P/Valmer Mexico Sovereign Real Rate Index 24</t>
  </si>
  <si>
    <t>TFVS</t>
  </si>
  <si>
    <t>S&amp;P/Valmer Mexico TFOVIS Index</t>
  </si>
  <si>
    <t>XG3A</t>
  </si>
  <si>
    <t>S&amp;P Global Developed Aggregate Ex-Collateralized AAA Rated  Bond Index</t>
  </si>
  <si>
    <t>XG2A</t>
  </si>
  <si>
    <t>S&amp;P Global Developed Aggregate Ex-Collateralized AA Rated  Bond Index</t>
  </si>
  <si>
    <t>XG1A</t>
  </si>
  <si>
    <t>S&amp;P Global Developed Aggregate Ex-Collateralized A Rated  Bond Index</t>
  </si>
  <si>
    <t>XG3B</t>
  </si>
  <si>
    <t>S&amp;P Global Developed Aggregate Ex-Collateralized BBB Rated  Bond Index</t>
  </si>
  <si>
    <t>XG03</t>
  </si>
  <si>
    <t>S&amp;P Global Developed Aggregate Ex-Collateralized 0-3 Year  Bond Index</t>
  </si>
  <si>
    <t>XG35</t>
  </si>
  <si>
    <t>S&amp;P Global Developed Aggregate Ex-Collateralized 3-5 Year  Bond Index</t>
  </si>
  <si>
    <t>XG57</t>
  </si>
  <si>
    <t>S&amp;P Global Developed Aggregate Ex-Collateralized 5-7 Year  Bond Index</t>
  </si>
  <si>
    <t>XG70</t>
  </si>
  <si>
    <t>S&amp;P Global Developed Aggregate Ex-Collateralized 7-10 Year  Bond Index</t>
  </si>
  <si>
    <t>X10-</t>
  </si>
  <si>
    <t>S&amp;P Global Developed Aggregate Ex-Collateralized 10+ Year  Bond Index</t>
  </si>
  <si>
    <t>XG1-</t>
  </si>
  <si>
    <t>S&amp;P Global Developed Aggregate Ex-Collateralized 1+ Year  Bond Index</t>
  </si>
  <si>
    <t>XG15</t>
  </si>
  <si>
    <t>S&amp;P Global Developed Aggregate Ex-Collateralized 1-5 Year  Bond Index</t>
  </si>
  <si>
    <t>X510</t>
  </si>
  <si>
    <t>S&amp;P Global Developed Aggregate Ex-Collateralized 5-10 Year  Bond Index</t>
  </si>
  <si>
    <t>NUDT</t>
  </si>
  <si>
    <t>S&amp;P 500 Net of US Individual Dividend Tax</t>
  </si>
  <si>
    <t>NULT</t>
  </si>
  <si>
    <t>S&amp;P 500 Net of US Individual Liquidation Tax</t>
  </si>
  <si>
    <t>XG01</t>
  </si>
  <si>
    <t>S&amp;P Global Developed Aggregate Ex-Collateralized 0-1 Year  Bond Index</t>
  </si>
  <si>
    <t>MMSO</t>
  </si>
  <si>
    <t>M10M</t>
  </si>
  <si>
    <t>S&amp;P/Valmer Mexico Government 5-10 year MBONOS 24 Index</t>
  </si>
  <si>
    <t>5M24</t>
  </si>
  <si>
    <t>S&amp;P/Valmer Mexico Government 1-5 year MBONOS 24 Index</t>
  </si>
  <si>
    <t>CE24</t>
  </si>
  <si>
    <t>S&amp;P/Valmer Mexico Government CETES 24 Index</t>
  </si>
  <si>
    <t>IFU-</t>
  </si>
  <si>
    <t>S&amp;P/Valmer Mexico Government Inflation-Linked 1+ year UDIBONOS 24 Index</t>
  </si>
  <si>
    <t>UM2-</t>
  </si>
  <si>
    <t>S&amp;P/Valmer Mexico Government International 1+ year UMS 24 Index</t>
  </si>
  <si>
    <t>O24N</t>
  </si>
  <si>
    <t>S&amp;P/Valmer Mexico Sovereign Bond 24 Index</t>
  </si>
  <si>
    <t>24IF</t>
  </si>
  <si>
    <t>S&amp;P/Valmer Mexico Government Inflation-Linked 1+ Month UDIBONOS 24 Index</t>
  </si>
  <si>
    <t>MLCP</t>
  </si>
  <si>
    <t>S&amp;P MLP capped Index</t>
  </si>
  <si>
    <t>A3WM</t>
  </si>
  <si>
    <t xml:space="preserve">S&amp;P/ASX SMALL INDUSTRIALS WM </t>
  </si>
  <si>
    <t>IXMI</t>
  </si>
  <si>
    <t>Financial Select Sector Inverse Carry-Free Daily Index</t>
  </si>
  <si>
    <t>AG3A</t>
  </si>
  <si>
    <t>S&amp;P Aggregate Bond AAA  Index</t>
  </si>
  <si>
    <t>AG2A</t>
  </si>
  <si>
    <t>S&amp;P Aggregate Bond AA  Index</t>
  </si>
  <si>
    <t>AG1A</t>
  </si>
  <si>
    <t>S&amp;P Aggregate Bond A  Index</t>
  </si>
  <si>
    <t>AG3B</t>
  </si>
  <si>
    <t xml:space="preserve">S&amp;P Aggregate Bond BBB Index </t>
  </si>
  <si>
    <t>SL1-</t>
  </si>
  <si>
    <t>S&amp;P 1+ Year Sovereign Inflation-Linked Bond Index</t>
  </si>
  <si>
    <t>GMR-</t>
  </si>
  <si>
    <t>S&amp;P Global Managed Risk Index</t>
  </si>
  <si>
    <t>GMRA</t>
  </si>
  <si>
    <t>S&amp;P Global Managed Risk Index - Aggressive</t>
  </si>
  <si>
    <t>GMRC</t>
  </si>
  <si>
    <t>S&amp;P Global Managed Risk Index - Conservative</t>
  </si>
  <si>
    <t>GMRM</t>
  </si>
  <si>
    <t>S&amp;P Global Managed Risk Index - Moderate</t>
  </si>
  <si>
    <t>GMA-</t>
  </si>
  <si>
    <t>S&amp;P Global Managed Risk Index - Moderate Aggressive</t>
  </si>
  <si>
    <t>GMC-</t>
  </si>
  <si>
    <t>S&amp;P Global Managed Risk Index - Moderate Conservative</t>
  </si>
  <si>
    <t>2MR-</t>
  </si>
  <si>
    <t>S&amp;P/ASX 200 Managed Risk Index</t>
  </si>
  <si>
    <t>2MRA</t>
  </si>
  <si>
    <t>S&amp;P/ASX 200 Managed Risk Index - Aggressive</t>
  </si>
  <si>
    <t>2MRC</t>
  </si>
  <si>
    <t>S&amp;P/ASX 200 Managed Risk Index - Conservative</t>
  </si>
  <si>
    <t>2MRM</t>
  </si>
  <si>
    <t>S&amp;P/ASX 200 Managed Risk Index - Moderate</t>
  </si>
  <si>
    <t>2MMA</t>
  </si>
  <si>
    <t>S&amp;P/ASX 200 Managed Risk Index - Moderate Aggressive</t>
  </si>
  <si>
    <t>2MMC</t>
  </si>
  <si>
    <t>S&amp;P/ASX 200 Managed Risk Index - Moderate Conservative</t>
  </si>
  <si>
    <t>S01-</t>
  </si>
  <si>
    <t>Pan Asia 0-1 Year Sovereign Bond Index</t>
  </si>
  <si>
    <t>SO1-</t>
  </si>
  <si>
    <t>Pan Asia 1+ Year Sovereign Bond Index</t>
  </si>
  <si>
    <t>Pan Asia 10+ Year Sovereign Bond Index</t>
  </si>
  <si>
    <t>S13-</t>
  </si>
  <si>
    <t>Pan Asia 1-3 Year Sovereign Bond Index</t>
  </si>
  <si>
    <t>S35-</t>
  </si>
  <si>
    <t>Pan Asia 3-5 Year Sovereign Bond Index</t>
  </si>
  <si>
    <t>S57-</t>
  </si>
  <si>
    <t>Pan Asia 5-7 Year Sovereign Bond Index</t>
  </si>
  <si>
    <t>S71-</t>
  </si>
  <si>
    <t>Pan Asia 7-10 Year Sovereign Bond Index</t>
  </si>
  <si>
    <t>GGS-</t>
  </si>
  <si>
    <t>Pan Asia Sovereign Bonds</t>
  </si>
  <si>
    <t>RTLT</t>
  </si>
  <si>
    <t>Dow Jones Select Long Term  REIT  Index</t>
  </si>
  <si>
    <t>RTMT</t>
  </si>
  <si>
    <t>Dow Jones Select Medium-Term REIT Index</t>
  </si>
  <si>
    <t>RTST</t>
  </si>
  <si>
    <t>Dow Jones Select Short-Term REIT Index</t>
  </si>
  <si>
    <t>5LHD</t>
  </si>
  <si>
    <t>S&amp;P 500 Low Volatility High Dividend Indices</t>
  </si>
  <si>
    <t>PRF3</t>
  </si>
  <si>
    <t xml:space="preserve">S&amp;P Preferred Stock (30% Tax Rate) Index/ S&amp;P TSX Preferred Stock (30% Tax Rate) Index </t>
  </si>
  <si>
    <t>TLH-</t>
  </si>
  <si>
    <t>S&amp;P/TWSE  Low Volatility High Dividend Index</t>
  </si>
  <si>
    <t>S-15</t>
  </si>
  <si>
    <t>S-51</t>
  </si>
  <si>
    <t>A3W-</t>
  </si>
  <si>
    <t>S&amp;P/ASX 300 WM Index</t>
  </si>
  <si>
    <t>TB1-</t>
  </si>
  <si>
    <t>S&amp;P U.S. Treasury Bond 1+ Year Index</t>
  </si>
  <si>
    <t>TB10</t>
  </si>
  <si>
    <t>S&amp;P U.S. Treasury Bond 10+ Year Index</t>
  </si>
  <si>
    <t>CMBS</t>
  </si>
  <si>
    <t>S&amp;P U.S. Fixed Rate CMBS Index</t>
  </si>
  <si>
    <t>MB01</t>
  </si>
  <si>
    <t>S&amp;P U.S. Fixed Rate CMBS 0-1 Year Index</t>
  </si>
  <si>
    <t>MB1-</t>
  </si>
  <si>
    <t>S&amp;P U.S. Fixed Rate CMBS 1+ Year Index</t>
  </si>
  <si>
    <t>MB13</t>
  </si>
  <si>
    <t>S&amp;P U.S. Fixed Rate CMBS 1-3 Year Index</t>
  </si>
  <si>
    <t>MB35</t>
  </si>
  <si>
    <t>S&amp;P U.S. Fixed Rate CMBS 3-5 Year Index</t>
  </si>
  <si>
    <t>MB57</t>
  </si>
  <si>
    <t>S&amp;P U.S. Fixed Rate CMBS 5-7 Year Index</t>
  </si>
  <si>
    <t>MB71</t>
  </si>
  <si>
    <t>S&amp;P U.S. Fixed Rate CMBS 7-10 Year Index</t>
  </si>
  <si>
    <t>MB10</t>
  </si>
  <si>
    <t>S&amp;P U.S. Fixed Rate CMBS 10+ Year Index</t>
  </si>
  <si>
    <t>MB15</t>
  </si>
  <si>
    <t>S&amp;P U.S. Fixed Rate CMBS 1-5 Year Index</t>
  </si>
  <si>
    <t>MB51</t>
  </si>
  <si>
    <t>S&amp;P U.S. Fixed Rate CMBS 5-10 Year Index</t>
  </si>
  <si>
    <t>ABSI</t>
  </si>
  <si>
    <t>S&amp;P U.S. Fixed Rate ABS Index</t>
  </si>
  <si>
    <t>AB01</t>
  </si>
  <si>
    <t>S&amp;P U.S. Fixed Rate ABS 0-1 Year Index</t>
  </si>
  <si>
    <t>AB1-</t>
  </si>
  <si>
    <t>S&amp;P U.S. Fixed Rate ABS 1+ Year Index</t>
  </si>
  <si>
    <t>AB13</t>
  </si>
  <si>
    <t>S&amp;P U.S. Fixed Rate ABS 1-3 Year Index</t>
  </si>
  <si>
    <t>AB35</t>
  </si>
  <si>
    <t>S&amp;P U.S. Fixed Rate ABS 3-5 Year Index</t>
  </si>
  <si>
    <t>AB57</t>
  </si>
  <si>
    <t>S&amp;P U.S. Fixed Rate ABS 5-7 Year Index</t>
  </si>
  <si>
    <t>AB71</t>
  </si>
  <si>
    <t>S&amp;P U.S. Fixed Rate ABS 7-10 Year Index</t>
  </si>
  <si>
    <t>AB10</t>
  </si>
  <si>
    <t>S&amp;P U.S. Fixed Rate ABS 10+ Year Index</t>
  </si>
  <si>
    <t>AS15</t>
  </si>
  <si>
    <t>S&amp;P U.S. Fixed Rate ABS 1-5 Year Index</t>
  </si>
  <si>
    <t>AB51</t>
  </si>
  <si>
    <t>S&amp;P U.S. Fixed Rate ABS 5-10 Year Index</t>
  </si>
  <si>
    <t>AMEC</t>
  </si>
  <si>
    <t>Long Only Merger Arbitrage Ex Cash</t>
  </si>
  <si>
    <t>3B--</t>
  </si>
  <si>
    <t>S&amp;P Europe 350 Corporate Bond Index</t>
  </si>
  <si>
    <t>3S--</t>
  </si>
  <si>
    <t>S&amp;P Europe 350 Corporate Bond Index (S&amp;P Rated)</t>
  </si>
  <si>
    <t>3B03</t>
  </si>
  <si>
    <t>S&amp;P Europe 350 Corporate Bond 0-3 Year Index</t>
  </si>
  <si>
    <t>3S03</t>
  </si>
  <si>
    <t>S&amp;P Europe 350 Corporate Bond 0-3 Year Index (S&amp;P Rated)</t>
  </si>
  <si>
    <t>3B1-</t>
  </si>
  <si>
    <t>S&amp;P Europe 350 Corporate Bond 1+ Year Index</t>
  </si>
  <si>
    <t>3S1-</t>
  </si>
  <si>
    <t>S&amp;P Europe 350 Corporate Bond 1+ Year Index (S&amp;P Rated)</t>
  </si>
  <si>
    <t>3B10</t>
  </si>
  <si>
    <t>S&amp;P Europe 350 Corporate Bond 10+ Year Index</t>
  </si>
  <si>
    <t>3S10</t>
  </si>
  <si>
    <t>S&amp;P Europe 350 Corporate Bond 10+ Year Index (S&amp;P Rated)</t>
  </si>
  <si>
    <t>3B13</t>
  </si>
  <si>
    <t>S&amp;P Europe 350 Corporate Bond 1-3 Year Index</t>
  </si>
  <si>
    <t>3S13</t>
  </si>
  <si>
    <t>S&amp;P Europe 350 Corporate Bond 1-3 Year Index (S&amp;P Rated)</t>
  </si>
  <si>
    <t>3B15</t>
  </si>
  <si>
    <t>S&amp;P Europe 350 Corporate Bond 1-5 Year Index</t>
  </si>
  <si>
    <t>3S15</t>
  </si>
  <si>
    <t>S&amp;P Europe 350 Corporate Bond 1-5 Year Index (S&amp;P Rated)</t>
  </si>
  <si>
    <t>3B35</t>
  </si>
  <si>
    <t>S&amp;P Europe 350 Corporate Bond 3-5 Year Index</t>
  </si>
  <si>
    <t>3S35</t>
  </si>
  <si>
    <t>S&amp;P Europe 350 Corporate Bond 3-5 Year Index (S&amp;P Rated)</t>
  </si>
  <si>
    <t>3B51</t>
  </si>
  <si>
    <t>S&amp;P Europe 350 Corporate Bond 5-10 Year Index</t>
  </si>
  <si>
    <t>3S51</t>
  </si>
  <si>
    <t>S&amp;P Europe 350 Corporate Bond 5-10 Year Index (S&amp;P Rated)</t>
  </si>
  <si>
    <t>3B57</t>
  </si>
  <si>
    <t>S&amp;P Europe 350 Corporate Bond 5-7 Year Index</t>
  </si>
  <si>
    <t>3S57</t>
  </si>
  <si>
    <t>S&amp;P Europe 350 Corporate Bond 5-7 Year Index (S&amp;P Rated)</t>
  </si>
  <si>
    <t>3B71</t>
  </si>
  <si>
    <t>S&amp;P Europe 350 Corporate Bond 7-10 Year Index</t>
  </si>
  <si>
    <t>3S71</t>
  </si>
  <si>
    <t>S&amp;P Europe 350 Corporate Bond 7-10 Year Index (S&amp;P Rated)</t>
  </si>
  <si>
    <t>3B1A</t>
  </si>
  <si>
    <t>S&amp;P Europe 350 Corporate Bond A Index</t>
  </si>
  <si>
    <t>3S1A</t>
  </si>
  <si>
    <t>S&amp;P Europe 350 Corporate Bond A Index (S&amp;P Rated)</t>
  </si>
  <si>
    <t>3B2A</t>
  </si>
  <si>
    <t>S&amp;P Europe 350 Corporate Bond AA Index</t>
  </si>
  <si>
    <t>3S2A</t>
  </si>
  <si>
    <t>S&amp;P Europe 350 Corporate Bond AA Index (S&amp;P Rated)</t>
  </si>
  <si>
    <t>3B3A</t>
  </si>
  <si>
    <t>S&amp;P Europe 350 Corporate Bond AAA Index</t>
  </si>
  <si>
    <t>3S3A</t>
  </si>
  <si>
    <t>S&amp;P Europe 350 Corporate Bond AAA Index (S&amp;P Rated)</t>
  </si>
  <si>
    <t>3S1B</t>
  </si>
  <si>
    <t>S&amp;P Europe 350 Corporate Bond B Index (S&amp;P Rated)</t>
  </si>
  <si>
    <t>3S2B</t>
  </si>
  <si>
    <t>S&amp;P Europe 350 Corporate Bond BB Index (S&amp;P Rated)</t>
  </si>
  <si>
    <t>3B3B</t>
  </si>
  <si>
    <t>S&amp;P Europe 350 Corporate Bond BBB Index</t>
  </si>
  <si>
    <t>3S3B</t>
  </si>
  <si>
    <t>S&amp;P Europe 350 Corporate Bond BBB Index (S&amp;P Rated)</t>
  </si>
  <si>
    <t>3B3C</t>
  </si>
  <si>
    <t>S&amp;P Europe 350 Corporate Bond CCC &amp; Lower Index</t>
  </si>
  <si>
    <t>3S3C</t>
  </si>
  <si>
    <t>S&amp;P Europe 350 Corporate Bond CCC &amp; Lower Index (S&amp;P Rated)</t>
  </si>
  <si>
    <t>3B1B</t>
  </si>
  <si>
    <t>S&amp;P Europe 350 Corporate Bond B Index</t>
  </si>
  <si>
    <t>3B2B</t>
  </si>
  <si>
    <t>S&amp;P Europe 350 Corporate Bond BB Index</t>
  </si>
  <si>
    <t>35--</t>
  </si>
  <si>
    <t>S&amp;P Europe 350 Bond Index</t>
  </si>
  <si>
    <t>35S-</t>
  </si>
  <si>
    <t>S&amp;P Europe 350 Bond Index (S&amp;P Rated)</t>
  </si>
  <si>
    <t>IXTI</t>
  </si>
  <si>
    <t>Technology Select Sector Inverse Carry-Free Daily Index</t>
  </si>
  <si>
    <t>FIRE</t>
  </si>
  <si>
    <t>Financials &amp; Real Estate</t>
  </si>
  <si>
    <t>EQIN</t>
  </si>
  <si>
    <t xml:space="preserve">S&amp;P Equity Income </t>
  </si>
  <si>
    <t>GB71</t>
  </si>
  <si>
    <t>Government Bond 7-10 Year</t>
  </si>
  <si>
    <t>RETB</t>
  </si>
  <si>
    <t>S&amp;P Retiree Spending Bond Index</t>
  </si>
  <si>
    <t>4RET</t>
  </si>
  <si>
    <t>S&amp;P 400 Retiree Spending Equity Index</t>
  </si>
  <si>
    <t>6RET</t>
  </si>
  <si>
    <t>S&amp;P 600 Retiree Spending Equity Index</t>
  </si>
  <si>
    <t>5RET</t>
  </si>
  <si>
    <t>S&amp;P 500 Retiree Spending Equity Index</t>
  </si>
  <si>
    <t>RETE</t>
  </si>
  <si>
    <t>S&amp;P U.S. Retiree Spending Equity Index</t>
  </si>
  <si>
    <t>RETC</t>
  </si>
  <si>
    <t>S&amp;P U.S. Retiree Spending Composite Index</t>
  </si>
  <si>
    <t>RETI</t>
  </si>
  <si>
    <t>S&amp;P U.S. Retiree Spending Index</t>
  </si>
  <si>
    <t>A1WM</t>
  </si>
  <si>
    <t>S&amp;P/ASX 100 WM</t>
  </si>
  <si>
    <t>CRBX</t>
  </si>
  <si>
    <t>S&amp;P BSE CARBONEX</t>
  </si>
  <si>
    <t>SOV-</t>
  </si>
  <si>
    <t>S&amp;P Australia Sovereign Bond Index</t>
  </si>
  <si>
    <t>5H3C</t>
  </si>
  <si>
    <t>500 High Yield Corporate Bond CCC Index</t>
  </si>
  <si>
    <t>5H2C</t>
  </si>
  <si>
    <t>500 High Yield Corporate Bond CC Index</t>
  </si>
  <si>
    <t>5H1B</t>
  </si>
  <si>
    <t>500 High Yield Corporate Bond B- &amp; Lower Index</t>
  </si>
  <si>
    <t>5BXF</t>
  </si>
  <si>
    <t>500 ex-Financials Corporate Bond Index</t>
  </si>
  <si>
    <t>5IXF</t>
  </si>
  <si>
    <t>500 ex-Financials Investment Grade Corporate Bond Index</t>
  </si>
  <si>
    <t>5HXF</t>
  </si>
  <si>
    <t>500 ex-Financials High Yield Corporate Bond Index</t>
  </si>
  <si>
    <t>QDEE</t>
  </si>
  <si>
    <t xml:space="preserve">S&amp;P Qatar Domestic Excluded-Equities 20 Capped Index (Custom) </t>
  </si>
  <si>
    <t>RTSE</t>
  </si>
  <si>
    <t>RTS Index exdate</t>
  </si>
  <si>
    <t>XFS-</t>
  </si>
  <si>
    <t>S&amp;P 500 Ex-Financials</t>
  </si>
  <si>
    <t>XRE-</t>
  </si>
  <si>
    <t>S&amp;P 500 Ex-Real Estate</t>
  </si>
  <si>
    <t>N01-</t>
  </si>
  <si>
    <t>S&amp;P Norway Sovereign Bond 0-1 Year Index</t>
  </si>
  <si>
    <t>N1--</t>
  </si>
  <si>
    <t>S&amp;P Norway Sovereign Bond 1+ Year Index</t>
  </si>
  <si>
    <t>N10-</t>
  </si>
  <si>
    <t>S&amp;P Norway Sovereign Bond 10+ Year Index</t>
  </si>
  <si>
    <t>N13-</t>
  </si>
  <si>
    <t>S&amp;P Norway Sovereign Bond 1-3 Year Index</t>
  </si>
  <si>
    <t>N15-</t>
  </si>
  <si>
    <t>S&amp;P Norway Sovereign Bond 1-5 Year Index</t>
  </si>
  <si>
    <t>N35-</t>
  </si>
  <si>
    <t>S&amp;P Norway Sovereign Bond 3-5 Year Index</t>
  </si>
  <si>
    <t>N51-</t>
  </si>
  <si>
    <t>S&amp;P Norway Sovereign Bond 5-10 Year Index</t>
  </si>
  <si>
    <t>N57-</t>
  </si>
  <si>
    <t>S&amp;P Norway Sovereign Bond 5-7 Year Index</t>
  </si>
  <si>
    <t>N71-</t>
  </si>
  <si>
    <t>S&amp;P Norway Sovereign Bond 7-10 Year Index</t>
  </si>
  <si>
    <t>TRA-</t>
  </si>
  <si>
    <t>S&amp;P BMV Mexico Target Risk Aggressive Index</t>
  </si>
  <si>
    <t>TRC-</t>
  </si>
  <si>
    <t>S&amp;P BMV Mexico Target Risk Conservative Index</t>
  </si>
  <si>
    <t>TRG-</t>
  </si>
  <si>
    <t>S&amp;P BMV Mexico Target Risk Growth Index</t>
  </si>
  <si>
    <t>TRM-</t>
  </si>
  <si>
    <t>S&amp;P BMV Mexico Target Risk Moderate Index</t>
  </si>
  <si>
    <t>A1XI</t>
  </si>
  <si>
    <t>S&amp;P/ASX 200 1x Inverse Daily Index</t>
  </si>
  <si>
    <t>BMDV</t>
  </si>
  <si>
    <t>S&amp;P/BMV Dividend Index</t>
  </si>
  <si>
    <t>BMVI</t>
  </si>
  <si>
    <t>S&amp;P/BMV Index</t>
  </si>
  <si>
    <t>MS30</t>
  </si>
  <si>
    <t>S&amp;P/BMV MidCap Select 30 Index</t>
  </si>
  <si>
    <t>BO--</t>
  </si>
  <si>
    <t>S&amp;P/BMV Bursa Optimo Index</t>
  </si>
  <si>
    <t>B15-</t>
  </si>
  <si>
    <t>S&amp;P/BMV Brazil 15 Index</t>
  </si>
  <si>
    <t>SX20</t>
  </si>
  <si>
    <t>S&amp;P/BMV China SX20 Index</t>
  </si>
  <si>
    <t>M-B-</t>
  </si>
  <si>
    <t>S&amp;P/BMV Mexico-Brazil Index</t>
  </si>
  <si>
    <t>M-US</t>
  </si>
  <si>
    <t>S&amp;P/BMV MXN-USD Currency Index</t>
  </si>
  <si>
    <t>US-M</t>
  </si>
  <si>
    <t>S&amp;P/BMV USD-MXN Currency Index</t>
  </si>
  <si>
    <t>MI--</t>
  </si>
  <si>
    <t>S&amp;P/BMV Mexico Index</t>
  </si>
  <si>
    <t>FIBR</t>
  </si>
  <si>
    <t>S&amp;P/BMV FIBRAS Index</t>
  </si>
  <si>
    <t>IPCS</t>
  </si>
  <si>
    <t>S&amp;P/BMV IPC Sustainable</t>
  </si>
  <si>
    <t>HOUS</t>
  </si>
  <si>
    <t>S&amp;P/BMV Housing Index</t>
  </si>
  <si>
    <t>IPCC</t>
  </si>
  <si>
    <t>S&amp;P/BMV IPC CompMx</t>
  </si>
  <si>
    <t>IRTM</t>
  </si>
  <si>
    <t>S&amp;P/BMV IRT CompMx</t>
  </si>
  <si>
    <t>IPC-</t>
  </si>
  <si>
    <t>S&amp;P/BMV IPC</t>
  </si>
  <si>
    <t>BMVS</t>
  </si>
  <si>
    <t>S&amp;P/BMV Sector</t>
  </si>
  <si>
    <t>BMSS</t>
  </si>
  <si>
    <t>S&amp;P/BMV Select Sector</t>
  </si>
  <si>
    <t>REXT</t>
  </si>
  <si>
    <t>S&amp;P/TSX 60 U.S. Revenue Exposure Index</t>
  </si>
  <si>
    <t>REX-</t>
  </si>
  <si>
    <t>S&amp;P Europe 350 Foreign Revenue Exposure</t>
  </si>
  <si>
    <t>ACA-</t>
  </si>
  <si>
    <t>New S&amp;P Access China A Index</t>
  </si>
  <si>
    <t>AHK-</t>
  </si>
  <si>
    <t>New S&amp;P Access Hong Kong Index</t>
  </si>
  <si>
    <t>SZHK</t>
  </si>
  <si>
    <t>S&amp;P Shenzhen-Hong Kong Connect Northbound Index</t>
  </si>
  <si>
    <t>54PM</t>
  </si>
  <si>
    <t>S&amp;P 500 (CAD 4PM ET)</t>
  </si>
  <si>
    <t>SNS5</t>
  </si>
  <si>
    <t>BSE SENSEX 50</t>
  </si>
  <si>
    <t>5BMA</t>
  </si>
  <si>
    <t>S&amp;P 500/MarketAxess Investment Grade Corporate Bond</t>
  </si>
  <si>
    <t>UY01</t>
  </si>
  <si>
    <t>Dollar Global High Yield Bond 0-1 Year</t>
  </si>
  <si>
    <t>UY1-</t>
  </si>
  <si>
    <t>Dollar Global High Yield Bond 1+ Year</t>
  </si>
  <si>
    <t>UY10</t>
  </si>
  <si>
    <t>Dollar Global High Yield Bond 10+ Year</t>
  </si>
  <si>
    <t>UY13</t>
  </si>
  <si>
    <t>Dollar Global High Yield Bond 1-3 Year</t>
  </si>
  <si>
    <t>UY35</t>
  </si>
  <si>
    <t>Dollar Global High Yield Bond 3-5 Year</t>
  </si>
  <si>
    <t>UY57</t>
  </si>
  <si>
    <t>Dollar Global High Yield Bond 5-7 Year</t>
  </si>
  <si>
    <t>UY71</t>
  </si>
  <si>
    <t>Dollar Global High Yield Bond 7-10 Year</t>
  </si>
  <si>
    <t>UY15</t>
  </si>
  <si>
    <t>Dollar Global High Yield Bond 1-5 Year</t>
  </si>
  <si>
    <t>UY51</t>
  </si>
  <si>
    <t>Dollar Global High Yield Bond 5-10 Year</t>
  </si>
  <si>
    <t>UY11</t>
  </si>
  <si>
    <t>Dollar Global High Yield Bond 1-10 Year</t>
  </si>
  <si>
    <t>UY2B</t>
  </si>
  <si>
    <t>Dollar Global High Yield Bond BB</t>
  </si>
  <si>
    <t>UY1B</t>
  </si>
  <si>
    <t>Dollar Global High Yield Bond B</t>
  </si>
  <si>
    <t>U3CB</t>
  </si>
  <si>
    <t>Dollar Global High Yield Bond CCC + &amp; Below</t>
  </si>
  <si>
    <t>U2B-</t>
  </si>
  <si>
    <t>Dollar Global High Yield Bond BB-B</t>
  </si>
  <si>
    <t>U1B-</t>
  </si>
  <si>
    <t>Dollar Global High Yield Bond B- &amp; Below</t>
  </si>
  <si>
    <t>UY3B</t>
  </si>
  <si>
    <t>Dollar Global High Yield Bond CCC</t>
  </si>
  <si>
    <t>UY2C</t>
  </si>
  <si>
    <t>Dollar Global High Yield Bond CC</t>
  </si>
  <si>
    <t>HY15</t>
  </si>
  <si>
    <t xml:space="preserve">1-5 Year High Yield Corporate Bond </t>
  </si>
  <si>
    <t>HY51</t>
  </si>
  <si>
    <t xml:space="preserve">5-10 Year High Yield Corporate Bond </t>
  </si>
  <si>
    <t>HY11</t>
  </si>
  <si>
    <t xml:space="preserve">1-10 Year High Yield Corporate Bond </t>
  </si>
  <si>
    <t>GRB5</t>
  </si>
  <si>
    <t xml:space="preserve">B- &amp; Below High Yield Corporate Bond </t>
  </si>
  <si>
    <t>HY3C</t>
  </si>
  <si>
    <t xml:space="preserve">CCC  High Yield Corporate Bond </t>
  </si>
  <si>
    <t>HY2C</t>
  </si>
  <si>
    <t xml:space="preserve">CC  High Yield Corporate Bond </t>
  </si>
  <si>
    <t>53XI</t>
  </si>
  <si>
    <t>S&amp;P 500 3X Inverse Carry-Free Daily Index</t>
  </si>
  <si>
    <t>53XL</t>
  </si>
  <si>
    <t>S&amp;P 500 3X Leverage Carry-Free Daily Index</t>
  </si>
  <si>
    <t>BSXI</t>
  </si>
  <si>
    <t>S&amp;P Biotechnology Select Industry Inverse Carry-Free Daily Index</t>
  </si>
  <si>
    <t>JTUR</t>
  </si>
  <si>
    <t>S&amp;P/TOPIX 150 US  Revenue Exposure Index</t>
  </si>
  <si>
    <t>JTJR</t>
  </si>
  <si>
    <t>S&amp;P/TOPIX 150 Japan Revenue Exposure Index</t>
  </si>
  <si>
    <t>BM24</t>
  </si>
  <si>
    <t>S&amp;P BMI Capped 20/45</t>
  </si>
  <si>
    <t>REX5</t>
  </si>
  <si>
    <t>S&amp;P 500 U.S. Revenue Exposure Index</t>
  </si>
  <si>
    <t>MESU</t>
  </si>
  <si>
    <t>S&amp;P MENA Bond and Sukuk Index</t>
  </si>
  <si>
    <t>MENA</t>
  </si>
  <si>
    <t>S&amp;P MENA</t>
  </si>
  <si>
    <t>SUMN</t>
  </si>
  <si>
    <t>S&amp;P MENA Sukuk Index</t>
  </si>
  <si>
    <t>SKRE</t>
  </si>
  <si>
    <t>Dow Jones Sukuk (ex-Reinvestment)</t>
  </si>
  <si>
    <t>SK1-</t>
  </si>
  <si>
    <t>Dow Jones Sukuk 1-3 Year</t>
  </si>
  <si>
    <t>SK3-</t>
  </si>
  <si>
    <t>Dow Jones Sukuk 3-5 Year</t>
  </si>
  <si>
    <t>SK5-</t>
  </si>
  <si>
    <t>Dow Jones Sukuk 5-7 Year</t>
  </si>
  <si>
    <t>SK7-</t>
  </si>
  <si>
    <t>Dow Jones Sukuk 7-10 Year</t>
  </si>
  <si>
    <t>SK1A</t>
  </si>
  <si>
    <t xml:space="preserve">Dow Jones Sukuk A Rated </t>
  </si>
  <si>
    <t>SK2A</t>
  </si>
  <si>
    <t xml:space="preserve">Dow Jones Sukuk AA Rated </t>
  </si>
  <si>
    <t>SK3A</t>
  </si>
  <si>
    <t>Dow Jones Sukuk AAA Rated</t>
  </si>
  <si>
    <t>SK3B</t>
  </si>
  <si>
    <t>Dow Jones Sukuk BBB Rated</t>
  </si>
  <si>
    <t>GRBD</t>
  </si>
  <si>
    <t>S&amp;P Green Bond Index</t>
  </si>
  <si>
    <t>SPAG</t>
  </si>
  <si>
    <t>S&amp;P Agency Index</t>
  </si>
  <si>
    <t>IXBI</t>
  </si>
  <si>
    <t xml:space="preserve">Materials Select Sector Inverse Carry-Free Daily Index </t>
  </si>
  <si>
    <t>IXII</t>
  </si>
  <si>
    <t xml:space="preserve">Industrials Select Sector Inverse Carry-Free Daily Index </t>
  </si>
  <si>
    <t>IXRE</t>
  </si>
  <si>
    <t xml:space="preserve">Real Estate Select Sector Inverse Carry-Free Daily Index </t>
  </si>
  <si>
    <t>IXRI</t>
  </si>
  <si>
    <t xml:space="preserve">Consumer Staples Select Sector Inverse Carry-Free Daily Index </t>
  </si>
  <si>
    <t>IXUI</t>
  </si>
  <si>
    <t xml:space="preserve">Utilities Select Sector Inverse Carry-Free Daily Index </t>
  </si>
  <si>
    <t>IXVI</t>
  </si>
  <si>
    <t xml:space="preserve">Health Care Select Sector Inverse Carry-Free Daily Index </t>
  </si>
  <si>
    <t>IXYI</t>
  </si>
  <si>
    <t xml:space="preserve">Consumer Discretionary Select Sector Inverse Carry-Free Daily Index </t>
  </si>
  <si>
    <t>GRSL</t>
  </si>
  <si>
    <t xml:space="preserve">S&amp;P Green Bond Select </t>
  </si>
  <si>
    <t>50LQ</t>
  </si>
  <si>
    <t xml:space="preserve">S&amp;P 500 Lower Quintile Index </t>
  </si>
  <si>
    <t>DTAQ</t>
  </si>
  <si>
    <t xml:space="preserve">S&amp;P Dynamic Tactical Allocation Index </t>
  </si>
  <si>
    <t>50HQ</t>
  </si>
  <si>
    <t>S&amp;P 500 Highest Quintile Index</t>
  </si>
  <si>
    <t>4MR2</t>
  </si>
  <si>
    <t>S&amp;P 400 Managed Risk 2.0 Index</t>
  </si>
  <si>
    <t>6MR2</t>
  </si>
  <si>
    <t>S&amp;P 600 Managed Risk 2.0 Index</t>
  </si>
  <si>
    <t>A50B</t>
  </si>
  <si>
    <t>S&amp;P/ASX MidCap 50 and Small Ordinaries Quartely 50/50 Blend Index</t>
  </si>
  <si>
    <t>5HBD</t>
  </si>
  <si>
    <t>S&amp;P 500 High Beta High Dividend Index</t>
  </si>
  <si>
    <t>PRFR</t>
  </si>
  <si>
    <t>S&amp;P Preferred REIT Stock Index/ S&amp;P TSX Preferred REIT Stock Index</t>
  </si>
  <si>
    <t>LIC-</t>
  </si>
  <si>
    <t>S&amp;P/ASX Listed Investment Companies Index</t>
  </si>
  <si>
    <t>EBCB</t>
  </si>
  <si>
    <t>S&amp;P Balanced Equity and 500 Corporate Bond Index</t>
  </si>
  <si>
    <t>MARC</t>
  </si>
  <si>
    <t>S&amp;P Multi-Asset Risk Control (MARC)</t>
  </si>
  <si>
    <t>TXRD</t>
  </si>
  <si>
    <t>S&amp;P/TSX Capped REIT Dividend Index</t>
  </si>
  <si>
    <t>5BDA</t>
  </si>
  <si>
    <t>S&amp;P 500 Dividend Aristocrats Bond 30 Index</t>
  </si>
  <si>
    <t>GI2L</t>
  </si>
  <si>
    <t>Dow Jones U.S. Real Estate PR 2X Leverage Carry-Free Daily Index</t>
  </si>
  <si>
    <t>GIIF</t>
  </si>
  <si>
    <t>Dow Jones U.S. Real Estate PR Inverse Carry-Free Daily Index</t>
  </si>
  <si>
    <t>3XI5</t>
  </si>
  <si>
    <t>S&amp;P/ASX 300 Ex S&amp;P/ASX 300 Industrials Ex Top 5 Market Cap Index</t>
  </si>
  <si>
    <t>A3X2</t>
  </si>
  <si>
    <t>ASX 300 ex 20</t>
  </si>
  <si>
    <t>ULAL</t>
  </si>
  <si>
    <t>US Listed Agriculture &amp; Livestock</t>
  </si>
  <si>
    <t>ULAM</t>
  </si>
  <si>
    <t>US Listed All Metals</t>
  </si>
  <si>
    <t>ULEN</t>
  </si>
  <si>
    <t>US Listed Energy</t>
  </si>
  <si>
    <t>SGSE</t>
  </si>
  <si>
    <t>S&amp;P GSCI Sector Equities</t>
  </si>
  <si>
    <t>SGFE</t>
  </si>
  <si>
    <t>S&amp;P GSCI Dynamic Roll Reduced Energy 70/30 Futures/Equity Blend</t>
  </si>
  <si>
    <t>C24P</t>
  </si>
  <si>
    <t>S&amp;P/BMV Sovereign CETES 7+ Day Bond Index 24</t>
  </si>
  <si>
    <t>CEBF</t>
  </si>
  <si>
    <t>S&amp;P/BMV Corporate Eurobonos Bond Index</t>
  </si>
  <si>
    <t>CE3F</t>
  </si>
  <si>
    <t>S&amp;P/BMV Corporate Eurobonos 1-3 Year Bond Index</t>
  </si>
  <si>
    <t>CE5F</t>
  </si>
  <si>
    <t>S&amp;P/BMV Corporate Eurobonos 3-5 Year Bond Index</t>
  </si>
  <si>
    <t>CE51</t>
  </si>
  <si>
    <t>S&amp;P/BMV Corporate Eurobonos 5-10 Year Bond Index</t>
  </si>
  <si>
    <t>CBLF</t>
  </si>
  <si>
    <t>S&amp;P/BMV Corporate Eurobonos 10+ Year Bond Index</t>
  </si>
  <si>
    <t>CEBS</t>
  </si>
  <si>
    <t>S&amp;P/BMV Corporate Eurobonos Spot Bond Index</t>
  </si>
  <si>
    <t>CE3S</t>
  </si>
  <si>
    <t>S&amp;P/BMV Corporate Eurobonos Spot 1-3 Year Bond Index</t>
  </si>
  <si>
    <t>CE5S</t>
  </si>
  <si>
    <t>S&amp;P/BMV Corporate Eurobonos Spot 3-5 Year Bond Index</t>
  </si>
  <si>
    <t>C10S</t>
  </si>
  <si>
    <t>S&amp;P/BMV Corporate Eurobonos Spot 5-10 Year Bond Index</t>
  </si>
  <si>
    <t>CBLS</t>
  </si>
  <si>
    <t>S&amp;P/BMV Corporate Eurobonos Spot 10+ Year Bond Index</t>
  </si>
  <si>
    <t>5DCC</t>
  </si>
  <si>
    <t>S&amp;P 500 Dividend Aristocrats Covered Call (7.2% Premium) Index</t>
  </si>
  <si>
    <t>XFRA</t>
  </si>
  <si>
    <t>S&amp;P 500 Ex Financial, Real Estate and Aero Defense</t>
  </si>
  <si>
    <t>IGPA</t>
  </si>
  <si>
    <t>S&amp;P/CLX IGPA</t>
  </si>
  <si>
    <t>INT1</t>
  </si>
  <si>
    <t>S&amp;P/CLX INTER-10</t>
  </si>
  <si>
    <t>IPSA</t>
  </si>
  <si>
    <t>S&amp;P/CLX IPSA</t>
  </si>
  <si>
    <t>PEDI</t>
  </si>
  <si>
    <t>S&amp;P/BVL Dividend Index</t>
  </si>
  <si>
    <t>SRNR</t>
  </si>
  <si>
    <t>S&amp;P Economic Rotator Index - Equity Only (Non RC)</t>
  </si>
  <si>
    <t>5LHP</t>
  </si>
  <si>
    <t>S&amp;P 500 Low Volatility High Dividend Index (PR)</t>
  </si>
  <si>
    <t>SEBF</t>
  </si>
  <si>
    <t>S&amp;P/BMV Corporate Eurobonos Bond Index 24</t>
  </si>
  <si>
    <t>SE3F</t>
  </si>
  <si>
    <t>S&amp;P/BMV Corporate Eurobonos 1-3 Year Bond Index 24</t>
  </si>
  <si>
    <t>SE5F</t>
  </si>
  <si>
    <t>S&amp;P/BMV Corporate Eurobonos 3-5 Year Bond Index 24</t>
  </si>
  <si>
    <t>SE51</t>
  </si>
  <si>
    <t>S&amp;P/BMV Corporate Eurobonos 5-10 Year Bond Index 24</t>
  </si>
  <si>
    <t>SBLF</t>
  </si>
  <si>
    <t>S&amp;P/BMV Corporate Eurobonos 10+ Year Bond Index 24</t>
  </si>
  <si>
    <t>SEBS</t>
  </si>
  <si>
    <t>S&amp;P/BMV Corporate Eurobonos Spot Bond Index 24</t>
  </si>
  <si>
    <t>SE3S</t>
  </si>
  <si>
    <t>S&amp;P/BMV Corporate Eurobonos Spot 1-3 Year Bond Index 24</t>
  </si>
  <si>
    <t>SE5S</t>
  </si>
  <si>
    <t>S&amp;P/BMV Corporate Eurobonos Spot 3-5 Year Bond Index 24</t>
  </si>
  <si>
    <t>S10S</t>
  </si>
  <si>
    <t>S&amp;P/BMV Corporate Eurobonos Spot 5-10 Year Bond Index 24</t>
  </si>
  <si>
    <t>SBLS</t>
  </si>
  <si>
    <t>S&amp;P/BMV Corporate Eurobonos Spot 10+ Year Bond Index 24</t>
  </si>
  <si>
    <t>TX6F</t>
  </si>
  <si>
    <t>S&amp;P/TSX 60 Dividend Point Index</t>
  </si>
  <si>
    <t>TX6J</t>
  </si>
  <si>
    <t>S&amp;P/TSX 60 Dividend Point Index (Annual)</t>
  </si>
  <si>
    <t>SDC-</t>
  </si>
  <si>
    <t>World Diversified Custom</t>
  </si>
  <si>
    <t>SIX-</t>
  </si>
  <si>
    <t>Incorporated Ex-Energy and Diversified Metals &amp; Mining</t>
  </si>
  <si>
    <t>SUK2</t>
  </si>
  <si>
    <t>Sustainability Korea Capped 25%</t>
  </si>
  <si>
    <t>TXCL</t>
  </si>
  <si>
    <t>S&amp;P/TSX Composite Lowest Quintile Index</t>
  </si>
  <si>
    <t>TXCH</t>
  </si>
  <si>
    <t>S&amp;P/TSX Composite Highest Quintile Index</t>
  </si>
  <si>
    <t>CL15</t>
  </si>
  <si>
    <t>S&amp;P Chile 15 Index</t>
  </si>
  <si>
    <t>EAEN</t>
  </si>
  <si>
    <t>S&amp;P East Africa Enlarged Index</t>
  </si>
  <si>
    <t>CAVE</t>
  </si>
  <si>
    <t>S&amp;P China A Venture Enterprises Index</t>
  </si>
  <si>
    <t>CBXO</t>
  </si>
  <si>
    <t>Investment Grade Corporate Bond Crossover Rated Index</t>
  </si>
  <si>
    <t>CBFO</t>
  </si>
  <si>
    <t>Foreign Issued Investment Grade Corporate Bond Index</t>
  </si>
  <si>
    <t>ICA5</t>
  </si>
  <si>
    <t>Investment Grade Corporate Bond AAA-AA Index</t>
  </si>
  <si>
    <t>ICA4</t>
  </si>
  <si>
    <t>Investment Grade Corporate Bond AAA-A Index</t>
  </si>
  <si>
    <t>5DCR</t>
  </si>
  <si>
    <t>S&amp;P 500 Dividend Aristocrats Covered Call Index</t>
  </si>
  <si>
    <t>HEDR</t>
  </si>
  <si>
    <t>TTM Japanese Yen Hedge Ratio</t>
  </si>
  <si>
    <t>TTMS</t>
  </si>
  <si>
    <t>TTM US Dollar/Japanese Yen FX</t>
  </si>
  <si>
    <t>TTMF</t>
  </si>
  <si>
    <t>TTM US Dollar/Japanese Yen 1 Month FX Forward</t>
  </si>
  <si>
    <t>BR22</t>
  </si>
  <si>
    <t>S&amp;P BSE Bharat 22 Index</t>
  </si>
  <si>
    <t>FRXI</t>
  </si>
  <si>
    <t>S&amp;P United Kingdom Foreign Revenue Exposure Index</t>
  </si>
  <si>
    <t>FFRE</t>
  </si>
  <si>
    <t>S&amp;P United Kingdom Foreign Focused Revenue Exposure Index</t>
  </si>
  <si>
    <t>FREX</t>
  </si>
  <si>
    <t>S&amp;P United Kingdom U.K. Focused Revenue Exposure Index</t>
  </si>
  <si>
    <t>REEX</t>
  </si>
  <si>
    <t>S&amp;P United Kingdom U.K. Revenue Exposure Index</t>
  </si>
  <si>
    <t>TCCR</t>
  </si>
  <si>
    <t>S&amp;P/TSX Composite Canada Revenue Exposure Index</t>
  </si>
  <si>
    <t>TCCF</t>
  </si>
  <si>
    <t>S&amp;P/TSX Composite Canada Focused Revenue Exposure Index</t>
  </si>
  <si>
    <t>MCAF</t>
  </si>
  <si>
    <t>S&amp;P Municipal Bond California AMT-Free Index</t>
  </si>
  <si>
    <t>MPIH</t>
  </si>
  <si>
    <t>S&amp;P Municipal Bond 50% Investment Grade / 50% High Yield</t>
  </si>
  <si>
    <t>DTES</t>
  </si>
  <si>
    <t>S&amp;P DTAQ US Equity Sub-Index</t>
  </si>
  <si>
    <t>DTFI</t>
  </si>
  <si>
    <t>S&amp;P DTAQ US Fixed Income Sub-Index</t>
  </si>
  <si>
    <t>REXF</t>
  </si>
  <si>
    <t>S&amp;P 500 U.S. Focused Revenue Exposure Index</t>
  </si>
  <si>
    <t>EMRX</t>
  </si>
  <si>
    <t>S&amp;P 500 Emerging Markets Revenue Exposure Index</t>
  </si>
  <si>
    <t>EFRX</t>
  </si>
  <si>
    <t>S&amp;P 500 Emerging Markets Focused Revenue Exposure Index</t>
  </si>
  <si>
    <t>FORX</t>
  </si>
  <si>
    <t>S&amp;P 500 Foreign Revenue Exposure Index</t>
  </si>
  <si>
    <t>FFRX</t>
  </si>
  <si>
    <t>S&amp;P 500 Foreign Focused Revenue Exposure Index</t>
  </si>
  <si>
    <t>MIHP</t>
  </si>
  <si>
    <t>S&amp;P Municipal Bond Investment Grade &amp; High Yield Ex Puerto Rico Index</t>
  </si>
  <si>
    <t>TTIP</t>
  </si>
  <si>
    <t>S&amp;P Tuition Inflation Index</t>
  </si>
  <si>
    <t>DCFY</t>
  </si>
  <si>
    <t>Dividend and Free Cash Flow Yield</t>
  </si>
  <si>
    <t>XAPP</t>
  </si>
  <si>
    <t>Ex-Apple</t>
  </si>
  <si>
    <t>INTF</t>
  </si>
  <si>
    <t>S&amp;P Multi-Asset Income Trend-Following</t>
  </si>
  <si>
    <t>SI01</t>
  </si>
  <si>
    <t>S&amp;P/CLX Sovereign Inflation-Linked Bond 0-1 Year Index</t>
  </si>
  <si>
    <t>SI71</t>
  </si>
  <si>
    <t>S&amp;P/CLX Sovereign Inflation-Linked Bond 7-10 Year Index</t>
  </si>
  <si>
    <t>SI-1</t>
  </si>
  <si>
    <t>S&amp;P/CLX Sovereign Inflation-Linked Bond 1+ Year Index</t>
  </si>
  <si>
    <t>SI35</t>
  </si>
  <si>
    <t>S&amp;P/CLX Sovereign Inflation-Linked Bond 3-5 Year Index</t>
  </si>
  <si>
    <t>SI51</t>
  </si>
  <si>
    <t>S&amp;P/CLX Sovereign Inflation-Linked Bond 5-10 Year Index</t>
  </si>
  <si>
    <t>SI13</t>
  </si>
  <si>
    <t>S&amp;P/CLX Sovereign Inflation-Linked Bond 1-3 Year Index</t>
  </si>
  <si>
    <t>SI57</t>
  </si>
  <si>
    <t>S&amp;P/CLX Sovereign Inflation-Linked Bond 5-7 Year Index</t>
  </si>
  <si>
    <t>SI10</t>
  </si>
  <si>
    <t>S&amp;P/CLX Sovereign Inflation-Linked Bond 10+ Year Index</t>
  </si>
  <si>
    <t>51QL</t>
  </si>
  <si>
    <t>S&amp;P 500 1.25x Leverage Daily Index</t>
  </si>
  <si>
    <t>100E</t>
  </si>
  <si>
    <t>S&amp;P BSE 100 ESG Index</t>
  </si>
  <si>
    <t>ISST</t>
  </si>
  <si>
    <t>Dow Jones Islamic Market U.S.</t>
  </si>
  <si>
    <t>150B</t>
  </si>
  <si>
    <t>S&amp;P BSE 150</t>
  </si>
  <si>
    <t>250B</t>
  </si>
  <si>
    <t>S&amp;P BSE 250</t>
  </si>
  <si>
    <t>40BS</t>
  </si>
  <si>
    <t>S&amp;P BSE 400</t>
  </si>
  <si>
    <t>B250</t>
  </si>
  <si>
    <t>S&amp;P BSE 250 65:35</t>
  </si>
  <si>
    <t>5C90</t>
  </si>
  <si>
    <t>S&amp;P 500 Daily Risk Control Put Protection 90% Composite Index</t>
  </si>
  <si>
    <t>5C95</t>
  </si>
  <si>
    <t>S&amp;P 500 Daily Risk Control Put Protection 95% Composite Index</t>
  </si>
  <si>
    <t>5R90</t>
  </si>
  <si>
    <t>S&amp;P 500 Daily Risk Control Put Protection 90% Index</t>
  </si>
  <si>
    <t>5R95</t>
  </si>
  <si>
    <t>S&amp;P 500 Daily Risk Control Put Protection 95% Index</t>
  </si>
  <si>
    <t>40HQ</t>
  </si>
  <si>
    <t>S&amp;P MidCap 400 Volatility Highest Quintile</t>
  </si>
  <si>
    <t>40LQ</t>
  </si>
  <si>
    <t>S&amp;P 400 Lowest Quintile Index</t>
  </si>
  <si>
    <t>RTS-</t>
  </si>
  <si>
    <t>RTS Index</t>
  </si>
  <si>
    <t>N515</t>
  </si>
  <si>
    <t>S&amp;P 5-15 Year National AMT-Free Municipal Bond Index</t>
  </si>
  <si>
    <t>N15P</t>
  </si>
  <si>
    <t>S&amp;P 15+ Year National AMT-Free Municipal Index</t>
  </si>
  <si>
    <t>MBS2</t>
  </si>
  <si>
    <t>S&amp;P Municipal Select 20 Index</t>
  </si>
  <si>
    <t>IRC-</t>
  </si>
  <si>
    <t>Dow Jones Conservative Risk Index</t>
  </si>
  <si>
    <t>IRM-</t>
  </si>
  <si>
    <t>Dow Jones Moderate Risk Index</t>
  </si>
  <si>
    <t>IRA-</t>
  </si>
  <si>
    <t>Dow Jones Aggressive Risk Index</t>
  </si>
  <si>
    <t>IC-F</t>
  </si>
  <si>
    <t>Dow Jones Conservative Fixed Allocation Risk Index</t>
  </si>
  <si>
    <t>IMCF</t>
  </si>
  <si>
    <t>Dow Jones Moderately Conservative Fixed Allocation Risk Index</t>
  </si>
  <si>
    <t>IMAF</t>
  </si>
  <si>
    <t>Dow Jones Moderately Aggressive Fixed Allocation Risk Index</t>
  </si>
  <si>
    <t>IA-F</t>
  </si>
  <si>
    <t>Dow Jones Aggressive Fixed Allocation Risk Index</t>
  </si>
  <si>
    <t>IM-F</t>
  </si>
  <si>
    <t>Dow Jones Moderate Fixed Allocation Risk Index</t>
  </si>
  <si>
    <t>IRMC</t>
  </si>
  <si>
    <t>Dow Jones Moderately Conservative Risk Index</t>
  </si>
  <si>
    <t>60LQ</t>
  </si>
  <si>
    <t>S&amp;P 600 Lowest Quintile Index</t>
  </si>
  <si>
    <t>60HQ</t>
  </si>
  <si>
    <t>S&amp;P 600 Highest Quintile Index</t>
  </si>
  <si>
    <t>DVT3</t>
  </si>
  <si>
    <t>Dow Jones Taiwan High-Quality Dividend 30</t>
  </si>
  <si>
    <t>GBD-</t>
  </si>
  <si>
    <t>S&amp;P U.S. Government Bond Index</t>
  </si>
  <si>
    <t>SNSW</t>
  </si>
  <si>
    <t>S&amp;P BSE SENSEX WM</t>
  </si>
  <si>
    <t>MS25</t>
  </si>
  <si>
    <t>S&amp;P AMT-Free Municipal Series 2025 Index</t>
  </si>
  <si>
    <t>GB12</t>
  </si>
  <si>
    <t>Government Bond 10-20 Year Index</t>
  </si>
  <si>
    <t>G20P</t>
  </si>
  <si>
    <t>Government Bond 20+ Year Index</t>
  </si>
  <si>
    <t>G120</t>
  </si>
  <si>
    <t>Government Bond 1-20 Year Index</t>
  </si>
  <si>
    <t>GB2A</t>
  </si>
  <si>
    <t>Government Bond AA Index</t>
  </si>
  <si>
    <t>GB3A</t>
  </si>
  <si>
    <t>Government Bond AAA Index</t>
  </si>
  <si>
    <t>LGLL</t>
  </si>
  <si>
    <t>S&amp;P Global Leveraged Loan Index 70/30</t>
  </si>
  <si>
    <t>GBC-</t>
  </si>
  <si>
    <t>Government / Credit Bond Index</t>
  </si>
  <si>
    <t>GCI1</t>
  </si>
  <si>
    <t>Government / Credit Bond 0-1 Year Index</t>
  </si>
  <si>
    <t>GC03</t>
  </si>
  <si>
    <t>Government / Credit Bond 0-3 Year Index</t>
  </si>
  <si>
    <t>GC01</t>
  </si>
  <si>
    <t>Government / Credit Bond 0-10 Year Index</t>
  </si>
  <si>
    <t>GC12</t>
  </si>
  <si>
    <t>Government / Credit Bond 10-20 Year Index</t>
  </si>
  <si>
    <t>GC21</t>
  </si>
  <si>
    <t>Government / Credit Bond 20+ Year Index</t>
  </si>
  <si>
    <t>GC-1</t>
  </si>
  <si>
    <t>Government / Credit Bond 1+ Year Index</t>
  </si>
  <si>
    <t>GC11</t>
  </si>
  <si>
    <t>Government / Credit Bond 10+ Year Index</t>
  </si>
  <si>
    <t>GC15</t>
  </si>
  <si>
    <t>Government / Credit Bond 1-10 Year Index</t>
  </si>
  <si>
    <t>GC20</t>
  </si>
  <si>
    <t>Government / Credit Bond 1-20 Year Index</t>
  </si>
  <si>
    <t>GC13</t>
  </si>
  <si>
    <t>Government / Credit Bond 1-3 Year Index</t>
  </si>
  <si>
    <t>GC-5</t>
  </si>
  <si>
    <t>Government / Credit Bond 1-5 Year Index</t>
  </si>
  <si>
    <t>GC35</t>
  </si>
  <si>
    <t>Government / Credit Bond 3-5 Year Index</t>
  </si>
  <si>
    <t>GC10</t>
  </si>
  <si>
    <t>Government / Credit Bond 5-10 Year Index</t>
  </si>
  <si>
    <t>GC57</t>
  </si>
  <si>
    <t>Government / Credit Bond 5-7 Year Index</t>
  </si>
  <si>
    <t>GC5P</t>
  </si>
  <si>
    <t>Government / Credit Bond 5+ Year Index</t>
  </si>
  <si>
    <t>GC71</t>
  </si>
  <si>
    <t>Government / Credit Bond 7-10 Year Index</t>
  </si>
  <si>
    <t>GC-A</t>
  </si>
  <si>
    <t>Government / Credit Bond A Index</t>
  </si>
  <si>
    <t>GC2A</t>
  </si>
  <si>
    <t>Government / Credit Bond AA Index</t>
  </si>
  <si>
    <t>GC3A</t>
  </si>
  <si>
    <t>Government / Credit Bond AAA Index</t>
  </si>
  <si>
    <t>STBD</t>
  </si>
  <si>
    <t>Treasury STRIPS Bond Index</t>
  </si>
  <si>
    <t>ST01</t>
  </si>
  <si>
    <t>Treasury STRIPS Bond 0-10 Year Index</t>
  </si>
  <si>
    <t>ST10</t>
  </si>
  <si>
    <t>Treasury STRIPS Bond Index 10+ Year Index</t>
  </si>
  <si>
    <t>ST12</t>
  </si>
  <si>
    <t>Treasury STRIPS Bond Index 10-20 Year Index</t>
  </si>
  <si>
    <t>ST20</t>
  </si>
  <si>
    <t>Treasury STRIPS Bond Index 20+ Year Index</t>
  </si>
  <si>
    <t>GBI1</t>
  </si>
  <si>
    <t>Government Bond 0-1 Year Index</t>
  </si>
  <si>
    <t>GB13</t>
  </si>
  <si>
    <t>Government Bond 1-3 Year Index</t>
  </si>
  <si>
    <t>GB35</t>
  </si>
  <si>
    <t>Government Bond 3-5 Year Index</t>
  </si>
  <si>
    <t>GB57</t>
  </si>
  <si>
    <t>Government Bond 5-7 Year Index</t>
  </si>
  <si>
    <t>G15P</t>
  </si>
  <si>
    <t>Government Bond 15+ Year Index</t>
  </si>
  <si>
    <t>GB03</t>
  </si>
  <si>
    <t>Government Bond 0-3 Year Index</t>
  </si>
  <si>
    <t>G015</t>
  </si>
  <si>
    <t>Government Bond 0-15 Year Index</t>
  </si>
  <si>
    <t>G110</t>
  </si>
  <si>
    <t>Government Bond 1-10 Year Index</t>
  </si>
  <si>
    <t>G115</t>
  </si>
  <si>
    <t>Government Bond 1-15 Year Index</t>
  </si>
  <si>
    <t>G515</t>
  </si>
  <si>
    <t>Government Bond 5-15 Year Index</t>
  </si>
  <si>
    <t>MQA-</t>
  </si>
  <si>
    <t>MQA Accumulation Index</t>
  </si>
  <si>
    <t>SGNR</t>
  </si>
  <si>
    <t>S&amp;P Global Natural Resources</t>
  </si>
  <si>
    <t>SE--</t>
  </si>
  <si>
    <t>S&amp;P Sweden Sovereign Bond Index</t>
  </si>
  <si>
    <t>NO--</t>
  </si>
  <si>
    <t>S&amp;P Norway Sovereign Bond Index</t>
  </si>
  <si>
    <t>DK--</t>
  </si>
  <si>
    <t>S&amp;P Denmark Sovereign Bond Index</t>
  </si>
  <si>
    <t>IPCM</t>
  </si>
  <si>
    <t>S&amp;P/BMV IPC CompMx with Market Makers Index</t>
  </si>
  <si>
    <t>PRIS</t>
  </si>
  <si>
    <t>S&amp;P PRISM Index</t>
  </si>
  <si>
    <t>EB2B</t>
  </si>
  <si>
    <t>Balanced Equity and 20+ Year Bond</t>
  </si>
  <si>
    <t>MU24</t>
  </si>
  <si>
    <t>S&amp;P AMT-Free Municipal Series 2024</t>
  </si>
  <si>
    <t>MS23</t>
  </si>
  <si>
    <t>S&amp;P AMT-Free Municipal Series 2023</t>
  </si>
  <si>
    <t>LGLT</t>
  </si>
  <si>
    <t>S&amp;P Global Leveraged Loan Index 80/20</t>
  </si>
  <si>
    <t>5C02</t>
  </si>
  <si>
    <t>S&amp;P 500 Covered Call 102% Strike Index</t>
  </si>
  <si>
    <t>5C03</t>
  </si>
  <si>
    <t>S&amp;P 500 Covered Call 103% Strike Index</t>
  </si>
  <si>
    <t>5R02</t>
  </si>
  <si>
    <t>S&amp;P 500 Covered Call 102% Strike Overlay Index</t>
  </si>
  <si>
    <t>5R03</t>
  </si>
  <si>
    <t>S&amp;P 500 Covered Call 103% Strike Overlay Index</t>
  </si>
  <si>
    <t>RHF-</t>
  </si>
  <si>
    <t>S&amp;P/TAIFEX RHF RMB Index</t>
  </si>
  <si>
    <t>RTF-</t>
  </si>
  <si>
    <t>S&amp;P/TAIFEX RTF RMB Index</t>
  </si>
  <si>
    <t>PC4M</t>
  </si>
  <si>
    <t>S&amp;P U.S. Preferred Stock 4.5% Capped Monthly Rebalanced</t>
  </si>
  <si>
    <t>K200</t>
  </si>
  <si>
    <t>KOSPI 200 Bond Index</t>
  </si>
  <si>
    <t>MBDD</t>
  </si>
  <si>
    <t>S&amp;P Municipal Bond Accrual Date Index</t>
  </si>
  <si>
    <t>MBAD</t>
  </si>
  <si>
    <t>S&amp;P Municipal Bond &amp; Defaulted Index</t>
  </si>
  <si>
    <t>SN5T</t>
  </si>
  <si>
    <t>S&amp;P BSE SENSEX 50 TMC</t>
  </si>
  <si>
    <t>S5NT</t>
  </si>
  <si>
    <t>S&amp;P BSE SENSEX Next 50 TMC</t>
  </si>
  <si>
    <t>A1X-</t>
  </si>
  <si>
    <t>S&amp;P/ASX 100 Ex-ANZ, CBA, NAB and WBC Index</t>
  </si>
  <si>
    <t>BMVE</t>
  </si>
  <si>
    <t>S&amp;P China A-Share</t>
  </si>
  <si>
    <t>FMA-</t>
  </si>
  <si>
    <t>S&amp;P 500 VIX Front Month Futures Index (Asian End of Day)</t>
  </si>
  <si>
    <t>FMIA</t>
  </si>
  <si>
    <t xml:space="preserve">S&amp;P 500 VIX Front Month Futures Inverse Index (Asian End of Day) </t>
  </si>
  <si>
    <t>STA-</t>
  </si>
  <si>
    <t>S&amp;P 500 VIX Short-Term Futures Index (Asian End of Day)</t>
  </si>
  <si>
    <t>STIA</t>
  </si>
  <si>
    <t>S&amp;P 500 VIX Short-Term Futures Inverse Index (Asian End of Day)</t>
  </si>
  <si>
    <t>CGB-</t>
  </si>
  <si>
    <t>CGI1</t>
  </si>
  <si>
    <t>Government / Credit  0-1 Year Bond Index</t>
  </si>
  <si>
    <t>CG1-</t>
  </si>
  <si>
    <t>Government / Credit  1+ Year Bond Index</t>
  </si>
  <si>
    <t>CG1P</t>
  </si>
  <si>
    <t>Government / Credit  10+ Year Bond Index</t>
  </si>
  <si>
    <t>C101</t>
  </si>
  <si>
    <t>Government / Credit  1-10 Year Bond Index</t>
  </si>
  <si>
    <t>CG13</t>
  </si>
  <si>
    <t>Government / Credit  1-3 Year Bond Index</t>
  </si>
  <si>
    <t>CG5-</t>
  </si>
  <si>
    <t>Government / Credit  1-5 Year Bond Index</t>
  </si>
  <si>
    <t>CG35</t>
  </si>
  <si>
    <t>Government / Credit  3-5 Year Bond Index</t>
  </si>
  <si>
    <t>CG51</t>
  </si>
  <si>
    <t>Government / Credit  5-10 Year Bond Index</t>
  </si>
  <si>
    <t>CG57</t>
  </si>
  <si>
    <t>Government / Credit  5-7 Year Bond Index</t>
  </si>
  <si>
    <t>CG71</t>
  </si>
  <si>
    <t>Government / Credit  7-10 Year Bond Index</t>
  </si>
  <si>
    <t>CG-A</t>
  </si>
  <si>
    <t>Government / Credit  A Bond Index</t>
  </si>
  <si>
    <t>CG2A</t>
  </si>
  <si>
    <t>Government / Credit  AA Bond Index</t>
  </si>
  <si>
    <t>CG3A</t>
  </si>
  <si>
    <t>Government / Credit  AAA Bond Index</t>
  </si>
  <si>
    <t>CGA1</t>
  </si>
  <si>
    <t>Government / Credit  AAA-A Bond Index</t>
  </si>
  <si>
    <t>CGA2</t>
  </si>
  <si>
    <t>Government / Credit  AAA-AA Bond Index</t>
  </si>
  <si>
    <t>CG3B</t>
  </si>
  <si>
    <t>Government / Credit  BBB Bond Index</t>
  </si>
  <si>
    <t>ISR-</t>
  </si>
  <si>
    <t>S&amp;P Israel Sovereign Bond Index</t>
  </si>
  <si>
    <t>CHSB</t>
  </si>
  <si>
    <t>S&amp;P Switzerland Sovereign Bond Index</t>
  </si>
  <si>
    <t>GC05</t>
  </si>
  <si>
    <t>Government / Credit Bond 0-5 Year Index</t>
  </si>
  <si>
    <t>5QHD</t>
  </si>
  <si>
    <t>S&amp;P 500 Quality High Dividend Index</t>
  </si>
  <si>
    <t>CSXA</t>
  </si>
  <si>
    <t>S&amp;P New China Sectors Ex. A-Share Index</t>
  </si>
  <si>
    <t>ST30</t>
  </si>
  <si>
    <t>S&amp;P U.S. Treasury Principal STRIPS 20-30 Year Bond Index</t>
  </si>
  <si>
    <t>BVHQ</t>
  </si>
  <si>
    <t xml:space="preserve">S&amp;P China A-Share Quality Value - High Quality Index </t>
  </si>
  <si>
    <t>BVHV</t>
  </si>
  <si>
    <t>S&amp;P China A-Share Quality Value - High Value Index</t>
  </si>
  <si>
    <t>TNSE</t>
  </si>
  <si>
    <t>Dow Jones Titans 100 Index</t>
  </si>
  <si>
    <t>900D</t>
  </si>
  <si>
    <t>S&amp;P 900 Dividend</t>
  </si>
  <si>
    <t>5LHV</t>
  </si>
  <si>
    <t>S&amp;P 500 Low Volatility High Dividend - High Volatility Index</t>
  </si>
  <si>
    <t>50CR</t>
  </si>
  <si>
    <t>S&amp;P 500 Carbon Price Risk 2030 Adjusted Index</t>
  </si>
  <si>
    <t>35CR</t>
  </si>
  <si>
    <t>S&amp;P Europe 350 Carbon Price Risk 2030 Adjusted Index</t>
  </si>
  <si>
    <t>12CR</t>
  </si>
  <si>
    <t>S&amp;P Global 1200 Carbon Price Risk 2030 Adjusted Index</t>
  </si>
  <si>
    <t>SACR</t>
  </si>
  <si>
    <t>S&amp;P South Africa Composite Carbon Price Risk 2030 Adjusted Index</t>
  </si>
  <si>
    <t>GCBA</t>
  </si>
  <si>
    <t>Government &amp; Corporate AAA-AA Bond Index</t>
  </si>
  <si>
    <t>GCA0</t>
  </si>
  <si>
    <t>Government &amp; Corporate AAA-AA 0-1 Year Bond Index</t>
  </si>
  <si>
    <t>GCA1</t>
  </si>
  <si>
    <t>Government &amp; Corporate AAA-AA 1+ Year Bond Index</t>
  </si>
  <si>
    <t>GC1A</t>
  </si>
  <si>
    <t>Government &amp; Corporate AAA-AA 10+ Year Bond Index</t>
  </si>
  <si>
    <t>GC0A</t>
  </si>
  <si>
    <t>Government &amp; Corporate AAA-AA 1-10 Year Bond Index</t>
  </si>
  <si>
    <t>GCA3</t>
  </si>
  <si>
    <t>Government &amp; Corporate AAA-AA 1-3 Year Bond Index</t>
  </si>
  <si>
    <t>GCA5</t>
  </si>
  <si>
    <t>Government &amp; Corporate AAA-AA 1-5 Year Bond Index</t>
  </si>
  <si>
    <t>GCA4</t>
  </si>
  <si>
    <t>Government &amp; Corporate AAA-AA 3-5 Year Bond Index</t>
  </si>
  <si>
    <t>GC5A</t>
  </si>
  <si>
    <t>Government &amp; Corporate AAA-AA 5-10 Year Bond Index</t>
  </si>
  <si>
    <t>GCA7</t>
  </si>
  <si>
    <t>Government &amp; Corporate AAA-AA 5-7 Year Bond Index</t>
  </si>
  <si>
    <t>GC7A</t>
  </si>
  <si>
    <t>Government &amp; Corporate AAA-AA 7-10 Year Bond Index</t>
  </si>
  <si>
    <t>40CR</t>
  </si>
  <si>
    <t>S&amp;P 400 Carbon Price Risk 2030 Adjusted Index</t>
  </si>
  <si>
    <t>60CR</t>
  </si>
  <si>
    <t>S&amp;P 600 Carbon Price Risk 2030 Adjusted Index</t>
  </si>
  <si>
    <t>BMCE</t>
  </si>
  <si>
    <t>S&amp;P Global Carbon Efficient Index</t>
  </si>
  <si>
    <t>JTCE</t>
  </si>
  <si>
    <t>S&amp;P/JPX Carbon Efficient Index</t>
  </si>
  <si>
    <t>100T</t>
  </si>
  <si>
    <t>S&amp;P BSE 100 TMC</t>
  </si>
  <si>
    <t>ESHA</t>
  </si>
  <si>
    <t>Emerging Markets Shariah</t>
  </si>
  <si>
    <t>BMID</t>
  </si>
  <si>
    <t>S&amp;P BMI Domestic</t>
  </si>
  <si>
    <t>MR2-</t>
  </si>
  <si>
    <t>Managed Risk 2.0</t>
  </si>
  <si>
    <t>IPCP</t>
  </si>
  <si>
    <t>S&amp;P/BMV IPC Price Return</t>
  </si>
  <si>
    <t>500P</t>
  </si>
  <si>
    <t>S&amp;P 500  Excess Return Index (PR)</t>
  </si>
  <si>
    <t>NETC</t>
  </si>
  <si>
    <t>Internet Commerce</t>
  </si>
  <si>
    <t>NETS</t>
  </si>
  <si>
    <t>Internet Service</t>
  </si>
  <si>
    <t>A73B</t>
  </si>
  <si>
    <t>S&amp;P/ASX MidCap 50 and Small Ordinaries Daily 70/30 Blend</t>
  </si>
  <si>
    <t>500U</t>
  </si>
  <si>
    <t>S&amp;P 500 Utilities Plus Index</t>
  </si>
  <si>
    <t>MD27</t>
  </si>
  <si>
    <t>S&amp;P AMT-Free Municipal Series Dec 2027</t>
  </si>
  <si>
    <t>MD28</t>
  </si>
  <si>
    <t>S&amp;P AMT-Free Municipal Series Dec 2028</t>
  </si>
  <si>
    <t>MC26</t>
  </si>
  <si>
    <t>S&amp;P AMT-Free Municipal Series Callable-Adjusted Dec 2026 Index</t>
  </si>
  <si>
    <t>MC27</t>
  </si>
  <si>
    <t>S&amp;P AMT-Free Municipal Series Callable-Adjusted Dec 2027 Index</t>
  </si>
  <si>
    <t>MC28</t>
  </si>
  <si>
    <t>S&amp;P AMT-Free Municipal Series Callable-Adjusted Dec 2028 Index</t>
  </si>
  <si>
    <t>BURC</t>
  </si>
  <si>
    <t>S&amp;P/BYMA Burcap Index</t>
  </si>
  <si>
    <t>IGB-</t>
  </si>
  <si>
    <t>S&amp;P/BYMA Argentina General Index</t>
  </si>
  <si>
    <t>MERV</t>
  </si>
  <si>
    <t>S&amp;P MERVAL Index</t>
  </si>
  <si>
    <t>M25-</t>
  </si>
  <si>
    <t>S&amp;P MERVAL 25 Index</t>
  </si>
  <si>
    <t>MARG</t>
  </si>
  <si>
    <t>S&amp;P MERVAL Argentina Index</t>
  </si>
  <si>
    <t>50D-</t>
  </si>
  <si>
    <t>S&amp;P 500 Dynamic</t>
  </si>
  <si>
    <t>40D-</t>
  </si>
  <si>
    <t>S&amp;P 400 Dynamic</t>
  </si>
  <si>
    <t>5X50</t>
  </si>
  <si>
    <t>S&amp;P 500 Ex-Communication Services Index</t>
  </si>
  <si>
    <t>5X45</t>
  </si>
  <si>
    <t>S&amp;P 500 Ex-Information Technology Index</t>
  </si>
  <si>
    <t>ALTF</t>
  </si>
  <si>
    <t>Kensho Alternative Finance Index</t>
  </si>
  <si>
    <t>DLED</t>
  </si>
  <si>
    <t>Kensho Distributed Ledger Index</t>
  </si>
  <si>
    <t>NGPA</t>
  </si>
  <si>
    <t>Kensho Future Payments Index</t>
  </si>
  <si>
    <t>EVEH</t>
  </si>
  <si>
    <t>Kensho Electric Vehicles</t>
  </si>
  <si>
    <t>HUEV</t>
  </si>
  <si>
    <t>Kensho Human Evolution Index</t>
  </si>
  <si>
    <t>DMBK</t>
  </si>
  <si>
    <t>Kensho Democratized Banking Index</t>
  </si>
  <si>
    <t>FCOM</t>
  </si>
  <si>
    <t>Kensho Future Communication Index</t>
  </si>
  <si>
    <t>ENCO</t>
  </si>
  <si>
    <t>Kensho Enterprise Collaboration Index</t>
  </si>
  <si>
    <t>5ICE</t>
  </si>
  <si>
    <t>S&amp;P 500 Bond Investment Grade Carbon Efficient Index</t>
  </si>
  <si>
    <t>SRRC</t>
  </si>
  <si>
    <t>S&amp;P 500 Sector Rotator RC</t>
  </si>
  <si>
    <t>SRRF</t>
  </si>
  <si>
    <t>S&amp;P 500 Sector Rotator RC2 (5Y Treasury)</t>
  </si>
  <si>
    <t>SRRT</t>
  </si>
  <si>
    <t>S&amp;P 500 Sector Rotator RC2 (10Y Treasury)</t>
  </si>
  <si>
    <t>KE10</t>
  </si>
  <si>
    <t>S&amp;P Kenya 10</t>
  </si>
  <si>
    <t>KDCI</t>
  </si>
  <si>
    <t xml:space="preserve">S&amp;P Kensho Digital Communities Index </t>
  </si>
  <si>
    <t>KATS</t>
  </si>
  <si>
    <t>Kensho Advanced Transport Systems Index</t>
  </si>
  <si>
    <t>KWEI</t>
  </si>
  <si>
    <t>Kensho Wearables Index</t>
  </si>
  <si>
    <t>KROI</t>
  </si>
  <si>
    <t>Kensho Robotics Index</t>
  </si>
  <si>
    <t>KAVI</t>
  </si>
  <si>
    <t>Kensho Autonomous Vehicles Index</t>
  </si>
  <si>
    <t>KCLI</t>
  </si>
  <si>
    <t>Kensho Cleantech Index</t>
  </si>
  <si>
    <t>KCSI</t>
  </si>
  <si>
    <t>Kensho Cyber Security Index</t>
  </si>
  <si>
    <t>K3DP</t>
  </si>
  <si>
    <t>Kensho 3D Printing Index</t>
  </si>
  <si>
    <t>KSBI</t>
  </si>
  <si>
    <t>Kensho Smart Borders Index</t>
  </si>
  <si>
    <t>KGEI</t>
  </si>
  <si>
    <t>Kensho Genetic Engineering Index</t>
  </si>
  <si>
    <t>KDRI</t>
  </si>
  <si>
    <t>Kensho Drones Index</t>
  </si>
  <si>
    <t>KGDI</t>
  </si>
  <si>
    <t>Kensho Global Drones Index</t>
  </si>
  <si>
    <t>KCEI</t>
  </si>
  <si>
    <t>Kensho Clean Energy Index</t>
  </si>
  <si>
    <t>KFFI</t>
  </si>
  <si>
    <t>Kensho Final Frontiers Index</t>
  </si>
  <si>
    <t>KSGI</t>
  </si>
  <si>
    <t>Kensho Smart Grids Index</t>
  </si>
  <si>
    <t>KSMB</t>
  </si>
  <si>
    <t>Kensho Smart Buildings Index</t>
  </si>
  <si>
    <t>KIII</t>
  </si>
  <si>
    <t>Kensho Intelligent Infrastructure Index</t>
  </si>
  <si>
    <t>KSPI</t>
  </si>
  <si>
    <t>Kensho Space Index</t>
  </si>
  <si>
    <t>KGSI</t>
  </si>
  <si>
    <t>Kensho Global Space Index</t>
  </si>
  <si>
    <t>KSTI</t>
  </si>
  <si>
    <t>Kensho Smart Transportation Index</t>
  </si>
  <si>
    <t>KNTI</t>
  </si>
  <si>
    <t>Kensho Nanotechnology Index</t>
  </si>
  <si>
    <t>KNES</t>
  </si>
  <si>
    <t>Kensho New Economies Select Index</t>
  </si>
  <si>
    <t>KNEC</t>
  </si>
  <si>
    <t>Kensho New Economies Composite Index</t>
  </si>
  <si>
    <t>KCPI</t>
  </si>
  <si>
    <t>Kensho Clean Power Index</t>
  </si>
  <si>
    <t>KFSI</t>
  </si>
  <si>
    <t>Kensho Future Security Index</t>
  </si>
  <si>
    <t>KVRI</t>
  </si>
  <si>
    <t>Kensho Virtual Reality Index</t>
  </si>
  <si>
    <t>DCOI</t>
  </si>
  <si>
    <t>Kensho Digital Communities Index</t>
  </si>
  <si>
    <t>5ACE</t>
  </si>
  <si>
    <t>S&amp;P 500 Carbon Efficient Index New Methodology</t>
  </si>
  <si>
    <t>35AC</t>
  </si>
  <si>
    <t>S&amp;P Europe 350 Carbon Efficient New Methodology</t>
  </si>
  <si>
    <t>12AC</t>
  </si>
  <si>
    <t>S&amp;P Global 1200 Carbon Efficient Index New Methodology</t>
  </si>
  <si>
    <t>4ACE</t>
  </si>
  <si>
    <t>S&amp;P 400 Carbon Efficient Index</t>
  </si>
  <si>
    <t>6ACE</t>
  </si>
  <si>
    <t>S&amp;P 600 Carbon Efficient Index</t>
  </si>
  <si>
    <t>SDCE</t>
  </si>
  <si>
    <t>S&amp;P South Africa Domestic Carbon Efficient (DSW) Index</t>
  </si>
  <si>
    <t>ICHA</t>
  </si>
  <si>
    <t>Dow Jones Islamic Market China A Index</t>
  </si>
  <si>
    <t>A3XS</t>
  </si>
  <si>
    <t>S&amp;P/ASX Small Ordinaries Select</t>
  </si>
  <si>
    <t>SI1C</t>
  </si>
  <si>
    <t>Dow Jones Sukuk 10% Cap Select Index</t>
  </si>
  <si>
    <t>TX3B</t>
  </si>
  <si>
    <t>S&amp;P Taxable Municipal BBB Rated Bond</t>
  </si>
  <si>
    <t>E75-</t>
  </si>
  <si>
    <t>E1CW</t>
  </si>
  <si>
    <t>S&amp;P GCC Composite 10% Capped</t>
  </si>
  <si>
    <t>TMV-</t>
  </si>
  <si>
    <t>S&amp;P U.S. &amp; Hong Kong LargeMidCap Technology Minimum Volatility Index</t>
  </si>
  <si>
    <t>S5EF</t>
  </si>
  <si>
    <t>S&amp;P 500 Equity and Futures Index</t>
  </si>
  <si>
    <t>MUBD</t>
  </si>
  <si>
    <t>S&amp;P U.S. Municipal Green Bond Select Index</t>
  </si>
  <si>
    <t>3VS2</t>
  </si>
  <si>
    <t>S&amp;P 30 ESG-Momentum Select Index (Version 2)(Series 2)</t>
  </si>
  <si>
    <t>CABI</t>
  </si>
  <si>
    <t>S&amp;P/BMV Corporate ABS Bond Index</t>
  </si>
  <si>
    <t>CMRS</t>
  </si>
  <si>
    <t>S&amp;P Global LargeMidCap Commodity and Resources Index</t>
  </si>
  <si>
    <t>EEUR</t>
  </si>
  <si>
    <t>Pan Eastern European</t>
  </si>
  <si>
    <t>BMI4</t>
  </si>
  <si>
    <t>S&amp;P Nordic LargeCap Index (2004)</t>
  </si>
  <si>
    <t>LPET</t>
  </si>
  <si>
    <t>S&amp;P Listed Private Equity Index in TTM</t>
  </si>
  <si>
    <t>5HD2</t>
  </si>
  <si>
    <t>S&amp;P 500 High Dividend Yield 250 index</t>
  </si>
  <si>
    <t>T20-</t>
  </si>
  <si>
    <t>S&amp;P Shariah Top 20</t>
  </si>
  <si>
    <t>BRC2</t>
  </si>
  <si>
    <t>S&amp;P/BNY Mellon BRIC Select Index</t>
  </si>
  <si>
    <t>SEL-</t>
  </si>
  <si>
    <t>S&amp;P/BNY Mellon Select Index</t>
  </si>
  <si>
    <t>BADR</t>
  </si>
  <si>
    <t>S&amp;P/BNY Mellon ADR Index</t>
  </si>
  <si>
    <t>GDR-</t>
  </si>
  <si>
    <t>S&amp;P/BNY Mellon GDR Index</t>
  </si>
  <si>
    <t>DR--</t>
  </si>
  <si>
    <t>S&amp;P/BNY Mellon DR Index</t>
  </si>
  <si>
    <t>CLSC</t>
  </si>
  <si>
    <t>S&amp;P/BNY Mellon Classic ADR Index</t>
  </si>
  <si>
    <t>CLOT</t>
  </si>
  <si>
    <t>S&amp;P/BNY Mellon OTC Classic ADR Index</t>
  </si>
  <si>
    <t>REG-</t>
  </si>
  <si>
    <t>S&amp;P/BNY Mellon Regional Index</t>
  </si>
  <si>
    <t>TEL-</t>
  </si>
  <si>
    <t>S&amp;P/BNY Mellon Telecommunications Index</t>
  </si>
  <si>
    <t>T100</t>
  </si>
  <si>
    <t>S&amp;P/BNY Mellon International 100 Index</t>
  </si>
  <si>
    <t>DEM-</t>
  </si>
  <si>
    <t>S&amp;P/BNY Mellon Developed/Emerging Index</t>
  </si>
  <si>
    <t>SML-</t>
  </si>
  <si>
    <t>S&amp;P/BNY Mellon Small Cap Index</t>
  </si>
  <si>
    <t>SUPR</t>
  </si>
  <si>
    <t>S&amp;P/BNY Mellon Composite Index</t>
  </si>
  <si>
    <t>EMAC</t>
  </si>
  <si>
    <t>S&amp;P/BNY Mellon Emerging Asia Select Classic ADR Index</t>
  </si>
  <si>
    <t>LTAM</t>
  </si>
  <si>
    <t>S&amp;P/BNY Mellon LatAm Index</t>
  </si>
  <si>
    <t>CHP-</t>
  </si>
  <si>
    <t>S&amp;P/BNY Mellon China Xia Y Dai ADR Index</t>
  </si>
  <si>
    <t>OT30</t>
  </si>
  <si>
    <t>S&amp;P/BNY Mellon OTCM QX ADR 30 Index</t>
  </si>
  <si>
    <t>FRNT</t>
  </si>
  <si>
    <t>S&amp;P/BNY Mellon New Frontier Index</t>
  </si>
  <si>
    <t>ALL-</t>
  </si>
  <si>
    <t xml:space="preserve">S&amp;P China A AllCap </t>
  </si>
  <si>
    <t>HYAD</t>
  </si>
  <si>
    <t>High Yield Dividend Aristocrats Dynamic Hedged</t>
  </si>
  <si>
    <t>NB05</t>
  </si>
  <si>
    <t>Sovereign Inflation-Linked Series B Bond 0-5 Year Index</t>
  </si>
  <si>
    <t>NB51</t>
  </si>
  <si>
    <t>Sovereign Inflation-Linked Series B Bond 5-10 Year Index</t>
  </si>
  <si>
    <t>NB10</t>
  </si>
  <si>
    <t>Sovereign Inflation-Linked Series B Bond 10+ Year Index</t>
  </si>
  <si>
    <t>NB15</t>
  </si>
  <si>
    <t>Sovereign Inflation-Linked Series B Bond 1-5 Year Index</t>
  </si>
  <si>
    <t>NB13</t>
  </si>
  <si>
    <t>Sovereign Inflation-Linked Series B Bond 1-3 Year Index</t>
  </si>
  <si>
    <t>NB35</t>
  </si>
  <si>
    <t>Sovereign Inflation-Linked Series B Bond 3-5 Year Index</t>
  </si>
  <si>
    <t>NB57</t>
  </si>
  <si>
    <t>Sovereign Inflation-Linked Series B Bond 5-7 Year Index</t>
  </si>
  <si>
    <t>NB71</t>
  </si>
  <si>
    <t>Sovereign Inflation-Linked Series B Bond 7-10 Year Index</t>
  </si>
  <si>
    <t>NB12</t>
  </si>
  <si>
    <t>Sovereign Inflation-Linked Series B Bond 10-20 Year Index</t>
  </si>
  <si>
    <t>NB20</t>
  </si>
  <si>
    <t>Sovereign Inflation-Linked Series B Bond 20+ Year Index</t>
  </si>
  <si>
    <t>ACEP</t>
  </si>
  <si>
    <t>S&amp;P Access China Enterprises Enhanced Value Index (PBoC CNY)</t>
  </si>
  <si>
    <t>200F</t>
  </si>
  <si>
    <t>S&amp;P/ASX 200 Dividend Points Index</t>
  </si>
  <si>
    <t>200J</t>
  </si>
  <si>
    <t>S&amp;P/ASX 200 Dividend Points Index (Annual)</t>
  </si>
  <si>
    <t>A2AR</t>
  </si>
  <si>
    <t xml:space="preserve">S&amp;P/ASX 200 Australia Revenue Exposure Index </t>
  </si>
  <si>
    <t>A2FR</t>
  </si>
  <si>
    <t xml:space="preserve">S&amp;P/ASX 200 Foreign Revenue Exposure Index </t>
  </si>
  <si>
    <t>N5FR</t>
  </si>
  <si>
    <t xml:space="preserve">S&amp;P/NZX 50 Foreign Revenue Exposure Index </t>
  </si>
  <si>
    <t>N5NR</t>
  </si>
  <si>
    <t xml:space="preserve">S&amp;P/NZX 50 New Zealand Revenue Exposure Index </t>
  </si>
  <si>
    <t>BL3C</t>
  </si>
  <si>
    <t xml:space="preserve">S&amp;P U.S. Treasury Bill Current 3-Month Index      </t>
  </si>
  <si>
    <t>BL6C</t>
  </si>
  <si>
    <t xml:space="preserve">S&amp;P U.S. Treasury Bill Current 6-Month Index      </t>
  </si>
  <si>
    <t>BL9C</t>
  </si>
  <si>
    <t xml:space="preserve">S&amp;P U.S. Treasury Bill Current 9-Month Index      </t>
  </si>
  <si>
    <t>BLYC</t>
  </si>
  <si>
    <t xml:space="preserve">S&amp;P U.S. Treasury Bill Current 12-Month Index      </t>
  </si>
  <si>
    <t>EXPI</t>
  </si>
  <si>
    <t>Exporters Index</t>
  </si>
  <si>
    <t>GRUS</t>
  </si>
  <si>
    <t>Green Bond U.S. Dollar Select</t>
  </si>
  <si>
    <t>PC01</t>
  </si>
  <si>
    <t>Pan Asia Corporate Bond 0-1 Year</t>
  </si>
  <si>
    <t>PC03</t>
  </si>
  <si>
    <t>Pan Asia Corporate Bond 0-3 Year</t>
  </si>
  <si>
    <t>PC05</t>
  </si>
  <si>
    <t>Pan Asia Corporate Bond 0-5 Year</t>
  </si>
  <si>
    <t>PC0T</t>
  </si>
  <si>
    <t>Pan Asia Corporate Bond 0-10 Year</t>
  </si>
  <si>
    <t>PC13</t>
  </si>
  <si>
    <t>Pan Asia Corporate Bond 1-3 Year</t>
  </si>
  <si>
    <t>PC35</t>
  </si>
  <si>
    <t>Pan Asia Corporate Bond 3-5 Year</t>
  </si>
  <si>
    <t>PC3P</t>
  </si>
  <si>
    <t>Pan Asia Corporate Bond 3+ Year</t>
  </si>
  <si>
    <t>PC57</t>
  </si>
  <si>
    <t>Pan Asia Corporate Bond 5-7 Year</t>
  </si>
  <si>
    <t>PC5P</t>
  </si>
  <si>
    <t>Pan Asia Corporate Bond 5+ Year</t>
  </si>
  <si>
    <t>PC5T</t>
  </si>
  <si>
    <t>Pan Asia Corporate Bond 5-10 Year</t>
  </si>
  <si>
    <t>PC7P</t>
  </si>
  <si>
    <t>Pan Asia Corporate Bond 7+ Year</t>
  </si>
  <si>
    <t>PC7T</t>
  </si>
  <si>
    <t>Pan Asia Corporate Bond 7-10 Year</t>
  </si>
  <si>
    <t>PCTP</t>
  </si>
  <si>
    <t>Pan Asia Corporate Bond 10+ Year</t>
  </si>
  <si>
    <t>LEB3</t>
  </si>
  <si>
    <t>S&amp;P European BB/B Ratings Loan Index</t>
  </si>
  <si>
    <t>GLB3</t>
  </si>
  <si>
    <t>S&amp;P Global Leveraged Loan BB/B Ratings 85/15 Index</t>
  </si>
  <si>
    <t>EULL</t>
  </si>
  <si>
    <t>S&amp;P European All Loans Index</t>
  </si>
  <si>
    <t>LGAL</t>
  </si>
  <si>
    <t>S&amp;P Global Leveraged Loan Index</t>
  </si>
  <si>
    <t>MBTB</t>
  </si>
  <si>
    <t>S&amp;P Municipal Bond Tobacco Index</t>
  </si>
  <si>
    <t>MBTE</t>
  </si>
  <si>
    <t>S&amp;P Municipal Bond Ex Puerto Rico &amp; Tobacco Index</t>
  </si>
  <si>
    <t>NZEO</t>
  </si>
  <si>
    <t xml:space="preserve">S&amp;P/NZX Emerging Opportunities Index </t>
  </si>
  <si>
    <t>INR-</t>
  </si>
  <si>
    <t>USD-</t>
  </si>
  <si>
    <t>S&amp;P India Issued USD Corporate Bond Index</t>
  </si>
  <si>
    <t>S20P</t>
  </si>
  <si>
    <t>S&amp;P  20+ Year Sovereign Bond Index</t>
  </si>
  <si>
    <t>G7S2</t>
  </si>
  <si>
    <t>S&amp;P G7 20+  Year Sovereign Bond Index</t>
  </si>
  <si>
    <t>G7SB</t>
  </si>
  <si>
    <t>S&amp;P G7 Sovereign Bond Index</t>
  </si>
  <si>
    <t>50S2</t>
  </si>
  <si>
    <t>S&amp;P 500 Smallest 200 Index</t>
  </si>
  <si>
    <t>HRCL</t>
  </si>
  <si>
    <t>S&amp;P Africa Frontier Top 50 Index</t>
  </si>
  <si>
    <t>R135</t>
  </si>
  <si>
    <t xml:space="preserve">S&amp;P 1500 1.35X Leverage Carry-Free Quarterly Index </t>
  </si>
  <si>
    <t>T50S</t>
  </si>
  <si>
    <t>S&amp;P EuroUSA 50 ESG Select Index</t>
  </si>
  <si>
    <t>50PH</t>
  </si>
  <si>
    <t>S&amp;P 500 Hedged Excess Return Index (PR)</t>
  </si>
  <si>
    <t>B50S</t>
  </si>
  <si>
    <t>S&amp;P Europe 50 ESG Select</t>
  </si>
  <si>
    <t>BMIC</t>
  </si>
  <si>
    <t>S&amp;P Broad Market Index Ex-China A</t>
  </si>
  <si>
    <t>50CA</t>
  </si>
  <si>
    <t xml:space="preserve">S&amp;P 500 Capital Resiliency Index </t>
  </si>
  <si>
    <t>BMIA</t>
  </si>
  <si>
    <t>S&amp;P BMI A</t>
  </si>
  <si>
    <t>MACR</t>
  </si>
  <si>
    <t>S&amp;P Rotator Macro Allocation Index</t>
  </si>
  <si>
    <t>MAXC</t>
  </si>
  <si>
    <t>S&amp;P Rotator Macro Allocation Ex-Commodity Index</t>
  </si>
  <si>
    <t>GIA-</t>
  </si>
  <si>
    <t>Dow Jones Indexes China A</t>
  </si>
  <si>
    <t>GIC-</t>
  </si>
  <si>
    <t>Dow Jones Indexes EX-China A</t>
  </si>
  <si>
    <t>ISGX</t>
  </si>
  <si>
    <t>DJ Islamic EX-China A</t>
  </si>
  <si>
    <t>ISGA</t>
  </si>
  <si>
    <t>DJ Islamic China A</t>
  </si>
  <si>
    <t>EMIA</t>
  </si>
  <si>
    <t>S&amp;P Emerging Markets Investible China A</t>
  </si>
  <si>
    <t>EMIC</t>
  </si>
  <si>
    <t>S&amp;P Emerging Markets Investible EX-China A</t>
  </si>
  <si>
    <t>5P1H</t>
  </si>
  <si>
    <t>S&amp;P 500 Plus 1.5%</t>
  </si>
  <si>
    <t>BMIG</t>
  </si>
  <si>
    <t>S&amp;P BMI GRIP index</t>
  </si>
  <si>
    <t>50IX</t>
  </si>
  <si>
    <t xml:space="preserve">S&amp;P 500 Shariah Industry Exclusions Index </t>
  </si>
  <si>
    <t>SK10</t>
  </si>
  <si>
    <t>Dow Jones Sukuk 10+ Year index</t>
  </si>
  <si>
    <t>PRIF</t>
  </si>
  <si>
    <t>S&amp;P PRISM Factor Index</t>
  </si>
  <si>
    <t>GCFE</t>
  </si>
  <si>
    <t>S&amp;P GSCI Gold 70/30 Futures/Equity Blend Index</t>
  </si>
  <si>
    <t>MXCB</t>
  </si>
  <si>
    <t xml:space="preserve">S&amp;P/MX Cannabis Index </t>
  </si>
  <si>
    <t>TXSS</t>
  </si>
  <si>
    <t xml:space="preserve">S&amp;P/TSX SmallCap Select Index </t>
  </si>
  <si>
    <t>BMVF</t>
  </si>
  <si>
    <t xml:space="preserve">S&amp;P/BMV Ingenius Index </t>
  </si>
  <si>
    <t>AC95</t>
  </si>
  <si>
    <t>S&amp;P/ASX 200 95% Put Protection Composite Index</t>
  </si>
  <si>
    <t>503B</t>
  </si>
  <si>
    <t>S&amp;P 500 Quality, Value, Momentum Multi-Factor ER (3M T-Bill + .35%) Index</t>
  </si>
  <si>
    <t>GP65</t>
  </si>
  <si>
    <t>S&amp;P STRIDE Glide Path 2065</t>
  </si>
  <si>
    <t>GW65</t>
  </si>
  <si>
    <t>STRIDE Glidepath 2065 Withdrawl Parent</t>
  </si>
  <si>
    <t>LB65</t>
  </si>
  <si>
    <t>S&amp;P STRIDE TIPS-Lockbox 2065</t>
  </si>
  <si>
    <t>LW65</t>
  </si>
  <si>
    <t>S&amp;P STRIDE TIPS-Lockbox 2065 Index Parent</t>
  </si>
  <si>
    <t>ASOW</t>
  </si>
  <si>
    <t>S&amp;P/ASX Small Ordinaries (WM)</t>
  </si>
  <si>
    <t>PAXA</t>
  </si>
  <si>
    <t>Pan Arab Composite Ex-Saudi Aramco</t>
  </si>
  <si>
    <t>EMXA</t>
  </si>
  <si>
    <t>Emerging Markets Global Ex-Saudi Aramco</t>
  </si>
  <si>
    <t>PAXK</t>
  </si>
  <si>
    <t>Pan Arab Composite Ex-Kuwait</t>
  </si>
  <si>
    <t>51YF</t>
  </si>
  <si>
    <t>S&amp;P/B3 One-Day Interbank Deposit 5Y - 10Y Futures Index (BRL) ER</t>
  </si>
  <si>
    <t>FR50</t>
  </si>
  <si>
    <t xml:space="preserve">S&amp;P France 50 Index </t>
  </si>
  <si>
    <t>FR80</t>
  </si>
  <si>
    <t xml:space="preserve">S&amp;P France 80 Index </t>
  </si>
  <si>
    <t>5ALT</t>
  </si>
  <si>
    <t>S&amp;P 500 (4PM CET Price)</t>
  </si>
  <si>
    <t>AECD</t>
  </si>
  <si>
    <t>S&amp;P ADR Ex-Consumer Discretionary  Index</t>
  </si>
  <si>
    <t>AEIN</t>
  </si>
  <si>
    <t>S&amp;P ADR Ex-Industrials  Index</t>
  </si>
  <si>
    <t>AEIT</t>
  </si>
  <si>
    <t>S&amp;P ADR Ex-Information Technology  Index</t>
  </si>
  <si>
    <t>AEMT</t>
  </si>
  <si>
    <t>S&amp;P ADR Ex-Materials  Index</t>
  </si>
  <si>
    <t>AERE</t>
  </si>
  <si>
    <t>S&amp;P ADR Ex-Real Estate  Index</t>
  </si>
  <si>
    <t>AEUT</t>
  </si>
  <si>
    <t>S&amp;P ADR Ex-Utililities  Index</t>
  </si>
  <si>
    <t>AECS</t>
  </si>
  <si>
    <t>S&amp;P ADR Ex-Communication Services  Index</t>
  </si>
  <si>
    <t>AECT</t>
  </si>
  <si>
    <t>S&amp;P ADR Ex-Consumer Staples  Index</t>
  </si>
  <si>
    <t>AEEN</t>
  </si>
  <si>
    <t>S&amp;P ADR Ex-Energy  Index</t>
  </si>
  <si>
    <t>AEFI</t>
  </si>
  <si>
    <t>S&amp;P ADR Ex-Financials  Index</t>
  </si>
  <si>
    <t>AEHC</t>
  </si>
  <si>
    <t>S&amp;P ADR Ex-Health Care  Index</t>
  </si>
  <si>
    <t>MOON</t>
  </si>
  <si>
    <t>S&amp;P Kensho Moonshots Index</t>
  </si>
  <si>
    <t>15XE</t>
  </si>
  <si>
    <t>S&amp;P Composite 1500 Ex-Energy (Sector)Index</t>
  </si>
  <si>
    <t>15XM</t>
  </si>
  <si>
    <t>S&amp;P Composite 1500 Ex-Materials (Sector)Index</t>
  </si>
  <si>
    <t>15XI</t>
  </si>
  <si>
    <t>S&amp;P Composite 1500 Ex-Industrials (Sector)Index</t>
  </si>
  <si>
    <t>15XD</t>
  </si>
  <si>
    <t>S&amp;P Composite 1500 Ex-Consumer Discretionary(Sector)</t>
  </si>
  <si>
    <t>15XS</t>
  </si>
  <si>
    <t>S&amp;P Composite 1500 Ex-Consumer Staples(Sector)</t>
  </si>
  <si>
    <t>15XH</t>
  </si>
  <si>
    <t>S&amp;P Composite 1500 Ex-Health Care(Sector)</t>
  </si>
  <si>
    <t>15XF</t>
  </si>
  <si>
    <t>S&amp;P Composite 1500 Ex-Financials (Sector)Index</t>
  </si>
  <si>
    <t>15XT</t>
  </si>
  <si>
    <t>S&amp;P Composite 1500 Ex-Information Technology(Sector)</t>
  </si>
  <si>
    <t>15XC</t>
  </si>
  <si>
    <t>S&amp;P Composite 1500 Ex-Communication Services(Sector)</t>
  </si>
  <si>
    <t>15XU</t>
  </si>
  <si>
    <t>S&amp;P Composite 1500 Ex-Utilities (Sector)Index</t>
  </si>
  <si>
    <t>15XR</t>
  </si>
  <si>
    <t>S&amp;P Composite 1500 Ex-Real-Estate (Sector)Index</t>
  </si>
  <si>
    <t>ARIE</t>
  </si>
  <si>
    <t>50D2</t>
  </si>
  <si>
    <t>S&amp;P 500 2% Decrement Index</t>
  </si>
  <si>
    <t>B5S2</t>
  </si>
  <si>
    <t xml:space="preserve">S&amp;P Europe 50 ESG Select(Series 2) </t>
  </si>
  <si>
    <t>T5S2</t>
  </si>
  <si>
    <t xml:space="preserve">S&amp;P EuroUSA 50 ESG Select(Series 2) </t>
  </si>
  <si>
    <t>BMGB</t>
  </si>
  <si>
    <t>S&amp;P Global Ex-Australia &amp; New Zealand LargeMidCap ESG and S&amp;P Green Bond 70/30 Blend Index</t>
  </si>
  <si>
    <t>BREC</t>
  </si>
  <si>
    <t>BR Equal Country</t>
  </si>
  <si>
    <t>UTDT</t>
  </si>
  <si>
    <t>S&amp;P U.S. Treasury Dynamic Trend</t>
  </si>
  <si>
    <t>JOBS</t>
  </si>
  <si>
    <t>S&amp;P 500 LinkUp Jobs Index</t>
  </si>
  <si>
    <t>SPCC</t>
  </si>
  <si>
    <t>S&amp;P Pan Asia Ex-JP, AU, NZ, IN, PK BMI Consumer Discretionary and Consumer Staples 5% Capped Index (Custom)</t>
  </si>
  <si>
    <t>SPSR</t>
  </si>
  <si>
    <t>S&amp;P Pan Asia BMI Select Real Estate 10% Capped Index (Custom)</t>
  </si>
  <si>
    <t>SPBS</t>
  </si>
  <si>
    <t>S&amp;P Pan Asia Ex-JP, AU, NZ, IN, PK BMI Shariah (Custom)</t>
  </si>
  <si>
    <t>SCHS</t>
  </si>
  <si>
    <t>S&amp;P China &amp; Hong Kong 20% Capped Shariah Index (Custom)</t>
  </si>
  <si>
    <t>SPCU</t>
  </si>
  <si>
    <t>S&amp;P Pan Asia Ex-JP, AU, NZ, IN, PK BMI Select Communications, Construction and Utilities 10% Capped Index (Custom)</t>
  </si>
  <si>
    <t>SST1</t>
  </si>
  <si>
    <t>S&amp;P Pan Asia Ex-JANZ, IN, PK BMI Shariah Top 100 Index (Custom)</t>
  </si>
  <si>
    <t>500Q</t>
  </si>
  <si>
    <t>IPSE</t>
  </si>
  <si>
    <t>S&amp;P/BMV IPC Select Index</t>
  </si>
  <si>
    <t>HYSA</t>
  </si>
  <si>
    <t>S&amp;P/ASX High Yield Select Corporate Bond Ex Banks Index</t>
  </si>
  <si>
    <t>HAY-</t>
  </si>
  <si>
    <t>S&amp;P/ASX High Yield Corporate Bond Index</t>
  </si>
  <si>
    <t>SOTE</t>
  </si>
  <si>
    <t>S&amp;P 100 Expanded Information Technology Index</t>
  </si>
  <si>
    <t>5SCS</t>
  </si>
  <si>
    <t>S&amp;P 500 Communication Services Plus Index</t>
  </si>
  <si>
    <t>A2CR</t>
  </si>
  <si>
    <t>S&amp;P/ASX 200 Carbon Price Risk 2030 Adjusted Index</t>
  </si>
  <si>
    <t>standard</t>
  </si>
  <si>
    <t>A3S2</t>
  </si>
  <si>
    <t>S&amp;P/ASX 300 Ex-S&amp;P/ASX 200 Index</t>
  </si>
  <si>
    <t>RTSP</t>
  </si>
  <si>
    <t>RTS Index paydate</t>
  </si>
  <si>
    <t>RTSM</t>
  </si>
  <si>
    <t>RTS SMID Index</t>
  </si>
  <si>
    <t>RTOG</t>
  </si>
  <si>
    <t>RTS Oil &amp; Gas Index</t>
  </si>
  <si>
    <t>RTCR</t>
  </si>
  <si>
    <t>RTS Consumer &amp; Retail Index</t>
  </si>
  <si>
    <t>TB3-</t>
  </si>
  <si>
    <t>S&amp;P Current 3-Month Canada Treasury Bill Index</t>
  </si>
  <si>
    <t>TRRO</t>
  </si>
  <si>
    <t>Tail Risk Roll out contract</t>
  </si>
  <si>
    <t>SILB</t>
  </si>
  <si>
    <t>S&amp;P/CLX Sovereign Inflation-Linked Bond Index</t>
  </si>
  <si>
    <t>SI15</t>
  </si>
  <si>
    <t>S&amp;P/CLX Sovereign Inflation-Linked Bond 1-5 Year Index</t>
  </si>
  <si>
    <t>C15F</t>
  </si>
  <si>
    <t>S&amp;P Collateralized 1-5 Year Bond Index</t>
  </si>
  <si>
    <t>C51F</t>
  </si>
  <si>
    <t>S&amp;P Collateralized 5-10 Year Bond Index</t>
  </si>
  <si>
    <t>A50D</t>
  </si>
  <si>
    <t>S&amp;P/ASX MidCap 50 and Small Ordinaries Daily 50/50 Blend Index</t>
  </si>
  <si>
    <t>SK37</t>
  </si>
  <si>
    <t>Dow Jones Sukuk 3-7 Year</t>
  </si>
  <si>
    <t>S5P-</t>
  </si>
  <si>
    <t>Pan Asia 5+ Year Sovereign Bond Index</t>
  </si>
  <si>
    <t>UBCB</t>
  </si>
  <si>
    <t>S&amp;P/BMV Sovereign UDIBONOS &amp; CBIC Bond Index</t>
  </si>
  <si>
    <t>UC13</t>
  </si>
  <si>
    <t>S&amp;P/BMV Sovereign UDIBONOS &amp; CBIC 1-3 Year Bond Index</t>
  </si>
  <si>
    <t>UC35</t>
  </si>
  <si>
    <t>S&amp;P/BMV Sovereign UDIBONOS &amp; CBIC 3-5 Year Bond Index</t>
  </si>
  <si>
    <t>UC5T</t>
  </si>
  <si>
    <t>S&amp;P/BMV Sovereign UDIBONOS &amp; CBIC 5-10 Year Bond Index</t>
  </si>
  <si>
    <t>UCTP</t>
  </si>
  <si>
    <t>S&amp;P/BMV Sovereign UDIBONOS &amp; CBIC 10+ Year Bond Index</t>
  </si>
  <si>
    <t>IPEF</t>
  </si>
  <si>
    <t>S&amp;P/BMV IPC CompMx Ex-Financials</t>
  </si>
  <si>
    <t>BRIC</t>
  </si>
  <si>
    <t>FEAS</t>
  </si>
  <si>
    <t xml:space="preserve">DJ FEAS Index </t>
  </si>
  <si>
    <t>TSM-</t>
  </si>
  <si>
    <t xml:space="preserve">DJ Global TSM </t>
  </si>
  <si>
    <t>500D</t>
  </si>
  <si>
    <t>TXBM</t>
  </si>
  <si>
    <t>S&amp;P/TSX Global Base Metals</t>
  </si>
  <si>
    <t>SRSU</t>
  </si>
  <si>
    <t>S&amp;P Style Rotator Sub-Index</t>
  </si>
  <si>
    <t>IRMA</t>
  </si>
  <si>
    <t>Dow Jones Islamic Market World Moderately Aggressive Risk Index</t>
  </si>
  <si>
    <t>U5HD</t>
  </si>
  <si>
    <t>S&amp;P 500 High Dividend</t>
  </si>
  <si>
    <t>350H</t>
  </si>
  <si>
    <t>Europe 350 headline Index</t>
  </si>
  <si>
    <t>SG05</t>
  </si>
  <si>
    <t>S&amp;P STRIDE Glide-Path 2005</t>
  </si>
  <si>
    <t>SG10</t>
  </si>
  <si>
    <t>S&amp;P STRIDE Glide-Path 2010</t>
  </si>
  <si>
    <t>SG15</t>
  </si>
  <si>
    <t>S&amp;P STRIDE Glide-Path 2015</t>
  </si>
  <si>
    <t>SG20</t>
  </si>
  <si>
    <t>S&amp;P STRIDE Glide-Path 2020</t>
  </si>
  <si>
    <t>SG25</t>
  </si>
  <si>
    <t>S&amp;P STRIDE Glide-Path 2025</t>
  </si>
  <si>
    <t>SG30</t>
  </si>
  <si>
    <t>S&amp;P STRIDE Glide-Path 2030</t>
  </si>
  <si>
    <t>SG35</t>
  </si>
  <si>
    <t>S&amp;P STRIDE Glide-Path 2035</t>
  </si>
  <si>
    <t>SG40</t>
  </si>
  <si>
    <t>S&amp;P STRIDE Glide-Path 2040</t>
  </si>
  <si>
    <t>SG45</t>
  </si>
  <si>
    <t>S&amp;P STRIDE Glide-Path 2045</t>
  </si>
  <si>
    <t>SG50</t>
  </si>
  <si>
    <t>S&amp;P STRIDE Glide-Path 2050</t>
  </si>
  <si>
    <t>SG55</t>
  </si>
  <si>
    <t>S&amp;P STRIDE Glide-Path 2055</t>
  </si>
  <si>
    <t>SG60</t>
  </si>
  <si>
    <t>S&amp;P STRIDE Glide-Path 2060</t>
  </si>
  <si>
    <t>SL05</t>
  </si>
  <si>
    <t>S&amp;P STRIDE TIPS-Lockbox 2005</t>
  </si>
  <si>
    <t>SL10</t>
  </si>
  <si>
    <t>S&amp;P STRIDE TIPS-Lockbox 2010</t>
  </si>
  <si>
    <t>SL15</t>
  </si>
  <si>
    <t>S&amp;P STRIDE TIPS-Lockbox 2015</t>
  </si>
  <si>
    <t>SL20</t>
  </si>
  <si>
    <t>S&amp;P STRIDE TIPS-Lockbox 2020</t>
  </si>
  <si>
    <t>SL25</t>
  </si>
  <si>
    <t>S&amp;P STRIDE TIPS-Lockbox 2025</t>
  </si>
  <si>
    <t>SL30</t>
  </si>
  <si>
    <t>S&amp;P STRIDE TIPS-Lockbox 2030</t>
  </si>
  <si>
    <t>SL35</t>
  </si>
  <si>
    <t>S&amp;P STRIDE TIPS-Lockbox 2035</t>
  </si>
  <si>
    <t>SL40</t>
  </si>
  <si>
    <t>S&amp;P STRIDE TIPS-Lockbox 2040</t>
  </si>
  <si>
    <t>SL45</t>
  </si>
  <si>
    <t>S&amp;P STRIDE TIPS-Lockbox 2045</t>
  </si>
  <si>
    <t>SL50</t>
  </si>
  <si>
    <t>S&amp;P STRIDE TIPS-Lockbox 2050</t>
  </si>
  <si>
    <t>SL55</t>
  </si>
  <si>
    <t>S&amp;P STRIDE TIPS-Lockbox 2055</t>
  </si>
  <si>
    <t>SL60</t>
  </si>
  <si>
    <t>S&amp;P STRIDE TIPS-Lockbox 2060</t>
  </si>
  <si>
    <t>GRA1</t>
  </si>
  <si>
    <t>High Yield Corporate Bond Index A</t>
  </si>
  <si>
    <t>GRA2</t>
  </si>
  <si>
    <t>High Yield Corporate Bond Index AA</t>
  </si>
  <si>
    <t>GRA3</t>
  </si>
  <si>
    <t>High Yield Corporate Bond Index AAA</t>
  </si>
  <si>
    <t>GRB3</t>
  </si>
  <si>
    <t>High Yield Corporate Bond Index BBB</t>
  </si>
  <si>
    <t>IC03</t>
  </si>
  <si>
    <t>Investment Grade Corporate Bond 0-3 Year</t>
  </si>
  <si>
    <t>IC1-</t>
  </si>
  <si>
    <t>Investment Grade Corporate Bond 1+ Year</t>
  </si>
  <si>
    <t>IC10</t>
  </si>
  <si>
    <t>Investment Grade Corporate Bond 10+ Year</t>
  </si>
  <si>
    <t>IC35</t>
  </si>
  <si>
    <t>Investment Grade Corporate Bond 3-5 Year</t>
  </si>
  <si>
    <t>IC57</t>
  </si>
  <si>
    <t>Investment Grade Corporate Bond 5-7 Year</t>
  </si>
  <si>
    <t>IC71</t>
  </si>
  <si>
    <t>Investment Grade Corporate Bond 7-10 Year</t>
  </si>
  <si>
    <t>ICA1</t>
  </si>
  <si>
    <t>Investment Grade Corporate Bond A</t>
  </si>
  <si>
    <t>ICA2</t>
  </si>
  <si>
    <t>Investment Grade Corporate Bond AA</t>
  </si>
  <si>
    <t>ICA3</t>
  </si>
  <si>
    <t>Investment Grade Corporate Bond AAA</t>
  </si>
  <si>
    <t>ICB1</t>
  </si>
  <si>
    <t>Investment Grade Corporate Bond B</t>
  </si>
  <si>
    <t>ICB2</t>
  </si>
  <si>
    <t>Investment Grade Corporate Bond BB</t>
  </si>
  <si>
    <t>ICB3</t>
  </si>
  <si>
    <t>Investment Grade Corporate Bond BBB</t>
  </si>
  <si>
    <t>ICC3</t>
  </si>
  <si>
    <t>Investment Grade Corporate Bond CCC</t>
  </si>
  <si>
    <t>GCF-</t>
  </si>
  <si>
    <t>Collateralized Bond Index</t>
  </si>
  <si>
    <t>AFRS</t>
  </si>
  <si>
    <t>Africa Select</t>
  </si>
  <si>
    <t>LW05</t>
  </si>
  <si>
    <t>S&amp;P STRIDE TIPS-Lockbox 2005 Index Parent</t>
  </si>
  <si>
    <t>LW10</t>
  </si>
  <si>
    <t>S&amp;P STRIDE TIPS-Lockbox 2010 Index Parent</t>
  </si>
  <si>
    <t>LW15</t>
  </si>
  <si>
    <t>S&amp;P STRIDE TIPS-Lockbox 2015 Index Parent</t>
  </si>
  <si>
    <t>LW20</t>
  </si>
  <si>
    <t>S&amp;P STRIDE TIPS-Lockbox 2020 Index Parent</t>
  </si>
  <si>
    <t>LW25</t>
  </si>
  <si>
    <t>S&amp;P STRIDE TIPS-Lockbox 2025 Index Parent</t>
  </si>
  <si>
    <t>LW30</t>
  </si>
  <si>
    <t>S&amp;P STRIDE TIPS-Lockbox 2030 Index Parent</t>
  </si>
  <si>
    <t>LW35</t>
  </si>
  <si>
    <t>S&amp;P STRIDE TIPS-Lockbox 2035 Index Parent</t>
  </si>
  <si>
    <t>LW40</t>
  </si>
  <si>
    <t>S&amp;P STRIDE TIPS-Lockbox 2040 Index Parent</t>
  </si>
  <si>
    <t>LW45</t>
  </si>
  <si>
    <t>S&amp;P STRIDE TIPS-Lockbox 2045 Index Parent</t>
  </si>
  <si>
    <t>LW50</t>
  </si>
  <si>
    <t>S&amp;P STRIDE TIPS-Lockbox 2050 Index Parent</t>
  </si>
  <si>
    <t>LW55</t>
  </si>
  <si>
    <t>S&amp;P STRIDE TIPS-Lockbox 2055 Index Parent</t>
  </si>
  <si>
    <t>LW60</t>
  </si>
  <si>
    <t>S&amp;P STRIDE TIPS-Lockbox 2060 Index Parent</t>
  </si>
  <si>
    <t>GP05</t>
  </si>
  <si>
    <t>S&amp;P STRIDE Glide Path 2005</t>
  </si>
  <si>
    <t>GP10</t>
  </si>
  <si>
    <t>S&amp;P STRIDE Glide Path 2010</t>
  </si>
  <si>
    <t>GP15</t>
  </si>
  <si>
    <t>S&amp;P STRIDE Glide Path 2015</t>
  </si>
  <si>
    <t>GP20</t>
  </si>
  <si>
    <t>S&amp;P STRIDE Glide Path 2020</t>
  </si>
  <si>
    <t>GP25</t>
  </si>
  <si>
    <t>S&amp;P STRIDE Glide Path 2025</t>
  </si>
  <si>
    <t>GP30</t>
  </si>
  <si>
    <t>S&amp;P STRIDE Glide Path 2030</t>
  </si>
  <si>
    <t>GP35</t>
  </si>
  <si>
    <t>S&amp;P STRIDE Glide Path 2035</t>
  </si>
  <si>
    <t>GP40</t>
  </si>
  <si>
    <t>S&amp;P STRIDE Glide Path 2040</t>
  </si>
  <si>
    <t>GP45</t>
  </si>
  <si>
    <t>S&amp;P STRIDE Glide Path 2045</t>
  </si>
  <si>
    <t>GP50</t>
  </si>
  <si>
    <t>S&amp;P STRIDE Glide Path 2050</t>
  </si>
  <si>
    <t>GP55</t>
  </si>
  <si>
    <t>S&amp;P STRIDE Glide Path 2055</t>
  </si>
  <si>
    <t>GP60</t>
  </si>
  <si>
    <t>S&amp;P STRIDE Glide Path 2060</t>
  </si>
  <si>
    <t>LB05</t>
  </si>
  <si>
    <t>LB10</t>
  </si>
  <si>
    <t>LB15</t>
  </si>
  <si>
    <t>LB20</t>
  </si>
  <si>
    <t>LB25</t>
  </si>
  <si>
    <t>LB30</t>
  </si>
  <si>
    <t>LB35</t>
  </si>
  <si>
    <t>LB40</t>
  </si>
  <si>
    <t>LB45</t>
  </si>
  <si>
    <t>LB50</t>
  </si>
  <si>
    <t>LB55</t>
  </si>
  <si>
    <t>LB60</t>
  </si>
  <si>
    <t>GW05</t>
  </si>
  <si>
    <t>STRIDE Glidepath 2005 Withdrawl Parent</t>
  </si>
  <si>
    <t>GW10</t>
  </si>
  <si>
    <t>STRIDE Glidepath 2010 Withdrawl Parent</t>
  </si>
  <si>
    <t>GW15</t>
  </si>
  <si>
    <t>STRIDE Glidepath 2015 Withdrawl Parent</t>
  </si>
  <si>
    <t>GW20</t>
  </si>
  <si>
    <t>STRIDE Glidepath 2020 Withdrawl Parent</t>
  </si>
  <si>
    <t>GW25</t>
  </si>
  <si>
    <t>STRIDE Glidepath 2025 Withdrawl Parent</t>
  </si>
  <si>
    <t>GW30</t>
  </si>
  <si>
    <t>STRIDE Glidepath 2030 Withdrawl Parent</t>
  </si>
  <si>
    <t>GW35</t>
  </si>
  <si>
    <t>STRIDE Glidepath 2035 Withdrawl Parent</t>
  </si>
  <si>
    <t>GW40</t>
  </si>
  <si>
    <t>STRIDE Glidepath 2040 Withdrawl Parent</t>
  </si>
  <si>
    <t>GW45</t>
  </si>
  <si>
    <t>STRIDE Glidepath 2045 Withdrawl Parent</t>
  </si>
  <si>
    <t>GW50</t>
  </si>
  <si>
    <t>STRIDE Glidepath 2050 Withdrawl Parent</t>
  </si>
  <si>
    <t>GW55</t>
  </si>
  <si>
    <t>STRIDE Glidepath 2055 Withdrawl Parent</t>
  </si>
  <si>
    <t>GW60</t>
  </si>
  <si>
    <t>STRIDE Glidepath 2060 Withdrawl Parent</t>
  </si>
  <si>
    <t>AUTD</t>
  </si>
  <si>
    <t>S&amp;P/ASX Australian 10-Year Treasury Bond (Dollar Value) Futures Index</t>
  </si>
  <si>
    <t>AU3D</t>
  </si>
  <si>
    <t>S&amp;P/ASX Australian 3-Year Treasury Bond (Dollar Value) Futures Index</t>
  </si>
  <si>
    <t>A3X5</t>
  </si>
  <si>
    <t>S&amp;P/ASX 300 Industrials Index ex-top 5 stocks by market capitalization</t>
  </si>
  <si>
    <t>CPI-</t>
  </si>
  <si>
    <t>S&amp;P Monthly Australian Consumer Price Indicator</t>
  </si>
  <si>
    <t>C502</t>
  </si>
  <si>
    <t>S&amp;P China 500 - FMC</t>
  </si>
  <si>
    <t>SW1-</t>
  </si>
  <si>
    <t>S&amp;P/NZX 1 Year Swap</t>
  </si>
  <si>
    <t>SW10</t>
  </si>
  <si>
    <t>S&amp;P/NZX 10 Year Swap</t>
  </si>
  <si>
    <t>SW15</t>
  </si>
  <si>
    <t>S&amp;P/NZX 15 Year Swap</t>
  </si>
  <si>
    <t>SW2-</t>
  </si>
  <si>
    <t>S&amp;P/NZX 2 Year Swap</t>
  </si>
  <si>
    <t>SW3-</t>
  </si>
  <si>
    <t>S&amp;P/NZX 3 Year Swap</t>
  </si>
  <si>
    <t>BB30</t>
  </si>
  <si>
    <t>S&amp;P/NZX 30-Day Bank Bills Index</t>
  </si>
  <si>
    <t>SW4-</t>
  </si>
  <si>
    <t>S&amp;P/NZX 4 Year Swap</t>
  </si>
  <si>
    <t>SW5-</t>
  </si>
  <si>
    <t>S&amp;P/NZX 5 Year Swap</t>
  </si>
  <si>
    <t>SW7-</t>
  </si>
  <si>
    <t>S&amp;P/NZX 7 Year Swap</t>
  </si>
  <si>
    <t>BB90</t>
  </si>
  <si>
    <t>S&amp;P/NZX 90-Day Bank Bills Index</t>
  </si>
  <si>
    <t>SWC-</t>
  </si>
  <si>
    <t>S&amp;P/NZX All Swaps Index (1Y – 10Y incl.)</t>
  </si>
  <si>
    <t>CRD-</t>
  </si>
  <si>
    <t>S&amp;P/NZX Call Rate Deposit Index</t>
  </si>
  <si>
    <t>SWL-</t>
  </si>
  <si>
    <t>S&amp;P/NZX Long End Swap Index (7Y &amp; 10Y)</t>
  </si>
  <si>
    <t>SWM-</t>
  </si>
  <si>
    <t>S&amp;P/NZX Mid Curve Swap Index (3Y – 7Y incl.)</t>
  </si>
  <si>
    <t>SWML</t>
  </si>
  <si>
    <t>S&amp;P/NZX Mid-Long End Swap Index (5Y, 7Y &amp; 10Y)</t>
  </si>
  <si>
    <t>SWS-</t>
  </si>
  <si>
    <t>S&amp;P/NZX Short End Swap Index (1Y, 2Y &amp; 3Y)</t>
  </si>
  <si>
    <t>SWSM</t>
  </si>
  <si>
    <t>S&amp;P/NZX Short-Mid Curve Swap Index (1Y – 5Y incl.)</t>
  </si>
  <si>
    <t>JGB-</t>
  </si>
  <si>
    <t>JGB</t>
  </si>
  <si>
    <t>BSAP</t>
  </si>
  <si>
    <t>S&amp;P BSE 200 (65%) + S&amp;P Asia Pacific Emerging BMI (35%)</t>
  </si>
  <si>
    <t>DYGL</t>
  </si>
  <si>
    <t>S&amp;P Dynamic Commodity Producers Gold index</t>
  </si>
  <si>
    <t>SUDD</t>
  </si>
  <si>
    <t>DJ Sustainability Europe Diversified High Beta High Dividend Index</t>
  </si>
  <si>
    <t>AIPS</t>
  </si>
  <si>
    <t>S&amp;P BSE AllCap Sectors</t>
  </si>
  <si>
    <t>SB--</t>
  </si>
  <si>
    <t>S&amp;P Sovereign Bond Index</t>
  </si>
  <si>
    <t>SB01</t>
  </si>
  <si>
    <t>S&amp;P 0-1 Year Sovereign Bond Index</t>
  </si>
  <si>
    <t>SB-1</t>
  </si>
  <si>
    <t>S&amp;P 1+ Year Sovereign Bond Index</t>
  </si>
  <si>
    <t>SB13</t>
  </si>
  <si>
    <t>S&amp;P 1-3 Year Sovereign Bond Index</t>
  </si>
  <si>
    <t>SB35</t>
  </si>
  <si>
    <t>S&amp;P 3-5 Year Sovereign Bond Index</t>
  </si>
  <si>
    <t>SB57</t>
  </si>
  <si>
    <t>S&amp;P 5-7 Year Sovereign Bond Index</t>
  </si>
  <si>
    <t>SB71</t>
  </si>
  <si>
    <t>S&amp;P 7-10 Year Sovereign Bond Index</t>
  </si>
  <si>
    <t>SB10</t>
  </si>
  <si>
    <t>S&amp;P 10+ Year Sovereign Bond Index</t>
  </si>
  <si>
    <t>SB15</t>
  </si>
  <si>
    <t>S&amp;P 1-5 Year Sovereign Bond Index</t>
  </si>
  <si>
    <t>SB51</t>
  </si>
  <si>
    <t>S&amp;P 5-10 Year Sovereign Bond Index</t>
  </si>
  <si>
    <t>SB3A</t>
  </si>
  <si>
    <t>S&amp;P Sovereign Bond AAA Index</t>
  </si>
  <si>
    <t>SB2A</t>
  </si>
  <si>
    <t>S&amp;P Sovereign Bond AA Index</t>
  </si>
  <si>
    <t>SB1A</t>
  </si>
  <si>
    <t>S&amp;P  Sovereign Bond A Index</t>
  </si>
  <si>
    <t>SB3B</t>
  </si>
  <si>
    <t>S&amp;P Sovereign Bond BBB Index</t>
  </si>
  <si>
    <t>SB2B</t>
  </si>
  <si>
    <t>S&amp;P Sovereign Bond BB Index</t>
  </si>
  <si>
    <t>SB1B</t>
  </si>
  <si>
    <t>S&amp;P Sovereign Bond B Index</t>
  </si>
  <si>
    <t>SB3C</t>
  </si>
  <si>
    <t>S&amp;P  Sovereign Bond CCC and Below Index</t>
  </si>
  <si>
    <t>NCS-</t>
  </si>
  <si>
    <t>S&amp;P New China Sectors Index</t>
  </si>
  <si>
    <t>ARIW</t>
  </si>
  <si>
    <t>S&amp;P/JPX Dividend Aristocrats Index WM</t>
  </si>
  <si>
    <t>BMER</t>
  </si>
  <si>
    <t>S&amp;P Broad Market Excess Return Index</t>
  </si>
  <si>
    <t>A20N</t>
  </si>
  <si>
    <t>S&amp;P/ASX 200 NTR</t>
  </si>
  <si>
    <t>350T</t>
  </si>
  <si>
    <t>S&amp;P Europe 350 TR</t>
  </si>
  <si>
    <t>IICH</t>
  </si>
  <si>
    <t>S&amp;P/TSX Information Technology, Industrials, Consumer Staples, Consumer Discretionary, Health Care</t>
  </si>
  <si>
    <t>S&amp;P BSE SENSEX Arbitrage</t>
  </si>
  <si>
    <t>E120</t>
  </si>
  <si>
    <t>S&amp;P Global 1200 ESG</t>
  </si>
  <si>
    <t>RTMM</t>
  </si>
  <si>
    <t>RTS Metals &amp; Mining Index</t>
  </si>
  <si>
    <t>RTEU</t>
  </si>
  <si>
    <t>RTS Electric Utilities Index</t>
  </si>
  <si>
    <t>RTTC</t>
  </si>
  <si>
    <t>RTS Telecom Index</t>
  </si>
  <si>
    <t>RTSF</t>
  </si>
  <si>
    <t>RTS Finances Index</t>
  </si>
  <si>
    <t>TB6-</t>
  </si>
  <si>
    <t>S&amp;P Current 6-Month Canada Treasury Bill Index</t>
  </si>
  <si>
    <t>TB12</t>
  </si>
  <si>
    <t>S&amp;P Current 12-Month Canada Treasury Bill Index</t>
  </si>
  <si>
    <t>T6CR</t>
  </si>
  <si>
    <t>S&amp;P/TSX 60 Canada Revenue Exposure Index</t>
  </si>
  <si>
    <t>IPCI</t>
  </si>
  <si>
    <t>S&amp;P/BMV IPCI</t>
  </si>
  <si>
    <t>STRI</t>
  </si>
  <si>
    <t>Standard Roll in contract</t>
  </si>
  <si>
    <t>STRO</t>
  </si>
  <si>
    <t>Standard Roll out contract</t>
  </si>
  <si>
    <t>TRRI</t>
  </si>
  <si>
    <t>Tail Risk Roll in contract</t>
  </si>
  <si>
    <t>DJBT</t>
  </si>
  <si>
    <t>Dow Jones Industrial Average JPY Hedged (TTM) (Japan Calendar)</t>
  </si>
  <si>
    <t>SACE</t>
  </si>
  <si>
    <t>S&amp;P Access Chinese Enterprises Index</t>
  </si>
  <si>
    <t>ALLT</t>
  </si>
  <si>
    <t>S&amp;P/ASX All Technology Index</t>
  </si>
  <si>
    <t>53PM</t>
  </si>
  <si>
    <t>S&amp;P 500 (WM 3PM ET)</t>
  </si>
  <si>
    <t>350R</t>
  </si>
  <si>
    <t>S&amp;P EUROPE 350 (MXN) (WM 3pm ET)</t>
  </si>
  <si>
    <t>5RKC</t>
  </si>
  <si>
    <t>S&amp;P 500 Riskcasting Index</t>
  </si>
  <si>
    <t>5LVR</t>
  </si>
  <si>
    <t>S&amp;P 500 Low Volatility Riskcasting Index</t>
  </si>
  <si>
    <t>5T1H</t>
  </si>
  <si>
    <t xml:space="preserve">S&amp;P 500 Top 100 Index </t>
  </si>
  <si>
    <t>RPMO</t>
  </si>
  <si>
    <t>S&amp;P Risk Premia Rates Momentum (Cross-Sectional) Index</t>
  </si>
  <si>
    <t>TD50</t>
  </si>
  <si>
    <t>S&amp;P Target Date 2050 Index</t>
  </si>
  <si>
    <t>TD55</t>
  </si>
  <si>
    <t>S&amp;P Target Date 2055 Index</t>
  </si>
  <si>
    <t>PACG</t>
  </si>
  <si>
    <t>S&amp;P/Hawkamah ESG Index</t>
  </si>
  <si>
    <t>STU-</t>
  </si>
  <si>
    <t>S&amp;P 500 VIX Short-Term Futures Index (0930-1615 ET)</t>
  </si>
  <si>
    <t>BMHY</t>
  </si>
  <si>
    <t>S&amp;P High Yield Select Index</t>
  </si>
  <si>
    <t>GCC4</t>
  </si>
  <si>
    <t>S&amp;P GCC Composite 40 Index</t>
  </si>
  <si>
    <t>PAC5</t>
  </si>
  <si>
    <t>S&amp;P Pan Arab Composite 50 Index</t>
  </si>
  <si>
    <t>SAC2</t>
  </si>
  <si>
    <t>S&amp;P Saudi Arabia Composite 20 Index</t>
  </si>
  <si>
    <t>BDRI</t>
  </si>
  <si>
    <r>
      <t>S&amp;P/B3 Ingenius Index</t>
    </r>
    <r>
      <rPr>
        <sz val="11"/>
        <color rgb="FF000000"/>
        <rFont val="Calibri"/>
        <family val="2"/>
      </rPr>
      <t xml:space="preserve"> </t>
    </r>
  </si>
  <si>
    <t>52XC</t>
  </si>
  <si>
    <t>S&amp;P 500 PR 2X Leverage Carry-Free Daily Index</t>
  </si>
  <si>
    <t>EBCO</t>
  </si>
  <si>
    <t>S&amp;P/ASX Blended Equity and Bond - Conservative Index</t>
  </si>
  <si>
    <t>GFI5</t>
  </si>
  <si>
    <t>Global Bond &gt; Corporate &gt; Non-Inflation Linked &gt; Infrastructure &gt; 500M</t>
  </si>
  <si>
    <t>GFS2</t>
  </si>
  <si>
    <t>Global Bond &gt; Corporate &gt; Non-Inflation Linked &gt; Infrastructure &gt; Solvency II Capital Efficiency</t>
  </si>
  <si>
    <t>ISG3</t>
  </si>
  <si>
    <t>Dow Jones Islamic Market World 300 Index</t>
  </si>
  <si>
    <t>BR20</t>
  </si>
  <si>
    <t>S&amp;P U.S. Treasury Bond Current 20-Year Index</t>
  </si>
  <si>
    <t>ST5F</t>
  </si>
  <si>
    <t>S&amp;P 10-15 Year Sovereign Bond Index</t>
  </si>
  <si>
    <t>SFPF</t>
  </si>
  <si>
    <t>S&amp;P 15+ Year Sovereign Bond Index</t>
  </si>
  <si>
    <t>S03F</t>
  </si>
  <si>
    <t>S&amp;P 0-3 Year Sovereign Bond Index</t>
  </si>
  <si>
    <t>S05F</t>
  </si>
  <si>
    <t>S&amp;P 0-5 Year Sovereign Bond Index</t>
  </si>
  <si>
    <t>B5S3</t>
  </si>
  <si>
    <t xml:space="preserve">S&amp;P Europe 50 ESG Select(Series 3) </t>
  </si>
  <si>
    <t>T5S3</t>
  </si>
  <si>
    <t xml:space="preserve">S&amp;P EuroUSA 50 ESG Select(Series 3) </t>
  </si>
  <si>
    <t>SB07</t>
  </si>
  <si>
    <t>S&amp;P 1-10 Year Sovereign Bond Index</t>
  </si>
  <si>
    <t>IPCT</t>
  </si>
  <si>
    <t>S&amp;P/BMV Total Index</t>
  </si>
  <si>
    <t>N5A2</t>
  </si>
  <si>
    <t xml:space="preserve">S&amp;P/NZX 50 and S&amp;P/ASX 200 Quarterly 50/50 Blend Index </t>
  </si>
  <si>
    <t>50S-</t>
  </si>
  <si>
    <t xml:space="preserve">S&amp;P 500 Sustainability Screened Index </t>
  </si>
  <si>
    <t>40S-</t>
  </si>
  <si>
    <t>S&amp;P 400 Sustainability Screened Index</t>
  </si>
  <si>
    <t>60S-</t>
  </si>
  <si>
    <t xml:space="preserve">S&amp;P 600 Sustainability Screened Index </t>
  </si>
  <si>
    <t>1AXW</t>
  </si>
  <si>
    <t xml:space="preserve">S&amp;P Global 100 Ex-Controversial Weapons Index </t>
  </si>
  <si>
    <t>30S2</t>
  </si>
  <si>
    <t>S&amp;P 30 ESG-Momentum Select Index (Series 2)</t>
  </si>
  <si>
    <t>30MS</t>
  </si>
  <si>
    <t>S&amp;P 30 ESG-Momentum Select Index</t>
  </si>
  <si>
    <t>TXCR</t>
  </si>
  <si>
    <t>S&amp;P/TSX Composite Carbon Price Risk 2030 Adjusted Index</t>
  </si>
  <si>
    <t>TX6C</t>
  </si>
  <si>
    <t xml:space="preserve">S&amp;P/TSX 60 Carbon Price Risk 2030 Adjusted Index </t>
  </si>
  <si>
    <t>RMDR</t>
  </si>
  <si>
    <t>S&amp;P Risk-Managed Target Date Retirement Income Index</t>
  </si>
  <si>
    <t>RM15</t>
  </si>
  <si>
    <t xml:space="preserve">S&amp;P Risk-Managed Target Date 2015 Index </t>
  </si>
  <si>
    <t>RM20</t>
  </si>
  <si>
    <t xml:space="preserve">S&amp;P Risk-Managed Target Date 2020 Index </t>
  </si>
  <si>
    <t>RM25</t>
  </si>
  <si>
    <t xml:space="preserve">S&amp;P Risk-Managed Target Date 2025 Index </t>
  </si>
  <si>
    <t>RM30</t>
  </si>
  <si>
    <t xml:space="preserve">S&amp;P Risk-Managed Target Date 2030 Index </t>
  </si>
  <si>
    <t>RM35</t>
  </si>
  <si>
    <t xml:space="preserve">S&amp;P Risk-Managed Target Date 2035 Index </t>
  </si>
  <si>
    <t>RM40</t>
  </si>
  <si>
    <t xml:space="preserve">S&amp;P Risk-Managed Target Date 2040 Index </t>
  </si>
  <si>
    <t>RM45</t>
  </si>
  <si>
    <t xml:space="preserve">S&amp;P Risk-Managed Target Date 2045 Index </t>
  </si>
  <si>
    <t>RM50</t>
  </si>
  <si>
    <t xml:space="preserve">S&amp;P Risk-Managed Target Date 2050 Index </t>
  </si>
  <si>
    <t>RM55</t>
  </si>
  <si>
    <t xml:space="preserve">S&amp;P Risk-Managed Target Date 2055 Index </t>
  </si>
  <si>
    <t>RM60</t>
  </si>
  <si>
    <t xml:space="preserve">S&amp;P Risk-Managed Target Date 2060+ Index </t>
  </si>
  <si>
    <t>GLRC</t>
  </si>
  <si>
    <t>S&amp;P Global Riskcasting</t>
  </si>
  <si>
    <t>GLVR</t>
  </si>
  <si>
    <t>S&amp;P Global Low Volatility Riskcasting</t>
  </si>
  <si>
    <t>EURC</t>
  </si>
  <si>
    <t>S&amp;P Europe 350 Riskcasting</t>
  </si>
  <si>
    <t>ELVR</t>
  </si>
  <si>
    <t>S&amp;P Europe 350 Low Volatility Riskcasting</t>
  </si>
  <si>
    <t>5CIB</t>
  </si>
  <si>
    <t>S&amp;P 500 Catholic Values Investment Grade Bond Index</t>
  </si>
  <si>
    <t>AGGC</t>
  </si>
  <si>
    <t>S&amp;P U.S. Catholic Values Aggregate Bond Index</t>
  </si>
  <si>
    <t>ISXA</t>
  </si>
  <si>
    <t>Dow Jones Islamic Market Ex-A-Shares Index</t>
  </si>
  <si>
    <t>30V2</t>
  </si>
  <si>
    <t>S&amp;P 30 ESG-Momentum Select Index (Version 2)</t>
  </si>
  <si>
    <t>CA5-</t>
  </si>
  <si>
    <t>S&amp;P China A 500 Index</t>
  </si>
  <si>
    <t>CA1-</t>
  </si>
  <si>
    <t xml:space="preserve">S&amp;P China A 1000 Index </t>
  </si>
  <si>
    <t>CC18</t>
  </si>
  <si>
    <t>S&amp;P China A 1800 Index</t>
  </si>
  <si>
    <t>CA8-</t>
  </si>
  <si>
    <t>S&amp;P China A 800 Index</t>
  </si>
  <si>
    <t>CA15</t>
  </si>
  <si>
    <t>S&amp;P China A 1500 Index</t>
  </si>
  <si>
    <t>A2X-</t>
  </si>
  <si>
    <t>S&amp;P/ASX 200 Ex-ANZ, CBA, NAB and WBC Index</t>
  </si>
  <si>
    <t>TXCI</t>
  </si>
  <si>
    <t>S&amp;P/TSX Composite Carbon Efficient Index</t>
  </si>
  <si>
    <t>IPOC</t>
  </si>
  <si>
    <t xml:space="preserve">S&amp;P IPO Contrarian Opportunities Index </t>
  </si>
  <si>
    <t>5Y21</t>
  </si>
  <si>
    <t>S&amp;P 500 Annual Dividend Futures 2021 Index</t>
  </si>
  <si>
    <t>5Y22</t>
  </si>
  <si>
    <t>5Y23</t>
  </si>
  <si>
    <t>TXXE</t>
  </si>
  <si>
    <t>S&amp;P/TSX Composite Ex-Energy Index</t>
  </si>
  <si>
    <t>UMRC</t>
  </si>
  <si>
    <t>S&amp;P Multi-Asset Riskcasting Index</t>
  </si>
  <si>
    <t>500R</t>
  </si>
  <si>
    <t>S&amp;P 500 (Fed Fund)</t>
  </si>
  <si>
    <t>AHCS</t>
  </si>
  <si>
    <t>S&amp;P Africa Hard Currency Select Sovereign Bond Index</t>
  </si>
  <si>
    <t>40MT</t>
  </si>
  <si>
    <t>S&amp;P 40 ESG-Momentum Titled Index</t>
  </si>
  <si>
    <t>GIHK</t>
  </si>
  <si>
    <t>S&amp;P GCC Kuwait Floor Index</t>
  </si>
  <si>
    <t>50EL</t>
  </si>
  <si>
    <t>S&amp;P 500 ESG Elite Index</t>
  </si>
  <si>
    <t>5FF-</t>
  </si>
  <si>
    <t>Fed Funds Futures</t>
  </si>
  <si>
    <t>5FFK</t>
  </si>
  <si>
    <t>Fed Funds Futures - 3pm KST rate</t>
  </si>
  <si>
    <t>EXFR</t>
  </si>
  <si>
    <t>S&amp;P Extended Frontier 150</t>
  </si>
  <si>
    <t>ER10</t>
  </si>
  <si>
    <t>S&amp;P East African Regional 10+ Year Sovereign Bond Index</t>
  </si>
  <si>
    <t>RAIC</t>
  </si>
  <si>
    <t>S&amp;P Kensho New Economy RAIC Index</t>
  </si>
  <si>
    <t>MBIN</t>
  </si>
  <si>
    <t>S&amp;P High Quality Intermediate Managed AMT-Free Municipal Bond Index</t>
  </si>
  <si>
    <t>SKAA</t>
  </si>
  <si>
    <t>Dow Jones Sukuk A- and Above Index (USD)</t>
  </si>
  <si>
    <t>RPMM</t>
  </si>
  <si>
    <t>S&amp;P GSCI Momentum</t>
  </si>
  <si>
    <t>RPCR</t>
  </si>
  <si>
    <t>S&amp;P GSCI Curve</t>
  </si>
  <si>
    <t>RPSN</t>
  </si>
  <si>
    <t>S&amp;P GSCI Momentum Sector Neutral</t>
  </si>
  <si>
    <t>RPTT</t>
  </si>
  <si>
    <t>S&amp;P GSCI Momentum - Tilted</t>
  </si>
  <si>
    <t>RPTN</t>
  </si>
  <si>
    <t>S&amp;P GSCI Momentum - Tilted Sector Neutral</t>
  </si>
  <si>
    <t>XG13</t>
  </si>
  <si>
    <t>S&amp;P Global Developed Aggregate Ex-Collateralized 1-3 Year Bond Index</t>
  </si>
  <si>
    <t>X110</t>
  </si>
  <si>
    <t>S&amp;P Global Developed Aggregate Ex-Collateralized 1-10 Year Bond Index (USD)</t>
  </si>
  <si>
    <t>5EWF</t>
  </si>
  <si>
    <t>S&amp;P 500 Ex-Walmart and First Solar Index</t>
  </si>
  <si>
    <t>FIBC</t>
  </si>
  <si>
    <t>S&amp;P/BMV FIBRAS Composite Index</t>
  </si>
  <si>
    <t>MAES</t>
  </si>
  <si>
    <t>S&amp;P MAESTRO</t>
  </si>
  <si>
    <t>LUX-</t>
  </si>
  <si>
    <t>S&amp;P Global Luxury Index</t>
  </si>
  <si>
    <t>DVG1</t>
  </si>
  <si>
    <t>Dow Jones International Dividend 100 Index</t>
  </si>
  <si>
    <t>40T9</t>
  </si>
  <si>
    <t>50T9</t>
  </si>
  <si>
    <t>60T9</t>
  </si>
  <si>
    <t>ENCS</t>
  </si>
  <si>
    <t>S&amp;P Global Clean Energy Select Index</t>
  </si>
  <si>
    <t>HCEI</t>
  </si>
  <si>
    <t>S&amp;P 500 Higher Credit-Rating Ex-Insurance Equity Index</t>
  </si>
  <si>
    <t>TCCM</t>
  </si>
  <si>
    <t>S&amp;P/TSX 60 Covered Call 2% OTM Monthly Index</t>
  </si>
  <si>
    <t>TCCQ</t>
  </si>
  <si>
    <t>S&amp;P/TSX 60 Covered Call 2% OTM Quarterly Index</t>
  </si>
  <si>
    <t>T6S1</t>
  </si>
  <si>
    <t>S&amp;P/TSX 60 Delta Hedged Straddle 1% Vega Index</t>
  </si>
  <si>
    <t>T6SH</t>
  </si>
  <si>
    <t>S&amp;P/TSX 60 Delta Hedged Straddle 0.5% Vega Index</t>
  </si>
  <si>
    <t>TDOM</t>
  </si>
  <si>
    <t>S&amp;P/TSX 60 Dynamic Option Income Monthly Index</t>
  </si>
  <si>
    <t>TDOQ</t>
  </si>
  <si>
    <t>S&amp;P/TSX 60 Dynamic Option Income Quarterly Index</t>
  </si>
  <si>
    <t>TPWM</t>
  </si>
  <si>
    <t>S&amp;P/TSX 60 Put-Write ATM Monthly Index</t>
  </si>
  <si>
    <t>TPWQ</t>
  </si>
  <si>
    <t>S&amp;P/TSX 60 Put-Write ATM Quarterly Index</t>
  </si>
  <si>
    <t>VIX1</t>
  </si>
  <si>
    <t>VIX (ETF based)</t>
  </si>
  <si>
    <t>DVS1</t>
  </si>
  <si>
    <t>Asia Select Div 100</t>
  </si>
  <si>
    <t>REGE</t>
  </si>
  <si>
    <t xml:space="preserve">DJ Global Select Green RESI </t>
  </si>
  <si>
    <t>N5CE</t>
  </si>
  <si>
    <t>S&amp;P/NZX 50 Carbon Efficient Index</t>
  </si>
  <si>
    <t>N5CP</t>
  </si>
  <si>
    <t>S&amp;P/NZX 50 Portfolio Carbon Efficient Index</t>
  </si>
  <si>
    <t>EU5S</t>
  </si>
  <si>
    <t>S&amp;P Eurozone 50 ESG Select Index</t>
  </si>
  <si>
    <t>T10S</t>
  </si>
  <si>
    <t>S&amp;P EuroUSAJapan 100 ESG Select Index</t>
  </si>
  <si>
    <t>50MA</t>
  </si>
  <si>
    <t>S&amp;P 500-MARC5</t>
  </si>
  <si>
    <t>KHE-</t>
  </si>
  <si>
    <t>S&amp;P Kensho Hydrogen Economy Index</t>
  </si>
  <si>
    <t>50EN</t>
  </si>
  <si>
    <t>S&amp;P Eurozone 50 Environmental Select Index</t>
  </si>
  <si>
    <t>BDM-</t>
  </si>
  <si>
    <t>Broad Digital Market</t>
  </si>
  <si>
    <t>BDBC</t>
  </si>
  <si>
    <t>Broad Digital Market - Bitcoin</t>
  </si>
  <si>
    <t>BDET</t>
  </si>
  <si>
    <t>Broad Digital Market - Ethereum</t>
  </si>
  <si>
    <t>BDME</t>
  </si>
  <si>
    <t>S&amp;P Crypto Mega Cap Index</t>
  </si>
  <si>
    <t>BDMX</t>
  </si>
  <si>
    <t>S&amp;P Broad Digital Market-ex Mega Index</t>
  </si>
  <si>
    <t>TD65</t>
  </si>
  <si>
    <t>S&amp;P Target Date 2065+ Index</t>
  </si>
  <si>
    <t>RM65</t>
  </si>
  <si>
    <t>S&amp;P Risk-Managed Target Date 2065+ Index</t>
  </si>
  <si>
    <t>KDH-</t>
  </si>
  <si>
    <t>S&amp;P Kensho Digital Health Index</t>
  </si>
  <si>
    <t>G50S</t>
  </si>
  <si>
    <t>S&amp;P Global 50 ESG Select Index</t>
  </si>
  <si>
    <t>SELB</t>
  </si>
  <si>
    <t>S&amp;P Global ESG Equity &amp; Green Bond Balanced Index</t>
  </si>
  <si>
    <t>CTBM</t>
  </si>
  <si>
    <t>S&amp;P China Tech Broad Market Index</t>
  </si>
  <si>
    <t>CTD5</t>
  </si>
  <si>
    <t>S&amp;P China Tech 50 Domestic Index</t>
  </si>
  <si>
    <t>CHC5</t>
  </si>
  <si>
    <t>S&amp;P China Tech 50 HK Connect Index</t>
  </si>
  <si>
    <t>CT50</t>
  </si>
  <si>
    <t>S&amp;P China Tech 50 Index</t>
  </si>
  <si>
    <t>GMZP</t>
  </si>
  <si>
    <t>S&amp;P GSCI Multiple Contract 75/25 Zero Strike Put Protection</t>
  </si>
  <si>
    <t>E5S2</t>
  </si>
  <si>
    <t>S&amp;P Eurozone 50 ESG Select(Series 2)</t>
  </si>
  <si>
    <t>A3CE</t>
  </si>
  <si>
    <t>S&amp;P/ASX 300 Carbon Efficient Index</t>
  </si>
  <si>
    <t>A2CE</t>
  </si>
  <si>
    <t>S&amp;P/ASX 200 Carbon Efficient Index</t>
  </si>
  <si>
    <t>XCX1</t>
  </si>
  <si>
    <t>S&amp;P 500 ESG Exclusions Index</t>
  </si>
  <si>
    <t>NZ5T</t>
  </si>
  <si>
    <t>S&amp;P/NZX 50 Portfolio ESG Tilted Index</t>
  </si>
  <si>
    <t>EU5T</t>
  </si>
  <si>
    <t>S&amp;P Euro 50 Index (Series 2)</t>
  </si>
  <si>
    <t>B5S4</t>
  </si>
  <si>
    <t>S&amp;P Europe 50 ESG Select(Series 4)</t>
  </si>
  <si>
    <t>BSV6</t>
  </si>
  <si>
    <t>S&amp;P Eurozone Bund/SV ESG Select Index</t>
  </si>
  <si>
    <t>C3NS</t>
  </si>
  <si>
    <t>S&amp;P China A 300 (NS Series) Index</t>
  </si>
  <si>
    <t>30MT</t>
  </si>
  <si>
    <t>S&amp;P 30 ESG-Momentum Tilted Index</t>
  </si>
  <si>
    <t>1GEI</t>
  </si>
  <si>
    <t>S&amp;P 100 Gender Equality &amp; Inclusion Index</t>
  </si>
  <si>
    <t>BMRT</t>
  </si>
  <si>
    <t>S&amp;P Technology REIT Index</t>
  </si>
  <si>
    <t>RP2I</t>
  </si>
  <si>
    <t>S&amp;P Risk Parity 2.0 Index</t>
  </si>
  <si>
    <t>SPAC</t>
  </si>
  <si>
    <t>S&amp;P SPAC Index</t>
  </si>
  <si>
    <t>BMNS</t>
  </si>
  <si>
    <t>S&amp;P Broad Market Index (NS Series)</t>
  </si>
  <si>
    <t>50CO</t>
  </si>
  <si>
    <t>S&amp;P China Tech 50 Offshore Index</t>
  </si>
  <si>
    <t>CBL1</t>
  </si>
  <si>
    <t>S&amp;P Kensho Global Crypto &amp; Blockchain Index</t>
  </si>
  <si>
    <t>CBL2</t>
  </si>
  <si>
    <t>S&amp;P Kensho Liquid Global Cryptocurrency &amp; Blockchain Equity Index</t>
  </si>
  <si>
    <t>CBCT</t>
  </si>
  <si>
    <t>S&amp;P Carbon Control Index</t>
  </si>
  <si>
    <t>MDIS</t>
  </si>
  <si>
    <t>S&amp;P Multi-Asset Dynamic Inflation Strategy Index</t>
  </si>
  <si>
    <t>KSMF</t>
  </si>
  <si>
    <t>S&amp;P Kensho Smart Factories Index</t>
  </si>
  <si>
    <t>KADM</t>
  </si>
  <si>
    <t>S&amp;P Kensho Advanced Manufacturing Index</t>
  </si>
  <si>
    <t>NGER</t>
  </si>
  <si>
    <t>S&amp;P NextGenerationEU Recovery Equity Index</t>
  </si>
  <si>
    <t>5DAM</t>
  </si>
  <si>
    <t>S&amp;P 500 Dividend Aristocrats Monthly Rebalance Index</t>
  </si>
  <si>
    <t>BDEF</t>
  </si>
  <si>
    <t>S&amp;P/BNY Mellon Emerging ADR Ex-Financials Index</t>
  </si>
  <si>
    <t>50LS</t>
  </si>
  <si>
    <t>S&amp;P 500 Equal Weight ESG Leaders Select Index</t>
  </si>
  <si>
    <t>EZ5C</t>
  </si>
  <si>
    <t>S&amp;P Eurozone LargeCap 50 Net Zero 2050 Climate Transition Select Index</t>
  </si>
  <si>
    <t>EZ5P</t>
  </si>
  <si>
    <t>S&amp;P Eurozone LargeCap 50 Net Zero 2050 Paris-Aligned Select Index</t>
  </si>
  <si>
    <t>F20C</t>
  </si>
  <si>
    <t>S&amp;P France LargeMidCap 20 Net Zero 2050 Climate Transition Select Index</t>
  </si>
  <si>
    <t>F20P</t>
  </si>
  <si>
    <t>S&amp;P France LargeMidCap 20 Net Zero 2050 Paris-Aligned Select Index</t>
  </si>
  <si>
    <t>EJ1C</t>
  </si>
  <si>
    <t>S&amp;P EuroUSAJapan LargeMidCap 100 Net Zero 2050 Climate Transition Select Index</t>
  </si>
  <si>
    <t>EJ1P</t>
  </si>
  <si>
    <t>S&amp;P EuroUSAJapan LargeMidCap 100 Net Zero 2050 Paris-Aligned Select Index</t>
  </si>
  <si>
    <t>EUS2</t>
  </si>
  <si>
    <t>S&amp;P EuroUSA 50 Low Carbon ESG Select Index(Series 2)</t>
  </si>
  <si>
    <t>3VS3</t>
  </si>
  <si>
    <t>S&amp;P 30 ESG-Momentum Select (Version 2) (Series 3)</t>
  </si>
  <si>
    <t>N10S</t>
  </si>
  <si>
    <t>S&amp;P Transatlantic 100 ESG Select Index</t>
  </si>
  <si>
    <t>SRRS</t>
  </si>
  <si>
    <t>S&amp;P 500 Sector Rotator Daily RC2 5% (SOFR) Index</t>
  </si>
  <si>
    <t>KNEX</t>
  </si>
  <si>
    <t xml:space="preserve">Kensho Extended Nanotechnology </t>
  </si>
  <si>
    <t>E5LW</t>
  </si>
  <si>
    <t>S&amp;P 50 Low Carbon &amp; Water Intensity ESG Select Index</t>
  </si>
  <si>
    <t>F2LW</t>
  </si>
  <si>
    <t>S&amp;P 20 Low Carbon &amp; Water Intensity ESG Select Index</t>
  </si>
  <si>
    <t>SBL1</t>
  </si>
  <si>
    <t>S&amp;P/BVL Peru Sovereign Bond Large Cap 1+ Year Index</t>
  </si>
  <si>
    <t>3VS4</t>
  </si>
  <si>
    <t>S&amp;P 30 ESG-Momentum Select (Version 2) (Series 4)</t>
  </si>
  <si>
    <t>SUBM</t>
  </si>
  <si>
    <t>S&amp;P U.S. Balanced Multi-Asset Index</t>
  </si>
  <si>
    <t>GSKT</t>
  </si>
  <si>
    <t>S&amp;P Global Semiconductor Korea Tilted Index</t>
  </si>
  <si>
    <t>5TST</t>
  </si>
  <si>
    <t>S&amp;P 500 Twitter Sentiment Index</t>
  </si>
  <si>
    <t>A295</t>
  </si>
  <si>
    <t>EC95</t>
  </si>
  <si>
    <t>S&amp;P Europe 350 95% Put Protection Composite Index</t>
  </si>
  <si>
    <t>E395</t>
  </si>
  <si>
    <t>S&amp;P Europe 350 95% Put Protection Index</t>
  </si>
  <si>
    <t>E303</t>
  </si>
  <si>
    <t>S&amp;P Europe 350 Covered Call 103% Strike Index</t>
  </si>
  <si>
    <t>EO03</t>
  </si>
  <si>
    <t>S&amp;P Europe 350 Covered Call 103% Strike Overlay Index</t>
  </si>
  <si>
    <t>ARBH</t>
  </si>
  <si>
    <t>BFBS</t>
  </si>
  <si>
    <t>S&amp;P/BMV Sovereign BONDESF Bond Index</t>
  </si>
  <si>
    <t>BFB2</t>
  </si>
  <si>
    <t>S&amp;P/BMV Sovereign BONDESF Bond Index 24</t>
  </si>
  <si>
    <t>BNDS</t>
  </si>
  <si>
    <t>S&amp;P/BMV Sovereign BONDES Bond Index</t>
  </si>
  <si>
    <t>BND2</t>
  </si>
  <si>
    <t>S&amp;P/BMV Sovereign BONDES Bond Index 24</t>
  </si>
  <si>
    <t>5EFA</t>
  </si>
  <si>
    <t>S&amp;P 500 Ex-FireArms Index</t>
  </si>
  <si>
    <t>5TSS</t>
  </si>
  <si>
    <t>S&amp;P 500 Twitter Sentiment Select Equal Weight Index</t>
  </si>
  <si>
    <t>NEKT</t>
  </si>
  <si>
    <t>Dow Jones Internet Korea Tilted Index</t>
  </si>
  <si>
    <t>DAE3</t>
  </si>
  <si>
    <t>Dow Jones ESG Select Dividend 30 Index</t>
  </si>
  <si>
    <t>50PL</t>
  </si>
  <si>
    <t>S&amp;P 500 Equal Weight Energy Plus Index</t>
  </si>
  <si>
    <t>BRDO</t>
  </si>
  <si>
    <t>S&amp;P Brazil Dividend Opportunities</t>
  </si>
  <si>
    <t>ARBM</t>
  </si>
  <si>
    <t>Currency Code</t>
  </si>
  <si>
    <t>Country</t>
  </si>
  <si>
    <t>---</t>
  </si>
  <si>
    <t>AED</t>
  </si>
  <si>
    <t>United Arab Emirates</t>
  </si>
  <si>
    <t>UAE dirham</t>
  </si>
  <si>
    <t>AFN</t>
  </si>
  <si>
    <t>Afghanistan</t>
  </si>
  <si>
    <t>Afghan afghani</t>
  </si>
  <si>
    <t>ALL</t>
  </si>
  <si>
    <t>Albania</t>
  </si>
  <si>
    <t>Albanian lek</t>
  </si>
  <si>
    <t>AMD</t>
  </si>
  <si>
    <t>Armenia</t>
  </si>
  <si>
    <t>Armenian dram</t>
  </si>
  <si>
    <t>ANG</t>
  </si>
  <si>
    <t>Netherlands Antilles</t>
  </si>
  <si>
    <t>Netherlands Antillean gulden</t>
  </si>
  <si>
    <t>Also called Florins</t>
  </si>
  <si>
    <t>AOA</t>
  </si>
  <si>
    <t>Angola</t>
  </si>
  <si>
    <t>Angolan kwanza</t>
  </si>
  <si>
    <t>ARS</t>
  </si>
  <si>
    <t>Argentina</t>
  </si>
  <si>
    <t>Argentine peso</t>
  </si>
  <si>
    <t>AUD</t>
  </si>
  <si>
    <t>Australian dollar</t>
  </si>
  <si>
    <t>AWG</t>
  </si>
  <si>
    <t>Aruba</t>
  </si>
  <si>
    <t>Aruban florin</t>
  </si>
  <si>
    <t>AZN</t>
  </si>
  <si>
    <t>Azerbaijan</t>
  </si>
  <si>
    <t>Azerbaijani manat</t>
  </si>
  <si>
    <t>BAM</t>
  </si>
  <si>
    <t>Bosnia and Herzegovina</t>
  </si>
  <si>
    <t>Bosnia and Herzegovina konvertibilna marka</t>
  </si>
  <si>
    <t>BBD</t>
  </si>
  <si>
    <t>Barbados</t>
  </si>
  <si>
    <t>Barbadian dollar</t>
  </si>
  <si>
    <t>BDT</t>
  </si>
  <si>
    <t>Bangladesh</t>
  </si>
  <si>
    <t>Bangladeshi taka</t>
  </si>
  <si>
    <t>BGN</t>
  </si>
  <si>
    <t>Bulgaria</t>
  </si>
  <si>
    <t>Bulgarian lev</t>
  </si>
  <si>
    <t>BHD</t>
  </si>
  <si>
    <t>Bahrain</t>
  </si>
  <si>
    <t>Bahraini dinar</t>
  </si>
  <si>
    <t>BIF</t>
  </si>
  <si>
    <t>Burundi</t>
  </si>
  <si>
    <t>Burundi franc</t>
  </si>
  <si>
    <t>BMD</t>
  </si>
  <si>
    <t>Bermuda</t>
  </si>
  <si>
    <t>Bermudian dollar</t>
  </si>
  <si>
    <t>BND</t>
  </si>
  <si>
    <t>Brunei Darussalam</t>
  </si>
  <si>
    <t>Brunei dollar</t>
  </si>
  <si>
    <t>BOB</t>
  </si>
  <si>
    <t>Bolivia</t>
  </si>
  <si>
    <t>Bolivian boliviano</t>
  </si>
  <si>
    <t>BRL</t>
  </si>
  <si>
    <t>Brazil</t>
  </si>
  <si>
    <t>Brazilian real</t>
  </si>
  <si>
    <t>BSD</t>
  </si>
  <si>
    <t>Bahamas</t>
  </si>
  <si>
    <t>Bahamian dollar</t>
  </si>
  <si>
    <t>BTN</t>
  </si>
  <si>
    <t>Bhutan</t>
  </si>
  <si>
    <t>Bhutanese ngultrum</t>
  </si>
  <si>
    <t>BWP</t>
  </si>
  <si>
    <t>Botswana</t>
  </si>
  <si>
    <t>Botswana pula</t>
  </si>
  <si>
    <t>BYR</t>
  </si>
  <si>
    <t>Belarus</t>
  </si>
  <si>
    <t>Belarusian ruble</t>
  </si>
  <si>
    <t>BZD</t>
  </si>
  <si>
    <t>Belize</t>
  </si>
  <si>
    <t>Belize dollar</t>
  </si>
  <si>
    <t>CAD</t>
  </si>
  <si>
    <t>Canada</t>
  </si>
  <si>
    <t>Canadian dollar</t>
  </si>
  <si>
    <t>CDF</t>
  </si>
  <si>
    <t>Congo</t>
  </si>
  <si>
    <t>Congolese franc</t>
  </si>
  <si>
    <t>CHF</t>
  </si>
  <si>
    <t>Switzerland</t>
  </si>
  <si>
    <t>Swiss franc</t>
  </si>
  <si>
    <t>CLP</t>
  </si>
  <si>
    <t>Chile</t>
  </si>
  <si>
    <t>Chilean peso</t>
  </si>
  <si>
    <t>CNH</t>
  </si>
  <si>
    <t>China/Hong Kong</t>
  </si>
  <si>
    <t>Chinese yuan renminbi trading in Hong Kong</t>
  </si>
  <si>
    <t>CNY</t>
  </si>
  <si>
    <t>China</t>
  </si>
  <si>
    <t>Chinese yuan renminbi</t>
  </si>
  <si>
    <t>COP</t>
  </si>
  <si>
    <t>Colombia</t>
  </si>
  <si>
    <t>Colombian peso</t>
  </si>
  <si>
    <t>CRC</t>
  </si>
  <si>
    <t>Costa Rica</t>
  </si>
  <si>
    <t>Costa Rican colon</t>
  </si>
  <si>
    <t>CUP</t>
  </si>
  <si>
    <t>Cuba</t>
  </si>
  <si>
    <t>Cuban Peso</t>
  </si>
  <si>
    <t>CVE</t>
  </si>
  <si>
    <t>Cape Verde</t>
  </si>
  <si>
    <t>Cape Verdean escudo</t>
  </si>
  <si>
    <t>CZK</t>
  </si>
  <si>
    <t>Czech Republic</t>
  </si>
  <si>
    <t>Czech koruna</t>
  </si>
  <si>
    <t>DJF</t>
  </si>
  <si>
    <t>Djibouti</t>
  </si>
  <si>
    <t>Djiboutian franc</t>
  </si>
  <si>
    <t>DKK</t>
  </si>
  <si>
    <t>Denmark</t>
  </si>
  <si>
    <t>Danish krone</t>
  </si>
  <si>
    <t>DOP</t>
  </si>
  <si>
    <t>Dominican Republic</t>
  </si>
  <si>
    <t>Dominican peso</t>
  </si>
  <si>
    <t>DZD</t>
  </si>
  <si>
    <t>Algeria</t>
  </si>
  <si>
    <t>Algerian dinar</t>
  </si>
  <si>
    <t>EEK</t>
  </si>
  <si>
    <t>Estonia</t>
  </si>
  <si>
    <t>Estonian kroon</t>
  </si>
  <si>
    <t>EGP</t>
  </si>
  <si>
    <t>Egypt</t>
  </si>
  <si>
    <t>Egyptian pound</t>
  </si>
  <si>
    <t>ERN</t>
  </si>
  <si>
    <t>Eritrea</t>
  </si>
  <si>
    <t>Eritrean nakfa</t>
  </si>
  <si>
    <t>ETB</t>
  </si>
  <si>
    <t>Ethiopia</t>
  </si>
  <si>
    <t>Ethiopian birr</t>
  </si>
  <si>
    <t>EUR</t>
  </si>
  <si>
    <t>Euro Member Countries</t>
  </si>
  <si>
    <t>Euro</t>
  </si>
  <si>
    <t>FJD</t>
  </si>
  <si>
    <t>Fiji</t>
  </si>
  <si>
    <t>Fijian dollar</t>
  </si>
  <si>
    <t>FKP</t>
  </si>
  <si>
    <t>Falkland Islands (Malvinas)</t>
  </si>
  <si>
    <t>Falkland Islands pound</t>
  </si>
  <si>
    <t>GBP</t>
  </si>
  <si>
    <t>United Kingdom</t>
  </si>
  <si>
    <t>British pound</t>
  </si>
  <si>
    <t>GEL</t>
  </si>
  <si>
    <t>Georgia</t>
  </si>
  <si>
    <t>Georgian lari</t>
  </si>
  <si>
    <t>GHS</t>
  </si>
  <si>
    <t>Ghana</t>
  </si>
  <si>
    <t>Ghanaian cedi</t>
  </si>
  <si>
    <t>GIP</t>
  </si>
  <si>
    <t>Gibraltar</t>
  </si>
  <si>
    <t>Gibraltar pound</t>
  </si>
  <si>
    <t>GMD</t>
  </si>
  <si>
    <t>Gambia</t>
  </si>
  <si>
    <t>Gambian dalasi</t>
  </si>
  <si>
    <t>GNF</t>
  </si>
  <si>
    <t>Guinea</t>
  </si>
  <si>
    <t>Guinean franc</t>
  </si>
  <si>
    <t>GTQ</t>
  </si>
  <si>
    <t>Guatemala</t>
  </si>
  <si>
    <t>Guatemalan quetzal</t>
  </si>
  <si>
    <t>GYD</t>
  </si>
  <si>
    <t>Guyana</t>
  </si>
  <si>
    <t>Guyanese dollar</t>
  </si>
  <si>
    <t>HKD</t>
  </si>
  <si>
    <t>Hong Kong</t>
  </si>
  <si>
    <t>Hong Kong dollar</t>
  </si>
  <si>
    <t>HNL</t>
  </si>
  <si>
    <t>Honduras</t>
  </si>
  <si>
    <t>Honduran lempira</t>
  </si>
  <si>
    <t>HRK</t>
  </si>
  <si>
    <t>Croatia</t>
  </si>
  <si>
    <t>Croatian kuna</t>
  </si>
  <si>
    <t>HTG</t>
  </si>
  <si>
    <t>Haiti</t>
  </si>
  <si>
    <t>Haitian gourde</t>
  </si>
  <si>
    <t>HUF</t>
  </si>
  <si>
    <t>Hungary</t>
  </si>
  <si>
    <t>Hungarian forint</t>
  </si>
  <si>
    <t>IDR</t>
  </si>
  <si>
    <t>Indonesia</t>
  </si>
  <si>
    <t>Indonesian rupiah</t>
  </si>
  <si>
    <t>ILS</t>
  </si>
  <si>
    <t>Israel</t>
  </si>
  <si>
    <t>Israeli shekel</t>
  </si>
  <si>
    <t>INR</t>
  </si>
  <si>
    <t>India</t>
  </si>
  <si>
    <t>Indian rupee</t>
  </si>
  <si>
    <t>IQD</t>
  </si>
  <si>
    <t>Iraq</t>
  </si>
  <si>
    <t>Iraqi dinar</t>
  </si>
  <si>
    <t>IRR</t>
  </si>
  <si>
    <t>Iran</t>
  </si>
  <si>
    <t>Iranian rial</t>
  </si>
  <si>
    <t>ISK</t>
  </si>
  <si>
    <t>Iceland</t>
  </si>
  <si>
    <t>Icelandic króna</t>
  </si>
  <si>
    <t>JMD</t>
  </si>
  <si>
    <t>Jamaica</t>
  </si>
  <si>
    <t>Jamaican dollar</t>
  </si>
  <si>
    <t>JOD</t>
  </si>
  <si>
    <t>Jordan</t>
  </si>
  <si>
    <t>Jordanian dinar</t>
  </si>
  <si>
    <t>JPY</t>
  </si>
  <si>
    <t>Japan</t>
  </si>
  <si>
    <t>Japanese yen</t>
  </si>
  <si>
    <t>KES</t>
  </si>
  <si>
    <t>Kenya</t>
  </si>
  <si>
    <t>Kenyan shilling</t>
  </si>
  <si>
    <t>KGS</t>
  </si>
  <si>
    <t>Kyrgyzstan</t>
  </si>
  <si>
    <t>Kyrgyzstani som</t>
  </si>
  <si>
    <t>KHR</t>
  </si>
  <si>
    <t>Cambodia</t>
  </si>
  <si>
    <t>Cambodian riel</t>
  </si>
  <si>
    <t>KMF</t>
  </si>
  <si>
    <t>Comoros</t>
  </si>
  <si>
    <t>Comorian franc</t>
  </si>
  <si>
    <t>KPW</t>
  </si>
  <si>
    <t>North Korea</t>
  </si>
  <si>
    <t>North Korean won</t>
  </si>
  <si>
    <t>KRW</t>
  </si>
  <si>
    <t>South Korea</t>
  </si>
  <si>
    <t>South Korean won</t>
  </si>
  <si>
    <t>KWD</t>
  </si>
  <si>
    <t>Kuwait</t>
  </si>
  <si>
    <t>Kuwaiti dinar</t>
  </si>
  <si>
    <t>KYD</t>
  </si>
  <si>
    <t>Cayman Islands</t>
  </si>
  <si>
    <t>Cayman Islands dollar</t>
  </si>
  <si>
    <t>KZT</t>
  </si>
  <si>
    <t>Kazakhstan</t>
  </si>
  <si>
    <t>Kazakhstani tenge</t>
  </si>
  <si>
    <t>LAK</t>
  </si>
  <si>
    <t>Laos</t>
  </si>
  <si>
    <t>Lao kip</t>
  </si>
  <si>
    <t>LBP</t>
  </si>
  <si>
    <t>Lebanon</t>
  </si>
  <si>
    <t>Lebanese lira</t>
  </si>
  <si>
    <t>LCL</t>
  </si>
  <si>
    <t>Local Currency</t>
  </si>
  <si>
    <t>LKR</t>
  </si>
  <si>
    <t>Sri Lanka</t>
  </si>
  <si>
    <t>Sri Lankan Rupee</t>
  </si>
  <si>
    <t>LRD</t>
  </si>
  <si>
    <t>Liberia</t>
  </si>
  <si>
    <t>Liberian dollar</t>
  </si>
  <si>
    <t>LSL</t>
  </si>
  <si>
    <t>Lesotho</t>
  </si>
  <si>
    <t>Lesotho loti</t>
  </si>
  <si>
    <t>LTL</t>
  </si>
  <si>
    <t>Lithuania</t>
  </si>
  <si>
    <t>Lithuanian litas</t>
  </si>
  <si>
    <t>LVL</t>
  </si>
  <si>
    <t>Latvia</t>
  </si>
  <si>
    <t>Latvian lats</t>
  </si>
  <si>
    <t>LYD</t>
  </si>
  <si>
    <t>Libya</t>
  </si>
  <si>
    <t>Libyan dinar</t>
  </si>
  <si>
    <t>MAD</t>
  </si>
  <si>
    <t>Morocco</t>
  </si>
  <si>
    <t>Moroccan dirham</t>
  </si>
  <si>
    <t>MDL</t>
  </si>
  <si>
    <t>Moldova</t>
  </si>
  <si>
    <t>Moldovan leu</t>
  </si>
  <si>
    <t>MGA</t>
  </si>
  <si>
    <t>Madagascar</t>
  </si>
  <si>
    <t>Malagasy ariary</t>
  </si>
  <si>
    <t>MKD</t>
  </si>
  <si>
    <t>Macedonia</t>
  </si>
  <si>
    <t>Macedonian denar</t>
  </si>
  <si>
    <t>MMK</t>
  </si>
  <si>
    <t>Myanmar (Burma)</t>
  </si>
  <si>
    <t>Myanma kyat</t>
  </si>
  <si>
    <t>MNT</t>
  </si>
  <si>
    <t>Mongolia</t>
  </si>
  <si>
    <t>Mongolian tugrik</t>
  </si>
  <si>
    <t>MOP</t>
  </si>
  <si>
    <t>Macao</t>
  </si>
  <si>
    <t>Macanese pataca</t>
  </si>
  <si>
    <t>MRO</t>
  </si>
  <si>
    <t>Mauritania</t>
  </si>
  <si>
    <t>Mauritanian ouguiya</t>
  </si>
  <si>
    <t>MUR</t>
  </si>
  <si>
    <t>Mauritius</t>
  </si>
  <si>
    <t>Mauritian rupee</t>
  </si>
  <si>
    <t>MVR</t>
  </si>
  <si>
    <t>Maldives</t>
  </si>
  <si>
    <t>Maldivian rufiyaa</t>
  </si>
  <si>
    <t>MWK</t>
  </si>
  <si>
    <t>Malawi</t>
  </si>
  <si>
    <t>Malawian kwacha</t>
  </si>
  <si>
    <t>MXN</t>
  </si>
  <si>
    <t>Mexico</t>
  </si>
  <si>
    <t>Mexican peso</t>
  </si>
  <si>
    <t>MYR</t>
  </si>
  <si>
    <t>Malaysia</t>
  </si>
  <si>
    <t>Malaysian ringgit</t>
  </si>
  <si>
    <t>MZN</t>
  </si>
  <si>
    <t>Mozambique</t>
  </si>
  <si>
    <t>Mozambican metical</t>
  </si>
  <si>
    <t>NAD</t>
  </si>
  <si>
    <t>Namibia</t>
  </si>
  <si>
    <t>Namibian dollar</t>
  </si>
  <si>
    <t>NGN</t>
  </si>
  <si>
    <t>Nigeria</t>
  </si>
  <si>
    <t>Nigerian naira</t>
  </si>
  <si>
    <t>NIO</t>
  </si>
  <si>
    <t>Nicaragua</t>
  </si>
  <si>
    <t>Nicaraguan córdoba</t>
  </si>
  <si>
    <t>NOK</t>
  </si>
  <si>
    <t>Norway</t>
  </si>
  <si>
    <t>Norwegian krone</t>
  </si>
  <si>
    <t>NPR</t>
  </si>
  <si>
    <t>Nepal</t>
  </si>
  <si>
    <t>Nepalese rupee</t>
  </si>
  <si>
    <t>NZD</t>
  </si>
  <si>
    <t>New Zealand</t>
  </si>
  <si>
    <t>New Zealand dollar</t>
  </si>
  <si>
    <t>OMR</t>
  </si>
  <si>
    <t>Oman</t>
  </si>
  <si>
    <t>Omani rial</t>
  </si>
  <si>
    <t>PAB</t>
  </si>
  <si>
    <t>Panama</t>
  </si>
  <si>
    <t>Panamanian balboa</t>
  </si>
  <si>
    <t>PEN</t>
  </si>
  <si>
    <t>Peru</t>
  </si>
  <si>
    <t>Peruvian nuevo sol</t>
  </si>
  <si>
    <t>PGK</t>
  </si>
  <si>
    <t>Papua New Guinea</t>
  </si>
  <si>
    <t>Papua New Guinean kina</t>
  </si>
  <si>
    <t>PHP</t>
  </si>
  <si>
    <t>Philippines</t>
  </si>
  <si>
    <t>Philippine peso</t>
  </si>
  <si>
    <t>PKR</t>
  </si>
  <si>
    <t>Pakistan</t>
  </si>
  <si>
    <t>Pakistani rupee</t>
  </si>
  <si>
    <t>PLN</t>
  </si>
  <si>
    <t>Poland</t>
  </si>
  <si>
    <t>Polish zloty</t>
  </si>
  <si>
    <t>PYG</t>
  </si>
  <si>
    <t>Paraguay</t>
  </si>
  <si>
    <t>Paraguayan guarani</t>
  </si>
  <si>
    <t>QAR</t>
  </si>
  <si>
    <t>Qatar</t>
  </si>
  <si>
    <t>Qatari riyal</t>
  </si>
  <si>
    <t>RON</t>
  </si>
  <si>
    <t>Romania</t>
  </si>
  <si>
    <t>Romanian leu</t>
  </si>
  <si>
    <t>RSD</t>
  </si>
  <si>
    <t>Serbia</t>
  </si>
  <si>
    <t>Serbian dinar</t>
  </si>
  <si>
    <t>RUB</t>
  </si>
  <si>
    <t>Russia</t>
  </si>
  <si>
    <t>Russian ruble</t>
  </si>
  <si>
    <t>RWF</t>
  </si>
  <si>
    <t>Rwanda</t>
  </si>
  <si>
    <t>Rwandan franc</t>
  </si>
  <si>
    <t>SAR</t>
  </si>
  <si>
    <t>Saudi Arabia</t>
  </si>
  <si>
    <t>Saudi riyal</t>
  </si>
  <si>
    <t>SBD</t>
  </si>
  <si>
    <t>Solomon Islands</t>
  </si>
  <si>
    <t>Solomon Islands dollar</t>
  </si>
  <si>
    <t>SCR</t>
  </si>
  <si>
    <t>Seychelles</t>
  </si>
  <si>
    <t>Seychellois rupee</t>
  </si>
  <si>
    <t>SDG</t>
  </si>
  <si>
    <t>Sudan</t>
  </si>
  <si>
    <t>Sudanese pound</t>
  </si>
  <si>
    <t>SEK</t>
  </si>
  <si>
    <t>Sweden</t>
  </si>
  <si>
    <t>Swedish krona</t>
  </si>
  <si>
    <t>SGD</t>
  </si>
  <si>
    <t>Singapore</t>
  </si>
  <si>
    <t>Singapore dollar</t>
  </si>
  <si>
    <t>SHP</t>
  </si>
  <si>
    <t>Saint Helena</t>
  </si>
  <si>
    <t>Saint Helena pound</t>
  </si>
  <si>
    <t>SLL</t>
  </si>
  <si>
    <t>Sierra Leone</t>
  </si>
  <si>
    <t>Sierra Leonean leone</t>
  </si>
  <si>
    <t>SOS</t>
  </si>
  <si>
    <t>Somalia</t>
  </si>
  <si>
    <t>Somali shilling</t>
  </si>
  <si>
    <t>SRD</t>
  </si>
  <si>
    <t>Suriname</t>
  </si>
  <si>
    <t>Surinamese dollar</t>
  </si>
  <si>
    <t>STD</t>
  </si>
  <si>
    <t>São Tome and Principe</t>
  </si>
  <si>
    <t>São Tomé and Príncipe dobra</t>
  </si>
  <si>
    <t>SVC</t>
  </si>
  <si>
    <t>El Salvador</t>
  </si>
  <si>
    <t>El Salvador Colon</t>
  </si>
  <si>
    <t>SYP</t>
  </si>
  <si>
    <t>Syria</t>
  </si>
  <si>
    <t>Syrian pound</t>
  </si>
  <si>
    <t>SZL</t>
  </si>
  <si>
    <t>Swaziland</t>
  </si>
  <si>
    <t>Swazi lilangeni</t>
  </si>
  <si>
    <t>THB</t>
  </si>
  <si>
    <t>Thailand</t>
  </si>
  <si>
    <t>Thai baht</t>
  </si>
  <si>
    <t>TJS</t>
  </si>
  <si>
    <t>Tajikistan</t>
  </si>
  <si>
    <t>Tajikistani somoni</t>
  </si>
  <si>
    <t>TMT</t>
  </si>
  <si>
    <t>Turkmenistan</t>
  </si>
  <si>
    <t>Turkmen manat</t>
  </si>
  <si>
    <t>We used to have old/incorrect currency code TMM</t>
  </si>
  <si>
    <t>TND</t>
  </si>
  <si>
    <t>Tunisia</t>
  </si>
  <si>
    <t>Tunisian dinar</t>
  </si>
  <si>
    <t>TRY</t>
  </si>
  <si>
    <t>Turkey</t>
  </si>
  <si>
    <t>Turkish new lira</t>
  </si>
  <si>
    <t>TTD</t>
  </si>
  <si>
    <t>Trinidad and Tobago</t>
  </si>
  <si>
    <t>Trinidad and Tobago dollar</t>
  </si>
  <si>
    <t>TTM</t>
  </si>
  <si>
    <t>Custom Currency</t>
  </si>
  <si>
    <t>TWD</t>
  </si>
  <si>
    <t>Taiwan</t>
  </si>
  <si>
    <t>New Taiwan dollar</t>
  </si>
  <si>
    <t>TZS</t>
  </si>
  <si>
    <t>Tanzania</t>
  </si>
  <si>
    <t>Tanzanian shilling</t>
  </si>
  <si>
    <t>UAH</t>
  </si>
  <si>
    <t>Ukraine</t>
  </si>
  <si>
    <t>Ukrainian hryvnia</t>
  </si>
  <si>
    <t>UGX</t>
  </si>
  <si>
    <t>Uganda</t>
  </si>
  <si>
    <t>Ugandan shilling</t>
  </si>
  <si>
    <t>USD</t>
  </si>
  <si>
    <t>United States of America</t>
  </si>
  <si>
    <t>United States dollar</t>
  </si>
  <si>
    <t>UYU</t>
  </si>
  <si>
    <t>Uruguay</t>
  </si>
  <si>
    <t>Uruguayan peso</t>
  </si>
  <si>
    <t>UZS</t>
  </si>
  <si>
    <t>Uzbekistan</t>
  </si>
  <si>
    <t>Uzbekistani som</t>
  </si>
  <si>
    <t>VEF</t>
  </si>
  <si>
    <t>Venezuela</t>
  </si>
  <si>
    <t>Venezuelan bolivar</t>
  </si>
  <si>
    <t>Redenominated to VES 8/21/2018</t>
  </si>
  <si>
    <t>VND</t>
  </si>
  <si>
    <t>Viet Nam</t>
  </si>
  <si>
    <t>Vietnamese dong</t>
  </si>
  <si>
    <t>VUV</t>
  </si>
  <si>
    <t>Vanuatu</t>
  </si>
  <si>
    <t>Vanuatu vatu</t>
  </si>
  <si>
    <t>WST</t>
  </si>
  <si>
    <t>Samoa</t>
  </si>
  <si>
    <t>Samoan tala</t>
  </si>
  <si>
    <t>XCD</t>
  </si>
  <si>
    <t>Anguilla</t>
  </si>
  <si>
    <t>East Caribbean dollar</t>
  </si>
  <si>
    <t>XOF</t>
  </si>
  <si>
    <t>Cote D'Ivoire</t>
  </si>
  <si>
    <t>West African CFA franc</t>
  </si>
  <si>
    <t>YER</t>
  </si>
  <si>
    <t>Yemen</t>
  </si>
  <si>
    <t>Yemeni rial</t>
  </si>
  <si>
    <t>ZAR</t>
  </si>
  <si>
    <t>South Africa</t>
  </si>
  <si>
    <t>South African rand</t>
  </si>
  <si>
    <t>ZMK</t>
  </si>
  <si>
    <t>Zambia</t>
  </si>
  <si>
    <t>Zambian kwacha</t>
  </si>
  <si>
    <t>ZWL</t>
  </si>
  <si>
    <t>Zimbabwe</t>
  </si>
  <si>
    <t>Zimbabwe Dollar</t>
  </si>
  <si>
    <t>We used to have old/incorrect currency code ZWD</t>
  </si>
  <si>
    <t>VES</t>
  </si>
  <si>
    <t>Venezuelan Bolivar Soberano</t>
  </si>
  <si>
    <t>As of 30 June 2013, ZMK is no longer legal tender</t>
  </si>
  <si>
    <t>ZMW</t>
  </si>
  <si>
    <t>ECS</t>
  </si>
  <si>
    <t>Ecuador</t>
  </si>
  <si>
    <t>Ecuador sucre</t>
  </si>
  <si>
    <t>Weighting Scheme</t>
  </si>
  <si>
    <t>--</t>
  </si>
  <si>
    <t>C-</t>
  </si>
  <si>
    <t>Capped Weighted</t>
  </si>
  <si>
    <t>Capped weight variations will be sequenced at the second position with a designation of A-Z</t>
  </si>
  <si>
    <t>CC</t>
  </si>
  <si>
    <t>Cap Weighted at 20%</t>
  </si>
  <si>
    <t>Weighted by float-adjusted market cap with a single stock cap of 20%</t>
  </si>
  <si>
    <t>CW</t>
  </si>
  <si>
    <t>Capped Weight</t>
  </si>
  <si>
    <t>Index weight is capped. Note more codes will be created to represent many ways of capping indices</t>
  </si>
  <si>
    <t>CS</t>
  </si>
  <si>
    <t>Stock &amp; Sector Capped</t>
  </si>
  <si>
    <t>Both the stock and the sector have a maximum capping</t>
  </si>
  <si>
    <t>DF</t>
  </si>
  <si>
    <t>Domestic Float</t>
  </si>
  <si>
    <t>Applicable for all US and Canadian indices except Australian indices where designation is set to FF</t>
  </si>
  <si>
    <t>EW</t>
  </si>
  <si>
    <t>Equal Weighted</t>
  </si>
  <si>
    <t>EC</t>
  </si>
  <si>
    <t>Equal Weighted by Country</t>
  </si>
  <si>
    <t>FF</t>
  </si>
  <si>
    <t xml:space="preserve">Free Float </t>
  </si>
  <si>
    <t>Global indices including Degree of Freedom (DOF)</t>
  </si>
  <si>
    <t>G-</t>
  </si>
  <si>
    <t>GDP Weighted</t>
  </si>
  <si>
    <t>HC</t>
  </si>
  <si>
    <t>Healthcare Costs - Unit Cost</t>
  </si>
  <si>
    <t>Specific to the Healthcare Costs family</t>
  </si>
  <si>
    <t>HT</t>
  </si>
  <si>
    <t>Healthcare Costs - Total Cost</t>
  </si>
  <si>
    <t>HU</t>
  </si>
  <si>
    <t>Healthcare Costs - Utilization</t>
  </si>
  <si>
    <t>HW</t>
  </si>
  <si>
    <t>Healthcare Cost Weighted</t>
  </si>
  <si>
    <t>Specific to the Healthcare Costs index family</t>
  </si>
  <si>
    <t>IS</t>
  </si>
  <si>
    <t>Index shares static</t>
  </si>
  <si>
    <t>Shares remain static between rebalancings</t>
  </si>
  <si>
    <t>PW</t>
  </si>
  <si>
    <t>Proprietary Weight</t>
  </si>
  <si>
    <t>Code phased out and replaced by a sequenced version of "C-"</t>
  </si>
  <si>
    <t>PR</t>
  </si>
  <si>
    <t>Price Weighted</t>
  </si>
  <si>
    <t>Weighting based on the price of the index only</t>
  </si>
  <si>
    <t>R2</t>
  </si>
  <si>
    <t>Risk Control 2 (cash replaced with a bond index)</t>
  </si>
  <si>
    <t>Cash portion of the investment in the standard Risk Control strategy is replaced with a liquid Bond Index</t>
  </si>
  <si>
    <t>RC</t>
  </si>
  <si>
    <t>Risk Control Daily</t>
  </si>
  <si>
    <t>Risk Control % is reflected in the Attribute field</t>
  </si>
  <si>
    <t>RD</t>
  </si>
  <si>
    <t>Risk Control Dynamic Rebalancing</t>
  </si>
  <si>
    <t>RM</t>
  </si>
  <si>
    <t>Risk Control Monthly</t>
  </si>
  <si>
    <t>RF</t>
  </si>
  <si>
    <t xml:space="preserve">Regional Float </t>
  </si>
  <si>
    <t>Applicable to GCC countries: Saudi Arabia, Bahrain, Oman, Quatar, Kuwait, and U.A.E.</t>
  </si>
  <si>
    <t>RW</t>
  </si>
  <si>
    <t>Return-Weighted</t>
  </si>
  <si>
    <t>SEC compliant</t>
  </si>
  <si>
    <t>TO</t>
  </si>
  <si>
    <t>Total Capitalisation</t>
  </si>
  <si>
    <t>Non Free Float</t>
  </si>
  <si>
    <t>UC</t>
  </si>
  <si>
    <t>UCITS compliant</t>
  </si>
  <si>
    <t>UF</t>
  </si>
  <si>
    <t xml:space="preserve">Unrestricted Float </t>
  </si>
  <si>
    <t>S&amp;P/IFCG EMDB Global - Free float without taking into account foreign investment restrictions.  These indices were discontinued November 1, 2008. Indices absorbed into the S&amp;P Global BMI Emerging will retain existing index key with UF designation.</t>
  </si>
  <si>
    <t>W-</t>
  </si>
  <si>
    <t>Weighted</t>
  </si>
  <si>
    <t>WC</t>
  </si>
  <si>
    <t>Weighted and Capped</t>
  </si>
  <si>
    <t>Combination of weighting and capping</t>
  </si>
  <si>
    <t>IV</t>
  </si>
  <si>
    <t>Intrinsic Value &amp; Beta Capped</t>
  </si>
  <si>
    <t>IG</t>
  </si>
  <si>
    <t>Intrinsic Value &amp; GDP Weighted</t>
  </si>
  <si>
    <t>IT</t>
  </si>
  <si>
    <t>Intrinsic Value &amp; TILT Weighted</t>
  </si>
  <si>
    <t>IC</t>
  </si>
  <si>
    <t>Intrinsic Value &amp; Stock Capped</t>
  </si>
  <si>
    <t>XC</t>
  </si>
  <si>
    <t>Commodities - Capped Component</t>
  </si>
  <si>
    <t>Specific to the Commodities family</t>
  </si>
  <si>
    <t>XD</t>
  </si>
  <si>
    <t>Commodities - Capped Commodity</t>
  </si>
  <si>
    <t>XE</t>
  </si>
  <si>
    <t>Commodities - Capped Equal Weighted</t>
  </si>
  <si>
    <t>XF</t>
  </si>
  <si>
    <t>Commodities - Select Equal Weighted</t>
  </si>
  <si>
    <t>XG</t>
  </si>
  <si>
    <t>Commodities - Capped Sector Equal Weighted</t>
  </si>
  <si>
    <t>XH</t>
  </si>
  <si>
    <t>Commodities - Select</t>
  </si>
  <si>
    <t>XI</t>
  </si>
  <si>
    <t>Commodities - Modified Dollar Weight</t>
  </si>
  <si>
    <t>XJ</t>
  </si>
  <si>
    <t>Commodities - 50% Hedged</t>
  </si>
  <si>
    <t>XK</t>
  </si>
  <si>
    <t>Commodities - Custom Weighted</t>
  </si>
  <si>
    <t>XL</t>
  </si>
  <si>
    <t>Commodities - 2X Leveraged Capped Component</t>
  </si>
  <si>
    <t>XM</t>
  </si>
  <si>
    <t>Commodities - 2X Inverse Capped Component</t>
  </si>
  <si>
    <t>XN</t>
  </si>
  <si>
    <t>Commodities - 2X Leveraged</t>
  </si>
  <si>
    <t>XV</t>
  </si>
  <si>
    <t>Commodities - Volatility</t>
  </si>
  <si>
    <t>XW</t>
  </si>
  <si>
    <t>Commodities - Volatility Hedged</t>
  </si>
  <si>
    <t>XX</t>
  </si>
  <si>
    <t>Commodities - Volatility Neutral</t>
  </si>
  <si>
    <t>XO</t>
  </si>
  <si>
    <t>Commodities - Capped Roll Weighted</t>
  </si>
  <si>
    <t>XP</t>
  </si>
  <si>
    <t>Commodities - Sector Equal Weighted</t>
  </si>
  <si>
    <t>XQ</t>
  </si>
  <si>
    <t>Commodities - Forward Equal Weighted</t>
  </si>
  <si>
    <t>XR</t>
  </si>
  <si>
    <t>Commodities - Duration</t>
  </si>
  <si>
    <t>XY</t>
  </si>
  <si>
    <t>Commodities - Alpha</t>
  </si>
  <si>
    <t>XZ</t>
  </si>
  <si>
    <t>Commodities - Sub Adjustment Factor</t>
  </si>
  <si>
    <t>MV</t>
  </si>
  <si>
    <t>Fixed Income - Market Value Weighted</t>
  </si>
  <si>
    <t>Specific to the Fixed Income family</t>
  </si>
  <si>
    <t>LB</t>
  </si>
  <si>
    <t>Low Beta</t>
  </si>
  <si>
    <t>IW</t>
  </si>
  <si>
    <t>Intrinsic Value Weight</t>
  </si>
  <si>
    <t>HB</t>
  </si>
  <si>
    <t>High Beta</t>
  </si>
  <si>
    <t>XB</t>
  </si>
  <si>
    <t>Commodities – Enhanced Curve and Backwardation</t>
  </si>
  <si>
    <t>X1</t>
  </si>
  <si>
    <t>Commodities - Alpha Momentum</t>
  </si>
  <si>
    <t>X2</t>
  </si>
  <si>
    <t>Commodities - Alpha Backwardation</t>
  </si>
  <si>
    <t>X3</t>
  </si>
  <si>
    <t>Commodities - Alpha Target Volatility</t>
  </si>
  <si>
    <t>X4</t>
  </si>
  <si>
    <t>Commodities - Alpha Curve DR</t>
  </si>
  <si>
    <t>X5</t>
  </si>
  <si>
    <t>Commodities - 5X Leverage</t>
  </si>
  <si>
    <t>X6</t>
  </si>
  <si>
    <t>Commodities - 10X Leverage</t>
  </si>
  <si>
    <t>X7</t>
  </si>
  <si>
    <t>Commodities - 1X Inverse</t>
  </si>
  <si>
    <t>X8</t>
  </si>
  <si>
    <t>Commodities - 2X Inverse</t>
  </si>
  <si>
    <t>X9</t>
  </si>
  <si>
    <t>Commodities - 5X Inverse</t>
  </si>
  <si>
    <t>X0</t>
  </si>
  <si>
    <t>Commodities - 10X Inverse</t>
  </si>
  <si>
    <t>XA</t>
  </si>
  <si>
    <t>Commodities - 1X Leverage</t>
  </si>
  <si>
    <t>RI</t>
  </si>
  <si>
    <t>Risk Weighted</t>
  </si>
  <si>
    <t>BC</t>
  </si>
  <si>
    <t>BCOM Weighted</t>
  </si>
  <si>
    <t>SF</t>
  </si>
  <si>
    <t>Select Forward</t>
  </si>
  <si>
    <t>TW</t>
  </si>
  <si>
    <t>Target Weighted</t>
  </si>
  <si>
    <t>F1</t>
  </si>
  <si>
    <t>Forward Spread 1 Month</t>
  </si>
  <si>
    <t>F2</t>
  </si>
  <si>
    <t>Forward Spread 2 Month</t>
  </si>
  <si>
    <t>F3</t>
  </si>
  <si>
    <t>Forward Spread 3 Month</t>
  </si>
  <si>
    <t>F4</t>
  </si>
  <si>
    <t>Forward Spread 4 Month</t>
  </si>
  <si>
    <t>F5</t>
  </si>
  <si>
    <t>Forward Spread 5 Month</t>
  </si>
  <si>
    <t>SS</t>
  </si>
  <si>
    <t>Spreadsheet Weight</t>
  </si>
  <si>
    <t>YW</t>
  </si>
  <si>
    <t>Yield Weighted</t>
  </si>
  <si>
    <t>RR</t>
  </si>
  <si>
    <t>Relative Roll Weighted</t>
  </si>
  <si>
    <t>2X</t>
  </si>
  <si>
    <t>BMV - 2x Leverage</t>
  </si>
  <si>
    <t>IN</t>
  </si>
  <si>
    <t>BMV - Inverse</t>
  </si>
  <si>
    <t>CA</t>
  </si>
  <si>
    <t>Capped</t>
  </si>
  <si>
    <t>V3</t>
  </si>
  <si>
    <t>3% Constant Vega</t>
  </si>
  <si>
    <t>V6</t>
  </si>
  <si>
    <t>6% Constant Vega</t>
  </si>
  <si>
    <t>C7</t>
  </si>
  <si>
    <t>Capped 7/4</t>
  </si>
  <si>
    <t>XT</t>
  </si>
  <si>
    <t>0.5x Inverse</t>
  </si>
  <si>
    <t>RE</t>
  </si>
  <si>
    <t>Revenue-Weighted</t>
  </si>
  <si>
    <t>AW</t>
  </si>
  <si>
    <t>Average Score Weighted</t>
  </si>
  <si>
    <t>JW</t>
  </si>
  <si>
    <t>Job Count Weighted</t>
  </si>
  <si>
    <t>XS</t>
  </si>
  <si>
    <t>Commodities - Delta Hedged</t>
  </si>
  <si>
    <t>DM</t>
  </si>
  <si>
    <t>Digital Asset - Market Value Weighted</t>
  </si>
  <si>
    <t>Specific to the Digital Asset</t>
  </si>
  <si>
    <t>Attribute</t>
  </si>
  <si>
    <t>B-</t>
  </si>
  <si>
    <t>Buy Back</t>
  </si>
  <si>
    <t>Core</t>
  </si>
  <si>
    <t>F-</t>
  </si>
  <si>
    <t>Fee Reduction</t>
  </si>
  <si>
    <t>Growth</t>
  </si>
  <si>
    <t>GS</t>
  </si>
  <si>
    <t>Growth Shariah</t>
  </si>
  <si>
    <t>H-</t>
  </si>
  <si>
    <t>High Income</t>
  </si>
  <si>
    <t>Implied Volatility</t>
  </si>
  <si>
    <t>IX</t>
  </si>
  <si>
    <t>Index Exposure</t>
  </si>
  <si>
    <t>LH</t>
  </si>
  <si>
    <t>Low Volatility High Dividend</t>
  </si>
  <si>
    <t>LO</t>
  </si>
  <si>
    <t>LV</t>
  </si>
  <si>
    <t>Long Realized Volatility</t>
  </si>
  <si>
    <t>M-</t>
  </si>
  <si>
    <t>Merger Arbitrage - Long &amp; Short</t>
  </si>
  <si>
    <t>ML</t>
  </si>
  <si>
    <t>Merger Arbitrage - Long</t>
  </si>
  <si>
    <t>MS</t>
  </si>
  <si>
    <t>Merger Arbitrage - Short</t>
  </si>
  <si>
    <t>PG</t>
  </si>
  <si>
    <t>Pure Growth</t>
  </si>
  <si>
    <t>PV</t>
  </si>
  <si>
    <t>Pure Value</t>
  </si>
  <si>
    <t>RV</t>
  </si>
  <si>
    <t>Realized Volatility</t>
  </si>
  <si>
    <t>S-</t>
  </si>
  <si>
    <t>Shariah</t>
  </si>
  <si>
    <t>SA</t>
  </si>
  <si>
    <t>Seasonally Adjusted</t>
  </si>
  <si>
    <t>SV</t>
  </si>
  <si>
    <t>Short Realized Volatility</t>
  </si>
  <si>
    <t>V-</t>
  </si>
  <si>
    <t>Value</t>
  </si>
  <si>
    <t>VR</t>
  </si>
  <si>
    <t>Risk Control Volatility Response</t>
  </si>
  <si>
    <t>VS</t>
  </si>
  <si>
    <t>Value Shariah</t>
  </si>
  <si>
    <t>0D</t>
  </si>
  <si>
    <t>Commodities - Dynamic Risk Control 10%</t>
  </si>
  <si>
    <t>Commodities</t>
  </si>
  <si>
    <t>2D</t>
  </si>
  <si>
    <t>Commodities - Dynamic Risk Control 12%</t>
  </si>
  <si>
    <t>5D</t>
  </si>
  <si>
    <t>Commodities - Dynamic Risk Control 5%</t>
  </si>
  <si>
    <t>8D</t>
  </si>
  <si>
    <t>Commodities - Dynamic Risk Control 8%</t>
  </si>
  <si>
    <t>FA</t>
  </si>
  <si>
    <t>Commodities - Short Position</t>
  </si>
  <si>
    <t>FB</t>
  </si>
  <si>
    <t>Commodities - Long Position</t>
  </si>
  <si>
    <t>FC</t>
  </si>
  <si>
    <t>Commodities - Long &amp; Short Position</t>
  </si>
  <si>
    <t>FD</t>
  </si>
  <si>
    <t>Commodities - Short Term Contracts</t>
  </si>
  <si>
    <t>FE</t>
  </si>
  <si>
    <t>Commodities - Mid Term Contracts</t>
  </si>
  <si>
    <t>Commodities - Long Term Contracts</t>
  </si>
  <si>
    <t>FG</t>
  </si>
  <si>
    <t>Commodities - Long &amp; Short Position Short Term Contracts</t>
  </si>
  <si>
    <t>FH</t>
  </si>
  <si>
    <t>Commodities - Long &amp; Short Position Mid Term Contracts</t>
  </si>
  <si>
    <t>FI</t>
  </si>
  <si>
    <t>Commodities - Dynamic Short Position</t>
  </si>
  <si>
    <t>FJ</t>
  </si>
  <si>
    <t>Commodities - Dynamic Long Position</t>
  </si>
  <si>
    <t>Commodities - Storage Costs</t>
  </si>
  <si>
    <t>TS</t>
  </si>
  <si>
    <t>Commodities - Term Structure</t>
  </si>
  <si>
    <t>Commodities - 1 Month Forward</t>
  </si>
  <si>
    <t>Commodities - 2 Month Forward</t>
  </si>
  <si>
    <t>Commodities - 3 Month Forward</t>
  </si>
  <si>
    <t>Commodities - 4 Month Forward</t>
  </si>
  <si>
    <t>Commodities - 5 Month Forward</t>
  </si>
  <si>
    <t>Commodities - 6 Month Forward</t>
  </si>
  <si>
    <t>Commodities - 7 Month Forward</t>
  </si>
  <si>
    <t>Commodities - 8 Month Forward</t>
  </si>
  <si>
    <t>Commodities - 12 Month Forward</t>
  </si>
  <si>
    <t>Commodities - 13 Month Forward</t>
  </si>
  <si>
    <t>Commodities - 14 Month Forward</t>
  </si>
  <si>
    <t>Commodities - 3-5 Month Forward</t>
  </si>
  <si>
    <t>Commodities - 4-7 Month Forward</t>
  </si>
  <si>
    <t>Commodities - 1 Month Forward Short Only</t>
  </si>
  <si>
    <t>Commodities - Standard Roll Legacy</t>
  </si>
  <si>
    <t>Commodities - Settlement Roll</t>
  </si>
  <si>
    <t>Commodities - Covered Call</t>
  </si>
  <si>
    <t>Commodities - 2-4-6 Month Forward</t>
  </si>
  <si>
    <t>Commodities - Roll Select Roll</t>
  </si>
  <si>
    <t>Commodities - T-Bill Rate</t>
  </si>
  <si>
    <t>XU</t>
  </si>
  <si>
    <t>Commodities - Standard Roll</t>
  </si>
  <si>
    <t>Commodities - Enhanced Roll</t>
  </si>
  <si>
    <t>Commodities - Dynamic Roll</t>
  </si>
  <si>
    <t>Commodities - Daily Roll</t>
  </si>
  <si>
    <t>Commodities - Annual Roll</t>
  </si>
  <si>
    <t>Commodities - Month-End Roll</t>
  </si>
  <si>
    <t>Commodities - Custom Roll</t>
  </si>
  <si>
    <t>NA</t>
  </si>
  <si>
    <t>Fixed Rate Coupon</t>
  </si>
  <si>
    <t>NB</t>
  </si>
  <si>
    <t>Floating Rate Coupon</t>
  </si>
  <si>
    <t>NC</t>
  </si>
  <si>
    <t>Variable Rate Coupon</t>
  </si>
  <si>
    <t>ND</t>
  </si>
  <si>
    <t>Hybrid Coupon</t>
  </si>
  <si>
    <t>NE</t>
  </si>
  <si>
    <t>ARM Coupon</t>
  </si>
  <si>
    <t>NI</t>
  </si>
  <si>
    <t>Auto Collaterales</t>
  </si>
  <si>
    <t>NJ</t>
  </si>
  <si>
    <t>Credit Card Collaterales</t>
  </si>
  <si>
    <t>NK</t>
  </si>
  <si>
    <t>Home Equity Collaterales</t>
  </si>
  <si>
    <t>NM</t>
  </si>
  <si>
    <t>Manufactured Housing Collaterales</t>
  </si>
  <si>
    <t>NN</t>
  </si>
  <si>
    <t>Utilities Collaterales</t>
  </si>
  <si>
    <t>NO</t>
  </si>
  <si>
    <t>Miscellaneous Collaterales</t>
  </si>
  <si>
    <t>NP</t>
  </si>
  <si>
    <t>PAC Collaterales</t>
  </si>
  <si>
    <t>NQ</t>
  </si>
  <si>
    <t>PAC Z Collaterales</t>
  </si>
  <si>
    <t>NR</t>
  </si>
  <si>
    <t>Sequential Collaterales</t>
  </si>
  <si>
    <t>NS</t>
  </si>
  <si>
    <t>Sequential Z Collaterales</t>
  </si>
  <si>
    <t>NT</t>
  </si>
  <si>
    <t>Support Z Collaterales</t>
  </si>
  <si>
    <t>NU</t>
  </si>
  <si>
    <t>Other Collaterales</t>
  </si>
  <si>
    <t>NV</t>
  </si>
  <si>
    <t>Structured IO Collaterales</t>
  </si>
  <si>
    <t>NW</t>
  </si>
  <si>
    <t>Structured PO Collaterales</t>
  </si>
  <si>
    <t>NZ</t>
  </si>
  <si>
    <t>Trust IO Collaterales</t>
  </si>
  <si>
    <t>N1</t>
  </si>
  <si>
    <t>Trust PO Collaterales</t>
  </si>
  <si>
    <t>N2</t>
  </si>
  <si>
    <t>GNMA Collaterales</t>
  </si>
  <si>
    <t>N3</t>
  </si>
  <si>
    <t>FNMA Collaterales</t>
  </si>
  <si>
    <t>N4</t>
  </si>
  <si>
    <t>FHLMC Collaterales</t>
  </si>
  <si>
    <t>N5</t>
  </si>
  <si>
    <t>Interest Only</t>
  </si>
  <si>
    <t>N6</t>
  </si>
  <si>
    <t>Adjustable Rate &amp; Hybrid bond index</t>
  </si>
  <si>
    <t>NH</t>
  </si>
  <si>
    <t>Non-Taxable</t>
  </si>
  <si>
    <t>Fixed Income (default for munis or other bond structures)</t>
  </si>
  <si>
    <t>NF</t>
  </si>
  <si>
    <t>Taxable</t>
  </si>
  <si>
    <t>Fixed Income (for munis or other bond structures)</t>
  </si>
  <si>
    <t>Risk Control 7.0%</t>
  </si>
  <si>
    <t>Risk Control Only</t>
  </si>
  <si>
    <t>Risk Control 10%</t>
  </si>
  <si>
    <t>Risk Control 12%</t>
  </si>
  <si>
    <t>Risk Control 15%</t>
  </si>
  <si>
    <t>Risk Control 18%</t>
  </si>
  <si>
    <t>Risk Control 20%</t>
  </si>
  <si>
    <t>5-</t>
  </si>
  <si>
    <t>Risk Control 5%</t>
  </si>
  <si>
    <t>4-</t>
  </si>
  <si>
    <t>Risk Control 4%</t>
  </si>
  <si>
    <t>8-</t>
  </si>
  <si>
    <t>Risk Control 8%</t>
  </si>
  <si>
    <t>4C</t>
  </si>
  <si>
    <t>Risk Control 4% with 0.5% Decrement</t>
  </si>
  <si>
    <t>NG</t>
  </si>
  <si>
    <t>Fixed Income- Investment Grade-Floaters</t>
  </si>
  <si>
    <t>To be discontinued</t>
  </si>
  <si>
    <t>NL</t>
  </si>
  <si>
    <t>Fixed Income- Floaters</t>
  </si>
  <si>
    <t>NX</t>
  </si>
  <si>
    <t>Fixed Income- Investment Grade-Fixed</t>
  </si>
  <si>
    <t>NY</t>
  </si>
  <si>
    <t>Fixed Income- High Yield-Fixed</t>
  </si>
  <si>
    <t>M0</t>
  </si>
  <si>
    <t>Fixed Rate Coupon &gt; Investment Grade</t>
  </si>
  <si>
    <t>M1</t>
  </si>
  <si>
    <t>Floating Rate Coupon &gt; Investment Grade</t>
  </si>
  <si>
    <t>M2</t>
  </si>
  <si>
    <t>Variable Rate Coupon &gt; Investment Grade</t>
  </si>
  <si>
    <t>M3</t>
  </si>
  <si>
    <t>Hybrid Coupon &gt; Investment Grade</t>
  </si>
  <si>
    <t>M4</t>
  </si>
  <si>
    <t>ARM Coupon &gt; Investment Grade</t>
  </si>
  <si>
    <t>M5</t>
  </si>
  <si>
    <t>Fixed Rate Coupon &gt; High Yield</t>
  </si>
  <si>
    <t>M6</t>
  </si>
  <si>
    <t>Floating Rate Coupon &gt; High Yield</t>
  </si>
  <si>
    <t>M7</t>
  </si>
  <si>
    <t>Variable Rate Coupon &gt; High Yield</t>
  </si>
  <si>
    <t>M8</t>
  </si>
  <si>
    <t>Hybrid Coupon &gt; High Yield</t>
  </si>
  <si>
    <t>M9</t>
  </si>
  <si>
    <t>ARM Coupon &gt; High Yield</t>
  </si>
  <si>
    <t>MA</t>
  </si>
  <si>
    <t>Fixed Rate Coupon &gt; High Yield &gt; Distressed</t>
  </si>
  <si>
    <t>AA</t>
  </si>
  <si>
    <t>A Class</t>
  </si>
  <si>
    <t>AB</t>
  </si>
  <si>
    <t>A Class and B Class (China only)</t>
  </si>
  <si>
    <t>For Chinese share only</t>
  </si>
  <si>
    <t>AC</t>
  </si>
  <si>
    <t>All Classes</t>
  </si>
  <si>
    <t>E1</t>
  </si>
  <si>
    <t>Risk Control 5% with Fee</t>
  </si>
  <si>
    <t>E2</t>
  </si>
  <si>
    <t>Risk Control 8% with Fee</t>
  </si>
  <si>
    <t>E3</t>
  </si>
  <si>
    <t>Risk Control 10% with Fee</t>
  </si>
  <si>
    <t>E4</t>
  </si>
  <si>
    <t>Risk Control 12% with Fee</t>
  </si>
  <si>
    <t>E5</t>
  </si>
  <si>
    <t>Risk Control 15% with Fee</t>
  </si>
  <si>
    <t>E6</t>
  </si>
  <si>
    <t>Risk Control 18% with Fee</t>
  </si>
  <si>
    <t>E7</t>
  </si>
  <si>
    <t>Risk Control 20% with Fee</t>
  </si>
  <si>
    <t>PH</t>
  </si>
  <si>
    <t>High Yield</t>
  </si>
  <si>
    <t>Preferred Sub indices only</t>
  </si>
  <si>
    <t>PI</t>
  </si>
  <si>
    <t>Investment Grade</t>
  </si>
  <si>
    <t>PN</t>
  </si>
  <si>
    <t xml:space="preserve">Not Rated </t>
  </si>
  <si>
    <t>Q-</t>
  </si>
  <si>
    <t>Quality</t>
  </si>
  <si>
    <t>KA</t>
  </si>
  <si>
    <t>5 Year Maturity</t>
  </si>
  <si>
    <t>KB</t>
  </si>
  <si>
    <t>10 Year Maturity</t>
  </si>
  <si>
    <t>KC</t>
  </si>
  <si>
    <t>15 Year Maturity</t>
  </si>
  <si>
    <t>KD</t>
  </si>
  <si>
    <t>20 Year Maturity</t>
  </si>
  <si>
    <t>KE</t>
  </si>
  <si>
    <t>25 Year Maturity</t>
  </si>
  <si>
    <t>KF</t>
  </si>
  <si>
    <t>30 Year Maturity</t>
  </si>
  <si>
    <t>KG</t>
  </si>
  <si>
    <t>FHLMC Collaterales-5 Year Maturity</t>
  </si>
  <si>
    <t>KH</t>
  </si>
  <si>
    <t>FHLMC Collaterales-10 Year Maturity</t>
  </si>
  <si>
    <t>KI</t>
  </si>
  <si>
    <t>FHLMC Collaterales-15 Year Maturity</t>
  </si>
  <si>
    <t>KJ</t>
  </si>
  <si>
    <t>FHLMC Collaterales-20 Year Maturity</t>
  </si>
  <si>
    <t>KK</t>
  </si>
  <si>
    <t>FHLMC Collaterales-25 Year Maturity</t>
  </si>
  <si>
    <t>KL</t>
  </si>
  <si>
    <t>FHLMC Collaterales-30 Year Maturity</t>
  </si>
  <si>
    <t>KM</t>
  </si>
  <si>
    <t>FNMA Collaterales- 5 Year Maturity</t>
  </si>
  <si>
    <t>KN</t>
  </si>
  <si>
    <t>FNMA Collaterales-10 Year Maturity</t>
  </si>
  <si>
    <t>KO</t>
  </si>
  <si>
    <t>FNMA Collaterales-15 Year Maturity</t>
  </si>
  <si>
    <t>KP</t>
  </si>
  <si>
    <t>FNMA Collaterales-20 Year Maturity</t>
  </si>
  <si>
    <t>KQ</t>
  </si>
  <si>
    <t>FNMA Collaterales-25 Year Maturity</t>
  </si>
  <si>
    <t>KR</t>
  </si>
  <si>
    <t>FNMA Collaterales-30 Year Maturity</t>
  </si>
  <si>
    <t>KS</t>
  </si>
  <si>
    <t>GNMA Collaterales- 5 Year Maturity</t>
  </si>
  <si>
    <t>KT</t>
  </si>
  <si>
    <t>GNMA Collaterales- 10 Year Maturity</t>
  </si>
  <si>
    <t>KU</t>
  </si>
  <si>
    <t>GNMA Collaterales-- 15 Year Maturity</t>
  </si>
  <si>
    <t>KV</t>
  </si>
  <si>
    <t>GNMA Collaterales-- 20 Year Maturity</t>
  </si>
  <si>
    <t>KW</t>
  </si>
  <si>
    <t>GNMA Collaterales-- 25 Year Maturity</t>
  </si>
  <si>
    <t>KX</t>
  </si>
  <si>
    <t>GNMA Collaterales-- 30 Year Maturity</t>
  </si>
  <si>
    <t>Spread Adjusted</t>
  </si>
  <si>
    <t>Target Date To</t>
  </si>
  <si>
    <t>TH</t>
  </si>
  <si>
    <t>Target Date Through</t>
  </si>
  <si>
    <t>LE</t>
  </si>
  <si>
    <t>Low Volatility Enhanced Dividend</t>
  </si>
  <si>
    <t>MO</t>
  </si>
  <si>
    <t>Momentum</t>
  </si>
  <si>
    <t>TM</t>
  </si>
  <si>
    <t>Target Momentum</t>
  </si>
  <si>
    <t>TV</t>
  </si>
  <si>
    <t>Target Value</t>
  </si>
  <si>
    <t>QS</t>
  </si>
  <si>
    <t>Screened Quality</t>
  </si>
  <si>
    <t>SY</t>
  </si>
  <si>
    <t>Shareholder Yield</t>
  </si>
  <si>
    <t>LS</t>
  </si>
  <si>
    <t>Dividend Stability Low Volatility</t>
  </si>
  <si>
    <t>A3</t>
  </si>
  <si>
    <t>3 Month Forward ex Agriculture &amp; Livestock</t>
  </si>
  <si>
    <t>A6</t>
  </si>
  <si>
    <t>6 Month Forward ex Agriculture &amp; Livestock</t>
  </si>
  <si>
    <t>AY</t>
  </si>
  <si>
    <t>12 Month Forward ex Agriculture &amp; Livestock</t>
  </si>
  <si>
    <t>LR</t>
  </si>
  <si>
    <t>Low Volatility Rate Response</t>
  </si>
  <si>
    <t>DO</t>
  </si>
  <si>
    <t>Dividend</t>
  </si>
  <si>
    <t>EV</t>
  </si>
  <si>
    <t>Enhanced Value</t>
  </si>
  <si>
    <t>6-</t>
  </si>
  <si>
    <t xml:space="preserve">Risk Control 6% </t>
  </si>
  <si>
    <t>BP</t>
  </si>
  <si>
    <t>Buyback PE</t>
  </si>
  <si>
    <t>Fossil Fuel Free</t>
  </si>
  <si>
    <t>SR</t>
  </si>
  <si>
    <t>S&amp;P Rated</t>
  </si>
  <si>
    <t>TC</t>
  </si>
  <si>
    <t>Transactions costs</t>
  </si>
  <si>
    <t>SW</t>
  </si>
  <si>
    <t xml:space="preserve">SWAP </t>
  </si>
  <si>
    <t>SQ</t>
  </si>
  <si>
    <t xml:space="preserve">SOQ </t>
  </si>
  <si>
    <t>D-</t>
  </si>
  <si>
    <t>Daily</t>
  </si>
  <si>
    <t>A-</t>
  </si>
  <si>
    <t>Annual</t>
  </si>
  <si>
    <t>L0</t>
  </si>
  <si>
    <t>Long/Short position with 0 month forward contract &amp; various roll schedule</t>
  </si>
  <si>
    <t>L2</t>
  </si>
  <si>
    <t>Long/Short position with 2 month forward contract &amp; various roll schedule</t>
  </si>
  <si>
    <t>L3</t>
  </si>
  <si>
    <t>Long/Short position with 3 month forward contract &amp; various roll schedule</t>
  </si>
  <si>
    <t>R0</t>
  </si>
  <si>
    <t>Long/Short position with 0 month forward contract &amp; special roll/reweight schedule</t>
  </si>
  <si>
    <t>Long/Short position with 2 month forward contract &amp; special roll/reweight schedule</t>
  </si>
  <si>
    <t>R3</t>
  </si>
  <si>
    <t>Long/Short position with 3 month forward contract &amp; special roll/reweight schedule</t>
  </si>
  <si>
    <t>SH</t>
  </si>
  <si>
    <t>Short</t>
  </si>
  <si>
    <t>L-</t>
  </si>
  <si>
    <t>Long</t>
  </si>
  <si>
    <t>LC</t>
  </si>
  <si>
    <t>Long/Short</t>
  </si>
  <si>
    <t>PQ</t>
  </si>
  <si>
    <t>High Quality</t>
  </si>
  <si>
    <t>IA</t>
  </si>
  <si>
    <t>Risk Control 5% (Index Exposure)</t>
  </si>
  <si>
    <t>IB</t>
  </si>
  <si>
    <t>Risk Control 10% (Index Exposure)</t>
  </si>
  <si>
    <t>Risk Control 12% (Index Exposure)</t>
  </si>
  <si>
    <t>ID</t>
  </si>
  <si>
    <t>Risk Control 15% (Index Exposure)</t>
  </si>
  <si>
    <t>IE</t>
  </si>
  <si>
    <t>Risk Control 18% (Index Exposure)</t>
  </si>
  <si>
    <t>IF</t>
  </si>
  <si>
    <t>Risk Control 20% (Index Exposure)</t>
  </si>
  <si>
    <t>Minimum Volatility</t>
  </si>
  <si>
    <t>SL</t>
  </si>
  <si>
    <t>Shariah Low Volatility Historical Dividend Trend</t>
  </si>
  <si>
    <t>QV</t>
  </si>
  <si>
    <t xml:space="preserve">Quality, Value, and Momentum </t>
  </si>
  <si>
    <t>VO</t>
  </si>
  <si>
    <t xml:space="preserve">Volatility </t>
  </si>
  <si>
    <t>VM</t>
  </si>
  <si>
    <t>Value and Momentum</t>
  </si>
  <si>
    <t>QO</t>
  </si>
  <si>
    <t>Quality and Low Volatility</t>
  </si>
  <si>
    <t>QG</t>
  </si>
  <si>
    <t>Quality, Value and Growth</t>
  </si>
  <si>
    <t>DB</t>
  </si>
  <si>
    <t>Dividend and Buyback</t>
  </si>
  <si>
    <t>Domestic Currency Return Calculation</t>
  </si>
  <si>
    <t>Rising Rates</t>
  </si>
  <si>
    <t>MB</t>
  </si>
  <si>
    <t>Mega Bond</t>
  </si>
  <si>
    <t>Cash Bond</t>
  </si>
  <si>
    <t>55</t>
  </si>
  <si>
    <t>Risk Control 5.5%</t>
  </si>
  <si>
    <t>3M</t>
  </si>
  <si>
    <t>3-Month USD LIBOR</t>
  </si>
  <si>
    <t>Dividend and Momentum</t>
  </si>
  <si>
    <t>0V</t>
  </si>
  <si>
    <t>10% Target Volatility</t>
  </si>
  <si>
    <t>2V</t>
  </si>
  <si>
    <t>12% Target Volatility</t>
  </si>
  <si>
    <t>5V</t>
  </si>
  <si>
    <t>15% Target Volatility</t>
  </si>
  <si>
    <t>AS</t>
  </si>
  <si>
    <t>A Class Shariah</t>
  </si>
  <si>
    <t>HR</t>
  </si>
  <si>
    <t>High Momentum Value Sector Rotation</t>
  </si>
  <si>
    <t>SN</t>
  </si>
  <si>
    <t>Non-Seasonally Adjusted</t>
  </si>
  <si>
    <t>24</t>
  </si>
  <si>
    <t>Risk Control 24%</t>
  </si>
  <si>
    <t>Fee Reduction 3%</t>
  </si>
  <si>
    <t>Fee Reduction 5%</t>
  </si>
  <si>
    <t>CX</t>
  </si>
  <si>
    <t>China Ex-A-B Shares</t>
  </si>
  <si>
    <t>CH</t>
  </si>
  <si>
    <t>Hong Kong-Listed China</t>
  </si>
  <si>
    <t>QD</t>
  </si>
  <si>
    <t>Quality &amp; Drucker Institute Corporate Effectiveness</t>
  </si>
  <si>
    <t>GP</t>
  </si>
  <si>
    <t>Growth At Reasonable Price</t>
  </si>
  <si>
    <t>SM</t>
  </si>
  <si>
    <t>Short Term Momentum</t>
  </si>
  <si>
    <t>SD</t>
  </si>
  <si>
    <t>Shariah Dividend</t>
  </si>
  <si>
    <t>BN</t>
  </si>
  <si>
    <t>Beta-Neutral</t>
  </si>
  <si>
    <t>OM</t>
  </si>
  <si>
    <t>Optimized Multi-factor</t>
  </si>
  <si>
    <t>Fee Reduction 2%</t>
  </si>
  <si>
    <t>D5</t>
  </si>
  <si>
    <t>Decrement 50 Index Points</t>
  </si>
  <si>
    <t>D4</t>
  </si>
  <si>
    <t>Decrement 40 Index Points</t>
  </si>
  <si>
    <t>Fee Reduction 4%</t>
  </si>
  <si>
    <t>8V</t>
  </si>
  <si>
    <t>8% Target Volatility</t>
  </si>
  <si>
    <r>
      <t>2</t>
    </r>
    <r>
      <rPr>
        <sz val="11"/>
        <color rgb="FF1F497D"/>
        <rFont val="Calibri"/>
        <family val="2"/>
      </rPr>
      <t>L</t>
    </r>
  </si>
  <si>
    <t>Leverage Multiplier 25</t>
  </si>
  <si>
    <r>
      <t>5</t>
    </r>
    <r>
      <rPr>
        <sz val="11"/>
        <color rgb="FF1F497D"/>
        <rFont val="Calibri"/>
        <family val="2"/>
      </rPr>
      <t>L</t>
    </r>
  </si>
  <si>
    <t>Leverage Multiplier 50</t>
  </si>
  <si>
    <t>TG</t>
  </si>
  <si>
    <t>ITG price set</t>
  </si>
  <si>
    <t>BK</t>
  </si>
  <si>
    <t>Spliced History for Black Rock</t>
  </si>
  <si>
    <t>EH</t>
  </si>
  <si>
    <t>ESG Tilt (lambda=2)</t>
  </si>
  <si>
    <t>EL</t>
  </si>
  <si>
    <t>ESG Tilt (lambda=0.25)</t>
  </si>
  <si>
    <t>EM</t>
  </si>
  <si>
    <t>ESG Tilt (lambda=0.5)</t>
  </si>
  <si>
    <t>E-</t>
  </si>
  <si>
    <t>ESG Tilt (lambda=1)</t>
  </si>
  <si>
    <t>HH</t>
  </si>
  <si>
    <t>High Dividend High Volatility</t>
  </si>
  <si>
    <t>HD</t>
  </si>
  <si>
    <t>3Y</t>
  </si>
  <si>
    <t>Commodities - 3 Year Forward</t>
  </si>
  <si>
    <t>5Y</t>
  </si>
  <si>
    <t>Commodities - 5 Year Forward</t>
  </si>
  <si>
    <t>Commodities - Short Straddle</t>
  </si>
  <si>
    <t>QI</t>
  </si>
  <si>
    <t>QDI(Qualified Dividend Income)</t>
  </si>
  <si>
    <t>DR</t>
  </si>
  <si>
    <t>Declining Rates</t>
  </si>
  <si>
    <t>CT</t>
  </si>
  <si>
    <t>Climate Transition</t>
  </si>
  <si>
    <t>PA</t>
  </si>
  <si>
    <t>Paris-Aligned Climate</t>
  </si>
  <si>
    <t>SO</t>
  </si>
  <si>
    <t>Low Volatility Shariah</t>
  </si>
  <si>
    <t>Commodities - U.S. 10 Year Treasury Note</t>
  </si>
  <si>
    <t>QL</t>
  </si>
  <si>
    <t>Quality, Value, Momentum and Low Volatility</t>
  </si>
  <si>
    <t>AG</t>
  </si>
  <si>
    <t>Aggressive Glide</t>
  </si>
  <si>
    <t>MG</t>
  </si>
  <si>
    <t>Moderate Glide</t>
  </si>
  <si>
    <t>CG</t>
  </si>
  <si>
    <t>Conservation Glide</t>
  </si>
  <si>
    <t>QM</t>
  </si>
  <si>
    <t>Quality, Momentum and Low Volatility</t>
  </si>
  <si>
    <t>Commodities - Pre Roll</t>
  </si>
  <si>
    <t>CY</t>
  </si>
  <si>
    <t>Commodities - Carry</t>
  </si>
  <si>
    <t>CE</t>
  </si>
  <si>
    <t>ICE Fair Value</t>
  </si>
  <si>
    <t>Commodities - BOK Overnight Call Rate</t>
  </si>
  <si>
    <t>D8</t>
  </si>
  <si>
    <t>Decrement 80 Index Points</t>
  </si>
  <si>
    <t>Commodities - U.S. 10Y TIPS</t>
  </si>
  <si>
    <t>OI</t>
  </si>
  <si>
    <t>Dynamic Option Income</t>
  </si>
  <si>
    <t>Put-Write</t>
  </si>
  <si>
    <t>Quality, Value &amp; Momentum Multi-factor Shariah</t>
  </si>
  <si>
    <t>SE</t>
  </si>
  <si>
    <t>Enhanced Value Shariah</t>
  </si>
  <si>
    <t>S2</t>
  </si>
  <si>
    <t>Momentum Shariah</t>
  </si>
  <si>
    <t>S3</t>
  </si>
  <si>
    <t>Quality Shariah</t>
  </si>
  <si>
    <t>LA</t>
  </si>
  <si>
    <t>Local Currency Calculation</t>
  </si>
  <si>
    <t>ED</t>
  </si>
  <si>
    <t>Dividend &amp; ESG Tilt</t>
  </si>
  <si>
    <t>D2</t>
  </si>
  <si>
    <t>Decrement 20 Index Points</t>
  </si>
  <si>
    <t>JS</t>
  </si>
  <si>
    <t>PE-Sponsored</t>
  </si>
  <si>
    <t>JN</t>
  </si>
  <si>
    <t>Non PE-Sponsored</t>
  </si>
  <si>
    <t>J1</t>
  </si>
  <si>
    <t>First Lien</t>
  </si>
  <si>
    <t>J2</t>
  </si>
  <si>
    <t>Second Lien</t>
  </si>
  <si>
    <t>JV</t>
  </si>
  <si>
    <t>PE-Sponsored First Lien</t>
  </si>
  <si>
    <t>Non PE-Sponsored First Lien</t>
  </si>
  <si>
    <t>JX</t>
  </si>
  <si>
    <t>PE-Sponsored Second Lien</t>
  </si>
  <si>
    <t>JY</t>
  </si>
  <si>
    <t>Non PE-Sponsored Second Lien</t>
  </si>
  <si>
    <t>5C</t>
  </si>
  <si>
    <t>Risk Control 5% with 0.5% Decrement</t>
  </si>
  <si>
    <t>Return Type</t>
  </si>
  <si>
    <t>Dividend Return</t>
  </si>
  <si>
    <t>DN</t>
  </si>
  <si>
    <t>Net Dividend Return</t>
  </si>
  <si>
    <t>Excess Return</t>
  </si>
  <si>
    <t>Excess Return USD Hedged</t>
  </si>
  <si>
    <t>Excess Return Hedged</t>
  </si>
  <si>
    <t>Excess Return Daily Hedged</t>
  </si>
  <si>
    <t>EU</t>
  </si>
  <si>
    <t>Excess Return USD</t>
  </si>
  <si>
    <t>Average Yield</t>
  </si>
  <si>
    <t>Temporary SPL data points for the Fixed Income family</t>
  </si>
  <si>
    <t>Average Maty</t>
  </si>
  <si>
    <t>Average Coupon</t>
  </si>
  <si>
    <t>Average Price</t>
  </si>
  <si>
    <t>Average Duration</t>
  </si>
  <si>
    <t>F6</t>
  </si>
  <si>
    <t>Market Value Level (LevLn)</t>
  </si>
  <si>
    <t>F7</t>
  </si>
  <si>
    <t>Market Value Return (daily LevLn)</t>
  </si>
  <si>
    <t>F8</t>
  </si>
  <si>
    <t>Interest Return (daily LevLn/IntTsy)</t>
  </si>
  <si>
    <t>F9</t>
  </si>
  <si>
    <t>Volume Traded (CITIC)</t>
  </si>
  <si>
    <t>Tax Equivalent Yield</t>
  </si>
  <si>
    <t>Yield to Worst</t>
  </si>
  <si>
    <t>No of Issues / Close Count</t>
  </si>
  <si>
    <t>FZ</t>
  </si>
  <si>
    <t>Par Value</t>
  </si>
  <si>
    <t>RA</t>
  </si>
  <si>
    <t>RB</t>
  </si>
  <si>
    <t>Gross Return</t>
  </si>
  <si>
    <t>Open TR/NTR Hybrid</t>
  </si>
  <si>
    <t>HA</t>
  </si>
  <si>
    <t>Healthcare costs with no moving average</t>
  </si>
  <si>
    <t>Healthcare Costs</t>
  </si>
  <si>
    <t>HL</t>
  </si>
  <si>
    <t>Healthcare costs with 12 months moving average</t>
  </si>
  <si>
    <t>Healthcare Costs - Incurred Claims Provisional Month 3</t>
  </si>
  <si>
    <t>Healthcare Costs - Incurred Claims Provisional Month 4</t>
  </si>
  <si>
    <t>Healthcare Costs - Incurred Claims Provisional Month 6</t>
  </si>
  <si>
    <t>MF</t>
  </si>
  <si>
    <t xml:space="preserve">Healthcare Costs - Incurred Claims Final </t>
  </si>
  <si>
    <t>MP</t>
  </si>
  <si>
    <t>Healthcare Costs - Paid Claims</t>
  </si>
  <si>
    <t>N-</t>
  </si>
  <si>
    <t>Net Total Return</t>
  </si>
  <si>
    <t>Net Total Return Hedged Daily</t>
  </si>
  <si>
    <t>Net Total Return Hedged</t>
  </si>
  <si>
    <t>Net Total Return Hedged 35%</t>
  </si>
  <si>
    <t>Net Total Return 15%</t>
  </si>
  <si>
    <t>Net total return for 15% tax rate used for US investors</t>
  </si>
  <si>
    <t>P-</t>
  </si>
  <si>
    <t>Price Return</t>
  </si>
  <si>
    <t>Price Return Hedged 50%</t>
  </si>
  <si>
    <t>PB</t>
  </si>
  <si>
    <t>Price Return Hedged 25%</t>
  </si>
  <si>
    <t>PD</t>
  </si>
  <si>
    <t>Price Return Hedged Daily</t>
  </si>
  <si>
    <t>Price Return Hedged</t>
  </si>
  <si>
    <t>Price Return Hedged 35%</t>
  </si>
  <si>
    <t>Spot USD Hedged</t>
  </si>
  <si>
    <t>Spot Hedged</t>
  </si>
  <si>
    <t>Spot Rate</t>
  </si>
  <si>
    <t>SU</t>
  </si>
  <si>
    <t>Spot USD</t>
  </si>
  <si>
    <t>T-</t>
  </si>
  <si>
    <t>Total Return</t>
  </si>
  <si>
    <t>TA</t>
  </si>
  <si>
    <t>Total Return Hedged 50%</t>
  </si>
  <si>
    <t>TB</t>
  </si>
  <si>
    <t>Total Return Hedged 25%</t>
  </si>
  <si>
    <t>TD</t>
  </si>
  <si>
    <t>Total Return Hedged Daily</t>
  </si>
  <si>
    <t>TF</t>
  </si>
  <si>
    <t>Total Return with Fees</t>
  </si>
  <si>
    <t>Total Return Hedged</t>
  </si>
  <si>
    <t>TI</t>
  </si>
  <si>
    <t>Total Return Hedged 35%</t>
  </si>
  <si>
    <t>TL</t>
  </si>
  <si>
    <t>Total Return Daily Hedged</t>
  </si>
  <si>
    <t>TU</t>
  </si>
  <si>
    <t>Total Return USD</t>
  </si>
  <si>
    <t>TX</t>
  </si>
  <si>
    <t>Total Return excluding the ETF expense fees</t>
  </si>
  <si>
    <t>YP</t>
  </si>
  <si>
    <t>Healthcare Costs - Paid Claims 12 Months Moving Average</t>
  </si>
  <si>
    <t>HP</t>
  </si>
  <si>
    <t>PR/TR Hybrid</t>
  </si>
  <si>
    <t>Net Total Return Hedged 15%</t>
  </si>
  <si>
    <t>Custom 15 % Hedged</t>
  </si>
  <si>
    <t>Net Total Return 5%</t>
  </si>
  <si>
    <t>Custom 5 %</t>
  </si>
  <si>
    <t>Net Total Return Hedged 5%</t>
  </si>
  <si>
    <t>Custom 5 % Hedged</t>
  </si>
  <si>
    <t>Net Total Return 10%</t>
  </si>
  <si>
    <t>Custom 10 %</t>
  </si>
  <si>
    <t>Net Total Return Hedged 10%</t>
  </si>
  <si>
    <t>Custom 10 % Hedged</t>
  </si>
  <si>
    <t>Net Total Return 20%</t>
  </si>
  <si>
    <t>Custom 20 %</t>
  </si>
  <si>
    <t>Net Total Return Hedged 20%</t>
  </si>
  <si>
    <t>Custom 20 % Hedged</t>
  </si>
  <si>
    <t>Net Total Return 25%</t>
  </si>
  <si>
    <t>Custom 25 %</t>
  </si>
  <si>
    <t>Net Total Return Hedged 25%</t>
  </si>
  <si>
    <t>Custom 25 % Hedged</t>
  </si>
  <si>
    <t>Net Total Return 30%</t>
  </si>
  <si>
    <t>Custom 30 %</t>
  </si>
  <si>
    <t>Net Total Return Hedged 30%</t>
  </si>
  <si>
    <t>Custom 30 % Hedged</t>
  </si>
  <si>
    <t>Net Total Return 40%</t>
  </si>
  <si>
    <t>Custom 40 %</t>
  </si>
  <si>
    <t>Net Total Return Hedged 40%</t>
  </si>
  <si>
    <t>Custom 40 % Hedged</t>
  </si>
  <si>
    <t>Net Total Return 45%</t>
  </si>
  <si>
    <t>Custom 45 %</t>
  </si>
  <si>
    <t>Net Total Return Hedged 45%</t>
  </si>
  <si>
    <t>Custom 45 % Hedged</t>
  </si>
  <si>
    <t>Net Total Return 50%</t>
  </si>
  <si>
    <t>Custom 50 %</t>
  </si>
  <si>
    <t>Net Total Return Hedged 50%</t>
  </si>
  <si>
    <t>Custom 50 % Hedged</t>
  </si>
  <si>
    <t>Net Total Return 35%</t>
  </si>
  <si>
    <t>Custom 35 %</t>
  </si>
  <si>
    <t>FT</t>
  </si>
  <si>
    <t>Franking Credit Adjusted Annual Tax-Exempt Total Return</t>
  </si>
  <si>
    <t>FN</t>
  </si>
  <si>
    <t>Franking Credit Adjusted Annual Superannuation Total Return</t>
  </si>
  <si>
    <t>FS</t>
  </si>
  <si>
    <t>Franking Credit Adjusted Daily Tax-Exempt Total Return</t>
  </si>
  <si>
    <t>FM</t>
  </si>
  <si>
    <t>Franking Credit Adjusted Daily Superannuation Total Return</t>
  </si>
  <si>
    <t>GI</t>
  </si>
  <si>
    <t>Gross with Imputation Return (NZX - Gross with Imputation Index)</t>
  </si>
  <si>
    <t>T1</t>
  </si>
  <si>
    <t>1-Day Total Return</t>
  </si>
  <si>
    <t>Price Return Hedged 70%</t>
  </si>
  <si>
    <t>Custom 70 % Hedged</t>
  </si>
  <si>
    <t>Net Total Return Hedged 70%</t>
  </si>
  <si>
    <t>Total Return Hedged 70%</t>
  </si>
  <si>
    <t>Net Decumulation Rate</t>
  </si>
  <si>
    <t>Dynamic Hedged Net Total Return</t>
  </si>
  <si>
    <t>PY</t>
  </si>
  <si>
    <t>Dynamic Hedged Price Return</t>
  </si>
  <si>
    <t>CR</t>
  </si>
  <si>
    <t>Covered Call Return Type</t>
  </si>
  <si>
    <t>HY</t>
  </si>
  <si>
    <t>Hedged Adjusted Yield</t>
  </si>
  <si>
    <t>Custom 15 %</t>
  </si>
  <si>
    <t>Sentiment Score</t>
  </si>
  <si>
    <t>PP</t>
  </si>
  <si>
    <t>Put Protection</t>
  </si>
  <si>
    <t>TY</t>
  </si>
  <si>
    <t xml:space="preserve">Dynamic Hedged Total Return </t>
  </si>
  <si>
    <t>EN</t>
  </si>
  <si>
    <t>Net Total Return Excess Return</t>
  </si>
  <si>
    <t>EP</t>
  </si>
  <si>
    <t>Price Return Excess Return</t>
  </si>
  <si>
    <t>ES</t>
  </si>
  <si>
    <t>Exposure</t>
  </si>
  <si>
    <t>UN</t>
  </si>
  <si>
    <t>Unit Amount</t>
  </si>
  <si>
    <t>EQ</t>
  </si>
  <si>
    <t>Price Return Excess Return Hedged</t>
  </si>
  <si>
    <t>EZ</t>
  </si>
  <si>
    <t>Total Return Excess Return Hedged</t>
  </si>
  <si>
    <t>ET</t>
  </si>
  <si>
    <t>Total Return Excess Return</t>
  </si>
  <si>
    <t>Default Rate</t>
  </si>
  <si>
    <t>PC</t>
  </si>
  <si>
    <t>Price Return - Converted Daily Reset</t>
  </si>
  <si>
    <t>Region Code</t>
  </si>
  <si>
    <t>Region Name</t>
  </si>
  <si>
    <t>Product</t>
  </si>
  <si>
    <t>Developed</t>
  </si>
  <si>
    <t>Emerging</t>
  </si>
  <si>
    <t>Frontier</t>
  </si>
  <si>
    <t>Geographical</t>
  </si>
  <si>
    <t>AR-</t>
  </si>
  <si>
    <t>DJI Legacy Code - AR</t>
  </si>
  <si>
    <t>AU-</t>
  </si>
  <si>
    <t>DJI Legacy Code - PA</t>
  </si>
  <si>
    <t>AT-</t>
  </si>
  <si>
    <t>Austria</t>
  </si>
  <si>
    <t>DJI Legacy Code - EA</t>
  </si>
  <si>
    <t>BS-</t>
  </si>
  <si>
    <t>DJI Legacy Code - OB</t>
  </si>
  <si>
    <t>BH-</t>
  </si>
  <si>
    <t>DJI Legacy Code - MB</t>
  </si>
  <si>
    <t>BD-</t>
  </si>
  <si>
    <t>DJI Legacy Code - PG</t>
  </si>
  <si>
    <t>BE-</t>
  </si>
  <si>
    <t>Belgium</t>
  </si>
  <si>
    <t>DJI Legacy Code - EM</t>
  </si>
  <si>
    <t>BM-</t>
  </si>
  <si>
    <t>DJI Legacy Code - OC</t>
  </si>
  <si>
    <t>BA-</t>
  </si>
  <si>
    <t>Bosnia-Herzegovina</t>
  </si>
  <si>
    <t>DJI Legacy Code - UO</t>
  </si>
  <si>
    <t>BW-</t>
  </si>
  <si>
    <t>DJI Legacy Code - FW</t>
  </si>
  <si>
    <t>BR-</t>
  </si>
  <si>
    <t>DJI Legacy Code - AB</t>
  </si>
  <si>
    <t>BG-</t>
  </si>
  <si>
    <t>DJI Legacy Code - UB</t>
  </si>
  <si>
    <t>KH-</t>
  </si>
  <si>
    <t>CM-</t>
  </si>
  <si>
    <t>Cameroon</t>
  </si>
  <si>
    <t>DJI Legacy Code - FC</t>
  </si>
  <si>
    <t>CA-</t>
  </si>
  <si>
    <t>DJI Legacy Code - AC</t>
  </si>
  <si>
    <t>KY-</t>
  </si>
  <si>
    <t>DJI Legacy Code - OA</t>
  </si>
  <si>
    <t>CL-</t>
  </si>
  <si>
    <t>DJI Legacy Code - AS</t>
  </si>
  <si>
    <t>CN-</t>
  </si>
  <si>
    <t>DJI Legacy Code - CS</t>
  </si>
  <si>
    <t>CO-</t>
  </si>
  <si>
    <t>DJI Legacy Code - AO</t>
  </si>
  <si>
    <t>CI-</t>
  </si>
  <si>
    <t>Cote d'Ivoire</t>
  </si>
  <si>
    <t>HR-</t>
  </si>
  <si>
    <t>DJI Legacy Code - UC</t>
  </si>
  <si>
    <t>CY-</t>
  </si>
  <si>
    <t>Cyprus</t>
  </si>
  <si>
    <t>DJI Legacy Code - EC</t>
  </si>
  <si>
    <t>CZ-</t>
  </si>
  <si>
    <t>DJI Legacy Code - EZ</t>
  </si>
  <si>
    <t>DK-</t>
  </si>
  <si>
    <t>DJI Legacy Code - ED</t>
  </si>
  <si>
    <t>EC-</t>
  </si>
  <si>
    <t>EG-</t>
  </si>
  <si>
    <t>DJI Legacy Code - FE</t>
  </si>
  <si>
    <t>EE-</t>
  </si>
  <si>
    <t>DJI Legacy Code - UE</t>
  </si>
  <si>
    <t>FI-</t>
  </si>
  <si>
    <t>Finland</t>
  </si>
  <si>
    <t>DJI Legacy Code - EO</t>
  </si>
  <si>
    <t>FR-</t>
  </si>
  <si>
    <t>France</t>
  </si>
  <si>
    <t>DJI Legacy Code - EF</t>
  </si>
  <si>
    <t>GE-</t>
  </si>
  <si>
    <t>DJI Legacy Code - UG</t>
  </si>
  <si>
    <t>DE-</t>
  </si>
  <si>
    <t>Germany</t>
  </si>
  <si>
    <t>DJI Legacy Code - EG</t>
  </si>
  <si>
    <t>GH-</t>
  </si>
  <si>
    <t>DJI Legacy Code - FG</t>
  </si>
  <si>
    <t>GR-</t>
  </si>
  <si>
    <t>Greece</t>
  </si>
  <si>
    <t>DJI Legacy Code - ER</t>
  </si>
  <si>
    <t>HK-</t>
  </si>
  <si>
    <t>DJI Legacy Code - PH</t>
  </si>
  <si>
    <t>HU-</t>
  </si>
  <si>
    <t>DJI Legacy Code - EQ</t>
  </si>
  <si>
    <t>IS-</t>
  </si>
  <si>
    <t>DJI Legacy Code - EU</t>
  </si>
  <si>
    <t>IN-</t>
  </si>
  <si>
    <t>DJI Legacy Code - PR</t>
  </si>
  <si>
    <t>ID-</t>
  </si>
  <si>
    <t>DJI Legacy Code - PI</t>
  </si>
  <si>
    <t>IE-</t>
  </si>
  <si>
    <t>Ireland</t>
  </si>
  <si>
    <t>DJI Legacy Code - EP</t>
  </si>
  <si>
    <t>IL-</t>
  </si>
  <si>
    <t>DJI Legacy Code - MI</t>
  </si>
  <si>
    <t>IT-</t>
  </si>
  <si>
    <t>Italy</t>
  </si>
  <si>
    <t>DJI Legacy Code - EI</t>
  </si>
  <si>
    <t>JM-</t>
  </si>
  <si>
    <t>JP-</t>
  </si>
  <si>
    <t>DJI Legacy Code - PJ</t>
  </si>
  <si>
    <t>JO-</t>
  </si>
  <si>
    <t>DJI Legacy Code - MJ</t>
  </si>
  <si>
    <t>KZ-</t>
  </si>
  <si>
    <t>DJI Legacy Code - UZ</t>
  </si>
  <si>
    <t>KE-</t>
  </si>
  <si>
    <t>DJI Legacy Code - FK</t>
  </si>
  <si>
    <t>KW-</t>
  </si>
  <si>
    <t>DJI Legacy Code - MK</t>
  </si>
  <si>
    <t>LV-</t>
  </si>
  <si>
    <t>DJI Legacy Code - UL</t>
  </si>
  <si>
    <t>LB-</t>
  </si>
  <si>
    <t>DJI Legacy Code - ML</t>
  </si>
  <si>
    <t>LI-</t>
  </si>
  <si>
    <t>Liechtenstein</t>
  </si>
  <si>
    <t>DJI Legacy Code - OE</t>
  </si>
  <si>
    <t>LT-</t>
  </si>
  <si>
    <t>DJI Legacy Code - UU</t>
  </si>
  <si>
    <t>LU-</t>
  </si>
  <si>
    <t>Luxembourg</t>
  </si>
  <si>
    <t>DJI Legacy Code - EX</t>
  </si>
  <si>
    <t>MK-</t>
  </si>
  <si>
    <t>DJI Legacy Code - UY</t>
  </si>
  <si>
    <t>MY-</t>
  </si>
  <si>
    <t>DJI Legacy Code - PM</t>
  </si>
  <si>
    <t>MT-</t>
  </si>
  <si>
    <t>Malta</t>
  </si>
  <si>
    <t>DJI Legacy Code - UM</t>
  </si>
  <si>
    <t>MU-</t>
  </si>
  <si>
    <t>DJI Legacy Code - FS</t>
  </si>
  <si>
    <t>MX-</t>
  </si>
  <si>
    <t>DJI Legacy Code - AM</t>
  </si>
  <si>
    <t>MA-</t>
  </si>
  <si>
    <t>DJI Legacy Code - FM</t>
  </si>
  <si>
    <t>NA-</t>
  </si>
  <si>
    <t>DJI Legacy Code - FA</t>
  </si>
  <si>
    <t>NL-</t>
  </si>
  <si>
    <t>Netherlands</t>
  </si>
  <si>
    <t>DJI Legacy Code - EH</t>
  </si>
  <si>
    <t>AN-</t>
  </si>
  <si>
    <t>DJI Legacy Code - OH</t>
  </si>
  <si>
    <t>NZ-</t>
  </si>
  <si>
    <t>DJI Legacy Code - PZ</t>
  </si>
  <si>
    <t>NG-</t>
  </si>
  <si>
    <t>DJI Legacy Code - FN</t>
  </si>
  <si>
    <t>NO-</t>
  </si>
  <si>
    <t>DJI Legacy Code - EK</t>
  </si>
  <si>
    <t>OM-</t>
  </si>
  <si>
    <t>DJI Legacy Code - MO</t>
  </si>
  <si>
    <t>PK-</t>
  </si>
  <si>
    <t>DJI Legacy Code - PN</t>
  </si>
  <si>
    <t>PS-</t>
  </si>
  <si>
    <t>Palestine</t>
  </si>
  <si>
    <t>DJI Legacy Code - MG</t>
  </si>
  <si>
    <t>PA-</t>
  </si>
  <si>
    <t>DJI Legacy Code - AN</t>
  </si>
  <si>
    <t>PG-</t>
  </si>
  <si>
    <t>DJI Legacy Code - OD</t>
  </si>
  <si>
    <t>PE-</t>
  </si>
  <si>
    <t>DJI Legacy Code - AP</t>
  </si>
  <si>
    <t>PH-</t>
  </si>
  <si>
    <t>DJI Legacy Code - PP</t>
  </si>
  <si>
    <t>PL-</t>
  </si>
  <si>
    <t>DJI Legacy Code - EW</t>
  </si>
  <si>
    <t>PT-</t>
  </si>
  <si>
    <t>Portugal</t>
  </si>
  <si>
    <t>DJI Legacy Code - EL</t>
  </si>
  <si>
    <t>QA-</t>
  </si>
  <si>
    <t>DJI Legacy Code - MQ</t>
  </si>
  <si>
    <t>KR-</t>
  </si>
  <si>
    <t>Korea</t>
  </si>
  <si>
    <t>DJI Legacy Code - PK</t>
  </si>
  <si>
    <t>SN-</t>
  </si>
  <si>
    <t>Republic of Senegal</t>
  </si>
  <si>
    <t>DJI Legacy Code - FR</t>
  </si>
  <si>
    <t>RO-</t>
  </si>
  <si>
    <t>DJI Legacy Code - UR</t>
  </si>
  <si>
    <t>RU-</t>
  </si>
  <si>
    <t>DJI Legacy Code - EV</t>
  </si>
  <si>
    <t>RW-</t>
  </si>
  <si>
    <t>SA-</t>
  </si>
  <si>
    <t>DJI Legacy Code - MS</t>
  </si>
  <si>
    <t>RS-</t>
  </si>
  <si>
    <t>DJI Legacy Code - US</t>
  </si>
  <si>
    <t>SG-</t>
  </si>
  <si>
    <t>DJI Legacy Code - PS</t>
  </si>
  <si>
    <t>SK-</t>
  </si>
  <si>
    <t>Slovakia</t>
  </si>
  <si>
    <t>DJI Legacy Code - UV</t>
  </si>
  <si>
    <t>SI-</t>
  </si>
  <si>
    <t>Slovenia</t>
  </si>
  <si>
    <t>DJI Legacy Code - EN</t>
  </si>
  <si>
    <t>ZA-</t>
  </si>
  <si>
    <t>DJI Legacy Code - EJ</t>
  </si>
  <si>
    <t>ES-</t>
  </si>
  <si>
    <t>Spain</t>
  </si>
  <si>
    <t>DJI Legacy Code - EE</t>
  </si>
  <si>
    <t>LK-</t>
  </si>
  <si>
    <t>DJI Legacy Code - PL</t>
  </si>
  <si>
    <t>SE-</t>
  </si>
  <si>
    <t>DJI Legacy Code - ES</t>
  </si>
  <si>
    <t>CH-</t>
  </si>
  <si>
    <t>DJI Legacy Code - EY</t>
  </si>
  <si>
    <t>TW-</t>
  </si>
  <si>
    <t>DJI Legacy Code - PT</t>
  </si>
  <si>
    <t>TZ-</t>
  </si>
  <si>
    <t>TH-</t>
  </si>
  <si>
    <t>DJI Legacy Code - PB</t>
  </si>
  <si>
    <t>TT-</t>
  </si>
  <si>
    <t>TN-</t>
  </si>
  <si>
    <t>DJI Legacy Code - FT</t>
  </si>
  <si>
    <t>TR-</t>
  </si>
  <si>
    <t>DJI Legacy Code - ET</t>
  </si>
  <si>
    <t>UG-</t>
  </si>
  <si>
    <t>DJI Legacy Code - FD</t>
  </si>
  <si>
    <t>UA-</t>
  </si>
  <si>
    <t>DJI Legacy Code - UA</t>
  </si>
  <si>
    <t>AE-</t>
  </si>
  <si>
    <t>DJI Legacy Code - MU</t>
  </si>
  <si>
    <t>GB-</t>
  </si>
  <si>
    <t>DJI Legacy Code - EB</t>
  </si>
  <si>
    <t>US-</t>
  </si>
  <si>
    <t>United States</t>
  </si>
  <si>
    <t>DJI Legacy Code - AA</t>
  </si>
  <si>
    <t>VE-</t>
  </si>
  <si>
    <t>DJI Legacy Code - AV</t>
  </si>
  <si>
    <t>VN-</t>
  </si>
  <si>
    <t>Vietnam</t>
  </si>
  <si>
    <t>DJI Legacy Code - PV</t>
  </si>
  <si>
    <t>ZM-</t>
  </si>
  <si>
    <t>DJI Legacy Code - FL</t>
  </si>
  <si>
    <t>ZW-</t>
  </si>
  <si>
    <t>DJI Legacy Code - FZ</t>
  </si>
  <si>
    <t>XAA</t>
  </si>
  <si>
    <t>All Africa</t>
  </si>
  <si>
    <t>S&amp;P BMI</t>
  </si>
  <si>
    <t>Y</t>
  </si>
  <si>
    <t>XAB</t>
  </si>
  <si>
    <t>All Africa Ex-South Africa</t>
  </si>
  <si>
    <t>XEA</t>
  </si>
  <si>
    <t>East Africa</t>
  </si>
  <si>
    <t>XNF</t>
  </si>
  <si>
    <t>North Africa</t>
  </si>
  <si>
    <t>RPI</t>
  </si>
  <si>
    <t>RPX</t>
  </si>
  <si>
    <t>Pan Africa Ex-South Africa</t>
  </si>
  <si>
    <t>RPV</t>
  </si>
  <si>
    <t>Pan Africa Ex-Tanzania</t>
  </si>
  <si>
    <t>RPW</t>
  </si>
  <si>
    <t>Pan Africa Ex-Tanzania &amp; South Africa</t>
  </si>
  <si>
    <t>XSA</t>
  </si>
  <si>
    <t>XAS</t>
  </si>
  <si>
    <t>Southern Africa Ex-South Africa</t>
  </si>
  <si>
    <t>XSS</t>
  </si>
  <si>
    <t>Sub-Saharan Africa Ex-South Africa</t>
  </si>
  <si>
    <t>XWA</t>
  </si>
  <si>
    <t>West Africa</t>
  </si>
  <si>
    <t>RAM</t>
  </si>
  <si>
    <t>Americas</t>
  </si>
  <si>
    <t>RAD</t>
  </si>
  <si>
    <t>Andean</t>
  </si>
  <si>
    <t>REL</t>
  </si>
  <si>
    <t>Emerging Latin America</t>
  </si>
  <si>
    <t>S&amp;P EMDB</t>
  </si>
  <si>
    <t>RLA</t>
  </si>
  <si>
    <t>Latin America</t>
  </si>
  <si>
    <t>RLB</t>
  </si>
  <si>
    <t>Latin America Ex-Brazil</t>
  </si>
  <si>
    <t>RNA</t>
  </si>
  <si>
    <t>North America</t>
  </si>
  <si>
    <t>RLC</t>
  </si>
  <si>
    <t>Pacific Alliance</t>
  </si>
  <si>
    <t>RML</t>
  </si>
  <si>
    <t>RAP</t>
  </si>
  <si>
    <t>Asia Pacific</t>
  </si>
  <si>
    <t>RAZ</t>
  </si>
  <si>
    <t>Asia Pacific Ex-ANZ</t>
  </si>
  <si>
    <t>RAJ</t>
  </si>
  <si>
    <t>Asia Pacific Ex-Japan</t>
  </si>
  <si>
    <t>RAK</t>
  </si>
  <si>
    <t>Asia Pacific Ex-South Korea</t>
  </si>
  <si>
    <t>RZA</t>
  </si>
  <si>
    <t>Australia &amp; New Zealand</t>
  </si>
  <si>
    <t>RCH</t>
  </si>
  <si>
    <t>China &amp; Hong Kong</t>
  </si>
  <si>
    <t>RAE</t>
  </si>
  <si>
    <t>Emerging Asia Pacific</t>
  </si>
  <si>
    <t>RAC</t>
  </si>
  <si>
    <t>Emerging Asia Pacific Ex-China &amp; India</t>
  </si>
  <si>
    <t>RK1</t>
  </si>
  <si>
    <t>Emerging Asia Pacific Plus</t>
  </si>
  <si>
    <t>S&amp;P BMI Plus</t>
  </si>
  <si>
    <t>REA</t>
  </si>
  <si>
    <t>Emerging Asia</t>
  </si>
  <si>
    <t>RAL</t>
  </si>
  <si>
    <t>Emerging Asia Ex-Malaysia</t>
  </si>
  <si>
    <t>RPA</t>
  </si>
  <si>
    <t>Pan Asia</t>
  </si>
  <si>
    <t>RPU</t>
  </si>
  <si>
    <t>Pan Asia Ex-ANZ</t>
  </si>
  <si>
    <t>RPC</t>
  </si>
  <si>
    <t>Pan Asia Ex-China &amp; India</t>
  </si>
  <si>
    <t>RPJ</t>
  </si>
  <si>
    <t>Pan Asia Ex-Japan</t>
  </si>
  <si>
    <t>RPK</t>
  </si>
  <si>
    <t>Pan Asia Ex-Japan &amp; Taiwan</t>
  </si>
  <si>
    <t>RP3</t>
  </si>
  <si>
    <t>Pan Asia Ex-Japan, Australia &amp; New Zealand</t>
  </si>
  <si>
    <t>RP4</t>
  </si>
  <si>
    <t>Pan Asia Ex-AU, JP, NZ &amp; PK</t>
  </si>
  <si>
    <t>RSA</t>
  </si>
  <si>
    <t>Pan Asia Select</t>
  </si>
  <si>
    <t>S&amp;P</t>
  </si>
  <si>
    <t>RAS</t>
  </si>
  <si>
    <t>ASEAN</t>
  </si>
  <si>
    <t>RP2</t>
  </si>
  <si>
    <t>Panda (China, Hong Kong, Taiwan)</t>
  </si>
  <si>
    <t>RWD</t>
  </si>
  <si>
    <t>RWP</t>
  </si>
  <si>
    <t>Developed Ex-Asia Pacific</t>
  </si>
  <si>
    <t>RWA</t>
  </si>
  <si>
    <t>Developed Ex-Australia</t>
  </si>
  <si>
    <t>Developed Ex-Australia, New Zealand and U.S.</t>
  </si>
  <si>
    <t>RWC</t>
  </si>
  <si>
    <t>Developed Ex-Canada</t>
  </si>
  <si>
    <t>RCE</t>
  </si>
  <si>
    <t>Developed Ex-Continental Europe</t>
  </si>
  <si>
    <t>RWE</t>
  </si>
  <si>
    <t>Developed Ex-Europe</t>
  </si>
  <si>
    <t>RB3</t>
  </si>
  <si>
    <t>Developed Ex-Eurozone</t>
  </si>
  <si>
    <t>RWI</t>
  </si>
  <si>
    <t>Developed Ex-Israel</t>
  </si>
  <si>
    <t>RWJ</t>
  </si>
  <si>
    <t>Developed Ex-Japan</t>
  </si>
  <si>
    <t>RJK</t>
  </si>
  <si>
    <t>Developed Ex-Japan &amp; South Korea</t>
  </si>
  <si>
    <t>RWS</t>
  </si>
  <si>
    <t>Developed Ex-Korea</t>
  </si>
  <si>
    <t>RWB</t>
  </si>
  <si>
    <t>Developed Ex-Greece, Luxembourg, &amp; South Korea</t>
  </si>
  <si>
    <t>RWG</t>
  </si>
  <si>
    <t>Developed Ex-Germany</t>
  </si>
  <si>
    <t>RWZ</t>
  </si>
  <si>
    <t>Developed Ex-Switzerland</t>
  </si>
  <si>
    <t>RWK</t>
  </si>
  <si>
    <t>Developed Ex-UK</t>
  </si>
  <si>
    <t>RWR</t>
  </si>
  <si>
    <t>Developed Ex-UK &amp; Korea</t>
  </si>
  <si>
    <t>RWU</t>
  </si>
  <si>
    <t>Developed Ex-U.S.</t>
  </si>
  <si>
    <t>RIJ</t>
  </si>
  <si>
    <t>Developed Ex-U.S. &amp; Japan</t>
  </si>
  <si>
    <t>RIS</t>
  </si>
  <si>
    <t>Developed Ex-U.S. &amp; South Korea</t>
  </si>
  <si>
    <t>RIK</t>
  </si>
  <si>
    <t>Developed Ex-U.S. &amp; UK</t>
  </si>
  <si>
    <t>RZ1</t>
  </si>
  <si>
    <t>Developed Ex-GR, IS, KR, SI &amp; U.S.</t>
  </si>
  <si>
    <t>Developed Ex-Iceland, Greece, Slovenia, South Korea &amp; U.S.</t>
  </si>
  <si>
    <t>RMD</t>
  </si>
  <si>
    <t>Developed Middle East &amp; Africa</t>
  </si>
  <si>
    <t>REP</t>
  </si>
  <si>
    <t>EPAC</t>
  </si>
  <si>
    <t>REC</t>
  </si>
  <si>
    <t>EPAC Ex-South Korea</t>
  </si>
  <si>
    <t>REK</t>
  </si>
  <si>
    <t>EPAC Ex-Australia</t>
  </si>
  <si>
    <t>REI</t>
  </si>
  <si>
    <t>EPAC Ex-Israel</t>
  </si>
  <si>
    <t>REJ</t>
  </si>
  <si>
    <t>EPAC Ex-Japan</t>
  </si>
  <si>
    <t>REU</t>
  </si>
  <si>
    <t>RES</t>
  </si>
  <si>
    <t>Europe Ex-Switzerland</t>
  </si>
  <si>
    <t>REX</t>
  </si>
  <si>
    <t>Europe Ex-UK</t>
  </si>
  <si>
    <t>REZ</t>
  </si>
  <si>
    <t>Eurozone</t>
  </si>
  <si>
    <t>RPE</t>
  </si>
  <si>
    <t>Pan Europe</t>
  </si>
  <si>
    <t>RSC</t>
  </si>
  <si>
    <t>Nordic</t>
  </si>
  <si>
    <t>RQJ</t>
  </si>
  <si>
    <t>RQU</t>
  </si>
  <si>
    <t>RQD</t>
  </si>
  <si>
    <t>RQE</t>
  </si>
  <si>
    <t>RMM</t>
  </si>
  <si>
    <t>Emerging EMEA</t>
  </si>
  <si>
    <t>RM1</t>
  </si>
  <si>
    <t>Emerging Europe, Middle East &amp; Africa</t>
  </si>
  <si>
    <t>ROW</t>
  </si>
  <si>
    <t>Pan Europe, Middle East &amp; Africa</t>
  </si>
  <si>
    <t>RBR</t>
  </si>
  <si>
    <t>RBT</t>
  </si>
  <si>
    <t>RCV</t>
  </si>
  <si>
    <t>CIVETS</t>
  </si>
  <si>
    <t>RET</t>
  </si>
  <si>
    <t>Eastern Europe</t>
  </si>
  <si>
    <t>RFS</t>
  </si>
  <si>
    <t>Emerging &amp; Frontier</t>
  </si>
  <si>
    <t>RKE</t>
  </si>
  <si>
    <t>Emerging BMI Plus</t>
  </si>
  <si>
    <t>REE</t>
  </si>
  <si>
    <t>Emerging Europe</t>
  </si>
  <si>
    <t>REM</t>
  </si>
  <si>
    <t>RME</t>
  </si>
  <si>
    <t>Emerging Middle East &amp; Africa</t>
  </si>
  <si>
    <t>RCN</t>
  </si>
  <si>
    <t>Emerging Ex-Frontier &amp; India</t>
  </si>
  <si>
    <t>RXF</t>
  </si>
  <si>
    <t>Emerging Ex-Africa</t>
  </si>
  <si>
    <t>RCM</t>
  </si>
  <si>
    <t>Composite</t>
  </si>
  <si>
    <t>RXM</t>
  </si>
  <si>
    <t>Composite Ex-Malaysia</t>
  </si>
  <si>
    <t>REW</t>
  </si>
  <si>
    <t>East Europe</t>
  </si>
  <si>
    <t>RER</t>
  </si>
  <si>
    <t>ZEA</t>
  </si>
  <si>
    <t>IFCG Asia</t>
  </si>
  <si>
    <t>xIFCG DISCONTINUES</t>
  </si>
  <si>
    <t>ZCM</t>
  </si>
  <si>
    <t>IFCG Composite</t>
  </si>
  <si>
    <t>ZEW</t>
  </si>
  <si>
    <t>IFCG East Europe</t>
  </si>
  <si>
    <t>ZMM</t>
  </si>
  <si>
    <t>IFCG EMEA</t>
  </si>
  <si>
    <t>ZER</t>
  </si>
  <si>
    <t>IFCG Europe</t>
  </si>
  <si>
    <t>ZEL</t>
  </si>
  <si>
    <t>IFCG Latin America</t>
  </si>
  <si>
    <t>ZMA</t>
  </si>
  <si>
    <t>IFCG Middle East &amp; Africa</t>
  </si>
  <si>
    <t>RSE</t>
  </si>
  <si>
    <t>Southern Europe</t>
  </si>
  <si>
    <t>RAF</t>
  </si>
  <si>
    <t>African Frontier</t>
  </si>
  <si>
    <t>RAA</t>
  </si>
  <si>
    <t>African Frontier Ex-Zimbabwe</t>
  </si>
  <si>
    <t>RFX</t>
  </si>
  <si>
    <t>RFM</t>
  </si>
  <si>
    <t>Frontier Ex-GCC</t>
  </si>
  <si>
    <t>RFB</t>
  </si>
  <si>
    <t>RUN</t>
  </si>
  <si>
    <t>All Universe</t>
  </si>
  <si>
    <t>Includes all countries world wide</t>
  </si>
  <si>
    <t>RGL</t>
  </si>
  <si>
    <t>Global</t>
  </si>
  <si>
    <t>RGA</t>
  </si>
  <si>
    <t>Global Ex-Australia</t>
  </si>
  <si>
    <t>RGT</t>
  </si>
  <si>
    <t>Global Ex-Canada</t>
  </si>
  <si>
    <t>RGP</t>
  </si>
  <si>
    <t>Global Ex-Europe</t>
  </si>
  <si>
    <t>RGJ</t>
  </si>
  <si>
    <t>Global Ex-Japan</t>
  </si>
  <si>
    <t>RGS</t>
  </si>
  <si>
    <t>Global Ex-Pan Asia</t>
  </si>
  <si>
    <t>RGE</t>
  </si>
  <si>
    <t>RGK</t>
  </si>
  <si>
    <t>Global Ex-UK</t>
  </si>
  <si>
    <t>RGU</t>
  </si>
  <si>
    <t>Global Ex-U.S.</t>
  </si>
  <si>
    <t>RGX</t>
  </si>
  <si>
    <t>Global Ex-U.S. &amp; Japan</t>
  </si>
  <si>
    <t>RSM</t>
  </si>
  <si>
    <t>SMIT</t>
  </si>
  <si>
    <t>South Korea, Mexico, Indonesia &amp; Turkey</t>
  </si>
  <si>
    <t>RGC</t>
  </si>
  <si>
    <t>GCC</t>
  </si>
  <si>
    <t>RGQ</t>
  </si>
  <si>
    <t>GCC Ex-Qatar</t>
  </si>
  <si>
    <t>Renamed from GCC Composite Ex Qatar</t>
  </si>
  <si>
    <t>RMA</t>
  </si>
  <si>
    <t>RPF</t>
  </si>
  <si>
    <t>RPT</t>
  </si>
  <si>
    <t>RPZ</t>
  </si>
  <si>
    <t>Pan Africa Ex-Zimbabwe</t>
  </si>
  <si>
    <t>RPS</t>
  </si>
  <si>
    <t>Pan Africa Ex-South Africa &amp; Zimbabwe</t>
  </si>
  <si>
    <t>RPR</t>
  </si>
  <si>
    <t>Pan Arab</t>
  </si>
  <si>
    <t>RGI</t>
  </si>
  <si>
    <t>GCC Ex-Saudi Arabia</t>
  </si>
  <si>
    <t>Renamed from GCC Investable</t>
  </si>
  <si>
    <t>RGY</t>
  </si>
  <si>
    <t>GCC Ex-Kuwait</t>
  </si>
  <si>
    <t>Renamed from GCC Composite Ex Kuwait</t>
  </si>
  <si>
    <t>ROI</t>
  </si>
  <si>
    <t>OIC Countries</t>
  </si>
  <si>
    <t>RPM</t>
  </si>
  <si>
    <t>Pan Arab &amp; Israel</t>
  </si>
  <si>
    <t>RPP</t>
  </si>
  <si>
    <t>Pan Arab &amp; Palestine</t>
  </si>
  <si>
    <t>RAI</t>
  </si>
  <si>
    <t>Pan Arab Ex-Saudi Arabia</t>
  </si>
  <si>
    <t>Renamed from Pan Arab Investable</t>
  </si>
  <si>
    <t>RNL</t>
  </si>
  <si>
    <t>Netherlands &amp; Luxembourg</t>
  </si>
  <si>
    <t>DF1</t>
  </si>
  <si>
    <t>DJI Legacy Code - F1 (Prod Id 14)</t>
  </si>
  <si>
    <t>DJI</t>
  </si>
  <si>
    <t>XF1</t>
  </si>
  <si>
    <t>Africa Offshore (X14)</t>
  </si>
  <si>
    <t>DJI Legacy Code - W1 (Prod Id 328)</t>
  </si>
  <si>
    <t>DA1</t>
  </si>
  <si>
    <t>DJI Legacy Code - A1 (Prod Id 14)</t>
  </si>
  <si>
    <t>DA6</t>
  </si>
  <si>
    <t>Americas Developed</t>
  </si>
  <si>
    <t>DJI Legacy Code - A5 (Prod Id 14)</t>
  </si>
  <si>
    <t>DA2</t>
  </si>
  <si>
    <t>Americas Ex-U.S.</t>
  </si>
  <si>
    <t>DJI Legacy Code - A2 (Prod Id 210)</t>
  </si>
  <si>
    <t>DA8</t>
  </si>
  <si>
    <t>Andean Region</t>
  </si>
  <si>
    <t>DJI Legacy Code - A8 (Prod Id 236)</t>
  </si>
  <si>
    <t>DAS</t>
  </si>
  <si>
    <t>DJI Legacy Code - W1 (Prod Id 349)</t>
  </si>
  <si>
    <t>DP1</t>
  </si>
  <si>
    <t>Asia/Pacific</t>
  </si>
  <si>
    <t>DJI Legacy Code - P1 (Prod Id 14)</t>
  </si>
  <si>
    <t>XP1</t>
  </si>
  <si>
    <t>X means all countries in SDC included</t>
  </si>
  <si>
    <t>DP4</t>
  </si>
  <si>
    <t>Asia/Pacific Developed</t>
  </si>
  <si>
    <t>DJI Legacy Code - P4 (Prod Id 14)</t>
  </si>
  <si>
    <t>DC9</t>
  </si>
  <si>
    <t>Asia/Pacific Developed + South Korea</t>
  </si>
  <si>
    <t>DP0</t>
  </si>
  <si>
    <t>Asia/Pacific Developed + South Korea &amp; Taiwan</t>
  </si>
  <si>
    <t>DJI Legacy Code - P4 (Prod Id 234)</t>
  </si>
  <si>
    <t>DPE</t>
  </si>
  <si>
    <t>Asia/Pacific Emerging</t>
  </si>
  <si>
    <t>DJI Legacy Code - P5 (Prod Id 347)</t>
  </si>
  <si>
    <t>DP5</t>
  </si>
  <si>
    <t>Asia/Pacific Emerging Ex-South Korea &amp; Taiwan</t>
  </si>
  <si>
    <t>DJI Legacy Code - P5 (Prod Id 234)</t>
  </si>
  <si>
    <t>DPF</t>
  </si>
  <si>
    <t>Asia/Pacific Ex-Frontier</t>
  </si>
  <si>
    <t>DJI Legacy Code - P1 (Prod Id 90)</t>
  </si>
  <si>
    <t>N</t>
  </si>
  <si>
    <t>DP6</t>
  </si>
  <si>
    <t>Asia/Pacific Ex-India</t>
  </si>
  <si>
    <t>DJI Legacy Code - P6 (Prod Id 14)</t>
  </si>
  <si>
    <t>DP2</t>
  </si>
  <si>
    <t>Asia/Pacific Ex-Japan</t>
  </si>
  <si>
    <t>DJI Legacy Code - P2 (Prod Id 14)</t>
  </si>
  <si>
    <t>DPJ</t>
  </si>
  <si>
    <t>Asia/Pacific Ex-Japan &amp; Frontier</t>
  </si>
  <si>
    <t>DJI Legacy Code - P2 (Prod Id 90)</t>
  </si>
  <si>
    <t>DR1</t>
  </si>
  <si>
    <t>Asia/Pacific Ex-Japan, Australia &amp; New Zealand</t>
  </si>
  <si>
    <t>DJI Legacy Code - R1 (Prod Id 14)</t>
  </si>
  <si>
    <t>DPM</t>
  </si>
  <si>
    <t>Asia/Pacific Ex-Japan, Malaysia &amp; India</t>
  </si>
  <si>
    <t>DJI Legacy Code - R8 (Prod Id 14)</t>
  </si>
  <si>
    <t>DP9</t>
  </si>
  <si>
    <t>Asia/Pacific Ex-Japan, Sri Lanka, China &amp; India</t>
  </si>
  <si>
    <t>DJI Legacy Code - P9 (Prod Id 14)</t>
  </si>
  <si>
    <t>DP7</t>
  </si>
  <si>
    <t>Asian Tigers</t>
  </si>
  <si>
    <t>DJI Legacy Code - W1 (Prod Id 77)</t>
  </si>
  <si>
    <t>DAB</t>
  </si>
  <si>
    <t>Australia, Brazil &amp; Canada - ABC</t>
  </si>
  <si>
    <t>DJI Legacy Code - W1 (Prod Id 247)</t>
  </si>
  <si>
    <t>DBR</t>
  </si>
  <si>
    <t>DJI Legacy Code - W1 (Prod Id 113)</t>
  </si>
  <si>
    <t>XCN</t>
  </si>
  <si>
    <t>China Offshore (XCN)</t>
  </si>
  <si>
    <t>DJI Legacy Code - W1 (Prod Id 81)</t>
  </si>
  <si>
    <t>DCH</t>
  </si>
  <si>
    <t>China, India &amp; Middle East - CHIME</t>
  </si>
  <si>
    <t>DJI Legacy Code - W1 (Prod Id 407)</t>
  </si>
  <si>
    <t>DW3</t>
  </si>
  <si>
    <t>DJI Legacy Code - C1 (Prod Id 210)</t>
  </si>
  <si>
    <t>DC1</t>
  </si>
  <si>
    <t>DJI Legacy Code - W3 (Prod Id 11)</t>
  </si>
  <si>
    <t>DWS</t>
  </si>
  <si>
    <t>DJI Legacy Code - W4 (Prod Id 211)</t>
  </si>
  <si>
    <t>DC7</t>
  </si>
  <si>
    <t>Developed + South Korea</t>
  </si>
  <si>
    <t>DCS</t>
  </si>
  <si>
    <t>Developed + South Korea Ex-Switzerland</t>
  </si>
  <si>
    <t>DWT</t>
  </si>
  <si>
    <t>Developed + South Korea, Taiwan, Cyprus, Slovenia &amp; Malta</t>
  </si>
  <si>
    <t>DJI Legacy Code - W3 (Prod Id 210)</t>
  </si>
  <si>
    <t>DR3</t>
  </si>
  <si>
    <t>DJI Legacy Code - R3 (Prod Id 14)</t>
  </si>
  <si>
    <t>DXS</t>
  </si>
  <si>
    <t>DW4</t>
  </si>
  <si>
    <t>DJI Legacy Code - C3 (Prod Id 210)</t>
  </si>
  <si>
    <t>DWB</t>
  </si>
  <si>
    <t>Developed Ex-U.S. &amp; Canada</t>
  </si>
  <si>
    <t>DJI Legacy Code - WC (Prod Id 14)</t>
  </si>
  <si>
    <t>DC3</t>
  </si>
  <si>
    <t>Developed Ex-U.S. + South Korea, Taiwan, Cyprus, Slovenia &amp; Malta</t>
  </si>
  <si>
    <t>DJI Legacy Code - W4 (Prod Id 210)</t>
  </si>
  <si>
    <t>DU4</t>
  </si>
  <si>
    <t>Eastern Europe + Kazakhstan</t>
  </si>
  <si>
    <t>DJI Legacy Code - U1 (Prod Id 346)</t>
  </si>
  <si>
    <t>DU6</t>
  </si>
  <si>
    <t>Eastern Europe Ex-Russia + Kazakhstan</t>
  </si>
  <si>
    <t>DJI Legacy Code - U6 (Prod Id 346)</t>
  </si>
  <si>
    <t>DE9</t>
  </si>
  <si>
    <t>EMEA</t>
  </si>
  <si>
    <t>DJI Legacy Code - E1 (Prod Id 46)</t>
  </si>
  <si>
    <t>DEK</t>
  </si>
  <si>
    <t>EMEA + Kazakhstan</t>
  </si>
  <si>
    <t>DJI Legacy Code - E1 (Prod Id 43)</t>
  </si>
  <si>
    <t>DW5</t>
  </si>
  <si>
    <t>DJI Legacy Code - C2 (Prod Id 210)</t>
  </si>
  <si>
    <t>DC2</t>
  </si>
  <si>
    <t>Emerging Markets</t>
  </si>
  <si>
    <t>DJI Legacy Code - W1 (Prod Id 363)</t>
  </si>
  <si>
    <t>DR7</t>
  </si>
  <si>
    <t>Emerging + Frontier</t>
  </si>
  <si>
    <t>DJI Legacy Code - C7 (Prod Id 211)</t>
  </si>
  <si>
    <t>DWE</t>
  </si>
  <si>
    <t>Emerging + Frontier Ex-South Korea &amp; Taiwan</t>
  </si>
  <si>
    <t>DJI Legacy Code - R7 (Prod Id 211)</t>
  </si>
  <si>
    <t>DWX</t>
  </si>
  <si>
    <t>Emerging + Frontier Ex-South Korea, Taiwan, Cyprus, Slovenia &amp; Malta</t>
  </si>
  <si>
    <t>DJI Legacy Code - W5 (Prod Id 210)</t>
  </si>
  <si>
    <t>DC8</t>
  </si>
  <si>
    <t>Emerging Ex-Frontier</t>
  </si>
  <si>
    <t>DE7</t>
  </si>
  <si>
    <t>DJI Legacy Code - E1 (Prod Id 289)</t>
  </si>
  <si>
    <t>XE1</t>
  </si>
  <si>
    <t>DEP</t>
  </si>
  <si>
    <t>Europe &amp; Asia Pacific</t>
  </si>
  <si>
    <t>DJI Legacy Code - W1 (Prod Id 356)</t>
  </si>
  <si>
    <t>DE1</t>
  </si>
  <si>
    <t>Europe Developed</t>
  </si>
  <si>
    <t>DJI Legacy Code - C4 (Prod Id 210)</t>
  </si>
  <si>
    <t>DC4</t>
  </si>
  <si>
    <t>Europe Developed (Other)</t>
  </si>
  <si>
    <t>DJI Legacy Code - C4 (Prod Id 211)</t>
  </si>
  <si>
    <t>DJI Legacy Code - C4 (Prod Id 212)</t>
  </si>
  <si>
    <t>DE6</t>
  </si>
  <si>
    <t>Europe Developed + Canada</t>
  </si>
  <si>
    <t>DJI Legacy Code - E6 (Prod Id 14)</t>
  </si>
  <si>
    <t>DEI</t>
  </si>
  <si>
    <t>Europe Developed + Canada &amp; Israel</t>
  </si>
  <si>
    <t>DJI Legacy Code - E6 (Prod Id 90)</t>
  </si>
  <si>
    <t>DEM</t>
  </si>
  <si>
    <t>Europe Developed + Cyprus, Slovenia &amp; Malta</t>
  </si>
  <si>
    <t>DJI Legacy Code - E1 (Prod Id 210)</t>
  </si>
  <si>
    <t>DE0</t>
  </si>
  <si>
    <t>Europe Developed + South Africa</t>
  </si>
  <si>
    <t>DJI Legacy Code - E0 (Prod Id 23)</t>
  </si>
  <si>
    <t>DE2</t>
  </si>
  <si>
    <t>Europe Developed Ex-UK</t>
  </si>
  <si>
    <t>DJI Legacy Code - C6 (Prod Id 210)</t>
  </si>
  <si>
    <t>DC6</t>
  </si>
  <si>
    <t>Europe Developed Ex-UK (Other)</t>
  </si>
  <si>
    <t>DJI Legacy Code - C6 (Prod Id 211)</t>
  </si>
  <si>
    <t>DJI Legacy Code - C6 (Prod Id 212)</t>
  </si>
  <si>
    <t>DEC</t>
  </si>
  <si>
    <t>Europe Developed Ex-UK + Cyprus, Slovenia &amp; Malta</t>
  </si>
  <si>
    <t>DJI Legacy Code - E2 (Prod Id 210)</t>
  </si>
  <si>
    <t>DU1</t>
  </si>
  <si>
    <t>Europe Emerging</t>
  </si>
  <si>
    <t>DJI Legacy Code - C5 (Prod Id 210)</t>
  </si>
  <si>
    <t>DC5</t>
  </si>
  <si>
    <t>Europe Emerging (Other)</t>
  </si>
  <si>
    <t>DJI Legacy Code - C5 (Prod Id 211)</t>
  </si>
  <si>
    <t>DJI Legacy Code - C5 (Prod Id 212)</t>
  </si>
  <si>
    <t>DU8</t>
  </si>
  <si>
    <t>Europe Emerging + Frontier</t>
  </si>
  <si>
    <t>DJI Legacy Code - U8 (Prod Id 211)</t>
  </si>
  <si>
    <t>DE8</t>
  </si>
  <si>
    <t>Europe Ex-Frontier</t>
  </si>
  <si>
    <t>DJI Legacy Code - E7 (Prod Id 90)</t>
  </si>
  <si>
    <t>DU7</t>
  </si>
  <si>
    <t>Europe Frontier</t>
  </si>
  <si>
    <t>DJI Legacy Code - U7 (Prod Id 211)</t>
  </si>
  <si>
    <t>DE3</t>
  </si>
  <si>
    <t>Europe Nordic</t>
  </si>
  <si>
    <t>DJI Legacy Code - E3 (Prod Id 14)</t>
  </si>
  <si>
    <t>DE4</t>
  </si>
  <si>
    <t>EuroZone Developed</t>
  </si>
  <si>
    <t>DJI Legacy Code - E4 (Prod Id 14)</t>
  </si>
  <si>
    <t>DE5</t>
  </si>
  <si>
    <t>EuroZone Developed + Israel</t>
  </si>
  <si>
    <t>DJI Legacy Code - E4 (Prod Id 43)</t>
  </si>
  <si>
    <t>DR2</t>
  </si>
  <si>
    <t>FEAS Central Asia</t>
  </si>
  <si>
    <t>DJI Legacy Code - R2 (Prod Id 375)</t>
  </si>
  <si>
    <t>DU2</t>
  </si>
  <si>
    <t>FEAS Middle East and Caucasus</t>
  </si>
  <si>
    <t>DJI Legacy Code - M1 (Prod Id 375)</t>
  </si>
  <si>
    <t>DU3</t>
  </si>
  <si>
    <t>FEAS Southeast Europe</t>
  </si>
  <si>
    <t>DJI Legacy Code - U3 (Prod Id 375)</t>
  </si>
  <si>
    <t>DM2</t>
  </si>
  <si>
    <t>DJI Legacy Code - M2 (Prod Id 14)</t>
  </si>
  <si>
    <t>DM3</t>
  </si>
  <si>
    <t>DJI Legacy Code - M3 (Prod Id 321)</t>
  </si>
  <si>
    <t>XM2</t>
  </si>
  <si>
    <t>GCC Offshore (X21)</t>
  </si>
  <si>
    <t>DJI Legacy Code - W1 (Prod Id 329)</t>
  </si>
  <si>
    <t>DW1</t>
  </si>
  <si>
    <t>DJI Legacy Code - W1 (Prod Id 7)</t>
  </si>
  <si>
    <t>DWU</t>
  </si>
  <si>
    <t>Global Ex-Americas</t>
  </si>
  <si>
    <t>DJI Legacy Code - W0 (Prod Id 14)</t>
  </si>
  <si>
    <t>DW0</t>
  </si>
  <si>
    <t>Global Ex-Americas &amp; Frontier</t>
  </si>
  <si>
    <t>DJI Legacy Code - W0 (Prod Id 90)</t>
  </si>
  <si>
    <t>DW9</t>
  </si>
  <si>
    <t>Global Ex-Asia/Pacific</t>
  </si>
  <si>
    <t>DJI Legacy Code - W9 (Prod Id 14)</t>
  </si>
  <si>
    <t>DWP</t>
  </si>
  <si>
    <t>Global Ex-Asia/Pacific &amp; Frontier</t>
  </si>
  <si>
    <t>DJI Legacy Code - W9 (Prod Id 90)</t>
  </si>
  <si>
    <t>DWA</t>
  </si>
  <si>
    <t>DJI Legacy Code - WA (Prod Id 11)</t>
  </si>
  <si>
    <t>DW8</t>
  </si>
  <si>
    <t>DJI Legacy Code - W8 (Prod Id 57)</t>
  </si>
  <si>
    <t>DWR</t>
  </si>
  <si>
    <t>Global Ex-Europe Developed</t>
  </si>
  <si>
    <t>DJI Legacy Code - W8 (Prod Id 14)</t>
  </si>
  <si>
    <t>DWD</t>
  </si>
  <si>
    <t>Global Ex-Europe Developed &amp; Frontier</t>
  </si>
  <si>
    <t>DJI Legacy Code - W8 (Prod Id 90)</t>
  </si>
  <si>
    <t>DR5</t>
  </si>
  <si>
    <t>Global Ex-Frontier</t>
  </si>
  <si>
    <t>DJI Legacy Code - R5 (Prod Id 211)</t>
  </si>
  <si>
    <t>DW6</t>
  </si>
  <si>
    <t>DJI Legacy Code - W6 (Prod Id 14)</t>
  </si>
  <si>
    <t>DWJ</t>
  </si>
  <si>
    <t>Global Ex-Japan &amp; Frontier</t>
  </si>
  <si>
    <t>DJI Legacy Code - W6 (Prod Id 90)</t>
  </si>
  <si>
    <t>DW7</t>
  </si>
  <si>
    <t>DJI Legacy Code - W7 (Prod Id 14)</t>
  </si>
  <si>
    <t>DWV</t>
  </si>
  <si>
    <t>Global Ex-UK &amp; Frontier</t>
  </si>
  <si>
    <t>DJI Legacy Code - W7 (Prod Id 90)</t>
  </si>
  <si>
    <t>DW2</t>
  </si>
  <si>
    <t>DJI Legacy Code - W1 (Prod Id 339)</t>
  </si>
  <si>
    <t>DWF</t>
  </si>
  <si>
    <t>Global Ex-U.S. &amp; Frontier</t>
  </si>
  <si>
    <t>DJI Legacy Code - W2 (Prod Id 90)</t>
  </si>
  <si>
    <t>DWC</t>
  </si>
  <si>
    <t>Global Ex-U.S. &amp; UK</t>
  </si>
  <si>
    <t>DJI Legacy Code - G1 (Prod Id 14)</t>
  </si>
  <si>
    <t>DR6</t>
  </si>
  <si>
    <t>Global Frontier</t>
  </si>
  <si>
    <t>DJI Legacy Code - R6 (Prod Id 211)</t>
  </si>
  <si>
    <t>DCT</t>
  </si>
  <si>
    <t>Greater China</t>
  </si>
  <si>
    <t>DJI Legacy Code - W1 (Prod Id 382)</t>
  </si>
  <si>
    <t>DR4</t>
  </si>
  <si>
    <t>India &amp; China</t>
  </si>
  <si>
    <t>DJI Legacy Code - R4 (Prod Id 407)</t>
  </si>
  <si>
    <t>XIN</t>
  </si>
  <si>
    <t>India Offshore (XIN)</t>
  </si>
  <si>
    <t>DJI Legacy Code - W1 (Prod Id 110)</t>
  </si>
  <si>
    <t>XJP</t>
  </si>
  <si>
    <t>DJI Legacy Code - W1 (Prod Id 420)</t>
  </si>
  <si>
    <t>DA3</t>
  </si>
  <si>
    <t>DJI Legacy Code - A3 (Prod Id 14)</t>
  </si>
  <si>
    <t>DA4</t>
  </si>
  <si>
    <t>Latin America Ex-Mexico</t>
  </si>
  <si>
    <t>DJI Legacy Code - A4 (Prod Id 14)</t>
  </si>
  <si>
    <t>DM4</t>
  </si>
  <si>
    <t>DJI Legacy Code - M1 (Prod Id 88)</t>
  </si>
  <si>
    <t>DM6</t>
  </si>
  <si>
    <t>MENA Ex-Saudi Arabia</t>
  </si>
  <si>
    <t>DJI Legacy Code - M6 (Prod Id 240)</t>
  </si>
  <si>
    <t>DM1</t>
  </si>
  <si>
    <t>Middle East</t>
  </si>
  <si>
    <t>DJI Legacy Code - M1 (Prod Id 14)</t>
  </si>
  <si>
    <t>DF2</t>
  </si>
  <si>
    <t>Middle East &amp; Africa</t>
  </si>
  <si>
    <t>DJI Legacy Code - F2 (Prod Id 210)</t>
  </si>
  <si>
    <t>DA5</t>
  </si>
  <si>
    <t>DJI Legacy Code - A5 (Prod Id 257)</t>
  </si>
  <si>
    <t>XND</t>
  </si>
  <si>
    <t>DND</t>
  </si>
  <si>
    <t>North America Developed</t>
  </si>
  <si>
    <t>DJI Legacy Code - W1 (Prod Id 225)</t>
  </si>
  <si>
    <t>XNA</t>
  </si>
  <si>
    <t>North America Listed</t>
  </si>
  <si>
    <t>DJI Legacy Code - W1 (Prod Id 470)</t>
  </si>
  <si>
    <t>XRU</t>
  </si>
  <si>
    <t>Russia Offshore (XRU)</t>
  </si>
  <si>
    <t>DJI Legacy Code - W1 (Prod Id 97)</t>
  </si>
  <si>
    <t>DP3</t>
  </si>
  <si>
    <t>South Asia</t>
  </si>
  <si>
    <t>DJI Legacy Code - P3 (Prod Id 14)</t>
  </si>
  <si>
    <t>DP8</t>
  </si>
  <si>
    <t>South Korea, India &amp; Taiwan - KIT</t>
  </si>
  <si>
    <t>DJI Legacy Code - P8 (Prod Id 346)</t>
  </si>
  <si>
    <t>DM7</t>
  </si>
  <si>
    <t>Middle East &amp; Egypt</t>
  </si>
  <si>
    <t>UPR</t>
  </si>
  <si>
    <t>US Territory  - Puerto Rico</t>
  </si>
  <si>
    <t>U10</t>
  </si>
  <si>
    <t>S&amp;P Case Shiller 10 City Composite</t>
  </si>
  <si>
    <t>U20</t>
  </si>
  <si>
    <t>S&amp;P Case Shiller 20 City Composite</t>
  </si>
  <si>
    <t>M--</t>
  </si>
  <si>
    <t>US Census Division - Midwest</t>
  </si>
  <si>
    <t>N--</t>
  </si>
  <si>
    <t>US Census Division - Northeast</t>
  </si>
  <si>
    <t>S--</t>
  </si>
  <si>
    <t>US Census Division - South</t>
  </si>
  <si>
    <t>W--</t>
  </si>
  <si>
    <t>US Census Division - West</t>
  </si>
  <si>
    <t>M1-</t>
  </si>
  <si>
    <t>US Census Region - East North Central</t>
  </si>
  <si>
    <t>S1-</t>
  </si>
  <si>
    <t>US Census Region - East South Central</t>
  </si>
  <si>
    <t>N1-</t>
  </si>
  <si>
    <t>US Census Region - Middle Atlantic</t>
  </si>
  <si>
    <t>W1-</t>
  </si>
  <si>
    <t>US Census Region - Mountain</t>
  </si>
  <si>
    <t>N2-</t>
  </si>
  <si>
    <t>US Census Region - New England</t>
  </si>
  <si>
    <t>W2-</t>
  </si>
  <si>
    <t>US Census Region - Pacific</t>
  </si>
  <si>
    <t>S2-</t>
  </si>
  <si>
    <t>US Census Region - South Atlantic</t>
  </si>
  <si>
    <t>M2-</t>
  </si>
  <si>
    <t>US Census Region - West North Central</t>
  </si>
  <si>
    <t>S3-</t>
  </si>
  <si>
    <t>US Census Region - West South Central</t>
  </si>
  <si>
    <t>S10</t>
  </si>
  <si>
    <t>US S&amp;P Region - Atlanta, GA</t>
  </si>
  <si>
    <t>S11</t>
  </si>
  <si>
    <t>US S&amp;P Region - Austin, TX</t>
  </si>
  <si>
    <t>S12</t>
  </si>
  <si>
    <t>US S&amp;P Region - Birmingham, AL</t>
  </si>
  <si>
    <t>N10</t>
  </si>
  <si>
    <t>US S&amp;P Region - Boston, MA</t>
  </si>
  <si>
    <t>N11</t>
  </si>
  <si>
    <t>US S&amp;P Region - Buffalo, NY</t>
  </si>
  <si>
    <t>W2C</t>
  </si>
  <si>
    <t>US S&amp;P Region - California</t>
  </si>
  <si>
    <t>S13</t>
  </si>
  <si>
    <t>US S&amp;P Region - Charlotte, NC</t>
  </si>
  <si>
    <t>M10</t>
  </si>
  <si>
    <t>US S&amp;P Region - Chicago, IL</t>
  </si>
  <si>
    <t>M11</t>
  </si>
  <si>
    <t>US S&amp;P Region - Cincinnati, OH</t>
  </si>
  <si>
    <t>M12</t>
  </si>
  <si>
    <t>US S&amp;P Region - Cleveland, OH</t>
  </si>
  <si>
    <t>M13</t>
  </si>
  <si>
    <t>US S&amp;P Region - Columbus, OH</t>
  </si>
  <si>
    <t>S33</t>
  </si>
  <si>
    <t>US S&amp;P Region - Dallas, TX</t>
  </si>
  <si>
    <t>S14</t>
  </si>
  <si>
    <t>US S&amp;P Region - Dallas-Fort Worth, TX</t>
  </si>
  <si>
    <t>W10</t>
  </si>
  <si>
    <t>US S&amp;P Region - Denver, CO</t>
  </si>
  <si>
    <t>M14</t>
  </si>
  <si>
    <t>US S&amp;P Region - Detroit, MI</t>
  </si>
  <si>
    <t>N12</t>
  </si>
  <si>
    <t>US S&amp;P Region - Hartford, CT</t>
  </si>
  <si>
    <t>S15</t>
  </si>
  <si>
    <t>US S&amp;P Region - Houston, TX</t>
  </si>
  <si>
    <t>M15</t>
  </si>
  <si>
    <t>US S&amp;P Region - Indianapolis, IN</t>
  </si>
  <si>
    <t>S16</t>
  </si>
  <si>
    <t>US S&amp;P Region - Jacksonville, FL</t>
  </si>
  <si>
    <t>M16</t>
  </si>
  <si>
    <t>US S&amp;P Region - Kansas City, MO</t>
  </si>
  <si>
    <t>S17</t>
  </si>
  <si>
    <t>US S&amp;P Region - Knoxville, TN</t>
  </si>
  <si>
    <t>W11</t>
  </si>
  <si>
    <t>US S&amp;P Region - Las Vegas, NV</t>
  </si>
  <si>
    <t>W12</t>
  </si>
  <si>
    <t>US S&amp;P Region - Los Angeles, CA</t>
  </si>
  <si>
    <t>S18</t>
  </si>
  <si>
    <t>US S&amp;P Region - Louisville, KY</t>
  </si>
  <si>
    <t>S2L</t>
  </si>
  <si>
    <t>US S&amp;P Region - Lower South Atlantic</t>
  </si>
  <si>
    <t>S19</t>
  </si>
  <si>
    <t>US S&amp;P Region - Memphis, TN</t>
  </si>
  <si>
    <t>S31</t>
  </si>
  <si>
    <t>US S&amp;P Region - Miami, FL</t>
  </si>
  <si>
    <t>S20</t>
  </si>
  <si>
    <t>US S&amp;P Region - Miami-Fort Lauderdale, FL</t>
  </si>
  <si>
    <t>M17</t>
  </si>
  <si>
    <t>US S&amp;P Region - Milwaukee, WI</t>
  </si>
  <si>
    <t>M18</t>
  </si>
  <si>
    <t>US S&amp;P Region - Minneapolis, MN</t>
  </si>
  <si>
    <t>S21</t>
  </si>
  <si>
    <t>US S&amp;P Region - Nashville, TN</t>
  </si>
  <si>
    <t>S22</t>
  </si>
  <si>
    <t>US S&amp;P Region - New Orleans, LA</t>
  </si>
  <si>
    <t>N13</t>
  </si>
  <si>
    <t>US S&amp;P Region - New York, NY</t>
  </si>
  <si>
    <t>S23</t>
  </si>
  <si>
    <t>US S&amp;P Region - Norfolk, VA</t>
  </si>
  <si>
    <t>S24</t>
  </si>
  <si>
    <t>US S&amp;P Region - Oklahoma City, OK</t>
  </si>
  <si>
    <t>S25</t>
  </si>
  <si>
    <t>US S&amp;P Region - Orlando, FL</t>
  </si>
  <si>
    <t>W2P</t>
  </si>
  <si>
    <t>US S&amp;P Region - Pacific NorthWest</t>
  </si>
  <si>
    <t>N14</t>
  </si>
  <si>
    <t>US S&amp;P Region - Philadelphia, PA</t>
  </si>
  <si>
    <t>W13</t>
  </si>
  <si>
    <t>US S&amp;P Region - Phoenix, AZ</t>
  </si>
  <si>
    <t>N15</t>
  </si>
  <si>
    <t>US S&amp;P Region - Pittsburgh, PA</t>
  </si>
  <si>
    <t>W14</t>
  </si>
  <si>
    <t>US S&amp;P Region - Portland, OR</t>
  </si>
  <si>
    <t>S26</t>
  </si>
  <si>
    <t>US S&amp;P Region - Raleigh-Durham, NC</t>
  </si>
  <si>
    <t>S27</t>
  </si>
  <si>
    <t>US S&amp;P Region - Richmond, VA</t>
  </si>
  <si>
    <t>N16</t>
  </si>
  <si>
    <t>US S&amp;P Region - Rochester, NY</t>
  </si>
  <si>
    <t>W15</t>
  </si>
  <si>
    <t>US S&amp;P Region - Sacramento, CA</t>
  </si>
  <si>
    <t>W16</t>
  </si>
  <si>
    <t>US S&amp;P Region - Salt Lake City, UT</t>
  </si>
  <si>
    <t>S28</t>
  </si>
  <si>
    <t>US S&amp;P Region - San Antonio, TX</t>
  </si>
  <si>
    <t>W17</t>
  </si>
  <si>
    <t>US S&amp;P Region - San Diego, CA</t>
  </si>
  <si>
    <t>W21</t>
  </si>
  <si>
    <t>US S&amp;P Region - San Francisco</t>
  </si>
  <si>
    <t>W18</t>
  </si>
  <si>
    <t>US S&amp;P Region - San Jose-San Francisco-Oakland, CA</t>
  </si>
  <si>
    <t>W19</t>
  </si>
  <si>
    <t>US S&amp;P Region - Seattle, WA</t>
  </si>
  <si>
    <t>M19</t>
  </si>
  <si>
    <t>US S&amp;P Region - St. Louis, MO</t>
  </si>
  <si>
    <t>S32</t>
  </si>
  <si>
    <t>US S&amp;P Region - Tampa, FL</t>
  </si>
  <si>
    <t>S29</t>
  </si>
  <si>
    <t>US S&amp;P Region - Tampa-St. Petersburg-Clearwater, FL</t>
  </si>
  <si>
    <t>W20</t>
  </si>
  <si>
    <t>US S&amp;P Region - Tucson, AZ</t>
  </si>
  <si>
    <t>S2U</t>
  </si>
  <si>
    <t>US S&amp;P Region - Upper South Atlantic</t>
  </si>
  <si>
    <t>S30</t>
  </si>
  <si>
    <t>US S&amp;P Region - Washington, DC</t>
  </si>
  <si>
    <t>SAL</t>
  </si>
  <si>
    <t>US State - Alabama</t>
  </si>
  <si>
    <t>WAK</t>
  </si>
  <si>
    <t>US State - Alaska</t>
  </si>
  <si>
    <t>WAZ</t>
  </si>
  <si>
    <t>US State - Arizona</t>
  </si>
  <si>
    <t>US State - Arkansas</t>
  </si>
  <si>
    <t>WCA</t>
  </si>
  <si>
    <t>US State - California</t>
  </si>
  <si>
    <t>WCO</t>
  </si>
  <si>
    <t>US State - Colorado</t>
  </si>
  <si>
    <t>NCT</t>
  </si>
  <si>
    <t>US State - Connecticut</t>
  </si>
  <si>
    <t>SDE</t>
  </si>
  <si>
    <t>US State - Delaware</t>
  </si>
  <si>
    <t>SDC</t>
  </si>
  <si>
    <t>US State - District of Columbia</t>
  </si>
  <si>
    <t>SFL</t>
  </si>
  <si>
    <t>US State - Florida</t>
  </si>
  <si>
    <t>SGA</t>
  </si>
  <si>
    <t>US State - Georgia</t>
  </si>
  <si>
    <t>WHI</t>
  </si>
  <si>
    <t>US State - Hawaii</t>
  </si>
  <si>
    <t>WID</t>
  </si>
  <si>
    <t>US State - Idaho</t>
  </si>
  <si>
    <t>MIL</t>
  </si>
  <si>
    <t>US State - Illinois</t>
  </si>
  <si>
    <t>MIN</t>
  </si>
  <si>
    <t>US State - Indiana</t>
  </si>
  <si>
    <t>MIA</t>
  </si>
  <si>
    <t>US State - Iowa</t>
  </si>
  <si>
    <t>MKS</t>
  </si>
  <si>
    <t>US State - Kansas</t>
  </si>
  <si>
    <t>SKY</t>
  </si>
  <si>
    <t>US State - Kentucky</t>
  </si>
  <si>
    <t>SLA</t>
  </si>
  <si>
    <t>US State - Louisiana</t>
  </si>
  <si>
    <t>NME</t>
  </si>
  <si>
    <t>US State - Maine</t>
  </si>
  <si>
    <t>SMD</t>
  </si>
  <si>
    <t>US State - Maryland</t>
  </si>
  <si>
    <t>NMA</t>
  </si>
  <si>
    <t>US State - Massachusetts</t>
  </si>
  <si>
    <t>MMI</t>
  </si>
  <si>
    <t>US State - Michigan</t>
  </si>
  <si>
    <t>MMN</t>
  </si>
  <si>
    <t>US State - Minnesota</t>
  </si>
  <si>
    <t>SMS</t>
  </si>
  <si>
    <t>US State - Mississippi</t>
  </si>
  <si>
    <t>MMO</t>
  </si>
  <si>
    <t>US State - Missouri</t>
  </si>
  <si>
    <t>WMT</t>
  </si>
  <si>
    <t>US State - Montana</t>
  </si>
  <si>
    <t>MNE</t>
  </si>
  <si>
    <t>US State - Nebraska</t>
  </si>
  <si>
    <t>WNV</t>
  </si>
  <si>
    <t>US State - Nevada</t>
  </si>
  <si>
    <t>NNH</t>
  </si>
  <si>
    <t>US State - New Hampshire</t>
  </si>
  <si>
    <t>NNJ</t>
  </si>
  <si>
    <t>US State - New Jersey</t>
  </si>
  <si>
    <t>WNM</t>
  </si>
  <si>
    <t>US State - New Mexico</t>
  </si>
  <si>
    <t>NNY</t>
  </si>
  <si>
    <t>US State - New York</t>
  </si>
  <si>
    <t>SNC</t>
  </si>
  <si>
    <t>US State - North Carolina</t>
  </si>
  <si>
    <t>MND</t>
  </si>
  <si>
    <t>US State - North Dakota</t>
  </si>
  <si>
    <t>MOH</t>
  </si>
  <si>
    <t>US State - Ohio</t>
  </si>
  <si>
    <t>SOK</t>
  </si>
  <si>
    <t>US State - Oklahoma</t>
  </si>
  <si>
    <t>WOR</t>
  </si>
  <si>
    <t>US State - Oregon</t>
  </si>
  <si>
    <t>NPA</t>
  </si>
  <si>
    <t>US State - Pennsylvania</t>
  </si>
  <si>
    <t>NRI</t>
  </si>
  <si>
    <t>US State - Rhode Island</t>
  </si>
  <si>
    <t>SSC</t>
  </si>
  <si>
    <t>US State - South Carolina</t>
  </si>
  <si>
    <t>MSD</t>
  </si>
  <si>
    <t>US State - South Dakota</t>
  </si>
  <si>
    <t>STN</t>
  </si>
  <si>
    <t>US State - Tennessee</t>
  </si>
  <si>
    <t>STX</t>
  </si>
  <si>
    <t>US State - Texas</t>
  </si>
  <si>
    <t>WUT</t>
  </si>
  <si>
    <t>US State - Utah</t>
  </si>
  <si>
    <t>NVT</t>
  </si>
  <si>
    <t>US State - Vermont</t>
  </si>
  <si>
    <t>SVA</t>
  </si>
  <si>
    <t>US State - Virginia</t>
  </si>
  <si>
    <t>WWA</t>
  </si>
  <si>
    <t>US State - Washington</t>
  </si>
  <si>
    <t>SWV</t>
  </si>
  <si>
    <t>US State - West Virginia</t>
  </si>
  <si>
    <t>MWI</t>
  </si>
  <si>
    <t>US State - Wisconsin</t>
  </si>
  <si>
    <t>WWY</t>
  </si>
  <si>
    <t>US State - Wyoming</t>
  </si>
  <si>
    <t>N1E</t>
  </si>
  <si>
    <t>US Sub State - East Pennsylvania</t>
  </si>
  <si>
    <t>W2N</t>
  </si>
  <si>
    <t>US Sub State - Northern California</t>
  </si>
  <si>
    <t>W2S</t>
  </si>
  <si>
    <t>US Sub State - Southern California</t>
  </si>
  <si>
    <t>N1W</t>
  </si>
  <si>
    <t>US Sub State - West Pennsylvania</t>
  </si>
  <si>
    <t>RPN</t>
  </si>
  <si>
    <t>Pan Arab &amp; Turkey Ex-North Africa</t>
  </si>
  <si>
    <t>RCO</t>
  </si>
  <si>
    <t>Emerging Ex-Frontier, India, Egypt &amp; Peru</t>
  </si>
  <si>
    <t>RP1</t>
  </si>
  <si>
    <t>Pan Asia Ex-New Zealand</t>
  </si>
  <si>
    <t>MNA</t>
  </si>
  <si>
    <t>RP5</t>
  </si>
  <si>
    <t>Pan Asia Ex-JP, AU, NZ, IN</t>
  </si>
  <si>
    <t>MW-</t>
  </si>
  <si>
    <t>DKR</t>
  </si>
  <si>
    <t>Emerging &amp; South Korea</t>
  </si>
  <si>
    <t>DKE</t>
  </si>
  <si>
    <t>Developed Ex-South Korea</t>
  </si>
  <si>
    <t>RED</t>
  </si>
  <si>
    <t>Emerging Ex-China</t>
  </si>
  <si>
    <t>KSA</t>
  </si>
  <si>
    <t>Kuwait, Saudi Arabia &amp; UAE</t>
  </si>
  <si>
    <t>D10</t>
  </si>
  <si>
    <t>Developed Asia Pacific Ex-Japan</t>
  </si>
  <si>
    <t>RDA</t>
  </si>
  <si>
    <t>Asia Pacific Developed</t>
  </si>
  <si>
    <t>RDE</t>
  </si>
  <si>
    <t>Europe Developed </t>
  </si>
  <si>
    <t>RGN</t>
  </si>
  <si>
    <t>Global Ex-ANZ</t>
  </si>
  <si>
    <t>UAS</t>
  </si>
  <si>
    <r>
      <t>US Territory - American Samoa</t>
    </r>
    <r>
      <rPr>
        <sz val="11"/>
        <color rgb="FF1F497D"/>
        <rFont val="Calibri"/>
        <family val="2"/>
      </rPr>
      <t xml:space="preserve"> </t>
    </r>
  </si>
  <si>
    <t>AEU</t>
  </si>
  <si>
    <t>U.S., Europe and Asia EX AU &amp; NZ</t>
  </si>
  <si>
    <t>UEA</t>
  </si>
  <si>
    <t>U.S., Europe and Asia</t>
  </si>
  <si>
    <t>EUN</t>
  </si>
  <si>
    <t>European Union</t>
  </si>
  <si>
    <t>RNS</t>
  </si>
  <si>
    <t>Developed Ex-North America &amp; Korea</t>
  </si>
  <si>
    <t>REG</t>
  </si>
  <si>
    <t xml:space="preserve">Emerging Ex-GCC </t>
  </si>
  <si>
    <t>RLM</t>
  </si>
  <si>
    <t>RMB</t>
  </si>
  <si>
    <t xml:space="preserve">Mexico-Brazil </t>
  </si>
  <si>
    <t>S&amp;P/BMV</t>
  </si>
  <si>
    <t>UEJ</t>
  </si>
  <si>
    <t>U.S., Europe, and Japan</t>
  </si>
  <si>
    <t>REO</t>
  </si>
  <si>
    <t>Core Eurozone</t>
  </si>
  <si>
    <t>RWX</t>
  </si>
  <si>
    <t xml:space="preserve">Developed Ex-Korea &amp; Luxembourg </t>
  </si>
  <si>
    <t>RK3</t>
  </si>
  <si>
    <t>Emerging Asia Pacific Plus Ex-CN, IN, PK</t>
  </si>
  <si>
    <t>RM3</t>
  </si>
  <si>
    <t>Emerging Europe, Middle East &amp; Africa Ex-RU, KW, SA</t>
  </si>
  <si>
    <t>UKR</t>
  </si>
  <si>
    <t>U.S. and South Korea</t>
  </si>
  <si>
    <t>RM8</t>
  </si>
  <si>
    <t xml:space="preserve">M8 Region </t>
  </si>
  <si>
    <t>RAN</t>
  </si>
  <si>
    <t>Asia Pacific EX New Zealand</t>
  </si>
  <si>
    <t>RGO</t>
  </si>
  <si>
    <t>GCC Ex-Oman</t>
  </si>
  <si>
    <t>DCU</t>
  </si>
  <si>
    <t>U.S. and Greater China</t>
  </si>
  <si>
    <t>FG-</t>
  </si>
  <si>
    <t>France and Germany</t>
  </si>
  <si>
    <t>REN</t>
  </si>
  <si>
    <t>Europe Developed and North America Developed</t>
  </si>
  <si>
    <t>RNM</t>
  </si>
  <si>
    <t>U.S., Canada and Mexico</t>
  </si>
  <si>
    <t>RE2</t>
  </si>
  <si>
    <t>EPAC Ex-Australia &amp; Israel</t>
  </si>
  <si>
    <t>ROD</t>
  </si>
  <si>
    <t>Developed Europe, Mid-East &amp; Africa</t>
  </si>
  <si>
    <t>CU4</t>
  </si>
  <si>
    <t>U.S., UK, Japan, &amp; China</t>
  </si>
  <si>
    <t>RKC</t>
  </si>
  <si>
    <t>Emerging BMI Plus Ex-China</t>
  </si>
  <si>
    <t>REB</t>
  </si>
  <si>
    <t>Europe Ex-Luxembourg</t>
  </si>
  <si>
    <t>EUJ</t>
  </si>
  <si>
    <t>Eurozone, U.S., and Japan</t>
  </si>
  <si>
    <t>RUE</t>
  </si>
  <si>
    <t>Eurozone and U.S.</t>
  </si>
  <si>
    <t>DX3</t>
  </si>
  <si>
    <t>Global Ex-Korea, India, and Taiwan</t>
  </si>
  <si>
    <t>Country Code</t>
  </si>
  <si>
    <t>Country Name</t>
  </si>
  <si>
    <t>ADJ Effective Start Date</t>
  </si>
  <si>
    <t>CLS Effective Start Date</t>
  </si>
  <si>
    <t>ADJ Effective End Date</t>
  </si>
  <si>
    <t>CLS Effective End Date</t>
  </si>
  <si>
    <t/>
  </si>
  <si>
    <t>HK</t>
  </si>
  <si>
    <t>JP</t>
  </si>
  <si>
    <t>MY</t>
  </si>
  <si>
    <t>SG</t>
  </si>
  <si>
    <t>AT</t>
  </si>
  <si>
    <t>BE</t>
  </si>
  <si>
    <t>DK</t>
  </si>
  <si>
    <t>FR</t>
  </si>
  <si>
    <t>DE</t>
  </si>
  <si>
    <t>GR</t>
  </si>
  <si>
    <t>LU</t>
  </si>
  <si>
    <t>PT</t>
  </si>
  <si>
    <t>GB</t>
  </si>
  <si>
    <t>CZ</t>
  </si>
  <si>
    <t>PL</t>
  </si>
  <si>
    <t>RU</t>
  </si>
  <si>
    <t>TR</t>
  </si>
  <si>
    <t>CN</t>
  </si>
  <si>
    <t>AU</t>
  </si>
  <si>
    <t>AR</t>
  </si>
  <si>
    <t>BR</t>
  </si>
  <si>
    <t>CL</t>
  </si>
  <si>
    <t>CO</t>
  </si>
  <si>
    <t>MX</t>
  </si>
  <si>
    <t>PE</t>
  </si>
  <si>
    <t>VE</t>
  </si>
  <si>
    <t>VN</t>
  </si>
  <si>
    <t>IL</t>
  </si>
  <si>
    <t>AE</t>
  </si>
  <si>
    <t>EG</t>
  </si>
  <si>
    <t>PK</t>
  </si>
  <si>
    <t>QA</t>
  </si>
  <si>
    <t>ZA</t>
  </si>
  <si>
    <t>MT</t>
  </si>
  <si>
    <t>SI</t>
  </si>
  <si>
    <t>BH</t>
  </si>
  <si>
    <t>JO</t>
  </si>
  <si>
    <t>PS</t>
  </si>
  <si>
    <t>BA</t>
  </si>
  <si>
    <t>BG</t>
  </si>
  <si>
    <t>EE</t>
  </si>
  <si>
    <t>LT</t>
  </si>
  <si>
    <t>MK</t>
  </si>
  <si>
    <t>RO</t>
  </si>
  <si>
    <t>RS</t>
  </si>
  <si>
    <t>SK</t>
  </si>
  <si>
    <t>UA</t>
  </si>
  <si>
    <t>MU</t>
  </si>
  <si>
    <t>TN</t>
  </si>
  <si>
    <t>KZ</t>
  </si>
  <si>
    <t>BD</t>
  </si>
  <si>
    <t>LK</t>
  </si>
  <si>
    <t>12/30/1994</t>
  </si>
  <si>
    <t>12/19/2005</t>
  </si>
  <si>
    <t>06/21/2004</t>
  </si>
  <si>
    <t>BW</t>
  </si>
  <si>
    <t>CI</t>
  </si>
  <si>
    <t>GH</t>
  </si>
  <si>
    <t>ZM</t>
  </si>
  <si>
    <t>ZW</t>
  </si>
  <si>
    <t>RCF</t>
  </si>
  <si>
    <t>Custom Asia Region – Public Berhad (Custom)</t>
  </si>
  <si>
    <t>JM</t>
  </si>
  <si>
    <t>TT</t>
  </si>
  <si>
    <t>GE</t>
  </si>
  <si>
    <t xml:space="preserve"> </t>
  </si>
  <si>
    <t>TZ</t>
  </si>
  <si>
    <t>UG</t>
  </si>
  <si>
    <t xml:space="preserve">Cap Range Code </t>
  </si>
  <si>
    <t>Type</t>
  </si>
  <si>
    <t>DJ Name: Composite; DJ Code: ALL</t>
  </si>
  <si>
    <t>L--</t>
  </si>
  <si>
    <t>LargeCap</t>
  </si>
  <si>
    <t>DJ Name: Large-Cap; DJ Code: LRG</t>
  </si>
  <si>
    <t>B--</t>
  </si>
  <si>
    <t>LargeCap Ex-MidCap</t>
  </si>
  <si>
    <t>DJ Name: Large ex Mid Cap; DJ Code: LXM</t>
  </si>
  <si>
    <t>MidCap</t>
  </si>
  <si>
    <t>DJ Name: Mid-Cap; DJ Code: MID</t>
  </si>
  <si>
    <t>T--</t>
  </si>
  <si>
    <t>SmallCap Ex-MidCap</t>
  </si>
  <si>
    <t>DJ Name: Small ex Mid Cap; DJ Code: SXM</t>
  </si>
  <si>
    <t>SmallCap</t>
  </si>
  <si>
    <t>DJ Name: Small-Cap; DJ Code: SML</t>
  </si>
  <si>
    <t>C--</t>
  </si>
  <si>
    <t>MicroCap</t>
  </si>
  <si>
    <t>DJ Name: Micro-Cap; DJ Code: MCR</t>
  </si>
  <si>
    <t>X--</t>
  </si>
  <si>
    <t>LargeMidCap</t>
  </si>
  <si>
    <t>DJ Name: Large-Mid Cap (Top-Cap); DJ Code: TOP</t>
  </si>
  <si>
    <t>Y--</t>
  </si>
  <si>
    <t>MidSmallCap</t>
  </si>
  <si>
    <t>DJ Name: Mid-Small Cap (Low-Cap); DJ Code: LOW</t>
  </si>
  <si>
    <t>Z--</t>
  </si>
  <si>
    <t>LargeSmallCap</t>
  </si>
  <si>
    <t>DJ Name: Large-Cap &amp; Small-Cap; DJ Code: LAS</t>
  </si>
  <si>
    <t>EMI</t>
  </si>
  <si>
    <t>Legacy Size</t>
  </si>
  <si>
    <t>Extended Market Index</t>
  </si>
  <si>
    <t>PMI</t>
  </si>
  <si>
    <t>Primary Market Index</t>
  </si>
  <si>
    <t>Q05</t>
  </si>
  <si>
    <t>&lt; US$ 2B</t>
  </si>
  <si>
    <t>Quarterly Rebalanced Custom</t>
  </si>
  <si>
    <t>Q21</t>
  </si>
  <si>
    <t>&lt; US$ 10B</t>
  </si>
  <si>
    <t xml:space="preserve">Quarterly Rebalanced Custom </t>
  </si>
  <si>
    <t>X14</t>
  </si>
  <si>
    <t>&lt; EUR 4B</t>
  </si>
  <si>
    <t>SmallCap-Based Custom</t>
  </si>
  <si>
    <t>X19</t>
  </si>
  <si>
    <t>US$1B - 2B</t>
  </si>
  <si>
    <t>A11</t>
  </si>
  <si>
    <t>&lt; AUD 500M</t>
  </si>
  <si>
    <t>E02</t>
  </si>
  <si>
    <t>Cap Ranged - Euro</t>
  </si>
  <si>
    <t>Under EUR1 Billion</t>
  </si>
  <si>
    <t>E07</t>
  </si>
  <si>
    <t>Between EUR1 Billion and EUR5 Billion</t>
  </si>
  <si>
    <t>E14</t>
  </si>
  <si>
    <t>Under EUR4 Billion</t>
  </si>
  <si>
    <t>C01</t>
  </si>
  <si>
    <t>Cap Ranged</t>
  </si>
  <si>
    <t>Between USD500 Million and USD2.5 Billion</t>
  </si>
  <si>
    <t>C02</t>
  </si>
  <si>
    <t>Under USD1 Billion</t>
  </si>
  <si>
    <t>C03</t>
  </si>
  <si>
    <t>Under USD1.2 Billion</t>
  </si>
  <si>
    <t>C04</t>
  </si>
  <si>
    <t>Under USD1.5 Billion</t>
  </si>
  <si>
    <t>C05</t>
  </si>
  <si>
    <t>Under USD2 Billion</t>
  </si>
  <si>
    <t>C06</t>
  </si>
  <si>
    <t>Under USD3 Billion</t>
  </si>
  <si>
    <t>C07</t>
  </si>
  <si>
    <t>Between USD1 Billion and USD5 Billion</t>
  </si>
  <si>
    <t>C08</t>
  </si>
  <si>
    <t>Between USD2 Billion and USD10 Billion</t>
  </si>
  <si>
    <t>C09</t>
  </si>
  <si>
    <t>Over USD5 Billion</t>
  </si>
  <si>
    <t>C10</t>
  </si>
  <si>
    <t>Under USD5 Billion</t>
  </si>
  <si>
    <t>C11</t>
  </si>
  <si>
    <t>Under USD500 Million</t>
  </si>
  <si>
    <t>C12</t>
  </si>
  <si>
    <t>Between USD1.5 Billion and USD5 Billion</t>
  </si>
  <si>
    <t>C13</t>
  </si>
  <si>
    <t>Over USD1 Billion</t>
  </si>
  <si>
    <t>C14</t>
  </si>
  <si>
    <t>Under USD4 Billion</t>
  </si>
  <si>
    <t>C15</t>
  </si>
  <si>
    <t>Between USD2 Billion and USD5 Billion</t>
  </si>
  <si>
    <t>C16</t>
  </si>
  <si>
    <t>Over USD500 Million</t>
  </si>
  <si>
    <t>C17</t>
  </si>
  <si>
    <t>Over USD750 Million</t>
  </si>
  <si>
    <t>C18</t>
  </si>
  <si>
    <t>Between USD3 Billion and USD50 Billion</t>
  </si>
  <si>
    <t>C19</t>
  </si>
  <si>
    <t>Between USD1 Billion and USD2 Billion</t>
  </si>
  <si>
    <t>C20</t>
  </si>
  <si>
    <t>Between USD500 Million and USD5 Billion</t>
  </si>
  <si>
    <t>C21</t>
  </si>
  <si>
    <t>Under USD10 Billion</t>
  </si>
  <si>
    <t>R02</t>
  </si>
  <si>
    <t>Under USD250 Million</t>
  </si>
  <si>
    <t>R03</t>
  </si>
  <si>
    <t>Between USD250 Million and USD500 Million</t>
  </si>
  <si>
    <t>R04</t>
  </si>
  <si>
    <t>Between USD500 Million and USD750 Million</t>
  </si>
  <si>
    <t>R05</t>
  </si>
  <si>
    <t>Between USD750 Million and USD1 Billion</t>
  </si>
  <si>
    <t>R06</t>
  </si>
  <si>
    <t>Between USD1 Billion and USD1.2 Billion</t>
  </si>
  <si>
    <t>R07</t>
  </si>
  <si>
    <t>Between USD1.2 Billion and USD1.5 Billion</t>
  </si>
  <si>
    <t>R08</t>
  </si>
  <si>
    <t>Between USD1.5 Billion and USD2 Billion</t>
  </si>
  <si>
    <t>R09</t>
  </si>
  <si>
    <t>Between USD2 Billion and USD2.5 Billion</t>
  </si>
  <si>
    <t>R10</t>
  </si>
  <si>
    <t>Between USD2.5 Billion and USD3 Billion</t>
  </si>
  <si>
    <t>R11</t>
  </si>
  <si>
    <t>Between USD3 Billion and USD4 Billion</t>
  </si>
  <si>
    <t>R12</t>
  </si>
  <si>
    <t>Between USD4 Billion and USD5 Billion</t>
  </si>
  <si>
    <t>R13</t>
  </si>
  <si>
    <t>Between USD5 Billion and USD6 Billion</t>
  </si>
  <si>
    <t>R14</t>
  </si>
  <si>
    <t>Between USD6 Billion and USD7 Billion</t>
  </si>
  <si>
    <t>R15</t>
  </si>
  <si>
    <t>Between USD7 Billion and USD8 Billion</t>
  </si>
  <si>
    <t>R16</t>
  </si>
  <si>
    <t>Between USD8 Billion and USD10 Billion</t>
  </si>
  <si>
    <t>R17</t>
  </si>
  <si>
    <t>Between USD10 Billion and USD15 Billion</t>
  </si>
  <si>
    <t>R18</t>
  </si>
  <si>
    <t>Between USD15 Billion and USD20 Billion</t>
  </si>
  <si>
    <t>R19</t>
  </si>
  <si>
    <t>Between USD20 Billion and USD25 Billion</t>
  </si>
  <si>
    <t>R20</t>
  </si>
  <si>
    <t>Over USD25 Billion</t>
  </si>
  <si>
    <t>R21</t>
  </si>
  <si>
    <t>Between USD25 Billion and USD50 Billion</t>
  </si>
  <si>
    <t>HIP</t>
  </si>
  <si>
    <t>Healthcare Costs - Individual Policy</t>
  </si>
  <si>
    <t>HLG</t>
  </si>
  <si>
    <t>Healthcare Costs - Large Group</t>
  </si>
  <si>
    <t>HSG</t>
  </si>
  <si>
    <t>Healthcare Costs - Small Group</t>
  </si>
  <si>
    <t>HAS</t>
  </si>
  <si>
    <t>Healthcare Costs - Administrative Services Only</t>
  </si>
  <si>
    <t>T10</t>
  </si>
  <si>
    <t>Top 10 largest</t>
  </si>
  <si>
    <t>CoreLogic Case-Shiller Family</t>
  </si>
  <si>
    <t>High Tier</t>
  </si>
  <si>
    <t>Middle Tier</t>
  </si>
  <si>
    <t>Low Tier</t>
  </si>
  <si>
    <t>DL-</t>
  </si>
  <si>
    <t>Digital Asset</t>
  </si>
  <si>
    <t>Digital Large</t>
  </si>
  <si>
    <t>DY-</t>
  </si>
  <si>
    <t>Digital Small and Mid</t>
  </si>
  <si>
    <t xml:space="preserve">Note: </t>
  </si>
  <si>
    <t>All above Cap Ranges are applicable to other currencies. To apply code to currencies other than USD, replace the first letter with a code for each currency as seen below:</t>
  </si>
  <si>
    <t>Currency</t>
  </si>
  <si>
    <t>E</t>
  </si>
  <si>
    <t>J</t>
  </si>
  <si>
    <t>YEN</t>
  </si>
  <si>
    <t>A</t>
  </si>
  <si>
    <t>G</t>
  </si>
  <si>
    <t>Index Code</t>
  </si>
  <si>
    <t>Alt Cap Code</t>
  </si>
  <si>
    <t>Index Description</t>
  </si>
  <si>
    <t>Stock SPDJI Code</t>
  </si>
  <si>
    <t>Stock Old DJ Code</t>
  </si>
  <si>
    <t>Stock DJ TSM Name</t>
  </si>
  <si>
    <t>Stock DJ Non-TSM Name</t>
  </si>
  <si>
    <t>Large Cap</t>
  </si>
  <si>
    <t>L</t>
  </si>
  <si>
    <t>LRG</t>
  </si>
  <si>
    <t>Large-Cap ex Mid-Cap</t>
  </si>
  <si>
    <t>Large-Cap</t>
  </si>
  <si>
    <t>LIM</t>
  </si>
  <si>
    <t>Large-Cap &amp; Mid-Cap</t>
  </si>
  <si>
    <t>N/A</t>
  </si>
  <si>
    <t>TSM only</t>
  </si>
  <si>
    <t>Large ex Mid Cap</t>
  </si>
  <si>
    <t>Mid Cap</t>
  </si>
  <si>
    <t>M</t>
  </si>
  <si>
    <t>MID</t>
  </si>
  <si>
    <t>Mid-Cap</t>
  </si>
  <si>
    <t>Non-TSM only</t>
  </si>
  <si>
    <t>B</t>
  </si>
  <si>
    <t>SIM</t>
  </si>
  <si>
    <t>Mid-Cap &amp; Small-Cap</t>
  </si>
  <si>
    <t>Small ex Mid Cap</t>
  </si>
  <si>
    <t>S</t>
  </si>
  <si>
    <t>SML</t>
  </si>
  <si>
    <t>Small Cap</t>
  </si>
  <si>
    <t>Small-Cap ex Mid-Cap</t>
  </si>
  <si>
    <t>Small-Cap</t>
  </si>
  <si>
    <t>Micro-Cap</t>
  </si>
  <si>
    <t>C</t>
  </si>
  <si>
    <t>MCR</t>
  </si>
  <si>
    <t>Large &amp; Mid Cap</t>
  </si>
  <si>
    <t>Mid &amp; Small Cap</t>
  </si>
  <si>
    <t>Large-Cap &amp; Small-Cap</t>
  </si>
  <si>
    <t>US$ 500M - 2.5B</t>
  </si>
  <si>
    <t>RR500M750M</t>
  </si>
  <si>
    <t>RR750M1B</t>
  </si>
  <si>
    <t>RR1B1P2B</t>
  </si>
  <si>
    <t>RR2B2P5B</t>
  </si>
  <si>
    <t>RR1P5B2B</t>
  </si>
  <si>
    <t>RR1P2B1P5B</t>
  </si>
  <si>
    <t>&lt; US$ 1B</t>
  </si>
  <si>
    <t>RU250M</t>
  </si>
  <si>
    <t>RR250M500M</t>
  </si>
  <si>
    <t>&lt; US$ 1.2B</t>
  </si>
  <si>
    <t>&lt; US$ 1.5B</t>
  </si>
  <si>
    <t>&lt; US$ 3B</t>
  </si>
  <si>
    <t>RR2P5B3B</t>
  </si>
  <si>
    <t>US$ 1B - 5B</t>
  </si>
  <si>
    <t>RR4B5B</t>
  </si>
  <si>
    <t>RR3B4B</t>
  </si>
  <si>
    <t>US$ 2B - 10B</t>
  </si>
  <si>
    <t>RR5B6B</t>
  </si>
  <si>
    <t>RR6B7B</t>
  </si>
  <si>
    <t>RR8B10B</t>
  </si>
  <si>
    <t>RR7B8B</t>
  </si>
  <si>
    <t>&gt; US$ 5B</t>
  </si>
  <si>
    <t>RR15B20B</t>
  </si>
  <si>
    <t>RO25B</t>
  </si>
  <si>
    <t>RR20B25B</t>
  </si>
  <si>
    <t>RR10B15B</t>
  </si>
  <si>
    <t>&lt; US$ 5B</t>
  </si>
  <si>
    <t>&lt; US$ 500M</t>
  </si>
  <si>
    <t>US$ 1.5B - 5B</t>
  </si>
  <si>
    <t>&gt; US$ 1B</t>
  </si>
  <si>
    <t>&lt; US $4B</t>
  </si>
  <si>
    <t>US$ 2B - 5B</t>
  </si>
  <si>
    <t>&gt;US$ 500M</t>
  </si>
  <si>
    <t>&gt;US$ 750M</t>
  </si>
  <si>
    <t>US$ 3B - 50B</t>
  </si>
  <si>
    <t>RR25B50B</t>
  </si>
  <si>
    <t>US$ 1B - 2B</t>
  </si>
  <si>
    <t>RR1B2B</t>
  </si>
  <si>
    <t>US$ 500M - 5B</t>
  </si>
  <si>
    <t>&lt; US$ 250M</t>
  </si>
  <si>
    <t>US$ 250M - 500M</t>
  </si>
  <si>
    <t>US$ 500M - 750M</t>
  </si>
  <si>
    <t>US$ 750M - 1B</t>
  </si>
  <si>
    <t>US$ 1B - 1.2B</t>
  </si>
  <si>
    <t>US$ 1.2B - 1.5B</t>
  </si>
  <si>
    <t>US$ 1.5B - 2B</t>
  </si>
  <si>
    <t>US$ 2B - 2.5B</t>
  </si>
  <si>
    <t>US$ 2.5B - 3B</t>
  </si>
  <si>
    <t>US$ 3B - 4B</t>
  </si>
  <si>
    <t>US$ 4B - 5B</t>
  </si>
  <si>
    <t>US$ 5B - 6B</t>
  </si>
  <si>
    <t>US$ 6B - 7B</t>
  </si>
  <si>
    <t>US$ 7B - 8B</t>
  </si>
  <si>
    <t>US$ 8B - 10B</t>
  </si>
  <si>
    <t>US$ 10B - 15B</t>
  </si>
  <si>
    <t>US$ 15B - 20B</t>
  </si>
  <si>
    <t>US$ 20B - 25B</t>
  </si>
  <si>
    <t>&gt; US$ 25B</t>
  </si>
  <si>
    <t>US$ 25B - 50B</t>
  </si>
  <si>
    <t>System</t>
  </si>
  <si>
    <t>Name</t>
  </si>
  <si>
    <t>Stock Code (Map)</t>
  </si>
  <si>
    <t>Legacy DJI Code</t>
  </si>
  <si>
    <t>Changes (Dates reflect historical GICS structure not index rebalance schedule)</t>
  </si>
  <si>
    <t>GICS</t>
  </si>
  <si>
    <t>Materials</t>
  </si>
  <si>
    <t>Industrials</t>
  </si>
  <si>
    <t>Consumer Discretionary</t>
  </si>
  <si>
    <t>Consumer Staples</t>
  </si>
  <si>
    <t>Health Care</t>
  </si>
  <si>
    <t>Information Technology</t>
  </si>
  <si>
    <t>Communication Services</t>
  </si>
  <si>
    <t>Utilities</t>
  </si>
  <si>
    <t>Real Estate</t>
  </si>
  <si>
    <t>Created effective after 8/31/2016; History of discontinued 4040 linked to newer 60</t>
  </si>
  <si>
    <t>Capital Goods</t>
  </si>
  <si>
    <t>Commercial &amp; Professional Services</t>
  </si>
  <si>
    <t>Transportation</t>
  </si>
  <si>
    <t>Automobiles &amp; Components</t>
  </si>
  <si>
    <t>Consumer Durables &amp; Apparel</t>
  </si>
  <si>
    <t>Consumer Services</t>
  </si>
  <si>
    <t>Food, Beverage &amp; Tobacco</t>
  </si>
  <si>
    <t>Household &amp; Personal Products</t>
  </si>
  <si>
    <t>Health Care Equipment &amp; Services</t>
  </si>
  <si>
    <t>Pharmaceuticals, Biotechnology &amp; Life Sciences</t>
  </si>
  <si>
    <t>Banks</t>
  </si>
  <si>
    <t>Insurance</t>
  </si>
  <si>
    <t>Software &amp; Services</t>
  </si>
  <si>
    <t>Technology Hardware &amp; Equipment</t>
  </si>
  <si>
    <t>Semiconductors &amp; Semiconductor Equipment</t>
  </si>
  <si>
    <t>Telecommunication Services</t>
  </si>
  <si>
    <t>Media &amp; Entertainment</t>
  </si>
  <si>
    <t>Created effective 9/30/2018</t>
  </si>
  <si>
    <t>Created effective after 8/31/2016; History of discontinued 4040 linked to newer 6010</t>
  </si>
  <si>
    <t>Energy Equipment &amp; Services</t>
  </si>
  <si>
    <t>Oil, Gas &amp; Consumable Fuels</t>
  </si>
  <si>
    <t>Chemicals</t>
  </si>
  <si>
    <t>Construction Materials</t>
  </si>
  <si>
    <t>Containers &amp; Packaging</t>
  </si>
  <si>
    <t>Metals &amp; Mining</t>
  </si>
  <si>
    <t>Paper &amp; Forest Products</t>
  </si>
  <si>
    <t>Aerospace &amp; Defense</t>
  </si>
  <si>
    <t>Building Products</t>
  </si>
  <si>
    <t>Construction &amp; Engineering</t>
  </si>
  <si>
    <t>Electrical Equipment</t>
  </si>
  <si>
    <t>Industrial Conglomerates</t>
  </si>
  <si>
    <t>Machinery</t>
  </si>
  <si>
    <t>Trading Companies &amp; Distributors</t>
  </si>
  <si>
    <t>Commercial Services &amp; Supplies</t>
  </si>
  <si>
    <t>Professional Services</t>
  </si>
  <si>
    <t>Air Freight &amp; Logistics</t>
  </si>
  <si>
    <t>Airlines</t>
  </si>
  <si>
    <t>Transportation Infrastructure</t>
  </si>
  <si>
    <t>Automobiles</t>
  </si>
  <si>
    <t>Household Durables</t>
  </si>
  <si>
    <t>Leisure Products</t>
  </si>
  <si>
    <t>Textiles, Apparel &amp; Luxury Goods</t>
  </si>
  <si>
    <t>Hotels, Restaurants &amp; Leisure</t>
  </si>
  <si>
    <t>Diversified Consumer Services</t>
  </si>
  <si>
    <t>Distributors</t>
  </si>
  <si>
    <t>Internet &amp; Direct Marketing Retail</t>
  </si>
  <si>
    <t>Specialty Retail</t>
  </si>
  <si>
    <t>Beverages</t>
  </si>
  <si>
    <t>Food Products</t>
  </si>
  <si>
    <t>Tobacco</t>
  </si>
  <si>
    <t>Household Products</t>
  </si>
  <si>
    <t>Personal Products</t>
  </si>
  <si>
    <t>Health Care Equipment &amp; Supplies</t>
  </si>
  <si>
    <t>Health Care Providers &amp; Services</t>
  </si>
  <si>
    <t>Health Care Technology</t>
  </si>
  <si>
    <t>Biotechnology</t>
  </si>
  <si>
    <t>Pharmaceuticals</t>
  </si>
  <si>
    <t>Life Sciences Tools &amp; Services</t>
  </si>
  <si>
    <t>Thrifts &amp; Mortgage Finance</t>
  </si>
  <si>
    <t>Diversified Financial Services</t>
  </si>
  <si>
    <t>Consumer Finance</t>
  </si>
  <si>
    <t>Capital Markets</t>
  </si>
  <si>
    <t>Mortgage Real Estate Investment 
Trusts (REITs)</t>
  </si>
  <si>
    <t>Created effective after 8/31/2016; History of discontinued 40402030 linked to newer 402040</t>
  </si>
  <si>
    <t>IT Services</t>
  </si>
  <si>
    <t>Software</t>
  </si>
  <si>
    <t>Communications Equipment</t>
  </si>
  <si>
    <t>Technology Hardware, Storage &amp; Peripherals</t>
  </si>
  <si>
    <t>Electronic Equipment, Instruments &amp; Components</t>
  </si>
  <si>
    <t>Diversified Telecommunication Services</t>
  </si>
  <si>
    <t>Wireless Telecommunication Services</t>
  </si>
  <si>
    <t>Media</t>
  </si>
  <si>
    <t>Entertainment</t>
  </si>
  <si>
    <t>Interactive Media &amp; Services</t>
  </si>
  <si>
    <t>Electric Utilities</t>
  </si>
  <si>
    <t>Gas Utilities</t>
  </si>
  <si>
    <t>Multi-Utilities</t>
  </si>
  <si>
    <t>Water Utilities</t>
  </si>
  <si>
    <t>Independent Power and Renewable Electricity Producers</t>
  </si>
  <si>
    <t>Created effective after 8/31/2016; History of discontinued 404020 linked to newer 601010</t>
  </si>
  <si>
    <t>Real Estate Management &amp; Development</t>
  </si>
  <si>
    <t>Oil &amp; Gas Drilling</t>
  </si>
  <si>
    <t>Drilling contractors or owners of drilling rigs that contract their services for drilling wells</t>
  </si>
  <si>
    <t>Oil &amp; Gas Equipment &amp; Services</t>
  </si>
  <si>
    <t>Manufacturers of equipment, including drilling rigs and equipment, and providers of supplies and services to companies involved in the drilling, evaluation and completion of oil and gas wells.</t>
  </si>
  <si>
    <t>Integrated Oil &amp; Gas</t>
  </si>
  <si>
    <t>Integrated oil companies engaged in the exploration &amp; production of oil and gas, as well as at least one other significant activity in either refining, marketing and transportation, or chemicals.</t>
  </si>
  <si>
    <t>Oil &amp; Gas Exploration &amp; Production</t>
  </si>
  <si>
    <t>Companies engaged in the exploration and production of oil and gas not classified elsewhere.</t>
  </si>
  <si>
    <t>Oil &amp; Gas Refining &amp; Marketing</t>
  </si>
  <si>
    <t>Companies engaged in the refining and marketing of oil, gas and/or refined products not classified in the Integrated Oil &amp; Gas or Independent Power Producers &amp; Energy Traders Sub-Industries.</t>
  </si>
  <si>
    <t>Oil &amp; Gas Storage &amp; Transportation</t>
  </si>
  <si>
    <t>Companies engaged in the storage and/or transportation of oil, gas and/or refined products. Includes diversified midstream natural gas companies facing competitive markets, oil and refined product pipelines, coal slurry pipelines and oil &amp; gas shipping co</t>
  </si>
  <si>
    <t>Coal &amp; Consumable Fuels</t>
  </si>
  <si>
    <t>Companies primarily involved in the production and mining of coal, related products and other consumable fuels related to the generation of energy.  Excludes companies primarily producing gases classified in the Industrial Gases sub-industry and companies</t>
  </si>
  <si>
    <t>Commodity Chemicals</t>
  </si>
  <si>
    <t>Companies that primarily produce industrial chemicals and basic chemicals. Including but not limited to plastics, synthetic fibers, films, commodity-based paints &amp; pigments, explosives and petrochemicals. Excludes chemical companies classified in the Dive</t>
  </si>
  <si>
    <t>Diversified Chemicals</t>
  </si>
  <si>
    <t>Manufacturers of a diversified range of chemical products not classified in the Industrial Gases, Commodity Chemicals, Specialty Chemicals or Fertilizers &amp; Agricultural Chemicals Sub-Industries.</t>
  </si>
  <si>
    <t>Fertilizers &amp; Agricultural Chemicals</t>
  </si>
  <si>
    <t>Producers of fertilizers, pesticides, potash or other agriculture-related chemicals not classified elsewhere.</t>
  </si>
  <si>
    <t>Industrial Gases</t>
  </si>
  <si>
    <t>Manufacturers of industrial gases.</t>
  </si>
  <si>
    <t>Specialty Chemicals</t>
  </si>
  <si>
    <t>Companies that primarily produce high value-added chemicals used in the manufacture of a wide variety of products, including but not limited to fine chemicals, additives, advanced polymers, adhesives, sealants and specialty paints, pigments and coatings.</t>
  </si>
  <si>
    <t>Manufacturers of construction materials including sand, clay, gypsum, lime, aggregates, cement, concrete and bricks. Other finished or semi-finished building materials are classified  in the Building Products Sub-Industry.</t>
  </si>
  <si>
    <t>Manufacturers of metal, glass or plastic containers. Includes corks and caps.</t>
  </si>
  <si>
    <t>Manufacturers of paper and cardboard containers and packaging.</t>
  </si>
  <si>
    <t>Aluminum</t>
  </si>
  <si>
    <t>Producers of aluminum and related products, including companies that mine or process bauxite and companies that recycle aluminum to produce finished or semi-finished products. Excludes companies that primarily produce aluminum building materials classifie</t>
  </si>
  <si>
    <t>Diversified Metals &amp; Mining</t>
  </si>
  <si>
    <t>Companies engaged in the diversified production or extraction of metals and minerals not classified elsewhere. Including, but not limited to, nonferrous metal mining (except bauxite), salt and borate mining, phosphate rock mining, and diversified mining o</t>
  </si>
  <si>
    <t>Copper</t>
  </si>
  <si>
    <t xml:space="preserve">Companies involved primarily in copper ore mining. </t>
  </si>
  <si>
    <t>Created effective after 8/31/2016</t>
  </si>
  <si>
    <t>Gold</t>
  </si>
  <si>
    <t>Producers of gold and related products, including companies that mine or process gold and the South African finance houses which primarily invest in, but do not operate, gold mines.</t>
  </si>
  <si>
    <t>Precious Metals &amp; Minerals</t>
  </si>
  <si>
    <t>Companies mining precious metals and minerals not classified in the Gold Sub-Industry. Includes companies primarily mining platinum.</t>
  </si>
  <si>
    <t>Silver</t>
  </si>
  <si>
    <t>Companies primarily mining silver. Excludes companies classified in the Gold or Precious Metals &amp; Minerals Sub-Industries.</t>
  </si>
  <si>
    <t>Steel</t>
  </si>
  <si>
    <t>Producers of iron and steel and related products, including metallurgical (coking) coal mining used for steel production.</t>
  </si>
  <si>
    <t>Forest Products</t>
  </si>
  <si>
    <t>Manufacturers of timber and related wood products. Includes lumber for the building industry.</t>
  </si>
  <si>
    <t>Paper Products</t>
  </si>
  <si>
    <t>Manufacturers of all grades of paper. Excludes companies specializing in paper packaging classified in the Paper Packaging Sub-Industry.</t>
  </si>
  <si>
    <t>Manufacturers of civil or military aerospace and defense equipment, parts or products. Includes defense electronics and space equipment.</t>
  </si>
  <si>
    <t>Manufacturers of building components and home improvement products and equipment. Excludes lumber and plywood classified under Forest Products and cement and other materials classified in the Construction Materials Sub-Industry.</t>
  </si>
  <si>
    <t>Companies engaged in primarily non-residential construction. Includes civil engineering companies and large-scale contractors. Excludes companies classified in the Homebuilding Sub-Industry.</t>
  </si>
  <si>
    <t>Electrical Components &amp; Equipment</t>
  </si>
  <si>
    <t>Companies that produce electric cables and wires, electrical components or equipment not classified in the Heavy Electrical Equipment Sub-Industry.</t>
  </si>
  <si>
    <t>Heavy Electrical Equipment</t>
  </si>
  <si>
    <t xml:space="preserve">Manufacturers of power-generating equipment and other heavy electrical equipment, including power turbines, heavy electrical machinery intended for fixed-use and large electrical systems. Excludes cables and wires, classified in the Electrical Components </t>
  </si>
  <si>
    <t>Diversified industrial companies with business activities in three or more sectors, none of which contributes a majority of revenues. Stakes held are predominantly of a controlling nature and stake holders maintain an operational interest in the running o</t>
  </si>
  <si>
    <t>Manufacturers of heavy duty trucks, rolling machinery, earth-moving and construction equipment, and manufacturers of related parts. Includes non-military shipbuilding.</t>
  </si>
  <si>
    <t>Agricultural &amp; Farm Machinery</t>
  </si>
  <si>
    <t>Companies manufacturing agricultural machinery, farm machinery, and their related parts. Includes machinery used for the production of crops and agricultural livestock, agricultural tractors, planting and fertilizing machinery, fertilizer and chemical app</t>
  </si>
  <si>
    <t>Industrial Machinery</t>
  </si>
  <si>
    <t>Manufacturers of industrial machinery and industrial components. Includes companies that manufacture presses, machine tools, compressors, pollution control equipment, elevators, escalators, insulators, pumps, roller bearings and other metal fabrications.</t>
  </si>
  <si>
    <t>Trading companies and other distributors of industrial equipment and products.</t>
  </si>
  <si>
    <t>Commercial Printing</t>
  </si>
  <si>
    <t>Companies providing commercial printing services. Includes printers primarily serving the media industry.</t>
  </si>
  <si>
    <t>Environmental &amp; Facilities Services</t>
  </si>
  <si>
    <t>Companies providing environmental and facilities maintenance services. Includes waste management, facilities management and pollution control services.  Excludes large-scale water treatment systems classified in the Water Utilities Sub-Industry.</t>
  </si>
  <si>
    <t>Office Services &amp; Supplies</t>
  </si>
  <si>
    <t>Providers of office services and manufacturers of office supplies and equipment not classified elsewhere.</t>
  </si>
  <si>
    <t>Diversified Support Services</t>
  </si>
  <si>
    <t xml:space="preserve">Companies primarily providing labor oriented support services to businesses and governments.  Includes commercial cleaning services, dining &amp; catering services, equipment repair services, industrial maintenance services, industrial auctioneers, storage &amp; </t>
  </si>
  <si>
    <t>Security &amp; Alarm Services</t>
  </si>
  <si>
    <t>Companies providing security and protection services to business and governments. Includes companies providing services such as correctional facilities, security &amp; alarm services, armored transportation &amp; guarding.  Excludes companies providing security s</t>
  </si>
  <si>
    <t>Human Resource &amp; Employment Services</t>
  </si>
  <si>
    <t>Companies providing business support services relating to human capital management. Includes employment agencies, employee training, payroll &amp; benefit support services, retirement support services and temporary agencies.</t>
  </si>
  <si>
    <t>Research &amp; Consulting Services</t>
  </si>
  <si>
    <t>Companies primarily providing research and consulting services to businesses and governments not classified elsewhere.  Includes companies involved in management consulting services, architectural design, business information or scientific research, marke</t>
  </si>
  <si>
    <t>Companies providing air freight transportation, courier and logistics services, including package and mail delivery and customs agents. Excludes those companies classified in the Airlines, Marine or Trucking Sub-Industries.</t>
  </si>
  <si>
    <t>Companies providing primarily passenger air transportation.</t>
  </si>
  <si>
    <t>Companies providing goods or passenger maritime transportation. Excludes cruise-ships classified in the Hotels, Resorts &amp; Cruise Lines Sub-Industry.</t>
  </si>
  <si>
    <t>Railroads</t>
  </si>
  <si>
    <t>Companies providing primarily goods and passenger rail  transportation.</t>
  </si>
  <si>
    <t>Trucking</t>
  </si>
  <si>
    <t>Companies providing primarily goods and passenger land transportation. Includes vehicle rental and taxi companies.</t>
  </si>
  <si>
    <t>Airport Services</t>
  </si>
  <si>
    <t>Operators of airports and companies providing related services.</t>
  </si>
  <si>
    <t>Highways &amp; Railtracks</t>
  </si>
  <si>
    <t>Owners and operators of roads, tunnels and railtracks.</t>
  </si>
  <si>
    <t>Marine Ports &amp; Services</t>
  </si>
  <si>
    <t>Owners and operators of marine ports and related services.</t>
  </si>
  <si>
    <t>Manufacturers of parts and accessories for  automobiles and motorcycles. Excludes companies classified in the Tires &amp; Rubber Sub-Industry.</t>
  </si>
  <si>
    <t>Tires &amp; Rubber</t>
  </si>
  <si>
    <t>Manufacturers of tires and rubber.</t>
  </si>
  <si>
    <t>Automobile Manufacturers</t>
  </si>
  <si>
    <t>Companies that produce mainly passenger automobiles and light trucks. Excludes companies producing mainly motorcycles and three-wheelers classified in the Motorcycle Manufacturers Sub-Industry and heavy duty trucks classified in the Construction Machinery</t>
  </si>
  <si>
    <t>Motorcycle Manufacturers</t>
  </si>
  <si>
    <t xml:space="preserve">Companies that produce motorcycles, scooters or three-wheelers. Excludes bicycles classified in the Leisure Products Sub-Industry. </t>
  </si>
  <si>
    <t>Consumer Electronics</t>
  </si>
  <si>
    <t>Manufacturers of consumer electronics products including TVs, home audio equipment, game consoles, digital cameras, and related products. Excludes personal home computer manufacturers classified in the Technology Hardware, Storage &amp; Peripherals Sub-Indust</t>
  </si>
  <si>
    <t>Home Furnishings</t>
  </si>
  <si>
    <t>Manufacturers of soft home furnishings or furniture, including upholstery, carpets and wall-coverings.</t>
  </si>
  <si>
    <t>Homebuilding</t>
  </si>
  <si>
    <t>Residential construction companies. Includes manufacturers of prefabricated houses and semi-fixed manufactured homes.</t>
  </si>
  <si>
    <t>Household Appliances</t>
  </si>
  <si>
    <t xml:space="preserve">Manufacturers of electric household appliances and related products.  Includes manufacturers of power and hand tools, including garden improvement tools.  Excludes TVs and other audio and video products classified in the Consumer Electronics Sub-Industry </t>
  </si>
  <si>
    <t>Housewares &amp; Specialties</t>
  </si>
  <si>
    <t>Manufacturers of durable household products, including cutlery, cookware, glassware, crystal, silverware, utensils, kitchenware and consumer specialties not classified elsewhere.</t>
  </si>
  <si>
    <t>Manufacturers of leisure products and equipment including sports equipment, bicycles and toys.</t>
  </si>
  <si>
    <t>Apparel, Accessories &amp; Luxury Goods</t>
  </si>
  <si>
    <t>Manufacturers of apparel, accessories &amp; luxury goods. Includes companies primarily producing designer handbags, wallets, luggage, jewelry and watches. Excludes shoes classified in the Footwear Sub-Industry.</t>
  </si>
  <si>
    <t>Footwear</t>
  </si>
  <si>
    <t>Manufacturers of footwear. Includes sport and leather shoes.</t>
  </si>
  <si>
    <t>Textiles</t>
  </si>
  <si>
    <t>Manufacturers of textile and related products not classified in the Apparel, Accessories &amp; Luxury Goods, Footwear or Home Furnishings Sub-Industries.</t>
  </si>
  <si>
    <t>Casinos &amp; Gaming</t>
  </si>
  <si>
    <t>Owners and operators of casinos and gaming facilities. Includes companies providing lottery and betting services.</t>
  </si>
  <si>
    <t>Hotels, Resorts &amp; Cruise Lines</t>
  </si>
  <si>
    <t>Owners and operators of hotels, resorts and cruise-ships. Includes travel agencies, tour operators and related services not classified elsewhere . Excludes casino-hotels classified in the Casinos &amp; Gaming Sub-Industry.</t>
  </si>
  <si>
    <t>Leisure Facilities</t>
  </si>
  <si>
    <t>Owners and operators of leisure facilities, including sport and fitness centers, stadiums, golf courses and amusement parks not classified in the Movies &amp; Entertainment Sub-Industry.</t>
  </si>
  <si>
    <t>Restaurants</t>
  </si>
  <si>
    <t>Owners and operators of restaurants, bars, pubs, fast-food or take-out facilities. Includes companies that provide food catering services.</t>
  </si>
  <si>
    <t>Education Services</t>
  </si>
  <si>
    <t>Companies providing educational services, either on-line or through conventional teaching methods. Includes, private universities, correspondence teaching, providers of educational seminars, educational materials and technical education. Excludes companie</t>
  </si>
  <si>
    <t>Specialized Consumer Services</t>
  </si>
  <si>
    <t>Companies providing consumer services not classified elsewhere.  Includes residential services, home security, legal services, personal services, renovation &amp; interior design services, consumer auctions and wedding &amp; funeral services.</t>
  </si>
  <si>
    <t>Distributors and wholesalers of general merchandise not classified elsewhere. Includes vehicle distributors.</t>
  </si>
  <si>
    <t>Companies  providing  retail  services  primarily  on  the Internet, through mail order, and TV home shopping retailers. Also includes companies providing online marketplaces for consumer products and services.</t>
  </si>
  <si>
    <t>Department Stores</t>
  </si>
  <si>
    <t>Owners and operators of department stores.</t>
  </si>
  <si>
    <t>General Merchandise Stores</t>
  </si>
  <si>
    <t>Owners and operators of stores offering diversified general merchandise. Excludes hypermarkets and large-scale super centers classified in the Hypermarkets &amp; Super Centers Sub-Industry.</t>
  </si>
  <si>
    <t>Apparel Retail</t>
  </si>
  <si>
    <t>Retailers specialized mainly in apparel and accessories.</t>
  </si>
  <si>
    <t>Computer &amp; Electronics Retail</t>
  </si>
  <si>
    <t>Owners and operators of consumer electronics, computers, video and related products retail stores.</t>
  </si>
  <si>
    <t>Home Improvement Retail</t>
  </si>
  <si>
    <t>Owners and operators of home and garden improvement retail stores. Includes stores offering building materials and supplies.</t>
  </si>
  <si>
    <t>Owners and operators of specialty retail stores not classified elsewhere. Includes jewelry stores, toy stores, office supply stores, health &amp; vision care stores, and book &amp; entertainment stores.</t>
  </si>
  <si>
    <t>Automotive Retail</t>
  </si>
  <si>
    <t>Owners and operators of stores specializing in automotive retail.  Includes auto dealers, gas stations, and retailers of auto accessories, motorcycles &amp; parts, automotive glass, and automotive equipment &amp; parts.</t>
  </si>
  <si>
    <t>Homefurnishing Retail</t>
  </si>
  <si>
    <t>Owners and operators of furniture and home furnishings retail stores.  Includes residential furniture, homefurnishings, housewares, and interior design.  Excludes home and garden improvement stores, classified in the Home Improvement Retail Sub-Industry.</t>
  </si>
  <si>
    <t>Drug Retail</t>
  </si>
  <si>
    <t>Owners and operators of primarily drug retail stores and pharmacies.</t>
  </si>
  <si>
    <t>Food Distributors</t>
  </si>
  <si>
    <t>Distributors of food products to other companies and not directly to the consumer.</t>
  </si>
  <si>
    <t>Food Retail</t>
  </si>
  <si>
    <t>Owners and operators of primarily food retail stores.</t>
  </si>
  <si>
    <t>Owners and operators of hypermarkets and super centers selling food and a wide-range of consumer staple products.  Excludes Food and Drug Retailers classified in the Food Retail and Drug Retail Sub-Industries, respectively.</t>
  </si>
  <si>
    <t>Brewers</t>
  </si>
  <si>
    <t>Producers of beer and malt liquors. Includes breweries not classified in the Restaurants Sub-Industry.</t>
  </si>
  <si>
    <t>Distillers &amp; Vintners</t>
  </si>
  <si>
    <t>Distillers, vintners and producers of alcoholic beverages not classified in the Brewers Sub-Industry.</t>
  </si>
  <si>
    <t>Soft Drinks</t>
  </si>
  <si>
    <t>Producers of non-alcoholic beverages including mineral waters. Excludes producers of milk classified in the Packaged Foods Sub-Industry.</t>
  </si>
  <si>
    <t xml:space="preserve">Producers of agricultural products. Includes crop growers, owners of plantations and companies that produce and process foods but do not package and market them. Excludes companies classified in the Forest Products Sub-Industry and those that package and </t>
  </si>
  <si>
    <t>Packaged Foods &amp; Meats</t>
  </si>
  <si>
    <t>Producers of packaged foods including dairy products, fruit juices, meats, poultry, fish and pet foods.</t>
  </si>
  <si>
    <t>Manufacturers of cigarettes and other tobacco products.</t>
  </si>
  <si>
    <t>Producers of non-durable household products, including detergents, soaps, diapers and other tissue and household paper products not classified in the Paper Products Sub-Industry.</t>
  </si>
  <si>
    <t>Manufacturers of personal and beauty care products, including cosmetics and perfumes.</t>
  </si>
  <si>
    <t>Health Care Equipment</t>
  </si>
  <si>
    <t>Manufacturers of health care equipment and devices. Includes medical instruments, drug delivery systems, cardiovascular &amp; orthopedic devices, and diagnostic equipment.</t>
  </si>
  <si>
    <t>Health Care Supplies</t>
  </si>
  <si>
    <t>Manufacturers of health care supplies and medical products not classified elsewhere. Includes eye care products, hospital supplies, and safety needle &amp; syringe devices.</t>
  </si>
  <si>
    <t>Health Care Distributors</t>
  </si>
  <si>
    <t xml:space="preserve">Distributors and wholesalers of health care products not classified elsewhere. </t>
  </si>
  <si>
    <t>Health Care Services</t>
  </si>
  <si>
    <t>Providers of patient health care services not classified elsewhere. Includes dialysis centers, lab testing services, and pharmacy management services. Also includes companies providing business support services to health care providers, such as clerical s</t>
  </si>
  <si>
    <t>Health Care Facilities</t>
  </si>
  <si>
    <t>Owners and operators of health care facilities, including hospitals, nursing homes, rehabilitation centers and animal hospitals.</t>
  </si>
  <si>
    <t>Managed Health Care</t>
  </si>
  <si>
    <t>Owners and operators of Health Maintenance Organizations (HMOs) and other managed plans.</t>
  </si>
  <si>
    <t>Companies providing information technology services primarily to health care providers.  Includes companies providing application, systems and/or data processing software, internet-based tools, and IT consulting services to doctors, hospitals or businesse</t>
  </si>
  <si>
    <t>Companies primarily engaged in the research, development, manufacturing and/or marketing of products based on genetic analysis and genetic engineering.  Includes companies specializing in protein-based therapeutics to treat human diseases. Excludes compan</t>
  </si>
  <si>
    <t>Companies engaged in the research, development or production of pharmaceuticals. Includes veterinary drugs.</t>
  </si>
  <si>
    <t xml:space="preserve">Companies enabling the drug discovery, development and production continuum by providing analytical tools, instruments, consumables &amp; supplies, clinical trial services and contract research services.  Includes firms primarily servicing the pharmaceutical </t>
  </si>
  <si>
    <t>Diversified Banks</t>
  </si>
  <si>
    <t>Large, geographically diverse banks with a national footprint whose revenues are derived primarily from conventional banking operations, have significant business activity in retail banking and small and medium corporate lending, and provide a diverse ran</t>
  </si>
  <si>
    <t>Regional Banks</t>
  </si>
  <si>
    <t>Financial institutions providing mortgage and mortgage related services.  These include financial institutions whose assets are primarily mortgage related, savings &amp; loans, mortgage lending institutions, building societies and companies providing insuranc</t>
  </si>
  <si>
    <t>Providers of a diverse range of financial services and/or with some interest in a wide range of financial services including banking, insurance and capital markets, but with no dominant business line. Excludes companies classified in the Regional Banks an</t>
  </si>
  <si>
    <t>Multi-Sector Holdings</t>
  </si>
  <si>
    <t xml:space="preserve">A company with significantly diversified holdings across three or more sectors, none of which contributes a majority of profit and/or sales. Stakes held are predominantly of a non-controlling nature.  Includes diversified financial companies where stakes </t>
  </si>
  <si>
    <t>Specialized Finance</t>
  </si>
  <si>
    <t>Providers  of  specialized  financial  services  not  classified  elsewhere. Companies  in  this  sub-industry  derive  a  majority  of  revenue  from  one  specialized  line  of  business. 
Includes,  but  not  limited  to,  commercial  financing  compan</t>
  </si>
  <si>
    <t>Providers of consumer finance services, including personal credit, credit cards, lease financing, travel-related money services and pawn shops.  Excludes mortgage lenders classified in the Thrifts &amp; Mortgage Finance Sub-Industry.</t>
  </si>
  <si>
    <t>Asset Management &amp; Custody Banks</t>
  </si>
  <si>
    <t>Financial institutions primarily engaged in investment management and/or related custody and securities fee-based services. Includes companies operating mutual funds, closed-end funds and unit investment trusts.  Excludes banks and other financial institu</t>
  </si>
  <si>
    <t>Investment Banking &amp; Brokerage</t>
  </si>
  <si>
    <t>Financial institutions primarily engaged in investment banking &amp; brokerage services, including equity and debt underwriting, mergers and acquisitions, securities lending and advisory services. Excludes banks and other financial institutions primarily invo</t>
  </si>
  <si>
    <t>Diversified Capital Markets</t>
  </si>
  <si>
    <t>Financial institutions primarily engaged in diversified capital markets activities, including a significant presence in at least two of the following area: large/major corporate lending, investment banking, brokerage and asset management. Excludes less di</t>
  </si>
  <si>
    <t>Financial Exchanges &amp; Data</t>
  </si>
  <si>
    <t>Financial  exchanges  for  securities,  commodities,  derivatives and other financial instruments, and providers of financial decision support tools and products  including ratings agencies</t>
  </si>
  <si>
    <t>Mortgage REITs</t>
  </si>
  <si>
    <t>Companies or Trusts that service, originate, purchase and/or securitize residential and/or commercial mortgage loans.  Includes trusts that invest in mortgage-backed securities and other mortgage related assets.</t>
  </si>
  <si>
    <t>Created effective after 8/31/2016; History of discontinued 40402030 linked to newer 40204010</t>
  </si>
  <si>
    <t>Insurance Brokers</t>
  </si>
  <si>
    <t>Insurance and reinsurance brokerage firms.</t>
  </si>
  <si>
    <t>Life &amp; Health Insurance</t>
  </si>
  <si>
    <t>Companies providing primarily life, disability, indemnity or supplemental health insurance. Excludes managed care companies classified in the Managed Health Care Sub-Industry.</t>
  </si>
  <si>
    <t>Multi-line Insurance</t>
  </si>
  <si>
    <t>Insurance companies with diversified interests in life, health and property and casualty insurance.</t>
  </si>
  <si>
    <t>Property &amp; Casualty Insurance</t>
  </si>
  <si>
    <t>Companies providing primarily property and casualty insurance.</t>
  </si>
  <si>
    <t>Reinsurance</t>
  </si>
  <si>
    <t>Companies providing primarily reinsurance.</t>
  </si>
  <si>
    <t>IT Consulting &amp; Other Services</t>
  </si>
  <si>
    <t>Providers of information technology and systems integration services not classified in the Data Processing &amp; Outsourced Services or Internet Software &amp; Services Sub-Industries.  Includes information technology consulting and information management service</t>
  </si>
  <si>
    <t>Data Processing &amp; Outsourced Services</t>
  </si>
  <si>
    <t>Providers of commercial electronic data processing and/or business process outsourcing services.  Includes companies that provide services for back-office automation.</t>
  </si>
  <si>
    <t>Internet Services &amp; Infrastructure</t>
  </si>
  <si>
    <t>Companies providing services and infrastructure for the internet industry including data centers and cloud networking and storage infrastructure. Also includes companies providing web hosting services. Excludes companies classified in the Software Industr</t>
  </si>
  <si>
    <t>Application Software</t>
  </si>
  <si>
    <t>Companies engaged in developing and producing software designed for specialized applications for the business or consumer market. Includes enterprise and technical software, as well as cloud-based software. Excludes companies classified in the Interactive</t>
  </si>
  <si>
    <t>Systems Software</t>
  </si>
  <si>
    <t>Companies engaged in developing and producing systems and database management software.</t>
  </si>
  <si>
    <t>Manufacturers of communication equipment and products, including LANs, WANs, routers, telephones, switchboards and exchanges. Excludes cellular phone manufacturers classified in the Technology Hardware, Storage &amp; Peripherals Sub-Industry.</t>
  </si>
  <si>
    <t>Manufacturers of cellular phones, personal computers, servers, electronic computer components and peripherals. Includes data storage components, motherboards, audio and video cards, monitors, keyboards, printers, and other peripherals. Excludes semiconduc</t>
  </si>
  <si>
    <t>Electronic Equipment &amp; Instruments</t>
  </si>
  <si>
    <t>Manufacturers of electronic equipment and instruments including analytical, electronic test and measurement instruments, scanner/barcode products, lasers, display screens, point-of-sales machines, and security system equipment.</t>
  </si>
  <si>
    <t>Electronic Components</t>
  </si>
  <si>
    <t>Manufacturers of electronic components. Includes electronic components, connection devices, electron tubes, electronic capacitors and resistors, electronic coil, printed circuit board, transformer and other inductors, signal processing technology/componen</t>
  </si>
  <si>
    <t>Electronic Manufacturing Services</t>
  </si>
  <si>
    <t>Producers of electronic equipment mainly for the OEM (Original Equipment Manufacturers) markets.</t>
  </si>
  <si>
    <t>Technology Distributors</t>
  </si>
  <si>
    <t>Distributors of technology hardware and equipment. Includes distributors of communications equipment, computers &amp; peripherals, semiconductors, and electronic equipment and components.</t>
  </si>
  <si>
    <t>Semiconductor Equipment</t>
  </si>
  <si>
    <t>Manufacturers of semiconductor equipment, including manufacturers of the raw material and equipment used in the solar power industry.</t>
  </si>
  <si>
    <t>Semiconductors</t>
  </si>
  <si>
    <t>Manufacturers of semiconductors and related products, including manufacturers of solar modules and cells.</t>
  </si>
  <si>
    <t>Alternative Carriers</t>
  </si>
  <si>
    <t>Providers of communications and high-density data transmission services primarily through a high bandwidth/fiber-optic cable network.</t>
  </si>
  <si>
    <t>Integrated Telecommunication Services</t>
  </si>
  <si>
    <t>Operators of primarily fixed-line telecommunications networks and companies providing both wireless and fixed-line telecommunications services not classified elsewhere. Also includes internet service providers offering internet access to end users.</t>
  </si>
  <si>
    <t>Providers of primarily cellular or wireless telecommunication services.</t>
  </si>
  <si>
    <t>Advertising</t>
  </si>
  <si>
    <t>Companies providing advertising, marketing or public relations services.</t>
  </si>
  <si>
    <t>Broadcasting</t>
  </si>
  <si>
    <t>Owners and operators of television or radio broadcasting systems, including programming. Includes radio and television broadcasting, radio networks, and radio stations.</t>
  </si>
  <si>
    <t>Cable &amp; Satellite</t>
  </si>
  <si>
    <t>Providers of cable or satellite television services. Includes cable networks and program distribution.</t>
  </si>
  <si>
    <t>Publishing</t>
  </si>
  <si>
    <t>Publishers of newspapers, magazines and books in print or electronic formats.</t>
  </si>
  <si>
    <t>Movies &amp; Entertainment</t>
  </si>
  <si>
    <t>Companies that engage in producing and selling entertainment products and services, including companies engaged in the production, distribution and screening of movies and television shows, producers and distributors of music, entertainment theaters and s</t>
  </si>
  <si>
    <t>Interactive Home Entertainment</t>
  </si>
  <si>
    <t>Producers of interactive gaming products, including mobile gaming applications. Also includes educational software used primarily in the home. Excludes online gambling companies classified in the Casinos &amp; Gaming Sub-Industry.</t>
  </si>
  <si>
    <t>Companies engaging in content and information creation or distribution through proprietary platforms, where revenues are derived primarily through pay-per-click advertisements. Includes search engines, social media and networking platforms, online classif</t>
  </si>
  <si>
    <t>Companies that produce or distribute electricity. Includes both nuclear and non-nuclear facilities.</t>
  </si>
  <si>
    <t xml:space="preserve">Companies whose main charter is to distribute and transmit natural and manufactured gas. Excludes companies primarily involved in gas exploration or production classified in the Oil &amp; Gas Exploration &amp; Production Sub-Industry.   Also excludes diversified </t>
  </si>
  <si>
    <t>Utility companies with significantly diversified activities in addition to core Electric Utility, Gas Utility and/or Water Utility operations.</t>
  </si>
  <si>
    <t>Companies that purchase and redistribute water to the end-consumer. Includes large-scale water treatment systems.</t>
  </si>
  <si>
    <t>Independent Power Producers &amp; Energy Traders</t>
  </si>
  <si>
    <t xml:space="preserve">Companies that operate as Independent Power Producers (IPPs), Gas &amp; Power Marketing &amp; Trading Specialists and/or Integrated Energy Merchants. Excludes producers of electricity using renewable sources, such as solar power, hydropower, and wind power. Also </t>
  </si>
  <si>
    <t>Renewable Electricity</t>
  </si>
  <si>
    <t>Companies that engage in the generation and distribution of electricity using renewable sources, including, but not limited to, companies that produce electricity using biomass, geothermal energy, solar energy, hydropower, and wind power. Excludes compani</t>
  </si>
  <si>
    <t>Diversified REITs</t>
  </si>
  <si>
    <t>A company or Trust with significantly diversified operations across two or more property types.</t>
  </si>
  <si>
    <t>Created effective after 8/31/2016; History of discontinued 40402010 linked to newer 60101010</t>
  </si>
  <si>
    <t>Industrial REITs</t>
  </si>
  <si>
    <t>Companies or Trusts engaged in the acquisition, development, ownership, leasing, management and operation of industrial properties. Includes companies operating industrial warehouses and distribution properties.</t>
  </si>
  <si>
    <t>Hotel &amp; Resort REITs</t>
  </si>
  <si>
    <t xml:space="preserve">Companies or Trusts engaged in the acquisition, development, ownership, leasing, management and operation of hotel and resort properties. </t>
  </si>
  <si>
    <t>Office REITs</t>
  </si>
  <si>
    <t>Companies or Trusts engaged in the acquisition, development, ownership, leasing, management and operation of office properties.</t>
  </si>
  <si>
    <t>Health Care REITs</t>
  </si>
  <si>
    <t>Companies or Trusts engaged in the acquisition, development, ownership, leasing, management and operation of properties serving the health care industry, including hospitals, nursing homes, and assisted living properties.</t>
  </si>
  <si>
    <t>Residential REITs</t>
  </si>
  <si>
    <t>Companies or Trusts engaged in the acquisition, development, ownership, leasing, management and operation of residential properties including multifamily homes, apartments, manufactured homes and student housing properties</t>
  </si>
  <si>
    <t>Retail REITs</t>
  </si>
  <si>
    <t>Companies or Trusts engaged in the acquisition, development, ownership, leasing, management and operation of shopping malls, outlet malls, neighborhood and community shopping centers.</t>
  </si>
  <si>
    <t>Specialized REITs</t>
  </si>
  <si>
    <t xml:space="preserve">Companies or Trusts engaged in the acquisition, development, ownership, leasing, management and operation of properties not classified elsewhere. Includes trusts that operate and invest in storage properties. It also includes REITs that do not generate a </t>
  </si>
  <si>
    <t>Diversified Real Estate Activities</t>
  </si>
  <si>
    <t>Companies engaged in a diverse spectrum of real estate activities including real estate development &amp; sales, real estate management, or real estate services, but with no dominant business line.</t>
  </si>
  <si>
    <t>Real Estate Operating Companies</t>
  </si>
  <si>
    <t>Companies engaged in operating real estate properties for the purpose of leasing &amp; management.</t>
  </si>
  <si>
    <t>Real Estate Development</t>
  </si>
  <si>
    <t>Companies that develop real estate and sell the properties after development. Excludes companies classified in the Homebuilding Sub-Industry.</t>
  </si>
  <si>
    <t>Real Estate Services</t>
  </si>
  <si>
    <t>Real estate service providers such as real estate agents, brokers &amp; real estate appraisers.</t>
  </si>
  <si>
    <t>UT</t>
  </si>
  <si>
    <t>GICS - Non standard</t>
  </si>
  <si>
    <t>Utilities &amp; Communication Services</t>
  </si>
  <si>
    <t>50,55</t>
  </si>
  <si>
    <t>UTTL</t>
  </si>
  <si>
    <t>Utilities &amp; Telecommunication</t>
  </si>
  <si>
    <t>5010,55</t>
  </si>
  <si>
    <t>C1UGB</t>
  </si>
  <si>
    <t>Commodities Sectors-Ultra 10yr US Govt Bond</t>
  </si>
  <si>
    <t>CCADF</t>
  </si>
  <si>
    <t>Canadian Dollar Futures</t>
  </si>
  <si>
    <t>CCHFF</t>
  </si>
  <si>
    <t>Switzerland Francs Futures</t>
  </si>
  <si>
    <t>CGBPF</t>
  </si>
  <si>
    <t>United Kingdom Pound Futures</t>
  </si>
  <si>
    <t>CIMIO</t>
  </si>
  <si>
    <t>Industrial Metals &amp; Iron Ore</t>
  </si>
  <si>
    <t>CIORE</t>
  </si>
  <si>
    <t>Iron Ore</t>
  </si>
  <si>
    <t>ASXRES</t>
  </si>
  <si>
    <t>Other</t>
  </si>
  <si>
    <t>Austrialian Resources</t>
  </si>
  <si>
    <t>ASXINDXF</t>
  </si>
  <si>
    <t>Austrialian Industrials Ex-Financials, A-REIT and Data Processing &amp; Outsourced Services</t>
  </si>
  <si>
    <t>40XREIT</t>
  </si>
  <si>
    <t>Austrialian Financials Ex-A-REIT</t>
  </si>
  <si>
    <t>INXREIT</t>
  </si>
  <si>
    <t>Austrialian Industrials Ex-A-REIT</t>
  </si>
  <si>
    <t>XREIT</t>
  </si>
  <si>
    <t>Ex-REITs</t>
  </si>
  <si>
    <t>EXE</t>
  </si>
  <si>
    <t>Ex-Energy</t>
  </si>
  <si>
    <t>EXF</t>
  </si>
  <si>
    <t>Ex-Financials</t>
  </si>
  <si>
    <t>NAMN</t>
  </si>
  <si>
    <t>Multimedia Networking</t>
  </si>
  <si>
    <t>NANR</t>
  </si>
  <si>
    <t>Natural Resources</t>
  </si>
  <si>
    <t>NAT</t>
  </si>
  <si>
    <t>Technology</t>
  </si>
  <si>
    <t>NATS</t>
  </si>
  <si>
    <t>Technology Software</t>
  </si>
  <si>
    <t>40&amp;60</t>
  </si>
  <si>
    <t>40X60</t>
  </si>
  <si>
    <t>Financial ex-REIT</t>
  </si>
  <si>
    <t>Prop</t>
  </si>
  <si>
    <t>Global BMI Properties</t>
  </si>
  <si>
    <t>Property Composite</t>
  </si>
  <si>
    <t>Prop01</t>
  </si>
  <si>
    <t>Property Diversified</t>
  </si>
  <si>
    <t>E01, E01R</t>
  </si>
  <si>
    <t>Prop02</t>
  </si>
  <si>
    <t>Property Hotel/Resort/Leisure</t>
  </si>
  <si>
    <t>E02, E02R</t>
  </si>
  <si>
    <t>Prop03</t>
  </si>
  <si>
    <t>Property Industrial</t>
  </si>
  <si>
    <t>E03, E03R</t>
  </si>
  <si>
    <t>Prop04</t>
  </si>
  <si>
    <t>Property Office Space</t>
  </si>
  <si>
    <t>E04, E04R</t>
  </si>
  <si>
    <t>Prop05</t>
  </si>
  <si>
    <t>Property Healthcare</t>
  </si>
  <si>
    <t>E05, E05R</t>
  </si>
  <si>
    <t>Prop06</t>
  </si>
  <si>
    <t>Property Retail</t>
  </si>
  <si>
    <t>E06, E06R</t>
  </si>
  <si>
    <t>Prop08</t>
  </si>
  <si>
    <t>Property Storage</t>
  </si>
  <si>
    <t>E08, E08R</t>
  </si>
  <si>
    <t>Prop09</t>
  </si>
  <si>
    <t>Property Specialty</t>
  </si>
  <si>
    <t>E09, E09R</t>
  </si>
  <si>
    <t>Prop10</t>
  </si>
  <si>
    <t>Property Residential</t>
  </si>
  <si>
    <t>E10, E10R</t>
  </si>
  <si>
    <t>REIT</t>
  </si>
  <si>
    <t>REIT Composite</t>
  </si>
  <si>
    <t>REIT01</t>
  </si>
  <si>
    <t>REIT Diversified</t>
  </si>
  <si>
    <t>E01R</t>
  </si>
  <si>
    <t>REIT02</t>
  </si>
  <si>
    <t>REIT Hotel/Resort/Leisure</t>
  </si>
  <si>
    <t>E02R</t>
  </si>
  <si>
    <t>REIT03</t>
  </si>
  <si>
    <t>REIT Industrial</t>
  </si>
  <si>
    <t>E03R</t>
  </si>
  <si>
    <t>REIT04</t>
  </si>
  <si>
    <t>REIT Office Space</t>
  </si>
  <si>
    <t>E04R</t>
  </si>
  <si>
    <t>REIT05</t>
  </si>
  <si>
    <t>REIT Healthcare</t>
  </si>
  <si>
    <t>E05R</t>
  </si>
  <si>
    <t>REIT06</t>
  </si>
  <si>
    <t>REIT Retail</t>
  </si>
  <si>
    <t>E06R</t>
  </si>
  <si>
    <t>REIT08</t>
  </si>
  <si>
    <t>REIT Storage</t>
  </si>
  <si>
    <t>E08R</t>
  </si>
  <si>
    <t>REIT09</t>
  </si>
  <si>
    <t>REIT Specialty</t>
  </si>
  <si>
    <t>E09R</t>
  </si>
  <si>
    <t>REIT10</t>
  </si>
  <si>
    <t>REIT Residential</t>
  </si>
  <si>
    <t>E10R</t>
  </si>
  <si>
    <t>Healthcare Costs Sectors</t>
  </si>
  <si>
    <t>Healthcare Costs - Commercial</t>
  </si>
  <si>
    <t>HCRX</t>
  </si>
  <si>
    <t>Healthcare Costs - Commercial - Drug</t>
  </si>
  <si>
    <t>HCRXBR</t>
  </si>
  <si>
    <t>Healthcare Costs - Commercial - Drug - Brand</t>
  </si>
  <si>
    <t>HCRXGE</t>
  </si>
  <si>
    <t>Healthcare Costs - Commercial - Drug - Generic</t>
  </si>
  <si>
    <t>HCMD</t>
  </si>
  <si>
    <t>Healthcare Costs - Commercial - Medical</t>
  </si>
  <si>
    <t>HCMDFA</t>
  </si>
  <si>
    <t>Healthcare Costs - Commercial - Medical - Facility</t>
  </si>
  <si>
    <t>HCMDFAIN</t>
  </si>
  <si>
    <t>Healthcare Costs - Commercial - Medical - Facility - Inpatient</t>
  </si>
  <si>
    <t>HCMDFAOU</t>
  </si>
  <si>
    <t>Healthcare Costs - Commercial - Medical - Facility - Outpatient</t>
  </si>
  <si>
    <t>HCMDPS</t>
  </si>
  <si>
    <t>Healthcare Costs - Commercial - Medical - Professional Services</t>
  </si>
  <si>
    <t>HCMDPSOV</t>
  </si>
  <si>
    <t>Healthcare Costs - Commercial - Medical - Professional Services - Office Visit</t>
  </si>
  <si>
    <t>HCMDPSOT</t>
  </si>
  <si>
    <t>Healthcare Costs - Commercial - Medical - Professional Services - Other</t>
  </si>
  <si>
    <t>HM</t>
  </si>
  <si>
    <t>Healthcare Costs - Medicare</t>
  </si>
  <si>
    <t>HMMD</t>
  </si>
  <si>
    <t>Healthcare Costs - Medicare - Medical</t>
  </si>
  <si>
    <t>HMMDFA</t>
  </si>
  <si>
    <t>Healthcare Costs - Medicare - Medical - Facility</t>
  </si>
  <si>
    <t>HMMDPS</t>
  </si>
  <si>
    <t>Healthcare Costs - Medicare - Medical - Professional Services</t>
  </si>
  <si>
    <t>HPMDCF</t>
  </si>
  <si>
    <t>Healthcare Costs - Combined - Medical - Commercial &amp; Medicare Facilities</t>
  </si>
  <si>
    <t>HPMDCP</t>
  </si>
  <si>
    <t>Healthcare Costs - Combined - Medical - Commercial &amp; Medicare Professional Services</t>
  </si>
  <si>
    <t>CJPGB</t>
  </si>
  <si>
    <t>10yr Japanese Govt Bond</t>
  </si>
  <si>
    <t>C10BD</t>
  </si>
  <si>
    <t>10yr US Govt Bond</t>
  </si>
  <si>
    <t>C2USB</t>
  </si>
  <si>
    <t>2yr US Govt Bond</t>
  </si>
  <si>
    <t>C5USB</t>
  </si>
  <si>
    <t>5yr US Govt Bond</t>
  </si>
  <si>
    <t>CAGRI</t>
  </si>
  <si>
    <t>Agriculture</t>
  </si>
  <si>
    <t>CAGLI</t>
  </si>
  <si>
    <t>Agriculture &amp; Livestock</t>
  </si>
  <si>
    <t>CAGRM</t>
  </si>
  <si>
    <t>Agro Raw Materials</t>
  </si>
  <si>
    <t>CACAT</t>
  </si>
  <si>
    <t>All Cattle</t>
  </si>
  <si>
    <t>CACRU</t>
  </si>
  <si>
    <t>All Crude</t>
  </si>
  <si>
    <t>CAMET</t>
  </si>
  <si>
    <t>All Metals</t>
  </si>
  <si>
    <t>CAWHE</t>
  </si>
  <si>
    <t>All Wheat</t>
  </si>
  <si>
    <t>CAALU</t>
  </si>
  <si>
    <t>CUSA-</t>
  </si>
  <si>
    <t>CASIA</t>
  </si>
  <si>
    <t>CBIOF</t>
  </si>
  <si>
    <t>Biofuel</t>
  </si>
  <si>
    <t>CBOBL</t>
  </si>
  <si>
    <t>Bobl</t>
  </si>
  <si>
    <t>CBREN</t>
  </si>
  <si>
    <t>Brent Crude</t>
  </si>
  <si>
    <t>CBCCL</t>
  </si>
  <si>
    <t>Brent Crude/Crude Oil Spread</t>
  </si>
  <si>
    <t>CBCGD</t>
  </si>
  <si>
    <t>Brent Crude/Gold Spread</t>
  </si>
  <si>
    <t>CBUND</t>
  </si>
  <si>
    <t>Bund</t>
  </si>
  <si>
    <t>CCNLA</t>
  </si>
  <si>
    <t>Canola</t>
  </si>
  <si>
    <t>CCOCO</t>
  </si>
  <si>
    <t>Cocoa</t>
  </si>
  <si>
    <t>CCOFF</t>
  </si>
  <si>
    <t>Coffee</t>
  </si>
  <si>
    <t>CCMDT</t>
  </si>
  <si>
    <t>Commodity</t>
  </si>
  <si>
    <t>CCTRK</t>
  </si>
  <si>
    <t>Commodity Tracker</t>
  </si>
  <si>
    <t>CCOPP</t>
  </si>
  <si>
    <t>CCORN</t>
  </si>
  <si>
    <t>Corn</t>
  </si>
  <si>
    <t>CCOTT</t>
  </si>
  <si>
    <t>Cotton</t>
  </si>
  <si>
    <t>CCRUD</t>
  </si>
  <si>
    <t>Crude Oil</t>
  </si>
  <si>
    <t>CCRPO</t>
  </si>
  <si>
    <t>Crude Palm Oil</t>
  </si>
  <si>
    <t>CENER</t>
  </si>
  <si>
    <t>CENAG</t>
  </si>
  <si>
    <t>Energy &amp; Agriculture</t>
  </si>
  <si>
    <t>CENME</t>
  </si>
  <si>
    <t>Energy &amp; Metals</t>
  </si>
  <si>
    <t>CEUR-</t>
  </si>
  <si>
    <t>CXAGR</t>
  </si>
  <si>
    <t>Ex Agriculture</t>
  </si>
  <si>
    <t>CXAGL</t>
  </si>
  <si>
    <t>Ex Agriculture &amp; Livestock</t>
  </si>
  <si>
    <t>CXALU</t>
  </si>
  <si>
    <t>Ex Aluminum</t>
  </si>
  <si>
    <t>CXBRE</t>
  </si>
  <si>
    <t>Ex Brent Crude</t>
  </si>
  <si>
    <t>CXCOC</t>
  </si>
  <si>
    <t>Ex Cocoa</t>
  </si>
  <si>
    <t>CXCOF</t>
  </si>
  <si>
    <t>Ex Coffee</t>
  </si>
  <si>
    <t>CXCOP</t>
  </si>
  <si>
    <t>Ex Copper</t>
  </si>
  <si>
    <t>CXCOR</t>
  </si>
  <si>
    <t>Ex Corn</t>
  </si>
  <si>
    <t>CXCOT</t>
  </si>
  <si>
    <t>Ex Cotton</t>
  </si>
  <si>
    <t>CXCRU</t>
  </si>
  <si>
    <t>Ex Crude Oil</t>
  </si>
  <si>
    <t>CXFEE</t>
  </si>
  <si>
    <t>Ex Feeder Cattle</t>
  </si>
  <si>
    <t>CXGAS</t>
  </si>
  <si>
    <t>Ex Gasoil</t>
  </si>
  <si>
    <t>CXGOL</t>
  </si>
  <si>
    <t>Ex Gold</t>
  </si>
  <si>
    <t>CXGRN</t>
  </si>
  <si>
    <t>Ex Grains</t>
  </si>
  <si>
    <t>CXHEA</t>
  </si>
  <si>
    <t>Ex Heating Oil</t>
  </si>
  <si>
    <t>CXIND</t>
  </si>
  <si>
    <t>Ex Industrial Metals</t>
  </si>
  <si>
    <t>CXKWH</t>
  </si>
  <si>
    <t>Ex Kansas Wheat</t>
  </si>
  <si>
    <t>CXLEA</t>
  </si>
  <si>
    <t>Ex Lead</t>
  </si>
  <si>
    <t>CXLEH</t>
  </si>
  <si>
    <t>Ex Lean Hogs</t>
  </si>
  <si>
    <t>CXLCA</t>
  </si>
  <si>
    <t>Ex Live Cattle</t>
  </si>
  <si>
    <t>CXNGA</t>
  </si>
  <si>
    <t>Ex Natural Gas</t>
  </si>
  <si>
    <t>CXNIC</t>
  </si>
  <si>
    <t>Ex Nickel</t>
  </si>
  <si>
    <t>CXPET</t>
  </si>
  <si>
    <t>Ex Petroleum</t>
  </si>
  <si>
    <t>CXSIL</t>
  </si>
  <si>
    <t>Ex Silver</t>
  </si>
  <si>
    <t>CDFXS</t>
  </si>
  <si>
    <t>Ex Softs</t>
  </si>
  <si>
    <t>CXSOY</t>
  </si>
  <si>
    <t>Ex Soybeans</t>
  </si>
  <si>
    <t>CXSUG</t>
  </si>
  <si>
    <t>Ex Sugar</t>
  </si>
  <si>
    <t>CXULG</t>
  </si>
  <si>
    <t>Ex Unleaded Gasoline</t>
  </si>
  <si>
    <t>CXWHE</t>
  </si>
  <si>
    <t>Ex Wheat</t>
  </si>
  <si>
    <t>CXZIN</t>
  </si>
  <si>
    <t>Ex Zinc</t>
  </si>
  <si>
    <t>CFEED</t>
  </si>
  <si>
    <t>Feeder Cattle</t>
  </si>
  <si>
    <t>CFINL</t>
  </si>
  <si>
    <t>Financial</t>
  </si>
  <si>
    <t>CFTRK</t>
  </si>
  <si>
    <t>Financial Tracker</t>
  </si>
  <si>
    <t>C4ENE</t>
  </si>
  <si>
    <t>Four Energy</t>
  </si>
  <si>
    <t>CGASO</t>
  </si>
  <si>
    <t>Gasoil</t>
  </si>
  <si>
    <t>CGOLD</t>
  </si>
  <si>
    <t>CGTOL</t>
  </si>
  <si>
    <t>Gold to Oil</t>
  </si>
  <si>
    <t>CGCEQ</t>
  </si>
  <si>
    <t>Gold/Equity Spread</t>
  </si>
  <si>
    <t>CGRAI</t>
  </si>
  <si>
    <t>Grains</t>
  </si>
  <si>
    <t>CRICE</t>
  </si>
  <si>
    <t>Rough Rice</t>
  </si>
  <si>
    <t>CHEAT</t>
  </si>
  <si>
    <t>Heating Oil</t>
  </si>
  <si>
    <t>CINDM</t>
  </si>
  <si>
    <t>Industrial Metals</t>
  </si>
  <si>
    <t>CKWHE</t>
  </si>
  <si>
    <t>Kansas Wheat</t>
  </si>
  <si>
    <t>CKERO</t>
  </si>
  <si>
    <t>Kerosene</t>
  </si>
  <si>
    <t>CLEAD</t>
  </si>
  <si>
    <t>Lead</t>
  </si>
  <si>
    <t>CLEAN</t>
  </si>
  <si>
    <t>Lean Hogs</t>
  </si>
  <si>
    <t>CLENE</t>
  </si>
  <si>
    <t>Light Energy</t>
  </si>
  <si>
    <t>CLEXL</t>
  </si>
  <si>
    <t>Light Energy Ex Livestock</t>
  </si>
  <si>
    <t>CLCAT</t>
  </si>
  <si>
    <t>Live Cattle</t>
  </si>
  <si>
    <t>CLSTO</t>
  </si>
  <si>
    <t>Livestock</t>
  </si>
  <si>
    <t>CLGBD</t>
  </si>
  <si>
    <t>Long Bond</t>
  </si>
  <si>
    <t>CMWHE</t>
  </si>
  <si>
    <t>Minneapolis Wheat</t>
  </si>
  <si>
    <t>CCFI2</t>
  </si>
  <si>
    <t xml:space="preserve">Carbon Emission Allowances </t>
  </si>
  <si>
    <t>CNASQ</t>
  </si>
  <si>
    <t>NASDAQ 100 E-Mini</t>
  </si>
  <si>
    <t>CNGAS</t>
  </si>
  <si>
    <t>Natural Gas</t>
  </si>
  <si>
    <t>CNGSS</t>
  </si>
  <si>
    <t>Natural Gas - Summer</t>
  </si>
  <si>
    <t>CNGSW</t>
  </si>
  <si>
    <t>Natural Gas - Winter</t>
  </si>
  <si>
    <t>CNICK</t>
  </si>
  <si>
    <t>Nickel</t>
  </si>
  <si>
    <t>CNFTY</t>
  </si>
  <si>
    <t>Nifty</t>
  </si>
  <si>
    <t>CNKKI</t>
  </si>
  <si>
    <t>Nikkei</t>
  </si>
  <si>
    <t>CNUSD</t>
  </si>
  <si>
    <t>Non US Dollar Futures</t>
  </si>
  <si>
    <t>CNENE</t>
  </si>
  <si>
    <t>Non-Energy</t>
  </si>
  <si>
    <t>CNLST</t>
  </si>
  <si>
    <t>Non-Livestock</t>
  </si>
  <si>
    <t>CNNGA</t>
  </si>
  <si>
    <t>Non-Natural Gas</t>
  </si>
  <si>
    <t>CNPRE</t>
  </si>
  <si>
    <t>Non-Precious</t>
  </si>
  <si>
    <t>CNACO</t>
  </si>
  <si>
    <t>North American Copper</t>
  </si>
  <si>
    <t>COLSD</t>
  </si>
  <si>
    <t>Oil Seeds</t>
  </si>
  <si>
    <t>CORAN</t>
  </si>
  <si>
    <t>Orange Juice</t>
  </si>
  <si>
    <t>CPALL</t>
  </si>
  <si>
    <t>Palladium</t>
  </si>
  <si>
    <t>CPETR</t>
  </si>
  <si>
    <t>Petroleum</t>
  </si>
  <si>
    <t>CPEXG</t>
  </si>
  <si>
    <t>Petroleum Ex Gasoil</t>
  </si>
  <si>
    <t>CPLAT</t>
  </si>
  <si>
    <t>Platinum</t>
  </si>
  <si>
    <t>CPMET</t>
  </si>
  <si>
    <t>Precious Metals</t>
  </si>
  <si>
    <t>CRPSD</t>
  </si>
  <si>
    <t>Rapeseed</t>
  </si>
  <si>
    <t>CRENE</t>
  </si>
  <si>
    <t>Reduced Energy</t>
  </si>
  <si>
    <t>CRBCF</t>
  </si>
  <si>
    <t>Robusta Coffee</t>
  </si>
  <si>
    <t>CRTCL</t>
  </si>
  <si>
    <t>Rotterdam Coal</t>
  </si>
  <si>
    <t>CRUBB</t>
  </si>
  <si>
    <t>Rubber</t>
  </si>
  <si>
    <t>CSPEM</t>
  </si>
  <si>
    <t>S&amp;P 500 E-Mini</t>
  </si>
  <si>
    <t>CEQRP</t>
  </si>
  <si>
    <t>S&amp;P 500 E-Mini/Long Bond Spread</t>
  </si>
  <si>
    <t>C5ADF</t>
  </si>
  <si>
    <t>S&amp;P 500 Annual Dividend Futures</t>
  </si>
  <si>
    <t>CEUSX</t>
  </si>
  <si>
    <t xml:space="preserve">Euro Stoxx 50 Futures </t>
  </si>
  <si>
    <t>CSCHZ</t>
  </si>
  <si>
    <t>Schatz</t>
  </si>
  <si>
    <t>CSELE</t>
  </si>
  <si>
    <t>Select Futures</t>
  </si>
  <si>
    <t>CSILV</t>
  </si>
  <si>
    <t>CSOFT</t>
  </si>
  <si>
    <t>Softs</t>
  </si>
  <si>
    <t>CSOYS</t>
  </si>
  <si>
    <t>Soybean Meal</t>
  </si>
  <si>
    <t>CSOYO</t>
  </si>
  <si>
    <t>Soybean Oil</t>
  </si>
  <si>
    <t>CSOYB</t>
  </si>
  <si>
    <t>Soybeans</t>
  </si>
  <si>
    <t>CCOPS</t>
  </si>
  <si>
    <t>Spot Copper</t>
  </si>
  <si>
    <t>CSUGA</t>
  </si>
  <si>
    <t>Sugar</t>
  </si>
  <si>
    <t>CTIN-</t>
  </si>
  <si>
    <t>Tin</t>
  </si>
  <si>
    <t>CTRKR</t>
  </si>
  <si>
    <t>Tracker</t>
  </si>
  <si>
    <t>CTRES</t>
  </si>
  <si>
    <t>Treasury Bond</t>
  </si>
  <si>
    <t>CULTR</t>
  </si>
  <si>
    <t>Ultra Long Bond</t>
  </si>
  <si>
    <t>CULEN</t>
  </si>
  <si>
    <t>Ultra-Light Energy</t>
  </si>
  <si>
    <t>CMLWT</t>
  </si>
  <si>
    <t>Milling Wheat</t>
  </si>
  <si>
    <t>CLCOC</t>
  </si>
  <si>
    <t>London Cocoa</t>
  </si>
  <si>
    <t>CUKNG</t>
  </si>
  <si>
    <t>UK Natural Gas</t>
  </si>
  <si>
    <t>CTGLD</t>
  </si>
  <si>
    <t>Tokyo Gold</t>
  </si>
  <si>
    <t>CTPLT</t>
  </si>
  <si>
    <t>Tokyo Platinum</t>
  </si>
  <si>
    <t>CTCRN</t>
  </si>
  <si>
    <t>Tokyo Corn</t>
  </si>
  <si>
    <t>CTGAS</t>
  </si>
  <si>
    <t>Tokyo Gasoline</t>
  </si>
  <si>
    <t>CULGA</t>
  </si>
  <si>
    <t>Unleaded Gasoline</t>
  </si>
  <si>
    <t>CUSDL</t>
  </si>
  <si>
    <t>US Dollar Futures</t>
  </si>
  <si>
    <t>CWHEA</t>
  </si>
  <si>
    <t>Wheat</t>
  </si>
  <si>
    <t>CWSUG</t>
  </si>
  <si>
    <t>White Sugar</t>
  </si>
  <si>
    <t>CZINC</t>
  </si>
  <si>
    <t>Zinc</t>
  </si>
  <si>
    <t>CAUDF</t>
  </si>
  <si>
    <t>Australian Dollar Futures</t>
  </si>
  <si>
    <t>CDIAF</t>
  </si>
  <si>
    <t>Dow Jones industrial Average Futures</t>
  </si>
  <si>
    <t>CEURF</t>
  </si>
  <si>
    <t>Euro Futures</t>
  </si>
  <si>
    <t>CJPYF</t>
  </si>
  <si>
    <t>Japanese Yen Futures</t>
  </si>
  <si>
    <t>Dow Jones Standard Classification</t>
  </si>
  <si>
    <t>Headline Index</t>
  </si>
  <si>
    <t>DOW</t>
  </si>
  <si>
    <t>D0001</t>
  </si>
  <si>
    <t>Oil &amp; Gas</t>
  </si>
  <si>
    <t>0001</t>
  </si>
  <si>
    <t>D1000</t>
  </si>
  <si>
    <t>Basic Materials</t>
  </si>
  <si>
    <t>1000</t>
  </si>
  <si>
    <t>D2000</t>
  </si>
  <si>
    <t>2000</t>
  </si>
  <si>
    <t>D3000</t>
  </si>
  <si>
    <t>Consumer Goods</t>
  </si>
  <si>
    <t>3000</t>
  </si>
  <si>
    <t>D4000</t>
  </si>
  <si>
    <t>4000</t>
  </si>
  <si>
    <t>D5000</t>
  </si>
  <si>
    <t>5000</t>
  </si>
  <si>
    <t>D6000</t>
  </si>
  <si>
    <t>Telecommunications</t>
  </si>
  <si>
    <t>6000</t>
  </si>
  <si>
    <t>D7000</t>
  </si>
  <si>
    <t>7000</t>
  </si>
  <si>
    <t>D8000</t>
  </si>
  <si>
    <t>8000</t>
  </si>
  <si>
    <t>D9000</t>
  </si>
  <si>
    <t>9000</t>
  </si>
  <si>
    <t>D00010500</t>
  </si>
  <si>
    <t>0500</t>
  </si>
  <si>
    <t>D10001300</t>
  </si>
  <si>
    <t>1300</t>
  </si>
  <si>
    <t>D10001700</t>
  </si>
  <si>
    <t>Basic Resources</t>
  </si>
  <si>
    <t>1700</t>
  </si>
  <si>
    <t>D20002300</t>
  </si>
  <si>
    <t>Construction &amp; Materials</t>
  </si>
  <si>
    <t>2300</t>
  </si>
  <si>
    <t>D20002700</t>
  </si>
  <si>
    <t>Industrial Goods &amp; Services</t>
  </si>
  <si>
    <t>2700</t>
  </si>
  <si>
    <t>D30003300</t>
  </si>
  <si>
    <t>Automobiles &amp; Parts</t>
  </si>
  <si>
    <t>3300</t>
  </si>
  <si>
    <t>D30003500</t>
  </si>
  <si>
    <t>Food &amp; Beverage</t>
  </si>
  <si>
    <t>3500</t>
  </si>
  <si>
    <t>D30003700</t>
  </si>
  <si>
    <t>Personal &amp; Household Goods</t>
  </si>
  <si>
    <t>3700</t>
  </si>
  <si>
    <t>D40004500</t>
  </si>
  <si>
    <t>4500</t>
  </si>
  <si>
    <t>D50005300</t>
  </si>
  <si>
    <t>Retail</t>
  </si>
  <si>
    <t>5300</t>
  </si>
  <si>
    <t>D50005500</t>
  </si>
  <si>
    <t>5500</t>
  </si>
  <si>
    <t>D50005700</t>
  </si>
  <si>
    <t>Travel &amp; Leisure</t>
  </si>
  <si>
    <t>5700</t>
  </si>
  <si>
    <t>D60006500</t>
  </si>
  <si>
    <t>6500</t>
  </si>
  <si>
    <t>D70007500</t>
  </si>
  <si>
    <t>7500</t>
  </si>
  <si>
    <t>D80008300</t>
  </si>
  <si>
    <t>8300</t>
  </si>
  <si>
    <t>D80008500</t>
  </si>
  <si>
    <t>8500</t>
  </si>
  <si>
    <t>D80008600</t>
  </si>
  <si>
    <t>8600</t>
  </si>
  <si>
    <t>D80008700</t>
  </si>
  <si>
    <t>Financial Services</t>
  </si>
  <si>
    <t>8700</t>
  </si>
  <si>
    <t>D90009500</t>
  </si>
  <si>
    <t>9500</t>
  </si>
  <si>
    <t>D000105000530</t>
  </si>
  <si>
    <t>Oil &amp; Gas Producers</t>
  </si>
  <si>
    <t>0530</t>
  </si>
  <si>
    <t>D000105000570</t>
  </si>
  <si>
    <t>Oil Equipment, Services &amp; Distribution</t>
  </si>
  <si>
    <t>0570</t>
  </si>
  <si>
    <t>D000105000580</t>
  </si>
  <si>
    <t>Alternative Energy</t>
  </si>
  <si>
    <t>0580</t>
  </si>
  <si>
    <t>D100013001350</t>
  </si>
  <si>
    <t>1350</t>
  </si>
  <si>
    <t>D100017001730</t>
  </si>
  <si>
    <t>Forestry &amp; Paper</t>
  </si>
  <si>
    <t>1730</t>
  </si>
  <si>
    <t>D100017001750</t>
  </si>
  <si>
    <t>Industrial Metals &amp; Mining</t>
  </si>
  <si>
    <t>1750</t>
  </si>
  <si>
    <t>D100017001770</t>
  </si>
  <si>
    <t>Mining</t>
  </si>
  <si>
    <t>1770</t>
  </si>
  <si>
    <t>D200023002350</t>
  </si>
  <si>
    <t>2350</t>
  </si>
  <si>
    <t>D200027002710</t>
  </si>
  <si>
    <t>2710</t>
  </si>
  <si>
    <t>D200027002720</t>
  </si>
  <si>
    <t>General Industrials</t>
  </si>
  <si>
    <t>2720</t>
  </si>
  <si>
    <t>D200027002730</t>
  </si>
  <si>
    <t>Electronic &amp; Electrical Equipment</t>
  </si>
  <si>
    <t>2730</t>
  </si>
  <si>
    <t>D200027002750</t>
  </si>
  <si>
    <t>Industrial Engineering</t>
  </si>
  <si>
    <t>2750</t>
  </si>
  <si>
    <t>D200027002770</t>
  </si>
  <si>
    <t>Industrial Transportation</t>
  </si>
  <si>
    <t>2770</t>
  </si>
  <si>
    <t>D200027002790</t>
  </si>
  <si>
    <t>Support Services</t>
  </si>
  <si>
    <t>2790</t>
  </si>
  <si>
    <t>D300033003350</t>
  </si>
  <si>
    <t>3350</t>
  </si>
  <si>
    <t>D300035003530</t>
  </si>
  <si>
    <t>3530</t>
  </si>
  <si>
    <t>D300035003570</t>
  </si>
  <si>
    <t>Food Producers</t>
  </si>
  <si>
    <t>3570</t>
  </si>
  <si>
    <t>D300037003720</t>
  </si>
  <si>
    <t>Household Goods &amp; Home Construction</t>
  </si>
  <si>
    <t>3720</t>
  </si>
  <si>
    <t>D300037003740</t>
  </si>
  <si>
    <t>Leisure Goods</t>
  </si>
  <si>
    <t>3740</t>
  </si>
  <si>
    <t>D300037003760</t>
  </si>
  <si>
    <t>Personal Goods</t>
  </si>
  <si>
    <t>3760</t>
  </si>
  <si>
    <t>D300037003780</t>
  </si>
  <si>
    <t>3780</t>
  </si>
  <si>
    <t>D400045004530</t>
  </si>
  <si>
    <t>4530</t>
  </si>
  <si>
    <t>D400045004570</t>
  </si>
  <si>
    <t>Pharmaceuticals &amp; Biotechnology</t>
  </si>
  <si>
    <t>4570</t>
  </si>
  <si>
    <t>D500053005330</t>
  </si>
  <si>
    <t>Food &amp; Drug Retailers</t>
  </si>
  <si>
    <t>5330</t>
  </si>
  <si>
    <t>D500053005370</t>
  </si>
  <si>
    <t>General Retailers</t>
  </si>
  <si>
    <t>5370</t>
  </si>
  <si>
    <t>D500055005550</t>
  </si>
  <si>
    <t>5550</t>
  </si>
  <si>
    <t>D500057005750</t>
  </si>
  <si>
    <t>5750</t>
  </si>
  <si>
    <t>D600065006530</t>
  </si>
  <si>
    <t>Fixed Line Telecommunications</t>
  </si>
  <si>
    <t>6530</t>
  </si>
  <si>
    <t>D600065006570</t>
  </si>
  <si>
    <t>Mobile Telecommunications</t>
  </si>
  <si>
    <t>6570</t>
  </si>
  <si>
    <t>D700075007530</t>
  </si>
  <si>
    <t>Electricity</t>
  </si>
  <si>
    <t>7530</t>
  </si>
  <si>
    <t>D700075007570</t>
  </si>
  <si>
    <t>Gas, Water &amp; Multiutilities</t>
  </si>
  <si>
    <t>7570</t>
  </si>
  <si>
    <t>D800083008350</t>
  </si>
  <si>
    <t>8350</t>
  </si>
  <si>
    <t>D800085008530</t>
  </si>
  <si>
    <t>Nonlife Insurance</t>
  </si>
  <si>
    <t>8530</t>
  </si>
  <si>
    <t>D800085008570</t>
  </si>
  <si>
    <t>Life Insurance</t>
  </si>
  <si>
    <t>8570</t>
  </si>
  <si>
    <t>D800086008630</t>
  </si>
  <si>
    <t>Real Estate Investment &amp; Services</t>
  </si>
  <si>
    <t>8630</t>
  </si>
  <si>
    <t>D800086008670</t>
  </si>
  <si>
    <t>Real Estate Investment Trusts</t>
  </si>
  <si>
    <t>8670</t>
  </si>
  <si>
    <t>D800087008770</t>
  </si>
  <si>
    <t>8770</t>
  </si>
  <si>
    <t>D800087008980</t>
  </si>
  <si>
    <t>Equity Investment Instruments</t>
  </si>
  <si>
    <t>D800087008990</t>
  </si>
  <si>
    <t>Nonequity Investment Instruments</t>
  </si>
  <si>
    <t>D900095009530</t>
  </si>
  <si>
    <t>Software &amp; Computer Services</t>
  </si>
  <si>
    <t>9530</t>
  </si>
  <si>
    <t>D900095009570</t>
  </si>
  <si>
    <t>9570</t>
  </si>
  <si>
    <t>D0001050005300533</t>
  </si>
  <si>
    <t>Exploration &amp; Production</t>
  </si>
  <si>
    <t>0533</t>
  </si>
  <si>
    <t>D0001050005300537</t>
  </si>
  <si>
    <t>0537</t>
  </si>
  <si>
    <t>D0001050005700573</t>
  </si>
  <si>
    <t>Oil Equipment &amp; Services</t>
  </si>
  <si>
    <t>0573</t>
  </si>
  <si>
    <t>D0001050005700577</t>
  </si>
  <si>
    <t>Pipelines</t>
  </si>
  <si>
    <t>0577</t>
  </si>
  <si>
    <t>D0001050005800583</t>
  </si>
  <si>
    <t>Renewable Energy Equipment</t>
  </si>
  <si>
    <t>0583</t>
  </si>
  <si>
    <t>D0001050005800587</t>
  </si>
  <si>
    <t>Alternative Fuels</t>
  </si>
  <si>
    <t>0587</t>
  </si>
  <si>
    <t>D1000130013501353</t>
  </si>
  <si>
    <t>1353</t>
  </si>
  <si>
    <t>D1000130013501357</t>
  </si>
  <si>
    <t>1357</t>
  </si>
  <si>
    <t>D1000170017301733</t>
  </si>
  <si>
    <t>Forestry</t>
  </si>
  <si>
    <t>1733</t>
  </si>
  <si>
    <t>D1000170017301737</t>
  </si>
  <si>
    <t>Paper</t>
  </si>
  <si>
    <t>1737</t>
  </si>
  <si>
    <t>D1000170017501753</t>
  </si>
  <si>
    <t>1753</t>
  </si>
  <si>
    <t>D1000170017501755</t>
  </si>
  <si>
    <t>Nonferrous Metals</t>
  </si>
  <si>
    <t>1755</t>
  </si>
  <si>
    <t>D1000170017501757</t>
  </si>
  <si>
    <t>Iron &amp; Steel</t>
  </si>
  <si>
    <t>1757</t>
  </si>
  <si>
    <t>D1000170017701771</t>
  </si>
  <si>
    <t>Coal</t>
  </si>
  <si>
    <t>1771</t>
  </si>
  <si>
    <t>D1000170017701773</t>
  </si>
  <si>
    <t>Diamonds &amp; Gemstones</t>
  </si>
  <si>
    <t>1773</t>
  </si>
  <si>
    <t>D1000170017701775</t>
  </si>
  <si>
    <t>General Mining</t>
  </si>
  <si>
    <t>1775</t>
  </si>
  <si>
    <t>D1000170017701777</t>
  </si>
  <si>
    <t>Gold Mining</t>
  </si>
  <si>
    <t>1777</t>
  </si>
  <si>
    <t>D1000170017701779</t>
  </si>
  <si>
    <t>Platinum &amp; Precious Metals</t>
  </si>
  <si>
    <t>1779</t>
  </si>
  <si>
    <t>D2000230023502353</t>
  </si>
  <si>
    <t>Building Materials &amp; Fixtures</t>
  </si>
  <si>
    <t>2353</t>
  </si>
  <si>
    <t>D2000230023502357</t>
  </si>
  <si>
    <t>Heavy Construction</t>
  </si>
  <si>
    <t>2357</t>
  </si>
  <si>
    <t>D2000270027102713</t>
  </si>
  <si>
    <t>Aerospace</t>
  </si>
  <si>
    <t>2713</t>
  </si>
  <si>
    <t>D2000270027102717</t>
  </si>
  <si>
    <t>Defense</t>
  </si>
  <si>
    <t>2717</t>
  </si>
  <si>
    <t>D2000270027202723</t>
  </si>
  <si>
    <t>2723</t>
  </si>
  <si>
    <t>D2000270027202727</t>
  </si>
  <si>
    <t>Diversified Industrials</t>
  </si>
  <si>
    <t>2727</t>
  </si>
  <si>
    <t>D2000270027302733</t>
  </si>
  <si>
    <t>2733</t>
  </si>
  <si>
    <t>D2000270027302737</t>
  </si>
  <si>
    <t>Electronic Equipment</t>
  </si>
  <si>
    <t>2737</t>
  </si>
  <si>
    <t>D2000270027502753</t>
  </si>
  <si>
    <t>Commercial Vehicles &amp; Trucks</t>
  </si>
  <si>
    <t>2753</t>
  </si>
  <si>
    <t>D2000270027502757</t>
  </si>
  <si>
    <t>2757</t>
  </si>
  <si>
    <t>D2000270027702771</t>
  </si>
  <si>
    <t>Delivery Services</t>
  </si>
  <si>
    <t>2771</t>
  </si>
  <si>
    <t>D2000270027702773</t>
  </si>
  <si>
    <t>Marine Transportation</t>
  </si>
  <si>
    <t>2773</t>
  </si>
  <si>
    <t>D2000270027702775</t>
  </si>
  <si>
    <t>2775</t>
  </si>
  <si>
    <t>D2000270027702777</t>
  </si>
  <si>
    <t>Transportation Services</t>
  </si>
  <si>
    <t>2777</t>
  </si>
  <si>
    <t>D2000270027702779</t>
  </si>
  <si>
    <t>2779</t>
  </si>
  <si>
    <t>D2000270027902791</t>
  </si>
  <si>
    <t>Business Support Services</t>
  </si>
  <si>
    <t>2791</t>
  </si>
  <si>
    <t>D2000270027902793</t>
  </si>
  <si>
    <t>Business Training &amp; Employment Agencies</t>
  </si>
  <si>
    <t>2793</t>
  </si>
  <si>
    <t>D2000270027902795</t>
  </si>
  <si>
    <t>Financial Administration</t>
  </si>
  <si>
    <t>2795</t>
  </si>
  <si>
    <t>D2000270027902797</t>
  </si>
  <si>
    <t>Industrial Suppliers</t>
  </si>
  <si>
    <t>2797</t>
  </si>
  <si>
    <t>D2000270027902799</t>
  </si>
  <si>
    <t>Waste &amp; Disposal Services</t>
  </si>
  <si>
    <t>2799</t>
  </si>
  <si>
    <t>D3000330033503353</t>
  </si>
  <si>
    <t>3353</t>
  </si>
  <si>
    <t>D3000330033503355</t>
  </si>
  <si>
    <t>Auto Parts</t>
  </si>
  <si>
    <t>3355</t>
  </si>
  <si>
    <t>D3000330033503357</t>
  </si>
  <si>
    <t>Tires</t>
  </si>
  <si>
    <t>3357</t>
  </si>
  <si>
    <t>D3000350035303533</t>
  </si>
  <si>
    <t>3533</t>
  </si>
  <si>
    <t>D3000350035303535</t>
  </si>
  <si>
    <t>3535</t>
  </si>
  <si>
    <t>D3000350035303537</t>
  </si>
  <si>
    <t>3537</t>
  </si>
  <si>
    <t>D3000350035703573</t>
  </si>
  <si>
    <t>Farming &amp; Fishing</t>
  </si>
  <si>
    <t>3573</t>
  </si>
  <si>
    <t>D3000350035703577</t>
  </si>
  <si>
    <t>3577</t>
  </si>
  <si>
    <t>D3000370037203722</t>
  </si>
  <si>
    <t>Durable Household Products</t>
  </si>
  <si>
    <t>3722</t>
  </si>
  <si>
    <t>D3000370037203724</t>
  </si>
  <si>
    <t>Nondurable Household Products</t>
  </si>
  <si>
    <t>3724</t>
  </si>
  <si>
    <t>D3000370037203726</t>
  </si>
  <si>
    <t>Furnishings</t>
  </si>
  <si>
    <t>3726</t>
  </si>
  <si>
    <t>D3000370037203728</t>
  </si>
  <si>
    <t>Home Construction</t>
  </si>
  <si>
    <t>3728</t>
  </si>
  <si>
    <t>D3000370037403743</t>
  </si>
  <si>
    <t>3743</t>
  </si>
  <si>
    <t>D3000370037403745</t>
  </si>
  <si>
    <t>Recreational Products</t>
  </si>
  <si>
    <t>3745</t>
  </si>
  <si>
    <t>D3000370037403747</t>
  </si>
  <si>
    <t>Toys</t>
  </si>
  <si>
    <t>3747</t>
  </si>
  <si>
    <t>D3000370037603763</t>
  </si>
  <si>
    <t>Clothing &amp; Accessories</t>
  </si>
  <si>
    <t>3763</t>
  </si>
  <si>
    <t>D3000370037603765</t>
  </si>
  <si>
    <t>3765</t>
  </si>
  <si>
    <t>D3000370037603767</t>
  </si>
  <si>
    <t>3767</t>
  </si>
  <si>
    <t>D3000370037803785</t>
  </si>
  <si>
    <t>3785</t>
  </si>
  <si>
    <t>D4000450045304533</t>
  </si>
  <si>
    <t>Health Care Providers</t>
  </si>
  <si>
    <t>4533</t>
  </si>
  <si>
    <t>D4000450045304535</t>
  </si>
  <si>
    <t>Medical Equipment</t>
  </si>
  <si>
    <t>4535</t>
  </si>
  <si>
    <t>D4000450045304537</t>
  </si>
  <si>
    <t>Medical Supplies</t>
  </si>
  <si>
    <t>4537</t>
  </si>
  <si>
    <t>D4000450045704573</t>
  </si>
  <si>
    <t>4573</t>
  </si>
  <si>
    <t>D4000450045704577</t>
  </si>
  <si>
    <t>4577</t>
  </si>
  <si>
    <t>D5000530053305333</t>
  </si>
  <si>
    <t>Drug Retailers</t>
  </si>
  <si>
    <t>5333</t>
  </si>
  <si>
    <t>D5000530053305337</t>
  </si>
  <si>
    <t>Food Retailers &amp; Wholesalers</t>
  </si>
  <si>
    <t>5337</t>
  </si>
  <si>
    <t>D5000530053705371</t>
  </si>
  <si>
    <t>Apparel Retailers</t>
  </si>
  <si>
    <t>5371</t>
  </si>
  <si>
    <t>D5000530053705373</t>
  </si>
  <si>
    <t>Broadline Retailers</t>
  </si>
  <si>
    <t>5373</t>
  </si>
  <si>
    <t>D5000530053705375</t>
  </si>
  <si>
    <t>Home Improvement Retailers</t>
  </si>
  <si>
    <t>5375</t>
  </si>
  <si>
    <t>D5000530053705377</t>
  </si>
  <si>
    <t>5377</t>
  </si>
  <si>
    <t>D5000530053705379</t>
  </si>
  <si>
    <t>Specialty Retailers</t>
  </si>
  <si>
    <t>5379</t>
  </si>
  <si>
    <t>D5000550055505553</t>
  </si>
  <si>
    <t>Broadcasting &amp; Entertainment</t>
  </si>
  <si>
    <t>5553</t>
  </si>
  <si>
    <t>D5000550055505555</t>
  </si>
  <si>
    <t>Media Agencies</t>
  </si>
  <si>
    <t>5555</t>
  </si>
  <si>
    <t>D5000550055505557</t>
  </si>
  <si>
    <t>5557</t>
  </si>
  <si>
    <t>D5000570057505751</t>
  </si>
  <si>
    <t>5751</t>
  </si>
  <si>
    <t>D5000570057505752</t>
  </si>
  <si>
    <t>Gambling</t>
  </si>
  <si>
    <t>5752</t>
  </si>
  <si>
    <t>D5000570057505753</t>
  </si>
  <si>
    <t>Hotels</t>
  </si>
  <si>
    <t>5753</t>
  </si>
  <si>
    <t>D5000570057505755</t>
  </si>
  <si>
    <t>Recreational Services</t>
  </si>
  <si>
    <t>5755</t>
  </si>
  <si>
    <t>D5000570057505757</t>
  </si>
  <si>
    <t>Restaurants &amp; Bars</t>
  </si>
  <si>
    <t>5757</t>
  </si>
  <si>
    <t>D5000570057505759</t>
  </si>
  <si>
    <t>Travel &amp; Tourism</t>
  </si>
  <si>
    <t>5759</t>
  </si>
  <si>
    <t>D6000650065306535</t>
  </si>
  <si>
    <t>6535</t>
  </si>
  <si>
    <t>D6000650065706575</t>
  </si>
  <si>
    <t>6575</t>
  </si>
  <si>
    <t>D7000750075307535</t>
  </si>
  <si>
    <t>Conventional Electricity</t>
  </si>
  <si>
    <t>7535</t>
  </si>
  <si>
    <t>D7000750075307537</t>
  </si>
  <si>
    <t>Alternative Electricity</t>
  </si>
  <si>
    <t>7537</t>
  </si>
  <si>
    <t>D7000750075707573</t>
  </si>
  <si>
    <t>Gas Distribution</t>
  </si>
  <si>
    <t>7573</t>
  </si>
  <si>
    <t>D7000750075707575</t>
  </si>
  <si>
    <t>Multiutilities</t>
  </si>
  <si>
    <t>7575</t>
  </si>
  <si>
    <t>D7000750075707577</t>
  </si>
  <si>
    <t>Water</t>
  </si>
  <si>
    <t>7577</t>
  </si>
  <si>
    <t>D8000830083508355</t>
  </si>
  <si>
    <t>8355</t>
  </si>
  <si>
    <t>D8000850085308532</t>
  </si>
  <si>
    <t>Full Line Insurance</t>
  </si>
  <si>
    <t>8532</t>
  </si>
  <si>
    <t>D8000850085308534</t>
  </si>
  <si>
    <t>8534</t>
  </si>
  <si>
    <t>D8000850085308536</t>
  </si>
  <si>
    <t>8536</t>
  </si>
  <si>
    <t>D8000850085308538</t>
  </si>
  <si>
    <t>8538</t>
  </si>
  <si>
    <t>D8000850085708575</t>
  </si>
  <si>
    <t>8575</t>
  </si>
  <si>
    <t>D8000860086308633</t>
  </si>
  <si>
    <t>Real Estate Holding &amp; Development</t>
  </si>
  <si>
    <t>8633</t>
  </si>
  <si>
    <t>D8000860086308637</t>
  </si>
  <si>
    <t>8637</t>
  </si>
  <si>
    <t>D8000860086708671</t>
  </si>
  <si>
    <t>Industrial &amp; Office REITs</t>
  </si>
  <si>
    <t>8671</t>
  </si>
  <si>
    <t>D8000860086708672</t>
  </si>
  <si>
    <t>8672</t>
  </si>
  <si>
    <t>D8000860086708673</t>
  </si>
  <si>
    <t>8673</t>
  </si>
  <si>
    <t>D8000860086708674</t>
  </si>
  <si>
    <t>8674</t>
  </si>
  <si>
    <t>D8000860086708675</t>
  </si>
  <si>
    <t>Specialty REITs</t>
  </si>
  <si>
    <t>8675</t>
  </si>
  <si>
    <t>D8000860086708676</t>
  </si>
  <si>
    <t>8676</t>
  </si>
  <si>
    <t>D8000860086708677</t>
  </si>
  <si>
    <t>Hotel &amp; Lodging REITs</t>
  </si>
  <si>
    <t>8677</t>
  </si>
  <si>
    <t>D8000870087708771</t>
  </si>
  <si>
    <t>Asset Managers</t>
  </si>
  <si>
    <t>8771</t>
  </si>
  <si>
    <t>D8000870087708773</t>
  </si>
  <si>
    <t>8773</t>
  </si>
  <si>
    <t>D8000870087708775</t>
  </si>
  <si>
    <t>Specialty Finance</t>
  </si>
  <si>
    <t>8775</t>
  </si>
  <si>
    <t>D8000870087708777</t>
  </si>
  <si>
    <t>Investment Services</t>
  </si>
  <si>
    <t>8777</t>
  </si>
  <si>
    <t>D8000870087708779</t>
  </si>
  <si>
    <t>Mortgage Finance</t>
  </si>
  <si>
    <t>8779</t>
  </si>
  <si>
    <t>D8000870089808985</t>
  </si>
  <si>
    <t>D8000870089908995</t>
  </si>
  <si>
    <t>D9000950095309533</t>
  </si>
  <si>
    <t>Computer Services</t>
  </si>
  <si>
    <t>9533</t>
  </si>
  <si>
    <t>D9000950095309535</t>
  </si>
  <si>
    <t>Internet</t>
  </si>
  <si>
    <t>9535</t>
  </si>
  <si>
    <t>D9000950095309537</t>
  </si>
  <si>
    <t>9537</t>
  </si>
  <si>
    <t>D9000950095709572</t>
  </si>
  <si>
    <t>Computer Hardware</t>
  </si>
  <si>
    <t>9572</t>
  </si>
  <si>
    <t>D9000950095709574</t>
  </si>
  <si>
    <t>Electronic Office Equipment</t>
  </si>
  <si>
    <t>9574</t>
  </si>
  <si>
    <t>D9000950095709576</t>
  </si>
  <si>
    <t>9576</t>
  </si>
  <si>
    <t>D9000950095709578</t>
  </si>
  <si>
    <t>Telecommunications Equipment</t>
  </si>
  <si>
    <t>9578</t>
  </si>
  <si>
    <t>A1010</t>
  </si>
  <si>
    <t>DJ Infrastructure</t>
  </si>
  <si>
    <t>ISX</t>
  </si>
  <si>
    <t>A101001</t>
  </si>
  <si>
    <t>Airports</t>
  </si>
  <si>
    <t>APR</t>
  </si>
  <si>
    <t>A101002</t>
  </si>
  <si>
    <t>Communications</t>
  </si>
  <si>
    <t>COM</t>
  </si>
  <si>
    <t>A101003</t>
  </si>
  <si>
    <t>Diversified</t>
  </si>
  <si>
    <t>DVS</t>
  </si>
  <si>
    <t>A101004</t>
  </si>
  <si>
    <t>OST</t>
  </si>
  <si>
    <t>A101005</t>
  </si>
  <si>
    <t>Ports</t>
  </si>
  <si>
    <t>PRT</t>
  </si>
  <si>
    <t>A101006</t>
  </si>
  <si>
    <t>Electricity Transmission &amp; Distribution</t>
  </si>
  <si>
    <t>TDI</t>
  </si>
  <si>
    <t>A101007</t>
  </si>
  <si>
    <t>Toll Roads</t>
  </si>
  <si>
    <t>TLR</t>
  </si>
  <si>
    <t>A101008</t>
  </si>
  <si>
    <t>WTI</t>
  </si>
  <si>
    <t>A1020</t>
  </si>
  <si>
    <t>Master Limited Partnerships</t>
  </si>
  <si>
    <t>MLP</t>
  </si>
  <si>
    <t>A1510</t>
  </si>
  <si>
    <t>DJIM Financial</t>
  </si>
  <si>
    <t>Financial ex Takaful</t>
  </si>
  <si>
    <t>FXT</t>
  </si>
  <si>
    <t>A151001</t>
  </si>
  <si>
    <t>BAN</t>
  </si>
  <si>
    <t>A151002</t>
  </si>
  <si>
    <t>FNV</t>
  </si>
  <si>
    <t>A1520</t>
  </si>
  <si>
    <t>Takaful</t>
  </si>
  <si>
    <t>TAK</t>
  </si>
  <si>
    <t>A2010</t>
  </si>
  <si>
    <t>FT CEF</t>
  </si>
  <si>
    <t>Equity</t>
  </si>
  <si>
    <t>EQT</t>
  </si>
  <si>
    <t>A2020</t>
  </si>
  <si>
    <t>Municipal</t>
  </si>
  <si>
    <t>MUN</t>
  </si>
  <si>
    <t>A2030</t>
  </si>
  <si>
    <t>Taxable Income</t>
  </si>
  <si>
    <t>TXI</t>
  </si>
  <si>
    <t>A2510</t>
  </si>
  <si>
    <t>USA Today Internet</t>
  </si>
  <si>
    <t>E - Business</t>
  </si>
  <si>
    <t>EBS</t>
  </si>
  <si>
    <t>A2520</t>
  </si>
  <si>
    <t>E - Commerce</t>
  </si>
  <si>
    <t>ECM</t>
  </si>
  <si>
    <t>A3010</t>
  </si>
  <si>
    <t>A.M. Best</t>
  </si>
  <si>
    <t>Brokers &amp; Agents</t>
  </si>
  <si>
    <t>A301010</t>
  </si>
  <si>
    <t>INB</t>
  </si>
  <si>
    <t>A30101001</t>
  </si>
  <si>
    <t>Brokers &amp; Agents - reinsurance</t>
  </si>
  <si>
    <t>IBU</t>
  </si>
  <si>
    <t>A30101010</t>
  </si>
  <si>
    <t>Brokers &amp; Agents - not reinsurance</t>
  </si>
  <si>
    <t>IBX</t>
  </si>
  <si>
    <t>A3020</t>
  </si>
  <si>
    <t>Multi-Line</t>
  </si>
  <si>
    <t>A302010</t>
  </si>
  <si>
    <t>INF</t>
  </si>
  <si>
    <t>A30201001</t>
  </si>
  <si>
    <t>Multi-Line - reinsurance</t>
  </si>
  <si>
    <t>IFU</t>
  </si>
  <si>
    <t>A30201010</t>
  </si>
  <si>
    <t>Multi-Line - not reinsurance</t>
  </si>
  <si>
    <t>IFX</t>
  </si>
  <si>
    <t>A3030</t>
  </si>
  <si>
    <t>Life/Health</t>
  </si>
  <si>
    <t>ILH</t>
  </si>
  <si>
    <t>A303010</t>
  </si>
  <si>
    <t>Health/HMO</t>
  </si>
  <si>
    <t>INH</t>
  </si>
  <si>
    <t>A30301001</t>
  </si>
  <si>
    <t>Health/HMO - reinsurance</t>
  </si>
  <si>
    <t>IHU</t>
  </si>
  <si>
    <t>A30301010</t>
  </si>
  <si>
    <t>Health/HMO - not reinsurance</t>
  </si>
  <si>
    <t>IHX</t>
  </si>
  <si>
    <t>A303020</t>
  </si>
  <si>
    <t>Life</t>
  </si>
  <si>
    <t>INL</t>
  </si>
  <si>
    <t>A30302001</t>
  </si>
  <si>
    <t>Life - reinsurance</t>
  </si>
  <si>
    <t>ILU</t>
  </si>
  <si>
    <t>A30302010</t>
  </si>
  <si>
    <t>Life - not reinsurance</t>
  </si>
  <si>
    <t>ILX</t>
  </si>
  <si>
    <t>A3040</t>
  </si>
  <si>
    <t>Property/Casualty</t>
  </si>
  <si>
    <t>A304010</t>
  </si>
  <si>
    <t>INP</t>
  </si>
  <si>
    <t>A30401001</t>
  </si>
  <si>
    <t>Property/Casualty - reinsurance</t>
  </si>
  <si>
    <t>IPU</t>
  </si>
  <si>
    <t>A30401010</t>
  </si>
  <si>
    <t>Property/Casualty - not reinsurance</t>
  </si>
  <si>
    <t>IPX</t>
  </si>
  <si>
    <t>A30????01</t>
  </si>
  <si>
    <t>Question mark signifies wild card, i.e. all characters in that position</t>
  </si>
  <si>
    <t>INU</t>
  </si>
  <si>
    <t>A3510</t>
  </si>
  <si>
    <t>DJ Commodity Equity</t>
  </si>
  <si>
    <t>A351010</t>
  </si>
  <si>
    <t>Agriculture (AGI)</t>
  </si>
  <si>
    <t>AGI</t>
  </si>
  <si>
    <t>A35101001</t>
  </si>
  <si>
    <t>Fertilizer (FER)</t>
  </si>
  <si>
    <t>FER</t>
  </si>
  <si>
    <t>A35101002</t>
  </si>
  <si>
    <t>Agriculture Biotech (ABI)</t>
  </si>
  <si>
    <t>ABI</t>
  </si>
  <si>
    <t>A35101003</t>
  </si>
  <si>
    <t>Agriculture Equipment &amp; Services (AEQ)</t>
  </si>
  <si>
    <t>AEQ</t>
  </si>
  <si>
    <t>A35101004</t>
  </si>
  <si>
    <t>Livestock (LVS)</t>
  </si>
  <si>
    <t>LVS</t>
  </si>
  <si>
    <t>A35101005</t>
  </si>
  <si>
    <t>Timber (TIM)</t>
  </si>
  <si>
    <t>TIM</t>
  </si>
  <si>
    <t>A35101006</t>
  </si>
  <si>
    <t>Palm Oil (PLM)</t>
  </si>
  <si>
    <t>PLM</t>
  </si>
  <si>
    <t>A35101007</t>
  </si>
  <si>
    <t>Corn/Wheat/Soybeans (CWS)</t>
  </si>
  <si>
    <t>CWS</t>
  </si>
  <si>
    <t>A3520</t>
  </si>
  <si>
    <t>Natural Resources &amp; Services</t>
  </si>
  <si>
    <t>A352010</t>
  </si>
  <si>
    <t>Energy (ENY)</t>
  </si>
  <si>
    <t>ENY</t>
  </si>
  <si>
    <t>A35201001</t>
  </si>
  <si>
    <t>Crude &amp; Unleaded Gas (CRU)</t>
  </si>
  <si>
    <t>CRU</t>
  </si>
  <si>
    <t>A35201002</t>
  </si>
  <si>
    <t>Natural Gas (NTG)</t>
  </si>
  <si>
    <t>NTG</t>
  </si>
  <si>
    <t>A35201003</t>
  </si>
  <si>
    <t>Coal (CAL)</t>
  </si>
  <si>
    <t>CAL</t>
  </si>
  <si>
    <t>A35201010</t>
  </si>
  <si>
    <t>Oil Equipment, Services &amp; Distribution (OEQ)</t>
  </si>
  <si>
    <t>OEQ</t>
  </si>
  <si>
    <t>A352020</t>
  </si>
  <si>
    <t>Metals (MTL)</t>
  </si>
  <si>
    <t>MTL</t>
  </si>
  <si>
    <t>A35202001</t>
  </si>
  <si>
    <t>Iron &amp; Steel (IRN)</t>
  </si>
  <si>
    <t>IRN</t>
  </si>
  <si>
    <t>A35202002</t>
  </si>
  <si>
    <t>Aluminum (ALN)</t>
  </si>
  <si>
    <t>ALN</t>
  </si>
  <si>
    <t>A35202003</t>
  </si>
  <si>
    <t>Rare Earth Metals (RAR)</t>
  </si>
  <si>
    <t>RAR</t>
  </si>
  <si>
    <t>A35202004</t>
  </si>
  <si>
    <t>Other Base Metals (OMT)</t>
  </si>
  <si>
    <t>OMT</t>
  </si>
  <si>
    <t>A352030</t>
  </si>
  <si>
    <t>Precious Metals (PCM)</t>
  </si>
  <si>
    <t>PCM</t>
  </si>
  <si>
    <t>A35203001</t>
  </si>
  <si>
    <t>Gold (GOL)</t>
  </si>
  <si>
    <t>GOL</t>
  </si>
  <si>
    <t>A35203002</t>
  </si>
  <si>
    <t>Other Precious Metals (OPM)</t>
  </si>
  <si>
    <t>OPM</t>
  </si>
  <si>
    <t>A352040</t>
  </si>
  <si>
    <t>Water (WTE)</t>
  </si>
  <si>
    <t>WTE</t>
  </si>
  <si>
    <t>A35204001</t>
  </si>
  <si>
    <t>Water Supply (WSP)</t>
  </si>
  <si>
    <t>WSP</t>
  </si>
  <si>
    <t>A35204010</t>
  </si>
  <si>
    <t>Water Treatment &amp; Equipment (WEQ)</t>
  </si>
  <si>
    <t>WEQ</t>
  </si>
  <si>
    <t>A3520??0?</t>
  </si>
  <si>
    <t>Natural Resource (NSC)</t>
  </si>
  <si>
    <t>NSC</t>
  </si>
  <si>
    <t>A40000001</t>
  </si>
  <si>
    <t>DJ Sustainability</t>
  </si>
  <si>
    <t>Armaments</t>
  </si>
  <si>
    <t>ARM</t>
  </si>
  <si>
    <t>A40100000</t>
  </si>
  <si>
    <t>OTH</t>
  </si>
  <si>
    <t>A40010000</t>
  </si>
  <si>
    <t>Adult Entertainment</t>
  </si>
  <si>
    <t>ADE</t>
  </si>
  <si>
    <t>A40000010</t>
  </si>
  <si>
    <t>GAM</t>
  </si>
  <si>
    <t>A40000100</t>
  </si>
  <si>
    <t>TOB</t>
  </si>
  <si>
    <t>A40010010</t>
  </si>
  <si>
    <t>Adult Entertainment &amp; Gambling</t>
  </si>
  <si>
    <t>E&amp;G</t>
  </si>
  <si>
    <t>A40011010</t>
  </si>
  <si>
    <t>Alcohol, Gambling &amp; Adult Entertainment</t>
  </si>
  <si>
    <t>AGE</t>
  </si>
  <si>
    <t>A40001010</t>
  </si>
  <si>
    <t>Alcohol and Gambling</t>
  </si>
  <si>
    <t>A&amp;G</t>
  </si>
  <si>
    <t>A40001000</t>
  </si>
  <si>
    <t>Alcohol</t>
  </si>
  <si>
    <t>ALC</t>
  </si>
  <si>
    <t>A40001100</t>
  </si>
  <si>
    <t>Alcohol and Tobacco</t>
  </si>
  <si>
    <t>A&amp;T</t>
  </si>
  <si>
    <t>A40011000</t>
  </si>
  <si>
    <t>Alcohol &amp; Adult Entertainment</t>
  </si>
  <si>
    <t>A&amp;E</t>
  </si>
  <si>
    <t>A40011100</t>
  </si>
  <si>
    <t>Alcohol, Tobacco &amp; Adult Entertainment</t>
  </si>
  <si>
    <t>ATE</t>
  </si>
  <si>
    <t>A40001001</t>
  </si>
  <si>
    <t>Alcohol and Armaments</t>
  </si>
  <si>
    <t>A&amp;A</t>
  </si>
  <si>
    <t>A40001110</t>
  </si>
  <si>
    <t>Alcohol, Gambling &amp; Tobacco</t>
  </si>
  <si>
    <t>AGT</t>
  </si>
  <si>
    <t>A40??000?</t>
  </si>
  <si>
    <t>EX Gambling, Tobacco, and Alcohol</t>
  </si>
  <si>
    <t>X3X</t>
  </si>
  <si>
    <t>A40?00000</t>
  </si>
  <si>
    <t>EX Alcohol, Adult Entertainment, Armaments, Gambling and Tobacco (aka EX All &amp; AE)</t>
  </si>
  <si>
    <t>X4X</t>
  </si>
  <si>
    <t>A40??0???</t>
  </si>
  <si>
    <t>EX Alcohol</t>
  </si>
  <si>
    <t>XAL</t>
  </si>
  <si>
    <t>A40?????0</t>
  </si>
  <si>
    <t>EX Armaments</t>
  </si>
  <si>
    <t>XAR</t>
  </si>
  <si>
    <t>A40????0?</t>
  </si>
  <si>
    <t>EX Gambling</t>
  </si>
  <si>
    <t>XGA</t>
  </si>
  <si>
    <t>A40???0??</t>
  </si>
  <si>
    <t>EX Tobacco</t>
  </si>
  <si>
    <t>XTO</t>
  </si>
  <si>
    <t>A40??0000</t>
  </si>
  <si>
    <t>EX Alcohol, Armaments, Gambling and Tobacco (aka EX ALL)</t>
  </si>
  <si>
    <t>XXX</t>
  </si>
  <si>
    <t>A4510</t>
  </si>
  <si>
    <t>Israel Select Sectors</t>
  </si>
  <si>
    <t>Consumer</t>
  </si>
  <si>
    <t>CSM</t>
  </si>
  <si>
    <t>A4520</t>
  </si>
  <si>
    <t>Healthcare</t>
  </si>
  <si>
    <t>HCR</t>
  </si>
  <si>
    <t>A4530</t>
  </si>
  <si>
    <t>Oil Companies, Secondary</t>
  </si>
  <si>
    <t>OIS</t>
  </si>
  <si>
    <t>A4540</t>
  </si>
  <si>
    <t>Telecom, Media &amp; Internet</t>
  </si>
  <si>
    <t>TMI</t>
  </si>
  <si>
    <t>A5010</t>
  </si>
  <si>
    <t>Commerce</t>
  </si>
  <si>
    <t>UEC</t>
  </si>
  <si>
    <t>A5020</t>
  </si>
  <si>
    <t>Services</t>
  </si>
  <si>
    <t>UES</t>
  </si>
  <si>
    <t>A5510</t>
  </si>
  <si>
    <t>Rabobank Sustainable Thematics</t>
  </si>
  <si>
    <t>A5520</t>
  </si>
  <si>
    <t>H2O</t>
  </si>
  <si>
    <t>A5530</t>
  </si>
  <si>
    <t>HLC</t>
  </si>
  <si>
    <t>A5540</t>
  </si>
  <si>
    <t>Transport</t>
  </si>
  <si>
    <t>TPT</t>
  </si>
  <si>
    <t>A5550</t>
  </si>
  <si>
    <t>A6001</t>
  </si>
  <si>
    <t>Morningstar</t>
  </si>
  <si>
    <t>001</t>
  </si>
  <si>
    <t>A6002</t>
  </si>
  <si>
    <t>002</t>
  </si>
  <si>
    <t>A6003</t>
  </si>
  <si>
    <t>Consumer Cyclical</t>
  </si>
  <si>
    <t>003</t>
  </si>
  <si>
    <t>A6004</t>
  </si>
  <si>
    <t>Consumer Defensive</t>
  </si>
  <si>
    <t>004</t>
  </si>
  <si>
    <t>A6005</t>
  </si>
  <si>
    <t>005</t>
  </si>
  <si>
    <t>A6006</t>
  </si>
  <si>
    <t>006</t>
  </si>
  <si>
    <t>A6007</t>
  </si>
  <si>
    <t>007</t>
  </si>
  <si>
    <t>A6008</t>
  </si>
  <si>
    <t>008</t>
  </si>
  <si>
    <t>A6009</t>
  </si>
  <si>
    <t>009</t>
  </si>
  <si>
    <t>A6010</t>
  </si>
  <si>
    <t>010</t>
  </si>
  <si>
    <t>A6011</t>
  </si>
  <si>
    <t>011</t>
  </si>
  <si>
    <t>A6501</t>
  </si>
  <si>
    <t>DJ US Select Sectors</t>
  </si>
  <si>
    <t>A6502</t>
  </si>
  <si>
    <t>A6503</t>
  </si>
  <si>
    <t>A6504</t>
  </si>
  <si>
    <t>A6505</t>
  </si>
  <si>
    <t>A6506</t>
  </si>
  <si>
    <t>A6507</t>
  </si>
  <si>
    <t>A6508</t>
  </si>
  <si>
    <t>A6509</t>
  </si>
  <si>
    <t>A6510</t>
  </si>
  <si>
    <t>A6511</t>
  </si>
  <si>
    <t>RGBK</t>
  </si>
  <si>
    <t>A6512</t>
  </si>
  <si>
    <t>FSE</t>
  </si>
  <si>
    <t>A7010</t>
  </si>
  <si>
    <t>Emerging Markets Consumer Titans</t>
  </si>
  <si>
    <t>APAC</t>
  </si>
  <si>
    <t>A7020</t>
  </si>
  <si>
    <t>Europe, Middle East &amp; Africa</t>
  </si>
  <si>
    <t>A7030</t>
  </si>
  <si>
    <t>A7040</t>
  </si>
  <si>
    <t>NTAM</t>
  </si>
  <si>
    <t>RESI</t>
  </si>
  <si>
    <t>All REIT</t>
  </si>
  <si>
    <t>R1010</t>
  </si>
  <si>
    <t>EQU</t>
  </si>
  <si>
    <t>R101001</t>
  </si>
  <si>
    <t>Industrial/Office</t>
  </si>
  <si>
    <t>INO</t>
  </si>
  <si>
    <t>R10100101</t>
  </si>
  <si>
    <t>Industrial REIT</t>
  </si>
  <si>
    <t>IND</t>
  </si>
  <si>
    <t>R10100102</t>
  </si>
  <si>
    <t>Mixed, Industrial/Office REIT</t>
  </si>
  <si>
    <t>MIX</t>
  </si>
  <si>
    <t>R10100103</t>
  </si>
  <si>
    <t>Office REIT</t>
  </si>
  <si>
    <t>OFC</t>
  </si>
  <si>
    <t>R101002</t>
  </si>
  <si>
    <t>Residential</t>
  </si>
  <si>
    <t>R10100201</t>
  </si>
  <si>
    <t>Apartments REIT</t>
  </si>
  <si>
    <t>APT</t>
  </si>
  <si>
    <t>R10100202</t>
  </si>
  <si>
    <t>Manufactured Homes REIT</t>
  </si>
  <si>
    <t>MHM</t>
  </si>
  <si>
    <t>R101003</t>
  </si>
  <si>
    <t>RTL</t>
  </si>
  <si>
    <t>R10100301</t>
  </si>
  <si>
    <t>Malls REIT</t>
  </si>
  <si>
    <t>MAL</t>
  </si>
  <si>
    <t>R10100302</t>
  </si>
  <si>
    <t>Retail, Other REIT</t>
  </si>
  <si>
    <t>ORT</t>
  </si>
  <si>
    <t>R10100303</t>
  </si>
  <si>
    <t>OUT</t>
  </si>
  <si>
    <t>R10100304</t>
  </si>
  <si>
    <t>Strip Centers REIT</t>
  </si>
  <si>
    <t>STP</t>
  </si>
  <si>
    <t>R101004</t>
  </si>
  <si>
    <t>Specialty</t>
  </si>
  <si>
    <t>SPC</t>
  </si>
  <si>
    <t>R10100401</t>
  </si>
  <si>
    <t>Specialty Lease REIT</t>
  </si>
  <si>
    <t>LSE</t>
  </si>
  <si>
    <t>R10100402</t>
  </si>
  <si>
    <t>Specialty, Other REIT</t>
  </si>
  <si>
    <t>R101005</t>
  </si>
  <si>
    <t>Diversified REIT</t>
  </si>
  <si>
    <t>DIV</t>
  </si>
  <si>
    <t>R101006</t>
  </si>
  <si>
    <t>Health Care REIT</t>
  </si>
  <si>
    <t>HLT</t>
  </si>
  <si>
    <t>R101007</t>
  </si>
  <si>
    <t>Hotels REIT</t>
  </si>
  <si>
    <t>HTL</t>
  </si>
  <si>
    <t>R101008</t>
  </si>
  <si>
    <t>Self Storage REIT</t>
  </si>
  <si>
    <t>STO</t>
  </si>
  <si>
    <t>R1020</t>
  </si>
  <si>
    <t>Mortgage</t>
  </si>
  <si>
    <t>MTG</t>
  </si>
  <si>
    <t>R102001</t>
  </si>
  <si>
    <t>Commercial REIT</t>
  </si>
  <si>
    <t>R102002</t>
  </si>
  <si>
    <t>Residential REIT</t>
  </si>
  <si>
    <t>R1030</t>
  </si>
  <si>
    <t>Hybrid</t>
  </si>
  <si>
    <t>HYB</t>
  </si>
  <si>
    <t>All REOC</t>
  </si>
  <si>
    <t>R2010</t>
  </si>
  <si>
    <t>EQUS</t>
  </si>
  <si>
    <t>R201001</t>
  </si>
  <si>
    <t>INOS</t>
  </si>
  <si>
    <t>R20100101</t>
  </si>
  <si>
    <t>Industrial REOC</t>
  </si>
  <si>
    <t>INDS</t>
  </si>
  <si>
    <t>R20100102</t>
  </si>
  <si>
    <t>Mixed, Industrial/Office REOC</t>
  </si>
  <si>
    <t>MIXS</t>
  </si>
  <si>
    <t>R20100103</t>
  </si>
  <si>
    <t>Office REOC</t>
  </si>
  <si>
    <t>OFCS</t>
  </si>
  <si>
    <t>R201002</t>
  </si>
  <si>
    <t>RSDS</t>
  </si>
  <si>
    <t>R20100201</t>
  </si>
  <si>
    <t>Apartments REOC</t>
  </si>
  <si>
    <t>APTS</t>
  </si>
  <si>
    <t>R20100202</t>
  </si>
  <si>
    <t>Manufactured Homes REOC</t>
  </si>
  <si>
    <t>MHMS</t>
  </si>
  <si>
    <t>R201003</t>
  </si>
  <si>
    <t>RTLS</t>
  </si>
  <si>
    <t>R20100301</t>
  </si>
  <si>
    <t>Malls REOC</t>
  </si>
  <si>
    <t>MALS</t>
  </si>
  <si>
    <t>R20100302</t>
  </si>
  <si>
    <t>Retail, Other REOC</t>
  </si>
  <si>
    <t>ORTS</t>
  </si>
  <si>
    <t>R20100303</t>
  </si>
  <si>
    <t>OUTS</t>
  </si>
  <si>
    <t>R20100304</t>
  </si>
  <si>
    <t>Strip Centers REOC</t>
  </si>
  <si>
    <t>STPS</t>
  </si>
  <si>
    <t>R201004</t>
  </si>
  <si>
    <t>SPCS</t>
  </si>
  <si>
    <t>R20100401</t>
  </si>
  <si>
    <t>Specialty Lease REOC</t>
  </si>
  <si>
    <t>LSES</t>
  </si>
  <si>
    <t>R20100402</t>
  </si>
  <si>
    <t>Specialty, Other REOC</t>
  </si>
  <si>
    <t>OTHS</t>
  </si>
  <si>
    <t>R201005</t>
  </si>
  <si>
    <t>Diversified REOC</t>
  </si>
  <si>
    <t>R201006</t>
  </si>
  <si>
    <t>Health Care REOC</t>
  </si>
  <si>
    <t>HLTS</t>
  </si>
  <si>
    <t>R201007</t>
  </si>
  <si>
    <t>Hotels REOC</t>
  </si>
  <si>
    <t>HTLS</t>
  </si>
  <si>
    <t>R201008</t>
  </si>
  <si>
    <t>Self Storage REOC</t>
  </si>
  <si>
    <t>STOS</t>
  </si>
  <si>
    <t>R2020</t>
  </si>
  <si>
    <t>MTGS</t>
  </si>
  <si>
    <t>R202001</t>
  </si>
  <si>
    <t>Commercial REOC</t>
  </si>
  <si>
    <t>COMS</t>
  </si>
  <si>
    <t>R202002</t>
  </si>
  <si>
    <t>Residential REOC</t>
  </si>
  <si>
    <t>REMS</t>
  </si>
  <si>
    <t>R2030</t>
  </si>
  <si>
    <t>HYBS</t>
  </si>
  <si>
    <t>R??</t>
  </si>
  <si>
    <t>All REIT/REOC</t>
  </si>
  <si>
    <t>WRS</t>
  </si>
  <si>
    <t>R??10</t>
  </si>
  <si>
    <t>Equity REIT/REOC</t>
  </si>
  <si>
    <t>EQUR</t>
  </si>
  <si>
    <t>R??1001</t>
  </si>
  <si>
    <t>Industrial/Office REIT/REOC</t>
  </si>
  <si>
    <t>INOR</t>
  </si>
  <si>
    <t>R??100101</t>
  </si>
  <si>
    <t>Industrial REIT/REOC</t>
  </si>
  <si>
    <t>INDR</t>
  </si>
  <si>
    <t>R??100102</t>
  </si>
  <si>
    <t>Mixed, Industrial/Office REIT/REOC</t>
  </si>
  <si>
    <t>MIXR</t>
  </si>
  <si>
    <t>R??100103</t>
  </si>
  <si>
    <t>Office REIT/REOC</t>
  </si>
  <si>
    <t>OFCR</t>
  </si>
  <si>
    <t>R??1002</t>
  </si>
  <si>
    <t>Residential REIT/REOC</t>
  </si>
  <si>
    <t>RSDR</t>
  </si>
  <si>
    <t>R??100201</t>
  </si>
  <si>
    <t>Apartments REIT/REOC</t>
  </si>
  <si>
    <t>APTR</t>
  </si>
  <si>
    <t>R??100202</t>
  </si>
  <si>
    <t>Manufactured Homes REIT/REOC</t>
  </si>
  <si>
    <t>MHMR</t>
  </si>
  <si>
    <t>R??1003</t>
  </si>
  <si>
    <t>Retail REIT/REOC</t>
  </si>
  <si>
    <t>RTLR</t>
  </si>
  <si>
    <t>R??100301</t>
  </si>
  <si>
    <t>Malls REIT/REOC</t>
  </si>
  <si>
    <t>MALR</t>
  </si>
  <si>
    <t>R??100302</t>
  </si>
  <si>
    <t>Retail, Other REIT/REOC</t>
  </si>
  <si>
    <t>ORTR</t>
  </si>
  <si>
    <t>R??100303</t>
  </si>
  <si>
    <t>OUTR</t>
  </si>
  <si>
    <t>R??100304</t>
  </si>
  <si>
    <t>Strip Centers REIT/REOC</t>
  </si>
  <si>
    <t>STPR</t>
  </si>
  <si>
    <t>R??1004</t>
  </si>
  <si>
    <t>Specialty REIT/REOC</t>
  </si>
  <si>
    <t>SPCR</t>
  </si>
  <si>
    <t>R??100401</t>
  </si>
  <si>
    <t>Specialty Lease REIT/REOC</t>
  </si>
  <si>
    <t>LSER</t>
  </si>
  <si>
    <t>R??100402</t>
  </si>
  <si>
    <t>Specialty, Other REIT/REOC</t>
  </si>
  <si>
    <t>OTHR</t>
  </si>
  <si>
    <t>R??1005</t>
  </si>
  <si>
    <t>Diversified REIT/REOC</t>
  </si>
  <si>
    <t>DIVR</t>
  </si>
  <si>
    <t>R??1006</t>
  </si>
  <si>
    <t>Health Care REIT/REOC</t>
  </si>
  <si>
    <t>HLTR</t>
  </si>
  <si>
    <t>R??1007</t>
  </si>
  <si>
    <t>Hotels REIT/REOC</t>
  </si>
  <si>
    <t>HTLR</t>
  </si>
  <si>
    <t>R??1008</t>
  </si>
  <si>
    <t>Self Storage REIT/REOC</t>
  </si>
  <si>
    <t>STOR</t>
  </si>
  <si>
    <t>R??20</t>
  </si>
  <si>
    <t>Mortgage REIT/REOC</t>
  </si>
  <si>
    <t>MTGR</t>
  </si>
  <si>
    <t>R??2001</t>
  </si>
  <si>
    <t>Commercial REIT/REOC</t>
  </si>
  <si>
    <t>COMR</t>
  </si>
  <si>
    <t>R??2002</t>
  </si>
  <si>
    <t>REMR</t>
  </si>
  <si>
    <t>R??30</t>
  </si>
  <si>
    <t>Hybrid REIT/REOC</t>
  </si>
  <si>
    <t>HYBR</t>
  </si>
  <si>
    <t>B10</t>
  </si>
  <si>
    <t>Bombay SE Select Sectors</t>
  </si>
  <si>
    <t>S&amp;P BSE AUTO</t>
  </si>
  <si>
    <t>B11</t>
  </si>
  <si>
    <t>S&amp;P BSE BANKEX</t>
  </si>
  <si>
    <t>B13</t>
  </si>
  <si>
    <t>S&amp;P BSE CAPITAL GOODS</t>
  </si>
  <si>
    <t>B12</t>
  </si>
  <si>
    <t>S&amp;P BSE CONSUMER DURABLES</t>
  </si>
  <si>
    <t>B14</t>
  </si>
  <si>
    <t>S&amp;P BSE FMCG</t>
  </si>
  <si>
    <t>B15</t>
  </si>
  <si>
    <t>S&amp;P BSE HEALTHCARE</t>
  </si>
  <si>
    <t>B16</t>
  </si>
  <si>
    <t>S&amp;P BSE IT</t>
  </si>
  <si>
    <t>B17</t>
  </si>
  <si>
    <t>S&amp;P BSE METAL</t>
  </si>
  <si>
    <t>B18</t>
  </si>
  <si>
    <t>S&amp;P BSE OIL &amp; GAS</t>
  </si>
  <si>
    <t>B19</t>
  </si>
  <si>
    <t>S&amp;P BSE POWER</t>
  </si>
  <si>
    <t>B20</t>
  </si>
  <si>
    <t>S&amp;P BSE REALTY</t>
  </si>
  <si>
    <t>B21</t>
  </si>
  <si>
    <t>S&amp;P BSE TECK</t>
  </si>
  <si>
    <t>SARES</t>
  </si>
  <si>
    <t>South Africa Resources</t>
  </si>
  <si>
    <t>SAIND</t>
  </si>
  <si>
    <t>South Africa Industrials</t>
  </si>
  <si>
    <t>A01</t>
  </si>
  <si>
    <t xml:space="preserve">Agriculture &amp; Fishing </t>
  </si>
  <si>
    <t>A02</t>
  </si>
  <si>
    <t xml:space="preserve">Mining  </t>
  </si>
  <si>
    <t>A03</t>
  </si>
  <si>
    <t>A04</t>
  </si>
  <si>
    <t>Building</t>
  </si>
  <si>
    <t>A05</t>
  </si>
  <si>
    <t>A06</t>
  </si>
  <si>
    <t>Food</t>
  </si>
  <si>
    <t>A07</t>
  </si>
  <si>
    <t>Textiles &amp; Apparel</t>
  </si>
  <si>
    <t>A08</t>
  </si>
  <si>
    <t>Intermed &amp; Durables</t>
  </si>
  <si>
    <t>A09</t>
  </si>
  <si>
    <t>Property</t>
  </si>
  <si>
    <t>A10</t>
  </si>
  <si>
    <t>A12</t>
  </si>
  <si>
    <t>Leisure &amp; Tourism</t>
  </si>
  <si>
    <t>A13</t>
  </si>
  <si>
    <t>A14</t>
  </si>
  <si>
    <t>Media &amp; Comms</t>
  </si>
  <si>
    <t>A15</t>
  </si>
  <si>
    <t>Finance &amp; Other Services</t>
  </si>
  <si>
    <t>G01</t>
  </si>
  <si>
    <t>Primary</t>
  </si>
  <si>
    <t>G02</t>
  </si>
  <si>
    <t>G03</t>
  </si>
  <si>
    <t>Goods</t>
  </si>
  <si>
    <t>G04</t>
  </si>
  <si>
    <t>G05</t>
  </si>
  <si>
    <t>G06</t>
  </si>
  <si>
    <t>Investment</t>
  </si>
  <si>
    <t>BS1</t>
  </si>
  <si>
    <t>BS2</t>
  </si>
  <si>
    <t>BS3</t>
  </si>
  <si>
    <t>BS4</t>
  </si>
  <si>
    <t>Finance</t>
  </si>
  <si>
    <t>BS5</t>
  </si>
  <si>
    <t>Fast Moving Consumer Goods</t>
  </si>
  <si>
    <t>BS6</t>
  </si>
  <si>
    <t>BS7</t>
  </si>
  <si>
    <t>BS8</t>
  </si>
  <si>
    <t>BS9</t>
  </si>
  <si>
    <t>Telecom</t>
  </si>
  <si>
    <t>BS10</t>
  </si>
  <si>
    <t>BS11</t>
  </si>
  <si>
    <t>CBSGD</t>
  </si>
  <si>
    <t>BSE Gold</t>
  </si>
  <si>
    <t>TCTL</t>
  </si>
  <si>
    <t>Technology and Telecom</t>
  </si>
  <si>
    <t>ASXIND</t>
  </si>
  <si>
    <t>Australian Industrials</t>
  </si>
  <si>
    <t>CSPAF</t>
  </si>
  <si>
    <t xml:space="preserve">S&amp;P ASX Futures </t>
  </si>
  <si>
    <t>Financial Services, includes Banks, Insurance, Diversified Financials &amp; Mortgage REITs</t>
  </si>
  <si>
    <t>Real Estate ex Mortgage REITs</t>
  </si>
  <si>
    <t>B22</t>
  </si>
  <si>
    <t>S&amp;P BSE PSU</t>
  </si>
  <si>
    <t>A-REIT (Industry)</t>
  </si>
  <si>
    <t>BMV</t>
  </si>
  <si>
    <t>Mining &amp; Agriculture</t>
  </si>
  <si>
    <t>MEW</t>
  </si>
  <si>
    <t>Manufacturing, Electricity, &amp; Water</t>
  </si>
  <si>
    <t>Construction</t>
  </si>
  <si>
    <t>Retail &amp; Distributors</t>
  </si>
  <si>
    <t>Infrastructure &amp; Transportation</t>
  </si>
  <si>
    <t>FINS</t>
  </si>
  <si>
    <t>Commercial Services</t>
  </si>
  <si>
    <t>MAT</t>
  </si>
  <si>
    <t>IDL</t>
  </si>
  <si>
    <t>CSTAP</t>
  </si>
  <si>
    <t>CDS</t>
  </si>
  <si>
    <t>HLTH</t>
  </si>
  <si>
    <t>TELE</t>
  </si>
  <si>
    <t>Telecommunications Services</t>
  </si>
  <si>
    <t>DJTHEC</t>
  </si>
  <si>
    <t>Dow Jones Titans</t>
  </si>
  <si>
    <t>35101010,35101020,35102010,35102015,35102020,35102030,35103010,35201010,35202010,35203010</t>
  </si>
  <si>
    <t>DJTOOG</t>
  </si>
  <si>
    <t>10101010,10101020,10102010,10102020,10102030,10102040</t>
  </si>
  <si>
    <t>DJTTEC</t>
  </si>
  <si>
    <t>DJTTCO</t>
  </si>
  <si>
    <t>50101020,50102010</t>
  </si>
  <si>
    <t>DJTUTI</t>
  </si>
  <si>
    <t>55101010,55102010,55103010,55104010,55105010,55105020</t>
  </si>
  <si>
    <t>DJTATO</t>
  </si>
  <si>
    <t>25101010,25101020,25102010,25102020</t>
  </si>
  <si>
    <t>DJTBAK</t>
  </si>
  <si>
    <t>40101010,40101015,40203030</t>
  </si>
  <si>
    <t>DJTBAS</t>
  </si>
  <si>
    <t>10102050,15104010,15104020,15104025,15104030,15104040,15104045,15104050,15105010,15105020</t>
  </si>
  <si>
    <t>DJTCHE</t>
  </si>
  <si>
    <t>15101010,15101020,15101030,15101040,15101050</t>
  </si>
  <si>
    <t>DJTCNS</t>
  </si>
  <si>
    <t>15102010,20102010,20103010</t>
  </si>
  <si>
    <t>DJTFVS</t>
  </si>
  <si>
    <t>40102010,40201020,40201030,40201040,40202010,40203010,40203020,40203040</t>
  </si>
  <si>
    <t>DJTFOB</t>
  </si>
  <si>
    <t>30101020,30201010,30201020,30201030,30202010,30202030</t>
  </si>
  <si>
    <t>DJTHCA</t>
  </si>
  <si>
    <t>Health Care Supersector</t>
  </si>
  <si>
    <t>DJTIGS</t>
  </si>
  <si>
    <t>Industrial Goods and Services</t>
  </si>
  <si>
    <t>15103010,15103020,20101010,20104010,20104020,20105010,20106010,20106015,20106020,20107010,20201010,20201050,20201070,20201080,20202010,20202020,20301010,20303010,20304010,20304020,20305010,20305020,20305030,45203010,45203015,45203020</t>
  </si>
  <si>
    <t>DJTINN</t>
  </si>
  <si>
    <t>40301010,40301020,40301030,40301040,40301050</t>
  </si>
  <si>
    <t>DJTMDI</t>
  </si>
  <si>
    <t>50201010,50201020,50201030,50201040,50202010</t>
  </si>
  <si>
    <t>DJTENG</t>
  </si>
  <si>
    <t>Oil &amp; Gas Supersector</t>
  </si>
  <si>
    <t>DJTNCG</t>
  </si>
  <si>
    <t>25201010,25201020,25201030,25201040,25201050,20201060,25202010,25203010,25203020,25203030,30203010,30301010,30302010,50202020</t>
  </si>
  <si>
    <t>DJTREA</t>
  </si>
  <si>
    <t>40204010,60101010,60101020,60101030,60101040,60101050,60101060,60101070,60101080,60102010,60102020,60102030,60102040</t>
  </si>
  <si>
    <t>DJTRET</t>
  </si>
  <si>
    <t>25302010,25302020,25501010,25502020,25503010,25503020,25504010,25504020,25504030,25504040,25504050,25504060,30101010,30101030,30101040</t>
  </si>
  <si>
    <t>DJTTHE</t>
  </si>
  <si>
    <t>Technology Supersector</t>
  </si>
  <si>
    <t>DJTTEL</t>
  </si>
  <si>
    <t>Telecommunications Supersector</t>
  </si>
  <si>
    <t>DJTCGS</t>
  </si>
  <si>
    <t>20302010,25301010,25301020,25301030,25301040</t>
  </si>
  <si>
    <t>DJTUTS</t>
  </si>
  <si>
    <t>Utilities Supersector</t>
  </si>
  <si>
    <t>C1DID</t>
  </si>
  <si>
    <t>1-Day Interbank Deposit</t>
  </si>
  <si>
    <t>CARCF</t>
  </si>
  <si>
    <t>Arabica Coffee</t>
  </si>
  <si>
    <t>CMCRD</t>
  </si>
  <si>
    <t>Mini Crude Oil</t>
  </si>
  <si>
    <t>CMSYB</t>
  </si>
  <si>
    <t>Mini Soybeans</t>
  </si>
  <si>
    <t>CHETH</t>
  </si>
  <si>
    <t>Hydrous Ethanol</t>
  </si>
  <si>
    <t>XOXM</t>
  </si>
  <si>
    <t>Ex-Oil, Gas &amp; Consumable Fuels and ex Metals &amp; Mining</t>
  </si>
  <si>
    <t>FSIS</t>
  </si>
  <si>
    <t>Financials Sub-industry select</t>
  </si>
  <si>
    <t>40101015,40203020,40101010,40203010,40202010</t>
  </si>
  <si>
    <t>CPMPP</t>
  </si>
  <si>
    <t>Precious Metals, Platinum &amp; Palladium</t>
  </si>
  <si>
    <t>CCONF</t>
  </si>
  <si>
    <t>Swiss-CONF Futures</t>
  </si>
  <si>
    <t>CEBTP</t>
  </si>
  <si>
    <t>Euro-BTP Futures</t>
  </si>
  <si>
    <t>CBUXL</t>
  </si>
  <si>
    <t>Euro-Buxl Futures</t>
  </si>
  <si>
    <t>CEOAT</t>
  </si>
  <si>
    <t>Euro-OAT Futures</t>
  </si>
  <si>
    <t>CCCGB</t>
  </si>
  <si>
    <t>Canada-CGB Futures</t>
  </si>
  <si>
    <t>CUKLG</t>
  </si>
  <si>
    <t>Long Gilt Futures</t>
  </si>
  <si>
    <t>CSIT</t>
  </si>
  <si>
    <t>Communication Services &amp; Information Technology</t>
  </si>
  <si>
    <t>CHBRE</t>
  </si>
  <si>
    <t>Energy &amp; Extended Metals Brent Crude</t>
  </si>
  <si>
    <t>CHCRU</t>
  </si>
  <si>
    <t>Energy &amp; Extended Metals Crude Oil</t>
  </si>
  <si>
    <t>CHGOL</t>
  </si>
  <si>
    <t>Energy &amp; Extended Metals Gold</t>
  </si>
  <si>
    <t>CHGAS</t>
  </si>
  <si>
    <t>Energy &amp; Extended Metals Gasoil</t>
  </si>
  <si>
    <t>CHHEA</t>
  </si>
  <si>
    <t>Energy &amp; Extended Metals Heating Oil</t>
  </si>
  <si>
    <t>CHULG</t>
  </si>
  <si>
    <t>Energy &amp; Extended Metals Unleaded Gasoline</t>
  </si>
  <si>
    <t>CHALU</t>
  </si>
  <si>
    <t>Energy &amp; Extended Metals Aluminum</t>
  </si>
  <si>
    <t>CHCOP</t>
  </si>
  <si>
    <t>Energy &amp; Extended Metals Copper</t>
  </si>
  <si>
    <t>CHNIC</t>
  </si>
  <si>
    <t>Energy &amp; Extended Metals Nickel</t>
  </si>
  <si>
    <t>CHLEA</t>
  </si>
  <si>
    <t>Energy &amp; Extended Metals Lead</t>
  </si>
  <si>
    <t>CHZIN</t>
  </si>
  <si>
    <t>Energy &amp; Extended Metals Zinc</t>
  </si>
  <si>
    <t>CHNGA</t>
  </si>
  <si>
    <t>Energy &amp; Extended Metals Natural Gas</t>
  </si>
  <si>
    <t>CHPAL</t>
  </si>
  <si>
    <t>Energy &amp; Extended Metals Palladium</t>
  </si>
  <si>
    <t>CHPLA</t>
  </si>
  <si>
    <t>Energy &amp; Extended Metals Platinum</t>
  </si>
  <si>
    <t>CHSIL</t>
  </si>
  <si>
    <t>Energy &amp; Extended Metals Silver</t>
  </si>
  <si>
    <t>BS4P</t>
  </si>
  <si>
    <t>Private Banks BSE Finance</t>
  </si>
  <si>
    <t>Construction &amp; Real Estate</t>
  </si>
  <si>
    <t>60,25201030,20103010,15102010</t>
  </si>
  <si>
    <t>FIBA</t>
  </si>
  <si>
    <t>Financials Ex-Banks</t>
  </si>
  <si>
    <t>4020,4030</t>
  </si>
  <si>
    <t>Conglomerates &amp; Transportation</t>
  </si>
  <si>
    <t>20105010, 2030</t>
  </si>
  <si>
    <t>CSITHC</t>
  </si>
  <si>
    <t>Communication Services &amp; Information Technology &amp; Health Care</t>
  </si>
  <si>
    <t>35,45,50</t>
  </si>
  <si>
    <t>COMFIN</t>
  </si>
  <si>
    <t>FINTECH</t>
  </si>
  <si>
    <t xml:space="preserve">Financial Technology </t>
  </si>
  <si>
    <t>3010,2520,2550</t>
  </si>
  <si>
    <t>CTR</t>
  </si>
  <si>
    <t>15102010,15105010,20102010,20103010,25201030</t>
  </si>
  <si>
    <t>FMM</t>
  </si>
  <si>
    <t>Oil, Gas &amp; Consumable Fuels and Metals &amp; Mining</t>
  </si>
  <si>
    <t>BS4EB</t>
  </si>
  <si>
    <t>Office Electronics</t>
  </si>
  <si>
    <t>Discontinued effective 2/28/2014</t>
  </si>
  <si>
    <t>Photographic Products</t>
  </si>
  <si>
    <t>Manufacturers of photographic equipment and related products.</t>
  </si>
  <si>
    <t>Manufacturers of personal computers, servers, mainframes and workstations. Includes manufacturers of Automatic Teller Machines (ATMs). Excludes manufacturers of copiers, faxes and related products classified in the Office Electronics Sub-Industry.</t>
  </si>
  <si>
    <t>Computer Storage &amp; Peripherals</t>
  </si>
  <si>
    <t>Manufacturers of electronic computer components and peripherals. Includes data storage components, motherboards, audio and video cards, monitors, keyboards, printers and other peripherals. Excludes semiconductors classified in the Semiconductors Sub-Indus</t>
  </si>
  <si>
    <t>Manufacturers of office electronic equipment including copiers and faxes.</t>
  </si>
  <si>
    <t>Meat, Poultry &amp; Fish</t>
  </si>
  <si>
    <t>Companies that raise livestock or poultry, fishing companies and other producers of meat, poultry or fish products.</t>
  </si>
  <si>
    <t>Discontinued effective 3/28/2002</t>
  </si>
  <si>
    <t>Discontinued effective 4/28/2006</t>
  </si>
  <si>
    <t>Real estate investment trusts (REITs).  Includes Property Trusts.</t>
  </si>
  <si>
    <t>Companies engaged in real estate ownership, development or  management.</t>
  </si>
  <si>
    <t>Semiconductor Equipment &amp; Products</t>
  </si>
  <si>
    <t>Discontinued effective 4/30/2003</t>
  </si>
  <si>
    <t>Data Processing Services</t>
  </si>
  <si>
    <t>Providers of commercial electronic data processing services.</t>
  </si>
  <si>
    <t>Providers of consumer finance services, including personal credit, credit cards, lease financing, mortgage lenders, travel-related money services and pawn shops.</t>
  </si>
  <si>
    <t>Networking Equipment</t>
  </si>
  <si>
    <t>Manufacturers of computer networking equipment and products, including LANs, WANs and routers.</t>
  </si>
  <si>
    <t>Manufacturers of semiconductor equipment.</t>
  </si>
  <si>
    <t>Manufacturers of semiconductors and related products.</t>
  </si>
  <si>
    <t>Diversified Commercial &amp; Professional Services</t>
  </si>
  <si>
    <t>Companies primarily providing commercial, industrial and professional services to businesses and governments not classified elsewhere.  Includes commercial cleaning services, consulting services, correctional facilities, dining &amp; catering services, docume</t>
  </si>
  <si>
    <t>Discontinued effective 8/31/2008</t>
  </si>
  <si>
    <t>Catalog Retail</t>
  </si>
  <si>
    <t>Mail order and TV home shopping retailers. Includes companies that provide door-to-door retail.</t>
  </si>
  <si>
    <t>Discontinued effective 8/31/2016</t>
  </si>
  <si>
    <t>Discontinued effective 8/31/2016; History of discontinued 4040 linked to newer 60</t>
  </si>
  <si>
    <t>Real Estate Investment Trusts (REITs)</t>
  </si>
  <si>
    <t>Discontinued effective 8/31/2016; History of discontinued 404020 linked to newer 601010</t>
  </si>
  <si>
    <t>Diversified REIT's</t>
  </si>
  <si>
    <t>Discontinued effective 8/31/2016; History of discontinued 40402010 linked to newer 60101010</t>
  </si>
  <si>
    <t>Industrial REIT's</t>
  </si>
  <si>
    <t>Discontinued effective 8/31/2016; History of discontinued 40402020 linked to newer 60101020</t>
  </si>
  <si>
    <t>Mortgage REIT's</t>
  </si>
  <si>
    <t>Discontinued effective 8/31/2016; History of discontinued 40402030 linked to newer 402040</t>
  </si>
  <si>
    <t>Discontinued effective 8/31/2016; History of discontinued 40402035 linked to newer 60101030</t>
  </si>
  <si>
    <t>Office REIT's</t>
  </si>
  <si>
    <t>Discontinued effective 8/31/2016; History of discontinued 40402040 linked to newer 60101040</t>
  </si>
  <si>
    <t>Discontinued effective 8/31/2016; History of discontinued 40402045 linked to newer 60101050</t>
  </si>
  <si>
    <t>Residential REIT's</t>
  </si>
  <si>
    <t>Discontinued effective 8/31/2016; History of discontinued 40402050 linked to newer 60101060</t>
  </si>
  <si>
    <t>Retail REIT's</t>
  </si>
  <si>
    <t>Discontinued effective 8/31/2016; History of discontinued 40402060 linked to newer 60101070</t>
  </si>
  <si>
    <t>Specialized REIT's</t>
  </si>
  <si>
    <t>Discontinued effective 8/31/2016; History of discontinued 40402070 linked to newer 60101080</t>
  </si>
  <si>
    <t>Discontinued effective 8/31/2016; History of discontinued 404030 linked to newer 601020</t>
  </si>
  <si>
    <t>Discontinued effective 8/31/2016; History of discontinued 40403010 linked to newer 60102010</t>
  </si>
  <si>
    <t>Discontinued effective 8/31/2016; History of discontinued 40403020 linked to newer 60102020</t>
  </si>
  <si>
    <t>Discontinued effective 8/31/2016; History of discontinued 40403030 linked to newer 60102030</t>
  </si>
  <si>
    <t>Discontinued effective 8/31/2016; History of discontinued 40403040 linked to newer 60102040</t>
  </si>
  <si>
    <t>Discontinued effective 9/30/2018</t>
  </si>
  <si>
    <t>Internet Software &amp; Services</t>
  </si>
  <si>
    <t>Owners and operators of television or radio broadcasting systems, including programming. Includes, radio and television broadcasting, radio networks, and radio stations.</t>
  </si>
  <si>
    <t>Publishers of newspapers, magazines and books, and providers of information in print or electronic formats.</t>
  </si>
  <si>
    <t xml:space="preserve">Companies developing and marketing internet software and/or providing internet services including online databases and interactive services, as well as companies deriving a majority of their revenues from online advertising. Excludes companies classified </t>
  </si>
  <si>
    <t>Home Entertainment Software</t>
  </si>
  <si>
    <t>Manufacturers of home entertainment software and educational software used primarily in the home.</t>
  </si>
  <si>
    <t>Family</t>
  </si>
  <si>
    <t>Specific</t>
  </si>
  <si>
    <t>Return</t>
  </si>
  <si>
    <t>Region Country</t>
  </si>
  <si>
    <t>Classification</t>
  </si>
  <si>
    <t>Sector Code</t>
  </si>
  <si>
    <t>Sector Name</t>
  </si>
  <si>
    <t>Weighting Scheme Code</t>
  </si>
  <si>
    <t>Weighting Scheme Description</t>
  </si>
  <si>
    <t>AC--</t>
  </si>
  <si>
    <t>Arbah Capital</t>
  </si>
  <si>
    <t>Custom-defined index</t>
  </si>
  <si>
    <t>SAP-</t>
  </si>
  <si>
    <t>10X SA Property Index</t>
  </si>
  <si>
    <t>ST</t>
  </si>
  <si>
    <t>Short Transaction Costs</t>
  </si>
  <si>
    <t>Synthetic Price Return</t>
  </si>
  <si>
    <t>CGL</t>
  </si>
  <si>
    <t>Custom Client Defined - Global</t>
  </si>
  <si>
    <t>Capped Weighted at 55%</t>
  </si>
  <si>
    <t>ACC-</t>
  </si>
  <si>
    <t>ACC Custom</t>
  </si>
  <si>
    <t>SAE-</t>
  </si>
  <si>
    <t>10X Top 60 SA Share Index</t>
  </si>
  <si>
    <t>S1</t>
  </si>
  <si>
    <t>Shariah Low Volatility Historical Dividend Cycle (Slice and Dice)</t>
  </si>
  <si>
    <t>S5</t>
  </si>
  <si>
    <t>Synthetic 5% Price Return</t>
  </si>
  <si>
    <t>CDA</t>
  </si>
  <si>
    <t>Custom Client Defined - Developed Americas</t>
  </si>
  <si>
    <t>INDUSTRIALS Ex A-REIT</t>
  </si>
  <si>
    <t>W1</t>
  </si>
  <si>
    <t>Weighted and Capped 10%</t>
  </si>
  <si>
    <t>ADIA</t>
  </si>
  <si>
    <t>7C1-</t>
  </si>
  <si>
    <t>1875 Sustainable 10+ Year Corporate Bond Index</t>
  </si>
  <si>
    <t>L4</t>
  </si>
  <si>
    <t>Low volatility, Reduced Maxium draw down, enhanced sharp ratio  (Custom)</t>
  </si>
  <si>
    <t>Custom Tax Set Net Total Return</t>
  </si>
  <si>
    <t>CDP</t>
  </si>
  <si>
    <t>Custom Client Defined - Developed Asia/Pacific</t>
  </si>
  <si>
    <t>Capped Weight with Country and Stock Cap (Custom)</t>
  </si>
  <si>
    <t>ALER</t>
  </si>
  <si>
    <t>Alerian</t>
  </si>
  <si>
    <t>7S1-</t>
  </si>
  <si>
    <t>1875 Sustainable 10+ Year Sovereign,Quasi &amp; Foreign Bond Index</t>
  </si>
  <si>
    <t>BB</t>
  </si>
  <si>
    <t>Building Block (Custom)</t>
  </si>
  <si>
    <t>P6</t>
  </si>
  <si>
    <t>Price Return with Fees</t>
  </si>
  <si>
    <t>CDE</t>
  </si>
  <si>
    <t>Custom Client Defined - Developed EMEA</t>
  </si>
  <si>
    <t>14</t>
  </si>
  <si>
    <t>Capped Weighted 14% (Custom)</t>
  </si>
  <si>
    <t>ALEX</t>
  </si>
  <si>
    <t>Alexian Brothers</t>
  </si>
  <si>
    <t>7C15</t>
  </si>
  <si>
    <t>1875 Sustainable 1-5 Corporate Bond Index</t>
  </si>
  <si>
    <t>HG</t>
  </si>
  <si>
    <t>Currency hedged (Slice and Dice)</t>
  </si>
  <si>
    <t>N0</t>
  </si>
  <si>
    <t>Net Total return with Fees</t>
  </si>
  <si>
    <t>CEA</t>
  </si>
  <si>
    <t>Custom Client Defined - Emerging Americas</t>
  </si>
  <si>
    <t>AN--</t>
  </si>
  <si>
    <t>Al Nefaie</t>
  </si>
  <si>
    <t>7S15</t>
  </si>
  <si>
    <t>1875 Sustainable 1-5 Year Sovereign,Quasi &amp; Foreign Bond Index</t>
  </si>
  <si>
    <t>Low Beta Factor (Custom)</t>
  </si>
  <si>
    <t>S0</t>
  </si>
  <si>
    <t>Syntethic dividend</t>
  </si>
  <si>
    <t>CEP</t>
  </si>
  <si>
    <t>Custom Client Defined - Emerging Asia/Pacific</t>
  </si>
  <si>
    <t>ANB-</t>
  </si>
  <si>
    <t>ANB</t>
  </si>
  <si>
    <t>7C51</t>
  </si>
  <si>
    <t>1875 Sustainable 5-10 Year Corporate Bond Index</t>
  </si>
  <si>
    <t>Coupon Return (Custom)</t>
  </si>
  <si>
    <t>CEE</t>
  </si>
  <si>
    <t>Custom Client Defined - Emerging EMEA</t>
  </si>
  <si>
    <t>ASHM</t>
  </si>
  <si>
    <t>Ashmore</t>
  </si>
  <si>
    <t>7S51</t>
  </si>
  <si>
    <t>1875 Sustainable 5-10 Year Sovereign,Quasi &amp; Foreign Bond Index</t>
  </si>
  <si>
    <t>PR Adjusted (NTR minus 3.5%) (Slice and Dice)</t>
  </si>
  <si>
    <t>Custom Client Defined - Asia Region – Public Berhad</t>
  </si>
  <si>
    <t>BETA</t>
  </si>
  <si>
    <t>Beta</t>
  </si>
  <si>
    <t>7SB-</t>
  </si>
  <si>
    <t>1875 Sustainable Bond Index</t>
  </si>
  <si>
    <t>Net Excess Return (Custom)</t>
  </si>
  <si>
    <t>GLK</t>
  </si>
  <si>
    <t>Custom Client Defined - Global ex-Japan &amp; Korea</t>
  </si>
  <si>
    <t>BMK-</t>
  </si>
  <si>
    <t>BMK Saudi</t>
  </si>
  <si>
    <t>7CB-</t>
  </si>
  <si>
    <t>1875 Sustainable Corporate Bond Index</t>
  </si>
  <si>
    <t>WisdomTree Canadian Tax Rate Set (Custom)</t>
  </si>
  <si>
    <t>BMV-</t>
  </si>
  <si>
    <t>7SQ-</t>
  </si>
  <si>
    <t>1875 Sustainable Sovereign,Quasi &amp; Foreign Bond Index</t>
  </si>
  <si>
    <t>Gross Excess Return (Custom)</t>
  </si>
  <si>
    <t>BNP-</t>
  </si>
  <si>
    <t>BNP Paribas</t>
  </si>
  <si>
    <t>CODN</t>
  </si>
  <si>
    <t>AccuShares S&amp;P GSCI Crude Oil ER Down Shares</t>
  </si>
  <si>
    <t>Gross Total Return (Custom)</t>
  </si>
  <si>
    <t>BNPP</t>
  </si>
  <si>
    <t>COUP</t>
  </si>
  <si>
    <t>AccuShares S&amp;P GSCI Crude Oil ER Up Shares</t>
  </si>
  <si>
    <t>V0</t>
  </si>
  <si>
    <t>Gross Total Return off of the equity headline</t>
  </si>
  <si>
    <t>BOVX</t>
  </si>
  <si>
    <t>BOVESPA</t>
  </si>
  <si>
    <t>AKAA</t>
  </si>
  <si>
    <t>Ak Portfoy Akilli Avrupa Endeksi Index</t>
  </si>
  <si>
    <t>Blackrock</t>
  </si>
  <si>
    <t>AKAU</t>
  </si>
  <si>
    <t>Ak Portfoy Akilli Avrupa Endeksi Index Unrounded</t>
  </si>
  <si>
    <t>CHST</t>
  </si>
  <si>
    <t>Cohen &amp; Steers</t>
  </si>
  <si>
    <t>CED-</t>
  </si>
  <si>
    <t>Alerian MLP Closed End Fund</t>
  </si>
  <si>
    <t>CITI</t>
  </si>
  <si>
    <t>Citi</t>
  </si>
  <si>
    <t>BROT</t>
  </si>
  <si>
    <t>CLSA</t>
  </si>
  <si>
    <t>AME-</t>
  </si>
  <si>
    <t>Asset Manager</t>
  </si>
  <si>
    <t>CRSU</t>
  </si>
  <si>
    <t>Credit Suisse</t>
  </si>
  <si>
    <t>BALA</t>
  </si>
  <si>
    <t>Balance</t>
  </si>
  <si>
    <t>DS--</t>
  </si>
  <si>
    <t>Derayah</t>
  </si>
  <si>
    <t>B30I</t>
  </si>
  <si>
    <t>Bangladesh 30 Index</t>
  </si>
  <si>
    <t>DSE-</t>
  </si>
  <si>
    <t>DSE</t>
  </si>
  <si>
    <t>BBI-</t>
  </si>
  <si>
    <t>Bangladesh Broad Index</t>
  </si>
  <si>
    <t>DWA-</t>
  </si>
  <si>
    <t>BOA-</t>
  </si>
  <si>
    <t>BOA</t>
  </si>
  <si>
    <t>ECPI</t>
  </si>
  <si>
    <t>FA17</t>
  </si>
  <si>
    <t>CIISRAI - Citi Flexible Allocation 6% Index</t>
  </si>
  <si>
    <t>ELK-</t>
  </si>
  <si>
    <t>Elkhorn DWA</t>
  </si>
  <si>
    <t>FA01</t>
  </si>
  <si>
    <t>Citi Flexible Allocation 6% Index</t>
  </si>
  <si>
    <t>FFIL</t>
  </si>
  <si>
    <t>Fossil Fuel Free Indexes LLC</t>
  </si>
  <si>
    <t>MPL2</t>
  </si>
  <si>
    <t>Citi Price Momentum Pure Europe Long Index 2</t>
  </si>
  <si>
    <t>FIDL</t>
  </si>
  <si>
    <t>Fidelity Investments</t>
  </si>
  <si>
    <t>MPS2</t>
  </si>
  <si>
    <t>Citi Price Momentum Pure Europe Short Index 2</t>
  </si>
  <si>
    <t>FINV</t>
  </si>
  <si>
    <t>Finvex</t>
  </si>
  <si>
    <t>Classic ADR</t>
  </si>
  <si>
    <t>FORT</t>
  </si>
  <si>
    <t>Fortunatus</t>
  </si>
  <si>
    <t>GLRW</t>
  </si>
  <si>
    <t>Cohen &amp; Steers Global Realty Majors Portfolio</t>
  </si>
  <si>
    <t>HSBC</t>
  </si>
  <si>
    <t>CCMB</t>
  </si>
  <si>
    <t>Commodities Curve Momentum Beta</t>
  </si>
  <si>
    <t>ISE-</t>
  </si>
  <si>
    <t>International Security Exchange</t>
  </si>
  <si>
    <t>CSET</t>
  </si>
  <si>
    <t>Commodities Strategy ETF</t>
  </si>
  <si>
    <t>JAN-</t>
  </si>
  <si>
    <t>Janus</t>
  </si>
  <si>
    <t>FA06</t>
  </si>
  <si>
    <t>Core Asset ER - Citi Flexible Allocation 6% Index</t>
  </si>
  <si>
    <t>KIM-</t>
  </si>
  <si>
    <t>KIM</t>
  </si>
  <si>
    <t>FA02</t>
  </si>
  <si>
    <t>Core Level - Citi Flexible Allocation 6% Index</t>
  </si>
  <si>
    <t>MCML</t>
  </si>
  <si>
    <t>Model Capital Management LLC</t>
  </si>
  <si>
    <t>CPV6</t>
  </si>
  <si>
    <t>Core Portfolio VT 6%</t>
  </si>
  <si>
    <t>MKPT</t>
  </si>
  <si>
    <t xml:space="preserve">Market Prophit </t>
  </si>
  <si>
    <t>VIA1</t>
  </si>
  <si>
    <t>Credit Suisse Volatility Tactical Alpha Index (VITAL) Advanced Series 1</t>
  </si>
  <si>
    <t>ML--</t>
  </si>
  <si>
    <t>Bank of America Merrill Lynch</t>
  </si>
  <si>
    <t>VIS1</t>
  </si>
  <si>
    <t>Credit Suisse Volatility Tactical Alpha Index (VITAL) Series 1</t>
  </si>
  <si>
    <t>MRST</t>
  </si>
  <si>
    <t>1025</t>
  </si>
  <si>
    <t>CS 10258  Index</t>
  </si>
  <si>
    <t>MUCA</t>
  </si>
  <si>
    <t xml:space="preserve">Musharaka </t>
  </si>
  <si>
    <t>1238</t>
  </si>
  <si>
    <t>CS 12383  Index</t>
  </si>
  <si>
    <t>MUSC</t>
  </si>
  <si>
    <t>Muscat Capital</t>
  </si>
  <si>
    <t>1305</t>
  </si>
  <si>
    <t>CS 13053  Index</t>
  </si>
  <si>
    <t>NASD</t>
  </si>
  <si>
    <t>NASDAQ</t>
  </si>
  <si>
    <t>1308</t>
  </si>
  <si>
    <t>CS 13084  Index</t>
  </si>
  <si>
    <t>NCB-</t>
  </si>
  <si>
    <t>NCB</t>
  </si>
  <si>
    <t>1443</t>
  </si>
  <si>
    <t>CS 14436  Index</t>
  </si>
  <si>
    <t>OSSM</t>
  </si>
  <si>
    <t>Ossiam</t>
  </si>
  <si>
    <t>1511</t>
  </si>
  <si>
    <t>CS 15111  Index</t>
  </si>
  <si>
    <t>PGGM</t>
  </si>
  <si>
    <t>1537</t>
  </si>
  <si>
    <t>CS 15377  Index</t>
  </si>
  <si>
    <t>RA--</t>
  </si>
  <si>
    <t>Research Affliates</t>
  </si>
  <si>
    <t>1592</t>
  </si>
  <si>
    <t>CS 15929  Index</t>
  </si>
  <si>
    <t>RAFI</t>
  </si>
  <si>
    <t>1654</t>
  </si>
  <si>
    <t>CS 16540  Index</t>
  </si>
  <si>
    <t>SFI-</t>
  </si>
  <si>
    <t>Strategic Futures Index</t>
  </si>
  <si>
    <t>170-</t>
  </si>
  <si>
    <t>CS 170  Index</t>
  </si>
  <si>
    <t>SGI-</t>
  </si>
  <si>
    <t>SGI</t>
  </si>
  <si>
    <t>1741</t>
  </si>
  <si>
    <t>CS 1741  Index</t>
  </si>
  <si>
    <t>SGMD</t>
  </si>
  <si>
    <t>2109</t>
  </si>
  <si>
    <t>CS 210968  Index</t>
  </si>
  <si>
    <t>SHC Capital</t>
  </si>
  <si>
    <t>213-</t>
  </si>
  <si>
    <t>CS 213312  Index</t>
  </si>
  <si>
    <t>SNET</t>
  </si>
  <si>
    <t xml:space="preserve">S-Network </t>
  </si>
  <si>
    <t>2133</t>
  </si>
  <si>
    <t>CS 213329  Index</t>
  </si>
  <si>
    <t>SQRE</t>
  </si>
  <si>
    <t>SQoRE</t>
  </si>
  <si>
    <t>2141</t>
  </si>
  <si>
    <t>CS 2141  Index</t>
  </si>
  <si>
    <t>TFMS</t>
  </si>
  <si>
    <t>2158</t>
  </si>
  <si>
    <t>CS 2158  Index</t>
  </si>
  <si>
    <t>UBS-</t>
  </si>
  <si>
    <t>UBS</t>
  </si>
  <si>
    <t>2256</t>
  </si>
  <si>
    <t>CS 225601  Index</t>
  </si>
  <si>
    <t>UMIA</t>
  </si>
  <si>
    <t>University of Miami's Florida 50</t>
  </si>
  <si>
    <t>2278</t>
  </si>
  <si>
    <t>CS 2278  Index</t>
  </si>
  <si>
    <t>UNCA</t>
  </si>
  <si>
    <t xml:space="preserve">United Securities </t>
  </si>
  <si>
    <t>2562</t>
  </si>
  <si>
    <t>CS 25629  Index</t>
  </si>
  <si>
    <t>WACH</t>
  </si>
  <si>
    <t>Wells Fargo</t>
  </si>
  <si>
    <t>2584</t>
  </si>
  <si>
    <t>CS 2584  Index</t>
  </si>
  <si>
    <t>WEDN</t>
  </si>
  <si>
    <t>WE Donoghue</t>
  </si>
  <si>
    <t>2672</t>
  </si>
  <si>
    <t>CS 26720  Index</t>
  </si>
  <si>
    <t>WIST</t>
  </si>
  <si>
    <t>Wisdom Tree</t>
  </si>
  <si>
    <t>2674</t>
  </si>
  <si>
    <t>CS 267439  Index</t>
  </si>
  <si>
    <t>WSCH</t>
  </si>
  <si>
    <t>Wesch</t>
  </si>
  <si>
    <t>2701</t>
  </si>
  <si>
    <t>CS 2701  Index</t>
  </si>
  <si>
    <t>WST-</t>
  </si>
  <si>
    <t>2703</t>
  </si>
  <si>
    <t>CS 2703  Index</t>
  </si>
  <si>
    <t>10X-</t>
  </si>
  <si>
    <t>10X</t>
  </si>
  <si>
    <t>2726</t>
  </si>
  <si>
    <t>CS 2726  Index</t>
  </si>
  <si>
    <t>ACCU</t>
  </si>
  <si>
    <t>AccuShares Index</t>
  </si>
  <si>
    <t>2845</t>
  </si>
  <si>
    <t>CS 2845  Index</t>
  </si>
  <si>
    <t>ADCP</t>
  </si>
  <si>
    <t>Adeem Capital</t>
  </si>
  <si>
    <t>2866</t>
  </si>
  <si>
    <t>CS 28660  Index</t>
  </si>
  <si>
    <t>ANBS</t>
  </si>
  <si>
    <t>ANB Investment</t>
  </si>
  <si>
    <t>2903</t>
  </si>
  <si>
    <t>CS 29031  Index</t>
  </si>
  <si>
    <t>AR--</t>
  </si>
  <si>
    <t>Al Rajhi</t>
  </si>
  <si>
    <t>2926</t>
  </si>
  <si>
    <t>CS 29265  Index</t>
  </si>
  <si>
    <t>DAI-</t>
  </si>
  <si>
    <t>Daimler AG</t>
  </si>
  <si>
    <t>299-</t>
  </si>
  <si>
    <t>CS 299  Index</t>
  </si>
  <si>
    <t>GIH-</t>
  </si>
  <si>
    <t>Global Investment House Kuwait</t>
  </si>
  <si>
    <t>3059</t>
  </si>
  <si>
    <t>CS 30592  Index</t>
  </si>
  <si>
    <t>GUGG</t>
  </si>
  <si>
    <t>Guggenheim Indices</t>
  </si>
  <si>
    <t>3078</t>
  </si>
  <si>
    <t>CS 307856  Index</t>
  </si>
  <si>
    <t>KIA-</t>
  </si>
  <si>
    <t>KIA</t>
  </si>
  <si>
    <t>3095</t>
  </si>
  <si>
    <t>CS 30956  Index</t>
  </si>
  <si>
    <t>LUNT</t>
  </si>
  <si>
    <t>Lunt Capital</t>
  </si>
  <si>
    <t>3119</t>
  </si>
  <si>
    <t>CS 3119  Index</t>
  </si>
  <si>
    <t>PCM-</t>
  </si>
  <si>
    <t>Peak Capital</t>
  </si>
  <si>
    <t>3120</t>
  </si>
  <si>
    <t>CS 3120  Index</t>
  </si>
  <si>
    <t>PHX-</t>
  </si>
  <si>
    <t>Phoenix Global Wealth Management</t>
  </si>
  <si>
    <t>3127</t>
  </si>
  <si>
    <t>CS 312783  Index</t>
  </si>
  <si>
    <t>SATX</t>
  </si>
  <si>
    <t>Satrix Indices</t>
  </si>
  <si>
    <t>3146</t>
  </si>
  <si>
    <t>CS 3146  Index</t>
  </si>
  <si>
    <t>SSGA</t>
  </si>
  <si>
    <t>3190</t>
  </si>
  <si>
    <t>CS 3190  Index</t>
  </si>
  <si>
    <t>TSE-</t>
  </si>
  <si>
    <t>Tokyo Stock Exchange Index</t>
  </si>
  <si>
    <t>3434</t>
  </si>
  <si>
    <t>CS 3434  Index</t>
  </si>
  <si>
    <t>VAAN</t>
  </si>
  <si>
    <t>Valuanalysis</t>
  </si>
  <si>
    <t>3468</t>
  </si>
  <si>
    <t>CS 3468  Index</t>
  </si>
  <si>
    <t>MAPN</t>
  </si>
  <si>
    <t>MA Pension</t>
  </si>
  <si>
    <t>3490</t>
  </si>
  <si>
    <t>CS 34907  Index</t>
  </si>
  <si>
    <t xml:space="preserve">S&amp;P All Africa Family </t>
  </si>
  <si>
    <t>3553</t>
  </si>
  <si>
    <t>CS 3553  Index</t>
  </si>
  <si>
    <t>CBOT</t>
  </si>
  <si>
    <t>Dow Jones CBOT Treasury</t>
  </si>
  <si>
    <t>3563</t>
  </si>
  <si>
    <t>CS 356367  Index</t>
  </si>
  <si>
    <t>CEMP</t>
  </si>
  <si>
    <t>Compass CEMP</t>
  </si>
  <si>
    <t>3607</t>
  </si>
  <si>
    <t>CS 3607  Index</t>
  </si>
  <si>
    <t>DB--</t>
  </si>
  <si>
    <t>Deutche Bank</t>
  </si>
  <si>
    <t>3609</t>
  </si>
  <si>
    <t>CS 36093  Index</t>
  </si>
  <si>
    <t>DZBK</t>
  </si>
  <si>
    <t>DZ Bank</t>
  </si>
  <si>
    <t>3627</t>
  </si>
  <si>
    <t>CS 36270  Index</t>
  </si>
  <si>
    <t>FRTM</t>
  </si>
  <si>
    <t>SGMI Unleveraged</t>
  </si>
  <si>
    <t>3639</t>
  </si>
  <si>
    <t>CS 3639  Index</t>
  </si>
  <si>
    <t>GS--</t>
  </si>
  <si>
    <t>Goldmans Sachs</t>
  </si>
  <si>
    <t>3711</t>
  </si>
  <si>
    <t>CS 37112  Index</t>
  </si>
  <si>
    <t>LONG</t>
  </si>
  <si>
    <t>Longview</t>
  </si>
  <si>
    <t>3713</t>
  </si>
  <si>
    <t>CS 3713  Index</t>
  </si>
  <si>
    <t>MGST</t>
  </si>
  <si>
    <t>Morgan Stanley</t>
  </si>
  <si>
    <t>3798</t>
  </si>
  <si>
    <t>CS 37989  Index</t>
  </si>
  <si>
    <t>NSDQ</t>
  </si>
  <si>
    <t>Nasdaq</t>
  </si>
  <si>
    <t>3883</t>
  </si>
  <si>
    <t>CS 3883  Index</t>
  </si>
  <si>
    <t>PACI</t>
  </si>
  <si>
    <t>Picard PACI</t>
  </si>
  <si>
    <t>3960</t>
  </si>
  <si>
    <t>CS 3960  Index</t>
  </si>
  <si>
    <t>PRBI</t>
  </si>
  <si>
    <t xml:space="preserve">Premia Research Bancor Index </t>
  </si>
  <si>
    <t>3966</t>
  </si>
  <si>
    <t>CS 39660  Index</t>
  </si>
  <si>
    <t>PUB-</t>
  </si>
  <si>
    <t>Publica</t>
  </si>
  <si>
    <t>4019</t>
  </si>
  <si>
    <t>CS 40195  Index</t>
  </si>
  <si>
    <t>TENT</t>
  </si>
  <si>
    <t>Dow Jones/Tencent Indices</t>
  </si>
  <si>
    <t>4020</t>
  </si>
  <si>
    <t>CS 40204  Index</t>
  </si>
  <si>
    <t>4021</t>
  </si>
  <si>
    <t>CS 40219  Index</t>
  </si>
  <si>
    <t>WLTN</t>
  </si>
  <si>
    <t>Wellington</t>
  </si>
  <si>
    <t>4023</t>
  </si>
  <si>
    <t>CS 40237  Index</t>
  </si>
  <si>
    <t>NIKO</t>
  </si>
  <si>
    <t xml:space="preserve">SMBC Nikko </t>
  </si>
  <si>
    <t>4024</t>
  </si>
  <si>
    <t>CS 40243  Index</t>
  </si>
  <si>
    <t>NBK-</t>
  </si>
  <si>
    <t>National Bank of Kuwait</t>
  </si>
  <si>
    <t>Slice and  Dice</t>
  </si>
  <si>
    <t>4054</t>
  </si>
  <si>
    <t>CS 40546  Index</t>
  </si>
  <si>
    <t>REST</t>
  </si>
  <si>
    <t>REST Industry Super</t>
  </si>
  <si>
    <t>4068</t>
  </si>
  <si>
    <t>CS 40680  Index</t>
  </si>
  <si>
    <t>TORT</t>
  </si>
  <si>
    <t xml:space="preserve">Tortoise Capital Advisors </t>
  </si>
  <si>
    <t>697-</t>
  </si>
  <si>
    <t>CS 40697  Index</t>
  </si>
  <si>
    <t>CORE</t>
  </si>
  <si>
    <t>CoreShares</t>
  </si>
  <si>
    <t>4069</t>
  </si>
  <si>
    <t>CS 40698  Index</t>
  </si>
  <si>
    <t>ABSA</t>
  </si>
  <si>
    <t>4108</t>
  </si>
  <si>
    <t>CS 41085  Index</t>
  </si>
  <si>
    <t>AMIC</t>
  </si>
  <si>
    <t>AMICA</t>
  </si>
  <si>
    <t>Custom-defined Index</t>
  </si>
  <si>
    <t>4137</t>
  </si>
  <si>
    <t>CS 41371  Index</t>
  </si>
  <si>
    <t>CAAM</t>
  </si>
  <si>
    <t>Saudi Fransi Capital</t>
  </si>
  <si>
    <t>42A-</t>
  </si>
  <si>
    <t>CS 42  Index</t>
  </si>
  <si>
    <t>BRCP</t>
  </si>
  <si>
    <t>Barclays</t>
  </si>
  <si>
    <t>42U-</t>
  </si>
  <si>
    <t>JPM-</t>
  </si>
  <si>
    <t>JP Morgan</t>
  </si>
  <si>
    <t>4259</t>
  </si>
  <si>
    <t>CS 42591  Index</t>
  </si>
  <si>
    <t>STAN</t>
  </si>
  <si>
    <t>STANLIB</t>
  </si>
  <si>
    <t>4301</t>
  </si>
  <si>
    <t>CS 43017  Index</t>
  </si>
  <si>
    <t>SWRE</t>
  </si>
  <si>
    <t>Swiss Reinsurence</t>
  </si>
  <si>
    <t>4320</t>
  </si>
  <si>
    <t>CS 4320  Index</t>
  </si>
  <si>
    <t>4362</t>
  </si>
  <si>
    <t>CS 43629  Index</t>
  </si>
  <si>
    <t>4363</t>
  </si>
  <si>
    <t>CS 43634  Index</t>
  </si>
  <si>
    <t>NDR-</t>
  </si>
  <si>
    <t xml:space="preserve">Ned Davis Research </t>
  </si>
  <si>
    <t>4427</t>
  </si>
  <si>
    <t>CS 4427  Index</t>
  </si>
  <si>
    <t>SYNT</t>
  </si>
  <si>
    <t xml:space="preserve">Syntax </t>
  </si>
  <si>
    <t>4442</t>
  </si>
  <si>
    <t>CS 4442  Index</t>
  </si>
  <si>
    <t xml:space="preserve">MA Pension </t>
  </si>
  <si>
    <t>4589</t>
  </si>
  <si>
    <t>CS 458902  Index</t>
  </si>
  <si>
    <t>HS--</t>
  </si>
  <si>
    <t>HOLT (Custom )</t>
  </si>
  <si>
    <t>4621</t>
  </si>
  <si>
    <t>CS 4621  Index</t>
  </si>
  <si>
    <t>PB--</t>
  </si>
  <si>
    <t>The Public (Custom )</t>
  </si>
  <si>
    <t>464-</t>
  </si>
  <si>
    <t>CS 464  Index</t>
  </si>
  <si>
    <t>PPA-</t>
  </si>
  <si>
    <t>Public Pension Agency (Custom)</t>
  </si>
  <si>
    <t>4660</t>
  </si>
  <si>
    <t>CS 46605  Index</t>
  </si>
  <si>
    <t>MAG-</t>
  </si>
  <si>
    <t>S&amp;P Global Custom (Slice And Dice)</t>
  </si>
  <si>
    <t>4663</t>
  </si>
  <si>
    <t>CS 46638  Index</t>
  </si>
  <si>
    <t>DIFA</t>
  </si>
  <si>
    <t>Dimensional Fund Advisors</t>
  </si>
  <si>
    <t>4684</t>
  </si>
  <si>
    <t>CS 4684  Index</t>
  </si>
  <si>
    <t>RCI-</t>
  </si>
  <si>
    <t>Rothchild family</t>
  </si>
  <si>
    <t>4792</t>
  </si>
  <si>
    <t>CS 4792  Index</t>
  </si>
  <si>
    <t>ACM-</t>
  </si>
  <si>
    <t>ACM</t>
  </si>
  <si>
    <t>4848</t>
  </si>
  <si>
    <t>CS 4848  Index</t>
  </si>
  <si>
    <t>HELI</t>
  </si>
  <si>
    <t>Helios</t>
  </si>
  <si>
    <t>4857</t>
  </si>
  <si>
    <t>CS 4857  Index</t>
  </si>
  <si>
    <t>CFRA</t>
  </si>
  <si>
    <t>CFRA-Stovall  (Custom)</t>
  </si>
  <si>
    <t>4965</t>
  </si>
  <si>
    <t>CS 4965  Index</t>
  </si>
  <si>
    <t>SGIC</t>
  </si>
  <si>
    <t>SGI COMEX (Custom)</t>
  </si>
  <si>
    <t>5010</t>
  </si>
  <si>
    <t>CS 5010  Index</t>
  </si>
  <si>
    <t>ROBE</t>
  </si>
  <si>
    <t>Robeco (Custom)</t>
  </si>
  <si>
    <t>5077</t>
  </si>
  <si>
    <t>CS 5077  Index</t>
  </si>
  <si>
    <t>PACE</t>
  </si>
  <si>
    <t>Pacer (Custom)</t>
  </si>
  <si>
    <t>5153</t>
  </si>
  <si>
    <t>CS 5153  Index</t>
  </si>
  <si>
    <t>BBVA</t>
  </si>
  <si>
    <t>BBVA (Custom)</t>
  </si>
  <si>
    <t>5158</t>
  </si>
  <si>
    <t>CS 51587  Index</t>
  </si>
  <si>
    <t>SWCP</t>
  </si>
  <si>
    <t>Cushing (Custom)</t>
  </si>
  <si>
    <t>5191</t>
  </si>
  <si>
    <t>CS 5191  Index</t>
  </si>
  <si>
    <t>LHA-</t>
  </si>
  <si>
    <t>Little Harbor (Custom)</t>
  </si>
  <si>
    <t>5195</t>
  </si>
  <si>
    <t>CS 5195  Index</t>
  </si>
  <si>
    <t>PBC-</t>
  </si>
  <si>
    <t>Point Bridge (Custom)</t>
  </si>
  <si>
    <t>5317</t>
  </si>
  <si>
    <t>CS 5317  Index</t>
  </si>
  <si>
    <t>CTBC</t>
  </si>
  <si>
    <t>CTBC (Custom)</t>
  </si>
  <si>
    <t>5623</t>
  </si>
  <si>
    <t>CS 56238  Index</t>
  </si>
  <si>
    <t>KRX Exchanges (Custom)</t>
  </si>
  <si>
    <t>5749</t>
  </si>
  <si>
    <t>CS 5749  Index</t>
  </si>
  <si>
    <t>DIVA</t>
  </si>
  <si>
    <t>Diva  (Custom)</t>
  </si>
  <si>
    <t>57--</t>
  </si>
  <si>
    <t>CS 576817  Index</t>
  </si>
  <si>
    <t>ELEM</t>
  </si>
  <si>
    <t>Elements (Custom)</t>
  </si>
  <si>
    <t>5768</t>
  </si>
  <si>
    <t>CS 576867  Index</t>
  </si>
  <si>
    <t>SELE</t>
  </si>
  <si>
    <t>SELEQT (Custom)</t>
  </si>
  <si>
    <t>5770</t>
  </si>
  <si>
    <t>CS 577062  Index</t>
  </si>
  <si>
    <t>ACSI</t>
  </si>
  <si>
    <t>ACSI Funds (Custom)</t>
  </si>
  <si>
    <t>577-</t>
  </si>
  <si>
    <t>CS 577072  Index</t>
  </si>
  <si>
    <t>INVS</t>
  </si>
  <si>
    <t>INVESCO (Custom)</t>
  </si>
  <si>
    <t>6783</t>
  </si>
  <si>
    <t>CS 6783  Index</t>
  </si>
  <si>
    <t>SLAD</t>
  </si>
  <si>
    <t>SL Advisor (Custom)</t>
  </si>
  <si>
    <t>6948</t>
  </si>
  <si>
    <t>CS 6948  Index</t>
  </si>
  <si>
    <t>NIKK</t>
  </si>
  <si>
    <t>Nikkei (Custom)</t>
  </si>
  <si>
    <t>698-</t>
  </si>
  <si>
    <t>CS 698  Index</t>
  </si>
  <si>
    <t>CIBC</t>
  </si>
  <si>
    <t>CIBC Atlantic Trust (Custom)</t>
  </si>
  <si>
    <t>800-</t>
  </si>
  <si>
    <t>CS 800  Index</t>
  </si>
  <si>
    <t>FRKT</t>
  </si>
  <si>
    <t>Franklin (Custom)</t>
  </si>
  <si>
    <t>8312</t>
  </si>
  <si>
    <t>CS 8312  Index</t>
  </si>
  <si>
    <t>BCAP</t>
  </si>
  <si>
    <t>BCAP (Custom)</t>
  </si>
  <si>
    <t>8343</t>
  </si>
  <si>
    <t>CS 8343  Index</t>
  </si>
  <si>
    <t>GLBT</t>
  </si>
  <si>
    <t>Global Beta (Custom)</t>
  </si>
  <si>
    <t>8665</t>
  </si>
  <si>
    <t>CS 8665  Index</t>
  </si>
  <si>
    <t>SERA</t>
  </si>
  <si>
    <t>Sera Capital  (Custom)</t>
  </si>
  <si>
    <t>8680</t>
  </si>
  <si>
    <t>CS 8680  Index</t>
  </si>
  <si>
    <t>MIRA</t>
  </si>
  <si>
    <t>Macquarie Atlas Roads (Custom)</t>
  </si>
  <si>
    <t>8878</t>
  </si>
  <si>
    <t>CS 8878  Index</t>
  </si>
  <si>
    <t>JADW</t>
  </si>
  <si>
    <t>Jadwa (Custom)</t>
  </si>
  <si>
    <t>9754</t>
  </si>
  <si>
    <t>CS 9754  Index</t>
  </si>
  <si>
    <t>AS--</t>
  </si>
  <si>
    <t>AustralianSuper (Custom)</t>
  </si>
  <si>
    <t>6818</t>
  </si>
  <si>
    <t>CS Single Stock 6818.HK</t>
  </si>
  <si>
    <t>DW--</t>
  </si>
  <si>
    <t>DW Global (Custom)</t>
  </si>
  <si>
    <t>CS Single Stock BBVA.MC</t>
  </si>
  <si>
    <t>UNRI</t>
  </si>
  <si>
    <t>Unpriced Risk(New Age Alpha)</t>
  </si>
  <si>
    <t>BTU-</t>
  </si>
  <si>
    <t>CS Single Stock BTU.N</t>
  </si>
  <si>
    <t>KFH-</t>
  </si>
  <si>
    <t>KFH (Custom)</t>
  </si>
  <si>
    <t>SSCG</t>
  </si>
  <si>
    <t>CS Single Stock CG.N</t>
  </si>
  <si>
    <t>KENS</t>
  </si>
  <si>
    <t>Kensho (Custom)</t>
  </si>
  <si>
    <t>DBKG</t>
  </si>
  <si>
    <t>CS Single Stock DBKGn.DE</t>
  </si>
  <si>
    <t>PP--</t>
  </si>
  <si>
    <t>Premia FactSet (Custom)</t>
  </si>
  <si>
    <t>EBAY</t>
  </si>
  <si>
    <t>CS Single Stock EBAY.OQ</t>
  </si>
  <si>
    <t>ZMRA</t>
  </si>
  <si>
    <t>Zamara (Custom)</t>
  </si>
  <si>
    <t>FCX-</t>
  </si>
  <si>
    <t>CS Single Stock FCX.N</t>
  </si>
  <si>
    <t>VESP</t>
  </si>
  <si>
    <t>Vesper (Custom)</t>
  </si>
  <si>
    <t>GOOG</t>
  </si>
  <si>
    <t>CS Single Stock GOOG.OQ</t>
  </si>
  <si>
    <t>ASX-</t>
  </si>
  <si>
    <t>ASX (Custom)</t>
  </si>
  <si>
    <t>HOLN</t>
  </si>
  <si>
    <t>CS Single Stock HOLN.VX</t>
  </si>
  <si>
    <t>THAI</t>
  </si>
  <si>
    <t>Thaipat (Custom)</t>
  </si>
  <si>
    <t>IBE-</t>
  </si>
  <si>
    <t>CS Single Stock IBE.SM</t>
  </si>
  <si>
    <t>ABBK</t>
  </si>
  <si>
    <t>Alpha Building Blocks(New Age Alpha)</t>
  </si>
  <si>
    <t>LAFP</t>
  </si>
  <si>
    <t>CS Single Stock LAFP.PA</t>
  </si>
  <si>
    <t>VANG</t>
  </si>
  <si>
    <t>Vanguard (Custom)</t>
  </si>
  <si>
    <t>LHN-</t>
  </si>
  <si>
    <t>CS Single Stock LHN.PA</t>
  </si>
  <si>
    <t>CONN</t>
  </si>
  <si>
    <t>Conning (Custom)</t>
  </si>
  <si>
    <t>LO--</t>
  </si>
  <si>
    <t>CS Single Stock LO.N</t>
  </si>
  <si>
    <t>AGAF</t>
  </si>
  <si>
    <t>AG AF (Custom)</t>
  </si>
  <si>
    <t>NBGr</t>
  </si>
  <si>
    <t>CS Single Stock NBGr.AT</t>
  </si>
  <si>
    <t>ILIM</t>
  </si>
  <si>
    <t>Irish Life Investment Managers</t>
  </si>
  <si>
    <t>ORG-</t>
  </si>
  <si>
    <t>CS Single Stock ORG.AX</t>
  </si>
  <si>
    <t>NFRO</t>
  </si>
  <si>
    <t>New Frontier investment committee</t>
  </si>
  <si>
    <t>PEUP</t>
  </si>
  <si>
    <t>CS Single Stock PEUP.PA</t>
  </si>
  <si>
    <t>BOCI</t>
  </si>
  <si>
    <t>RAI-</t>
  </si>
  <si>
    <t>CS Single Stock RAI.N</t>
  </si>
  <si>
    <t>MATA</t>
  </si>
  <si>
    <t>Matarin</t>
  </si>
  <si>
    <t>VIV-</t>
  </si>
  <si>
    <t>CS Single Stock VIV.PA</t>
  </si>
  <si>
    <t>ECOB</t>
  </si>
  <si>
    <t>ECOBANK</t>
  </si>
  <si>
    <t>VOD-</t>
  </si>
  <si>
    <t>CS Single Stock VOD.L</t>
  </si>
  <si>
    <t>AUDI</t>
  </si>
  <si>
    <t>Audi Capital</t>
  </si>
  <si>
    <t>CUS-</t>
  </si>
  <si>
    <t>BLST</t>
  </si>
  <si>
    <t>BlueStar</t>
  </si>
  <si>
    <t>DECK</t>
  </si>
  <si>
    <t>Custom Credit Suisse</t>
  </si>
  <si>
    <t>AIST</t>
  </si>
  <si>
    <t>AIMatters</t>
  </si>
  <si>
    <t>XRAY</t>
  </si>
  <si>
    <t>RBSA</t>
  </si>
  <si>
    <t>RBS</t>
  </si>
  <si>
    <t>8028</t>
  </si>
  <si>
    <t>BARC</t>
  </si>
  <si>
    <t>FOSL</t>
  </si>
  <si>
    <t>RGRE</t>
  </si>
  <si>
    <t>Rogers</t>
  </si>
  <si>
    <t>6702</t>
  </si>
  <si>
    <t>BAKH</t>
  </si>
  <si>
    <t>Osool and Bakheet</t>
  </si>
  <si>
    <t>JKHY</t>
  </si>
  <si>
    <t>ELLT</t>
  </si>
  <si>
    <t>Elliot</t>
  </si>
  <si>
    <t>WPL-</t>
  </si>
  <si>
    <t>AQR-</t>
  </si>
  <si>
    <t>AQR</t>
  </si>
  <si>
    <t>6501</t>
  </si>
  <si>
    <t>NMED</t>
  </si>
  <si>
    <t>Nomura</t>
  </si>
  <si>
    <t>IONS</t>
  </si>
  <si>
    <t>PBLN</t>
  </si>
  <si>
    <t>Public</t>
  </si>
  <si>
    <t>LSTR</t>
  </si>
  <si>
    <t>GSAM</t>
  </si>
  <si>
    <t>GSAM(Goldmans Sachs/JNL)</t>
  </si>
  <si>
    <t>LEA-</t>
  </si>
  <si>
    <t>NIG-</t>
  </si>
  <si>
    <t>NIG</t>
  </si>
  <si>
    <t>MCHP</t>
  </si>
  <si>
    <t>NTPU</t>
  </si>
  <si>
    <t>National Taipei University</t>
  </si>
  <si>
    <t>AGL-</t>
  </si>
  <si>
    <t>MANU</t>
  </si>
  <si>
    <t>MEAG MUNICH ERGO AssetManagement(Manulife)</t>
  </si>
  <si>
    <t>6301</t>
  </si>
  <si>
    <t>FLXG</t>
  </si>
  <si>
    <t>FLX</t>
  </si>
  <si>
    <t>NVR-</t>
  </si>
  <si>
    <t>LUSE</t>
  </si>
  <si>
    <t>Lusaka Stock Exchange (LUSE)</t>
  </si>
  <si>
    <t>ODFL</t>
  </si>
  <si>
    <t>VALU</t>
  </si>
  <si>
    <t>Valuex Research</t>
  </si>
  <si>
    <t>4902</t>
  </si>
  <si>
    <t>PUTN</t>
  </si>
  <si>
    <t>Putnam Investments</t>
  </si>
  <si>
    <t>6326</t>
  </si>
  <si>
    <t>RESO</t>
  </si>
  <si>
    <t>Resolve</t>
  </si>
  <si>
    <t>PZZA</t>
  </si>
  <si>
    <t>NBC-</t>
  </si>
  <si>
    <t>National Bank of Canada</t>
  </si>
  <si>
    <t>NYCB</t>
  </si>
  <si>
    <t>PRU-</t>
  </si>
  <si>
    <t>Prudential</t>
  </si>
  <si>
    <t>RGLD</t>
  </si>
  <si>
    <t>EMLE</t>
  </si>
  <si>
    <t>EMLES</t>
  </si>
  <si>
    <t>WBC1</t>
  </si>
  <si>
    <t>Jadwa</t>
  </si>
  <si>
    <t>RES-</t>
  </si>
  <si>
    <t>SALT</t>
  </si>
  <si>
    <t>Salt Financial</t>
  </si>
  <si>
    <t>SAFM</t>
  </si>
  <si>
    <t>DEMZ</t>
  </si>
  <si>
    <t>Democratic(Reflection Asset Management)</t>
  </si>
  <si>
    <t>RIG-</t>
  </si>
  <si>
    <t>HLTN</t>
  </si>
  <si>
    <t>Hamilton12</t>
  </si>
  <si>
    <t>THO-</t>
  </si>
  <si>
    <t>HFD-</t>
  </si>
  <si>
    <t>Hartford</t>
  </si>
  <si>
    <t>TSC2</t>
  </si>
  <si>
    <t>NIC-</t>
  </si>
  <si>
    <t>NIC</t>
  </si>
  <si>
    <t>URBN</t>
  </si>
  <si>
    <t>ALG-</t>
  </si>
  <si>
    <t>Algebra Capital</t>
  </si>
  <si>
    <t>TEX-</t>
  </si>
  <si>
    <t>FRNK</t>
  </si>
  <si>
    <t xml:space="preserve">Franklin Templeton </t>
  </si>
  <si>
    <t>WBS-</t>
  </si>
  <si>
    <t>JNTZ</t>
  </si>
  <si>
    <t>Jantzi Social (Custom)</t>
  </si>
  <si>
    <t>BXB-</t>
  </si>
  <si>
    <t>NOTR</t>
  </si>
  <si>
    <t>6479</t>
  </si>
  <si>
    <t>ALPS</t>
  </si>
  <si>
    <t>AlphaShares (Custom)</t>
  </si>
  <si>
    <t>4536</t>
  </si>
  <si>
    <t>HEST</t>
  </si>
  <si>
    <t>HESTA</t>
  </si>
  <si>
    <t>CNA-</t>
  </si>
  <si>
    <t>MAC-</t>
  </si>
  <si>
    <t>MAC</t>
  </si>
  <si>
    <t>GFNO</t>
  </si>
  <si>
    <t>METU</t>
  </si>
  <si>
    <t>Metaurus</t>
  </si>
  <si>
    <t>4911</t>
  </si>
  <si>
    <t>IDXA</t>
  </si>
  <si>
    <t>IDX</t>
  </si>
  <si>
    <t>6762</t>
  </si>
  <si>
    <t>LASA</t>
  </si>
  <si>
    <t>LaSalle Investment Management</t>
  </si>
  <si>
    <t>COF-</t>
  </si>
  <si>
    <t>TRPO</t>
  </si>
  <si>
    <t>TriplePoint</t>
  </si>
  <si>
    <t>7751</t>
  </si>
  <si>
    <t>IRPL</t>
  </si>
  <si>
    <t>Investment Research</t>
  </si>
  <si>
    <t>8308</t>
  </si>
  <si>
    <t>CSMS</t>
  </si>
  <si>
    <t>Cosmos Asset Management Pty Ltd</t>
  </si>
  <si>
    <t>FSRJ</t>
  </si>
  <si>
    <t>PWM-</t>
  </si>
  <si>
    <t>Pence Wealth Management</t>
  </si>
  <si>
    <t>BVTJ</t>
  </si>
  <si>
    <t>JDR-</t>
  </si>
  <si>
    <t>Japan Digital Money Rating Co., Ltd</t>
  </si>
  <si>
    <t>NPNJ</t>
  </si>
  <si>
    <t>ATON</t>
  </si>
  <si>
    <t>4452</t>
  </si>
  <si>
    <t>K--2</t>
  </si>
  <si>
    <t>CSL1</t>
  </si>
  <si>
    <t>CNR-</t>
  </si>
  <si>
    <t>8253</t>
  </si>
  <si>
    <t>ABX1</t>
  </si>
  <si>
    <t>6701</t>
  </si>
  <si>
    <t>DSV-</t>
  </si>
  <si>
    <t>9532</t>
  </si>
  <si>
    <t>IMAX</t>
  </si>
  <si>
    <t>RS--</t>
  </si>
  <si>
    <t>KNX-</t>
  </si>
  <si>
    <t>6758</t>
  </si>
  <si>
    <t>9531</t>
  </si>
  <si>
    <t>7259</t>
  </si>
  <si>
    <t>7936</t>
  </si>
  <si>
    <t>8331</t>
  </si>
  <si>
    <t>SWMA</t>
  </si>
  <si>
    <t>7262</t>
  </si>
  <si>
    <t>SKYB</t>
  </si>
  <si>
    <t>7205</t>
  </si>
  <si>
    <t>LH--</t>
  </si>
  <si>
    <t>3382</t>
  </si>
  <si>
    <t>DDD-</t>
  </si>
  <si>
    <t>AMAG</t>
  </si>
  <si>
    <t>SWKS</t>
  </si>
  <si>
    <t>5406</t>
  </si>
  <si>
    <t>AEO-</t>
  </si>
  <si>
    <t>ATW-</t>
  </si>
  <si>
    <t>6473</t>
  </si>
  <si>
    <t>CHK-</t>
  </si>
  <si>
    <t>CHS-</t>
  </si>
  <si>
    <t>ANZ-</t>
  </si>
  <si>
    <t>DLTR</t>
  </si>
  <si>
    <t>5020</t>
  </si>
  <si>
    <t>INCY</t>
  </si>
  <si>
    <t>JBL-</t>
  </si>
  <si>
    <t>LGND</t>
  </si>
  <si>
    <t>RRC-</t>
  </si>
  <si>
    <t>6753</t>
  </si>
  <si>
    <t>OSK-</t>
  </si>
  <si>
    <t>PII-</t>
  </si>
  <si>
    <t>6976</t>
  </si>
  <si>
    <t>SIVB</t>
  </si>
  <si>
    <t>IAC-</t>
  </si>
  <si>
    <t>4543</t>
  </si>
  <si>
    <t>8804</t>
  </si>
  <si>
    <t>9005</t>
  </si>
  <si>
    <t>AIRF</t>
  </si>
  <si>
    <t>ATOS</t>
  </si>
  <si>
    <t>7272</t>
  </si>
  <si>
    <t>TECF</t>
  </si>
  <si>
    <t>5201</t>
  </si>
  <si>
    <t>8572</t>
  </si>
  <si>
    <t>9983</t>
  </si>
  <si>
    <t>ENI-</t>
  </si>
  <si>
    <t>ITT-</t>
  </si>
  <si>
    <t>MRCG</t>
  </si>
  <si>
    <t>HOT-</t>
  </si>
  <si>
    <t>ADSG</t>
  </si>
  <si>
    <t>NAB-</t>
  </si>
  <si>
    <t>TOT-</t>
  </si>
  <si>
    <t>ALKS</t>
  </si>
  <si>
    <t>ABMD</t>
  </si>
  <si>
    <t>7267</t>
  </si>
  <si>
    <t>7202</t>
  </si>
  <si>
    <t>NCM-</t>
  </si>
  <si>
    <t>8031</t>
  </si>
  <si>
    <t>BHP1</t>
  </si>
  <si>
    <t>9613</t>
  </si>
  <si>
    <t>DRI-</t>
  </si>
  <si>
    <t>TUPR</t>
  </si>
  <si>
    <t>7269</t>
  </si>
  <si>
    <t>1801</t>
  </si>
  <si>
    <t>6502</t>
  </si>
  <si>
    <t>NCR-</t>
  </si>
  <si>
    <t>2267</t>
  </si>
  <si>
    <t>THYA</t>
  </si>
  <si>
    <t>6367</t>
  </si>
  <si>
    <t>1808</t>
  </si>
  <si>
    <t>MTNJ</t>
  </si>
  <si>
    <t>QAN-</t>
  </si>
  <si>
    <t>8001</t>
  </si>
  <si>
    <t>1812</t>
  </si>
  <si>
    <t>PDCE</t>
  </si>
  <si>
    <t>6902</t>
  </si>
  <si>
    <t>7951</t>
  </si>
  <si>
    <t>7201</t>
  </si>
  <si>
    <t>5233</t>
  </si>
  <si>
    <t>7203</t>
  </si>
  <si>
    <t>6770</t>
  </si>
  <si>
    <t>6952</t>
  </si>
  <si>
    <t>6366</t>
  </si>
  <si>
    <t>NRE1</t>
  </si>
  <si>
    <t>ASSA</t>
  </si>
  <si>
    <t>JARD</t>
  </si>
  <si>
    <t>UL--</t>
  </si>
  <si>
    <t>VRX-</t>
  </si>
  <si>
    <t>9107</t>
  </si>
  <si>
    <t>2503</t>
  </si>
  <si>
    <t>6971</t>
  </si>
  <si>
    <t>8002</t>
  </si>
  <si>
    <t>ASML</t>
  </si>
  <si>
    <t>ATVI</t>
  </si>
  <si>
    <t>AMT-</t>
  </si>
  <si>
    <t>SAM-</t>
  </si>
  <si>
    <t>CELG</t>
  </si>
  <si>
    <t>CTXS</t>
  </si>
  <si>
    <t>COO-</t>
  </si>
  <si>
    <t>DO--</t>
  </si>
  <si>
    <t>DISH</t>
  </si>
  <si>
    <t>4507</t>
  </si>
  <si>
    <t>8316</t>
  </si>
  <si>
    <t>HA--</t>
  </si>
  <si>
    <t>HOLX</t>
  </si>
  <si>
    <t>BIIB</t>
  </si>
  <si>
    <t>LECO</t>
  </si>
  <si>
    <t>SUNE</t>
  </si>
  <si>
    <t>MSM-</t>
  </si>
  <si>
    <t>MYGN</t>
  </si>
  <si>
    <t>NTAP</t>
  </si>
  <si>
    <t>MD--</t>
  </si>
  <si>
    <t>SNDK</t>
  </si>
  <si>
    <t>HSIC</t>
  </si>
  <si>
    <t>SBGI</t>
  </si>
  <si>
    <t>SSYS</t>
  </si>
  <si>
    <t>8306</t>
  </si>
  <si>
    <t>5334</t>
  </si>
  <si>
    <t>NUAN</t>
  </si>
  <si>
    <t>WSO-</t>
  </si>
  <si>
    <t>WAB-</t>
  </si>
  <si>
    <t>RCL-</t>
  </si>
  <si>
    <t>7956</t>
  </si>
  <si>
    <t>TEL2</t>
  </si>
  <si>
    <t>192B</t>
  </si>
  <si>
    <t>7309</t>
  </si>
  <si>
    <t>8053</t>
  </si>
  <si>
    <t>5110</t>
  </si>
  <si>
    <t>SOON</t>
  </si>
  <si>
    <t>3289</t>
  </si>
  <si>
    <t>8035</t>
  </si>
  <si>
    <t>SHP-</t>
  </si>
  <si>
    <t>TUP-</t>
  </si>
  <si>
    <t>3402</t>
  </si>
  <si>
    <t>MS-1</t>
  </si>
  <si>
    <t>8113</t>
  </si>
  <si>
    <t>MEOG</t>
  </si>
  <si>
    <t>2502</t>
  </si>
  <si>
    <t>IMB-</t>
  </si>
  <si>
    <t>7735</t>
  </si>
  <si>
    <t>4901</t>
  </si>
  <si>
    <t>UCB-</t>
  </si>
  <si>
    <t>2801</t>
  </si>
  <si>
    <t>SCCO</t>
  </si>
  <si>
    <t>8058</t>
  </si>
  <si>
    <t>5711</t>
  </si>
  <si>
    <t>6471</t>
  </si>
  <si>
    <t>TLS-</t>
  </si>
  <si>
    <t>9101</t>
  </si>
  <si>
    <t>1802</t>
  </si>
  <si>
    <t>7733</t>
  </si>
  <si>
    <t>7261</t>
  </si>
  <si>
    <t>2802</t>
  </si>
  <si>
    <t>8601</t>
  </si>
  <si>
    <t>MEL-</t>
  </si>
  <si>
    <t>KBC-</t>
  </si>
  <si>
    <t>9766</t>
  </si>
  <si>
    <t>7211</t>
  </si>
  <si>
    <t>DGX-</t>
  </si>
  <si>
    <t>2768</t>
  </si>
  <si>
    <t>4204</t>
  </si>
  <si>
    <t>4661</t>
  </si>
  <si>
    <t>6869</t>
  </si>
  <si>
    <t>9021</t>
  </si>
  <si>
    <t>5105</t>
  </si>
  <si>
    <t>5938</t>
  </si>
  <si>
    <t>9064</t>
  </si>
  <si>
    <t>9202</t>
  </si>
  <si>
    <t>ANSS</t>
  </si>
  <si>
    <t>5108</t>
  </si>
  <si>
    <t>8309</t>
  </si>
  <si>
    <t>5801</t>
  </si>
  <si>
    <t>4151</t>
  </si>
  <si>
    <t>8802</t>
  </si>
  <si>
    <t>4188</t>
  </si>
  <si>
    <t>ALV-</t>
  </si>
  <si>
    <t>MQG-</t>
  </si>
  <si>
    <t>TCL-</t>
  </si>
  <si>
    <t>6988</t>
  </si>
  <si>
    <t>5401</t>
  </si>
  <si>
    <t>1038</t>
  </si>
  <si>
    <t>8604</t>
  </si>
  <si>
    <t>8591</t>
  </si>
  <si>
    <t>6773</t>
  </si>
  <si>
    <t>EMII</t>
  </si>
  <si>
    <t>4005</t>
  </si>
  <si>
    <t>5802</t>
  </si>
  <si>
    <t>ROVI</t>
  </si>
  <si>
    <t>6506</t>
  </si>
  <si>
    <t>2269</t>
  </si>
  <si>
    <t>DAST</t>
  </si>
  <si>
    <t>DELB</t>
  </si>
  <si>
    <t>9502</t>
  </si>
  <si>
    <t>4202</t>
  </si>
  <si>
    <t>5411</t>
  </si>
  <si>
    <t>FMEG</t>
  </si>
  <si>
    <t>7276</t>
  </si>
  <si>
    <t>SZGG</t>
  </si>
  <si>
    <t>9104</t>
  </si>
  <si>
    <t>228B</t>
  </si>
  <si>
    <t>4063</t>
  </si>
  <si>
    <t>ANF-</t>
  </si>
  <si>
    <t>ALXN</t>
  </si>
  <si>
    <t>AMTD</t>
  </si>
  <si>
    <t>1878</t>
  </si>
  <si>
    <t>1925</t>
  </si>
  <si>
    <t>BRKB</t>
  </si>
  <si>
    <t>CALM</t>
  </si>
  <si>
    <t>SIRI</t>
  </si>
  <si>
    <t>7270</t>
  </si>
  <si>
    <t>LNG-</t>
  </si>
  <si>
    <t>CIEN</t>
  </si>
  <si>
    <t>SOLB</t>
  </si>
  <si>
    <t>DY--</t>
  </si>
  <si>
    <t>ETFC</t>
  </si>
  <si>
    <t>EEFT</t>
  </si>
  <si>
    <t>FDS-</t>
  </si>
  <si>
    <t>FLIR</t>
  </si>
  <si>
    <t>GWR-</t>
  </si>
  <si>
    <t>9508</t>
  </si>
  <si>
    <t>IM--</t>
  </si>
  <si>
    <t>MSCC</t>
  </si>
  <si>
    <t>MIDD</t>
  </si>
  <si>
    <t>NOV-</t>
  </si>
  <si>
    <t>NBIX</t>
  </si>
  <si>
    <t>NUS-</t>
  </si>
  <si>
    <t>PTEN</t>
  </si>
  <si>
    <t>8227</t>
  </si>
  <si>
    <t>1803</t>
  </si>
  <si>
    <t>POOL</t>
  </si>
  <si>
    <t>9501</t>
  </si>
  <si>
    <t>STLD</t>
  </si>
  <si>
    <t>SRCL</t>
  </si>
  <si>
    <t>DF--</t>
  </si>
  <si>
    <t>SPN-</t>
  </si>
  <si>
    <t>MXIM</t>
  </si>
  <si>
    <t>TGI-</t>
  </si>
  <si>
    <t>1766</t>
  </si>
  <si>
    <t>BIL-</t>
  </si>
  <si>
    <t>BSV-</t>
  </si>
  <si>
    <t>DBC-</t>
  </si>
  <si>
    <t>PAG-</t>
  </si>
  <si>
    <t>JNK-</t>
  </si>
  <si>
    <t>UNFI</t>
  </si>
  <si>
    <t>MTN-</t>
  </si>
  <si>
    <t>6465</t>
  </si>
  <si>
    <t>IPXL</t>
  </si>
  <si>
    <t>YHOO</t>
  </si>
  <si>
    <t>BTE-</t>
  </si>
  <si>
    <t>MJN-</t>
  </si>
  <si>
    <t>VEA-</t>
  </si>
  <si>
    <t>IYR-</t>
  </si>
  <si>
    <t>9503</t>
  </si>
  <si>
    <t>6861</t>
  </si>
  <si>
    <t>6586</t>
  </si>
  <si>
    <t>YRI-</t>
  </si>
  <si>
    <t>AVGO</t>
  </si>
  <si>
    <t>9506</t>
  </si>
  <si>
    <t>4519</t>
  </si>
  <si>
    <t>BAER</t>
  </si>
  <si>
    <t>USO-</t>
  </si>
  <si>
    <t>TLT-</t>
  </si>
  <si>
    <t>TBT-</t>
  </si>
  <si>
    <t>EWA-</t>
  </si>
  <si>
    <t>EWC-</t>
  </si>
  <si>
    <t>VRSK</t>
  </si>
  <si>
    <t>FXY-</t>
  </si>
  <si>
    <t>DOL-</t>
  </si>
  <si>
    <t>BUD-</t>
  </si>
  <si>
    <t>IEI-</t>
  </si>
  <si>
    <t>CSJ-</t>
  </si>
  <si>
    <t>BIV-</t>
  </si>
  <si>
    <t>H---</t>
  </si>
  <si>
    <t>DG--</t>
  </si>
  <si>
    <t>RL--</t>
  </si>
  <si>
    <t>FTNT</t>
  </si>
  <si>
    <t>EDP-</t>
  </si>
  <si>
    <t>CVE-</t>
  </si>
  <si>
    <t>BLT-</t>
  </si>
  <si>
    <t>6305</t>
  </si>
  <si>
    <t>CBPO</t>
  </si>
  <si>
    <t>1988</t>
  </si>
  <si>
    <t>GAZP</t>
  </si>
  <si>
    <t>192A</t>
  </si>
  <si>
    <t>9706</t>
  </si>
  <si>
    <t>KAR-</t>
  </si>
  <si>
    <t>TMH-</t>
  </si>
  <si>
    <t>MGNT</t>
  </si>
  <si>
    <t>AZPN</t>
  </si>
  <si>
    <t>GNRC</t>
  </si>
  <si>
    <t>5713</t>
  </si>
  <si>
    <t>8830</t>
  </si>
  <si>
    <t>3407</t>
  </si>
  <si>
    <t>GIBA</t>
  </si>
  <si>
    <t>4528</t>
  </si>
  <si>
    <t>SSNC</t>
  </si>
  <si>
    <t>6752</t>
  </si>
  <si>
    <t>EWL-</t>
  </si>
  <si>
    <t>8801</t>
  </si>
  <si>
    <t>6201</t>
  </si>
  <si>
    <t>7013</t>
  </si>
  <si>
    <t>7012</t>
  </si>
  <si>
    <t>0027</t>
  </si>
  <si>
    <t>6503</t>
  </si>
  <si>
    <t>0175</t>
  </si>
  <si>
    <t>4183</t>
  </si>
  <si>
    <t>7011</t>
  </si>
  <si>
    <t>4503</t>
  </si>
  <si>
    <t>6645</t>
  </si>
  <si>
    <t>4502</t>
  </si>
  <si>
    <t>MEDA</t>
  </si>
  <si>
    <t>AMZN</t>
  </si>
  <si>
    <t>SRPT</t>
  </si>
  <si>
    <t>DNR-</t>
  </si>
  <si>
    <t>EXPR</t>
  </si>
  <si>
    <t>MMS-</t>
  </si>
  <si>
    <t>FXI-</t>
  </si>
  <si>
    <t>QEP-</t>
  </si>
  <si>
    <t>CBOE</t>
  </si>
  <si>
    <t>QRVO</t>
  </si>
  <si>
    <t>OAS-</t>
  </si>
  <si>
    <t>DSMN</t>
  </si>
  <si>
    <t>VCIT</t>
  </si>
  <si>
    <t>TSLA</t>
  </si>
  <si>
    <t>VRNT</t>
  </si>
  <si>
    <t>WCP-</t>
  </si>
  <si>
    <t>QLIK</t>
  </si>
  <si>
    <t>1288</t>
  </si>
  <si>
    <t>2193</t>
  </si>
  <si>
    <t>2601</t>
  </si>
  <si>
    <t>AKRX</t>
  </si>
  <si>
    <t>NXPI</t>
  </si>
  <si>
    <t>PHG-</t>
  </si>
  <si>
    <t>AHLN</t>
  </si>
  <si>
    <t>GIII</t>
  </si>
  <si>
    <t>AKZO</t>
  </si>
  <si>
    <t>HAIN</t>
  </si>
  <si>
    <t>6594</t>
  </si>
  <si>
    <t>HEIN</t>
  </si>
  <si>
    <t>NVAX</t>
  </si>
  <si>
    <t>WLSN</t>
  </si>
  <si>
    <t>RELN</t>
  </si>
  <si>
    <t>CLDX</t>
  </si>
  <si>
    <t>CRAY</t>
  </si>
  <si>
    <t>UNc-</t>
  </si>
  <si>
    <t>OLED</t>
  </si>
  <si>
    <t>YUM-</t>
  </si>
  <si>
    <t>MTGb</t>
  </si>
  <si>
    <t>LAD-</t>
  </si>
  <si>
    <t>CLB-</t>
  </si>
  <si>
    <t>SAHO</t>
  </si>
  <si>
    <t>PSMG</t>
  </si>
  <si>
    <t>CHKP</t>
  </si>
  <si>
    <t>RYA-</t>
  </si>
  <si>
    <t>OZRK</t>
  </si>
  <si>
    <t>CRZO</t>
  </si>
  <si>
    <t>9022</t>
  </si>
  <si>
    <t>JLL-</t>
  </si>
  <si>
    <t>WHLJ</t>
  </si>
  <si>
    <t>SOLJ</t>
  </si>
  <si>
    <t>NOVO</t>
  </si>
  <si>
    <t>INGR</t>
  </si>
  <si>
    <t>9984</t>
  </si>
  <si>
    <t>6146</t>
  </si>
  <si>
    <t>9684</t>
  </si>
  <si>
    <t>8202</t>
  </si>
  <si>
    <t>ANGJ</t>
  </si>
  <si>
    <t>4666</t>
  </si>
  <si>
    <t>7453</t>
  </si>
  <si>
    <t>9831</t>
  </si>
  <si>
    <t>TV--</t>
  </si>
  <si>
    <t>KPN-</t>
  </si>
  <si>
    <t>GN--</t>
  </si>
  <si>
    <t>UOBH</t>
  </si>
  <si>
    <t>OCBC</t>
  </si>
  <si>
    <t>KPLM</t>
  </si>
  <si>
    <t>AMG-</t>
  </si>
  <si>
    <t>AMSG</t>
  </si>
  <si>
    <t>CHRW</t>
  </si>
  <si>
    <t>PLCE</t>
  </si>
  <si>
    <t>DRQ-</t>
  </si>
  <si>
    <t>GPI-</t>
  </si>
  <si>
    <t>DANS</t>
  </si>
  <si>
    <t>LVLT</t>
  </si>
  <si>
    <t>MTD-</t>
  </si>
  <si>
    <t>PWR-</t>
  </si>
  <si>
    <t>SPB-</t>
  </si>
  <si>
    <t>URI-</t>
  </si>
  <si>
    <t>VRSN</t>
  </si>
  <si>
    <t>GPOR</t>
  </si>
  <si>
    <t>OPK-</t>
  </si>
  <si>
    <t>DEPO</t>
  </si>
  <si>
    <t>TTWO</t>
  </si>
  <si>
    <t>MAR-</t>
  </si>
  <si>
    <t>ATDB</t>
  </si>
  <si>
    <t>BKT-</t>
  </si>
  <si>
    <t>FCC-</t>
  </si>
  <si>
    <t>COLO</t>
  </si>
  <si>
    <t>LLL-</t>
  </si>
  <si>
    <t>MANH</t>
  </si>
  <si>
    <t>FNFG</t>
  </si>
  <si>
    <t>UMPQ</t>
  </si>
  <si>
    <t>ELE-</t>
  </si>
  <si>
    <t>WCN-</t>
  </si>
  <si>
    <t>MAER</t>
  </si>
  <si>
    <t>REP-</t>
  </si>
  <si>
    <t>WDR-</t>
  </si>
  <si>
    <t>ANA-</t>
  </si>
  <si>
    <t>CARL</t>
  </si>
  <si>
    <t>GAS1</t>
  </si>
  <si>
    <t>ACX-</t>
  </si>
  <si>
    <t>SAN1</t>
  </si>
  <si>
    <t>CHTR</t>
  </si>
  <si>
    <t>POP-</t>
  </si>
  <si>
    <t>HDDG</t>
  </si>
  <si>
    <t>SHBA</t>
  </si>
  <si>
    <t>SEBA</t>
  </si>
  <si>
    <t>SCAB</t>
  </si>
  <si>
    <t>MSTR</t>
  </si>
  <si>
    <t>PACW</t>
  </si>
  <si>
    <t>ERI2</t>
  </si>
  <si>
    <t>9437</t>
  </si>
  <si>
    <t>ARM-</t>
  </si>
  <si>
    <t>DOX-</t>
  </si>
  <si>
    <t>CTSH</t>
  </si>
  <si>
    <t>MNST</t>
  </si>
  <si>
    <t>CSGP</t>
  </si>
  <si>
    <t>RSG-</t>
  </si>
  <si>
    <t>SAND</t>
  </si>
  <si>
    <t>ULTI</t>
  </si>
  <si>
    <t>ATL-</t>
  </si>
  <si>
    <t>BAPO</t>
  </si>
  <si>
    <t>SKFB</t>
  </si>
  <si>
    <t>VOLV</t>
  </si>
  <si>
    <t>SKAB</t>
  </si>
  <si>
    <t>HMB-</t>
  </si>
  <si>
    <t>PNDO</t>
  </si>
  <si>
    <t>GLPL</t>
  </si>
  <si>
    <t>XRS-</t>
  </si>
  <si>
    <t>TFM-</t>
  </si>
  <si>
    <t>IPHI</t>
  </si>
  <si>
    <t>ELUX</t>
  </si>
  <si>
    <t>LPLA</t>
  </si>
  <si>
    <t>1044</t>
  </si>
  <si>
    <t>BAH-</t>
  </si>
  <si>
    <t>ANAC</t>
  </si>
  <si>
    <t>ATCO</t>
  </si>
  <si>
    <t>AZJ-</t>
  </si>
  <si>
    <t>TOU-</t>
  </si>
  <si>
    <t>FUM1</t>
  </si>
  <si>
    <t>LYB-</t>
  </si>
  <si>
    <t>TRGP</t>
  </si>
  <si>
    <t>FRC-</t>
  </si>
  <si>
    <t>FLT-</t>
  </si>
  <si>
    <t>SWFT</t>
  </si>
  <si>
    <t>4578</t>
  </si>
  <si>
    <t>INVE</t>
  </si>
  <si>
    <t>LGF-</t>
  </si>
  <si>
    <t>7532</t>
  </si>
  <si>
    <t>8515</t>
  </si>
  <si>
    <t>UBSG</t>
  </si>
  <si>
    <t>NVDA</t>
  </si>
  <si>
    <t>ICAG</t>
  </si>
  <si>
    <t>VC--</t>
  </si>
  <si>
    <t>NLSN</t>
  </si>
  <si>
    <t>BKU-</t>
  </si>
  <si>
    <t>SFUN</t>
  </si>
  <si>
    <t>PCRX</t>
  </si>
  <si>
    <t>KMI-</t>
  </si>
  <si>
    <t>ROG-</t>
  </si>
  <si>
    <t>HCA-</t>
  </si>
  <si>
    <t>2229</t>
  </si>
  <si>
    <t>STAG</t>
  </si>
  <si>
    <t>RWX-</t>
  </si>
  <si>
    <t>SPY-</t>
  </si>
  <si>
    <t>CSOD</t>
  </si>
  <si>
    <t>HII-</t>
  </si>
  <si>
    <t>NOVN</t>
  </si>
  <si>
    <t>SAB-</t>
  </si>
  <si>
    <t>PCLN</t>
  </si>
  <si>
    <t>AZN3</t>
  </si>
  <si>
    <t>ADEN</t>
  </si>
  <si>
    <t>AXL-</t>
  </si>
  <si>
    <t>LHN2</t>
  </si>
  <si>
    <t>BARN</t>
  </si>
  <si>
    <t>GIL-</t>
  </si>
  <si>
    <t>GNC-</t>
  </si>
  <si>
    <t>ELLI</t>
  </si>
  <si>
    <t>AL--</t>
  </si>
  <si>
    <t>CSGN</t>
  </si>
  <si>
    <t>TWE-</t>
  </si>
  <si>
    <t>LNKD</t>
  </si>
  <si>
    <t>YNDX</t>
  </si>
  <si>
    <t>GLEN</t>
  </si>
  <si>
    <t>SAVE</t>
  </si>
  <si>
    <t>MPC-</t>
  </si>
  <si>
    <t>228A</t>
  </si>
  <si>
    <t>AMCX</t>
  </si>
  <si>
    <t>DIDA</t>
  </si>
  <si>
    <t>1913</t>
  </si>
  <si>
    <t>QIHU</t>
  </si>
  <si>
    <t>SGSN</t>
  </si>
  <si>
    <t>VWS-</t>
  </si>
  <si>
    <t>BKIA</t>
  </si>
  <si>
    <t>3653</t>
  </si>
  <si>
    <t>WETF</t>
  </si>
  <si>
    <t>DNKN</t>
  </si>
  <si>
    <t>HZNP</t>
  </si>
  <si>
    <t>TRIP</t>
  </si>
  <si>
    <t>FBHS</t>
  </si>
  <si>
    <t>KHC-</t>
  </si>
  <si>
    <t>NESN</t>
  </si>
  <si>
    <t>EWBC</t>
  </si>
  <si>
    <t>WPX-</t>
  </si>
  <si>
    <t>PSX-</t>
  </si>
  <si>
    <t>0914</t>
  </si>
  <si>
    <t>LPNT</t>
  </si>
  <si>
    <t>6030</t>
  </si>
  <si>
    <t>XYL-</t>
  </si>
  <si>
    <t>WCC-</t>
  </si>
  <si>
    <t>ABBV</t>
  </si>
  <si>
    <t>KNEB</t>
  </si>
  <si>
    <t>OTC-</t>
  </si>
  <si>
    <t>GRPN</t>
  </si>
  <si>
    <t>IMPV</t>
  </si>
  <si>
    <t>SCHP</t>
  </si>
  <si>
    <t>DLPH</t>
  </si>
  <si>
    <t>SBNC</t>
  </si>
  <si>
    <t>BRCD</t>
  </si>
  <si>
    <t>ZNGA</t>
  </si>
  <si>
    <t>LPI-</t>
  </si>
  <si>
    <t>KORS</t>
  </si>
  <si>
    <t>VXX-</t>
  </si>
  <si>
    <t>SVT-</t>
  </si>
  <si>
    <t>POST</t>
  </si>
  <si>
    <t>GWRE</t>
  </si>
  <si>
    <t>BMPS</t>
  </si>
  <si>
    <t>SLCA</t>
  </si>
  <si>
    <t>MTDR</t>
  </si>
  <si>
    <t>EPAM</t>
  </si>
  <si>
    <t>FFIV</t>
  </si>
  <si>
    <t>SBAC</t>
  </si>
  <si>
    <t>UTHR</t>
  </si>
  <si>
    <t>SKX-</t>
  </si>
  <si>
    <t>UU--</t>
  </si>
  <si>
    <t>JNPR</t>
  </si>
  <si>
    <t>ABBN</t>
  </si>
  <si>
    <t>AAL1</t>
  </si>
  <si>
    <t>ABB2</t>
  </si>
  <si>
    <t>STMP</t>
  </si>
  <si>
    <t>REE-</t>
  </si>
  <si>
    <t>PVTB</t>
  </si>
  <si>
    <t>IHG-</t>
  </si>
  <si>
    <t>NXT-</t>
  </si>
  <si>
    <t>ERI1</t>
  </si>
  <si>
    <t>RHT-</t>
  </si>
  <si>
    <t>LII-</t>
  </si>
  <si>
    <t>JCOM</t>
  </si>
  <si>
    <t>DIA-</t>
  </si>
  <si>
    <t>IDU-</t>
  </si>
  <si>
    <t>IWB-</t>
  </si>
  <si>
    <t>IWD-</t>
  </si>
  <si>
    <t>IWF-</t>
  </si>
  <si>
    <t>IWN-</t>
  </si>
  <si>
    <t>IWO-</t>
  </si>
  <si>
    <t>IWV-</t>
  </si>
  <si>
    <t>IYE-</t>
  </si>
  <si>
    <t>IYF-</t>
  </si>
  <si>
    <t>IYW-</t>
  </si>
  <si>
    <t>OIH-</t>
  </si>
  <si>
    <t>QQQ-</t>
  </si>
  <si>
    <t>RHHB</t>
  </si>
  <si>
    <t>RSP-</t>
  </si>
  <si>
    <t>WPP-</t>
  </si>
  <si>
    <t>NSRG</t>
  </si>
  <si>
    <t>BMRN</t>
  </si>
  <si>
    <t>MDRX</t>
  </si>
  <si>
    <t>PGX-</t>
  </si>
  <si>
    <t>IVW-</t>
  </si>
  <si>
    <t>IVE-</t>
  </si>
  <si>
    <t>OEF-</t>
  </si>
  <si>
    <t>VTI-</t>
  </si>
  <si>
    <t>IWP-</t>
  </si>
  <si>
    <t>IWR-</t>
  </si>
  <si>
    <t>IWS-</t>
  </si>
  <si>
    <t>IGE-</t>
  </si>
  <si>
    <t>VUG-</t>
  </si>
  <si>
    <t>VTV-</t>
  </si>
  <si>
    <t>VB--</t>
  </si>
  <si>
    <t>VV--</t>
  </si>
  <si>
    <t>VO--</t>
  </si>
  <si>
    <t>IAU-</t>
  </si>
  <si>
    <t>VGK-</t>
  </si>
  <si>
    <t>VPL-</t>
  </si>
  <si>
    <t>VIG-</t>
  </si>
  <si>
    <t>GDX-</t>
  </si>
  <si>
    <t>SSO-</t>
  </si>
  <si>
    <t>SH--</t>
  </si>
  <si>
    <t>CIU-</t>
  </si>
  <si>
    <t>VEU-</t>
  </si>
  <si>
    <t>PFF-</t>
  </si>
  <si>
    <t>UNG-</t>
  </si>
  <si>
    <t>MUB-</t>
  </si>
  <si>
    <t>MDY-</t>
  </si>
  <si>
    <t>MBB-</t>
  </si>
  <si>
    <t>SDY-</t>
  </si>
  <si>
    <t>RSX-</t>
  </si>
  <si>
    <t>AMJ-</t>
  </si>
  <si>
    <t>GDXJ</t>
  </si>
  <si>
    <t>ENEI</t>
  </si>
  <si>
    <t>YELP</t>
  </si>
  <si>
    <t>NTCT</t>
  </si>
  <si>
    <t>PSN-</t>
  </si>
  <si>
    <t>ALSN</t>
  </si>
  <si>
    <t>DWRE</t>
  </si>
  <si>
    <t>MTSI</t>
  </si>
  <si>
    <t>VNTV</t>
  </si>
  <si>
    <t>VIPS</t>
  </si>
  <si>
    <t>TSC1</t>
  </si>
  <si>
    <t>AKAM</t>
  </si>
  <si>
    <t>LONN</t>
  </si>
  <si>
    <t>PSON</t>
  </si>
  <si>
    <t>BLK-</t>
  </si>
  <si>
    <t>ELI1</t>
  </si>
  <si>
    <t>LLOY</t>
  </si>
  <si>
    <t>4704</t>
  </si>
  <si>
    <t>4689</t>
  </si>
  <si>
    <t>SPLK</t>
  </si>
  <si>
    <t>TUMI</t>
  </si>
  <si>
    <t>PFPT</t>
  </si>
  <si>
    <t>ULVR</t>
  </si>
  <si>
    <t>DGE-</t>
  </si>
  <si>
    <t>IBB-</t>
  </si>
  <si>
    <t>GEBN</t>
  </si>
  <si>
    <t>4922</t>
  </si>
  <si>
    <t>WOS-</t>
  </si>
  <si>
    <t>KGF-</t>
  </si>
  <si>
    <t>MAN-</t>
  </si>
  <si>
    <t>6837</t>
  </si>
  <si>
    <t>PKG-</t>
  </si>
  <si>
    <t>IEV-</t>
  </si>
  <si>
    <t>SMH-</t>
  </si>
  <si>
    <t>EWH-</t>
  </si>
  <si>
    <t>VOO-</t>
  </si>
  <si>
    <t>VXF-</t>
  </si>
  <si>
    <t>FEZ-</t>
  </si>
  <si>
    <t>FDN-</t>
  </si>
  <si>
    <t>SCHX</t>
  </si>
  <si>
    <t>VYM-</t>
  </si>
  <si>
    <t>XLB-</t>
  </si>
  <si>
    <t>XLE-</t>
  </si>
  <si>
    <t>XLF-</t>
  </si>
  <si>
    <t>XLI-</t>
  </si>
  <si>
    <t>XLK-</t>
  </si>
  <si>
    <t>XLP-</t>
  </si>
  <si>
    <t>XLU-</t>
  </si>
  <si>
    <t>XLV-</t>
  </si>
  <si>
    <t>XLY-</t>
  </si>
  <si>
    <t>FB--</t>
  </si>
  <si>
    <t>EFN-</t>
  </si>
  <si>
    <t>AMLP</t>
  </si>
  <si>
    <t>VCSH</t>
  </si>
  <si>
    <t>VOD1</t>
  </si>
  <si>
    <t>IFXG</t>
  </si>
  <si>
    <t>NOW-</t>
  </si>
  <si>
    <t>EW--</t>
  </si>
  <si>
    <t>TSRO</t>
  </si>
  <si>
    <t>SBRY</t>
  </si>
  <si>
    <t>RHC-</t>
  </si>
  <si>
    <t>FIVE</t>
  </si>
  <si>
    <t>PANW</t>
  </si>
  <si>
    <t>4751</t>
  </si>
  <si>
    <t>XME-</t>
  </si>
  <si>
    <t>BLMN</t>
  </si>
  <si>
    <t>PRTA</t>
  </si>
  <si>
    <t>LMCA</t>
  </si>
  <si>
    <t>NWSA</t>
  </si>
  <si>
    <t>ADT-</t>
  </si>
  <si>
    <t>2823</t>
  </si>
  <si>
    <t>BERY</t>
  </si>
  <si>
    <t>9201</t>
  </si>
  <si>
    <t>AMBA</t>
  </si>
  <si>
    <t>RLGY</t>
  </si>
  <si>
    <t>ICPT</t>
  </si>
  <si>
    <t>WDAY</t>
  </si>
  <si>
    <t>FANG</t>
  </si>
  <si>
    <t>MUSA</t>
  </si>
  <si>
    <t>PBYI</t>
  </si>
  <si>
    <t>WWAV</t>
  </si>
  <si>
    <t>GSK1</t>
  </si>
  <si>
    <t>RH--</t>
  </si>
  <si>
    <t>MKS-</t>
  </si>
  <si>
    <t>ATLN</t>
  </si>
  <si>
    <t>0857</t>
  </si>
  <si>
    <t>RIO2</t>
  </si>
  <si>
    <t>SN--</t>
  </si>
  <si>
    <t>TW--</t>
  </si>
  <si>
    <t>SINA</t>
  </si>
  <si>
    <t>BP-1</t>
  </si>
  <si>
    <t>4755</t>
  </si>
  <si>
    <t>RB--</t>
  </si>
  <si>
    <t>FING</t>
  </si>
  <si>
    <t>SJNK</t>
  </si>
  <si>
    <t>YY--</t>
  </si>
  <si>
    <t>ALLE</t>
  </si>
  <si>
    <t>PBF-</t>
  </si>
  <si>
    <t>SCTY</t>
  </si>
  <si>
    <t>PPB-</t>
  </si>
  <si>
    <t>CRDA</t>
  </si>
  <si>
    <t>ON--</t>
  </si>
  <si>
    <t>BATS</t>
  </si>
  <si>
    <t>BAES</t>
  </si>
  <si>
    <t>NCLH</t>
  </si>
  <si>
    <t>WTB-</t>
  </si>
  <si>
    <t>GIVN</t>
  </si>
  <si>
    <t>CYH-</t>
  </si>
  <si>
    <t>REL-</t>
  </si>
  <si>
    <t>ALSO</t>
  </si>
  <si>
    <t>MNK-</t>
  </si>
  <si>
    <t>FLOT</t>
  </si>
  <si>
    <t>ISRG</t>
  </si>
  <si>
    <t>ACWI</t>
  </si>
  <si>
    <t>RRS-</t>
  </si>
  <si>
    <t>CRL-</t>
  </si>
  <si>
    <t>CPHD</t>
  </si>
  <si>
    <t>0388</t>
  </si>
  <si>
    <t>JNS-</t>
  </si>
  <si>
    <t>NOKI</t>
  </si>
  <si>
    <t>BDEV</t>
  </si>
  <si>
    <t>MRVL</t>
  </si>
  <si>
    <t>ENDP</t>
  </si>
  <si>
    <t>VIE-</t>
  </si>
  <si>
    <t>PF--</t>
  </si>
  <si>
    <t>CST-</t>
  </si>
  <si>
    <t>2651</t>
  </si>
  <si>
    <t>SEAS</t>
  </si>
  <si>
    <t>ILMN</t>
  </si>
  <si>
    <t>BRKR</t>
  </si>
  <si>
    <t>MDCO</t>
  </si>
  <si>
    <t>GWPH</t>
  </si>
  <si>
    <t>VOYA</t>
  </si>
  <si>
    <t>EVKN</t>
  </si>
  <si>
    <t>Q---</t>
  </si>
  <si>
    <t>DATA</t>
  </si>
  <si>
    <t>PTLA</t>
  </si>
  <si>
    <t>RBS-</t>
  </si>
  <si>
    <t>ABF-</t>
  </si>
  <si>
    <t>ITV-</t>
  </si>
  <si>
    <t>COTY</t>
  </si>
  <si>
    <t>DXJ-</t>
  </si>
  <si>
    <t>SPLV</t>
  </si>
  <si>
    <t>ZTS-</t>
  </si>
  <si>
    <t>BLUE</t>
  </si>
  <si>
    <t>PTCT</t>
  </si>
  <si>
    <t>CDW-</t>
  </si>
  <si>
    <t>HDS-</t>
  </si>
  <si>
    <t>OSRn</t>
  </si>
  <si>
    <t>8411</t>
  </si>
  <si>
    <t>2587</t>
  </si>
  <si>
    <t>DRII</t>
  </si>
  <si>
    <t>AGIO</t>
  </si>
  <si>
    <t>RDS4</t>
  </si>
  <si>
    <t>SFM-</t>
  </si>
  <si>
    <t>XON-</t>
  </si>
  <si>
    <t>VNAN</t>
  </si>
  <si>
    <t>EVHC</t>
  </si>
  <si>
    <t>4587</t>
  </si>
  <si>
    <t>6736</t>
  </si>
  <si>
    <t>0066</t>
  </si>
  <si>
    <t>MINT</t>
  </si>
  <si>
    <t>EZU-</t>
  </si>
  <si>
    <t>COH-</t>
  </si>
  <si>
    <t>CNHI</t>
  </si>
  <si>
    <t>FEYE</t>
  </si>
  <si>
    <t>OPHT</t>
  </si>
  <si>
    <t>NTES</t>
  </si>
  <si>
    <t>BURL</t>
  </si>
  <si>
    <t>VEEV</t>
  </si>
  <si>
    <t>OMF-</t>
  </si>
  <si>
    <t>PAGP</t>
  </si>
  <si>
    <t>CRTO</t>
  </si>
  <si>
    <t>WUBA</t>
  </si>
  <si>
    <t>QUNR</t>
  </si>
  <si>
    <t>0386</t>
  </si>
  <si>
    <t>MON-</t>
  </si>
  <si>
    <t>GEN-</t>
  </si>
  <si>
    <t>WDIG</t>
  </si>
  <si>
    <t>GAM-</t>
  </si>
  <si>
    <t>SYNN</t>
  </si>
  <si>
    <t>NZYM</t>
  </si>
  <si>
    <t>TOD-</t>
  </si>
  <si>
    <t>CATL</t>
  </si>
  <si>
    <t>EZJ-</t>
  </si>
  <si>
    <t>DPWG</t>
  </si>
  <si>
    <t>BASF</t>
  </si>
  <si>
    <t>EONG</t>
  </si>
  <si>
    <t>BAYG</t>
  </si>
  <si>
    <t>ABI-</t>
  </si>
  <si>
    <t>TEL3</t>
  </si>
  <si>
    <t>LING</t>
  </si>
  <si>
    <t>LHAG</t>
  </si>
  <si>
    <t>GRMN</t>
  </si>
  <si>
    <t>TLW-</t>
  </si>
  <si>
    <t>SDFG</t>
  </si>
  <si>
    <t>8473</t>
  </si>
  <si>
    <t>SIEG</t>
  </si>
  <si>
    <t>TKAG</t>
  </si>
  <si>
    <t>HOTG</t>
  </si>
  <si>
    <t>CBKG</t>
  </si>
  <si>
    <t>GPN-</t>
  </si>
  <si>
    <t>CPG1</t>
  </si>
  <si>
    <t>ALGN</t>
  </si>
  <si>
    <t>AMXL</t>
  </si>
  <si>
    <t>PSHG</t>
  </si>
  <si>
    <t>DB1G</t>
  </si>
  <si>
    <t>CONG</t>
  </si>
  <si>
    <t>DAIG</t>
  </si>
  <si>
    <t>OIS-</t>
  </si>
  <si>
    <t>TWTR</t>
  </si>
  <si>
    <t>DANO</t>
  </si>
  <si>
    <t>SGEN</t>
  </si>
  <si>
    <t>BMWG</t>
  </si>
  <si>
    <t>HEIG</t>
  </si>
  <si>
    <t>FLO-</t>
  </si>
  <si>
    <t>UNBP</t>
  </si>
  <si>
    <t>VOWG</t>
  </si>
  <si>
    <t>RWEG</t>
  </si>
  <si>
    <t>VLOF</t>
  </si>
  <si>
    <t>NDXG</t>
  </si>
  <si>
    <t>BOSS</t>
  </si>
  <si>
    <t>CBI-</t>
  </si>
  <si>
    <t>SAPG</t>
  </si>
  <si>
    <t>RLYP</t>
  </si>
  <si>
    <t>VGT-</t>
  </si>
  <si>
    <t>ATHM</t>
  </si>
  <si>
    <t>ARMK</t>
  </si>
  <si>
    <t>HLT-</t>
  </si>
  <si>
    <t>RSPP</t>
  </si>
  <si>
    <t>SC--</t>
  </si>
  <si>
    <t>RICE</t>
  </si>
  <si>
    <t>RARE</t>
  </si>
  <si>
    <t>ATCA</t>
  </si>
  <si>
    <t>SABE</t>
  </si>
  <si>
    <t>ITX-</t>
  </si>
  <si>
    <t>FTS-</t>
  </si>
  <si>
    <t>EGRX</t>
  </si>
  <si>
    <t>FTI-</t>
  </si>
  <si>
    <t>MDLZ</t>
  </si>
  <si>
    <t>STL-</t>
  </si>
  <si>
    <t>TEMN</t>
  </si>
  <si>
    <t>ADS-</t>
  </si>
  <si>
    <t>PAH-</t>
  </si>
  <si>
    <t>AEM-</t>
  </si>
  <si>
    <t>COL-</t>
  </si>
  <si>
    <t>1359</t>
  </si>
  <si>
    <t>GOO1</t>
  </si>
  <si>
    <t>BXLT</t>
  </si>
  <si>
    <t>IMS-</t>
  </si>
  <si>
    <t>GRUB</t>
  </si>
  <si>
    <t>JE--</t>
  </si>
  <si>
    <t>CDK-</t>
  </si>
  <si>
    <t>ALLY</t>
  </si>
  <si>
    <t>SABR</t>
  </si>
  <si>
    <t>FIS-</t>
  </si>
  <si>
    <t>JD--</t>
  </si>
  <si>
    <t>PE--</t>
  </si>
  <si>
    <t>PSK-</t>
  </si>
  <si>
    <t>9024</t>
  </si>
  <si>
    <t>7779</t>
  </si>
  <si>
    <t>RDUS</t>
  </si>
  <si>
    <t>LCI-</t>
  </si>
  <si>
    <t>MRD-</t>
  </si>
  <si>
    <t>ANET</t>
  </si>
  <si>
    <t>MRKT</t>
  </si>
  <si>
    <t>KITE</t>
  </si>
  <si>
    <t>GPRO</t>
  </si>
  <si>
    <t>NSAM</t>
  </si>
  <si>
    <t>MIK-</t>
  </si>
  <si>
    <t>SERV</t>
  </si>
  <si>
    <t>SWHC</t>
  </si>
  <si>
    <t>LMCK</t>
  </si>
  <si>
    <t>TERP</t>
  </si>
  <si>
    <t>SYF-</t>
  </si>
  <si>
    <t>BAMA</t>
  </si>
  <si>
    <t>MBLY</t>
  </si>
  <si>
    <t>ACN-</t>
  </si>
  <si>
    <t>CCLB</t>
  </si>
  <si>
    <t>SJRB</t>
  </si>
  <si>
    <t>HSE-</t>
  </si>
  <si>
    <t>RWM-</t>
  </si>
  <si>
    <t>PSQ-</t>
  </si>
  <si>
    <t>EUM-</t>
  </si>
  <si>
    <t>BG--</t>
  </si>
  <si>
    <t>ACCP</t>
  </si>
  <si>
    <t>BABA</t>
  </si>
  <si>
    <t>CYBR</t>
  </si>
  <si>
    <t>CFG-</t>
  </si>
  <si>
    <t>ZBH-</t>
  </si>
  <si>
    <t>PYPL</t>
  </si>
  <si>
    <t>CPGX</t>
  </si>
  <si>
    <t>W---</t>
  </si>
  <si>
    <t>HPE-</t>
  </si>
  <si>
    <t>PLAY</t>
  </si>
  <si>
    <t>DPLO</t>
  </si>
  <si>
    <t>ZAYO</t>
  </si>
  <si>
    <t>ASOS</t>
  </si>
  <si>
    <t>L---</t>
  </si>
  <si>
    <t>4312</t>
  </si>
  <si>
    <t>ANTM</t>
  </si>
  <si>
    <t>WTW-</t>
  </si>
  <si>
    <t>AHS-</t>
  </si>
  <si>
    <t>AYI-</t>
  </si>
  <si>
    <t>ALR-</t>
  </si>
  <si>
    <t>AAP-</t>
  </si>
  <si>
    <t>ECA-</t>
  </si>
  <si>
    <t>WOOF</t>
  </si>
  <si>
    <t>T--2</t>
  </si>
  <si>
    <t>CNC-</t>
  </si>
  <si>
    <t>4324</t>
  </si>
  <si>
    <t>SRG-</t>
  </si>
  <si>
    <t>CAGR</t>
  </si>
  <si>
    <t>TRI-</t>
  </si>
  <si>
    <t>BNS-</t>
  </si>
  <si>
    <t>BMO-</t>
  </si>
  <si>
    <t>CTCA</t>
  </si>
  <si>
    <t>EXHO</t>
  </si>
  <si>
    <t>BCE-</t>
  </si>
  <si>
    <t>SYNA</t>
  </si>
  <si>
    <t>GME-</t>
  </si>
  <si>
    <t>ENB-</t>
  </si>
  <si>
    <t>TRP-</t>
  </si>
  <si>
    <t>ABX2</t>
  </si>
  <si>
    <t>IMO-</t>
  </si>
  <si>
    <t>TCKB</t>
  </si>
  <si>
    <t>TD--</t>
  </si>
  <si>
    <t>KEY-</t>
  </si>
  <si>
    <t>INGC</t>
  </si>
  <si>
    <t>TTC-</t>
  </si>
  <si>
    <t>WEN-</t>
  </si>
  <si>
    <t>BJKA</t>
  </si>
  <si>
    <t>SEIC</t>
  </si>
  <si>
    <t>4321</t>
  </si>
  <si>
    <t>UGI-</t>
  </si>
  <si>
    <t>ABG-</t>
  </si>
  <si>
    <t>JBLU</t>
  </si>
  <si>
    <t>GGG-</t>
  </si>
  <si>
    <t>OREP</t>
  </si>
  <si>
    <t>LNCE</t>
  </si>
  <si>
    <t>STM-</t>
  </si>
  <si>
    <t>ALFA</t>
  </si>
  <si>
    <t>FISV</t>
  </si>
  <si>
    <t>JOY-</t>
  </si>
  <si>
    <t>NFLX</t>
  </si>
  <si>
    <t>ENAG</t>
  </si>
  <si>
    <t>SCG-</t>
  </si>
  <si>
    <t>AMGN</t>
  </si>
  <si>
    <t>2388</t>
  </si>
  <si>
    <t>APA-</t>
  </si>
  <si>
    <t>BRBY</t>
  </si>
  <si>
    <t>1211</t>
  </si>
  <si>
    <t>EAT-</t>
  </si>
  <si>
    <t>SASY</t>
  </si>
  <si>
    <t>XEC-</t>
  </si>
  <si>
    <t>KMX-</t>
  </si>
  <si>
    <t>EFX-</t>
  </si>
  <si>
    <t>FAST</t>
  </si>
  <si>
    <t>HXL-</t>
  </si>
  <si>
    <t>BOUY</t>
  </si>
  <si>
    <t>2749</t>
  </si>
  <si>
    <t>DKS-</t>
  </si>
  <si>
    <t>AU--</t>
  </si>
  <si>
    <t>GFI-</t>
  </si>
  <si>
    <t>LEN-</t>
  </si>
  <si>
    <t>KGC-</t>
  </si>
  <si>
    <t>ARMH</t>
  </si>
  <si>
    <t>WYNN</t>
  </si>
  <si>
    <t>0728</t>
  </si>
  <si>
    <t>RON-</t>
  </si>
  <si>
    <t>2337</t>
  </si>
  <si>
    <t>PAYX</t>
  </si>
  <si>
    <t>CME-</t>
  </si>
  <si>
    <t>PNR-</t>
  </si>
  <si>
    <t>STX-</t>
  </si>
  <si>
    <t>IPL-</t>
  </si>
  <si>
    <t>PBRA</t>
  </si>
  <si>
    <t>PBR-</t>
  </si>
  <si>
    <t>VAL2</t>
  </si>
  <si>
    <t>ERJ-</t>
  </si>
  <si>
    <t>NOK-</t>
  </si>
  <si>
    <t>INFY</t>
  </si>
  <si>
    <t>RYAA</t>
  </si>
  <si>
    <t>SNE-</t>
  </si>
  <si>
    <t>AMX-</t>
  </si>
  <si>
    <t>CX--</t>
  </si>
  <si>
    <t>FMX-</t>
  </si>
  <si>
    <t>ING2</t>
  </si>
  <si>
    <t>NVS-</t>
  </si>
  <si>
    <t>DEO-</t>
  </si>
  <si>
    <t>RDS5</t>
  </si>
  <si>
    <t>SHPG</t>
  </si>
  <si>
    <t>AZN2</t>
  </si>
  <si>
    <t>VOD2</t>
  </si>
  <si>
    <t>BP-2</t>
  </si>
  <si>
    <t>BBD-</t>
  </si>
  <si>
    <t>GSK2</t>
  </si>
  <si>
    <t>BHP2</t>
  </si>
  <si>
    <t>ITUB</t>
  </si>
  <si>
    <t>SAN2</t>
  </si>
  <si>
    <t>ABB1</t>
  </si>
  <si>
    <t>BTI-</t>
  </si>
  <si>
    <t>BCS-</t>
  </si>
  <si>
    <t>CMA-</t>
  </si>
  <si>
    <t>DHRW</t>
  </si>
  <si>
    <t>EGN-</t>
  </si>
  <si>
    <t>NVO-</t>
  </si>
  <si>
    <t>SNY-</t>
  </si>
  <si>
    <t>SIG-</t>
  </si>
  <si>
    <t>RIO3</t>
  </si>
  <si>
    <t>IBN-</t>
  </si>
  <si>
    <t>HDB-</t>
  </si>
  <si>
    <t>ICLR</t>
  </si>
  <si>
    <t>MTW-</t>
  </si>
  <si>
    <t>NGG-</t>
  </si>
  <si>
    <t>ABEV</t>
  </si>
  <si>
    <t>TEVA</t>
  </si>
  <si>
    <t>TM--</t>
  </si>
  <si>
    <t>RPM-</t>
  </si>
  <si>
    <t>STO2</t>
  </si>
  <si>
    <t>SYT-</t>
  </si>
  <si>
    <t>VAL3</t>
  </si>
  <si>
    <t>CCL1</t>
  </si>
  <si>
    <t>SYK-</t>
  </si>
  <si>
    <t>TFX-</t>
  </si>
  <si>
    <t>VAL-</t>
  </si>
  <si>
    <t>4563</t>
  </si>
  <si>
    <t>BOL-</t>
  </si>
  <si>
    <t>LUPE</t>
  </si>
  <si>
    <t>CPG2</t>
  </si>
  <si>
    <t>MGM-</t>
  </si>
  <si>
    <t>SHLD</t>
  </si>
  <si>
    <t>SPLS</t>
  </si>
  <si>
    <t>ASNA</t>
  </si>
  <si>
    <t>KMT-</t>
  </si>
  <si>
    <t>MKC-</t>
  </si>
  <si>
    <t>6724</t>
  </si>
  <si>
    <t>USB-</t>
  </si>
  <si>
    <t>EURA</t>
  </si>
  <si>
    <t>ROST</t>
  </si>
  <si>
    <t>SEE-</t>
  </si>
  <si>
    <t>SYMC</t>
  </si>
  <si>
    <t>TE--</t>
  </si>
  <si>
    <t>AMAT</t>
  </si>
  <si>
    <t>BKH-</t>
  </si>
  <si>
    <t>CSL2</t>
  </si>
  <si>
    <t>DCI-</t>
  </si>
  <si>
    <t>ODP-</t>
  </si>
  <si>
    <t>TIF-</t>
  </si>
  <si>
    <t>LNT-</t>
  </si>
  <si>
    <t>ADBE</t>
  </si>
  <si>
    <t>OA--</t>
  </si>
  <si>
    <t>PRTP</t>
  </si>
  <si>
    <t>EA--</t>
  </si>
  <si>
    <t>AXLL</t>
  </si>
  <si>
    <t>2333</t>
  </si>
  <si>
    <t>8303</t>
  </si>
  <si>
    <t>OMI-</t>
  </si>
  <si>
    <t>PROX</t>
  </si>
  <si>
    <t>ILD-</t>
  </si>
  <si>
    <t>SNI-</t>
  </si>
  <si>
    <t>CARR</t>
  </si>
  <si>
    <t>2371</t>
  </si>
  <si>
    <t>ARX-</t>
  </si>
  <si>
    <t>BIN-</t>
  </si>
  <si>
    <t>PPL2</t>
  </si>
  <si>
    <t>CRUS</t>
  </si>
  <si>
    <t>BWLD</t>
  </si>
  <si>
    <t>CRI-</t>
  </si>
  <si>
    <t>DVAX</t>
  </si>
  <si>
    <t>LKQ-</t>
  </si>
  <si>
    <t>MOH-</t>
  </si>
  <si>
    <t>NXST</t>
  </si>
  <si>
    <t>NRG-</t>
  </si>
  <si>
    <t>SBNY</t>
  </si>
  <si>
    <t>SNX-</t>
  </si>
  <si>
    <t>TCBI</t>
  </si>
  <si>
    <t>AAL2</t>
  </si>
  <si>
    <t>WLL-</t>
  </si>
  <si>
    <t>LBT1</t>
  </si>
  <si>
    <t>DPZ-</t>
  </si>
  <si>
    <t>ACAD</t>
  </si>
  <si>
    <t>ALNY</t>
  </si>
  <si>
    <t>MYL-</t>
  </si>
  <si>
    <t>CAB-</t>
  </si>
  <si>
    <t>NUVA</t>
  </si>
  <si>
    <t>WCG-</t>
  </si>
  <si>
    <t>CBG-</t>
  </si>
  <si>
    <t>4565</t>
  </si>
  <si>
    <t>VLO-</t>
  </si>
  <si>
    <t>ALK-</t>
  </si>
  <si>
    <t>CVC-</t>
  </si>
  <si>
    <t>WLK-</t>
  </si>
  <si>
    <t>GOO2</t>
  </si>
  <si>
    <t>2413</t>
  </si>
  <si>
    <t>CHD-</t>
  </si>
  <si>
    <t>9513</t>
  </si>
  <si>
    <t>TXRH</t>
  </si>
  <si>
    <t>BIG-</t>
  </si>
  <si>
    <t>ARCC</t>
  </si>
  <si>
    <t>CW--</t>
  </si>
  <si>
    <t>SGEF</t>
  </si>
  <si>
    <t>FER-</t>
  </si>
  <si>
    <t>FOX-</t>
  </si>
  <si>
    <t>FOXA</t>
  </si>
  <si>
    <t>MKTX</t>
  </si>
  <si>
    <t>FITB</t>
  </si>
  <si>
    <t>1605</t>
  </si>
  <si>
    <t>LVS-</t>
  </si>
  <si>
    <t>HLF-</t>
  </si>
  <si>
    <t>MIC-</t>
  </si>
  <si>
    <t>LXSG</t>
  </si>
  <si>
    <t>GXP-</t>
  </si>
  <si>
    <t>HUN-</t>
  </si>
  <si>
    <t>2432</t>
  </si>
  <si>
    <t>WEX-</t>
  </si>
  <si>
    <t>NTRS</t>
  </si>
  <si>
    <t>NEST</t>
  </si>
  <si>
    <t>3769</t>
  </si>
  <si>
    <t>DXCM</t>
  </si>
  <si>
    <t>PAY-</t>
  </si>
  <si>
    <t>SWN-</t>
  </si>
  <si>
    <t>1088</t>
  </si>
  <si>
    <t>STT-</t>
  </si>
  <si>
    <t>WAL-</t>
  </si>
  <si>
    <t>DSW-</t>
  </si>
  <si>
    <t>ENGI</t>
  </si>
  <si>
    <t>RDS2</t>
  </si>
  <si>
    <t>WSM-</t>
  </si>
  <si>
    <t>NDAQ</t>
  </si>
  <si>
    <t>ATI-</t>
  </si>
  <si>
    <t>XPO-</t>
  </si>
  <si>
    <t>DIS2</t>
  </si>
  <si>
    <t>FMG-</t>
  </si>
  <si>
    <t>SLW-</t>
  </si>
  <si>
    <t>GAS2</t>
  </si>
  <si>
    <t>8697</t>
  </si>
  <si>
    <t>CDNS</t>
  </si>
  <si>
    <t>CAH-</t>
  </si>
  <si>
    <t>EXPE</t>
  </si>
  <si>
    <t>CNL-</t>
  </si>
  <si>
    <t>CTL-</t>
  </si>
  <si>
    <t>2018</t>
  </si>
  <si>
    <t>BIDU</t>
  </si>
  <si>
    <t>SOGN</t>
  </si>
  <si>
    <t>LBT2</t>
  </si>
  <si>
    <t>X---</t>
  </si>
  <si>
    <t>0688</t>
  </si>
  <si>
    <t>0992</t>
  </si>
  <si>
    <t>1109</t>
  </si>
  <si>
    <t>0941</t>
  </si>
  <si>
    <t>0762</t>
  </si>
  <si>
    <t>0883</t>
  </si>
  <si>
    <t>CMC-</t>
  </si>
  <si>
    <t>3778</t>
  </si>
  <si>
    <t>CBRL</t>
  </si>
  <si>
    <t>CMPR</t>
  </si>
  <si>
    <t>WBMD</t>
  </si>
  <si>
    <t>CFR1</t>
  </si>
  <si>
    <t>0939</t>
  </si>
  <si>
    <t>CTRP</t>
  </si>
  <si>
    <t>0700</t>
  </si>
  <si>
    <t>IHS-</t>
  </si>
  <si>
    <t>VAKB</t>
  </si>
  <si>
    <t>3436</t>
  </si>
  <si>
    <t>UA--</t>
  </si>
  <si>
    <t>SPWR</t>
  </si>
  <si>
    <t>ICE-</t>
  </si>
  <si>
    <t>ESV-</t>
  </si>
  <si>
    <t>BKD-</t>
  </si>
  <si>
    <t>EDF-</t>
  </si>
  <si>
    <t>LYV-</t>
  </si>
  <si>
    <t>VIAB</t>
  </si>
  <si>
    <t>RF--</t>
  </si>
  <si>
    <t>FMER</t>
  </si>
  <si>
    <t>0489</t>
  </si>
  <si>
    <t>MTB-</t>
  </si>
  <si>
    <t>WNR-</t>
  </si>
  <si>
    <t>FHN-</t>
  </si>
  <si>
    <t>CMG-</t>
  </si>
  <si>
    <t>ACOR</t>
  </si>
  <si>
    <t>BEN-</t>
  </si>
  <si>
    <t>TDG-</t>
  </si>
  <si>
    <t>QSR-</t>
  </si>
  <si>
    <t>LEGD</t>
  </si>
  <si>
    <t>HIMX</t>
  </si>
  <si>
    <t>PERP</t>
  </si>
  <si>
    <t>STRZ</t>
  </si>
  <si>
    <t>HLS-</t>
  </si>
  <si>
    <t>GRLS</t>
  </si>
  <si>
    <t>HRC-</t>
  </si>
  <si>
    <t>HRL-</t>
  </si>
  <si>
    <t>3988</t>
  </si>
  <si>
    <t>HUBB</t>
  </si>
  <si>
    <t>JBHT</t>
  </si>
  <si>
    <t>HBAN</t>
  </si>
  <si>
    <t>3807</t>
  </si>
  <si>
    <t>MOS-</t>
  </si>
  <si>
    <t>DWNG</t>
  </si>
  <si>
    <t>KCOG</t>
  </si>
  <si>
    <t>IDTI</t>
  </si>
  <si>
    <t>JEC-</t>
  </si>
  <si>
    <t>0813</t>
  </si>
  <si>
    <t>KLAC</t>
  </si>
  <si>
    <t>WYN-</t>
  </si>
  <si>
    <t>KSU-</t>
  </si>
  <si>
    <t>KEX-</t>
  </si>
  <si>
    <t>HBI-</t>
  </si>
  <si>
    <t>LLTC</t>
  </si>
  <si>
    <t>CAPP</t>
  </si>
  <si>
    <t>MDVN</t>
  </si>
  <si>
    <t>UAL-</t>
  </si>
  <si>
    <t>POR-</t>
  </si>
  <si>
    <t>WU--</t>
  </si>
  <si>
    <t>MEG-</t>
  </si>
  <si>
    <t>EDU-</t>
  </si>
  <si>
    <t>3968</t>
  </si>
  <si>
    <t>EXPN</t>
  </si>
  <si>
    <t>2121</t>
  </si>
  <si>
    <t>GTO-</t>
  </si>
  <si>
    <t>MU--</t>
  </si>
  <si>
    <t>NI--</t>
  </si>
  <si>
    <t>NBR-</t>
  </si>
  <si>
    <t>1398</t>
  </si>
  <si>
    <t>RDS1</t>
  </si>
  <si>
    <t>NFG-</t>
  </si>
  <si>
    <t>SBH-</t>
  </si>
  <si>
    <t>8304</t>
  </si>
  <si>
    <t>CSIQ</t>
  </si>
  <si>
    <t>LDOS</t>
  </si>
  <si>
    <t>NJR-</t>
  </si>
  <si>
    <t>3064</t>
  </si>
  <si>
    <t>NBL-</t>
  </si>
  <si>
    <t>OII-</t>
  </si>
  <si>
    <t>OGE-</t>
  </si>
  <si>
    <t>NVRO</t>
  </si>
  <si>
    <t>1800</t>
  </si>
  <si>
    <t>AER-</t>
  </si>
  <si>
    <t>SPR-</t>
  </si>
  <si>
    <t>PNY-</t>
  </si>
  <si>
    <t>HTZ-</t>
  </si>
  <si>
    <t>FSLR</t>
  </si>
  <si>
    <t>MPEL</t>
  </si>
  <si>
    <t>OC--</t>
  </si>
  <si>
    <t>RXL-</t>
  </si>
  <si>
    <t>AWI-</t>
  </si>
  <si>
    <t>TMUS</t>
  </si>
  <si>
    <t>CNK-</t>
  </si>
  <si>
    <t>CLR-</t>
  </si>
  <si>
    <t>IBKR</t>
  </si>
  <si>
    <t>AIO-</t>
  </si>
  <si>
    <t>RHI-</t>
  </si>
  <si>
    <t>DAL-</t>
  </si>
  <si>
    <t>HALK</t>
  </si>
  <si>
    <t>DFS-</t>
  </si>
  <si>
    <t>TEL1</t>
  </si>
  <si>
    <t>MNDI</t>
  </si>
  <si>
    <t>SCHW</t>
  </si>
  <si>
    <t>DGC-</t>
  </si>
  <si>
    <t>LUV-</t>
  </si>
  <si>
    <t>TMO-</t>
  </si>
  <si>
    <t>TSS-</t>
  </si>
  <si>
    <t>WBC2</t>
  </si>
  <si>
    <t>AXTA</t>
  </si>
  <si>
    <t>WDC-</t>
  </si>
  <si>
    <t>ZION</t>
  </si>
  <si>
    <t>AIRP</t>
  </si>
  <si>
    <t>ISPA</t>
  </si>
  <si>
    <t>SNV-</t>
  </si>
  <si>
    <t>VAR-</t>
  </si>
  <si>
    <t>EXPD</t>
  </si>
  <si>
    <t>ALUA</t>
  </si>
  <si>
    <t>6098</t>
  </si>
  <si>
    <t>CNAT</t>
  </si>
  <si>
    <t>AVY-</t>
  </si>
  <si>
    <t>JUNO</t>
  </si>
  <si>
    <t>TER-</t>
  </si>
  <si>
    <t>AMS-</t>
  </si>
  <si>
    <t>BMS-</t>
  </si>
  <si>
    <t>IEMG</t>
  </si>
  <si>
    <t>OKE-</t>
  </si>
  <si>
    <t>TKR-</t>
  </si>
  <si>
    <t>VTBR</t>
  </si>
  <si>
    <t>TENR</t>
  </si>
  <si>
    <t>SDRL</t>
  </si>
  <si>
    <t>BLL-</t>
  </si>
  <si>
    <t>SHAK</t>
  </si>
  <si>
    <t>NUE-</t>
  </si>
  <si>
    <t>PHM-</t>
  </si>
  <si>
    <t>EIX-</t>
  </si>
  <si>
    <t>AENA</t>
  </si>
  <si>
    <t>VFC-</t>
  </si>
  <si>
    <t>AVT-</t>
  </si>
  <si>
    <t>BA--</t>
  </si>
  <si>
    <t>CSX-</t>
  </si>
  <si>
    <t>PKI-</t>
  </si>
  <si>
    <t>ECL-</t>
  </si>
  <si>
    <t>8732</t>
  </si>
  <si>
    <t>HAS-</t>
  </si>
  <si>
    <t>K--1</t>
  </si>
  <si>
    <t>SCOR</t>
  </si>
  <si>
    <t>KR--</t>
  </si>
  <si>
    <t>INFN</t>
  </si>
  <si>
    <t>JAZZ</t>
  </si>
  <si>
    <t>LULU</t>
  </si>
  <si>
    <t>LOW-</t>
  </si>
  <si>
    <t>MUR-</t>
  </si>
  <si>
    <t>VMW-</t>
  </si>
  <si>
    <t>MELI</t>
  </si>
  <si>
    <t>CXO-</t>
  </si>
  <si>
    <t>ALGT</t>
  </si>
  <si>
    <t>SEDG</t>
  </si>
  <si>
    <t>OLN-</t>
  </si>
  <si>
    <t>IPGP</t>
  </si>
  <si>
    <t>USG-</t>
  </si>
  <si>
    <t>VLLP</t>
  </si>
  <si>
    <t>TWC-</t>
  </si>
  <si>
    <t>DE--</t>
  </si>
  <si>
    <t>WRK-</t>
  </si>
  <si>
    <t>PCAR</t>
  </si>
  <si>
    <t>COST</t>
  </si>
  <si>
    <t>TJX-</t>
  </si>
  <si>
    <t>DOV-</t>
  </si>
  <si>
    <t>ETN-</t>
  </si>
  <si>
    <t>XOM-</t>
  </si>
  <si>
    <t>TGNA</t>
  </si>
  <si>
    <t>HUM-</t>
  </si>
  <si>
    <t>MAS-</t>
  </si>
  <si>
    <t>MRK-</t>
  </si>
  <si>
    <t>OMC-</t>
  </si>
  <si>
    <t>SAF-</t>
  </si>
  <si>
    <t>PFE-</t>
  </si>
  <si>
    <t>SO--</t>
  </si>
  <si>
    <t>SYY-</t>
  </si>
  <si>
    <t>XRX-</t>
  </si>
  <si>
    <t>ADSK</t>
  </si>
  <si>
    <t>KO--</t>
  </si>
  <si>
    <t>CAG-</t>
  </si>
  <si>
    <t>GLW-</t>
  </si>
  <si>
    <t>HRS-</t>
  </si>
  <si>
    <t>INTC</t>
  </si>
  <si>
    <t>TDC-</t>
  </si>
  <si>
    <t>LB--</t>
  </si>
  <si>
    <t>WFC-</t>
  </si>
  <si>
    <t>PEP-</t>
  </si>
  <si>
    <t>RTN-</t>
  </si>
  <si>
    <t>TEN-</t>
  </si>
  <si>
    <t>TXT-</t>
  </si>
  <si>
    <t>TYL-</t>
  </si>
  <si>
    <t>WBA-</t>
  </si>
  <si>
    <t>CVX-</t>
  </si>
  <si>
    <t>DOW-</t>
  </si>
  <si>
    <t>ETR-</t>
  </si>
  <si>
    <t>HD--</t>
  </si>
  <si>
    <t>IP--</t>
  </si>
  <si>
    <t>MSI-</t>
  </si>
  <si>
    <t>RDC-</t>
  </si>
  <si>
    <t>FL--</t>
  </si>
  <si>
    <t>ADI-</t>
  </si>
  <si>
    <t>AVP-</t>
  </si>
  <si>
    <t>CABK</t>
  </si>
  <si>
    <t>HRB-</t>
  </si>
  <si>
    <t>CMS-</t>
  </si>
  <si>
    <t>DUK-</t>
  </si>
  <si>
    <t>NEE-</t>
  </si>
  <si>
    <t>MCK-</t>
  </si>
  <si>
    <t>MDT-</t>
  </si>
  <si>
    <t>CVS-</t>
  </si>
  <si>
    <t>NWL-</t>
  </si>
  <si>
    <t>NOC-</t>
  </si>
  <si>
    <t>RAD-</t>
  </si>
  <si>
    <t>SLB-</t>
  </si>
  <si>
    <t>SWK-</t>
  </si>
  <si>
    <t>BCR-</t>
  </si>
  <si>
    <t>EPI-</t>
  </si>
  <si>
    <t>MSG-</t>
  </si>
  <si>
    <t>HAL-</t>
  </si>
  <si>
    <t>MSFT</t>
  </si>
  <si>
    <t>JWN-</t>
  </si>
  <si>
    <t>FE--</t>
  </si>
  <si>
    <t>S32-</t>
  </si>
  <si>
    <t>CSRA</t>
  </si>
  <si>
    <t>1113</t>
  </si>
  <si>
    <t>EPED</t>
  </si>
  <si>
    <t>WY--</t>
  </si>
  <si>
    <t>WHR-</t>
  </si>
  <si>
    <t>ASH-</t>
  </si>
  <si>
    <t>CAT-</t>
  </si>
  <si>
    <t>FIT-</t>
  </si>
  <si>
    <t>MHFI</t>
  </si>
  <si>
    <t>NKE-</t>
  </si>
  <si>
    <t>AEE-</t>
  </si>
  <si>
    <t>WMT-</t>
  </si>
  <si>
    <t>AXP-</t>
  </si>
  <si>
    <t>BHI-</t>
  </si>
  <si>
    <t>BMY-</t>
  </si>
  <si>
    <t>CPB-</t>
  </si>
  <si>
    <t>FTR-</t>
  </si>
  <si>
    <t>CY--</t>
  </si>
  <si>
    <t>EOG-</t>
  </si>
  <si>
    <t>GPC-</t>
  </si>
  <si>
    <t>IVZ-</t>
  </si>
  <si>
    <t>ATHN</t>
  </si>
  <si>
    <t>ULTA</t>
  </si>
  <si>
    <t>MSCI</t>
  </si>
  <si>
    <t>HP--</t>
  </si>
  <si>
    <t>CAVM</t>
  </si>
  <si>
    <t>DYN-</t>
  </si>
  <si>
    <t>IR--</t>
  </si>
  <si>
    <t>LEG-</t>
  </si>
  <si>
    <t>LLY-</t>
  </si>
  <si>
    <t>CASP</t>
  </si>
  <si>
    <t>JCP-</t>
  </si>
  <si>
    <t>PVH-</t>
  </si>
  <si>
    <t>PBI-</t>
  </si>
  <si>
    <t>WMB-</t>
  </si>
  <si>
    <t>HON-</t>
  </si>
  <si>
    <t>HES-</t>
  </si>
  <si>
    <t>BFB-</t>
  </si>
  <si>
    <t>ESSI</t>
  </si>
  <si>
    <t>TGT-</t>
  </si>
  <si>
    <t>DTE-</t>
  </si>
  <si>
    <t>DDS-</t>
  </si>
  <si>
    <t>GIS-</t>
  </si>
  <si>
    <t>0593</t>
  </si>
  <si>
    <t>IPG-</t>
  </si>
  <si>
    <t>JNJ-</t>
  </si>
  <si>
    <t>KBH-</t>
  </si>
  <si>
    <t>LART</t>
  </si>
  <si>
    <t>LUK-</t>
  </si>
  <si>
    <t>SGOB</t>
  </si>
  <si>
    <t>SBIq</t>
  </si>
  <si>
    <t>BKIR</t>
  </si>
  <si>
    <t>PNW-</t>
  </si>
  <si>
    <t>STJ-</t>
  </si>
  <si>
    <t>SRE-</t>
  </si>
  <si>
    <t>TRN2</t>
  </si>
  <si>
    <t>CA--</t>
  </si>
  <si>
    <t>ED--</t>
  </si>
  <si>
    <t>D---</t>
  </si>
  <si>
    <t>HSY-</t>
  </si>
  <si>
    <t>HPQ-</t>
  </si>
  <si>
    <t>KATE</t>
  </si>
  <si>
    <t>MENT</t>
  </si>
  <si>
    <t>ORCL</t>
  </si>
  <si>
    <t>LVMH</t>
  </si>
  <si>
    <t>PNC-</t>
  </si>
  <si>
    <t>PPG-</t>
  </si>
  <si>
    <t>PG--</t>
  </si>
  <si>
    <t>ROK-</t>
  </si>
  <si>
    <t>SNA-</t>
  </si>
  <si>
    <t>STI-</t>
  </si>
  <si>
    <t>UNP-</t>
  </si>
  <si>
    <t>VMC-</t>
  </si>
  <si>
    <t>PUBP</t>
  </si>
  <si>
    <t>WEC-</t>
  </si>
  <si>
    <t>ABT-</t>
  </si>
  <si>
    <t>APD-</t>
  </si>
  <si>
    <t>AA--</t>
  </si>
  <si>
    <t>AAPL</t>
  </si>
  <si>
    <t>DD--</t>
  </si>
  <si>
    <t>FNV-</t>
  </si>
  <si>
    <t>EMR-</t>
  </si>
  <si>
    <t>PM--</t>
  </si>
  <si>
    <t>V---</t>
  </si>
  <si>
    <t>MLNX</t>
  </si>
  <si>
    <t>GD--</t>
  </si>
  <si>
    <t>GWW-</t>
  </si>
  <si>
    <t>TCFP</t>
  </si>
  <si>
    <t>ITW-</t>
  </si>
  <si>
    <t>KMB-</t>
  </si>
  <si>
    <t>LPX-</t>
  </si>
  <si>
    <t>LMT-</t>
  </si>
  <si>
    <t>NEM-</t>
  </si>
  <si>
    <t>PH--</t>
  </si>
  <si>
    <t>PPL1</t>
  </si>
  <si>
    <t>GLNG</t>
  </si>
  <si>
    <t>EXC-</t>
  </si>
  <si>
    <t>MO--</t>
  </si>
  <si>
    <t>QGEN</t>
  </si>
  <si>
    <t>SHW-</t>
  </si>
  <si>
    <t>TSN-</t>
  </si>
  <si>
    <t>UTX-</t>
  </si>
  <si>
    <t>S---</t>
  </si>
  <si>
    <t>AMD-</t>
  </si>
  <si>
    <t>AET-</t>
  </si>
  <si>
    <t>DPS-</t>
  </si>
  <si>
    <t>FRES</t>
  </si>
  <si>
    <t>AEP-</t>
  </si>
  <si>
    <t>AWK-</t>
  </si>
  <si>
    <t>LKOH</t>
  </si>
  <si>
    <t>ADM-</t>
  </si>
  <si>
    <t>NKEL</t>
  </si>
  <si>
    <t>ADP-</t>
  </si>
  <si>
    <t>NVTK</t>
  </si>
  <si>
    <t>BAX-</t>
  </si>
  <si>
    <t>BDX-</t>
  </si>
  <si>
    <t>CCK-</t>
  </si>
  <si>
    <t>DIS-</t>
  </si>
  <si>
    <t>ZODC</t>
  </si>
  <si>
    <t>MCO-</t>
  </si>
  <si>
    <t>FDX-</t>
  </si>
  <si>
    <t>CNP-</t>
  </si>
  <si>
    <t>IBM-</t>
  </si>
  <si>
    <t>IFF-</t>
  </si>
  <si>
    <t>JCI-</t>
  </si>
  <si>
    <t>MMM-</t>
  </si>
  <si>
    <t>THC-</t>
  </si>
  <si>
    <t>NSC-</t>
  </si>
  <si>
    <t>XEL-</t>
  </si>
  <si>
    <t>OXY-</t>
  </si>
  <si>
    <t>PCG-</t>
  </si>
  <si>
    <t>PEG-</t>
  </si>
  <si>
    <t>T--1</t>
  </si>
  <si>
    <t>TXN-</t>
  </si>
  <si>
    <t>TYC-</t>
  </si>
  <si>
    <t>CMCS</t>
  </si>
  <si>
    <t>TAP-</t>
  </si>
  <si>
    <t>MRO-</t>
  </si>
  <si>
    <t>TOTF</t>
  </si>
  <si>
    <t>Z---</t>
  </si>
  <si>
    <t>POT2</t>
  </si>
  <si>
    <t>RCIB</t>
  </si>
  <si>
    <t>MICP</t>
  </si>
  <si>
    <t>UPM1</t>
  </si>
  <si>
    <t>SCHN</t>
  </si>
  <si>
    <t>CFX-</t>
  </si>
  <si>
    <t>ACS-</t>
  </si>
  <si>
    <t>RIO1</t>
  </si>
  <si>
    <t>UHR-</t>
  </si>
  <si>
    <t>BKGH</t>
  </si>
  <si>
    <t>ATO-</t>
  </si>
  <si>
    <t>AZO-</t>
  </si>
  <si>
    <t>COG-</t>
  </si>
  <si>
    <t>CSCO</t>
  </si>
  <si>
    <t>EMC-</t>
  </si>
  <si>
    <t>WFT-</t>
  </si>
  <si>
    <t>PXD-</t>
  </si>
  <si>
    <t>RJF-</t>
  </si>
  <si>
    <t>SONC</t>
  </si>
  <si>
    <t>BBT-</t>
  </si>
  <si>
    <t>CPN-</t>
  </si>
  <si>
    <t>LL--</t>
  </si>
  <si>
    <t>3092</t>
  </si>
  <si>
    <t>TSO-</t>
  </si>
  <si>
    <t>TRMB</t>
  </si>
  <si>
    <t>UHS-</t>
  </si>
  <si>
    <t>XLNX</t>
  </si>
  <si>
    <t>3692</t>
  </si>
  <si>
    <t>0011</t>
  </si>
  <si>
    <t>DST-</t>
  </si>
  <si>
    <t>0004</t>
  </si>
  <si>
    <t>WPG-</t>
  </si>
  <si>
    <t>RAC2</t>
  </si>
  <si>
    <t>FDC-</t>
  </si>
  <si>
    <t>HAR-</t>
  </si>
  <si>
    <t>7182</t>
  </si>
  <si>
    <t>SJM-</t>
  </si>
  <si>
    <t>WALM</t>
  </si>
  <si>
    <t>SBKJ</t>
  </si>
  <si>
    <t>0002</t>
  </si>
  <si>
    <t>ING1</t>
  </si>
  <si>
    <t>OUT1</t>
  </si>
  <si>
    <t>BAC-</t>
  </si>
  <si>
    <t>BID-</t>
  </si>
  <si>
    <t>0016</t>
  </si>
  <si>
    <t>NDA-</t>
  </si>
  <si>
    <t>0012</t>
  </si>
  <si>
    <t>0006</t>
  </si>
  <si>
    <t>CRH-</t>
  </si>
  <si>
    <t>CPA-</t>
  </si>
  <si>
    <t>EWT-</t>
  </si>
  <si>
    <t>EWU-</t>
  </si>
  <si>
    <t>IVV-</t>
  </si>
  <si>
    <t>EFA-</t>
  </si>
  <si>
    <t>EEM-</t>
  </si>
  <si>
    <t>IWM-</t>
  </si>
  <si>
    <t>GLD-</t>
  </si>
  <si>
    <t>ACHC</t>
  </si>
  <si>
    <t>3853</t>
  </si>
  <si>
    <t>RWR-</t>
  </si>
  <si>
    <t>SHV-</t>
  </si>
  <si>
    <t>FXE-</t>
  </si>
  <si>
    <t>EWZ-</t>
  </si>
  <si>
    <t>EWQ-</t>
  </si>
  <si>
    <t>EWG-</t>
  </si>
  <si>
    <t>EWI-</t>
  </si>
  <si>
    <t>EWW-</t>
  </si>
  <si>
    <t>EZA-</t>
  </si>
  <si>
    <t>EWY-</t>
  </si>
  <si>
    <t>EWP-</t>
  </si>
  <si>
    <t>SLV-</t>
  </si>
  <si>
    <t>PCY-</t>
  </si>
  <si>
    <t>TIP-</t>
  </si>
  <si>
    <t>IJH-</t>
  </si>
  <si>
    <t>IJR-</t>
  </si>
  <si>
    <t>VWO-</t>
  </si>
  <si>
    <t>BND-</t>
  </si>
  <si>
    <t>SIFI</t>
  </si>
  <si>
    <t>BBL-</t>
  </si>
  <si>
    <t>RDS3</t>
  </si>
  <si>
    <t>POT1</t>
  </si>
  <si>
    <t>RELI</t>
  </si>
  <si>
    <t>ROSN</t>
  </si>
  <si>
    <t>TREE</t>
  </si>
  <si>
    <t>6981</t>
  </si>
  <si>
    <t>7974</t>
  </si>
  <si>
    <t>6963</t>
  </si>
  <si>
    <t>TTM-</t>
  </si>
  <si>
    <t>BAP-</t>
  </si>
  <si>
    <t>EWJ-</t>
  </si>
  <si>
    <t>RAX-</t>
  </si>
  <si>
    <t>TWM-</t>
  </si>
  <si>
    <t>PMII</t>
  </si>
  <si>
    <t>UBI-</t>
  </si>
  <si>
    <t>AKBN</t>
  </si>
  <si>
    <t>GARA</t>
  </si>
  <si>
    <t>ISCT</t>
  </si>
  <si>
    <t>YKBN</t>
  </si>
  <si>
    <t>SQ--</t>
  </si>
  <si>
    <t>LHN1</t>
  </si>
  <si>
    <t>RAC1</t>
  </si>
  <si>
    <t>IEFA</t>
  </si>
  <si>
    <t>ISP-</t>
  </si>
  <si>
    <t>CYB-</t>
  </si>
  <si>
    <t>SNHG</t>
  </si>
  <si>
    <t>SPMI</t>
  </si>
  <si>
    <t>CFR2</t>
  </si>
  <si>
    <t>HOU-</t>
  </si>
  <si>
    <t>HOD-</t>
  </si>
  <si>
    <t>HGU-</t>
  </si>
  <si>
    <t>HVU-</t>
  </si>
  <si>
    <t>XEG-</t>
  </si>
  <si>
    <t>XIU-</t>
  </si>
  <si>
    <t>XSP-</t>
  </si>
  <si>
    <t>MSE-</t>
  </si>
  <si>
    <t>LVC-</t>
  </si>
  <si>
    <t>GBSX</t>
  </si>
  <si>
    <t>3188</t>
  </si>
  <si>
    <t>2822</t>
  </si>
  <si>
    <t>2800</t>
  </si>
  <si>
    <t>2828</t>
  </si>
  <si>
    <t>1306</t>
  </si>
  <si>
    <t>1321</t>
  </si>
  <si>
    <t>1330</t>
  </si>
  <si>
    <t>1568</t>
  </si>
  <si>
    <t>1570</t>
  </si>
  <si>
    <t>1579</t>
  </si>
  <si>
    <t>1360</t>
  </si>
  <si>
    <t>1365</t>
  </si>
  <si>
    <t>1435</t>
  </si>
  <si>
    <t>2038</t>
  </si>
  <si>
    <t>NAFT</t>
  </si>
  <si>
    <t>UWTI</t>
  </si>
  <si>
    <t>UGAZ</t>
  </si>
  <si>
    <t>TVIX</t>
  </si>
  <si>
    <t>DGAZ</t>
  </si>
  <si>
    <t>DWTI</t>
  </si>
  <si>
    <t>XIV-</t>
  </si>
  <si>
    <t>DBEF</t>
  </si>
  <si>
    <t>DBJP</t>
  </si>
  <si>
    <t>DBEU</t>
  </si>
  <si>
    <t>ASHR</t>
  </si>
  <si>
    <t>DUST</t>
  </si>
  <si>
    <t>SPXL</t>
  </si>
  <si>
    <t>ERX-</t>
  </si>
  <si>
    <t>SPXS</t>
  </si>
  <si>
    <t>ERY-</t>
  </si>
  <si>
    <t>EDZ-</t>
  </si>
  <si>
    <t>FAS-</t>
  </si>
  <si>
    <t>EDC-</t>
  </si>
  <si>
    <t>LABU</t>
  </si>
  <si>
    <t>TZA-</t>
  </si>
  <si>
    <t>FAZ-</t>
  </si>
  <si>
    <t>JNUG</t>
  </si>
  <si>
    <t>NUGT</t>
  </si>
  <si>
    <t>LABD</t>
  </si>
  <si>
    <t>YANG</t>
  </si>
  <si>
    <t>FBT-</t>
  </si>
  <si>
    <t>FXG-</t>
  </si>
  <si>
    <t>FXN-</t>
  </si>
  <si>
    <t>FXH-</t>
  </si>
  <si>
    <t>FXU-</t>
  </si>
  <si>
    <t>FV--</t>
  </si>
  <si>
    <t>EEMV</t>
  </si>
  <si>
    <t>ITOT</t>
  </si>
  <si>
    <t>IYT-</t>
  </si>
  <si>
    <t>IGV-</t>
  </si>
  <si>
    <t>SOXX</t>
  </si>
  <si>
    <t>AAXJ</t>
  </si>
  <si>
    <t>ACWX</t>
  </si>
  <si>
    <t>SCZ-</t>
  </si>
  <si>
    <t>IDV-</t>
  </si>
  <si>
    <t>ORAN</t>
  </si>
  <si>
    <t>ITB-</t>
  </si>
  <si>
    <t>INDA</t>
  </si>
  <si>
    <t>HDV-</t>
  </si>
  <si>
    <t>MCHI</t>
  </si>
  <si>
    <t>EFAV</t>
  </si>
  <si>
    <t>USMV</t>
  </si>
  <si>
    <t>NEAR</t>
  </si>
  <si>
    <t>HEZU</t>
  </si>
  <si>
    <t>HEWG</t>
  </si>
  <si>
    <t>HEFA</t>
  </si>
  <si>
    <t>HEWJ</t>
  </si>
  <si>
    <t>HYS-</t>
  </si>
  <si>
    <t>UUP-</t>
  </si>
  <si>
    <t>BIS-</t>
  </si>
  <si>
    <t>QLD-</t>
  </si>
  <si>
    <t>BIB-</t>
  </si>
  <si>
    <t>DDM-</t>
  </si>
  <si>
    <t>DOG-</t>
  </si>
  <si>
    <t>UVXY</t>
  </si>
  <si>
    <t>UCO-</t>
  </si>
  <si>
    <t>VIXY</t>
  </si>
  <si>
    <t>SVXY</t>
  </si>
  <si>
    <t>SCO-</t>
  </si>
  <si>
    <t>SDOW</t>
  </si>
  <si>
    <t>UDOW</t>
  </si>
  <si>
    <t>TQQQ</t>
  </si>
  <si>
    <t>UPRO</t>
  </si>
  <si>
    <t>SRTY</t>
  </si>
  <si>
    <t>SQQQ</t>
  </si>
  <si>
    <t>QID-</t>
  </si>
  <si>
    <t>SPXU</t>
  </si>
  <si>
    <t>DXD-</t>
  </si>
  <si>
    <t>SCPB</t>
  </si>
  <si>
    <t>KRE-</t>
  </si>
  <si>
    <t>XRT-</t>
  </si>
  <si>
    <t>XOP-</t>
  </si>
  <si>
    <t>KBE-</t>
  </si>
  <si>
    <t>XBI-</t>
  </si>
  <si>
    <t>XHB-</t>
  </si>
  <si>
    <t>SCHB</t>
  </si>
  <si>
    <t>SCHD</t>
  </si>
  <si>
    <t>SCHF</t>
  </si>
  <si>
    <t>VXUS</t>
  </si>
  <si>
    <t>BNDX</t>
  </si>
  <si>
    <t>VDE-</t>
  </si>
  <si>
    <t>VFH-</t>
  </si>
  <si>
    <t>VHT-</t>
  </si>
  <si>
    <t>VOE-</t>
  </si>
  <si>
    <t>VBR-</t>
  </si>
  <si>
    <t>HEDJ</t>
  </si>
  <si>
    <t>4594</t>
  </si>
  <si>
    <t>2315</t>
  </si>
  <si>
    <t>3914</t>
  </si>
  <si>
    <t>8704</t>
  </si>
  <si>
    <t>8462</t>
  </si>
  <si>
    <t>ISF-</t>
  </si>
  <si>
    <t>LQDE</t>
  </si>
  <si>
    <t>IEEM</t>
  </si>
  <si>
    <t>IEMB</t>
  </si>
  <si>
    <t>IEAC</t>
  </si>
  <si>
    <t>VUSA</t>
  </si>
  <si>
    <t>IWAD</t>
  </si>
  <si>
    <t>IHYU</t>
  </si>
  <si>
    <t>SGLD</t>
  </si>
  <si>
    <t>CSPX</t>
  </si>
  <si>
    <t>IHYG</t>
  </si>
  <si>
    <t>LEVM</t>
  </si>
  <si>
    <t>ETFM</t>
  </si>
  <si>
    <t>CBA-</t>
  </si>
  <si>
    <t>OSH-</t>
  </si>
  <si>
    <t>CNQ-</t>
  </si>
  <si>
    <t>CRDI</t>
  </si>
  <si>
    <t>2914</t>
  </si>
  <si>
    <t>STER</t>
  </si>
  <si>
    <t>RENA</t>
  </si>
  <si>
    <t>9432</t>
  </si>
  <si>
    <t>RAND</t>
  </si>
  <si>
    <t>LOGN</t>
  </si>
  <si>
    <t>ANTO</t>
  </si>
  <si>
    <t>SGE-</t>
  </si>
  <si>
    <t>SSE-</t>
  </si>
  <si>
    <t>AMC-</t>
  </si>
  <si>
    <t>DBSM</t>
  </si>
  <si>
    <t>CLN-</t>
  </si>
  <si>
    <t>MX--</t>
  </si>
  <si>
    <t>ARG-</t>
  </si>
  <si>
    <t>ARW-</t>
  </si>
  <si>
    <t>BBY-</t>
  </si>
  <si>
    <t>CASY</t>
  </si>
  <si>
    <t>EV--</t>
  </si>
  <si>
    <t>GNTX</t>
  </si>
  <si>
    <t>FCHA</t>
  </si>
  <si>
    <t>IEX-</t>
  </si>
  <si>
    <t>LRCX</t>
  </si>
  <si>
    <t>PBCT</t>
  </si>
  <si>
    <t>TOL-</t>
  </si>
  <si>
    <t>AES-</t>
  </si>
  <si>
    <t>CCL2</t>
  </si>
  <si>
    <t>M---</t>
  </si>
  <si>
    <t>MTG-</t>
  </si>
  <si>
    <t>OI--</t>
  </si>
  <si>
    <t>PRGO</t>
  </si>
  <si>
    <t>QCOM</t>
  </si>
  <si>
    <t>SMG-</t>
  </si>
  <si>
    <t>AOS-</t>
  </si>
  <si>
    <t>PX--</t>
  </si>
  <si>
    <t>HSBA</t>
  </si>
  <si>
    <t>GPK-</t>
  </si>
  <si>
    <t>MDBI</t>
  </si>
  <si>
    <t>9843</t>
  </si>
  <si>
    <t>AZN1</t>
  </si>
  <si>
    <t>MRU-</t>
  </si>
  <si>
    <t>8013</t>
  </si>
  <si>
    <t>APH-</t>
  </si>
  <si>
    <t>PNRA</t>
  </si>
  <si>
    <t>BEAV</t>
  </si>
  <si>
    <t>BBBY</t>
  </si>
  <si>
    <t>BSX-</t>
  </si>
  <si>
    <t>RDN-</t>
  </si>
  <si>
    <t>STO1</t>
  </si>
  <si>
    <t>STZ-</t>
  </si>
  <si>
    <t>CERN</t>
  </si>
  <si>
    <t>CAKE</t>
  </si>
  <si>
    <t>CACC</t>
  </si>
  <si>
    <t>CREE</t>
  </si>
  <si>
    <t>DVN-</t>
  </si>
  <si>
    <t>ESRX</t>
  </si>
  <si>
    <t>7832</t>
  </si>
  <si>
    <t>FNB-</t>
  </si>
  <si>
    <t>JACK</t>
  </si>
  <si>
    <t>GILD</t>
  </si>
  <si>
    <t>INTU</t>
  </si>
  <si>
    <t>KSS-</t>
  </si>
  <si>
    <t>MHK-</t>
  </si>
  <si>
    <t>NE--</t>
  </si>
  <si>
    <t>PDCO</t>
  </si>
  <si>
    <t>ROP-</t>
  </si>
  <si>
    <t>CAA-</t>
  </si>
  <si>
    <t>SBUX</t>
  </si>
  <si>
    <t>STE-</t>
  </si>
  <si>
    <t>SNPS</t>
  </si>
  <si>
    <t>CTX-</t>
  </si>
  <si>
    <t>VRTX</t>
  </si>
  <si>
    <t>AGN-</t>
  </si>
  <si>
    <t>WFM-</t>
  </si>
  <si>
    <t>ZBRA</t>
  </si>
  <si>
    <t>IDXX</t>
  </si>
  <si>
    <t>7741</t>
  </si>
  <si>
    <t>REGN</t>
  </si>
  <si>
    <t>MS-2</t>
  </si>
  <si>
    <t>EL--</t>
  </si>
  <si>
    <t>OMVV</t>
  </si>
  <si>
    <t>5332</t>
  </si>
  <si>
    <t>WOW-</t>
  </si>
  <si>
    <t>9020</t>
  </si>
  <si>
    <t>4523</t>
  </si>
  <si>
    <t>EMN-</t>
  </si>
  <si>
    <t>3099</t>
  </si>
  <si>
    <t>ALB-</t>
  </si>
  <si>
    <t>8267</t>
  </si>
  <si>
    <t>8252</t>
  </si>
  <si>
    <t>7731</t>
  </si>
  <si>
    <t>7752</t>
  </si>
  <si>
    <t>6273</t>
  </si>
  <si>
    <t>GALN</t>
  </si>
  <si>
    <t>9735</t>
  </si>
  <si>
    <t>AGU-</t>
  </si>
  <si>
    <t>FREG</t>
  </si>
  <si>
    <t>8354</t>
  </si>
  <si>
    <t>AHT-</t>
  </si>
  <si>
    <t>6954</t>
  </si>
  <si>
    <t>BYD-</t>
  </si>
  <si>
    <t>FICO</t>
  </si>
  <si>
    <t>1963</t>
  </si>
  <si>
    <t>HFC-</t>
  </si>
  <si>
    <t>MLM-</t>
  </si>
  <si>
    <t>NFX-</t>
  </si>
  <si>
    <t>ORLY</t>
  </si>
  <si>
    <t>3405</t>
  </si>
  <si>
    <t>ADN-</t>
  </si>
  <si>
    <t>CBS-</t>
  </si>
  <si>
    <t>9433</t>
  </si>
  <si>
    <t>4568</t>
  </si>
  <si>
    <t>AGCO</t>
  </si>
  <si>
    <t>JAH-</t>
  </si>
  <si>
    <t>TWX-</t>
  </si>
  <si>
    <t>ARRS</t>
  </si>
  <si>
    <t>3401</t>
  </si>
  <si>
    <t>BOKF</t>
  </si>
  <si>
    <t>BWA-</t>
  </si>
  <si>
    <t>EXP-</t>
  </si>
  <si>
    <t>CPRT</t>
  </si>
  <si>
    <t>DHI-</t>
  </si>
  <si>
    <t>C111</t>
  </si>
  <si>
    <t>C112</t>
  </si>
  <si>
    <t>C113</t>
  </si>
  <si>
    <t>C114</t>
  </si>
  <si>
    <t>C115</t>
  </si>
  <si>
    <t>C116</t>
  </si>
  <si>
    <t>C117</t>
  </si>
  <si>
    <t>C118</t>
  </si>
  <si>
    <t>C119</t>
  </si>
  <si>
    <t>C120</t>
  </si>
  <si>
    <t>C121</t>
  </si>
  <si>
    <t>C122</t>
  </si>
  <si>
    <t>C123</t>
  </si>
  <si>
    <t>C188</t>
  </si>
  <si>
    <t>C125</t>
  </si>
  <si>
    <t>C126</t>
  </si>
  <si>
    <t>C127</t>
  </si>
  <si>
    <t>C128</t>
  </si>
  <si>
    <t>C129</t>
  </si>
  <si>
    <t>C130</t>
  </si>
  <si>
    <t>C131</t>
  </si>
  <si>
    <t>C132</t>
  </si>
  <si>
    <t>C133</t>
  </si>
  <si>
    <t>C134</t>
  </si>
  <si>
    <t>C135</t>
  </si>
  <si>
    <t>C136</t>
  </si>
  <si>
    <t>C137</t>
  </si>
  <si>
    <t>C138</t>
  </si>
  <si>
    <t>C139</t>
  </si>
  <si>
    <t>C140</t>
  </si>
  <si>
    <t>C141</t>
  </si>
  <si>
    <t>C142</t>
  </si>
  <si>
    <t>C143</t>
  </si>
  <si>
    <t>C144</t>
  </si>
  <si>
    <t>C145</t>
  </si>
  <si>
    <t>C146</t>
  </si>
  <si>
    <t>C147</t>
  </si>
  <si>
    <t>C148</t>
  </si>
  <si>
    <t>C149</t>
  </si>
  <si>
    <t>C150</t>
  </si>
  <si>
    <t>C151</t>
  </si>
  <si>
    <t>C152</t>
  </si>
  <si>
    <t>C153</t>
  </si>
  <si>
    <t>C154</t>
  </si>
  <si>
    <t>C155</t>
  </si>
  <si>
    <t>C156</t>
  </si>
  <si>
    <t>C157</t>
  </si>
  <si>
    <t>C158</t>
  </si>
  <si>
    <t>C159</t>
  </si>
  <si>
    <t>C160</t>
  </si>
  <si>
    <t>C161</t>
  </si>
  <si>
    <t>C162</t>
  </si>
  <si>
    <t>C163</t>
  </si>
  <si>
    <t>C164</t>
  </si>
  <si>
    <t>C165</t>
  </si>
  <si>
    <t>C166</t>
  </si>
  <si>
    <t>C167</t>
  </si>
  <si>
    <t>C168</t>
  </si>
  <si>
    <t>C169</t>
  </si>
  <si>
    <t>C170</t>
  </si>
  <si>
    <t>C171</t>
  </si>
  <si>
    <t>C172</t>
  </si>
  <si>
    <t>C173</t>
  </si>
  <si>
    <t>C174</t>
  </si>
  <si>
    <t>C175</t>
  </si>
  <si>
    <t>C176</t>
  </si>
  <si>
    <t>C177</t>
  </si>
  <si>
    <t>C178</t>
  </si>
  <si>
    <t>C179</t>
  </si>
  <si>
    <t>C180</t>
  </si>
  <si>
    <t>C181</t>
  </si>
  <si>
    <t>C182</t>
  </si>
  <si>
    <t>C183</t>
  </si>
  <si>
    <t>C187</t>
  </si>
  <si>
    <t>C185</t>
  </si>
  <si>
    <t>C186</t>
  </si>
  <si>
    <t>CNSA</t>
  </si>
  <si>
    <t>Custom SG Index</t>
  </si>
  <si>
    <t>RXML</t>
  </si>
  <si>
    <t>RJBL</t>
  </si>
  <si>
    <t>RKEL</t>
  </si>
  <si>
    <t>AAOE</t>
  </si>
  <si>
    <t>AISM</t>
  </si>
  <si>
    <t>AJRD</t>
  </si>
  <si>
    <t>AKPE</t>
  </si>
  <si>
    <t>AKDI</t>
  </si>
  <si>
    <t>EVSP</t>
  </si>
  <si>
    <t>ARDS</t>
  </si>
  <si>
    <t>ARES</t>
  </si>
  <si>
    <t>ARCI</t>
  </si>
  <si>
    <t>AD01</t>
  </si>
  <si>
    <t>ALLO</t>
  </si>
  <si>
    <t>AARE</t>
  </si>
  <si>
    <t>AAR-</t>
  </si>
  <si>
    <t>AARU</t>
  </si>
  <si>
    <t>ARCA</t>
  </si>
  <si>
    <t>ASAL</t>
  </si>
  <si>
    <t>BESI</t>
  </si>
  <si>
    <t>COGC</t>
  </si>
  <si>
    <t>REV2</t>
  </si>
  <si>
    <t>WIN1</t>
  </si>
  <si>
    <t>DDG-</t>
  </si>
  <si>
    <t>DLUX</t>
  </si>
  <si>
    <t>DLRC</t>
  </si>
  <si>
    <t>DIv1</t>
  </si>
  <si>
    <t>DIEB</t>
  </si>
  <si>
    <t>RGHP</t>
  </si>
  <si>
    <t>UDRP</t>
  </si>
  <si>
    <t>DTEC</t>
  </si>
  <si>
    <t>DIAD</t>
  </si>
  <si>
    <t>DAF3</t>
  </si>
  <si>
    <t>DIA2</t>
  </si>
  <si>
    <t>DEA1</t>
  </si>
  <si>
    <t>DREB</t>
  </si>
  <si>
    <t>DRE2</t>
  </si>
  <si>
    <t>DI11</t>
  </si>
  <si>
    <t>ZH02</t>
  </si>
  <si>
    <t>ZH03</t>
  </si>
  <si>
    <t>ZH04</t>
  </si>
  <si>
    <t>ZH05</t>
  </si>
  <si>
    <t>ZH01</t>
  </si>
  <si>
    <t>EVRP</t>
  </si>
  <si>
    <t>GO--</t>
  </si>
  <si>
    <t>EEES</t>
  </si>
  <si>
    <t>EWES</t>
  </si>
  <si>
    <t>ECTA</t>
  </si>
  <si>
    <t>PRUV</t>
  </si>
  <si>
    <t>SF10</t>
  </si>
  <si>
    <t>ERHO</t>
  </si>
  <si>
    <t>ERSC</t>
  </si>
  <si>
    <t>ERVB</t>
  </si>
  <si>
    <t>BFFI</t>
  </si>
  <si>
    <t>FCME</t>
  </si>
  <si>
    <t>FEO-</t>
  </si>
  <si>
    <t>FQAB</t>
  </si>
  <si>
    <t>FQAC</t>
  </si>
  <si>
    <t>FQAA</t>
  </si>
  <si>
    <t>FQAQ</t>
  </si>
  <si>
    <t>FQAE</t>
  </si>
  <si>
    <t>FQAL</t>
  </si>
  <si>
    <t>MY2F</t>
  </si>
  <si>
    <t>PRv3</t>
  </si>
  <si>
    <t>PRIV</t>
  </si>
  <si>
    <t>GEST</t>
  </si>
  <si>
    <t>RHCL</t>
  </si>
  <si>
    <t>HETR</t>
  </si>
  <si>
    <t>GLHY</t>
  </si>
  <si>
    <t>HCA2</t>
  </si>
  <si>
    <t>HDMF</t>
  </si>
  <si>
    <t>XULS</t>
  </si>
  <si>
    <t>BSER</t>
  </si>
  <si>
    <t>U173</t>
  </si>
  <si>
    <t>IRSP</t>
  </si>
  <si>
    <t>KSVT</t>
  </si>
  <si>
    <t>KGVT</t>
  </si>
  <si>
    <t>RKML</t>
  </si>
  <si>
    <t>LCAT</t>
  </si>
  <si>
    <t>LOLS</t>
  </si>
  <si>
    <t>LOBU</t>
  </si>
  <si>
    <t>LAR3</t>
  </si>
  <si>
    <t>LMA3</t>
  </si>
  <si>
    <t>LVAD</t>
  </si>
  <si>
    <t>MPIE</t>
  </si>
  <si>
    <t>MTRO</t>
  </si>
  <si>
    <t>WAT-</t>
  </si>
  <si>
    <t>WATR</t>
  </si>
  <si>
    <t>MTDI</t>
  </si>
  <si>
    <t>MFAE</t>
  </si>
  <si>
    <t>NAFX</t>
  </si>
  <si>
    <t>NBGB</t>
  </si>
  <si>
    <t>NBAD</t>
  </si>
  <si>
    <t>XSPX</t>
  </si>
  <si>
    <t>NSPX</t>
  </si>
  <si>
    <t>ODI-</t>
  </si>
  <si>
    <t>OTPX</t>
  </si>
  <si>
    <t>OTPT</t>
  </si>
  <si>
    <t>OTP2</t>
  </si>
  <si>
    <t>OTP4</t>
  </si>
  <si>
    <t>MFA3</t>
  </si>
  <si>
    <t>MFA2</t>
  </si>
  <si>
    <t>ORS5</t>
  </si>
  <si>
    <t>ORS9</t>
  </si>
  <si>
    <t>ORS6</t>
  </si>
  <si>
    <t>ORS7</t>
  </si>
  <si>
    <t>OTUV</t>
  </si>
  <si>
    <t>PHIS</t>
  </si>
  <si>
    <t>OA01</t>
  </si>
  <si>
    <t>PISA</t>
  </si>
  <si>
    <t>PRMU</t>
  </si>
  <si>
    <t>PRM2</t>
  </si>
  <si>
    <t>PRM3</t>
  </si>
  <si>
    <t>QEUS</t>
  </si>
  <si>
    <t>QIQB</t>
  </si>
  <si>
    <t>QD15</t>
  </si>
  <si>
    <t>QD10</t>
  </si>
  <si>
    <t>RPUC</t>
  </si>
  <si>
    <t>RPWC</t>
  </si>
  <si>
    <t>RXPL</t>
  </si>
  <si>
    <t>ISD-</t>
  </si>
  <si>
    <t>URPP</t>
  </si>
  <si>
    <t>K27E</t>
  </si>
  <si>
    <t>DF05</t>
  </si>
  <si>
    <t>SGDC</t>
  </si>
  <si>
    <t>IPUS</t>
  </si>
  <si>
    <t>TA01</t>
  </si>
  <si>
    <t>TA10</t>
  </si>
  <si>
    <t>TA02</t>
  </si>
  <si>
    <t>TA03</t>
  </si>
  <si>
    <t>TA04</t>
  </si>
  <si>
    <t>TA05</t>
  </si>
  <si>
    <t>TA06</t>
  </si>
  <si>
    <t>TA07</t>
  </si>
  <si>
    <t>TA08</t>
  </si>
  <si>
    <t>TA09</t>
  </si>
  <si>
    <t>IP01</t>
  </si>
  <si>
    <t>IP02</t>
  </si>
  <si>
    <t>IP03</t>
  </si>
  <si>
    <t>IP04</t>
  </si>
  <si>
    <t>M97E</t>
  </si>
  <si>
    <t>M92E</t>
  </si>
  <si>
    <t>M74E</t>
  </si>
  <si>
    <t>M85E</t>
  </si>
  <si>
    <t>M84E</t>
  </si>
  <si>
    <t>M91E</t>
  </si>
  <si>
    <t>M78E</t>
  </si>
  <si>
    <t>M82E</t>
  </si>
  <si>
    <t>M70E</t>
  </si>
  <si>
    <t>M75E</t>
  </si>
  <si>
    <t>M71E</t>
  </si>
  <si>
    <t>M88E</t>
  </si>
  <si>
    <t>M72E</t>
  </si>
  <si>
    <t>M80E</t>
  </si>
  <si>
    <t>M90E</t>
  </si>
  <si>
    <t>M86E</t>
  </si>
  <si>
    <t>M87E</t>
  </si>
  <si>
    <t>M95E</t>
  </si>
  <si>
    <t>M73E</t>
  </si>
  <si>
    <t>M94E</t>
  </si>
  <si>
    <t>M89E</t>
  </si>
  <si>
    <t>M81E</t>
  </si>
  <si>
    <t>M76E</t>
  </si>
  <si>
    <t>M77E</t>
  </si>
  <si>
    <t>M83E</t>
  </si>
  <si>
    <t>M79E</t>
  </si>
  <si>
    <t>M93E</t>
  </si>
  <si>
    <t>S4SE</t>
  </si>
  <si>
    <t>2410</t>
  </si>
  <si>
    <t>246-</t>
  </si>
  <si>
    <t>2620</t>
  </si>
  <si>
    <t>266-</t>
  </si>
  <si>
    <t>FEF1</t>
  </si>
  <si>
    <t>FEF2</t>
  </si>
  <si>
    <t>FEF3</t>
  </si>
  <si>
    <t>FEF4</t>
  </si>
  <si>
    <t>JB10</t>
  </si>
  <si>
    <t>TY10</t>
  </si>
  <si>
    <t>MSA-</t>
  </si>
  <si>
    <t>CCBU</t>
  </si>
  <si>
    <t>RX--</t>
  </si>
  <si>
    <t>XG4-</t>
  </si>
  <si>
    <t>XRSP</t>
  </si>
  <si>
    <t>IK--</t>
  </si>
  <si>
    <t>XCCY</t>
  </si>
  <si>
    <t>XCCP</t>
  </si>
  <si>
    <t>GILT</t>
  </si>
  <si>
    <t>BC10</t>
  </si>
  <si>
    <t>BE10</t>
  </si>
  <si>
    <t>BG10</t>
  </si>
  <si>
    <t>BJ10</t>
  </si>
  <si>
    <t>BU10</t>
  </si>
  <si>
    <t>BC2-</t>
  </si>
  <si>
    <t>BE2-</t>
  </si>
  <si>
    <t>BG2-</t>
  </si>
  <si>
    <t>BJ2-</t>
  </si>
  <si>
    <t>BU2-</t>
  </si>
  <si>
    <t>FLGB</t>
  </si>
  <si>
    <t>FLJP</t>
  </si>
  <si>
    <t>BC5-</t>
  </si>
  <si>
    <t>BE5-</t>
  </si>
  <si>
    <t>BG5-</t>
  </si>
  <si>
    <t>BJ5-</t>
  </si>
  <si>
    <t>BU5-</t>
  </si>
  <si>
    <t>BDU5</t>
  </si>
  <si>
    <t>ARS2</t>
  </si>
  <si>
    <t>ABST</t>
  </si>
  <si>
    <t>ACBH</t>
  </si>
  <si>
    <t>ARJ2</t>
  </si>
  <si>
    <t>ARU1</t>
  </si>
  <si>
    <t>ARM1</t>
  </si>
  <si>
    <t>ARU2</t>
  </si>
  <si>
    <t>AB--</t>
  </si>
  <si>
    <t>ABS-</t>
  </si>
  <si>
    <t>ABSE</t>
  </si>
  <si>
    <t>ABE-</t>
  </si>
  <si>
    <t>ABP-</t>
  </si>
  <si>
    <t>AVEC</t>
  </si>
  <si>
    <t>AVJP</t>
  </si>
  <si>
    <t>AVUS</t>
  </si>
  <si>
    <t>AECL</t>
  </si>
  <si>
    <t>AEF2</t>
  </si>
  <si>
    <t>ACE-</t>
  </si>
  <si>
    <t>AMv3</t>
  </si>
  <si>
    <t>AMv1</t>
  </si>
  <si>
    <t>AMv2</t>
  </si>
  <si>
    <t>AMP-</t>
  </si>
  <si>
    <t>AMv0</t>
  </si>
  <si>
    <t>BLVU</t>
  </si>
  <si>
    <t>BE1M</t>
  </si>
  <si>
    <t>BU1M</t>
  </si>
  <si>
    <t>BE30</t>
  </si>
  <si>
    <t>BU30</t>
  </si>
  <si>
    <t>BU3M</t>
  </si>
  <si>
    <t>BU4-</t>
  </si>
  <si>
    <t>BC6M</t>
  </si>
  <si>
    <t>BE6M</t>
  </si>
  <si>
    <t>BG6M</t>
  </si>
  <si>
    <t>BJ6M</t>
  </si>
  <si>
    <t>BU6-</t>
  </si>
  <si>
    <t>BU7-</t>
  </si>
  <si>
    <t>BE1D</t>
  </si>
  <si>
    <t>BJCI</t>
  </si>
  <si>
    <t>ZC2J</t>
  </si>
  <si>
    <t>ZC2U</t>
  </si>
  <si>
    <t>ZC5A</t>
  </si>
  <si>
    <t>ZC5C</t>
  </si>
  <si>
    <t>ZC5E</t>
  </si>
  <si>
    <t>ZC5J</t>
  </si>
  <si>
    <t>ZC5U</t>
  </si>
  <si>
    <t>ZCEU</t>
  </si>
  <si>
    <t>ZCGB</t>
  </si>
  <si>
    <t>ZC5S</t>
  </si>
  <si>
    <t>ZC5G</t>
  </si>
  <si>
    <t>ZCJN</t>
  </si>
  <si>
    <t>ZCUS</t>
  </si>
  <si>
    <t>ZCWX</t>
  </si>
  <si>
    <t>BWCI</t>
  </si>
  <si>
    <t>BS5E</t>
  </si>
  <si>
    <t>BS3E</t>
  </si>
  <si>
    <t>BE3E</t>
  </si>
  <si>
    <t>BHE3</t>
  </si>
  <si>
    <t>BHEV</t>
  </si>
  <si>
    <t>BE5E</t>
  </si>
  <si>
    <t>BSU2</t>
  </si>
  <si>
    <t>BS3U</t>
  </si>
  <si>
    <t>BS--</t>
  </si>
  <si>
    <t>BRIX</t>
  </si>
  <si>
    <t>BI--</t>
  </si>
  <si>
    <t>CN--</t>
  </si>
  <si>
    <t>CEGI</t>
  </si>
  <si>
    <t>CEOV</t>
  </si>
  <si>
    <t>CEOI</t>
  </si>
  <si>
    <t>CEVT</t>
  </si>
  <si>
    <t>CAv1</t>
  </si>
  <si>
    <t>CAUL</t>
  </si>
  <si>
    <t>AUv1</t>
  </si>
  <si>
    <t>AUCS</t>
  </si>
  <si>
    <t>CCv1</t>
  </si>
  <si>
    <t>CCAL</t>
  </si>
  <si>
    <t>CCAS</t>
  </si>
  <si>
    <t>CEv1</t>
  </si>
  <si>
    <t>CEUL</t>
  </si>
  <si>
    <t>CEUS</t>
  </si>
  <si>
    <t>CGv1</t>
  </si>
  <si>
    <t>CGBL</t>
  </si>
  <si>
    <t>CGBS</t>
  </si>
  <si>
    <t>CUv1</t>
  </si>
  <si>
    <t>CUSL</t>
  </si>
  <si>
    <t>CUSS</t>
  </si>
  <si>
    <t>CNv0</t>
  </si>
  <si>
    <t>CNv3</t>
  </si>
  <si>
    <t>CNv2</t>
  </si>
  <si>
    <t>CNv1</t>
  </si>
  <si>
    <t>CPCI</t>
  </si>
  <si>
    <t>CPCV</t>
  </si>
  <si>
    <t>CCI-</t>
  </si>
  <si>
    <t>CODS</t>
  </si>
  <si>
    <t>COMX</t>
  </si>
  <si>
    <t>COMT</t>
  </si>
  <si>
    <t>CCBI</t>
  </si>
  <si>
    <t>CVT2</t>
  </si>
  <si>
    <t>CNCI</t>
  </si>
  <si>
    <t>NVT2</t>
  </si>
  <si>
    <t>COHY</t>
  </si>
  <si>
    <t>COMA</t>
  </si>
  <si>
    <t>COXO</t>
  </si>
  <si>
    <t>TYCO</t>
  </si>
  <si>
    <t>CRLE</t>
  </si>
  <si>
    <t>CEIM</t>
  </si>
  <si>
    <t>SFSP</t>
  </si>
  <si>
    <t>CESP</t>
  </si>
  <si>
    <t>CEXM</t>
  </si>
  <si>
    <t>CRP-</t>
  </si>
  <si>
    <t>CAHM</t>
  </si>
  <si>
    <t>CAIM</t>
  </si>
  <si>
    <t>XAVT</t>
  </si>
  <si>
    <t>CDI-</t>
  </si>
  <si>
    <t>CCSE</t>
  </si>
  <si>
    <t>CCSU</t>
  </si>
  <si>
    <t>CMv1</t>
  </si>
  <si>
    <t>CMv2</t>
  </si>
  <si>
    <t>CMLP</t>
  </si>
  <si>
    <t>DCSL</t>
  </si>
  <si>
    <t>DF01</t>
  </si>
  <si>
    <t>DF02</t>
  </si>
  <si>
    <t>DF04</t>
  </si>
  <si>
    <t>DF06</t>
  </si>
  <si>
    <t>1412</t>
  </si>
  <si>
    <t>1312</t>
  </si>
  <si>
    <t>1403</t>
  </si>
  <si>
    <t>1406</t>
  </si>
  <si>
    <t>1409</t>
  </si>
  <si>
    <t>1503</t>
  </si>
  <si>
    <t>DVE2</t>
  </si>
  <si>
    <t>DVAE</t>
  </si>
  <si>
    <t>DVAU</t>
  </si>
  <si>
    <t>DVU2</t>
  </si>
  <si>
    <t>DCEW</t>
  </si>
  <si>
    <t>DRPE</t>
  </si>
  <si>
    <t>DRPU</t>
  </si>
  <si>
    <t>DSJB</t>
  </si>
  <si>
    <t>DSTY</t>
  </si>
  <si>
    <t>DSGI</t>
  </si>
  <si>
    <t>DCRP</t>
  </si>
  <si>
    <t>DBI-</t>
  </si>
  <si>
    <t>DOHI</t>
  </si>
  <si>
    <t>DPI2</t>
  </si>
  <si>
    <t>FSEU</t>
  </si>
  <si>
    <t>FSUK</t>
  </si>
  <si>
    <t>FSUS</t>
  </si>
  <si>
    <t>EM4-</t>
  </si>
  <si>
    <t>EM6-</t>
  </si>
  <si>
    <t>PSA-</t>
  </si>
  <si>
    <t>EV25</t>
  </si>
  <si>
    <t>EMMR</t>
  </si>
  <si>
    <t>BWU-</t>
  </si>
  <si>
    <t>ECEV</t>
  </si>
  <si>
    <t>SECU</t>
  </si>
  <si>
    <t>EVAL</t>
  </si>
  <si>
    <t>XSPU</t>
  </si>
  <si>
    <t>ESPU</t>
  </si>
  <si>
    <t>EHYM</t>
  </si>
  <si>
    <t>ERJ9</t>
  </si>
  <si>
    <t>ERO0</t>
  </si>
  <si>
    <t>ERA0</t>
  </si>
  <si>
    <t>BEIG</t>
  </si>
  <si>
    <t>EVIE</t>
  </si>
  <si>
    <t>EVIA</t>
  </si>
  <si>
    <t>EVIB</t>
  </si>
  <si>
    <t>FLEX</t>
  </si>
  <si>
    <t>FCMC</t>
  </si>
  <si>
    <t>FFC-</t>
  </si>
  <si>
    <t>FMT-</t>
  </si>
  <si>
    <t>FMI-</t>
  </si>
  <si>
    <t>FBI-</t>
  </si>
  <si>
    <t>FVT2</t>
  </si>
  <si>
    <t>FIRM</t>
  </si>
  <si>
    <t>FMBL</t>
  </si>
  <si>
    <t>FMEU</t>
  </si>
  <si>
    <t>FMGS</t>
  </si>
  <si>
    <t>FMUS</t>
  </si>
  <si>
    <t>XLE2</t>
  </si>
  <si>
    <t>FFX-</t>
  </si>
  <si>
    <t>XAUU</t>
  </si>
  <si>
    <t>XBRL</t>
  </si>
  <si>
    <t>XBRU</t>
  </si>
  <si>
    <t>XCAU</t>
  </si>
  <si>
    <t>XCHU</t>
  </si>
  <si>
    <t>XCNU</t>
  </si>
  <si>
    <t>XCZE</t>
  </si>
  <si>
    <t>XCZU</t>
  </si>
  <si>
    <t>XEUU</t>
  </si>
  <si>
    <t>XH10</t>
  </si>
  <si>
    <t>XGBU</t>
  </si>
  <si>
    <t>XHUE</t>
  </si>
  <si>
    <t>XHUU</t>
  </si>
  <si>
    <t>XILU</t>
  </si>
  <si>
    <t>XINU</t>
  </si>
  <si>
    <t>XJPU</t>
  </si>
  <si>
    <t>XKRU</t>
  </si>
  <si>
    <t>XMXU</t>
  </si>
  <si>
    <t>XNOU</t>
  </si>
  <si>
    <t>XNZU</t>
  </si>
  <si>
    <t>XPLE</t>
  </si>
  <si>
    <t>XPLU</t>
  </si>
  <si>
    <t>XROE</t>
  </si>
  <si>
    <t>XSEU</t>
  </si>
  <si>
    <t>XSGU</t>
  </si>
  <si>
    <t>XTRU</t>
  </si>
  <si>
    <t>XTWU</t>
  </si>
  <si>
    <t>XZAU</t>
  </si>
  <si>
    <t>XBSU</t>
  </si>
  <si>
    <t>XMEU</t>
  </si>
  <si>
    <t>XC10</t>
  </si>
  <si>
    <t>XD10</t>
  </si>
  <si>
    <t>XM10</t>
  </si>
  <si>
    <t>XRUU</t>
  </si>
  <si>
    <t>XSER</t>
  </si>
  <si>
    <t>XSGP</t>
  </si>
  <si>
    <t>XSJY</t>
  </si>
  <si>
    <t>GCCO</t>
  </si>
  <si>
    <t>GCEB</t>
  </si>
  <si>
    <t>GCv1</t>
  </si>
  <si>
    <t>GCv0</t>
  </si>
  <si>
    <t>GCVI</t>
  </si>
  <si>
    <t>GARF</t>
  </si>
  <si>
    <t>GA--</t>
  </si>
  <si>
    <t>GAv0</t>
  </si>
  <si>
    <t>GAv1</t>
  </si>
  <si>
    <t>GAU-</t>
  </si>
  <si>
    <t>GLAE</t>
  </si>
  <si>
    <t>GLA-</t>
  </si>
  <si>
    <t>GCM-</t>
  </si>
  <si>
    <t>GGv0</t>
  </si>
  <si>
    <t>GGv1</t>
  </si>
  <si>
    <t>GMv0</t>
  </si>
  <si>
    <t>GMv1</t>
  </si>
  <si>
    <t>GM--</t>
  </si>
  <si>
    <t>GMU-</t>
  </si>
  <si>
    <t>VA10</t>
  </si>
  <si>
    <t>VA15</t>
  </si>
  <si>
    <t>GNTv</t>
  </si>
  <si>
    <t>GNT-</t>
  </si>
  <si>
    <t>GSP-</t>
  </si>
  <si>
    <t>GSv0</t>
  </si>
  <si>
    <t>GSNP</t>
  </si>
  <si>
    <t>GSN-</t>
  </si>
  <si>
    <t>GSNv</t>
  </si>
  <si>
    <t>NGSL</t>
  </si>
  <si>
    <t>GSND</t>
  </si>
  <si>
    <t>GSA-</t>
  </si>
  <si>
    <t>GWMv</t>
  </si>
  <si>
    <t>GWM-</t>
  </si>
  <si>
    <t>GWP-</t>
  </si>
  <si>
    <t>GW--</t>
  </si>
  <si>
    <t>GWv0</t>
  </si>
  <si>
    <t>GWD-</t>
  </si>
  <si>
    <t>HAUS</t>
  </si>
  <si>
    <t>HAv0</t>
  </si>
  <si>
    <t>HAVT</t>
  </si>
  <si>
    <t>HEZK</t>
  </si>
  <si>
    <t>HEER</t>
  </si>
  <si>
    <t>HA3E</t>
  </si>
  <si>
    <t>RHIL</t>
  </si>
  <si>
    <t>HPWM</t>
  </si>
  <si>
    <t>IBI-</t>
  </si>
  <si>
    <t>IVT2</t>
  </si>
  <si>
    <t>INOT</t>
  </si>
  <si>
    <t>IPAM</t>
  </si>
  <si>
    <t>IAP-</t>
  </si>
  <si>
    <t>IV7-</t>
  </si>
  <si>
    <t>IVNF</t>
  </si>
  <si>
    <t>IV7U</t>
  </si>
  <si>
    <t>IV1-</t>
  </si>
  <si>
    <t>JBCS</t>
  </si>
  <si>
    <t>JCRP</t>
  </si>
  <si>
    <t>KALE</t>
  </si>
  <si>
    <t>SCLB</t>
  </si>
  <si>
    <t>LVUS</t>
  </si>
  <si>
    <t>276-</t>
  </si>
  <si>
    <t>296-</t>
  </si>
  <si>
    <t>286-</t>
  </si>
  <si>
    <t>LVA2</t>
  </si>
  <si>
    <t>MD15</t>
  </si>
  <si>
    <t>MTE-</t>
  </si>
  <si>
    <t>MVT2</t>
  </si>
  <si>
    <t>MOE2</t>
  </si>
  <si>
    <t>MOEU</t>
  </si>
  <si>
    <t>MOGS</t>
  </si>
  <si>
    <t>MOGV</t>
  </si>
  <si>
    <t>MOUS</t>
  </si>
  <si>
    <t>MAP-</t>
  </si>
  <si>
    <t>MSBI</t>
  </si>
  <si>
    <t>MSVT</t>
  </si>
  <si>
    <t>MU13</t>
  </si>
  <si>
    <t>MVIB</t>
  </si>
  <si>
    <t>MY9A</t>
  </si>
  <si>
    <t>MY0A</t>
  </si>
  <si>
    <t>MY1A</t>
  </si>
  <si>
    <t>NAVI</t>
  </si>
  <si>
    <t>GBS-</t>
  </si>
  <si>
    <t>NAHY</t>
  </si>
  <si>
    <t>NAIG</t>
  </si>
  <si>
    <t>NAIL</t>
  </si>
  <si>
    <t>NAIS</t>
  </si>
  <si>
    <t>NOMA</t>
  </si>
  <si>
    <t>OPSR</t>
  </si>
  <si>
    <t>ORM2</t>
  </si>
  <si>
    <t>PAP-</t>
  </si>
  <si>
    <t>PAPE</t>
  </si>
  <si>
    <t>PAE-</t>
  </si>
  <si>
    <t>PA--</t>
  </si>
  <si>
    <t>PGv1</t>
  </si>
  <si>
    <t>PGv2</t>
  </si>
  <si>
    <t>PGML</t>
  </si>
  <si>
    <t>PLv1</t>
  </si>
  <si>
    <t>PL--</t>
  </si>
  <si>
    <t>PLv0</t>
  </si>
  <si>
    <t>QMAD</t>
  </si>
  <si>
    <t>QMA-</t>
  </si>
  <si>
    <t>SGLC</t>
  </si>
  <si>
    <t>RP14</t>
  </si>
  <si>
    <t>RPDI</t>
  </si>
  <si>
    <t>RPMP</t>
  </si>
  <si>
    <t>RPTP</t>
  </si>
  <si>
    <t>SBEB</t>
  </si>
  <si>
    <t>SBv1</t>
  </si>
  <si>
    <t>SBv0</t>
  </si>
  <si>
    <t>SBVI</t>
  </si>
  <si>
    <t>SLFR</t>
  </si>
  <si>
    <t>BRSI</t>
  </si>
  <si>
    <t>Ex BR2-</t>
  </si>
  <si>
    <t>SVIX</t>
  </si>
  <si>
    <t>MNV1</t>
  </si>
  <si>
    <t>CVM2</t>
  </si>
  <si>
    <t>SCL3</t>
  </si>
  <si>
    <t>WTIL</t>
  </si>
  <si>
    <t>WTLX</t>
  </si>
  <si>
    <t>SOFI</t>
  </si>
  <si>
    <t>STIF</t>
  </si>
  <si>
    <t>STv0</t>
  </si>
  <si>
    <t>SLE-</t>
  </si>
  <si>
    <t>SVI-</t>
  </si>
  <si>
    <t>SVIA</t>
  </si>
  <si>
    <t>SVIB</t>
  </si>
  <si>
    <t>SUSC</t>
  </si>
  <si>
    <t>TNE-</t>
  </si>
  <si>
    <t>VTFA</t>
  </si>
  <si>
    <t>VTF2</t>
  </si>
  <si>
    <t>TSv1</t>
  </si>
  <si>
    <t>TPDS</t>
  </si>
  <si>
    <t>TSv0</t>
  </si>
  <si>
    <t>TWv1</t>
  </si>
  <si>
    <t>TPDW</t>
  </si>
  <si>
    <t>TWv0</t>
  </si>
  <si>
    <t>UAR1</t>
  </si>
  <si>
    <t>UAR2</t>
  </si>
  <si>
    <t>UAR-</t>
  </si>
  <si>
    <t>UTR1</t>
  </si>
  <si>
    <t>UTR2</t>
  </si>
  <si>
    <t>UTR-</t>
  </si>
  <si>
    <t>UKBW</t>
  </si>
  <si>
    <t>2810</t>
  </si>
  <si>
    <t>2910</t>
  </si>
  <si>
    <t>USGC</t>
  </si>
  <si>
    <t>USBW</t>
  </si>
  <si>
    <t>UFM6</t>
  </si>
  <si>
    <t>USGR</t>
  </si>
  <si>
    <t>USGS</t>
  </si>
  <si>
    <t>UNH-</t>
  </si>
  <si>
    <t>CT14</t>
  </si>
  <si>
    <t>CE14</t>
  </si>
  <si>
    <t>TYV6</t>
  </si>
  <si>
    <t>VIAE</t>
  </si>
  <si>
    <t>VIA2</t>
  </si>
  <si>
    <t>VIAS</t>
  </si>
  <si>
    <t>VIB-</t>
  </si>
  <si>
    <t>VIB2</t>
  </si>
  <si>
    <t>VIBS</t>
  </si>
  <si>
    <t>VIGR</t>
  </si>
  <si>
    <t>VIN-</t>
  </si>
  <si>
    <t>VSBE</t>
  </si>
  <si>
    <t>VISB</t>
  </si>
  <si>
    <t>SGI VI Smart Beta Index</t>
  </si>
  <si>
    <t>VIVN</t>
  </si>
  <si>
    <t>VINC</t>
  </si>
  <si>
    <t>VICC</t>
  </si>
  <si>
    <t>VIER</t>
  </si>
  <si>
    <t>VN5X</t>
  </si>
  <si>
    <t>VICV</t>
  </si>
  <si>
    <t>VI--</t>
  </si>
  <si>
    <t>VI2-</t>
  </si>
  <si>
    <t>VDCH</t>
  </si>
  <si>
    <t>VIDC</t>
  </si>
  <si>
    <t>VIDM</t>
  </si>
  <si>
    <t>VINH</t>
  </si>
  <si>
    <t>VISP</t>
  </si>
  <si>
    <t>VP3-</t>
  </si>
  <si>
    <t>VPD2</t>
  </si>
  <si>
    <t>VPD-</t>
  </si>
  <si>
    <t>VPUX</t>
  </si>
  <si>
    <t>VPU-</t>
  </si>
  <si>
    <t>VPUE</t>
  </si>
  <si>
    <t>VTBC</t>
  </si>
  <si>
    <t>VTBE</t>
  </si>
  <si>
    <t>VTBI</t>
  </si>
  <si>
    <t>EEUS</t>
  </si>
  <si>
    <t>VTEG</t>
  </si>
  <si>
    <t>VTUS</t>
  </si>
  <si>
    <t>BVT6</t>
  </si>
  <si>
    <t>WDAP</t>
  </si>
  <si>
    <t>WIL2</t>
  </si>
  <si>
    <t>WMBD</t>
  </si>
  <si>
    <t>WMLP</t>
  </si>
  <si>
    <t>WAM-</t>
  </si>
  <si>
    <t>WIB-</t>
  </si>
  <si>
    <t>WIBE</t>
  </si>
  <si>
    <t>WIBU</t>
  </si>
  <si>
    <t>WCAT</t>
  </si>
  <si>
    <t>WES-</t>
  </si>
  <si>
    <t>WESN</t>
  </si>
  <si>
    <t>WEST</t>
  </si>
  <si>
    <t>WIVT</t>
  </si>
  <si>
    <t>WIL4</t>
  </si>
  <si>
    <t>0TR-</t>
  </si>
  <si>
    <t>WL4v</t>
  </si>
  <si>
    <t>WIL8</t>
  </si>
  <si>
    <t>WL8v</t>
  </si>
  <si>
    <t>WILv</t>
  </si>
  <si>
    <t>WILC</t>
  </si>
  <si>
    <t>WLCv</t>
  </si>
  <si>
    <t>SGI Wise Long Dec</t>
  </si>
  <si>
    <t>WL2v</t>
  </si>
  <si>
    <t>WIL1</t>
  </si>
  <si>
    <t>WL1v</t>
  </si>
  <si>
    <t>WIL7</t>
  </si>
  <si>
    <t>WL7v</t>
  </si>
  <si>
    <t>WIL6</t>
  </si>
  <si>
    <t>WL6v</t>
  </si>
  <si>
    <t>WIL3</t>
  </si>
  <si>
    <t>WL3v</t>
  </si>
  <si>
    <t>WIL5</t>
  </si>
  <si>
    <t>WL5v</t>
  </si>
  <si>
    <t>WILB</t>
  </si>
  <si>
    <t>WLBv</t>
  </si>
  <si>
    <t>WILA</t>
  </si>
  <si>
    <t>WLAv</t>
  </si>
  <si>
    <t>WIL9</t>
  </si>
  <si>
    <t>WL9v</t>
  </si>
  <si>
    <t>WILS</t>
  </si>
  <si>
    <t>WIT-</t>
  </si>
  <si>
    <t>WITE</t>
  </si>
  <si>
    <t>WITU</t>
  </si>
  <si>
    <t>WUB-</t>
  </si>
  <si>
    <t>WUBP</t>
  </si>
  <si>
    <t>WULS</t>
  </si>
  <si>
    <t>WUT-</t>
  </si>
  <si>
    <t>WUTP</t>
  </si>
  <si>
    <t>WUTT</t>
  </si>
  <si>
    <t>WUVT</t>
  </si>
  <si>
    <t>WELI</t>
  </si>
  <si>
    <t>WTIS</t>
  </si>
  <si>
    <t>XCNH</t>
  </si>
  <si>
    <t>OCC-</t>
  </si>
  <si>
    <t>OCCT</t>
  </si>
  <si>
    <t>OCTU</t>
  </si>
  <si>
    <t>FLEU</t>
  </si>
  <si>
    <t>FLUS</t>
  </si>
  <si>
    <t>MAE-</t>
  </si>
  <si>
    <t>MAU-</t>
  </si>
  <si>
    <t>CTTC</t>
  </si>
  <si>
    <t>FELE</t>
  </si>
  <si>
    <t>FEML</t>
  </si>
  <si>
    <t>FEUI</t>
  </si>
  <si>
    <t>FFE1</t>
  </si>
  <si>
    <t>FFE2</t>
  </si>
  <si>
    <t>FFE3</t>
  </si>
  <si>
    <t>FFE4</t>
  </si>
  <si>
    <t>FFE5</t>
  </si>
  <si>
    <t>FFU1</t>
  </si>
  <si>
    <t>FFU2</t>
  </si>
  <si>
    <t>FFU3</t>
  </si>
  <si>
    <t>FFU4</t>
  </si>
  <si>
    <t>FFU5</t>
  </si>
  <si>
    <t>FLE1</t>
  </si>
  <si>
    <t>FLE2</t>
  </si>
  <si>
    <t>FLE3</t>
  </si>
  <si>
    <t>FLE4</t>
  </si>
  <si>
    <t>FLE5</t>
  </si>
  <si>
    <t>FLU1</t>
  </si>
  <si>
    <t>FLU2</t>
  </si>
  <si>
    <t>FLU3</t>
  </si>
  <si>
    <t>FLU4</t>
  </si>
  <si>
    <t>FLU5</t>
  </si>
  <si>
    <t>FULE</t>
  </si>
  <si>
    <t>FUML</t>
  </si>
  <si>
    <t>FUUI</t>
  </si>
  <si>
    <t>RHCC</t>
  </si>
  <si>
    <t>RHCN</t>
  </si>
  <si>
    <t>RHIC</t>
  </si>
  <si>
    <t>RHIN</t>
  </si>
  <si>
    <t>RTPC</t>
  </si>
  <si>
    <t>RTPN</t>
  </si>
  <si>
    <t>RXMC</t>
  </si>
  <si>
    <t>RXMN</t>
  </si>
  <si>
    <t>RXPC</t>
  </si>
  <si>
    <t>RXPN</t>
  </si>
  <si>
    <t>S30S</t>
  </si>
  <si>
    <t>UBFA</t>
  </si>
  <si>
    <t>WIF1</t>
  </si>
  <si>
    <t>WIF2</t>
  </si>
  <si>
    <t>MY2A</t>
  </si>
  <si>
    <t>VPTC</t>
  </si>
  <si>
    <t>MS03</t>
  </si>
  <si>
    <t>SHRP</t>
  </si>
  <si>
    <t>SVCH</t>
  </si>
  <si>
    <t>TCSV</t>
  </si>
  <si>
    <t>ZA10</t>
  </si>
  <si>
    <t>ZAMU</t>
  </si>
  <si>
    <t>SOLV</t>
  </si>
  <si>
    <t>STFD</t>
  </si>
  <si>
    <t>SPEI</t>
  </si>
  <si>
    <t>BDI-</t>
  </si>
  <si>
    <t>SCFD</t>
  </si>
  <si>
    <t>SPDI</t>
  </si>
  <si>
    <t>SQ15</t>
  </si>
  <si>
    <t>EC01</t>
  </si>
  <si>
    <t>US01</t>
  </si>
  <si>
    <t>STMA</t>
  </si>
  <si>
    <t>SSDI</t>
  </si>
  <si>
    <t>TVIB</t>
  </si>
  <si>
    <t>TVI-</t>
  </si>
  <si>
    <t>BS1U</t>
  </si>
  <si>
    <t>THCW</t>
  </si>
  <si>
    <t>THCS</t>
  </si>
  <si>
    <t>RTPL</t>
  </si>
  <si>
    <t>USCP</t>
  </si>
  <si>
    <t>PHPI</t>
  </si>
  <si>
    <t>WHY-</t>
  </si>
  <si>
    <t>WILU</t>
  </si>
  <si>
    <t>WSV-</t>
  </si>
  <si>
    <t>YEQ8</t>
  </si>
  <si>
    <t>YRB8</t>
  </si>
  <si>
    <t>GRYE</t>
  </si>
  <si>
    <t>M61E</t>
  </si>
  <si>
    <t>CYSC</t>
  </si>
  <si>
    <t>Cyber Security Index</t>
  </si>
  <si>
    <t>TK16</t>
  </si>
  <si>
    <t xml:space="preserve">Daimler Index PPSP_2016 </t>
  </si>
  <si>
    <t>PR16</t>
  </si>
  <si>
    <t>Daimler Peer Group Index PPSP_2016</t>
  </si>
  <si>
    <t>MRB-</t>
  </si>
  <si>
    <t>DB Bi-weekly Mean Reversion</t>
  </si>
  <si>
    <t>MDB-</t>
  </si>
  <si>
    <t>DB Bi-weekly Mean Reversion Delta</t>
  </si>
  <si>
    <t>MRBF</t>
  </si>
  <si>
    <t>DB Bi-weekly Mean Reversion Full Precision</t>
  </si>
  <si>
    <t>MRE-</t>
  </si>
  <si>
    <t>DB Weekly and Bi-weekly Mean Reversion</t>
  </si>
  <si>
    <t>MDE-</t>
  </si>
  <si>
    <t>DB Weekly and Bi-weekly Mean Reversion Delta</t>
  </si>
  <si>
    <t>MREF</t>
  </si>
  <si>
    <t>DB Weekly and Bi-weekly Mean Reversion Full Precision</t>
  </si>
  <si>
    <t>MRW-</t>
  </si>
  <si>
    <t>DB Weekly Mean Reversion</t>
  </si>
  <si>
    <t>MDW-</t>
  </si>
  <si>
    <t>DB Weekly Mean Reversion Delta</t>
  </si>
  <si>
    <t>MRWF</t>
  </si>
  <si>
    <t>DB Weekly Mean Reversion Full Precision</t>
  </si>
  <si>
    <t>DBSF</t>
  </si>
  <si>
    <t>DBS Fund Select Index - Balanced Portfolio</t>
  </si>
  <si>
    <t>DBS2</t>
  </si>
  <si>
    <t>DBS Fund Select Index – Balanced Portfolio</t>
  </si>
  <si>
    <t>DEFE</t>
  </si>
  <si>
    <t>DVIU</t>
  </si>
  <si>
    <t>Developed Infrastructure</t>
  </si>
  <si>
    <t>IIDX</t>
  </si>
  <si>
    <t>Developed International Power Dividend Index</t>
  </si>
  <si>
    <t>IIDT</t>
  </si>
  <si>
    <t>Developed International Power Dividend Index TR</t>
  </si>
  <si>
    <t>FA15</t>
  </si>
  <si>
    <t>DJUSRET - Citi Flexible Allocation 6% Index</t>
  </si>
  <si>
    <t>ZH06</t>
  </si>
  <si>
    <t>Dynamic Quantitative Master 06 Index</t>
  </si>
  <si>
    <t>ZH07</t>
  </si>
  <si>
    <t>Dynamic Quantitative Master 07 Index</t>
  </si>
  <si>
    <t>ZH08</t>
  </si>
  <si>
    <t>Dynamic Quantitative Master 08 Index</t>
  </si>
  <si>
    <t>ZH09</t>
  </si>
  <si>
    <t>Dynamic Quantitative Master 09 Index</t>
  </si>
  <si>
    <t>CMBA</t>
  </si>
  <si>
    <t>Dynamic Quantitative Multi-Asset Allocation 01</t>
  </si>
  <si>
    <t>CMBB</t>
  </si>
  <si>
    <t>Dynamic Quantitative Multi-Asset Allocation 02</t>
  </si>
  <si>
    <t>CMBC</t>
  </si>
  <si>
    <t>Dynamic Quantitative Multi-Asset Allocation 03</t>
  </si>
  <si>
    <t>LBAM</t>
  </si>
  <si>
    <t>EBLB Americas</t>
  </si>
  <si>
    <t>LBGL</t>
  </si>
  <si>
    <t>EBLB Composite</t>
  </si>
  <si>
    <t>LBPA</t>
  </si>
  <si>
    <t>EBLB Pan Asia</t>
  </si>
  <si>
    <t>LBPE</t>
  </si>
  <si>
    <t>EBLB Pan Europe</t>
  </si>
  <si>
    <t>EMUE</t>
  </si>
  <si>
    <t>EMU Ethical</t>
  </si>
  <si>
    <t>ESGB</t>
  </si>
  <si>
    <t>ECPI ESG Best in Class Index</t>
  </si>
  <si>
    <t>EURE</t>
  </si>
  <si>
    <t>Euro Ethical</t>
  </si>
  <si>
    <t>EEI-</t>
  </si>
  <si>
    <t>Europe Equity Income</t>
  </si>
  <si>
    <t>ESEK</t>
  </si>
  <si>
    <t>Europe Sector Efficient 30</t>
  </si>
  <si>
    <t>P1AM</t>
  </si>
  <si>
    <t>EWP1</t>
  </si>
  <si>
    <t>P1GL</t>
  </si>
  <si>
    <t>EWP1 Composite</t>
  </si>
  <si>
    <t>P1PA</t>
  </si>
  <si>
    <t>EWP1 Pan Asia</t>
  </si>
  <si>
    <t>P1PE</t>
  </si>
  <si>
    <t>EWP1 Pan Europe</t>
  </si>
  <si>
    <t>P2AM</t>
  </si>
  <si>
    <t>EWP2 Americas</t>
  </si>
  <si>
    <t>P2GL</t>
  </si>
  <si>
    <t>EWP2 Composite</t>
  </si>
  <si>
    <t>P2PA</t>
  </si>
  <si>
    <t>EWP2 Pan Asia</t>
  </si>
  <si>
    <t>P2PE</t>
  </si>
  <si>
    <t>EWP2 Pan Europe</t>
  </si>
  <si>
    <t>P3AM</t>
  </si>
  <si>
    <t>EWP3 Americas</t>
  </si>
  <si>
    <t>P3GL</t>
  </si>
  <si>
    <t>EWP3 Composite</t>
  </si>
  <si>
    <t>P3PA</t>
  </si>
  <si>
    <t>EWP3 Pan Asia</t>
  </si>
  <si>
    <t>P3PE</t>
  </si>
  <si>
    <t>EWP3 Pan Europe</t>
  </si>
  <si>
    <t>P4AM</t>
  </si>
  <si>
    <t>EWP4 Americas</t>
  </si>
  <si>
    <t>P4GL</t>
  </si>
  <si>
    <t>EWP4 Composite</t>
  </si>
  <si>
    <t>P4PA</t>
  </si>
  <si>
    <t>EWP4 Pan Asia</t>
  </si>
  <si>
    <t>P4PE</t>
  </si>
  <si>
    <t>EWP4 Pan Europe</t>
  </si>
  <si>
    <t>PTAM</t>
  </si>
  <si>
    <t>EWPT Americas</t>
  </si>
  <si>
    <t>PTGL</t>
  </si>
  <si>
    <t>EWPT Composite</t>
  </si>
  <si>
    <t>PTPA</t>
  </si>
  <si>
    <t>EWPT Pan Asia</t>
  </si>
  <si>
    <t>PTPE</t>
  </si>
  <si>
    <t>EWPT Pan Europe</t>
  </si>
  <si>
    <t>ENPE</t>
  </si>
  <si>
    <t>EXEN Composite</t>
  </si>
  <si>
    <t>EXPO</t>
  </si>
  <si>
    <t>Exponential Tech</t>
  </si>
  <si>
    <t>FA03</t>
  </si>
  <si>
    <t>Exposure (t-1) - Citi Flexible Allocation 6% Index</t>
  </si>
  <si>
    <t>FCEU</t>
  </si>
  <si>
    <t xml:space="preserve">F&amp;C Global Equity Market Neutral Strategy </t>
  </si>
  <si>
    <t>FCLS</t>
  </si>
  <si>
    <t>F&amp;C Long Short</t>
  </si>
  <si>
    <t>FCL-</t>
  </si>
  <si>
    <t>F&amp;C Long Strategy</t>
  </si>
  <si>
    <t>FCS-</t>
  </si>
  <si>
    <t>F&amp;C Short Strategy</t>
  </si>
  <si>
    <t>EURR</t>
  </si>
  <si>
    <t>Finvex DS Valeur ISR Index</t>
  </si>
  <si>
    <t>WDES</t>
  </si>
  <si>
    <t xml:space="preserve">Finvex Shariah Efficient Global 50 </t>
  </si>
  <si>
    <t>USSE</t>
  </si>
  <si>
    <t>Finvex Sustainable Efficient US 30</t>
  </si>
  <si>
    <t>GARY</t>
  </si>
  <si>
    <t>GBRN</t>
  </si>
  <si>
    <t>Global Brand Power</t>
  </si>
  <si>
    <t>ETHI</t>
  </si>
  <si>
    <t>Global Ethical</t>
  </si>
  <si>
    <t>GLXM</t>
  </si>
  <si>
    <t>Global ex-US Moat Focus</t>
  </si>
  <si>
    <t>KW10</t>
  </si>
  <si>
    <t>Global Investment House Kuwait 10</t>
  </si>
  <si>
    <t>GKI-</t>
  </si>
  <si>
    <t>Global Investment House Kuwait Islamic</t>
  </si>
  <si>
    <t>MAM-</t>
  </si>
  <si>
    <t>Global Investment House Kuwait Mamoun</t>
  </si>
  <si>
    <t>GLLS</t>
  </si>
  <si>
    <t>Global Long/Short</t>
  </si>
  <si>
    <t>GLMK</t>
  </si>
  <si>
    <t>Global Markets</t>
  </si>
  <si>
    <t>GMFT</t>
  </si>
  <si>
    <t>Global Markets Factor Tilt</t>
  </si>
  <si>
    <t>GSJP</t>
  </si>
  <si>
    <t>Goldman Sachs Japan Index</t>
  </si>
  <si>
    <t>WPAM</t>
  </si>
  <si>
    <t>Goldman Sachs WP02 Americas</t>
  </si>
  <si>
    <t>WPGL</t>
  </si>
  <si>
    <t xml:space="preserve">Goldman Sachs WP02 Global </t>
  </si>
  <si>
    <t>WPPA</t>
  </si>
  <si>
    <t>Goldman Sachs WP02 Pan Asia</t>
  </si>
  <si>
    <t>WPPE</t>
  </si>
  <si>
    <t>Goldman Sachs WP02 Pan Europe</t>
  </si>
  <si>
    <t>GROW</t>
  </si>
  <si>
    <t>OPVO</t>
  </si>
  <si>
    <t>Guggenheim Optimal Volatility Index</t>
  </si>
  <si>
    <t>FA07</t>
  </si>
  <si>
    <t>Hedge Asset ER - Citi Flexible Allocation 6% Index</t>
  </si>
  <si>
    <t>HLUS</t>
  </si>
  <si>
    <t>Hi/Lo Us Large Cap</t>
  </si>
  <si>
    <t>H300</t>
  </si>
  <si>
    <t>HIPS 300</t>
  </si>
  <si>
    <t>IBRX</t>
  </si>
  <si>
    <t>INT-</t>
  </si>
  <si>
    <t>International</t>
  </si>
  <si>
    <t>DMTL</t>
  </si>
  <si>
    <t>International Developed Markets Technical Leaders</t>
  </si>
  <si>
    <t>EMTL</t>
  </si>
  <si>
    <t>International Emerging Markets Technical Leaders</t>
  </si>
  <si>
    <t>JERW</t>
  </si>
  <si>
    <t>Janus Equal Risk Weighted</t>
  </si>
  <si>
    <t>JSSR</t>
  </si>
  <si>
    <t>JSS Risk Premia Diversified 01 Index</t>
  </si>
  <si>
    <t>MQAM</t>
  </si>
  <si>
    <t>LBMQ Americas</t>
  </si>
  <si>
    <t>MQGL</t>
  </si>
  <si>
    <t>LBMQ Composite</t>
  </si>
  <si>
    <t>MQPA</t>
  </si>
  <si>
    <t>LBMQ Pan Asia</t>
  </si>
  <si>
    <t>MQPE</t>
  </si>
  <si>
    <t>LBMQ Pan Europe</t>
  </si>
  <si>
    <t>GMLV</t>
  </si>
  <si>
    <t xml:space="preserve">Lunt Capital Global Momentum or Low Volatility </t>
  </si>
  <si>
    <t>MR--</t>
  </si>
  <si>
    <t>Managed Risk Index</t>
  </si>
  <si>
    <t>MRA-</t>
  </si>
  <si>
    <t>Managed Risk Index - Aggressive</t>
  </si>
  <si>
    <t>MRC-</t>
  </si>
  <si>
    <t>Managed Risk Index - Conservative</t>
  </si>
  <si>
    <t>MRM-</t>
  </si>
  <si>
    <t>Managed Risk Index - Moderate</t>
  </si>
  <si>
    <t>MRMA</t>
  </si>
  <si>
    <t>Managed Risk Index - Moderate Aggressive</t>
  </si>
  <si>
    <t>MRMC</t>
  </si>
  <si>
    <t>Managed Risk Index - Moderate Conservative</t>
  </si>
  <si>
    <t>TRND</t>
  </si>
  <si>
    <t>Megatrend</t>
  </si>
  <si>
    <t>MDXP</t>
  </si>
  <si>
    <t>Mid Cap Power Dividend Index</t>
  </si>
  <si>
    <t>MDXT</t>
  </si>
  <si>
    <t>Mid Cap Power Dividend Index TR</t>
  </si>
  <si>
    <t>MV--</t>
  </si>
  <si>
    <t>Minimum Variance</t>
  </si>
  <si>
    <t>ADYF</t>
  </si>
  <si>
    <t>Morningstar Australia Dividend Yield Focus</t>
  </si>
  <si>
    <t>AMF-</t>
  </si>
  <si>
    <t>Morningstar Australia Moat Focus</t>
  </si>
  <si>
    <t>GBM-</t>
  </si>
  <si>
    <t>Morningstar Basic Materials</t>
  </si>
  <si>
    <t>BRTM</t>
  </si>
  <si>
    <t>Morningstar Brazil Target Momentum</t>
  </si>
  <si>
    <t>GCS-</t>
  </si>
  <si>
    <t>Morningstar Communication Services</t>
  </si>
  <si>
    <t>GCC-</t>
  </si>
  <si>
    <t>Morningstar Consumer Cyclical</t>
  </si>
  <si>
    <t>GCD-</t>
  </si>
  <si>
    <t>Morningstar Consumer Defensive</t>
  </si>
  <si>
    <t>GCYC</t>
  </si>
  <si>
    <t>Morningstar Cyclical</t>
  </si>
  <si>
    <t>GDEF</t>
  </si>
  <si>
    <t>Morningstar Defensive</t>
  </si>
  <si>
    <t>DMDY</t>
  </si>
  <si>
    <t>Morningstar Developed Markets Dividend Yield Focus Index</t>
  </si>
  <si>
    <t>DMDL</t>
  </si>
  <si>
    <t>Morningstar Developed Markets Large Cap Dividend Leaders Index</t>
  </si>
  <si>
    <t>GE--</t>
  </si>
  <si>
    <t>Morningstar Energy</t>
  </si>
  <si>
    <t>ETMF</t>
  </si>
  <si>
    <t>Morningstar Exponential Technologies Moat Focus</t>
  </si>
  <si>
    <t>GFS-</t>
  </si>
  <si>
    <t>Morningstar Financial Services</t>
  </si>
  <si>
    <t>GLDG</t>
  </si>
  <si>
    <t>Morningstar Global Dividend Growth</t>
  </si>
  <si>
    <t>GHC-</t>
  </si>
  <si>
    <t>Morningstar Healthcare</t>
  </si>
  <si>
    <t>GIND</t>
  </si>
  <si>
    <t>Morningstar Industrials</t>
  </si>
  <si>
    <t>NAEW</t>
  </si>
  <si>
    <t>Morningstar North America 100 Equal Weight Index</t>
  </si>
  <si>
    <t>GRE-</t>
  </si>
  <si>
    <t>Morningstar Real Estate</t>
  </si>
  <si>
    <t>GSEN</t>
  </si>
  <si>
    <t>Morningstar Sensitive</t>
  </si>
  <si>
    <t>GT--</t>
  </si>
  <si>
    <t>Morningstar Technology</t>
  </si>
  <si>
    <t>GU--</t>
  </si>
  <si>
    <t>Morningstar Utilities</t>
  </si>
  <si>
    <t>MXRP</t>
  </si>
  <si>
    <t>Multi-Asset Risk Premia</t>
  </si>
  <si>
    <t>MFA-</t>
  </si>
  <si>
    <t>Multi-Factor Index A</t>
  </si>
  <si>
    <t>MFB-</t>
  </si>
  <si>
    <t>Multi-Factor Index B</t>
  </si>
  <si>
    <t>FA11</t>
  </si>
  <si>
    <t>NDDUEAFE - Citi Flexible Allocation 6% Index</t>
  </si>
  <si>
    <t>FA12</t>
  </si>
  <si>
    <t>NDUEEGF - Citi Flexible Allocation 6% Index</t>
  </si>
  <si>
    <t>NSEE</t>
  </si>
  <si>
    <t>Noor Sustainable European Equities Index</t>
  </si>
  <si>
    <t>NZEP</t>
  </si>
  <si>
    <t>NZ Energy and Ports Index</t>
  </si>
  <si>
    <t>NZLC</t>
  </si>
  <si>
    <t>NZ Large-Cap 50 Index</t>
  </si>
  <si>
    <t>BLI-</t>
  </si>
  <si>
    <t>Peak Capital Balanced Index</t>
  </si>
  <si>
    <t>GBG-</t>
  </si>
  <si>
    <t>Peak Capital Global Growth Index</t>
  </si>
  <si>
    <t>IMI-</t>
  </si>
  <si>
    <t>Peak Capital Income Index</t>
  </si>
  <si>
    <t>UGR-</t>
  </si>
  <si>
    <t>Peak Capital US Growth Index</t>
  </si>
  <si>
    <t>POLR</t>
  </si>
  <si>
    <t>Polaris</t>
  </si>
  <si>
    <t>MCC7</t>
  </si>
  <si>
    <t>Procsi Multi-CoRE 7% Index</t>
  </si>
  <si>
    <t>MCCV</t>
  </si>
  <si>
    <t>Procsi Multi-CoRE Index</t>
  </si>
  <si>
    <t>PGSC</t>
  </si>
  <si>
    <t>Protactical Global Small Cap</t>
  </si>
  <si>
    <t>QTTR</t>
  </si>
  <si>
    <t>Quantitative Tactical Fixed Income Index</t>
  </si>
  <si>
    <t>FOEQ</t>
  </si>
  <si>
    <t>RAE Foreign Equity</t>
  </si>
  <si>
    <t>PEEU</t>
  </si>
  <si>
    <t>RAE Fundamental Physical Developed</t>
  </si>
  <si>
    <t>PEM-</t>
  </si>
  <si>
    <t>RAE Fundamental Physical Emerging Markets</t>
  </si>
  <si>
    <t>PEDV</t>
  </si>
  <si>
    <t>RAE Fundamental Physical Global Developed</t>
  </si>
  <si>
    <t>PINT</t>
  </si>
  <si>
    <t>RAE Fundamental Physical International</t>
  </si>
  <si>
    <t>PST-</t>
  </si>
  <si>
    <t>RAE Fundamental Physical US</t>
  </si>
  <si>
    <t>ROT-</t>
  </si>
  <si>
    <t>Rotation</t>
  </si>
  <si>
    <t>FA10</t>
  </si>
  <si>
    <t>RU20INTR - Citi Flexible Allocation 6% Index</t>
  </si>
  <si>
    <t>4M--</t>
  </si>
  <si>
    <t>S&amp;P 400 Managed Risk Index</t>
  </si>
  <si>
    <t>4MA-</t>
  </si>
  <si>
    <t>S&amp;P 400 Managed Risk Index - Aggressive</t>
  </si>
  <si>
    <t>4MC-</t>
  </si>
  <si>
    <t>S&amp;P 400 Managed Risk Index - Conservative</t>
  </si>
  <si>
    <t>4MM-</t>
  </si>
  <si>
    <t>S&amp;P 400 Managed Risk Index - Moderate</t>
  </si>
  <si>
    <t>4MMA</t>
  </si>
  <si>
    <t>S&amp;P 400 Managed Risk Index - Moderate Aggressive</t>
  </si>
  <si>
    <t>4MMC</t>
  </si>
  <si>
    <t>S&amp;P 400 Managed Risk Index - Moderate Conservative</t>
  </si>
  <si>
    <t>5M--</t>
  </si>
  <si>
    <t>S&amp;P 500 Managed Risk Index</t>
  </si>
  <si>
    <t>5MA-</t>
  </si>
  <si>
    <t>S&amp;P 500 Managed Risk Index - Aggressive</t>
  </si>
  <si>
    <t>5MC-</t>
  </si>
  <si>
    <t>S&amp;P 500 Managed Risk Index - Conservative</t>
  </si>
  <si>
    <t>5MM-</t>
  </si>
  <si>
    <t>S&amp;P 500 Managed Risk Index - Moderate</t>
  </si>
  <si>
    <t>5MMA</t>
  </si>
  <si>
    <t>S&amp;P 500 Managed Risk Index - Moderate Aggressive</t>
  </si>
  <si>
    <t>5MMC</t>
  </si>
  <si>
    <t>S&amp;P 500 Managed Risk Index - Moderate Conservative</t>
  </si>
  <si>
    <t>6MR-</t>
  </si>
  <si>
    <t>S&amp;P 600 Managed Risk Index</t>
  </si>
  <si>
    <t>6MA-</t>
  </si>
  <si>
    <t>S&amp;P 600 Managed Risk Index - Aggressive</t>
  </si>
  <si>
    <t>6MC-</t>
  </si>
  <si>
    <t>S&amp;P 600 Managed Risk Index - Conservative</t>
  </si>
  <si>
    <t>6MM-</t>
  </si>
  <si>
    <t>S&amp;P 600 Managed Risk Index - Moderate</t>
  </si>
  <si>
    <t>6MMA</t>
  </si>
  <si>
    <t>S&amp;P 600 Managed Risk Index - Moderate Aggressive</t>
  </si>
  <si>
    <t>6MMC</t>
  </si>
  <si>
    <t>S&amp;P 600 Managed Risk Index - Moderate Conservative</t>
  </si>
  <si>
    <t>MOM-</t>
  </si>
  <si>
    <t>Satrix Momentum Index</t>
  </si>
  <si>
    <t>DVP-</t>
  </si>
  <si>
    <t>Satrix Stable Dividend Index</t>
  </si>
  <si>
    <t>SAU-</t>
  </si>
  <si>
    <t>Saudi Companies</t>
  </si>
  <si>
    <t>SAIS</t>
  </si>
  <si>
    <t>Saudi Islamic</t>
  </si>
  <si>
    <t>EUEP</t>
  </si>
  <si>
    <t>Sector Efficient Europe 30</t>
  </si>
  <si>
    <t>SECT</t>
  </si>
  <si>
    <t>Sector Leaders</t>
  </si>
  <si>
    <t>SF--</t>
  </si>
  <si>
    <t>SFC Conventional Saudi 40</t>
  </si>
  <si>
    <t>IS--</t>
  </si>
  <si>
    <t>SFC Islamic Saudi 40</t>
  </si>
  <si>
    <t>BC01</t>
  </si>
  <si>
    <t>SG BC01 Index</t>
  </si>
  <si>
    <t>BC02</t>
  </si>
  <si>
    <t>SG BC02 Index</t>
  </si>
  <si>
    <t>BC03</t>
  </si>
  <si>
    <t>SG BC03 Index</t>
  </si>
  <si>
    <t>BC04</t>
  </si>
  <si>
    <t>SG BC04 Index</t>
  </si>
  <si>
    <t>BC05</t>
  </si>
  <si>
    <t>SG BC05 Index</t>
  </si>
  <si>
    <t>BC06</t>
  </si>
  <si>
    <t>SG BC06 Index</t>
  </si>
  <si>
    <t>BC07</t>
  </si>
  <si>
    <t>SG BC07 Index</t>
  </si>
  <si>
    <t>BC08</t>
  </si>
  <si>
    <t>SG BC08 Index</t>
  </si>
  <si>
    <t>BC09</t>
  </si>
  <si>
    <t>SG BC09 Index</t>
  </si>
  <si>
    <t>BC1-</t>
  </si>
  <si>
    <t>SG BC10 Index</t>
  </si>
  <si>
    <t>BCV-</t>
  </si>
  <si>
    <t>SG BCV Custom  Commodity Index</t>
  </si>
  <si>
    <t>HPP-</t>
  </si>
  <si>
    <t>SG HPWMG Platform Strategy Index</t>
  </si>
  <si>
    <t>C38E</t>
  </si>
  <si>
    <t>SG Liquidity D0 Index</t>
  </si>
  <si>
    <t>C16E</t>
  </si>
  <si>
    <t>SG Liquidity D3 Index</t>
  </si>
  <si>
    <t>VW01</t>
  </si>
  <si>
    <t>SG PC VW01 Index</t>
  </si>
  <si>
    <t>VW02</t>
  </si>
  <si>
    <t>SG PC VW02 Index</t>
  </si>
  <si>
    <t>VW03</t>
  </si>
  <si>
    <t>SG PC VW03 Index</t>
  </si>
  <si>
    <t>VW04</t>
  </si>
  <si>
    <t>SG PC VW04 Index</t>
  </si>
  <si>
    <t>VW05</t>
  </si>
  <si>
    <t>SG PC VW05 Index</t>
  </si>
  <si>
    <t>VW06</t>
  </si>
  <si>
    <t>SG PC VW06 Index</t>
  </si>
  <si>
    <t>VW07</t>
  </si>
  <si>
    <t>SG PC VW07 Index</t>
  </si>
  <si>
    <t>VW08</t>
  </si>
  <si>
    <t>SG PC VW08 Index</t>
  </si>
  <si>
    <t>VW09</t>
  </si>
  <si>
    <t>SG PC VW09 Index</t>
  </si>
  <si>
    <t>VW10</t>
  </si>
  <si>
    <t>SG PC VW10 Index</t>
  </si>
  <si>
    <t>XFV-</t>
  </si>
  <si>
    <t>SGI 5Y US Treasury Index</t>
  </si>
  <si>
    <t>CADA</t>
  </si>
  <si>
    <t>SGI Cross Asset Dynamic Allocation</t>
  </si>
  <si>
    <t>SBSM</t>
  </si>
  <si>
    <t>SGI Custom Backwardation Smooth Momentum</t>
  </si>
  <si>
    <t>AU10</t>
  </si>
  <si>
    <t>SGI DFL AUD 10Y Bond Index</t>
  </si>
  <si>
    <t>AU03</t>
  </si>
  <si>
    <t>SGI DFL AUD 3Y Bond Index</t>
  </si>
  <si>
    <t>CN10</t>
  </si>
  <si>
    <t>SGI DFL Cnd 10Y Bond Index</t>
  </si>
  <si>
    <t>GER1</t>
  </si>
  <si>
    <t>SGI DFL Ger 10Y Bond Index</t>
  </si>
  <si>
    <t>GE02</t>
  </si>
  <si>
    <t>SGI DFL Ger 2Y Bond Index</t>
  </si>
  <si>
    <t>GE05</t>
  </si>
  <si>
    <t>SGI DFL Ger 5Y Bond Index</t>
  </si>
  <si>
    <t>JP10</t>
  </si>
  <si>
    <t>SGI DFL JPY 10Y Bond Index</t>
  </si>
  <si>
    <t>DF07</t>
  </si>
  <si>
    <t>SGI DFL NEO JPY6VA Index</t>
  </si>
  <si>
    <t>CU50</t>
  </si>
  <si>
    <t>SGI DFL S&amp;P 500 Future Index Index</t>
  </si>
  <si>
    <t>TO60</t>
  </si>
  <si>
    <t>SGI DFL S&amp;P Toronto 60 Future Index Index</t>
  </si>
  <si>
    <t>UK10</t>
  </si>
  <si>
    <t>SGI DFL UK 10Y Bond Index</t>
  </si>
  <si>
    <t>US10</t>
  </si>
  <si>
    <t>SGI DFL US 10Y Bond Index</t>
  </si>
  <si>
    <t>US20</t>
  </si>
  <si>
    <t>SGI DFL US 20Y Bond Index</t>
  </si>
  <si>
    <t>US02</t>
  </si>
  <si>
    <t>SGI DFL US 2Y Bond Index</t>
  </si>
  <si>
    <t>US05</t>
  </si>
  <si>
    <t>SGI DFL US 5Y Bond Index</t>
  </si>
  <si>
    <t>XOE-</t>
  </si>
  <si>
    <t>SGI Euro Blobl Index</t>
  </si>
  <si>
    <t>GCCI</t>
  </si>
  <si>
    <t>SGI GCC Invest Index</t>
  </si>
  <si>
    <t>GCS1</t>
  </si>
  <si>
    <t>SGI GCC Sub Index 1</t>
  </si>
  <si>
    <t>GCS2</t>
  </si>
  <si>
    <t>SGI GCC Sub Index 2</t>
  </si>
  <si>
    <t>GCS3</t>
  </si>
  <si>
    <t>SGI GCC Sub Index 3</t>
  </si>
  <si>
    <t>GMMI</t>
  </si>
  <si>
    <t>SGI Global Momentum Index</t>
  </si>
  <si>
    <t>SOII</t>
  </si>
  <si>
    <t>SGI Invest Index</t>
  </si>
  <si>
    <t>RESJ</t>
  </si>
  <si>
    <t>SGI RESONA DFLVA Index</t>
  </si>
  <si>
    <t>VAJU</t>
  </si>
  <si>
    <t>VAJA</t>
  </si>
  <si>
    <t>VAJN</t>
  </si>
  <si>
    <t>VAUS</t>
  </si>
  <si>
    <t>VAAU</t>
  </si>
  <si>
    <t>VANZ</t>
  </si>
  <si>
    <t>WLJY</t>
  </si>
  <si>
    <t>SGI RESONA DFLWL Index</t>
  </si>
  <si>
    <t xml:space="preserve">SGI Star Funds Index </t>
  </si>
  <si>
    <t>CBU-</t>
  </si>
  <si>
    <t>SGI US Carry Index</t>
  </si>
  <si>
    <t>LVOL</t>
  </si>
  <si>
    <t>SGI US Low Vol Index</t>
  </si>
  <si>
    <t>MBU-</t>
  </si>
  <si>
    <t>SGI US Momentum Index</t>
  </si>
  <si>
    <t>PBU-</t>
  </si>
  <si>
    <t>SGI US Profitability Index</t>
  </si>
  <si>
    <t>QCBU</t>
  </si>
  <si>
    <t>SGI US Quality Carry Index</t>
  </si>
  <si>
    <t>QXBU</t>
  </si>
  <si>
    <t>SGI US Quality ex-Overvalued Index</t>
  </si>
  <si>
    <t>QBU-</t>
  </si>
  <si>
    <t>SGI US Quality Index</t>
  </si>
  <si>
    <t>SBU-</t>
  </si>
  <si>
    <t>SGI US Size Index</t>
  </si>
  <si>
    <t>VXBU</t>
  </si>
  <si>
    <t>SGI US Value ex-Junk Index</t>
  </si>
  <si>
    <t>VBU-</t>
  </si>
  <si>
    <t>SGI US Value Index</t>
  </si>
  <si>
    <t>VQBU</t>
  </si>
  <si>
    <t>SGI US Value Quality Index</t>
  </si>
  <si>
    <t>FEBL</t>
  </si>
  <si>
    <t>SGI Wise Long Feb</t>
  </si>
  <si>
    <t>JANL</t>
  </si>
  <si>
    <t>SGI Wise Long Jan</t>
  </si>
  <si>
    <t>JULL</t>
  </si>
  <si>
    <t>SGI Wise Long July</t>
  </si>
  <si>
    <t>JUNL</t>
  </si>
  <si>
    <t>SGI Wise Long June</t>
  </si>
  <si>
    <t>MARL</t>
  </si>
  <si>
    <t>SGI Wise Long Mar</t>
  </si>
  <si>
    <t>MAYL</t>
  </si>
  <si>
    <t>SGI Wise Long May</t>
  </si>
  <si>
    <t>NOVL</t>
  </si>
  <si>
    <t>SGI Wise Long Nov</t>
  </si>
  <si>
    <t>OCTL</t>
  </si>
  <si>
    <t>SGI Wise Long Oct</t>
  </si>
  <si>
    <t>SEPS</t>
  </si>
  <si>
    <t>SGI Wise Long Sep</t>
  </si>
  <si>
    <t>WC--</t>
  </si>
  <si>
    <t>SGI World Champions</t>
  </si>
  <si>
    <t>MD0-</t>
  </si>
  <si>
    <t>SGMD00PR Index</t>
  </si>
  <si>
    <t>MD0B</t>
  </si>
  <si>
    <t>SGMD00PR SBCL Index</t>
  </si>
  <si>
    <t>MD3E</t>
  </si>
  <si>
    <t>SGMD00PRSECL Index</t>
  </si>
  <si>
    <t>MD2-</t>
  </si>
  <si>
    <t>SGMD22PR Index</t>
  </si>
  <si>
    <t>MD2B</t>
  </si>
  <si>
    <t>SGMD22PR SBCL Index</t>
  </si>
  <si>
    <t>MD2E</t>
  </si>
  <si>
    <t>SGMD22PRSECL Index</t>
  </si>
  <si>
    <t>MD3-</t>
  </si>
  <si>
    <t>SGMD33PR Index</t>
  </si>
  <si>
    <t>MD3B</t>
  </si>
  <si>
    <t>SGMD33PR SBCL Index</t>
  </si>
  <si>
    <t>MD0E</t>
  </si>
  <si>
    <t>SGMD33PRSECL Index</t>
  </si>
  <si>
    <t>SHAN</t>
  </si>
  <si>
    <t>Shanghai Value Index</t>
  </si>
  <si>
    <t>EUES</t>
  </si>
  <si>
    <t>Shariah Efficient Europe 20</t>
  </si>
  <si>
    <t>FA05</t>
  </si>
  <si>
    <t>Signal - Citi Flexible Allocation 6% Index</t>
  </si>
  <si>
    <t>SHRA</t>
  </si>
  <si>
    <t>S-Network Sharpe Ratio</t>
  </si>
  <si>
    <t>SMST</t>
  </si>
  <si>
    <t xml:space="preserve">Social Media Sentiment </t>
  </si>
  <si>
    <t>FA16</t>
  </si>
  <si>
    <t>SPBDUS5T - Citi Flexible Allocation 6% Index</t>
  </si>
  <si>
    <t>FA14</t>
  </si>
  <si>
    <t>SPGCGCTR - Citi Flexible Allocation 6% Index</t>
  </si>
  <si>
    <t>FA13</t>
  </si>
  <si>
    <t>SPGSLETR - Citi Flexible Allocation 6% Index</t>
  </si>
  <si>
    <t>FA08</t>
  </si>
  <si>
    <t>SPTR - Citi Flexible Allocation 6% Index</t>
  </si>
  <si>
    <t>FA09</t>
  </si>
  <si>
    <t>SPTRMDCP - Citi Flexible Allocation 6% Index</t>
  </si>
  <si>
    <t>DM15</t>
  </si>
  <si>
    <t>SSGA DEVELOPED MARKET 150</t>
  </si>
  <si>
    <t>EM10</t>
  </si>
  <si>
    <t>SSGA EMERGING MARKET 100</t>
  </si>
  <si>
    <t>GXAD</t>
  </si>
  <si>
    <t>SSGA GLOBAL DEVELOPED EX AUSTRALIA VALUATION TILTED</t>
  </si>
  <si>
    <t>GDMF</t>
  </si>
  <si>
    <t>SSGA Global Developed Multi-Factor Index</t>
  </si>
  <si>
    <t>GDST</t>
  </si>
  <si>
    <t>SSGA GLOBAL DEVELOPED SIZE TILTED</t>
  </si>
  <si>
    <t>GDVT</t>
  </si>
  <si>
    <t>SSGA GLOBAL DEVELOPED VALUATION TILTED</t>
  </si>
  <si>
    <t>GQVO</t>
  </si>
  <si>
    <t>SSGA Global Qualvol Screened Index</t>
  </si>
  <si>
    <t>GVT-</t>
  </si>
  <si>
    <t>SSGA GLOBAL VOLATILITY-TILTED INDEX</t>
  </si>
  <si>
    <t>USL1</t>
  </si>
  <si>
    <t>SSGA LARGE CAP 100</t>
  </si>
  <si>
    <t>USS2</t>
  </si>
  <si>
    <t>SSGA SMALL/MID 200</t>
  </si>
  <si>
    <t>USVT</t>
  </si>
  <si>
    <t>SSGA US VALUATION TILTED</t>
  </si>
  <si>
    <t>ETPR</t>
  </si>
  <si>
    <t>SSgX Private Equity Sector Select Invest ETF</t>
  </si>
  <si>
    <t>ESPR</t>
  </si>
  <si>
    <t xml:space="preserve">SSgX Private Equity Sector Select Invest Security </t>
  </si>
  <si>
    <t>EMSD</t>
  </si>
  <si>
    <t>Strong Dollar Emerging Markets</t>
  </si>
  <si>
    <t>USSD</t>
  </si>
  <si>
    <t>Strong Dollar U.S.</t>
  </si>
  <si>
    <t>SUK-</t>
  </si>
  <si>
    <t>TT--</t>
  </si>
  <si>
    <t>Tactical Tilt Index</t>
  </si>
  <si>
    <t>BDIX</t>
  </si>
  <si>
    <t>The Blue Dynamic Index</t>
  </si>
  <si>
    <t>SSEE</t>
  </si>
  <si>
    <t>The Finvex Shariah Sustainable Efficent Europe 20 Index.</t>
  </si>
  <si>
    <t>PWRM</t>
  </si>
  <si>
    <t>The W.E. Donoghue Power Momentum Index</t>
  </si>
  <si>
    <t>FA04</t>
  </si>
  <si>
    <t>Theoretical Exposure - Citi Flexible Allocation 6% Index</t>
  </si>
  <si>
    <t>TPXD</t>
  </si>
  <si>
    <t>TSE TOPIX Index</t>
  </si>
  <si>
    <t>FL50</t>
  </si>
  <si>
    <t xml:space="preserve">University of Miami's Florida 50 Index </t>
  </si>
  <si>
    <t>FA18</t>
  </si>
  <si>
    <t>US0003M - Citi Flexible Allocation 6% Index</t>
  </si>
  <si>
    <t>VN30</t>
  </si>
  <si>
    <t>Vietnam 30</t>
  </si>
  <si>
    <t>VIBE</t>
  </si>
  <si>
    <t>Volatility Balanced Beta</t>
  </si>
  <si>
    <t>USWD</t>
  </si>
  <si>
    <t>Weak Dollar U.S.</t>
  </si>
  <si>
    <t>NGML</t>
  </si>
  <si>
    <t>Wells Fargo Natural Gas MLP</t>
  </si>
  <si>
    <t>NT--</t>
  </si>
  <si>
    <t>Wells Fargo Non Traditional Index</t>
  </si>
  <si>
    <t>RPGP</t>
  </si>
  <si>
    <t>Wells Fargo Refined Products GP Index</t>
  </si>
  <si>
    <t>SAI-</t>
  </si>
  <si>
    <t>Wisdom Tree Saudi Arabia Index</t>
  </si>
  <si>
    <t>E500</t>
  </si>
  <si>
    <t>WisdomTree Earnings 500 Index</t>
  </si>
  <si>
    <t>EMD-</t>
  </si>
  <si>
    <t>WisdomTree Emerging Markets Dividend Index</t>
  </si>
  <si>
    <t>EMDI</t>
  </si>
  <si>
    <t>WisdomTree Emerging Markets Equity Income Index</t>
  </si>
  <si>
    <t>EMDE</t>
  </si>
  <si>
    <t>WisdomTree Emerging Markets High Dividend Index</t>
  </si>
  <si>
    <t>WEUD</t>
  </si>
  <si>
    <t>WisdomTree Europe Dividend Index</t>
  </si>
  <si>
    <t>EUEQ</t>
  </si>
  <si>
    <t>WisdomTree Europe Equity Index</t>
  </si>
  <si>
    <t>ESCD</t>
  </si>
  <si>
    <t>WisdomTree Europe SmallCap Dividend Index</t>
  </si>
  <si>
    <t>EZDG</t>
  </si>
  <si>
    <t>WisdomTree Eurozone Quality Dividend Growth Index</t>
  </si>
  <si>
    <t>GDDG</t>
  </si>
  <si>
    <t>WisdomTree Global Developed Quality Dividend Growth Index</t>
  </si>
  <si>
    <t>GXMX</t>
  </si>
  <si>
    <t>WisdomTree Global ex-Mexico Equity Index</t>
  </si>
  <si>
    <t>ERN-</t>
  </si>
  <si>
    <t>WisdomTree India Earnings Index</t>
  </si>
  <si>
    <t>DEF-</t>
  </si>
  <si>
    <t xml:space="preserve">WisdomTree International  Equity Index </t>
  </si>
  <si>
    <t>IDGI</t>
  </si>
  <si>
    <t>WisdomTree International Quality Dividend Growth Index</t>
  </si>
  <si>
    <t>ISCD</t>
  </si>
  <si>
    <t xml:space="preserve">WisdomTree International SmallCap Equity Index </t>
  </si>
  <si>
    <t>JDI-</t>
  </si>
  <si>
    <t>WisdomTree Japan Equity Index</t>
  </si>
  <si>
    <t>JPTD</t>
  </si>
  <si>
    <t>WisdomTree Japan Total Dividend Index</t>
  </si>
  <si>
    <t>TWI-</t>
  </si>
  <si>
    <t>WisdomTree Taiwan Equity Index</t>
  </si>
  <si>
    <t>WWFA</t>
  </si>
  <si>
    <t>Worldwide Fundamental Advantage</t>
  </si>
  <si>
    <t>NYL-</t>
  </si>
  <si>
    <t>SGI Custom NY Life Sector Reversal Index</t>
  </si>
  <si>
    <t>MURI</t>
  </si>
  <si>
    <t>Morningstar US REIT Index</t>
  </si>
  <si>
    <t>SEU-</t>
  </si>
  <si>
    <t>Finvex Ethical Sector Efficient Europe 30 Index</t>
  </si>
  <si>
    <t>ARIC</t>
  </si>
  <si>
    <t>Citi Active Multi Asset Core Index</t>
  </si>
  <si>
    <t>ARIU</t>
  </si>
  <si>
    <t>Citi Republica Active Multi Asset index</t>
  </si>
  <si>
    <t>KWS-</t>
  </si>
  <si>
    <t>KIA Kuwait Shariah Index</t>
  </si>
  <si>
    <t>PROS</t>
  </si>
  <si>
    <t>SGI Prosperity Index</t>
  </si>
  <si>
    <t>1MMB</t>
  </si>
  <si>
    <t>Mandat Mutuelle Bleue Index</t>
  </si>
  <si>
    <t>VG9-</t>
  </si>
  <si>
    <t>VA Global 90 Index</t>
  </si>
  <si>
    <t>BGV0</t>
  </si>
  <si>
    <t>VA Global 90 Intermediary Index</t>
  </si>
  <si>
    <t>BNV0</t>
  </si>
  <si>
    <t>VA Global 90 Intermediary v0 Index</t>
  </si>
  <si>
    <t>EVI2</t>
  </si>
  <si>
    <t>SGI EVI 2 Index</t>
  </si>
  <si>
    <t>DMG2</t>
  </si>
  <si>
    <t>Citi World Styles Bespoke Series 2 Index</t>
  </si>
  <si>
    <t>UCYL</t>
  </si>
  <si>
    <t>SG U CY L Index</t>
  </si>
  <si>
    <t>UCYS</t>
  </si>
  <si>
    <t>SG U CY S Index</t>
  </si>
  <si>
    <t>Credit Suisse 700377</t>
  </si>
  <si>
    <t>S500</t>
  </si>
  <si>
    <t>Credit Suisse 700622</t>
  </si>
  <si>
    <t>AFLT</t>
  </si>
  <si>
    <t>Credit Suisse 700552</t>
  </si>
  <si>
    <t>SAFR</t>
  </si>
  <si>
    <t>Credit Suisse 700452</t>
  </si>
  <si>
    <t>BERM</t>
  </si>
  <si>
    <t>Credit Suisse 700567</t>
  </si>
  <si>
    <t>BNKE</t>
  </si>
  <si>
    <t>Credit Suisse 700597</t>
  </si>
  <si>
    <t>BNK-</t>
  </si>
  <si>
    <t>Credit Suisse 700487</t>
  </si>
  <si>
    <t>SBON</t>
  </si>
  <si>
    <t>Credit Suisse 312789</t>
  </si>
  <si>
    <t>BTPS</t>
  </si>
  <si>
    <t>Credit Suisse 700517</t>
  </si>
  <si>
    <t>BX4-</t>
  </si>
  <si>
    <t>Credit Suisse 700472</t>
  </si>
  <si>
    <t>BXX-</t>
  </si>
  <si>
    <t>Credit Suisse 700652</t>
  </si>
  <si>
    <t>SC10</t>
  </si>
  <si>
    <t>Credit Suisse 700527</t>
  </si>
  <si>
    <t>SC50</t>
  </si>
  <si>
    <t>Credit Suisse 700532</t>
  </si>
  <si>
    <t>CAC-</t>
  </si>
  <si>
    <t>Credit Suisse 700482</t>
  </si>
  <si>
    <t>CBBB</t>
  </si>
  <si>
    <t>Credit Suisse 700617</t>
  </si>
  <si>
    <t>CC4-</t>
  </si>
  <si>
    <t>Credit Suisse 700632</t>
  </si>
  <si>
    <t>CMU-</t>
  </si>
  <si>
    <t>Credit Suisse 700602</t>
  </si>
  <si>
    <t>CN1G</t>
  </si>
  <si>
    <t>Credit Suisse 700672</t>
  </si>
  <si>
    <t>COMF</t>
  </si>
  <si>
    <t>Credit Suisse 700442</t>
  </si>
  <si>
    <t>CSP-</t>
  </si>
  <si>
    <t>Credit Suisse 9779</t>
  </si>
  <si>
    <t>CSSM</t>
  </si>
  <si>
    <t>Credit Suisse 700437</t>
  </si>
  <si>
    <t>DAXE</t>
  </si>
  <si>
    <t>Credit Suisse 700592</t>
  </si>
  <si>
    <t>DSB-</t>
  </si>
  <si>
    <t>Credit Suisse 700497</t>
  </si>
  <si>
    <t>EIDO</t>
  </si>
  <si>
    <t>Credit Suisse 290780</t>
  </si>
  <si>
    <t>EMDD</t>
  </si>
  <si>
    <t>Credit Suisse 700402</t>
  </si>
  <si>
    <t>EPP-</t>
  </si>
  <si>
    <t>Credit Suisse 290740</t>
  </si>
  <si>
    <t>ERNE</t>
  </si>
  <si>
    <t>Credit Suisse 700637</t>
  </si>
  <si>
    <t>EUNN</t>
  </si>
  <si>
    <t>Credit Suisse 700662</t>
  </si>
  <si>
    <t>EWM-</t>
  </si>
  <si>
    <t>Credit Suisse 64383</t>
  </si>
  <si>
    <t>EWS-</t>
  </si>
  <si>
    <t>Credit Suisse 209969</t>
  </si>
  <si>
    <t>H25E</t>
  </si>
  <si>
    <t>Credit Suisse 700712</t>
  </si>
  <si>
    <t>IBCA</t>
  </si>
  <si>
    <t>Credit Suisse 700717</t>
  </si>
  <si>
    <t>IBCX</t>
  </si>
  <si>
    <t>Credit Suisse 700382</t>
  </si>
  <si>
    <t>IBEX</t>
  </si>
  <si>
    <t>Credit Suisse 700627</t>
  </si>
  <si>
    <t>IDTP</t>
  </si>
  <si>
    <t>Credit Suisse 700412</t>
  </si>
  <si>
    <t>IDWP</t>
  </si>
  <si>
    <t>Credit Suisse 700387</t>
  </si>
  <si>
    <t>IEAG</t>
  </si>
  <si>
    <t>Credit Suisse 700657</t>
  </si>
  <si>
    <t>IEGA</t>
  </si>
  <si>
    <t>Credit Suisse 700372</t>
  </si>
  <si>
    <t>IEML</t>
  </si>
  <si>
    <t>Credit Suisse 700432</t>
  </si>
  <si>
    <t>IEUX</t>
  </si>
  <si>
    <t>Credit Suisse 700522</t>
  </si>
  <si>
    <t>IEXF</t>
  </si>
  <si>
    <t>Credit Suisse 700587</t>
  </si>
  <si>
    <t>IJPE</t>
  </si>
  <si>
    <t>Credit Suisse 700492</t>
  </si>
  <si>
    <t>ILF-</t>
  </si>
  <si>
    <t>Credit Suisse 290742</t>
  </si>
  <si>
    <t>INXG</t>
  </si>
  <si>
    <t>Credit Suisse 700422</t>
  </si>
  <si>
    <t>IUAG</t>
  </si>
  <si>
    <t>Credit Suisse 700642</t>
  </si>
  <si>
    <t>IUSA</t>
  </si>
  <si>
    <t>Credit Suisse 700502</t>
  </si>
  <si>
    <t>IUSE</t>
  </si>
  <si>
    <t>Credit Suisse 700557</t>
  </si>
  <si>
    <t>IWRD</t>
  </si>
  <si>
    <t>Credit Suisse 700462</t>
  </si>
  <si>
    <t>IYH-</t>
  </si>
  <si>
    <t>Credit Suisse 290260</t>
  </si>
  <si>
    <t>LEM-</t>
  </si>
  <si>
    <t>Credit Suisse 700607</t>
  </si>
  <si>
    <t>LVE-</t>
  </si>
  <si>
    <t>Credit Suisse 700612</t>
  </si>
  <si>
    <t>LYPE</t>
  </si>
  <si>
    <t>Credit Suisse 700732</t>
  </si>
  <si>
    <t>MEU-</t>
  </si>
  <si>
    <t>Credit Suisse 49652</t>
  </si>
  <si>
    <t>SMID</t>
  </si>
  <si>
    <t>Credit Suisse 700512</t>
  </si>
  <si>
    <t>MOO-</t>
  </si>
  <si>
    <t>Credit Suisse 290759</t>
  </si>
  <si>
    <t>SMTB</t>
  </si>
  <si>
    <t>Credit Suisse 700562</t>
  </si>
  <si>
    <t>MVEU</t>
  </si>
  <si>
    <t>Credit Suisse 700542</t>
  </si>
  <si>
    <t>OBXB</t>
  </si>
  <si>
    <t>Credit Suisse 700507</t>
  </si>
  <si>
    <t>RWO-</t>
  </si>
  <si>
    <t>Credit Suisse 698367</t>
  </si>
  <si>
    <t>RXI-</t>
  </si>
  <si>
    <t>Credit Suisse 700397</t>
  </si>
  <si>
    <t>S250</t>
  </si>
  <si>
    <t>Credit Suisse 700582</t>
  </si>
  <si>
    <t>SDIG</t>
  </si>
  <si>
    <t>Credit Suisse 700577</t>
  </si>
  <si>
    <t>SLXX</t>
  </si>
  <si>
    <t>Credit Suisse 700417</t>
  </si>
  <si>
    <t>SPMV</t>
  </si>
  <si>
    <t>Credit Suisse 700427</t>
  </si>
  <si>
    <t>CSXS</t>
  </si>
  <si>
    <t>Credit Suisse 700467</t>
  </si>
  <si>
    <t>SXR2</t>
  </si>
  <si>
    <t>Credit Suisse 700687</t>
  </si>
  <si>
    <t>SXRW</t>
  </si>
  <si>
    <t>Credit Suisse 700707</t>
  </si>
  <si>
    <t>SXXP</t>
  </si>
  <si>
    <t>Credit Suisse 700667</t>
  </si>
  <si>
    <t>TBF-</t>
  </si>
  <si>
    <t>Credit Suisse 700392</t>
  </si>
  <si>
    <t>THD-</t>
  </si>
  <si>
    <t>Credit Suisse 290776</t>
  </si>
  <si>
    <t>TUR-</t>
  </si>
  <si>
    <t>Credit Suisse 290775</t>
  </si>
  <si>
    <t>US7-</t>
  </si>
  <si>
    <t>Credit Suisse 700572</t>
  </si>
  <si>
    <t>X105</t>
  </si>
  <si>
    <t>Credit Suisse 700727</t>
  </si>
  <si>
    <t>X1G-</t>
  </si>
  <si>
    <t>Credit Suisse 700547</t>
  </si>
  <si>
    <t>XABE</t>
  </si>
  <si>
    <t>Credit Suisse 700537</t>
  </si>
  <si>
    <t>XABU</t>
  </si>
  <si>
    <t>Credit Suisse 700477</t>
  </si>
  <si>
    <t>XACT</t>
  </si>
  <si>
    <t>Credit Suisse 700447</t>
  </si>
  <si>
    <t>XAUS</t>
  </si>
  <si>
    <t>Credit Suisse 700682</t>
  </si>
  <si>
    <t>XBRM</t>
  </si>
  <si>
    <t>Credit Suisse 700457</t>
  </si>
  <si>
    <t>XDAX</t>
  </si>
  <si>
    <t>Credit Suisse 700677</t>
  </si>
  <si>
    <t>XDWH</t>
  </si>
  <si>
    <t>Credit Suisse 700697</t>
  </si>
  <si>
    <t>XDWI</t>
  </si>
  <si>
    <t>Credit Suisse 700692</t>
  </si>
  <si>
    <t>XDWT</t>
  </si>
  <si>
    <t>Credit Suisse 700702</t>
  </si>
  <si>
    <t>XG7U</t>
  </si>
  <si>
    <t>Credit Suisse 700407</t>
  </si>
  <si>
    <t>XY4P</t>
  </si>
  <si>
    <t>Credit Suisse 700722</t>
  </si>
  <si>
    <t>ZGLD</t>
  </si>
  <si>
    <t>Credit Suisse 700647</t>
  </si>
  <si>
    <t>LGRB</t>
  </si>
  <si>
    <t>GARI Basket of stocks</t>
  </si>
  <si>
    <t>LGRP</t>
  </si>
  <si>
    <t>Lyxor AM - Growing and Responsible Europe</t>
  </si>
  <si>
    <t>7PB-</t>
  </si>
  <si>
    <t>1875 Sustainable Parent Bond Index</t>
  </si>
  <si>
    <t>GDE-</t>
  </si>
  <si>
    <t>Guggenheim Defensive Equity Index</t>
  </si>
  <si>
    <t>AMSS</t>
  </si>
  <si>
    <t>WST Asset Manager - Sector Select Index</t>
  </si>
  <si>
    <t>GMAS</t>
  </si>
  <si>
    <t>Global Multiasset Strategy Index</t>
  </si>
  <si>
    <t>RTSD</t>
  </si>
  <si>
    <t>RTS Standard Index</t>
  </si>
  <si>
    <t>MICE</t>
  </si>
  <si>
    <t>MICEX Index</t>
  </si>
  <si>
    <t>RTSS</t>
  </si>
  <si>
    <t>RTS Siberia Index</t>
  </si>
  <si>
    <t>MIST</t>
  </si>
  <si>
    <t>MICEX Second Tier</t>
  </si>
  <si>
    <t>MIBM</t>
  </si>
  <si>
    <t>MICEX Broad Market</t>
  </si>
  <si>
    <t>MICG</t>
  </si>
  <si>
    <t>MICEX Consumer Goods &amp; Services</t>
  </si>
  <si>
    <t>MICEX Chemicals</t>
  </si>
  <si>
    <t>MIFI</t>
  </si>
  <si>
    <t>MICEX Financials</t>
  </si>
  <si>
    <t>MIIN</t>
  </si>
  <si>
    <t>MICEX Innovation</t>
  </si>
  <si>
    <t>MIMM</t>
  </si>
  <si>
    <t>MICEX Metals &amp; Mining</t>
  </si>
  <si>
    <t>MIID</t>
  </si>
  <si>
    <t>MICEX Industrial</t>
  </si>
  <si>
    <t>MIOG</t>
  </si>
  <si>
    <t>MICEX Oil &amp; Gas</t>
  </si>
  <si>
    <t>MIEU</t>
  </si>
  <si>
    <t>MICEX Electric Utilities</t>
  </si>
  <si>
    <t>MITE</t>
  </si>
  <si>
    <t>MICEX Telecommunication</t>
  </si>
  <si>
    <t>TSRE</t>
  </si>
  <si>
    <t>Tokyo Stock Exchange REIT Index</t>
  </si>
  <si>
    <t>GBE-</t>
  </si>
  <si>
    <t>Guggenheim Behavioral Index</t>
  </si>
  <si>
    <t>CDN-</t>
  </si>
  <si>
    <t>Fidelity Core Dividend Index</t>
  </si>
  <si>
    <t>DRN-</t>
  </si>
  <si>
    <t>Fidelity Dividend for Rising Rates Index</t>
  </si>
  <si>
    <t>FSLV</t>
  </si>
  <si>
    <t>Fidelity Low Volatility Factor Index</t>
  </si>
  <si>
    <t>SMO-</t>
  </si>
  <si>
    <t>Fidelity Momentum Factor Index</t>
  </si>
  <si>
    <t>SQL-</t>
  </si>
  <si>
    <t>Fidelity Quality Factor Index</t>
  </si>
  <si>
    <t>SVL-</t>
  </si>
  <si>
    <t>Fidelity Value Factor Index</t>
  </si>
  <si>
    <t>EXSO</t>
  </si>
  <si>
    <t>Ex State Owned</t>
  </si>
  <si>
    <t>350S</t>
  </si>
  <si>
    <t>350 Shareholder Yield</t>
  </si>
  <si>
    <t>MS22</t>
  </si>
  <si>
    <t>S&amp;P AMT-Free Municipal Series 2022</t>
  </si>
  <si>
    <t>BMCS</t>
  </si>
  <si>
    <t>S&amp;P Broad Market Custom Selective Index</t>
  </si>
  <si>
    <t>CHC-</t>
  </si>
  <si>
    <t>JPX/S&amp;P CAPEX &amp; Human Capital Index</t>
  </si>
  <si>
    <t>L235</t>
  </si>
  <si>
    <t>Liquid 20/35 Index</t>
  </si>
  <si>
    <t>500T</t>
  </si>
  <si>
    <t>S&amp;P 500 in TTM Rates</t>
  </si>
  <si>
    <t>US/Custom</t>
  </si>
  <si>
    <t>CPSE</t>
  </si>
  <si>
    <t>Central Public Sector Enterprise</t>
  </si>
  <si>
    <t>CNO1</t>
  </si>
  <si>
    <t>China Offshore 100 Index</t>
  </si>
  <si>
    <t>CNOI</t>
  </si>
  <si>
    <t>China Offshore Internet Index</t>
  </si>
  <si>
    <t>VB2-</t>
  </si>
  <si>
    <t>Citi Volatility Balanced Beta US Series II</t>
  </si>
  <si>
    <t>VB3-</t>
  </si>
  <si>
    <t>Citi Volatility Balanced Beta US Series III</t>
  </si>
  <si>
    <t>12RC</t>
  </si>
  <si>
    <t>Climate Change Global 1200 Risk Control 10%</t>
  </si>
  <si>
    <t>2LCF</t>
  </si>
  <si>
    <t>Dow Jones Industrial Average 2x Leverage Carry-Free Daily Index</t>
  </si>
  <si>
    <t>ICF-</t>
  </si>
  <si>
    <t>Dow Jones Industrial Average Inverse Carry-Free Daily Index</t>
  </si>
  <si>
    <t>ISG5</t>
  </si>
  <si>
    <t>Dow Jones Islamic Market Global Real Estate Index</t>
  </si>
  <si>
    <t>GLIS</t>
  </si>
  <si>
    <t>Global Leveraged Loans 150 Issuers</t>
  </si>
  <si>
    <t>Fixed Income only</t>
  </si>
  <si>
    <t>HC50</t>
  </si>
  <si>
    <t xml:space="preserve">Health Care 50 </t>
  </si>
  <si>
    <t>IC01</t>
  </si>
  <si>
    <t xml:space="preserve">Investment Grade Corporate Bond Index 0-1 Year </t>
  </si>
  <si>
    <t>IC13</t>
  </si>
  <si>
    <t>Investment Grade Corporate Index 1-3 Year</t>
  </si>
  <si>
    <t>IPO-</t>
  </si>
  <si>
    <t>IPO</t>
  </si>
  <si>
    <t>MYL9</t>
  </si>
  <si>
    <t>MLY</t>
  </si>
  <si>
    <t>WM--</t>
  </si>
  <si>
    <t>Morningstar Wide Moat Focus Index</t>
  </si>
  <si>
    <t>HY01</t>
  </si>
  <si>
    <t>S&amp;P 0-1 Year High Yield Corporate Bond Index</t>
  </si>
  <si>
    <t>HY13</t>
  </si>
  <si>
    <t>S&amp;P 1-3 Year High Yield Corporate Bond Index</t>
  </si>
  <si>
    <t>50CC</t>
  </si>
  <si>
    <t>S&amp;P 500 Climate Change Index</t>
  </si>
  <si>
    <t>5ICF</t>
  </si>
  <si>
    <t>S&amp;P 500 Inverse Carry-Free Daily Index</t>
  </si>
  <si>
    <t>SPCP</t>
  </si>
  <si>
    <t>S&amp;P All Sub-Saharan Africa ex-South Africa Capped Index</t>
  </si>
  <si>
    <t>SPSS</t>
  </si>
  <si>
    <t xml:space="preserve">S&amp;P All Sub-Saharan Africa ex-South Africa Index </t>
  </si>
  <si>
    <t>TD60</t>
  </si>
  <si>
    <t>Target Date 2060+ Index</t>
  </si>
  <si>
    <t>PCFI</t>
  </si>
  <si>
    <t>PGGM Commodity Factor Index</t>
  </si>
  <si>
    <t>MRE2</t>
  </si>
  <si>
    <t>DB Daily vs Weekly vs Bi-weekly Mean Reversion Index</t>
  </si>
  <si>
    <t>MRF2</t>
  </si>
  <si>
    <t>DB Daily vs Weekly vs Bi-weekly Mean Reversion Index Full Precision</t>
  </si>
  <si>
    <t>CBLO</t>
  </si>
  <si>
    <t>S&amp;P BSE India CBLO Index</t>
  </si>
  <si>
    <t>RDRX</t>
  </si>
  <si>
    <t>DJ Russia GDR Index ex Sanctioned Stocks</t>
  </si>
  <si>
    <t>BMIS</t>
  </si>
  <si>
    <t>S&amp;P BMI Select</t>
  </si>
  <si>
    <t>SENF</t>
  </si>
  <si>
    <t>SENSEX Futures</t>
  </si>
  <si>
    <t>MLAM</t>
  </si>
  <si>
    <t xml:space="preserve">GSRPEML Americas </t>
  </si>
  <si>
    <t>MLCM</t>
  </si>
  <si>
    <t>GSRPEML Composite</t>
  </si>
  <si>
    <t>MLJP</t>
  </si>
  <si>
    <t>GSRPEML Japan</t>
  </si>
  <si>
    <t>MLPA</t>
  </si>
  <si>
    <t xml:space="preserve">GSRPEML Pan Asia </t>
  </si>
  <si>
    <t>MLPE</t>
  </si>
  <si>
    <t>GSRPEML Pan Europe</t>
  </si>
  <si>
    <t>MLUS</t>
  </si>
  <si>
    <t>GSRPEML United States</t>
  </si>
  <si>
    <t>MSAM</t>
  </si>
  <si>
    <t xml:space="preserve">GSRPEMS Americas </t>
  </si>
  <si>
    <t>MSCM</t>
  </si>
  <si>
    <t>GSRPEMS Composite</t>
  </si>
  <si>
    <t>MSJP</t>
  </si>
  <si>
    <t>GSRPEMS Japan</t>
  </si>
  <si>
    <t>MSPA</t>
  </si>
  <si>
    <t xml:space="preserve">GSRPEMS Pan Asia </t>
  </si>
  <si>
    <t>MSPE</t>
  </si>
  <si>
    <t>GSRPEMS Pan Europe</t>
  </si>
  <si>
    <t>MSUS</t>
  </si>
  <si>
    <t>GSRPEMS United States</t>
  </si>
  <si>
    <t>QLAM</t>
  </si>
  <si>
    <t xml:space="preserve">GSRPEQL Americas </t>
  </si>
  <si>
    <t>QLCM</t>
  </si>
  <si>
    <t>GSRPEQL Composite</t>
  </si>
  <si>
    <t>QLJP</t>
  </si>
  <si>
    <t>GSRPEQL Japan</t>
  </si>
  <si>
    <t>QLPA</t>
  </si>
  <si>
    <t xml:space="preserve">GSRPEQL Pan Asia </t>
  </si>
  <si>
    <t>QLPE</t>
  </si>
  <si>
    <t>GSRPEQL Pan Europe</t>
  </si>
  <si>
    <t>QLUS</t>
  </si>
  <si>
    <t>GSRPEQL United States</t>
  </si>
  <si>
    <t>QSAM</t>
  </si>
  <si>
    <t xml:space="preserve">GSRPEQS Americas </t>
  </si>
  <si>
    <t>QSCM</t>
  </si>
  <si>
    <t>GSRPEQS Composite</t>
  </si>
  <si>
    <t>QSJP</t>
  </si>
  <si>
    <t>GSRPEQS Japan</t>
  </si>
  <si>
    <t>QSPA</t>
  </si>
  <si>
    <t xml:space="preserve">GSRPEQS Pan Asia </t>
  </si>
  <si>
    <t>QSPE</t>
  </si>
  <si>
    <t>GSRPEQS Pan Europe</t>
  </si>
  <si>
    <t>QSUS</t>
  </si>
  <si>
    <t>GSRPEQS United States</t>
  </si>
  <si>
    <t>WLAM</t>
  </si>
  <si>
    <t xml:space="preserve">GSRPEWL Americas </t>
  </si>
  <si>
    <t>WLCM</t>
  </si>
  <si>
    <t>GSRPEWL Composite</t>
  </si>
  <si>
    <t>WLJP</t>
  </si>
  <si>
    <t>GSRPEWL Japan</t>
  </si>
  <si>
    <t>WLPA</t>
  </si>
  <si>
    <t xml:space="preserve">GSRPEWL Pan Asia </t>
  </si>
  <si>
    <t>WLPE</t>
  </si>
  <si>
    <t>GSRPEWL Pan Europe</t>
  </si>
  <si>
    <t>WLUS</t>
  </si>
  <si>
    <t>GSRPEWL United States</t>
  </si>
  <si>
    <t>WSAM</t>
  </si>
  <si>
    <t xml:space="preserve">GSRPEWS Americas </t>
  </si>
  <si>
    <t>WSCM</t>
  </si>
  <si>
    <t>GSRPEWS Composite</t>
  </si>
  <si>
    <t>WSJP</t>
  </si>
  <si>
    <t>GSRPEWS Japan</t>
  </si>
  <si>
    <t>WSPA</t>
  </si>
  <si>
    <t xml:space="preserve">GSRPEWS Pan Asia </t>
  </si>
  <si>
    <t>WSPE</t>
  </si>
  <si>
    <t>GSRPEWS Pan Europe</t>
  </si>
  <si>
    <t>WSUS</t>
  </si>
  <si>
    <t>GSRPEWS United States</t>
  </si>
  <si>
    <t>HDJ-</t>
  </si>
  <si>
    <t>Nikko High Dividend Index</t>
  </si>
  <si>
    <t>CORO</t>
  </si>
  <si>
    <t>Commodity Roration Index</t>
  </si>
  <si>
    <t>RTCH</t>
  </si>
  <si>
    <t>RTS Chemicals Index</t>
  </si>
  <si>
    <t>RTTR</t>
  </si>
  <si>
    <t>RTS Transport Index</t>
  </si>
  <si>
    <t>MITR</t>
  </si>
  <si>
    <t>MICEX Transport</t>
  </si>
  <si>
    <t>AMDI</t>
  </si>
  <si>
    <t>WST Asset Manager - Diversified Income Index</t>
  </si>
  <si>
    <t>DMLM</t>
  </si>
  <si>
    <t>Morningstar Developed Markets Large-Mid Cap</t>
  </si>
  <si>
    <t>BKAC</t>
  </si>
  <si>
    <t>REST Bank Light Index Accum</t>
  </si>
  <si>
    <t>BKPN</t>
  </si>
  <si>
    <t>REST Bank Light Index Pension</t>
  </si>
  <si>
    <t>H04E</t>
  </si>
  <si>
    <t>SG Custom Alpha</t>
  </si>
  <si>
    <t>IDCB</t>
  </si>
  <si>
    <t>SBI Bobl Momentum Index</t>
  </si>
  <si>
    <t>USEF</t>
  </si>
  <si>
    <t>SGI Equity Financing Index</t>
  </si>
  <si>
    <t>USEH</t>
  </si>
  <si>
    <t>SGI Equity Hedging Index</t>
  </si>
  <si>
    <t>USET</t>
  </si>
  <si>
    <t>SGI Equity Top Index</t>
  </si>
  <si>
    <t>DYAS</t>
  </si>
  <si>
    <t>Citi Dynamic Asset Selector 5 Index</t>
  </si>
  <si>
    <t>IGP-</t>
  </si>
  <si>
    <t>RAE Income Global Portafolio Index</t>
  </si>
  <si>
    <t>TNWT</t>
  </si>
  <si>
    <t>Tortoise North American Water Index</t>
  </si>
  <si>
    <t>COAI</t>
  </si>
  <si>
    <t>CoreShares OUTvest Aggressive Index</t>
  </si>
  <si>
    <t>COCI</t>
  </si>
  <si>
    <t>CoreShares OUTvest Cautious Index</t>
  </si>
  <si>
    <t>COMI</t>
  </si>
  <si>
    <t>CoreShares OUTvest Moderate Index</t>
  </si>
  <si>
    <t>COSI</t>
  </si>
  <si>
    <t>CoreShares OUTvest Stable Index</t>
  </si>
  <si>
    <t>GDBC</t>
  </si>
  <si>
    <t>S&amp;P Global Sovereign Bond Index -- Calculated</t>
  </si>
  <si>
    <t>SILU</t>
  </si>
  <si>
    <t>S&amp;P Sovereign Inflation-Linked Bond Index (Uploaded)</t>
  </si>
  <si>
    <t>SBIU</t>
  </si>
  <si>
    <t>S&amp;P Sovereign Bond Index (Uploaded)</t>
  </si>
  <si>
    <t>CUSR</t>
  </si>
  <si>
    <t>Custom Rounded</t>
  </si>
  <si>
    <t>BTSI</t>
  </si>
  <si>
    <t>BT SIV Emerging Companies Quality Value Index-Series 1</t>
  </si>
  <si>
    <t>BTNF</t>
  </si>
  <si>
    <t>BT SIV Emerging Companies Quality Value Index-Series 1 NO FEE</t>
  </si>
  <si>
    <t>WITS</t>
  </si>
  <si>
    <t>NewFunds Risk-Controlled WITS SA-Momentum Index</t>
  </si>
  <si>
    <t>BX1Y</t>
  </si>
  <si>
    <t>Barclays Capital/ABSA Capital ZAR Tradable 12 Month Cash Index</t>
  </si>
  <si>
    <t>BX3M</t>
  </si>
  <si>
    <t>Barclays Capital/ABSA Capital ZAR Tradable 3 Month Cash Index</t>
  </si>
  <si>
    <t>BX6M</t>
  </si>
  <si>
    <t>Barclays Capital/ABSA Capital ZAR Tradable 6 Month Cash Index</t>
  </si>
  <si>
    <t>BXON</t>
  </si>
  <si>
    <t>Barclays Capital/ABSA Capital ZAR Tradable Overnight Cash Index</t>
  </si>
  <si>
    <t>MAUS</t>
  </si>
  <si>
    <t>SG Momentum Alpha U Series Index</t>
  </si>
  <si>
    <t>CMBD</t>
  </si>
  <si>
    <t>Dynamic Quantitative Multi-Asset Allocation 04</t>
  </si>
  <si>
    <t>A130</t>
  </si>
  <si>
    <t>S&amp;P/ASX 200 Ex-S&amp;P/ASX 20 Ex-Smallest 50 Index (Custom)</t>
  </si>
  <si>
    <t>MRUS</t>
  </si>
  <si>
    <t xml:space="preserve">Morningstar Sustainability </t>
  </si>
  <si>
    <t>EMSU</t>
  </si>
  <si>
    <t>Morningstar Emerging Markets Sustainability</t>
  </si>
  <si>
    <t>DESU</t>
  </si>
  <si>
    <t>Morningstar Developed Markets Sustainability</t>
  </si>
  <si>
    <t>GLSU</t>
  </si>
  <si>
    <t>Morningstar Global Markets Sustainability</t>
  </si>
  <si>
    <t>GREI</t>
  </si>
  <si>
    <t>GS REIT Index</t>
  </si>
  <si>
    <t>QBHI</t>
  </si>
  <si>
    <t>SGI US Quality Beta Hedged Index</t>
  </si>
  <si>
    <t>SMHI</t>
  </si>
  <si>
    <t>SGI US Momentum Hedged Index</t>
  </si>
  <si>
    <t>SPBH</t>
  </si>
  <si>
    <t xml:space="preserve">SGI US Profitability Beta Hedged Index </t>
  </si>
  <si>
    <t>WAXE</t>
  </si>
  <si>
    <t>World Water Extended Index</t>
  </si>
  <si>
    <t>AMEL</t>
  </si>
  <si>
    <t>Long-Only Merger Arbitrage Ex-Cash 10% Capped  Liquid Index</t>
  </si>
  <si>
    <t>KWC-</t>
  </si>
  <si>
    <t>KIA Kuwait Capped Index</t>
  </si>
  <si>
    <t>ASM-</t>
  </si>
  <si>
    <t>SGI Commodities Alpha Sector Momentum</t>
  </si>
  <si>
    <t>BS5-</t>
  </si>
  <si>
    <t>SGI BOSS EUR 5%</t>
  </si>
  <si>
    <t>KMID</t>
  </si>
  <si>
    <t>SGI Euro Mid Cap Conviction Index</t>
  </si>
  <si>
    <t>QXRW</t>
  </si>
  <si>
    <t>SGI World Quality ex-Overvalued Beta Hedged</t>
  </si>
  <si>
    <t>S&amp;P Dividend Index</t>
  </si>
  <si>
    <t>USBU</t>
  </si>
  <si>
    <t>UBP Short Bias Index</t>
  </si>
  <si>
    <t>TFFX</t>
  </si>
  <si>
    <t>SGI FX Trend Following Index</t>
  </si>
  <si>
    <t>SND5</t>
  </si>
  <si>
    <t>S&amp;P BSE SENSEX 50 (with DOF)</t>
  </si>
  <si>
    <t>NRA-</t>
  </si>
  <si>
    <t>Global Natural Resources and Water</t>
  </si>
  <si>
    <t>MLRP</t>
  </si>
  <si>
    <t>Merrill Lynch RPM Index</t>
  </si>
  <si>
    <t>XSAM</t>
  </si>
  <si>
    <t>EWXS Americas</t>
  </si>
  <si>
    <t>XSPA</t>
  </si>
  <si>
    <t>EWXS Pan Asia</t>
  </si>
  <si>
    <t>XSPE</t>
  </si>
  <si>
    <t>EWXS Pan Europe</t>
  </si>
  <si>
    <t>XSGL</t>
  </si>
  <si>
    <t>EWXS Composite</t>
  </si>
  <si>
    <t>PRC4</t>
  </si>
  <si>
    <t>S&amp;P Preferred Stock 4.5% Capped Index</t>
  </si>
  <si>
    <t>OMX Stockholm 40</t>
  </si>
  <si>
    <t>C24-</t>
  </si>
  <si>
    <t>S&amp;P/Valmer Mexico Sovereign 7+ day CETES Index 24</t>
  </si>
  <si>
    <t>MFI-</t>
  </si>
  <si>
    <t>Guggenheim Multi-Factor Index</t>
  </si>
  <si>
    <t>TFCY</t>
  </si>
  <si>
    <t>SGI Commodity Trend Following Index</t>
  </si>
  <si>
    <t>CYTC</t>
  </si>
  <si>
    <t>SGI Commodity Trend Following Index Entry Exit Cost</t>
  </si>
  <si>
    <t>TFIR</t>
  </si>
  <si>
    <t>SGI Interest Rate Trend Following Index</t>
  </si>
  <si>
    <t>IRTC</t>
  </si>
  <si>
    <t>SGI Interest Rate Trend Following Index Entry Exit Cost</t>
  </si>
  <si>
    <t>AMLC</t>
  </si>
  <si>
    <t>Listed Long Only Merger Arbitrage Ex Cash Index (Custom)</t>
  </si>
  <si>
    <t>SAQA</t>
  </si>
  <si>
    <t>Arbah Saudi Qatari</t>
  </si>
  <si>
    <t>TFEQ</t>
  </si>
  <si>
    <t>SGI Equity Trend Following Index (Custom)</t>
  </si>
  <si>
    <t>EQTC</t>
  </si>
  <si>
    <t>SGI Equity Trend Following Index Entry Exit Cost (Custom)</t>
  </si>
  <si>
    <t>E1GL</t>
  </si>
  <si>
    <t>EXE1 Composite (Custom)</t>
  </si>
  <si>
    <t>FUR-</t>
  </si>
  <si>
    <t>S&amp;P/TSX Composite Financials, Utilities and Telecommunication Services (Slice and Dice)</t>
  </si>
  <si>
    <t>SEII</t>
  </si>
  <si>
    <t>SFC Saudi Equity Income</t>
  </si>
  <si>
    <t>F247</t>
  </si>
  <si>
    <t>SGMDBTFI (Call Value, C(t,t-23,E(t-23,2)))</t>
  </si>
  <si>
    <t>SMAC</t>
  </si>
  <si>
    <t>SGI Systematic Arbitrage Cash</t>
  </si>
  <si>
    <t>SMAD</t>
  </si>
  <si>
    <t>SGI Systematic Marger Arbitrage Dividend Index</t>
  </si>
  <si>
    <t>P10E</t>
  </si>
  <si>
    <t>CSAMAM Commodity Index</t>
  </si>
  <si>
    <t>LRU-</t>
  </si>
  <si>
    <t>SGI US Low Volatility Beta Hedged Index</t>
  </si>
  <si>
    <t>QRU-</t>
  </si>
  <si>
    <t>SGI US Quality Carry Beta Hedged Index</t>
  </si>
  <si>
    <t>VRU-</t>
  </si>
  <si>
    <t xml:space="preserve">SGI US Low Volatility Beta Hedged Index </t>
  </si>
  <si>
    <t>GCCT</t>
  </si>
  <si>
    <t>HAII</t>
  </si>
  <si>
    <t>SGI Harmonia II</t>
  </si>
  <si>
    <t>SSMA</t>
  </si>
  <si>
    <t>SGI Systematic Merger Arbitrage Index</t>
  </si>
  <si>
    <t>BTFM</t>
  </si>
  <si>
    <t>SGMDBTFI (MVOP)</t>
  </si>
  <si>
    <t>BTFS</t>
  </si>
  <si>
    <t>SGMDBTFI (Daily Strike)</t>
  </si>
  <si>
    <t>BTHE</t>
  </si>
  <si>
    <t>SGMDBTHI (Monthly Option Maturity)</t>
  </si>
  <si>
    <t>BTHM</t>
  </si>
  <si>
    <t>SGMDBTHI (MVOP)</t>
  </si>
  <si>
    <t>BTHS</t>
  </si>
  <si>
    <t>SGMDBTHI (Monthly Strike)</t>
  </si>
  <si>
    <t>F101</t>
  </si>
  <si>
    <t>SGMDBTFI (Call Value, C(t,t,E(t,1)))</t>
  </si>
  <si>
    <t>F102</t>
  </si>
  <si>
    <t>SGMDBTFI (Call Value, C(t,t-1,E(t-1,1)))</t>
  </si>
  <si>
    <t>F103</t>
  </si>
  <si>
    <t>SGMDBTFI (Call Value, C(t,t-2,E(t-2,1)))</t>
  </si>
  <si>
    <t>F104</t>
  </si>
  <si>
    <t>SGMDBTFI (Call Value, C(t,t-3,E(t-3,1)))</t>
  </si>
  <si>
    <t>F105</t>
  </si>
  <si>
    <t>SGMDBTFI (Call Value, C(t,t-4,E(t-4,1)))</t>
  </si>
  <si>
    <t>F106</t>
  </si>
  <si>
    <t>SGMDBTFI (Call Value, C(t,t-5,E(t-5,1)))</t>
  </si>
  <si>
    <t>F107</t>
  </si>
  <si>
    <t>SGMDBTFI (Call Value, C(t,t-6,E(t-6,1)))</t>
  </si>
  <si>
    <t>F108</t>
  </si>
  <si>
    <t>SGMDBTFI (Call Value, C(t,t-7,E(t-7,1)))</t>
  </si>
  <si>
    <t>F109</t>
  </si>
  <si>
    <t>SGMDBTFI (Call Value, C(t,t-8,E(t-8,1)))</t>
  </si>
  <si>
    <t>F110</t>
  </si>
  <si>
    <t>SGMDBTFI (Call Value, C(t,t-9,E(t-9,1)))</t>
  </si>
  <si>
    <t>F111</t>
  </si>
  <si>
    <t>SGMDBTFI (Call Value, C(t,t-10,E(t-10,1)))</t>
  </si>
  <si>
    <t>F112</t>
  </si>
  <si>
    <t>SGMDBTFI (Call Value, C(t,t-11,E(t-11,1)))</t>
  </si>
  <si>
    <t>F113</t>
  </si>
  <si>
    <t>SGMDBTFI (Call Value, C(t,t-12,E(t-12,1)))</t>
  </si>
  <si>
    <t>F114</t>
  </si>
  <si>
    <t>SGMDBTFI (Call Value, C(t,t-13,E(t-13,1)))</t>
  </si>
  <si>
    <t>F115</t>
  </si>
  <si>
    <t>SGMDBTFI (Call Value, C(t,t-14,E(t-14,1)))</t>
  </si>
  <si>
    <t>F116</t>
  </si>
  <si>
    <t>SGMDBTFI (Call Value, C(t,t-15,E(t-15,1)))</t>
  </si>
  <si>
    <t>F117</t>
  </si>
  <si>
    <t>SGMDBTFI (Call Value, C(t,t-16,E(t-16,1)))</t>
  </si>
  <si>
    <t>F118</t>
  </si>
  <si>
    <t>SGMDBTFI (Call Value, C(t,t-17,E(t-17,1)))</t>
  </si>
  <si>
    <t>F119</t>
  </si>
  <si>
    <t>SGMDBTFI (Call Value, C(t,t-18,E(t-18,1)))</t>
  </si>
  <si>
    <t>F120</t>
  </si>
  <si>
    <t>SGMDBTFI (Call Value, C(t,t-19,E(t-19,1)))</t>
  </si>
  <si>
    <t>F121</t>
  </si>
  <si>
    <t>SGMDBTFI (Call Value, C(t,t-20,E(t-20,1)))</t>
  </si>
  <si>
    <t>F122</t>
  </si>
  <si>
    <t>SGMDBTFI (Call Value, C(t,t-21,E(t-21,1)))</t>
  </si>
  <si>
    <t>F123</t>
  </si>
  <si>
    <t>SGMDBTFI (Call Value, C(t,t-22,E(t-22,1)))</t>
  </si>
  <si>
    <t>F124</t>
  </si>
  <si>
    <t>SGMDBTFI (Call Value, C(t,t-23,E(t-23,1)))</t>
  </si>
  <si>
    <t>F125</t>
  </si>
  <si>
    <t>SGMDBTFI (Call Value, C(t,t-24,E(t-24,1)))</t>
  </si>
  <si>
    <t>F126</t>
  </si>
  <si>
    <t>SGMDBTFI (Call Value, C(t,t-25,E(t-25,1)))</t>
  </si>
  <si>
    <t>F201</t>
  </si>
  <si>
    <t>SGMDBTFI (Call Value, C(t,t,E(t,2)))</t>
  </si>
  <si>
    <t>F202</t>
  </si>
  <si>
    <t>SGMDBTFI (Call Value, C(t,t-1,E(t-1,2)))</t>
  </si>
  <si>
    <t>F203</t>
  </si>
  <si>
    <t>SGMDBTFI (Call Value, C(t,t-2,E(t-2,2)))</t>
  </si>
  <si>
    <t>F204</t>
  </si>
  <si>
    <t>SGMDBTFI (Call Value, C(t,t-3,E(t-3,2)))</t>
  </si>
  <si>
    <t>F205</t>
  </si>
  <si>
    <t>SGMDBTFI (Call Value, C(t,t-4,E(t-4,2)))</t>
  </si>
  <si>
    <t>F206</t>
  </si>
  <si>
    <t>SGMDBTFI (Call Value, C(t,t-5,E(t-5,2)))</t>
  </si>
  <si>
    <t>F207</t>
  </si>
  <si>
    <t>SGMDBTFI (Call Value, C(t,t-6,E(t-6,2)))</t>
  </si>
  <si>
    <t>F208</t>
  </si>
  <si>
    <t>SGMDBTFI (Call Value, C(t,t-7,E(t-7,2)))</t>
  </si>
  <si>
    <t>F209</t>
  </si>
  <si>
    <t>SGMDBTFI (Call Value, C(t,t-8,E(t-8,2)))</t>
  </si>
  <si>
    <t>F210</t>
  </si>
  <si>
    <t>SGMDBTFI (Call Value, C(t,t-9,E(t-9,2)))</t>
  </si>
  <si>
    <t>F211</t>
  </si>
  <si>
    <t>SGMDBTFI (Call Value, C(t,t-10,E(t-10,2)))</t>
  </si>
  <si>
    <t>F212</t>
  </si>
  <si>
    <t>SGMDBTFI (Call Value, C(t,t-11,E(t-11,2)))</t>
  </si>
  <si>
    <t>F213</t>
  </si>
  <si>
    <t>SGMDBTFI (Call Value, C(t,t-12,E(t-12,2)))</t>
  </si>
  <si>
    <t>F214</t>
  </si>
  <si>
    <t>SGMDBTFI (Call Value, C(t,t-13,E(t-13,2)))</t>
  </si>
  <si>
    <t>F215</t>
  </si>
  <si>
    <t>SGMDBTFI (Call Value, C(t,t-14,E(t-14,2)))</t>
  </si>
  <si>
    <t>F216</t>
  </si>
  <si>
    <t>SGMDBTFI (Call Value, C(t,t-15,E(t-15,2)))</t>
  </si>
  <si>
    <t>F217</t>
  </si>
  <si>
    <t>SGMDBTFI (Call Value, C(t,t-16,E(t-16,2)))</t>
  </si>
  <si>
    <t>F218</t>
  </si>
  <si>
    <t>SGMDBTFI (Call Value, C(t,t-17,E(t-17,2)))</t>
  </si>
  <si>
    <t>F219</t>
  </si>
  <si>
    <t>SGMDBTFI (Call Value, C(t,t-18,E(t-18,2)))</t>
  </si>
  <si>
    <t>F220</t>
  </si>
  <si>
    <t>SGMDBTFI (Call Value, C(t,t-19,E(t-19,2)))</t>
  </si>
  <si>
    <t>F221</t>
  </si>
  <si>
    <t>SGMDBTFI (Call Value, C(t,t-20,E(t-20,2)))</t>
  </si>
  <si>
    <t>F222</t>
  </si>
  <si>
    <t>SGMDBTFI (Call Value, C(t,t-21,E(t-21,2)))</t>
  </si>
  <si>
    <t>F223</t>
  </si>
  <si>
    <t>SGMDBTFI (Call Value, C(t,t-22,E(t-22,2)))</t>
  </si>
  <si>
    <t>F227</t>
  </si>
  <si>
    <t>SGMDBTFI (Call Value, C(t,t-26,E(t-26,2)))</t>
  </si>
  <si>
    <t>F225</t>
  </si>
  <si>
    <t>SGMDBTFI (Call Value, C(t,t-24,E(t-24,2)))</t>
  </si>
  <si>
    <t>F226</t>
  </si>
  <si>
    <t>SGMDBTFI (Call Value, C(t,t-25,E(t-25,2)))</t>
  </si>
  <si>
    <t>F228</t>
  </si>
  <si>
    <t>SGMDBTFI (Call Value, C(t,t-27,E(t-27,2)))</t>
  </si>
  <si>
    <t>F229</t>
  </si>
  <si>
    <t>SGMDBTFI (Call Value, C(t,t-28,E(t-28,2)))</t>
  </si>
  <si>
    <t>F230</t>
  </si>
  <si>
    <t>SGMDBTFI (Call Value, C(t,t-29,E(t-29,2)))</t>
  </si>
  <si>
    <t>F231</t>
  </si>
  <si>
    <t>SGMDBTFI (Call Value, C(t,t-30,E(t-30,2)))</t>
  </si>
  <si>
    <t>F232</t>
  </si>
  <si>
    <t>SGMDBTFI (Call Value, C(t,t-31,E(t-31,2)))</t>
  </si>
  <si>
    <t>F233</t>
  </si>
  <si>
    <t>SGMDBTFI (Call Value, C(t,t-32,E(t-32,2)))</t>
  </si>
  <si>
    <t>F234</t>
  </si>
  <si>
    <t>SGMDBTFI (Call Value, C(t,t-33,E(t-33,2)))</t>
  </si>
  <si>
    <t>F235</t>
  </si>
  <si>
    <t>SGMDBTFI (Call Value, C(t,t-34,E(t-34,2)))</t>
  </si>
  <si>
    <t>F236</t>
  </si>
  <si>
    <t>SGMDBTFI (Call Value, C(t,t-35,E(t-35,2)))</t>
  </si>
  <si>
    <t>F237</t>
  </si>
  <si>
    <t>SGMDBTFI (Call Value, C(t,t-36,E(t-36,2)))</t>
  </si>
  <si>
    <t>F238</t>
  </si>
  <si>
    <t>SGMDBTFI (Call Value, C(t,t-37,E(t-37,2)))</t>
  </si>
  <si>
    <t>F239</t>
  </si>
  <si>
    <t>SGMDBTFI (Call Value, C(t,t-38,E(t-38,2)))</t>
  </si>
  <si>
    <t>F240</t>
  </si>
  <si>
    <t>SGMDBTFI (Call Value, C(t,t-39,E(t-39,2)))</t>
  </si>
  <si>
    <t>F241</t>
  </si>
  <si>
    <t>SGMDBTFI (Call Value, C(t,t-40,E(t-40,2)))</t>
  </si>
  <si>
    <t>F242</t>
  </si>
  <si>
    <t>SGMDBTFI (Call Value, C(t,t-41,E(t-41,2)))</t>
  </si>
  <si>
    <t>F243</t>
  </si>
  <si>
    <t>SGMDBTFI (Call Value, C(t,t-42,E(t-42,2)))</t>
  </si>
  <si>
    <t>F244</t>
  </si>
  <si>
    <t>SGMDBTFI (Call Value, C(t,t-43,E(t-43,2)))</t>
  </si>
  <si>
    <t>F245</t>
  </si>
  <si>
    <t>SGMDBTFI (Call Value, C(t,t-44,E(t-44,2)))</t>
  </si>
  <si>
    <t>F246</t>
  </si>
  <si>
    <t>SGMDBTFI (Call Value, C(t,t-45,E(t-45,2)))</t>
  </si>
  <si>
    <t>H01-</t>
  </si>
  <si>
    <t>SGMDBTHI (Put Value, P(t, Latest Month))</t>
  </si>
  <si>
    <t>H02-</t>
  </si>
  <si>
    <t>SGMDBTHI (Put Value, P(t, 2nd Latest Month))</t>
  </si>
  <si>
    <t>H03-</t>
  </si>
  <si>
    <t>SGMDBTHI (Put Value, P(t, 3rd Latest Month))</t>
  </si>
  <si>
    <t>H04-</t>
  </si>
  <si>
    <t>SGMDBTHI (Put Value, P(t, 4th Latest Month))</t>
  </si>
  <si>
    <t>H05-</t>
  </si>
  <si>
    <t>SGMDBTHI (Put Value, P(t, 5th Latest Month))</t>
  </si>
  <si>
    <t>H06-</t>
  </si>
  <si>
    <t>SGMDBTHI (Put Value, P(t, 6th Latest Month))</t>
  </si>
  <si>
    <t>H07-</t>
  </si>
  <si>
    <t>SGMDBTHI (Put Value, P(t, 7th Latest Month))</t>
  </si>
  <si>
    <t>H08-</t>
  </si>
  <si>
    <t>SGMDBTHI (Put Value, P(t, 8th Latest Month))</t>
  </si>
  <si>
    <t>H09-</t>
  </si>
  <si>
    <t>SGMDBTHI (Put Value, P(t, 9th Latest Month))</t>
  </si>
  <si>
    <t>H10-</t>
  </si>
  <si>
    <t>SGMDBTHI (Put Value, P(t, 10th Latest Month))</t>
  </si>
  <si>
    <t>H11-</t>
  </si>
  <si>
    <t>SGMDBTHI (Put Value, P(t, 11th Latest Month))</t>
  </si>
  <si>
    <t>H12-</t>
  </si>
  <si>
    <t>SGMDBTHI (Put Value, P(t, 12th Latest Month))</t>
  </si>
  <si>
    <t>H13-</t>
  </si>
  <si>
    <t>SGMDBTHI (Put Value, P(t, 13th Latest Month))</t>
  </si>
  <si>
    <t>JSCI</t>
  </si>
  <si>
    <t>Jyske Seasonal Commodity Index</t>
  </si>
  <si>
    <t>JCII</t>
  </si>
  <si>
    <t>Jyske Seasonal Commodity Intermediate Index</t>
  </si>
  <si>
    <t>INQ-</t>
  </si>
  <si>
    <t>WisdomTree India Quality Index</t>
  </si>
  <si>
    <t>SNMO</t>
  </si>
  <si>
    <t>STANLIB Sector Neutral Momentum</t>
  </si>
  <si>
    <t>SNGQ</t>
  </si>
  <si>
    <t>STANLIB Sector Neutral Growth &amp; Quality Index</t>
  </si>
  <si>
    <t>SNVA</t>
  </si>
  <si>
    <t>STANLIB Sector Neutral Value</t>
  </si>
  <si>
    <t>EMME</t>
  </si>
  <si>
    <t>ECPI Emerging Markets ESG Equity Index</t>
  </si>
  <si>
    <t>FRUT</t>
  </si>
  <si>
    <t>S&amp;P/TSX Composite Financials, Real Estate, Utilities &amp; Telecom Svcs Index</t>
  </si>
  <si>
    <t>XLGL</t>
  </si>
  <si>
    <t>EWXL Composite</t>
  </si>
  <si>
    <t>REHT</t>
  </si>
  <si>
    <t>S&amp;P High Income REIT</t>
  </si>
  <si>
    <t>SSBC</t>
  </si>
  <si>
    <t>SGI Smart Brent Crude Oil Index</t>
  </si>
  <si>
    <t>TBCR</t>
  </si>
  <si>
    <t>U.S. Taxable Bond Credit Rotation</t>
  </si>
  <si>
    <t>S2BB</t>
  </si>
  <si>
    <t>Swiss Re BB Rated Cat Bond</t>
  </si>
  <si>
    <t>SRCB</t>
  </si>
  <si>
    <t>Swiss Re Cat Bond</t>
  </si>
  <si>
    <t>SRCP</t>
  </si>
  <si>
    <t>Swiss Re Global Cat Bond Performance</t>
  </si>
  <si>
    <t>SUCP</t>
  </si>
  <si>
    <t>Swiss Re Global Unhedged Cat Bond Performance</t>
  </si>
  <si>
    <t>SWCB</t>
  </si>
  <si>
    <t>Swiss Re US Wind Cat Bond</t>
  </si>
  <si>
    <t>NDCM</t>
  </si>
  <si>
    <t>Ned Davis Research CMG US Large Cap Long/Flat Index</t>
  </si>
  <si>
    <t>MN3-</t>
  </si>
  <si>
    <t>SGI Market Neutral 3 Index</t>
  </si>
  <si>
    <t>SIN-</t>
  </si>
  <si>
    <t>Syntax Industrials</t>
  </si>
  <si>
    <t>SINF</t>
  </si>
  <si>
    <t>Syntax Information</t>
  </si>
  <si>
    <t>SINT</t>
  </si>
  <si>
    <t>Syntax Information Tools</t>
  </si>
  <si>
    <t>SCPS</t>
  </si>
  <si>
    <t>Syntax Consumer Products &amp; Services</t>
  </si>
  <si>
    <t>SENY</t>
  </si>
  <si>
    <t>Syntax Energy</t>
  </si>
  <si>
    <t>SFIN</t>
  </si>
  <si>
    <t>Syntax Financials</t>
  </si>
  <si>
    <t>SFOD</t>
  </si>
  <si>
    <t>Syntax Food</t>
  </si>
  <si>
    <t>SHTH</t>
  </si>
  <si>
    <t>Syntax Healthcare</t>
  </si>
  <si>
    <t>NA12</t>
  </si>
  <si>
    <t>S&amp;P 12-22 Year National AMT-Free Municipal Bond  (Custom)</t>
  </si>
  <si>
    <t>NA22</t>
  </si>
  <si>
    <t>S&amp;P Long Term National AMT-Free Municipal Bond  (Custom)</t>
  </si>
  <si>
    <t>NA7-</t>
  </si>
  <si>
    <t>S&amp;P 7-12 Year National AMT-Free Municipal Bond (Custom)</t>
  </si>
  <si>
    <t>SLBH</t>
  </si>
  <si>
    <t>SGI US Low Beta Hedged Index (Custom)</t>
  </si>
  <si>
    <t>COTH</t>
  </si>
  <si>
    <t>The Public Far East Consumer Themes (Custom)</t>
  </si>
  <si>
    <t>TCIN</t>
  </si>
  <si>
    <t>The Public Far East Telco &amp; Infrastructure Index (Custom)</t>
  </si>
  <si>
    <t>Lunt Capital Global Momentum or Low Volatility  (Custom)</t>
  </si>
  <si>
    <t>XATC</t>
  </si>
  <si>
    <t>SGIXTFXA Transaction Cost Index (Custom)</t>
  </si>
  <si>
    <t>LAS3</t>
  </si>
  <si>
    <t>Lutetia Absolute Return S-Share Class x3 Index (EUR - Net Total Return) (Custom)</t>
  </si>
  <si>
    <t>ASDY</t>
  </si>
  <si>
    <t>PPA Saudi All Share Index Plus Market Dividend Yield (Custom)</t>
  </si>
  <si>
    <t>DSVB</t>
  </si>
  <si>
    <t>DS Valeur Index Bond Component Weight (Custom)</t>
  </si>
  <si>
    <t>DSVE</t>
  </si>
  <si>
    <t>DS Valeur Index Equity Component Weight (Custom)</t>
  </si>
  <si>
    <t>MTMN</t>
  </si>
  <si>
    <t>S&amp;P Global Custom Metals &amp; Mining Index (Slice and Dice)</t>
  </si>
  <si>
    <t>PBSM</t>
  </si>
  <si>
    <t>The Public Berhad / S&amp;P (Slice and Dice)</t>
  </si>
  <si>
    <t>QMA2</t>
  </si>
  <si>
    <t>SGI Quant Merger Arbitrage 2 (Custom)</t>
  </si>
  <si>
    <t>QM2C</t>
  </si>
  <si>
    <t>SGI Quant Merger Arbitrage 2 Cash (Custom)</t>
  </si>
  <si>
    <t>QM2D</t>
  </si>
  <si>
    <t>SGI Quant Merger Arbitrage 2 Dividend (Custom)</t>
  </si>
  <si>
    <t>VIAM</t>
  </si>
  <si>
    <t>EMVI Americas (Custom)</t>
  </si>
  <si>
    <t>VIGL</t>
  </si>
  <si>
    <t>EMVI Composite (Custom)</t>
  </si>
  <si>
    <t>VIPA</t>
  </si>
  <si>
    <t>EMVI Pan Asia (Custom)</t>
  </si>
  <si>
    <t>VIPE</t>
  </si>
  <si>
    <t>EMVI Pan Europe (Custom)</t>
  </si>
  <si>
    <t>VLGL</t>
  </si>
  <si>
    <t>EMVL Composite (Custom)</t>
  </si>
  <si>
    <t>AR7C</t>
  </si>
  <si>
    <t>S&amp;P Australia REIT 7% Capped Index (Custom) (Custom)</t>
  </si>
  <si>
    <t>RBI-</t>
  </si>
  <si>
    <t>R Risk-Based Index (Custom)</t>
  </si>
  <si>
    <t>AEI-</t>
  </si>
  <si>
    <t>ACM Equity Index (Custom)</t>
  </si>
  <si>
    <t>MRTY</t>
  </si>
  <si>
    <t>SGI Mean Reversion TLT-IYR (Custom)</t>
  </si>
  <si>
    <t>MRXL</t>
  </si>
  <si>
    <t>SGI Mean Reversion XLI-XLB (Custom)</t>
  </si>
  <si>
    <t>MRGD</t>
  </si>
  <si>
    <t>SGI Mean Reversion GLD-GDX (Custom)</t>
  </si>
  <si>
    <t>MREE</t>
  </si>
  <si>
    <t>SGI Mean Reversion EZU-EWJ (Custom)</t>
  </si>
  <si>
    <t>MRXA</t>
  </si>
  <si>
    <t>SGI Mean Reversion XME-AUDUSD (Custom)</t>
  </si>
  <si>
    <t>GC1C</t>
  </si>
  <si>
    <t>S&amp;P GCC Composite Dividend Focused 10% Capped Index (Custom)</t>
  </si>
  <si>
    <t>NNIT</t>
  </si>
  <si>
    <t>S&amp;P Intermediate Term New York AMT-Free Municipal Bond  (Custom)</t>
  </si>
  <si>
    <t>NCIT</t>
  </si>
  <si>
    <t>S&amp;P Intermediate Term California AMT-Free Municipal Bond (Custom)</t>
  </si>
  <si>
    <t>NASN</t>
  </si>
  <si>
    <t>S&amp;P Short Term New York AMT-Free Municipal Bond (Custom)</t>
  </si>
  <si>
    <t>NASC</t>
  </si>
  <si>
    <t>S&amp;P Short Term California AMT-Free Municipal Bond  (Custom)</t>
  </si>
  <si>
    <t>NANY</t>
  </si>
  <si>
    <t>S&amp;P New York AMT-Free Municipal Bond  (Custom)</t>
  </si>
  <si>
    <t>NACA</t>
  </si>
  <si>
    <t>S&amp;P California AMT-Free Municipal Bond (Custom)</t>
  </si>
  <si>
    <t>ALPI</t>
  </si>
  <si>
    <t>Helios Alpha Index (Custom)</t>
  </si>
  <si>
    <t>BALI</t>
  </si>
  <si>
    <t>Helios Balanced Index (Custom)</t>
  </si>
  <si>
    <t>DIVE</t>
  </si>
  <si>
    <t>Helios Diversified Index (Custom)</t>
  </si>
  <si>
    <t>DR13</t>
  </si>
  <si>
    <t>Helios Dynamic Risk 13% Index (Custom)</t>
  </si>
  <si>
    <t>EIND</t>
  </si>
  <si>
    <t>Helios Equity Index (Custom)</t>
  </si>
  <si>
    <t>OPPO</t>
  </si>
  <si>
    <t>Helios Oppotunity Index (Custom)</t>
  </si>
  <si>
    <t>SNN5</t>
  </si>
  <si>
    <t>BSE SENSEX Next 50 (Custom)</t>
  </si>
  <si>
    <t>SMSW</t>
  </si>
  <si>
    <t>SGI SMS Active World Value Tops Index (Custom)</t>
  </si>
  <si>
    <t>EWSR</t>
  </si>
  <si>
    <t>CFRA-Stovall Equal Weight Seasonal Rotation Index (Custom)</t>
  </si>
  <si>
    <t>GBSR</t>
  </si>
  <si>
    <t>CFRA-Stovall Global Seasonal Rotation Index (Custom)</t>
  </si>
  <si>
    <t>LSR-</t>
  </si>
  <si>
    <t>CFRA-Stovall Large Cap Seasonal Rotation Index (Custom)</t>
  </si>
  <si>
    <t>SCSR</t>
  </si>
  <si>
    <t>CFRA-Stovall Small Cap Seasonal Rotation Index (Custom)</t>
  </si>
  <si>
    <t>BHU1</t>
  </si>
  <si>
    <t>SGI BOSS USD 10% Hedged Index (Custom)</t>
  </si>
  <si>
    <t>BHU2</t>
  </si>
  <si>
    <t>SGI BOSS USD 10% Hedged 6 Markets Index (Custom)</t>
  </si>
  <si>
    <t>TFXV</t>
  </si>
  <si>
    <t>SGI Cross Asset Trend Following VT 3% Index (Custom)</t>
  </si>
  <si>
    <t>DIHM</t>
  </si>
  <si>
    <t>Morningstar Developed Markets Healthcare Moat Focus Index  (Custom)</t>
  </si>
  <si>
    <t>DIRM</t>
  </si>
  <si>
    <t>Morningstar Developed Markets Real Estate Moat Focus Index  (Custom)</t>
  </si>
  <si>
    <t>DITM</t>
  </si>
  <si>
    <t>Morningstar Developed Markets Technology Moat Focus Index  (Custom)</t>
  </si>
  <si>
    <t>HSV5</t>
  </si>
  <si>
    <t>HSBC Vantage5 Index (Custom)</t>
  </si>
  <si>
    <t>HS3M</t>
  </si>
  <si>
    <t>HSBC 3M Libor Index (Custom)</t>
  </si>
  <si>
    <t>HSEE</t>
  </si>
  <si>
    <t>HSBC EEM (Custom)</t>
  </si>
  <si>
    <t>HSEF</t>
  </si>
  <si>
    <t>HSBC EFA (Custom)</t>
  </si>
  <si>
    <t>HSEM</t>
  </si>
  <si>
    <t>HSBC EMB (Custom)</t>
  </si>
  <si>
    <t>HSGL</t>
  </si>
  <si>
    <t>HSBC GLD (Custom)</t>
  </si>
  <si>
    <t>HSHY</t>
  </si>
  <si>
    <t>HSBC HYG (Custom)</t>
  </si>
  <si>
    <t>HSIW</t>
  </si>
  <si>
    <t>HSBC IWM (Custom)</t>
  </si>
  <si>
    <t>HSIY</t>
  </si>
  <si>
    <t>HSBC IYR (Custom)</t>
  </si>
  <si>
    <t>HSLQ</t>
  </si>
  <si>
    <t>HSBC LQD (Custom)</t>
  </si>
  <si>
    <t>HSQQ</t>
  </si>
  <si>
    <t>HSBC QQQ (Custom)</t>
  </si>
  <si>
    <t>HSSP</t>
  </si>
  <si>
    <t>HSBC SPLV (Custom)</t>
  </si>
  <si>
    <t>HSPY</t>
  </si>
  <si>
    <t>HSBC SPY (Custom)</t>
  </si>
  <si>
    <t>HSTI</t>
  </si>
  <si>
    <t>HSBC TIP (Custom)</t>
  </si>
  <si>
    <t>HSTL</t>
  </si>
  <si>
    <t>HSBC TLT (Custom)</t>
  </si>
  <si>
    <t>LGDE</t>
  </si>
  <si>
    <t>Lyxor AM - Growing and Dynamic Europe (Custom)</t>
  </si>
  <si>
    <t>LGDB</t>
  </si>
  <si>
    <t>Lyxor AM - Growing and Dynamic Europe basket (Custom)</t>
  </si>
  <si>
    <t>CLCE</t>
  </si>
  <si>
    <t>John Hancock Dimensional Canadian Large Cap Equity Index (Custom)</t>
  </si>
  <si>
    <t>VAU-</t>
  </si>
  <si>
    <t>SGI US Value Hedged Index (Custom)</t>
  </si>
  <si>
    <t>LAU-</t>
  </si>
  <si>
    <t>SGI US Low Volatility Hedged Index (Custom)</t>
  </si>
  <si>
    <t>DGME</t>
  </si>
  <si>
    <t>ECPI Digital Revolution ESG Equity Index (Custom)</t>
  </si>
  <si>
    <t>SSI-</t>
  </si>
  <si>
    <t>Al Rajhi Saudi Shariah Index (Custom)</t>
  </si>
  <si>
    <t>BCVX</t>
  </si>
  <si>
    <t>SG BCV FX Custom Index (Custom)</t>
  </si>
  <si>
    <t>FUT8</t>
  </si>
  <si>
    <t>SG Future 8 Index (Custom)</t>
  </si>
  <si>
    <t>BCVL</t>
  </si>
  <si>
    <t>SGMDBCVLequity (Custom)</t>
  </si>
  <si>
    <t>BCVC</t>
  </si>
  <si>
    <t>SGMDBCV cash component (Custom)</t>
  </si>
  <si>
    <t>QAU-</t>
  </si>
  <si>
    <t>SGI US Quality Hedged Index (Custom)</t>
  </si>
  <si>
    <t>SGSC</t>
  </si>
  <si>
    <t>SG Seasonal Carry (Custom)</t>
  </si>
  <si>
    <t>XVTC</t>
  </si>
  <si>
    <t>Transaction Cost of SGIXTFXA (Custom)</t>
  </si>
  <si>
    <t>DJIT</t>
  </si>
  <si>
    <t>DJIATTM Japanese Yen (Slice and Dice)</t>
  </si>
  <si>
    <t>ESE-</t>
  </si>
  <si>
    <t>SGI European Silver Economy Index (Custom)</t>
  </si>
  <si>
    <t>S41E</t>
  </si>
  <si>
    <t>Societe Generale A Index  (Custom)</t>
  </si>
  <si>
    <t>XT25</t>
  </si>
  <si>
    <t>NASDAQ-100 Target 25 Index (Custom)</t>
  </si>
  <si>
    <t>RMDA</t>
  </si>
  <si>
    <t>SSgX US Risk-Managed Dynamic Allocation Index (Custom)</t>
  </si>
  <si>
    <t>GAAS</t>
  </si>
  <si>
    <t>SG Outstanding Global Asset Allocation Strategy Index (Custom)</t>
  </si>
  <si>
    <t>BFUM</t>
  </si>
  <si>
    <t>SGMDBTFU MVOP  (Custom)</t>
  </si>
  <si>
    <t>BFUS</t>
  </si>
  <si>
    <t>SGMDBTFU Call Strike (Custom)</t>
  </si>
  <si>
    <t>FU01</t>
  </si>
  <si>
    <t>SGMDBTFU Call Value C(t,t,Mat(t)) (Custom)</t>
  </si>
  <si>
    <t>FU02</t>
  </si>
  <si>
    <t>SGMDBTFU Call Value C(t,t,Mat(t-1)) (Custom)</t>
  </si>
  <si>
    <t>FU03</t>
  </si>
  <si>
    <t>SGMDBTFU Call Value C(t,t,Mat(t-2)) (Custom)</t>
  </si>
  <si>
    <t>FU04</t>
  </si>
  <si>
    <t>SGMDBTFU Call Value C(t,t,Mat(t-3)) (Custom)</t>
  </si>
  <si>
    <t>FU05</t>
  </si>
  <si>
    <t>SGMDBTFU Call Value C(t,t,Mat(t-4)) (Custom)</t>
  </si>
  <si>
    <t>FU06</t>
  </si>
  <si>
    <t>SGMDBTFU Call Value C(t,t,Mat(t-5)) (Custom)</t>
  </si>
  <si>
    <t>FU07</t>
  </si>
  <si>
    <t>SGMDBTFU Call Value C(t,t,Mat(t-6)) (Custom)</t>
  </si>
  <si>
    <t>FU08</t>
  </si>
  <si>
    <t>SGMDBTFU Call Value C(t,t,Mat(t-7)) (Custom)</t>
  </si>
  <si>
    <t>FU09</t>
  </si>
  <si>
    <t>SGMDBTFU Call Value C(t,t,Mat(t-8)) (Custom)</t>
  </si>
  <si>
    <t>FU10</t>
  </si>
  <si>
    <t>SGMDBTFU Call Value C(t,t,Mat(t-9)) (Custom)</t>
  </si>
  <si>
    <t>FU11</t>
  </si>
  <si>
    <t>SGMDBTFU Call Value C(t,t,Mat(t-10)) (Custom)</t>
  </si>
  <si>
    <t>FU12</t>
  </si>
  <si>
    <t>SGMDBTFU Call Value C(t,t,Mat(t-11)) (Custom)</t>
  </si>
  <si>
    <t>FU13</t>
  </si>
  <si>
    <t>SGMDBTFU Call Value C(t,t,Mat(t-12)) (Custom)</t>
  </si>
  <si>
    <t>FU14</t>
  </si>
  <si>
    <t>SGMDBTFU Call Value C(t,t,Mat(t-13)) (Custom)</t>
  </si>
  <si>
    <t>FU15</t>
  </si>
  <si>
    <t>SGMDBTFU Call Value C(t,t,Mat(t-14)) (Custom)</t>
  </si>
  <si>
    <t>FU16</t>
  </si>
  <si>
    <t>SGMDBTFU Call Value C(t,t,Mat(t-15)) (Custom)</t>
  </si>
  <si>
    <t>FU17</t>
  </si>
  <si>
    <t>SGMDBTFU Call Value C(t,t,Mat(t-16)) (Custom)</t>
  </si>
  <si>
    <t>FU18</t>
  </si>
  <si>
    <t>SGMDBTFU Call Value C(t,t,Mat(t-17)) (Custom)</t>
  </si>
  <si>
    <t>FU19</t>
  </si>
  <si>
    <t>SGMDBTFU Call Value C(t,t,Mat(t-18)) (Custom)</t>
  </si>
  <si>
    <t>FU20</t>
  </si>
  <si>
    <t>SGMDBTFU Call Value C(t,t,Mat(t-19)) (Custom)</t>
  </si>
  <si>
    <t>BHUM</t>
  </si>
  <si>
    <t>SGMDBTHU MVOP  (Custom)</t>
  </si>
  <si>
    <t>BHUS</t>
  </si>
  <si>
    <t>SGMDBTHU Call Strike (Custom)</t>
  </si>
  <si>
    <t>HU01</t>
  </si>
  <si>
    <t>SGMDBTHU Call Value C(t,t,Mat(t)) (Custom)</t>
  </si>
  <si>
    <t>SOT2</t>
  </si>
  <si>
    <t>Underlying index for SGMDSOTI (Custom)</t>
  </si>
  <si>
    <t>SOTI</t>
  </si>
  <si>
    <t>SGI Trend SGP Index  (Custom)</t>
  </si>
  <si>
    <t>YR--</t>
  </si>
  <si>
    <t>Finvex Sustainable Efficient Japan (Custom)</t>
  </si>
  <si>
    <t>DIDM</t>
  </si>
  <si>
    <t>Morningstar Developed Markets Wide Moat Focus  (Custom)</t>
  </si>
  <si>
    <t>MFE-</t>
  </si>
  <si>
    <t>Robeco Multi-Factor Equity Index  (Custom)</t>
  </si>
  <si>
    <t>QLGL</t>
  </si>
  <si>
    <t>RPEQL (Custom)</t>
  </si>
  <si>
    <t>QSGL</t>
  </si>
  <si>
    <t>RPEQS (Custom)</t>
  </si>
  <si>
    <t>SLGL</t>
  </si>
  <si>
    <t>RPESL (Custom)</t>
  </si>
  <si>
    <t>SSGL</t>
  </si>
  <si>
    <t>RPESS (Custom)</t>
  </si>
  <si>
    <t>USCW</t>
  </si>
  <si>
    <t>SGI US Call Writing 1M 103% MR Index (Custom)</t>
  </si>
  <si>
    <t>USPP</t>
  </si>
  <si>
    <t>SGI US Put Purchasing 1Y 85% Index (Custom)</t>
  </si>
  <si>
    <t>BCVS</t>
  </si>
  <si>
    <t>SGMDBCVSequity (Custom)</t>
  </si>
  <si>
    <t>CNTP</t>
  </si>
  <si>
    <t>SG TP Portfolio (Custom)</t>
  </si>
  <si>
    <t>BFS2</t>
  </si>
  <si>
    <t>BFS2 Composite  (Custom)</t>
  </si>
  <si>
    <t>BFS4</t>
  </si>
  <si>
    <t>BFS4 Composite (Custom)</t>
  </si>
  <si>
    <t>SCCC</t>
  </si>
  <si>
    <t>US Small Cap Cash Cows Index (Custom)</t>
  </si>
  <si>
    <t>DDMB</t>
  </si>
  <si>
    <t>Dynamic Duration Municipal Bond Index (Custom)</t>
  </si>
  <si>
    <t>MDFR</t>
  </si>
  <si>
    <t>Lunt Capital MidCap Factor Rotation Index (Custom)</t>
  </si>
  <si>
    <t>SMFR</t>
  </si>
  <si>
    <t>Lunt Capital SmallCap Factor Rotation Index (Custom)</t>
  </si>
  <si>
    <t>ES--</t>
  </si>
  <si>
    <t>Energy Select (Custom)</t>
  </si>
  <si>
    <t>CALA</t>
  </si>
  <si>
    <t>CA World Diversified Index (Custom)</t>
  </si>
  <si>
    <t>FLX-</t>
  </si>
  <si>
    <t>The W.E. Donoghue Power Floating Rate Index (Custom)</t>
  </si>
  <si>
    <t>HYX-</t>
  </si>
  <si>
    <t>The W.E. Donoghue Power High Yield Index (Custom)</t>
  </si>
  <si>
    <t>SFLL</t>
  </si>
  <si>
    <t>SFLL Composite (Custom)</t>
  </si>
  <si>
    <t>SFLS</t>
  </si>
  <si>
    <t>SFLS Composite (Custom)</t>
  </si>
  <si>
    <t>SFML</t>
  </si>
  <si>
    <t>SFML Composite (Custom)</t>
  </si>
  <si>
    <t>SFMS</t>
  </si>
  <si>
    <t>SFMS Composite (Custom)</t>
  </si>
  <si>
    <t>SFQL</t>
  </si>
  <si>
    <t>SFQL Composite (Custom)</t>
  </si>
  <si>
    <t>SFQS</t>
  </si>
  <si>
    <t>SFQS Composite (Custom)</t>
  </si>
  <si>
    <t>SFSL</t>
  </si>
  <si>
    <t>SFSL Composite (Custom)</t>
  </si>
  <si>
    <t>SFVS</t>
  </si>
  <si>
    <t>SFVS Composite (Custom)</t>
  </si>
  <si>
    <t>VAEI</t>
  </si>
  <si>
    <t>Value Active Equity Index (Custom)</t>
  </si>
  <si>
    <t>RNBE</t>
  </si>
  <si>
    <t>VIBE (Custom)</t>
  </si>
  <si>
    <t>E100</t>
  </si>
  <si>
    <t>Europe 100 (Custom)</t>
  </si>
  <si>
    <t>GAC-</t>
  </si>
  <si>
    <t>RAFI Global All Company (Custom)</t>
  </si>
  <si>
    <t>QEA-</t>
  </si>
  <si>
    <t>Finvex Quality Efficient Asia (Custom)</t>
  </si>
  <si>
    <t>R125</t>
  </si>
  <si>
    <t>S&amp;P 1500 1.25X Leverage Carry-Free Daily Index (Custom)</t>
  </si>
  <si>
    <t>6125</t>
  </si>
  <si>
    <t>S&amp;P 600 1.25X Leverage Carry-Free Daily Index (Custom)</t>
  </si>
  <si>
    <t>SEEU</t>
  </si>
  <si>
    <t>SGMDSEEL_UBL (Custom)</t>
  </si>
  <si>
    <t>SEEL</t>
  </si>
  <si>
    <t>Sustainable Equity Europe Lyxor Index (Custom)</t>
  </si>
  <si>
    <t>AEXP</t>
  </si>
  <si>
    <t>Outstanding Global Asset Allocation Strategy Index Exposure (Custom)</t>
  </si>
  <si>
    <t>QMUD</t>
  </si>
  <si>
    <t>Index US Dividends of the SGI Merger Arbitrage Premia Index (Custom)</t>
  </si>
  <si>
    <t>CEI-</t>
  </si>
  <si>
    <t>Cushing Energy Index (Custom)</t>
  </si>
  <si>
    <t>CSCI</t>
  </si>
  <si>
    <t>Cushing Energy Supply Chain Index (Custom)</t>
  </si>
  <si>
    <t>CTI-</t>
  </si>
  <si>
    <t>Cushing Transportation Index (Custom)</t>
  </si>
  <si>
    <t>CUI-</t>
  </si>
  <si>
    <t>Cushing Utility Index (Custom)</t>
  </si>
  <si>
    <t>MRTJ</t>
  </si>
  <si>
    <t>SGI mean reversion Equity Japan (Custom)</t>
  </si>
  <si>
    <t>WEXP</t>
  </si>
  <si>
    <t>Outstanding Global All Weather FOF Strategy Index - Exposure (Custom)</t>
  </si>
  <si>
    <t>JHD-</t>
  </si>
  <si>
    <t>Japan High Dividend Index (Custom)</t>
  </si>
  <si>
    <t>LCEU</t>
  </si>
  <si>
    <t>Finvex ESG Low Carbon Europe 50 (Custom)</t>
  </si>
  <si>
    <t>TRX-</t>
  </si>
  <si>
    <t>The W.E. Donoghue Power Treasury Index (Custom)</t>
  </si>
  <si>
    <t>AWFS</t>
  </si>
  <si>
    <t>Outstanding Global All Weather FOF Strategy Index  (Custom)</t>
  </si>
  <si>
    <t>LGS-</t>
  </si>
  <si>
    <t>LGS SAE Custom Index (Custom)</t>
  </si>
  <si>
    <t>DFSA</t>
  </si>
  <si>
    <t>DFSA Composite (Custom)</t>
  </si>
  <si>
    <t>DFSC</t>
  </si>
  <si>
    <t>DFSC Composite (Custom)</t>
  </si>
  <si>
    <t>PBGS</t>
  </si>
  <si>
    <t>Point Bridge GOP Stock Tracker (Custom)</t>
  </si>
  <si>
    <t>LHMS</t>
  </si>
  <si>
    <t>Little Harbor Market State Index (Custom)</t>
  </si>
  <si>
    <t>A2XW</t>
  </si>
  <si>
    <t>ASX 200 ex Westfield (Custom)</t>
  </si>
  <si>
    <t>DSC-</t>
  </si>
  <si>
    <t>John Hancock Dimensional Small Cap Index (Custom)</t>
  </si>
  <si>
    <t>BGTH</t>
  </si>
  <si>
    <t>BlueStar Israel Global Technology Index  (Custom)</t>
  </si>
  <si>
    <t>IC19</t>
  </si>
  <si>
    <t>Investment Grade Corporate Bond 1-10 Year (Custom)</t>
  </si>
  <si>
    <t>GSPI</t>
  </si>
  <si>
    <t>Global Sportech Index (Custom)</t>
  </si>
  <si>
    <t>KTIT</t>
  </si>
  <si>
    <t>Korea/Taiwan IT Premier Index (Custom)</t>
  </si>
  <si>
    <t>IGSV</t>
  </si>
  <si>
    <t>BlueStar Israel Global Strategic Value Index (Custom)</t>
  </si>
  <si>
    <t>IGSD</t>
  </si>
  <si>
    <t>BlueStar Israel Global Strategic Dividend Index (Custom)</t>
  </si>
  <si>
    <t>QII-</t>
  </si>
  <si>
    <t>Fidelity Quality Income Index (Custom)</t>
  </si>
  <si>
    <t>BESF</t>
  </si>
  <si>
    <t>The Best Select Fund Index (Custom)</t>
  </si>
  <si>
    <t>S100</t>
  </si>
  <si>
    <t>S&amp;P South Africa Domestic Shareholder Weighted (DSW) 100 Index (Slice and Dice)</t>
  </si>
  <si>
    <t>BNG2</t>
  </si>
  <si>
    <t>SGI Global Real Return Vol Target Index 2 (Custom)</t>
  </si>
  <si>
    <t>MFUS</t>
  </si>
  <si>
    <t>Robeco US Multi-Factor Equities Index  (Custom)</t>
  </si>
  <si>
    <t>MFGL</t>
  </si>
  <si>
    <t>Robeco Global Multi-Factor Equity Index (Custom)</t>
  </si>
  <si>
    <t>MFDM</t>
  </si>
  <si>
    <t>Robeco Global Developed Multi-Factor Equity Index (Custom)</t>
  </si>
  <si>
    <t>MFEM</t>
  </si>
  <si>
    <t>Robeco Emerging Markets Multi-Factor Equity Index (Custom)</t>
  </si>
  <si>
    <t>MFEU</t>
  </si>
  <si>
    <t>Robeco European Multi-Factor Equity Index (Custom)</t>
  </si>
  <si>
    <t>MFAP</t>
  </si>
  <si>
    <t>Robeco Asia-Pacific Multi-Factor Equities Index (Custom)</t>
  </si>
  <si>
    <t>MFJP</t>
  </si>
  <si>
    <t>Robeco Japan Multi-Factor Equities Index (Custom)</t>
  </si>
  <si>
    <t>SXKW</t>
  </si>
  <si>
    <t>SGI Euro Equity KRW-Hedged Index (Custom)</t>
  </si>
  <si>
    <t>UQBP</t>
  </si>
  <si>
    <t>dR US Quality Beta PR Index (Custom)</t>
  </si>
  <si>
    <t>UQBT</t>
  </si>
  <si>
    <t>dR US Quality Beta TR Index (Custom)</t>
  </si>
  <si>
    <t>UQHB</t>
  </si>
  <si>
    <t>dR US Quality High Beta TR Index (Custom)</t>
  </si>
  <si>
    <t>DMD5</t>
  </si>
  <si>
    <t>Morningstar Developed Markets Dividend Yield Focus 50 (Custom)</t>
  </si>
  <si>
    <t>PEER</t>
  </si>
  <si>
    <t>Peer Group_PPSP_2014 (Custom)</t>
  </si>
  <si>
    <t>Daimler Peer Group Index PPSP_2016 (Custom)</t>
  </si>
  <si>
    <t>PR15</t>
  </si>
  <si>
    <t>Daimler Peer Group Index PPSP_2015 (Custom)</t>
  </si>
  <si>
    <t>DIBU</t>
  </si>
  <si>
    <t>Morningstar Dividend and Buyback (Custom)</t>
  </si>
  <si>
    <t>LVA-</t>
  </si>
  <si>
    <t>Lutetia Vol Adv (Custom)</t>
  </si>
  <si>
    <t>XG4B</t>
  </si>
  <si>
    <t>SGI - G4 FX Smile Premium Basket (Custom)</t>
  </si>
  <si>
    <t>BBC-</t>
  </si>
  <si>
    <t>SGI BTP Bund Convergence Index (Custom)</t>
  </si>
  <si>
    <t>OAT-</t>
  </si>
  <si>
    <t>SGI 10Y OAT (Custom)</t>
  </si>
  <si>
    <t>VIS-</t>
  </si>
  <si>
    <t>SGI VI Spread Index (Custom)</t>
  </si>
  <si>
    <t>WSVO</t>
  </si>
  <si>
    <t>SGMDWSVO (Custom)</t>
  </si>
  <si>
    <t>SRYF</t>
  </si>
  <si>
    <t>Morningstar Singapore REIT Yield Focus (Custom)</t>
  </si>
  <si>
    <t>NKSR</t>
  </si>
  <si>
    <t>Nikko Shareholders Return (Custom)</t>
  </si>
  <si>
    <t>VBK1</t>
  </si>
  <si>
    <t>VBK1 Composite (Custom)</t>
  </si>
  <si>
    <t>VBK2</t>
  </si>
  <si>
    <t>VBK2 Composite (Custom)</t>
  </si>
  <si>
    <t>VBK3</t>
  </si>
  <si>
    <t>VBK3 Composite (Custom)</t>
  </si>
  <si>
    <t>VBK4</t>
  </si>
  <si>
    <t>VBK4 Composite (Custom)</t>
  </si>
  <si>
    <t>PTRI</t>
  </si>
  <si>
    <t>Pacer Trendpilot Index (Custom)</t>
  </si>
  <si>
    <t>DFSB</t>
  </si>
  <si>
    <t>DFSB Composite (Custom)</t>
  </si>
  <si>
    <t>DFSD</t>
  </si>
  <si>
    <t>DFSD Composite (Custom)</t>
  </si>
  <si>
    <t>AMIS</t>
  </si>
  <si>
    <t>WSTCM International Select Risk Managed Index (Custom)</t>
  </si>
  <si>
    <t>PBGL</t>
  </si>
  <si>
    <t>Goldman Sachs Equity Factor Index World Basket (Custom)</t>
  </si>
  <si>
    <t>ISB-</t>
  </si>
  <si>
    <t>ECOBANK Middle Africa Bond Index (MABI) (Custom)</t>
  </si>
  <si>
    <t>CWUS</t>
  </si>
  <si>
    <t>Reverse Cap Weighted US Large Cap Index (Custom)</t>
  </si>
  <si>
    <t>INVI</t>
  </si>
  <si>
    <t>Invesco Index (Custom)</t>
  </si>
  <si>
    <t>JHDF</t>
  </si>
  <si>
    <t>CEMP Japan High Dividend 100 Volatility Weighted Ex-Financials Index (Custom)</t>
  </si>
  <si>
    <t>BMA3</t>
  </si>
  <si>
    <t>S&amp;P/ASX 300 ex S&amp;P/ASX 20 and S&amp;P Global Mid SmallCap 50/50 Blend Index (Custom)</t>
  </si>
  <si>
    <t>SCF6</t>
  </si>
  <si>
    <t>SG Carry F6-F0 Index (Custom)</t>
  </si>
  <si>
    <t>SCF3</t>
  </si>
  <si>
    <t>SG Carry F3-F0 Index (Custom)</t>
  </si>
  <si>
    <t>SCP3</t>
  </si>
  <si>
    <t>SG Carry PPR F3-F0 Index (Custom)</t>
  </si>
  <si>
    <t>SSEC</t>
  </si>
  <si>
    <t>SG Seasonal Carry Index (Custom)</t>
  </si>
  <si>
    <t>INDV</t>
  </si>
  <si>
    <t>Fidelity International High Dividend Index (Custom)</t>
  </si>
  <si>
    <t>INVL</t>
  </si>
  <si>
    <t>Fidelity International Value Factor Index (Custom)</t>
  </si>
  <si>
    <t>SVT5</t>
  </si>
  <si>
    <t>The SGI VT 5% Basket Funds Index (Custom)</t>
  </si>
  <si>
    <t>DDU1</t>
  </si>
  <si>
    <t>DU Future Roll Index (Custom)</t>
  </si>
  <si>
    <t>FLUJ</t>
  </si>
  <si>
    <t>SGI DFL GAA USD2VA Index  (Custom)</t>
  </si>
  <si>
    <t>FLAJ</t>
  </si>
  <si>
    <t>SGI DFL GAA AUDVA Index (Custom)</t>
  </si>
  <si>
    <t>AMCS</t>
  </si>
  <si>
    <t>Alerian Energy Infrastructure Capital Strength Select Index (Custom)</t>
  </si>
  <si>
    <t>AS3I</t>
  </si>
  <si>
    <t>Nikkei Asia300 Investable Index (Custom)</t>
  </si>
  <si>
    <t>CFSA</t>
  </si>
  <si>
    <t>CFSA Composite (Custom)</t>
  </si>
  <si>
    <t>1504</t>
  </si>
  <si>
    <t>CS 1504 Index (Custom)</t>
  </si>
  <si>
    <t>CS 4704 Index (Custom)</t>
  </si>
  <si>
    <t>CS 5191 Index (Custom)</t>
  </si>
  <si>
    <t>CABC</t>
  </si>
  <si>
    <t>CS CABC Index (Custom)</t>
  </si>
  <si>
    <t>CAMP</t>
  </si>
  <si>
    <t>CS CAMP Index (Custom)</t>
  </si>
  <si>
    <t>CATT</t>
  </si>
  <si>
    <t>CS CATT Index (Custom)</t>
  </si>
  <si>
    <t>CCIE</t>
  </si>
  <si>
    <t>CS CCIE Index (Custom)</t>
  </si>
  <si>
    <t>CCWB</t>
  </si>
  <si>
    <t>CS CCWB Index (Custom)</t>
  </si>
  <si>
    <t>CECH</t>
  </si>
  <si>
    <t>CS CECH Index (Custom)</t>
  </si>
  <si>
    <t>CEME</t>
  </si>
  <si>
    <t>CS CEME Index (Custom)</t>
  </si>
  <si>
    <t>CFIL</t>
  </si>
  <si>
    <t>CS CFIL Index (Custom)</t>
  </si>
  <si>
    <t>CFIN</t>
  </si>
  <si>
    <t>CS CFIN Index (Custom)</t>
  </si>
  <si>
    <t>CGAZ</t>
  </si>
  <si>
    <t>CS CGAZ Index (Custom)</t>
  </si>
  <si>
    <t>CGFS</t>
  </si>
  <si>
    <t>CS CGFS Index (Custom)</t>
  </si>
  <si>
    <t>CGLO</t>
  </si>
  <si>
    <t>CS CGLO Index (Custom)</t>
  </si>
  <si>
    <t>CHR-</t>
  </si>
  <si>
    <t>CS CHR- Index (Custom)</t>
  </si>
  <si>
    <t>CSIN</t>
  </si>
  <si>
    <t>CS CSIN Index (Custom)</t>
  </si>
  <si>
    <t>CMEG</t>
  </si>
  <si>
    <t>CS CMEG Index (Custom)</t>
  </si>
  <si>
    <t>CSMG</t>
  </si>
  <si>
    <t>CS CSMG Index (Custom)</t>
  </si>
  <si>
    <t>CSCC</t>
  </si>
  <si>
    <t>CS CSCC Index (Custom)</t>
  </si>
  <si>
    <t>CSEN</t>
  </si>
  <si>
    <t>CS CSEN Index (Custom)</t>
  </si>
  <si>
    <t>CSSP</t>
  </si>
  <si>
    <t>CS CSSP Index (Custom)</t>
  </si>
  <si>
    <t>CS STR- Index (Custom)</t>
  </si>
  <si>
    <t>CSUN</t>
  </si>
  <si>
    <t>CS CSUN Index (Custom)</t>
  </si>
  <si>
    <t>CTEL</t>
  </si>
  <si>
    <t>CS CTEL Index (Custom)</t>
  </si>
  <si>
    <t>CURC</t>
  </si>
  <si>
    <t>CS CURC Index (Custom)</t>
  </si>
  <si>
    <t>1066</t>
  </si>
  <si>
    <t>CS 1066 Index (Custom)</t>
  </si>
  <si>
    <t>1093</t>
  </si>
  <si>
    <t>CS 1093 Index (Custom)</t>
  </si>
  <si>
    <t>1099</t>
  </si>
  <si>
    <t>CS 1099 Index (Custom)</t>
  </si>
  <si>
    <t>1101</t>
  </si>
  <si>
    <t>CS 1101 Index (Custom)</t>
  </si>
  <si>
    <t>1102</t>
  </si>
  <si>
    <t>CS 1102 Index (Custom)</t>
  </si>
  <si>
    <t>1107</t>
  </si>
  <si>
    <t>CS 1107 Index (Custom)</t>
  </si>
  <si>
    <t>1114</t>
  </si>
  <si>
    <t>CS 1114 Index (Custom)</t>
  </si>
  <si>
    <t>1121</t>
  </si>
  <si>
    <t>CS 1121 Index (Custom)</t>
  </si>
  <si>
    <t>1128</t>
  </si>
  <si>
    <t>CS 1128 Index (Custom)</t>
  </si>
  <si>
    <t>1169</t>
  </si>
  <si>
    <t>CS 1169 Index (Custom)</t>
  </si>
  <si>
    <t>1177</t>
  </si>
  <si>
    <t>CS 1177 Index (Custom)</t>
  </si>
  <si>
    <t>1186</t>
  </si>
  <si>
    <t>CS 1186 Index (Custom)</t>
  </si>
  <si>
    <t>1216</t>
  </si>
  <si>
    <t>CS 1216 Index (Custom)</t>
  </si>
  <si>
    <t>1233</t>
  </si>
  <si>
    <t>CS 1233 Index (Custom)</t>
  </si>
  <si>
    <t>1263</t>
  </si>
  <si>
    <t>CS 1263 Index (Custom)</t>
  </si>
  <si>
    <t>1336</t>
  </si>
  <si>
    <t>CS 1336 Index (Custom)</t>
  </si>
  <si>
    <t>1389</t>
  </si>
  <si>
    <t>CS 1389 Index (Custom)</t>
  </si>
  <si>
    <t>1391</t>
  </si>
  <si>
    <t>CS 1391 Index (Custom)</t>
  </si>
  <si>
    <t>151-</t>
  </si>
  <si>
    <t>CS 151- Index (Custom)</t>
  </si>
  <si>
    <t>1590</t>
  </si>
  <si>
    <t>CS 1590 Index (Custom)</t>
  </si>
  <si>
    <t>1617</t>
  </si>
  <si>
    <t>CS 1617 Index (Custom)</t>
  </si>
  <si>
    <t>1658</t>
  </si>
  <si>
    <t>CS 1658 Index (Custom)</t>
  </si>
  <si>
    <t>1767</t>
  </si>
  <si>
    <t>CS 1767 Index (Custom)</t>
  </si>
  <si>
    <t>1798</t>
  </si>
  <si>
    <t>CS 1798 Index (Custom)</t>
  </si>
  <si>
    <t>1900</t>
  </si>
  <si>
    <t>CS 1900 Index (Custom)</t>
  </si>
  <si>
    <t>1929</t>
  </si>
  <si>
    <t>CS 1929 Index (Custom)</t>
  </si>
  <si>
    <t>2009</t>
  </si>
  <si>
    <t>CS 2009 Index (Custom)</t>
  </si>
  <si>
    <t>2020</t>
  </si>
  <si>
    <t>CS 2020 Index (Custom)</t>
  </si>
  <si>
    <t>2043</t>
  </si>
  <si>
    <t>CS 2043 Index (Custom)</t>
  </si>
  <si>
    <t>2049</t>
  </si>
  <si>
    <t>CS 2049 Index (Custom)</t>
  </si>
  <si>
    <t>210-</t>
  </si>
  <si>
    <t>CS 210- Index (Custom)</t>
  </si>
  <si>
    <t>2186</t>
  </si>
  <si>
    <t>CS 2186 Index (Custom)</t>
  </si>
  <si>
    <t>2208</t>
  </si>
  <si>
    <t>CS 2208 Index (Custom)</t>
  </si>
  <si>
    <t>220-</t>
  </si>
  <si>
    <t>CS 220- Index (Custom)</t>
  </si>
  <si>
    <t>2255</t>
  </si>
  <si>
    <t>CS 2255 Index (Custom)</t>
  </si>
  <si>
    <t>2301</t>
  </si>
  <si>
    <t>CS 2301 Index (Custom)</t>
  </si>
  <si>
    <t>2308</t>
  </si>
  <si>
    <t>CS 2308 Index (Custom)</t>
  </si>
  <si>
    <t>2311</t>
  </si>
  <si>
    <t>CS 2311 Index (Custom)</t>
  </si>
  <si>
    <t>2317</t>
  </si>
  <si>
    <t>CS 2317 Index (Custom)</t>
  </si>
  <si>
    <t>2319</t>
  </si>
  <si>
    <t>CS 2319 Index (Custom)</t>
  </si>
  <si>
    <t>2325</t>
  </si>
  <si>
    <t>CS 2325 Index (Custom)</t>
  </si>
  <si>
    <t>2330</t>
  </si>
  <si>
    <t>CS 2330 Index (Custom)</t>
  </si>
  <si>
    <t>2331</t>
  </si>
  <si>
    <t>CS 2331 Index (Custom)</t>
  </si>
  <si>
    <t>CS 2353 Index (Custom)</t>
  </si>
  <si>
    <t>2354</t>
  </si>
  <si>
    <t>CS 2354 Index (Custom)</t>
  </si>
  <si>
    <t>2356</t>
  </si>
  <si>
    <t>CS 2356 Index (Custom)</t>
  </si>
  <si>
    <t>CS 2357 Index (Custom)</t>
  </si>
  <si>
    <t>2380</t>
  </si>
  <si>
    <t>CS 2380 Index (Custom)</t>
  </si>
  <si>
    <t>2382</t>
  </si>
  <si>
    <t>CS 2382 Index (Custom)</t>
  </si>
  <si>
    <t>2385</t>
  </si>
  <si>
    <t>CS 2385 Index (Custom)</t>
  </si>
  <si>
    <t>2395</t>
  </si>
  <si>
    <t>CS 2395 Index (Custom)</t>
  </si>
  <si>
    <t>2412</t>
  </si>
  <si>
    <t>CS 2412 Index (Custom)</t>
  </si>
  <si>
    <t>2448</t>
  </si>
  <si>
    <t>CS 2448 Index (Custom)</t>
  </si>
  <si>
    <t>2454</t>
  </si>
  <si>
    <t>CS 2454 Index (Custom)</t>
  </si>
  <si>
    <t>2498</t>
  </si>
  <si>
    <t>CS 2498 Index (Custom)</t>
  </si>
  <si>
    <t>2618</t>
  </si>
  <si>
    <t>CS 2618 Index (Custom)</t>
  </si>
  <si>
    <t>267-</t>
  </si>
  <si>
    <t>CS 267- Index (Custom)</t>
  </si>
  <si>
    <t>270-</t>
  </si>
  <si>
    <t>CS 270- Index (Custom)</t>
  </si>
  <si>
    <t>285-</t>
  </si>
  <si>
    <t>CS 285- Index (Custom)</t>
  </si>
  <si>
    <t>2881</t>
  </si>
  <si>
    <t>CS 2881 Index (Custom)</t>
  </si>
  <si>
    <t>2884</t>
  </si>
  <si>
    <t>CS 2884 Index (Custom)</t>
  </si>
  <si>
    <t>288-</t>
  </si>
  <si>
    <t>CS 288- Index (Custom)</t>
  </si>
  <si>
    <t>2912</t>
  </si>
  <si>
    <t>CS 2912 Index (Custom)</t>
  </si>
  <si>
    <t>291-</t>
  </si>
  <si>
    <t>CS 291- Index (Custom)</t>
  </si>
  <si>
    <t>3008</t>
  </si>
  <si>
    <t>CS 3008 Index (Custom)</t>
  </si>
  <si>
    <t>3045</t>
  </si>
  <si>
    <t>CS 3045 Index (Custom)</t>
  </si>
  <si>
    <t>3182</t>
  </si>
  <si>
    <t>CS 3182 Index (Custom)</t>
  </si>
  <si>
    <t>322-</t>
  </si>
  <si>
    <t>CS 322- Index (Custom)</t>
  </si>
  <si>
    <t>3231</t>
  </si>
  <si>
    <t>CS 3231 Index (Custom)</t>
  </si>
  <si>
    <t>3311</t>
  </si>
  <si>
    <t>CS 3311 Index (Custom)</t>
  </si>
  <si>
    <t>3320</t>
  </si>
  <si>
    <t>CS 3320 Index (Custom)</t>
  </si>
  <si>
    <t>3323</t>
  </si>
  <si>
    <t>CS 3323 Index (Custom)</t>
  </si>
  <si>
    <t>3331</t>
  </si>
  <si>
    <t>CS 3331 Index (Custom)</t>
  </si>
  <si>
    <t>3336</t>
  </si>
  <si>
    <t>CS 3336 Index (Custom)</t>
  </si>
  <si>
    <t>3378</t>
  </si>
  <si>
    <t>CS 3378 Index (Custom)</t>
  </si>
  <si>
    <t>3422</t>
  </si>
  <si>
    <t>CS 3422 Index (Custom)</t>
  </si>
  <si>
    <t>347-</t>
  </si>
  <si>
    <t>CS 347- Index (Custom)</t>
  </si>
  <si>
    <t>3525</t>
  </si>
  <si>
    <t>CS 3525 Index (Custom)</t>
  </si>
  <si>
    <t>3542</t>
  </si>
  <si>
    <t>CS 3542 Index (Custom)</t>
  </si>
  <si>
    <t>3550</t>
  </si>
  <si>
    <t>CS 3550 Index (Custom)</t>
  </si>
  <si>
    <t>3572</t>
  </si>
  <si>
    <t>CS 3572 Index (Custom)</t>
  </si>
  <si>
    <t>371-</t>
  </si>
  <si>
    <t>CS 371- Index (Custom)</t>
  </si>
  <si>
    <t>3799</t>
  </si>
  <si>
    <t>CS 3799 Index (Custom)</t>
  </si>
  <si>
    <t>390-</t>
  </si>
  <si>
    <t>CS 390- Index (Custom)</t>
  </si>
  <si>
    <t>392-</t>
  </si>
  <si>
    <t>CS 392- Index (Custom)</t>
  </si>
  <si>
    <t>3938</t>
  </si>
  <si>
    <t>CS 3938 Index (Custom)</t>
  </si>
  <si>
    <t>3996</t>
  </si>
  <si>
    <t>CS 3996 Index (Custom)</t>
  </si>
  <si>
    <t>4162</t>
  </si>
  <si>
    <t>CS 4162 Index (Custom)</t>
  </si>
  <si>
    <t>4197</t>
  </si>
  <si>
    <t>CS 4197 Index (Custom)</t>
  </si>
  <si>
    <t>4715</t>
  </si>
  <si>
    <t>CS 4715 Index (Custom)</t>
  </si>
  <si>
    <t>4863</t>
  </si>
  <si>
    <t>CS 4863 Index (Custom)</t>
  </si>
  <si>
    <t>4904</t>
  </si>
  <si>
    <t>CS 4904 Index (Custom)</t>
  </si>
  <si>
    <t>4938</t>
  </si>
  <si>
    <t>CS 4938 Index (Custom)</t>
  </si>
  <si>
    <t>5190</t>
  </si>
  <si>
    <t>CS 5190 Index (Custom)</t>
  </si>
  <si>
    <t>5225</t>
  </si>
  <si>
    <t>CS 5225 Index (Custom)</t>
  </si>
  <si>
    <t>5380</t>
  </si>
  <si>
    <t>CS 5380 Index (Custom)</t>
  </si>
  <si>
    <t>5398</t>
  </si>
  <si>
    <t>CS 5398 Index (Custom)</t>
  </si>
  <si>
    <t>551-</t>
  </si>
  <si>
    <t>CS 551- Index (Custom)</t>
  </si>
  <si>
    <t>CS 5555 Index (Custom)</t>
  </si>
  <si>
    <t>5930</t>
  </si>
  <si>
    <t>CS 5930 Index (Custom)</t>
  </si>
  <si>
    <t>6360</t>
  </si>
  <si>
    <t>CS 6360 Index (Custom)</t>
  </si>
  <si>
    <t>6400</t>
  </si>
  <si>
    <t>CS 6400 Index (Custom)</t>
  </si>
  <si>
    <t>660-</t>
  </si>
  <si>
    <t>CS 660- Index (Custom)</t>
  </si>
  <si>
    <t>6657</t>
  </si>
  <si>
    <t>CS 6657 Index (Custom)</t>
  </si>
  <si>
    <t>6808</t>
  </si>
  <si>
    <t>CS 6808 Index (Custom)</t>
  </si>
  <si>
    <t>6888</t>
  </si>
  <si>
    <t>CS 6888 Index (Custom)</t>
  </si>
  <si>
    <t>6947</t>
  </si>
  <si>
    <t>CS 6947 Index (Custom)</t>
  </si>
  <si>
    <t>720-</t>
  </si>
  <si>
    <t>CS 720- Index (Custom)</t>
  </si>
  <si>
    <t>7277</t>
  </si>
  <si>
    <t>CS 7277 Index (Custom)</t>
  </si>
  <si>
    <t>750-</t>
  </si>
  <si>
    <t>CS 750- Index (Custom)</t>
  </si>
  <si>
    <t>751-</t>
  </si>
  <si>
    <t>CS 751- Index (Custom)</t>
  </si>
  <si>
    <t>7747</t>
  </si>
  <si>
    <t>CS 7747 Index (Custom)</t>
  </si>
  <si>
    <t>8041</t>
  </si>
  <si>
    <t>CS 8041 Index (Custom)</t>
  </si>
  <si>
    <t>810-</t>
  </si>
  <si>
    <t>CS 810- Index (Custom)</t>
  </si>
  <si>
    <t>867-</t>
  </si>
  <si>
    <t>CS 867- Index (Custom)</t>
  </si>
  <si>
    <t>9043</t>
  </si>
  <si>
    <t>CS 9043 Index (Custom)</t>
  </si>
  <si>
    <t>9150</t>
  </si>
  <si>
    <t>CS 9150 Index (Custom)</t>
  </si>
  <si>
    <t>916-</t>
  </si>
  <si>
    <t>CS 916- Index (Custom)</t>
  </si>
  <si>
    <t>9540</t>
  </si>
  <si>
    <t>CS 9540 Index (Custom)</t>
  </si>
  <si>
    <t>958-</t>
  </si>
  <si>
    <t>CS 958- Index (Custom)</t>
  </si>
  <si>
    <t>968-</t>
  </si>
  <si>
    <t>CS 968- Index (Custom)</t>
  </si>
  <si>
    <t>9697</t>
  </si>
  <si>
    <t>CS 9697 Index (Custom)</t>
  </si>
  <si>
    <t>9795</t>
  </si>
  <si>
    <t>CS 9795 Index (Custom)</t>
  </si>
  <si>
    <t>9904</t>
  </si>
  <si>
    <t>CS 9904 Index (Custom)</t>
  </si>
  <si>
    <t>9914</t>
  </si>
  <si>
    <t>CS 9914 Index (Custom)</t>
  </si>
  <si>
    <t>9921</t>
  </si>
  <si>
    <t>CS 9921 Index (Custom)</t>
  </si>
  <si>
    <t>ABN-</t>
  </si>
  <si>
    <t>CS ABN- Index (Custom)</t>
  </si>
  <si>
    <t>CS ACC- Index (Custom)</t>
  </si>
  <si>
    <t>ACES</t>
  </si>
  <si>
    <t>CS ACES Index (Custom)</t>
  </si>
  <si>
    <t>ACIU</t>
  </si>
  <si>
    <t>CS ACIU Index (Custom)</t>
  </si>
  <si>
    <t>AC36</t>
  </si>
  <si>
    <t>CS AC36 Index (Custom)</t>
  </si>
  <si>
    <t>CS AC-- Index (Custom)</t>
  </si>
  <si>
    <t>ADVA</t>
  </si>
  <si>
    <t>CS ADVA Index (Custom)</t>
  </si>
  <si>
    <t>AEFE</t>
  </si>
  <si>
    <t>CS AEFE Index (Custom)</t>
  </si>
  <si>
    <t>AFX-</t>
  </si>
  <si>
    <t>CS AFX- Index (Custom)</t>
  </si>
  <si>
    <t>AGK-</t>
  </si>
  <si>
    <t>CS AGK- Index (Custom)</t>
  </si>
  <si>
    <t>AKE-</t>
  </si>
  <si>
    <t>CS AKE- Index (Custom)</t>
  </si>
  <si>
    <t>ALI-</t>
  </si>
  <si>
    <t>CS ALI- Index (Custom)</t>
  </si>
  <si>
    <t>ALQ-</t>
  </si>
  <si>
    <t>CS ALQ- Index (Custom)</t>
  </si>
  <si>
    <t>ALRM</t>
  </si>
  <si>
    <t>CS ALRM Index (Custom)</t>
  </si>
  <si>
    <t>ALSE</t>
  </si>
  <si>
    <t>CS ALSE Index (Custom)</t>
  </si>
  <si>
    <t>AMUN</t>
  </si>
  <si>
    <t>CS AMUN Index (Custom)</t>
  </si>
  <si>
    <t>ANDI</t>
  </si>
  <si>
    <t>CS ANDI Index (Custom)</t>
  </si>
  <si>
    <t>ANN-</t>
  </si>
  <si>
    <t>CS ANN- Index (Custom)</t>
  </si>
  <si>
    <t>APPS</t>
  </si>
  <si>
    <t>CS APPS Index (Custom)</t>
  </si>
  <si>
    <t>ARCL</t>
  </si>
  <si>
    <t>CS ARCL Index (Custom)</t>
  </si>
  <si>
    <t>CS ASHM Index (Custom)</t>
  </si>
  <si>
    <t>ASII</t>
  </si>
  <si>
    <t>CS ASII Index (Custom)</t>
  </si>
  <si>
    <t>ASUR</t>
  </si>
  <si>
    <t>CS ASUR Index (Custom)</t>
  </si>
  <si>
    <t>ATEN</t>
  </si>
  <si>
    <t>CS ATEN Index (Custom)</t>
  </si>
  <si>
    <t>ATTO</t>
  </si>
  <si>
    <t>CS ATTO Index (Custom)</t>
  </si>
  <si>
    <t>AUTN</t>
  </si>
  <si>
    <t>CS AUTN Index (Custom)</t>
  </si>
  <si>
    <t>AVI-</t>
  </si>
  <si>
    <t>CS AVI- Index (Custom)</t>
  </si>
  <si>
    <t>AXAH</t>
  </si>
  <si>
    <t>CS AXAH Index (Custom)</t>
  </si>
  <si>
    <t>AZTE</t>
  </si>
  <si>
    <t>CS AZTE Index (Custom)</t>
  </si>
  <si>
    <t>B4B-</t>
  </si>
  <si>
    <t>CS B4B- Index (Custom)</t>
  </si>
  <si>
    <t>BAB-</t>
  </si>
  <si>
    <t>CS BAB- Index (Custom)</t>
  </si>
  <si>
    <t>BBAS</t>
  </si>
  <si>
    <t>CS BBAS Index (Custom)</t>
  </si>
  <si>
    <t>BBCA</t>
  </si>
  <si>
    <t>CS BBCA Index (Custom)</t>
  </si>
  <si>
    <t>BBDC</t>
  </si>
  <si>
    <t>CS BBDC Index (Custom)</t>
  </si>
  <si>
    <t>BBNI</t>
  </si>
  <si>
    <t>CS BBNI Index (Custom)</t>
  </si>
  <si>
    <t>BBTN</t>
  </si>
  <si>
    <t>CS BBTN Index (Custom)</t>
  </si>
  <si>
    <t>BBU-</t>
  </si>
  <si>
    <t>CS BBU- Index (Custom)</t>
  </si>
  <si>
    <t>BCOR</t>
  </si>
  <si>
    <t>CS BCOR Index (Custom)</t>
  </si>
  <si>
    <t>BCVN</t>
  </si>
  <si>
    <t>CS BCVN Index (Custom)</t>
  </si>
  <si>
    <t>BDO-</t>
  </si>
  <si>
    <t>CS BDO- Index (Custom)</t>
  </si>
  <si>
    <t>BEC-</t>
  </si>
  <si>
    <t>CS BEC- Index (Custom)</t>
  </si>
  <si>
    <t>BEEF</t>
  </si>
  <si>
    <t>CS BEEF Index (Custom)</t>
  </si>
  <si>
    <t>BEKN</t>
  </si>
  <si>
    <t>CS BEKN Index (Custom)</t>
  </si>
  <si>
    <t>BEM-</t>
  </si>
  <si>
    <t>CS BEM- Index (Custom)</t>
  </si>
  <si>
    <t>BFAM</t>
  </si>
  <si>
    <t>CS BFAM Index (Custom)</t>
  </si>
  <si>
    <t>BHCF</t>
  </si>
  <si>
    <t>CS BHCF Index (Custom)</t>
  </si>
  <si>
    <t>BHF-</t>
  </si>
  <si>
    <t>CS BHF- Index (Custom)</t>
  </si>
  <si>
    <t>BIMA</t>
  </si>
  <si>
    <t>CS BIMA Index (Custom)</t>
  </si>
  <si>
    <t>BIMB</t>
  </si>
  <si>
    <t>CS BIMB Index (Custom)</t>
  </si>
  <si>
    <t>BKI-</t>
  </si>
  <si>
    <t>CS BKI- Index (Custom)</t>
  </si>
  <si>
    <t>BLDR</t>
  </si>
  <si>
    <t>CS BLDR Index (Custom)</t>
  </si>
  <si>
    <t>BLD-</t>
  </si>
  <si>
    <t>CS BLD- Index (Custom)</t>
  </si>
  <si>
    <t>BME-</t>
  </si>
  <si>
    <t>CS BME- Index (Custom)</t>
  </si>
  <si>
    <t>BMRI</t>
  </si>
  <si>
    <t>CS BMRI Index (Custom)</t>
  </si>
  <si>
    <t>BNR-</t>
  </si>
  <si>
    <t>CS BNR- Index (Custom)</t>
  </si>
  <si>
    <t>BNZL</t>
  </si>
  <si>
    <t>CS BNZL Index (Custom)</t>
  </si>
  <si>
    <t>BOKA</t>
  </si>
  <si>
    <t>CS BOKA Index (Custom)</t>
  </si>
  <si>
    <t>BPI-</t>
  </si>
  <si>
    <t>CS BPI- Index (Custom)</t>
  </si>
  <si>
    <t>BRAI</t>
  </si>
  <si>
    <t>CS BRAI Index (Custom)</t>
  </si>
  <si>
    <t>BRFS</t>
  </si>
  <si>
    <t>CS BRFS Index (Custom)</t>
  </si>
  <si>
    <t>BSLN</t>
  </si>
  <si>
    <t>CS BSLN Index (Custom)</t>
  </si>
  <si>
    <t>BSL-</t>
  </si>
  <si>
    <t>CS BSL- Index (Custom)</t>
  </si>
  <si>
    <t>BTOW</t>
  </si>
  <si>
    <t>CS BTOW Index (Custom)</t>
  </si>
  <si>
    <t>BUCN</t>
  </si>
  <si>
    <t>CS BUCN Index (Custom)</t>
  </si>
  <si>
    <t>BVI-</t>
  </si>
  <si>
    <t>CS BVI- Index (Custom)</t>
  </si>
  <si>
    <t>BVMF</t>
  </si>
  <si>
    <t>CS BVMF Index (Custom)</t>
  </si>
  <si>
    <t>BWY-</t>
  </si>
  <si>
    <t>CS BWY- Index (Custom)</t>
  </si>
  <si>
    <t>BX--</t>
  </si>
  <si>
    <t>CS BX-- Index (Custom)</t>
  </si>
  <si>
    <t>BZU-</t>
  </si>
  <si>
    <t>CS BZU- Index (Custom)</t>
  </si>
  <si>
    <t>C2PU</t>
  </si>
  <si>
    <t>CS C2PU Index (Custom)</t>
  </si>
  <si>
    <t>CAFD</t>
  </si>
  <si>
    <t>CS CAFD Index (Custom)</t>
  </si>
  <si>
    <t>CAPI</t>
  </si>
  <si>
    <t>CS CAPI Index (Custom)</t>
  </si>
  <si>
    <t>CBM-</t>
  </si>
  <si>
    <t>CS CBM- Index (Custom)</t>
  </si>
  <si>
    <t>CCH-</t>
  </si>
  <si>
    <t>CS CCH- Index (Custom)</t>
  </si>
  <si>
    <t>CCL-</t>
  </si>
  <si>
    <t>CS CCL- Index (Custom)</t>
  </si>
  <si>
    <t>CCOL</t>
  </si>
  <si>
    <t>CS CCOL Index (Custom)</t>
  </si>
  <si>
    <t>CCU-</t>
  </si>
  <si>
    <t>CS CCU- Index (Custom)</t>
  </si>
  <si>
    <t>CCDI</t>
  </si>
  <si>
    <t>CS CCDI Index (Custom)</t>
  </si>
  <si>
    <t>CEMA</t>
  </si>
  <si>
    <t>CS CEMA Index (Custom)</t>
  </si>
  <si>
    <t>CENC</t>
  </si>
  <si>
    <t>CS CENC Index (Custom)</t>
  </si>
  <si>
    <t>CCES</t>
  </si>
  <si>
    <t>CS CCES Index (Custom)</t>
  </si>
  <si>
    <t>CFEB</t>
  </si>
  <si>
    <t>CS CFEB Index (Custom)</t>
  </si>
  <si>
    <t>CGX-</t>
  </si>
  <si>
    <t>CS CGX- Index (Custom)</t>
  </si>
  <si>
    <t>CHGG</t>
  </si>
  <si>
    <t>CS CHGG Index (Custom)</t>
  </si>
  <si>
    <t>CHG-</t>
  </si>
  <si>
    <t>CS CHG- Index (Custom)</t>
  </si>
  <si>
    <t>CHRS</t>
  </si>
  <si>
    <t>CS CHRS Index (Custom)</t>
  </si>
  <si>
    <t>CIM-</t>
  </si>
  <si>
    <t>CS CIM- Index (Custom)</t>
  </si>
  <si>
    <t>CK--</t>
  </si>
  <si>
    <t>CS CK-- Index (Custom)</t>
  </si>
  <si>
    <t>CLH-</t>
  </si>
  <si>
    <t>CS CLH- Index (Custom)</t>
  </si>
  <si>
    <t>CLS-</t>
  </si>
  <si>
    <t>CS CLS- Index (Custom)</t>
  </si>
  <si>
    <t>CLVS</t>
  </si>
  <si>
    <t>CS CLVS Index (Custom)</t>
  </si>
  <si>
    <t>CMIG</t>
  </si>
  <si>
    <t>CS CMIG Index (Custom)</t>
  </si>
  <si>
    <t>CMOC</t>
  </si>
  <si>
    <t>CS CMOC Index (Custom)</t>
  </si>
  <si>
    <t>COFA</t>
  </si>
  <si>
    <t>CS COFA Index (Custom)</t>
  </si>
  <si>
    <t>COLP</t>
  </si>
  <si>
    <t>CS COLP Index (Custom)</t>
  </si>
  <si>
    <t>CPAL</t>
  </si>
  <si>
    <t>CS CPAL Index (Custom)</t>
  </si>
  <si>
    <t>CPF-</t>
  </si>
  <si>
    <t>CS CPF- Index (Custom)</t>
  </si>
  <si>
    <t>CPR-</t>
  </si>
  <si>
    <t>CS CPR- Index (Custom)</t>
  </si>
  <si>
    <t>CSR-</t>
  </si>
  <si>
    <t>CS CSR- Index (Custom)</t>
  </si>
  <si>
    <t>CUDA</t>
  </si>
  <si>
    <t>CS CUDA Index (Custom)</t>
  </si>
  <si>
    <t>CVA-</t>
  </si>
  <si>
    <t>CS CVA- Index (Custom)</t>
  </si>
  <si>
    <t>CVG-</t>
  </si>
  <si>
    <t>CS CVG- Index (Custom)</t>
  </si>
  <si>
    <t>CYRE</t>
  </si>
  <si>
    <t>CS CYRE Index (Custom)</t>
  </si>
  <si>
    <t>DCG-</t>
  </si>
  <si>
    <t>CS DCG- Index (Custom)</t>
  </si>
  <si>
    <t>DCP-</t>
  </si>
  <si>
    <t>CS DCP- Index (Custom)</t>
  </si>
  <si>
    <t>DEC-</t>
  </si>
  <si>
    <t>CS DEC- Index (Custom)</t>
  </si>
  <si>
    <t>DENE</t>
  </si>
  <si>
    <t>CS DENE Index (Custom)</t>
  </si>
  <si>
    <t>DLG-</t>
  </si>
  <si>
    <t>CS DLG- Index (Custom)</t>
  </si>
  <si>
    <t>DOKA</t>
  </si>
  <si>
    <t>CS DOKA Index (Custom)</t>
  </si>
  <si>
    <t>DOM-</t>
  </si>
  <si>
    <t>CS DOM- Index (Custom)</t>
  </si>
  <si>
    <t>DTY-</t>
  </si>
  <si>
    <t>CS DTY- Index (Custom)</t>
  </si>
  <si>
    <t>E5H-</t>
  </si>
  <si>
    <t>CS E5H- Index (Custom)</t>
  </si>
  <si>
    <t>EBS-</t>
  </si>
  <si>
    <t>CS EBS- Index (Custom)</t>
  </si>
  <si>
    <t>EDEN</t>
  </si>
  <si>
    <t>CS EDEN Index (Custom)</t>
  </si>
  <si>
    <t>EDPR</t>
  </si>
  <si>
    <t>CS EDPR Index (Custom)</t>
  </si>
  <si>
    <t>EGIE</t>
  </si>
  <si>
    <t>CS EGIE Index (Custom)</t>
  </si>
  <si>
    <t>CS ELEM Index (Custom)</t>
  </si>
  <si>
    <t>ELIO</t>
  </si>
  <si>
    <t>CS ELIO Index (Custom)</t>
  </si>
  <si>
    <t>ENPH</t>
  </si>
  <si>
    <t>CS ENPH Index (Custom)</t>
  </si>
  <si>
    <t>ENX-</t>
  </si>
  <si>
    <t>CS ENX- Index (Custom)</t>
  </si>
  <si>
    <t>EROS</t>
  </si>
  <si>
    <t>CS EROS Index (Custom)</t>
  </si>
  <si>
    <t>ESL-</t>
  </si>
  <si>
    <t>CS ESL- Index (Custom)</t>
  </si>
  <si>
    <t>ETIS</t>
  </si>
  <si>
    <t>CS ETIS Index (Custom)</t>
  </si>
  <si>
    <t>ETL-</t>
  </si>
  <si>
    <t>CS ETL- Index (Custom)</t>
  </si>
  <si>
    <t>ETO-</t>
  </si>
  <si>
    <t>CS ETO- Index (Custom)</t>
  </si>
  <si>
    <t>ETSY</t>
  </si>
  <si>
    <t>CS ETSY Index (Custom)</t>
  </si>
  <si>
    <t>EURS</t>
  </si>
  <si>
    <t>CS EURS Index (Custom)</t>
  </si>
  <si>
    <t>EVBG</t>
  </si>
  <si>
    <t>CS EVBG Index (Custom)</t>
  </si>
  <si>
    <t>EVR-</t>
  </si>
  <si>
    <t>CS EVR- Index (Custom)</t>
  </si>
  <si>
    <t>EXCL</t>
  </si>
  <si>
    <t>CS EXCL Index (Custom)</t>
  </si>
  <si>
    <t>FALA</t>
  </si>
  <si>
    <t>CS FALA Index (Custom)</t>
  </si>
  <si>
    <t>FEMS</t>
  </si>
  <si>
    <t>CS FEMS Index (Custom)</t>
  </si>
  <si>
    <t>FENR</t>
  </si>
  <si>
    <t>CS FENR Index (Custom)</t>
  </si>
  <si>
    <t>FGEN</t>
  </si>
  <si>
    <t>CS FGEN Index (Custom)</t>
  </si>
  <si>
    <t>FGR-</t>
  </si>
  <si>
    <t>CS FGR- Index (Custom)</t>
  </si>
  <si>
    <t>FHZN</t>
  </si>
  <si>
    <t>CS FHZN Index (Custom)</t>
  </si>
  <si>
    <t>FLRY</t>
  </si>
  <si>
    <t>CS FLRY Index (Custom)</t>
  </si>
  <si>
    <t>FNTS</t>
  </si>
  <si>
    <t>CS FNTS Index (Custom)</t>
  </si>
  <si>
    <t>FRA-</t>
  </si>
  <si>
    <t>CS FRA- Index (Custom)</t>
  </si>
  <si>
    <t>G13-</t>
  </si>
  <si>
    <t>CS G13- Index (Custom)</t>
  </si>
  <si>
    <t>GAPB</t>
  </si>
  <si>
    <t>CS GAPB Index (Custom)</t>
  </si>
  <si>
    <t>GENT</t>
  </si>
  <si>
    <t>CS GENT Index (Custom)</t>
  </si>
  <si>
    <t>GETP</t>
  </si>
  <si>
    <t>CS GETP Index (Custom)</t>
  </si>
  <si>
    <t>GFIN</t>
  </si>
  <si>
    <t>CS GFIN Index (Custom)</t>
  </si>
  <si>
    <t>GGBR</t>
  </si>
  <si>
    <t>CS GGBR Index (Custom)</t>
  </si>
  <si>
    <t>GGRM</t>
  </si>
  <si>
    <t>CS GGRM Index (Custom)</t>
  </si>
  <si>
    <t>GIMO</t>
  </si>
  <si>
    <t>CS GIMO Index (Custom)</t>
  </si>
  <si>
    <t>GKN-</t>
  </si>
  <si>
    <t>CS GKN- Index (Custom)</t>
  </si>
  <si>
    <t>GKOS</t>
  </si>
  <si>
    <t>CS GKOS Index (Custom)</t>
  </si>
  <si>
    <t>GOOS</t>
  </si>
  <si>
    <t>CS GOOS Index (Custom)</t>
  </si>
  <si>
    <t>GRUM</t>
  </si>
  <si>
    <t>CS GRUM Index (Custom)</t>
  </si>
  <si>
    <t>GXI-</t>
  </si>
  <si>
    <t>CS GXI- Index (Custom)</t>
  </si>
  <si>
    <t>HCN-</t>
  </si>
  <si>
    <t>CS HCN- Index (Custom)</t>
  </si>
  <si>
    <t>HCP-</t>
  </si>
  <si>
    <t>CS HCP- Index (Custom)</t>
  </si>
  <si>
    <t>HELN</t>
  </si>
  <si>
    <t>CS HELN Index (Custom)</t>
  </si>
  <si>
    <t>HGV-</t>
  </si>
  <si>
    <t>CS HGV- Index (Custom)</t>
  </si>
  <si>
    <t>HOLI</t>
  </si>
  <si>
    <t>CS HOLI Index (Custom)</t>
  </si>
  <si>
    <t>HTA-</t>
  </si>
  <si>
    <t>CS HTA- Index (Custom)</t>
  </si>
  <si>
    <t>HYPE</t>
  </si>
  <si>
    <t>CS HYPE Index (Custom)</t>
  </si>
  <si>
    <t>IBAB</t>
  </si>
  <si>
    <t>CS IBAB Index (Custom)</t>
  </si>
  <si>
    <t>ICBP</t>
  </si>
  <si>
    <t>CS ICBP Index (Custom)</t>
  </si>
  <si>
    <t>IDR-</t>
  </si>
  <si>
    <t>CS IDR- Index (Custom)</t>
  </si>
  <si>
    <t>INDF</t>
  </si>
  <si>
    <t>CS INDF Index (Custom)</t>
  </si>
  <si>
    <t>INOV</t>
  </si>
  <si>
    <t>CS INOV Index (Custom)</t>
  </si>
  <si>
    <t>INTP</t>
  </si>
  <si>
    <t>CS INTP Index (Custom)</t>
  </si>
  <si>
    <t>IPN-</t>
  </si>
  <si>
    <t>CS IPN- Index (Custom)</t>
  </si>
  <si>
    <t>ISS-</t>
  </si>
  <si>
    <t>CS ISS- Index (Custom)</t>
  </si>
  <si>
    <t>ITRK</t>
  </si>
  <si>
    <t>CS ITRK Index (Custom)</t>
  </si>
  <si>
    <t>JBSS</t>
  </si>
  <si>
    <t>CS JBSS Index (Custom)</t>
  </si>
  <si>
    <t>JD.-</t>
  </si>
  <si>
    <t>CS JD.- Index (Custom)</t>
  </si>
  <si>
    <t>JELD</t>
  </si>
  <si>
    <t>CS JELD Index (Custom)</t>
  </si>
  <si>
    <t>JGS-</t>
  </si>
  <si>
    <t>CS JGS- Index (Custom)</t>
  </si>
  <si>
    <t>JHX-</t>
  </si>
  <si>
    <t>CS JHX- Index (Custom)</t>
  </si>
  <si>
    <t>JKS-</t>
  </si>
  <si>
    <t>CS JKS- Index (Custom)</t>
  </si>
  <si>
    <t>JMAT</t>
  </si>
  <si>
    <t>CS JMAT Index (Custom)</t>
  </si>
  <si>
    <t>JUP-</t>
  </si>
  <si>
    <t>CS JUP- Index (Custom)</t>
  </si>
  <si>
    <t>KARN</t>
  </si>
  <si>
    <t>CS KARN Index (Custom)</t>
  </si>
  <si>
    <t>KBR-</t>
  </si>
  <si>
    <t>CS KBR- Index (Custom)</t>
  </si>
  <si>
    <t>KIMB</t>
  </si>
  <si>
    <t>CS KIMB Index (Custom)</t>
  </si>
  <si>
    <t>KLBF</t>
  </si>
  <si>
    <t>CS KLBF Index (Custom)</t>
  </si>
  <si>
    <t>KNIN</t>
  </si>
  <si>
    <t>CS KNIN Index (Custom)</t>
  </si>
  <si>
    <t>KOFL</t>
  </si>
  <si>
    <t>CS KOFL Index (Custom)</t>
  </si>
  <si>
    <t>KOMN</t>
  </si>
  <si>
    <t>CS KOMN Index (Custom)</t>
  </si>
  <si>
    <t>KORI</t>
  </si>
  <si>
    <t>CS KORI Index (Custom)</t>
  </si>
  <si>
    <t>KSP-</t>
  </si>
  <si>
    <t>CS KSP- Index (Custom)</t>
  </si>
  <si>
    <t>KU2-</t>
  </si>
  <si>
    <t>CS KU2- Index (Custom)</t>
  </si>
  <si>
    <t>LAME</t>
  </si>
  <si>
    <t>CS LAME Index (Custom)</t>
  </si>
  <si>
    <t>LCL-</t>
  </si>
  <si>
    <t>CS LCL- Index (Custom)</t>
  </si>
  <si>
    <t>LEO-</t>
  </si>
  <si>
    <t>CS LEO- Index (Custom)</t>
  </si>
  <si>
    <t>LEVE</t>
  </si>
  <si>
    <t>CS LEVE Index (Custom)</t>
  </si>
  <si>
    <t>LEXE</t>
  </si>
  <si>
    <t>CS LEXE Index (Custom)</t>
  </si>
  <si>
    <t>LIGH</t>
  </si>
  <si>
    <t>CS LIGH Index (Custom)</t>
  </si>
  <si>
    <t>LIGT</t>
  </si>
  <si>
    <t>CS LIGT Index (Custom)</t>
  </si>
  <si>
    <t>LISP</t>
  </si>
  <si>
    <t>CS LISP Index (Custom)</t>
  </si>
  <si>
    <t>LOCO</t>
  </si>
  <si>
    <t>CS LOCO Index (Custom)</t>
  </si>
  <si>
    <t>LOG-</t>
  </si>
  <si>
    <t>CS LOG- Index (Custom)</t>
  </si>
  <si>
    <t>LREN</t>
  </si>
  <si>
    <t>CS LREN Index (Custom)</t>
  </si>
  <si>
    <t>LSE-</t>
  </si>
  <si>
    <t>CS LSE- Index (Custom)</t>
  </si>
  <si>
    <t>LTG-</t>
  </si>
  <si>
    <t>CS LTG- Index (Custom)</t>
  </si>
  <si>
    <t>LTM-</t>
  </si>
  <si>
    <t>CS LTM- Index (Custom)</t>
  </si>
  <si>
    <t>MAIL</t>
  </si>
  <si>
    <t>CS MAIL Index (Custom)</t>
  </si>
  <si>
    <t>MAKR</t>
  </si>
  <si>
    <t>CS MAKR Index (Custom)</t>
  </si>
  <si>
    <t>MAXI</t>
  </si>
  <si>
    <t>CS MAXI Index (Custom)</t>
  </si>
  <si>
    <t>MBT-</t>
  </si>
  <si>
    <t>CS MBT- Index (Custom)</t>
  </si>
  <si>
    <t>MCOT</t>
  </si>
  <si>
    <t>CS MCOT Index (Custom)</t>
  </si>
  <si>
    <t>MDC-</t>
  </si>
  <si>
    <t>CS MDC- Index (Custom)</t>
  </si>
  <si>
    <t>MDIA</t>
  </si>
  <si>
    <t>CS MDIA Index (Custom)</t>
  </si>
  <si>
    <t>MDSO</t>
  </si>
  <si>
    <t>CS MDSO Index (Custom)</t>
  </si>
  <si>
    <t>METS</t>
  </si>
  <si>
    <t>CS METS Index (Custom)</t>
  </si>
  <si>
    <t>MFON</t>
  </si>
  <si>
    <t>CS MFON Index (Custom)</t>
  </si>
  <si>
    <t>MF--</t>
  </si>
  <si>
    <t>CS MF-- Index (Custom)</t>
  </si>
  <si>
    <t>MGAM</t>
  </si>
  <si>
    <t>CS MGAM Index (Custom)</t>
  </si>
  <si>
    <t>MOG.</t>
  </si>
  <si>
    <t>CS MOG. Index (Custom)</t>
  </si>
  <si>
    <t>MPW-</t>
  </si>
  <si>
    <t>CS MPW- Index (Custom)</t>
  </si>
  <si>
    <t>MRFG</t>
  </si>
  <si>
    <t>CS MRFG Index (Custom)</t>
  </si>
  <si>
    <t>MRP-</t>
  </si>
  <si>
    <t>CS MRP- Index (Custom)</t>
  </si>
  <si>
    <t>MSGN</t>
  </si>
  <si>
    <t>CS MSGN Index (Custom)</t>
  </si>
  <si>
    <t>MTO-</t>
  </si>
  <si>
    <t>CS MTO- Index (Custom)</t>
  </si>
  <si>
    <t>MTZ-</t>
  </si>
  <si>
    <t>CS MTZ- Index (Custom)</t>
  </si>
  <si>
    <t>MT--</t>
  </si>
  <si>
    <t>CS MT-- Index (Custom)</t>
  </si>
  <si>
    <t>MYOR</t>
  </si>
  <si>
    <t>CS MYOR Index (Custom)</t>
  </si>
  <si>
    <t>NATU</t>
  </si>
  <si>
    <t>CS NATU Index (Custom)</t>
  </si>
  <si>
    <t>NEP-</t>
  </si>
  <si>
    <t>CS NEP- Index (Custom)</t>
  </si>
  <si>
    <t>NHI-</t>
  </si>
  <si>
    <t>CS NHI- Index (Custom)</t>
  </si>
  <si>
    <t>NPKJ</t>
  </si>
  <si>
    <t>CS NPKJ Index (Custom)</t>
  </si>
  <si>
    <t>NTC-</t>
  </si>
  <si>
    <t>CS NTC- Index (Custom)</t>
  </si>
  <si>
    <t>O2D-</t>
  </si>
  <si>
    <t>CS O2D- Index (Custom)</t>
  </si>
  <si>
    <t>OAK-</t>
  </si>
  <si>
    <t>CS OAK- Index (Custom)</t>
  </si>
  <si>
    <t>OCE-</t>
  </si>
  <si>
    <t>CS OCE- Index (Custom)</t>
  </si>
  <si>
    <t>OERL</t>
  </si>
  <si>
    <t>CS OERL Index (Custom)</t>
  </si>
  <si>
    <t>OHI-</t>
  </si>
  <si>
    <t>CS OHI- Index (Custom)</t>
  </si>
  <si>
    <t>OMAB</t>
  </si>
  <si>
    <t>CS OMAB Index (Custom)</t>
  </si>
  <si>
    <t>ONDK</t>
  </si>
  <si>
    <t>CS ONDK Index (Custom)</t>
  </si>
  <si>
    <t>ORNB</t>
  </si>
  <si>
    <t>CS ORNB Index (Custom)</t>
  </si>
  <si>
    <t>ORP-</t>
  </si>
  <si>
    <t>CS ORP- Index (Custom)</t>
  </si>
  <si>
    <t>OTP-</t>
  </si>
  <si>
    <t>CS OTP- Index (Custom)</t>
  </si>
  <si>
    <t>PAGE</t>
  </si>
  <si>
    <t>CS PAGE Index (Custom)</t>
  </si>
  <si>
    <t>PEAB</t>
  </si>
  <si>
    <t>CS PEAB Index (Custom)</t>
  </si>
  <si>
    <t>PFD-</t>
  </si>
  <si>
    <t>CS PFD- Index (Custom)</t>
  </si>
  <si>
    <t>PFG-</t>
  </si>
  <si>
    <t>CS PFG- Index (Custom)</t>
  </si>
  <si>
    <t>PLNT</t>
  </si>
  <si>
    <t>CS PLNT Index (Custom)</t>
  </si>
  <si>
    <t>PLOF</t>
  </si>
  <si>
    <t>CS PLOF Index (Custom)</t>
  </si>
  <si>
    <t>PNL-</t>
  </si>
  <si>
    <t>CS PNL- Index (Custom)</t>
  </si>
  <si>
    <t>PRY-</t>
  </si>
  <si>
    <t>CS PRY- Index (Custom)</t>
  </si>
  <si>
    <t>PSG-</t>
  </si>
  <si>
    <t>CS PSG- Index (Custom)</t>
  </si>
  <si>
    <t>PTPP</t>
  </si>
  <si>
    <t>CS PTPP Index (Custom)</t>
  </si>
  <si>
    <t>PUK-</t>
  </si>
  <si>
    <t>CS PUK- Index (Custom)</t>
  </si>
  <si>
    <t>PUM-</t>
  </si>
  <si>
    <t>CS PUM- Index (Custom)</t>
  </si>
  <si>
    <t>PWTN</t>
  </si>
  <si>
    <t>CS PWTN Index (Custom)</t>
  </si>
  <si>
    <t>RADL</t>
  </si>
  <si>
    <t>CS RADL Index (Custom)</t>
  </si>
  <si>
    <t>RCF-</t>
  </si>
  <si>
    <t>CS RCF- Index (Custom)</t>
  </si>
  <si>
    <t>RDY-</t>
  </si>
  <si>
    <t>CS RDY- Index (Custom)</t>
  </si>
  <si>
    <t>RENN</t>
  </si>
  <si>
    <t>CS RENN Index (Custom)</t>
  </si>
  <si>
    <t>RENT</t>
  </si>
  <si>
    <t>CS RENT Index (Custom)</t>
  </si>
  <si>
    <t>RKET</t>
  </si>
  <si>
    <t>CS RKET Index (Custom)</t>
  </si>
  <si>
    <t>RMG-</t>
  </si>
  <si>
    <t>CS RMG- Index (Custom)</t>
  </si>
  <si>
    <t>RMS-</t>
  </si>
  <si>
    <t>CS RMS- Index (Custom)</t>
  </si>
  <si>
    <t>RMV-</t>
  </si>
  <si>
    <t>CS RMV- Index (Custom)</t>
  </si>
  <si>
    <t>RTO-</t>
  </si>
  <si>
    <t>CS RTO- Index (Custom)</t>
  </si>
  <si>
    <t>RUN-</t>
  </si>
  <si>
    <t>CS RUN- Index (Custom)</t>
  </si>
  <si>
    <t>RWI-</t>
  </si>
  <si>
    <t>CS RWI- Index (Custom)</t>
  </si>
  <si>
    <t>SANM</t>
  </si>
  <si>
    <t>CS SANM Index (Custom)</t>
  </si>
  <si>
    <t>SAY-</t>
  </si>
  <si>
    <t>CS SAY- Index (Custom)</t>
  </si>
  <si>
    <t>SBER</t>
  </si>
  <si>
    <t>CS SBER Index (Custom)</t>
  </si>
  <si>
    <t>SCC-</t>
  </si>
  <si>
    <t>CS SCC- Index (Custom)</t>
  </si>
  <si>
    <t>SCWX</t>
  </si>
  <si>
    <t>CS SCWX Index (Custom)</t>
  </si>
  <si>
    <t>SDR-</t>
  </si>
  <si>
    <t>CS SDR- Index (Custom)</t>
  </si>
  <si>
    <t>SESG</t>
  </si>
  <si>
    <t>CS SESG Index (Custom)</t>
  </si>
  <si>
    <t>SFL-</t>
  </si>
  <si>
    <t>CS SFL- Index (Custom)</t>
  </si>
  <si>
    <t>SGKN</t>
  </si>
  <si>
    <t>CS SGKN Index (Custom)</t>
  </si>
  <si>
    <t>SHOP</t>
  </si>
  <si>
    <t>CS SHOP Index (Custom)</t>
  </si>
  <si>
    <t>SMGR</t>
  </si>
  <si>
    <t>CS SMGR Index (Custom)</t>
  </si>
  <si>
    <t>SMGZ</t>
  </si>
  <si>
    <t>CS SMGZ Index (Custom)</t>
  </si>
  <si>
    <t>SMIN</t>
  </si>
  <si>
    <t>CS SMIN Index (Custom)</t>
  </si>
  <si>
    <t>SMPH</t>
  </si>
  <si>
    <t>CS SMPH Index (Custom)</t>
  </si>
  <si>
    <t>SNC-</t>
  </si>
  <si>
    <t>CS SNC- Index (Custom)</t>
  </si>
  <si>
    <t>SNGS</t>
  </si>
  <si>
    <t>CS SNGS Index (Custom)</t>
  </si>
  <si>
    <t>SNH-</t>
  </si>
  <si>
    <t>CS SNH- Index (Custom)</t>
  </si>
  <si>
    <t>SNN-</t>
  </si>
  <si>
    <t>CS SNN- Index (Custom)</t>
  </si>
  <si>
    <t>SNR-</t>
  </si>
  <si>
    <t>CS SNR- Index (Custom)</t>
  </si>
  <si>
    <t>SOHU</t>
  </si>
  <si>
    <t>CS SOHU Index (Custom)</t>
  </si>
  <si>
    <t>SOQU</t>
  </si>
  <si>
    <t>CS SOQU Index (Custom)</t>
  </si>
  <si>
    <t>SPD-</t>
  </si>
  <si>
    <t>CS SPD- Index (Custom)</t>
  </si>
  <si>
    <t>SPIE</t>
  </si>
  <si>
    <t>CS SPIE Index (Custom)</t>
  </si>
  <si>
    <t>SPI-</t>
  </si>
  <si>
    <t>CS SPI- Index (Custom)</t>
  </si>
  <si>
    <t>SSAB</t>
  </si>
  <si>
    <t>CS SSAB Index (Custom)</t>
  </si>
  <si>
    <t>STEC</t>
  </si>
  <si>
    <t>CS STEC Index (Custom)</t>
  </si>
  <si>
    <t>STMN</t>
  </si>
  <si>
    <t>CS STMN Index (Custom)</t>
  </si>
  <si>
    <t>SWEC</t>
  </si>
  <si>
    <t>CS SWEC Index (Custom)</t>
  </si>
  <si>
    <t>SYR-</t>
  </si>
  <si>
    <t>CS SYR- Index (Custom)</t>
  </si>
  <si>
    <t>TATE</t>
  </si>
  <si>
    <t>CS TATE Index (Custom)</t>
  </si>
  <si>
    <t>TCEL</t>
  </si>
  <si>
    <t>CS TCEL Index (Custom)</t>
  </si>
  <si>
    <t>TCG-</t>
  </si>
  <si>
    <t>CS TCG- Index (Custom)</t>
  </si>
  <si>
    <t>TDOC</t>
  </si>
  <si>
    <t>CS TDOC Index (Custom)</t>
  </si>
  <si>
    <t>TECN</t>
  </si>
  <si>
    <t>CS TECN Index (Custom)</t>
  </si>
  <si>
    <t>TFI-</t>
  </si>
  <si>
    <t>CS TFI- Index (Custom)</t>
  </si>
  <si>
    <t>TIET</t>
  </si>
  <si>
    <t>CS TIET Index (Custom)</t>
  </si>
  <si>
    <t>TIIH</t>
  </si>
  <si>
    <t>CS TIIH Index (Custom)</t>
  </si>
  <si>
    <t>TKWY</t>
  </si>
  <si>
    <t>CS TKWY Index (Custom)</t>
  </si>
  <si>
    <t>TL5-</t>
  </si>
  <si>
    <t>CS TL5- Index (Custom)</t>
  </si>
  <si>
    <t>TLEV</t>
  </si>
  <si>
    <t>CS TLEV Index (Custom)</t>
  </si>
  <si>
    <t>TLKM</t>
  </si>
  <si>
    <t>CS TLKM Index (Custom)</t>
  </si>
  <si>
    <t>TPK-</t>
  </si>
  <si>
    <t>CS TPK- Index (Custom)</t>
  </si>
  <si>
    <t>TRUE</t>
  </si>
  <si>
    <t>CS TRUE Index (Custom)</t>
  </si>
  <si>
    <t>TRVG</t>
  </si>
  <si>
    <t>CS TRVG Index (Custom)</t>
  </si>
  <si>
    <t>TRYG</t>
  </si>
  <si>
    <t>CS TRYG Index (Custom)</t>
  </si>
  <si>
    <t>TTKO</t>
  </si>
  <si>
    <t>CS TTKO Index (Custom)</t>
  </si>
  <si>
    <t>TUI-</t>
  </si>
  <si>
    <t>CS TUI- Index (Custom)</t>
  </si>
  <si>
    <t>TU--</t>
  </si>
  <si>
    <t>CS TU-- Index (Custom)</t>
  </si>
  <si>
    <t>UBM-</t>
  </si>
  <si>
    <t>CS UBM- Index (Custom)</t>
  </si>
  <si>
    <t>UBXN</t>
  </si>
  <si>
    <t>CS UBXN Index (Custom)</t>
  </si>
  <si>
    <t>UGPA</t>
  </si>
  <si>
    <t>CS UGPA Index (Custom)</t>
  </si>
  <si>
    <t>ULE-</t>
  </si>
  <si>
    <t>CS ULE- Index (Custom)</t>
  </si>
  <si>
    <t>ULKE</t>
  </si>
  <si>
    <t>CS ULKE Index (Custom)</t>
  </si>
  <si>
    <t>UMI-</t>
  </si>
  <si>
    <t>CS UMI- Index (Custom)</t>
  </si>
  <si>
    <t>UNVR</t>
  </si>
  <si>
    <t>CS UNVR Index (Custom)</t>
  </si>
  <si>
    <t>VAC-</t>
  </si>
  <si>
    <t>CS VAC- Index (Custom)</t>
  </si>
  <si>
    <t>VALN</t>
  </si>
  <si>
    <t>CS VALN Index (Custom)</t>
  </si>
  <si>
    <t>VECO</t>
  </si>
  <si>
    <t>CS VECO Index (Custom)</t>
  </si>
  <si>
    <t>VEON</t>
  </si>
  <si>
    <t>CS VEON Index (Custom)</t>
  </si>
  <si>
    <t>VLID</t>
  </si>
  <si>
    <t>CS VLID Index (Custom)</t>
  </si>
  <si>
    <t>VM.-</t>
  </si>
  <si>
    <t>CS VM.- Index (Custom)</t>
  </si>
  <si>
    <t>VMI-</t>
  </si>
  <si>
    <t>CS VMI- Index (Custom)</t>
  </si>
  <si>
    <t>VONN</t>
  </si>
  <si>
    <t>CS VONN Index (Custom)</t>
  </si>
  <si>
    <t>VREX</t>
  </si>
  <si>
    <t>CS VREX Index (Custom)</t>
  </si>
  <si>
    <t>VSI-</t>
  </si>
  <si>
    <t>CS VSI- Index (Custom)</t>
  </si>
  <si>
    <t>VSLR</t>
  </si>
  <si>
    <t>CS VSLR Index (Custom)</t>
  </si>
  <si>
    <t>VTR-</t>
  </si>
  <si>
    <t>CS VTR- Index (Custom)</t>
  </si>
  <si>
    <t>WDH-</t>
  </si>
  <si>
    <t>CS WDH- Index (Custom)</t>
  </si>
  <si>
    <t>WDL-</t>
  </si>
  <si>
    <t>CS WDL- Index (Custom)</t>
  </si>
  <si>
    <t>WEGE</t>
  </si>
  <si>
    <t>CS WEGE Index (Custom)</t>
  </si>
  <si>
    <t>WEIR</t>
  </si>
  <si>
    <t>CS WEIR Index (Custom)</t>
  </si>
  <si>
    <t>CWIT</t>
  </si>
  <si>
    <t>CS CWIT Index (Custom)</t>
  </si>
  <si>
    <t>WMGI</t>
  </si>
  <si>
    <t>CS WMGI Index (Custom)</t>
  </si>
  <si>
    <t>WMH-</t>
  </si>
  <si>
    <t>CS WMH- Index (Custom)</t>
  </si>
  <si>
    <t>WN--</t>
  </si>
  <si>
    <t>CS WN-- Index (Custom)</t>
  </si>
  <si>
    <t>WSKT</t>
  </si>
  <si>
    <t>CS WSKT Index (Custom)</t>
  </si>
  <si>
    <t>WSP-</t>
  </si>
  <si>
    <t>CS WSP- Index (Custom)</t>
  </si>
  <si>
    <t>WWW-</t>
  </si>
  <si>
    <t>CS WWW- Index (Custom)</t>
  </si>
  <si>
    <t>XONE</t>
  </si>
  <si>
    <t>CS XONE Index (Custom)</t>
  </si>
  <si>
    <t>Y92-</t>
  </si>
  <si>
    <t>CS Y92- Index (Custom)</t>
  </si>
  <si>
    <t>YNAP</t>
  </si>
  <si>
    <t>CS YNAP Index (Custom)</t>
  </si>
  <si>
    <t>YUMC</t>
  </si>
  <si>
    <t>CS YUMC Index (Custom)</t>
  </si>
  <si>
    <t>ZAL-</t>
  </si>
  <si>
    <t>CS ZAL- Index (Custom)</t>
  </si>
  <si>
    <t>ZG--</t>
  </si>
  <si>
    <t>CS ZG-- Index (Custom)</t>
  </si>
  <si>
    <t>ZIL2</t>
  </si>
  <si>
    <t>CS ZIL2 Index (Custom)</t>
  </si>
  <si>
    <t>CABE</t>
  </si>
  <si>
    <t>CS CABE Index (Custom)</t>
  </si>
  <si>
    <t>CITU</t>
  </si>
  <si>
    <t>CS CITU Index (Custom)</t>
  </si>
  <si>
    <t>ATCE</t>
  </si>
  <si>
    <t>CIBC Atlantic Trust Clean Energy Index (Custom)</t>
  </si>
  <si>
    <t>DYFU</t>
  </si>
  <si>
    <t>Morningstar US Dividend Yield Focus UCITS (Custom)</t>
  </si>
  <si>
    <t>FTUS</t>
  </si>
  <si>
    <t>Franklin US Index (Custom)</t>
  </si>
  <si>
    <t>USEL</t>
  </si>
  <si>
    <t>Pacer US Export Leaders ETF (Custom)</t>
  </si>
  <si>
    <t>B35U</t>
  </si>
  <si>
    <t>SBDLS35N UCITS Compliant USD Total Return Index (Custom)</t>
  </si>
  <si>
    <t>DMY-</t>
  </si>
  <si>
    <t>John Hancock Dimensional Canadian SMID Cap Index (Custom)</t>
  </si>
  <si>
    <t>FINT</t>
  </si>
  <si>
    <t>BlueStar Fintech (Custom) (Custom)</t>
  </si>
  <si>
    <t>1LAM</t>
  </si>
  <si>
    <t>G01L Americas (Custom)</t>
  </si>
  <si>
    <t>1LGL</t>
  </si>
  <si>
    <t>G01L Composite (Custom)</t>
  </si>
  <si>
    <t>1LPA</t>
  </si>
  <si>
    <t>G01L Pan Asia (Custom)</t>
  </si>
  <si>
    <t>1LPE</t>
  </si>
  <si>
    <t>G01L Pan Europe (Custom)</t>
  </si>
  <si>
    <t>1SAM</t>
  </si>
  <si>
    <t>G01S Americas (Custom)</t>
  </si>
  <si>
    <t>1SGL</t>
  </si>
  <si>
    <t>G01S Composite (Custom)</t>
  </si>
  <si>
    <t>1SPA</t>
  </si>
  <si>
    <t>G01S Pan Asia (Custom)</t>
  </si>
  <si>
    <t>1SPE</t>
  </si>
  <si>
    <t>G01S Pan Europe (Custom)</t>
  </si>
  <si>
    <t>KNOR</t>
  </si>
  <si>
    <t>The Nordic Conviction Index (Custom)</t>
  </si>
  <si>
    <t>AMEN</t>
  </si>
  <si>
    <t>American Energy Independence Index (Custom)</t>
  </si>
  <si>
    <t>DFLU</t>
  </si>
  <si>
    <t>DFLA</t>
  </si>
  <si>
    <t>NBKC</t>
  </si>
  <si>
    <t>S&amp;P GCC Composite LargeMid Cap Dividend Focused Index (Custom)</t>
  </si>
  <si>
    <t>CELE</t>
  </si>
  <si>
    <t>ECPI Circular Economy Leaders Index (Custom)</t>
  </si>
  <si>
    <t>VFP-</t>
  </si>
  <si>
    <t>Fidelity U.S. Value Focus Index (Custom)</t>
  </si>
  <si>
    <t>MISM</t>
  </si>
  <si>
    <t>BCAP Mid Small Cap CG Index (Custom)</t>
  </si>
  <si>
    <t>ZMBH</t>
  </si>
  <si>
    <t>Ziegler Senior Living Municipal Long Bond Index (Custom)</t>
  </si>
  <si>
    <t>GARE</t>
  </si>
  <si>
    <t>Lyxor GARI Sustainable Europe Index (Custom)</t>
  </si>
  <si>
    <t>GAPA</t>
  </si>
  <si>
    <t>Lyxor GARI Sustainable Pacific Index (Custom)</t>
  </si>
  <si>
    <t>GARU</t>
  </si>
  <si>
    <t>Lyxor GARI Sustainable US Index (Custom)</t>
  </si>
  <si>
    <t>GARW</t>
  </si>
  <si>
    <t>Lyxor GARI Sustainable World Index (Custom)</t>
  </si>
  <si>
    <t>LMFR</t>
  </si>
  <si>
    <t>Lunt Capital U.S. Large Cap Multi-Factor Rotation Index (Custom)</t>
  </si>
  <si>
    <t>B35E</t>
  </si>
  <si>
    <t>SBELS35N UCITS Compliant EUR Total Return Index (Custom)</t>
  </si>
  <si>
    <t>ERDI</t>
  </si>
  <si>
    <t>Euro Risk hedge Diversified Portfolio (Custom)</t>
  </si>
  <si>
    <t>PWSI</t>
  </si>
  <si>
    <t>Pacer Wealth Shield Index (Custom)</t>
  </si>
  <si>
    <t>5P3-</t>
  </si>
  <si>
    <t xml:space="preserve">S&amp;P 500 Index (USD) NTR Plus 3% (Custom) </t>
  </si>
  <si>
    <t>A3IN</t>
  </si>
  <si>
    <t>S&amp;P/ASX 300 Infrastructure and Utilities Index (Custom)</t>
  </si>
  <si>
    <t>BSFU</t>
  </si>
  <si>
    <t>SRES</t>
  </si>
  <si>
    <t>NCB Capital Saudi REITs Shariah Index (Custom)</t>
  </si>
  <si>
    <t>TRK-</t>
  </si>
  <si>
    <t>DAI_PPSP_2014 (Custom)</t>
  </si>
  <si>
    <t>MOMC</t>
  </si>
  <si>
    <t>Satrix Momentum (SWIX Capped) Index (Custom)</t>
  </si>
  <si>
    <t>ELVO</t>
  </si>
  <si>
    <t>BCAP Enhanced Low Vol Index (Custom)</t>
  </si>
  <si>
    <t>SMOM</t>
  </si>
  <si>
    <t>BCAP Smart Momentum Index (Custom)</t>
  </si>
  <si>
    <t>QGRW</t>
  </si>
  <si>
    <t>BCAP Quality Growth Index (Custom)</t>
  </si>
  <si>
    <t>BCAP Selected Dividend Index (Custom)</t>
  </si>
  <si>
    <t>VALI</t>
  </si>
  <si>
    <t>BCAP Value Investor Index (Custom)</t>
  </si>
  <si>
    <t>HSCA</t>
  </si>
  <si>
    <t>HSBC Global 3M LIBOR Cash Index (Custom)</t>
  </si>
  <si>
    <t>CSBG</t>
  </si>
  <si>
    <t>HSBC CSBGU7 (Custom)</t>
  </si>
  <si>
    <t>CSGO</t>
  </si>
  <si>
    <t>HSBC CSGOLD (Custom)</t>
  </si>
  <si>
    <t>CSND</t>
  </si>
  <si>
    <t>HSBC CSNDX (Custom)</t>
  </si>
  <si>
    <t>EMMV</t>
  </si>
  <si>
    <t>HSBC EMMV (Custom)</t>
  </si>
  <si>
    <t>IDTL</t>
  </si>
  <si>
    <t>HSBC IDTL (Custom)</t>
  </si>
  <si>
    <t>HSID</t>
  </si>
  <si>
    <t>HSBC IDWP (Custom)</t>
  </si>
  <si>
    <t>HSIE</t>
  </si>
  <si>
    <t>HSBC IEML (Custom)</t>
  </si>
  <si>
    <t>HSIH</t>
  </si>
  <si>
    <t>HSBC IHYU (Custom)</t>
  </si>
  <si>
    <t>IJPU</t>
  </si>
  <si>
    <t>HSBC IJPU (Custom)</t>
  </si>
  <si>
    <t>ISEU</t>
  </si>
  <si>
    <t>HSBC ISEU (Custom)</t>
  </si>
  <si>
    <t>HSIU</t>
  </si>
  <si>
    <t>HSBC IUSA (Custom)</t>
  </si>
  <si>
    <t>HLQD</t>
  </si>
  <si>
    <t>HSBC LQDE (Custom)</t>
  </si>
  <si>
    <t>MVOL</t>
  </si>
  <si>
    <t>HSBC MVOL (Custom)</t>
  </si>
  <si>
    <t>HSSD</t>
  </si>
  <si>
    <t>HSBC SDIG (Custom)</t>
  </si>
  <si>
    <t>HSPM</t>
  </si>
  <si>
    <t>HSBC SPMV (Custom)</t>
  </si>
  <si>
    <t>HSGV</t>
  </si>
  <si>
    <t>HSBC Global Vantage5 Index (Custom)</t>
  </si>
  <si>
    <t>AUIN</t>
  </si>
  <si>
    <t>ACC Custom Australian Infrastructure Index (Custom)</t>
  </si>
  <si>
    <t>SIZE</t>
  </si>
  <si>
    <t>Global Beta Size Factor Index (Custom)</t>
  </si>
  <si>
    <t>MOMG</t>
  </si>
  <si>
    <t>Global Beta Momentum-Growth Factor Index (Custom)</t>
  </si>
  <si>
    <t>OPTI</t>
  </si>
  <si>
    <t>The Sera Capital Optimism Index (Custom)</t>
  </si>
  <si>
    <t>EQLJ</t>
  </si>
  <si>
    <t>EQL Japan (Custom)</t>
  </si>
  <si>
    <t>EQLP</t>
  </si>
  <si>
    <t>EQL Pan Europe (Custom)</t>
  </si>
  <si>
    <t>EQLU</t>
  </si>
  <si>
    <t>EQL United States (Custom)</t>
  </si>
  <si>
    <t>EQSJ</t>
  </si>
  <si>
    <t>EQS Japan (Custom)</t>
  </si>
  <si>
    <t>EQSP</t>
  </si>
  <si>
    <t>EQS Pan Europe (Custom)</t>
  </si>
  <si>
    <t>EQSU</t>
  </si>
  <si>
    <t>EQS United States (Custom)</t>
  </si>
  <si>
    <t>SLJP</t>
  </si>
  <si>
    <t>ESL Japan  (Custom)</t>
  </si>
  <si>
    <t>SLPE</t>
  </si>
  <si>
    <t>ESL Pan Europe  (Custom)</t>
  </si>
  <si>
    <t>SLUS</t>
  </si>
  <si>
    <t>ESL United States (Custom)</t>
  </si>
  <si>
    <t>SSJP</t>
  </si>
  <si>
    <t>ESS Japan (Custom)</t>
  </si>
  <si>
    <t>ESSP</t>
  </si>
  <si>
    <t>ESS Pan Europe (Custom)</t>
  </si>
  <si>
    <t>SSUS</t>
  </si>
  <si>
    <t>ESS United States (Custom)</t>
  </si>
  <si>
    <t>Global Beta Low Beta Index (Custom)</t>
  </si>
  <si>
    <t>QVAL</t>
  </si>
  <si>
    <t>Global Beta Quality-Value Index (Custom)</t>
  </si>
  <si>
    <t>SMAI</t>
  </si>
  <si>
    <t>Smartmultiassetindex (Custom)</t>
  </si>
  <si>
    <t>SABW</t>
  </si>
  <si>
    <t>S&amp;P/ASX Buy-Write Index (Custom)</t>
  </si>
  <si>
    <t>MREI</t>
  </si>
  <si>
    <t>Citigroup Model REIT Portfolio (Custom)</t>
  </si>
  <si>
    <t>7HLP</t>
  </si>
  <si>
    <t>Nasdaq 7HANDL Leveraged 1.3x Excess Price Return  (Custom)</t>
  </si>
  <si>
    <t>7HLT</t>
  </si>
  <si>
    <t>Nasdaq 7HANDL Leveraged 1.3x Excess Net Total Return (Custom)</t>
  </si>
  <si>
    <t>7HLN</t>
  </si>
  <si>
    <t>Nasdaq 7HANDL Leveraged 1.3x Excess Total Return (Custom)</t>
  </si>
  <si>
    <t>FX01</t>
  </si>
  <si>
    <t>SGIXFC01 (Custom)</t>
  </si>
  <si>
    <t>ROBO</t>
  </si>
  <si>
    <t>BlueStar Robotics Index (Custom)</t>
  </si>
  <si>
    <t>VLFE</t>
  </si>
  <si>
    <t>The SGI VT LFE (Custom)</t>
  </si>
  <si>
    <t>FC01</t>
  </si>
  <si>
    <t>SGI FX G10 Carry Index (Custom)</t>
  </si>
  <si>
    <t>DAPE</t>
  </si>
  <si>
    <t>Aequam Premia Equity Strategy  (Custom)</t>
  </si>
  <si>
    <t>S&amp;P/ASX 300 Ex-S&amp;P/ASX 200 Index (Slice and Dice)</t>
  </si>
  <si>
    <t>Jadwa GCC Custom Index  (Custom)</t>
  </si>
  <si>
    <t>SACU</t>
  </si>
  <si>
    <t>Jadwa Saudi Custom Index (Custom)</t>
  </si>
  <si>
    <t>ALLM</t>
  </si>
  <si>
    <t>Global Beta All Cap Multi Factor Index (Custom)</t>
  </si>
  <si>
    <t>BTS2</t>
  </si>
  <si>
    <t>BT SIV Emerging Companies Quality Value Index (Custom)</t>
  </si>
  <si>
    <t>LHMT</t>
  </si>
  <si>
    <t>LHA Market State Tactical U.S. Equity Index (Custom)</t>
  </si>
  <si>
    <t>ABIO</t>
  </si>
  <si>
    <t>CS 34855 (Custom)</t>
  </si>
  <si>
    <t>CS 225233 (Custom)</t>
  </si>
  <si>
    <t>ADOC</t>
  </si>
  <si>
    <t>CS 291175 (Custom)</t>
  </si>
  <si>
    <t>ADUX</t>
  </si>
  <si>
    <t>CS 31787 (Custom)</t>
  </si>
  <si>
    <t>AIBG</t>
  </si>
  <si>
    <t>CS 642 (Custom)</t>
  </si>
  <si>
    <t>AKA-</t>
  </si>
  <si>
    <t>CS 41638 (Custom)</t>
  </si>
  <si>
    <t>ALDA</t>
  </si>
  <si>
    <t>CS 759413 (Custom)</t>
  </si>
  <si>
    <t>ALMP</t>
  </si>
  <si>
    <t>CS 28209 (Custom)</t>
  </si>
  <si>
    <t>ALTT</t>
  </si>
  <si>
    <t>CS 12867 (Custom)</t>
  </si>
  <si>
    <t>AMPL</t>
  </si>
  <si>
    <t>CS 571667 (Custom)</t>
  </si>
  <si>
    <t>ANTA</t>
  </si>
  <si>
    <t>CS 752378 (Custom)</t>
  </si>
  <si>
    <t>APAM</t>
  </si>
  <si>
    <t>CS 270697 (Custom)</t>
  </si>
  <si>
    <t>APO-</t>
  </si>
  <si>
    <t>CS 272752 (Custom)</t>
  </si>
  <si>
    <t>CAPR</t>
  </si>
  <si>
    <t>CS 26936 (Custom)</t>
  </si>
  <si>
    <t>ARCH</t>
  </si>
  <si>
    <t>CS 36953 (Custom)</t>
  </si>
  <si>
    <t>ARTF</t>
  </si>
  <si>
    <t>CS 30123 (Custom)</t>
  </si>
  <si>
    <t>ASTP</t>
  </si>
  <si>
    <t>CS 42387 (Custom)</t>
  </si>
  <si>
    <t>ASY-</t>
  </si>
  <si>
    <t>CS 31546 (Custom)</t>
  </si>
  <si>
    <t>ATEM</t>
  </si>
  <si>
    <t>CS 759274 (Custom)</t>
  </si>
  <si>
    <t>AUBT</t>
  </si>
  <si>
    <t>CS 30715 (Custom)</t>
  </si>
  <si>
    <t>AVMD</t>
  </si>
  <si>
    <t>CS 9116 (Custom)</t>
  </si>
  <si>
    <t>AVOM</t>
  </si>
  <si>
    <t>CS 28211 (Custom)</t>
  </si>
  <si>
    <t>AWOX</t>
  </si>
  <si>
    <t>CS 351415 (Custom)</t>
  </si>
  <si>
    <t>AXW-</t>
  </si>
  <si>
    <t>CS 277458 (Custom)</t>
  </si>
  <si>
    <t>BBPI</t>
  </si>
  <si>
    <t>CS 6503 (Custom)</t>
  </si>
  <si>
    <t>BCP-</t>
  </si>
  <si>
    <t>CS 6501 (Custom)</t>
  </si>
  <si>
    <t>BGBN</t>
  </si>
  <si>
    <t>CS 29412 (Custom)</t>
  </si>
  <si>
    <t>BICP</t>
  </si>
  <si>
    <t>CS 335 (Custom)</t>
  </si>
  <si>
    <t>BIOX</t>
  </si>
  <si>
    <t>CS 40735 (Custom)</t>
  </si>
  <si>
    <t>BIRG</t>
  </si>
  <si>
    <t>CS 637 (Custom)</t>
  </si>
  <si>
    <t>BITI</t>
  </si>
  <si>
    <t>CS 31107 (Custom)</t>
  </si>
  <si>
    <t>BOIR</t>
  </si>
  <si>
    <t>CS 9267 (Custom)</t>
  </si>
  <si>
    <t>BOLL</t>
  </si>
  <si>
    <t>CS 6777 (Custom)</t>
  </si>
  <si>
    <t>CBON</t>
  </si>
  <si>
    <t>CS 27078 (Custom)</t>
  </si>
  <si>
    <t>BRX-</t>
  </si>
  <si>
    <t>CS 328859 (Custom)</t>
  </si>
  <si>
    <t>BTPP</t>
  </si>
  <si>
    <t>CS 6779 (Custom)</t>
  </si>
  <si>
    <t>BWXT</t>
  </si>
  <si>
    <t>CS 226544 (Custom)</t>
  </si>
  <si>
    <t>C4X-</t>
  </si>
  <si>
    <t>CS 43041 (Custom)</t>
  </si>
  <si>
    <t>CBLP</t>
  </si>
  <si>
    <t>CS 9269 (Custom)</t>
  </si>
  <si>
    <t>CCHE</t>
  </si>
  <si>
    <t>CS 25660 (Custom)</t>
  </si>
  <si>
    <t>CDAF</t>
  </si>
  <si>
    <t>CS 12886 (Custom)</t>
  </si>
  <si>
    <t>CERE</t>
  </si>
  <si>
    <t>CS 571382 (Custom)</t>
  </si>
  <si>
    <t>CFMP</t>
  </si>
  <si>
    <t>CS 31108 (Custom)</t>
  </si>
  <si>
    <t>CHBE</t>
  </si>
  <si>
    <t>CS 19009 (Custom)</t>
  </si>
  <si>
    <t>CITT</t>
  </si>
  <si>
    <t>CS 31129 (Custom)</t>
  </si>
  <si>
    <t>CLNV</t>
  </si>
  <si>
    <t>CS 745671 (Custom)</t>
  </si>
  <si>
    <t>COR-</t>
  </si>
  <si>
    <t>CS 267161 (Custom)</t>
  </si>
  <si>
    <t>CRIP</t>
  </si>
  <si>
    <t>CS 16151 (Custom)</t>
  </si>
  <si>
    <t>CTRG</t>
  </si>
  <si>
    <t>CS 38626 (Custom)</t>
  </si>
  <si>
    <t>DBG-</t>
  </si>
  <si>
    <t>CS 19107 (Custom)</t>
  </si>
  <si>
    <t>DBV-</t>
  </si>
  <si>
    <t>CS 291486 (Custom)</t>
  </si>
  <si>
    <t>DIRE</t>
  </si>
  <si>
    <t>CS 42200 (Custom)</t>
  </si>
  <si>
    <t>DNB-</t>
  </si>
  <si>
    <t>CS 2324 (Custom)</t>
  </si>
  <si>
    <t>CDVT</t>
  </si>
  <si>
    <t>CS 31123 (Custom)</t>
  </si>
  <si>
    <t>DWP-</t>
  </si>
  <si>
    <t>CS 44434 (Custom)</t>
  </si>
  <si>
    <t>ECAS</t>
  </si>
  <si>
    <t>CS 44750 (Custom)</t>
  </si>
  <si>
    <t>ECP-</t>
  </si>
  <si>
    <t>CS 56081 (Custom)</t>
  </si>
  <si>
    <t>ELIS</t>
  </si>
  <si>
    <t>CS 465232 (Custom)</t>
  </si>
  <si>
    <t>EOSI</t>
  </si>
  <si>
    <t>CS 284634 (Custom)</t>
  </si>
  <si>
    <t>ERMT</t>
  </si>
  <si>
    <t>CS 12908 (Custom)</t>
  </si>
  <si>
    <t>ERYP</t>
  </si>
  <si>
    <t>CS 571187 (Custom)</t>
  </si>
  <si>
    <t>ESIG</t>
  </si>
  <si>
    <t>CS 32002 (Custom)</t>
  </si>
  <si>
    <t>ESSF</t>
  </si>
  <si>
    <t>CS 443 (Custom)</t>
  </si>
  <si>
    <t>ETGM</t>
  </si>
  <si>
    <t>CS 30933 (Custom)</t>
  </si>
  <si>
    <t>ETOF</t>
  </si>
  <si>
    <t>CS 28243 (Custom)</t>
  </si>
  <si>
    <t>EUCA</t>
  </si>
  <si>
    <t>CS 571202 (Custom)</t>
  </si>
  <si>
    <t>CEUF</t>
  </si>
  <si>
    <t>CS 28221 (Custom)</t>
  </si>
  <si>
    <t>EXEP</t>
  </si>
  <si>
    <t>CS 25658 (Custom)</t>
  </si>
  <si>
    <t>FALG</t>
  </si>
  <si>
    <t>CS 352283 (Custom)</t>
  </si>
  <si>
    <t>FDR-</t>
  </si>
  <si>
    <t>CS 26304 (Custom)</t>
  </si>
  <si>
    <t>FFPP</t>
  </si>
  <si>
    <t>CS 7063 (Custom)</t>
  </si>
  <si>
    <t>FGA-</t>
  </si>
  <si>
    <t>CS 349107 (Custom)</t>
  </si>
  <si>
    <t>FNAC</t>
  </si>
  <si>
    <t>CS 324571 (Custom)</t>
  </si>
  <si>
    <t>CFTI</t>
  </si>
  <si>
    <t>CS 740592 (Custom)</t>
  </si>
  <si>
    <t>GDI-</t>
  </si>
  <si>
    <t>CS 749642 (Custom)</t>
  </si>
  <si>
    <t>GEAP</t>
  </si>
  <si>
    <t>CS 19058 (Custom)</t>
  </si>
  <si>
    <t>GEPH</t>
  </si>
  <si>
    <t>CS 552 (Custom)</t>
  </si>
  <si>
    <t>GFCP</t>
  </si>
  <si>
    <t>CS 415 (Custom)</t>
  </si>
  <si>
    <t>GFII</t>
  </si>
  <si>
    <t>CS 12915 (Custom)</t>
  </si>
  <si>
    <t>GFLO</t>
  </si>
  <si>
    <t>CS 27086 (Custom)</t>
  </si>
  <si>
    <t>GLTN</t>
  </si>
  <si>
    <t>CS 31127 (Custom)</t>
  </si>
  <si>
    <t>GNFT</t>
  </si>
  <si>
    <t>CS 44752 (Custom)</t>
  </si>
  <si>
    <t>GOEG</t>
  </si>
  <si>
    <t>CS 27085 (Custom)</t>
  </si>
  <si>
    <t>GPBN</t>
  </si>
  <si>
    <t>CS 31128 (Custom)</t>
  </si>
  <si>
    <t>GPIF</t>
  </si>
  <si>
    <t>CS 21810 (Custom)</t>
  </si>
  <si>
    <t>GRBT</t>
  </si>
  <si>
    <t>CS 12922 (Custom)</t>
  </si>
  <si>
    <t>GTT-</t>
  </si>
  <si>
    <t>CS 348948 (Custom)</t>
  </si>
  <si>
    <t>GVI-</t>
  </si>
  <si>
    <t>CS 351338 (Custom)</t>
  </si>
  <si>
    <t>HHC-</t>
  </si>
  <si>
    <t>CS 267588 (Custom)</t>
  </si>
  <si>
    <t>HIPA</t>
  </si>
  <si>
    <t>CS 487437 (Custom)</t>
  </si>
  <si>
    <t>ICAD</t>
  </si>
  <si>
    <t>CS 43334 (Custom)</t>
  </si>
  <si>
    <t>IGXA</t>
  </si>
  <si>
    <t>CS 28240 (Custom)</t>
  </si>
  <si>
    <t>CIMA</t>
  </si>
  <si>
    <t>CS 42189 (Custom)</t>
  </si>
  <si>
    <t>IMTP</t>
  </si>
  <si>
    <t>CS 351 (Custom)</t>
  </si>
  <si>
    <t>INSD</t>
  </si>
  <si>
    <t>CS 291174 (Custom)</t>
  </si>
  <si>
    <t>IPAR</t>
  </si>
  <si>
    <t>CS 21822 (Custom)</t>
  </si>
  <si>
    <t>IPH-</t>
  </si>
  <si>
    <t>CS 44755 (Custom)</t>
  </si>
  <si>
    <t>ISOS</t>
  </si>
  <si>
    <t>CS 28857 (Custom)</t>
  </si>
  <si>
    <t>CITS</t>
  </si>
  <si>
    <t>CS 31145 (Custom)</t>
  </si>
  <si>
    <t>JCQ-</t>
  </si>
  <si>
    <t>CS 12926 (Custom)</t>
  </si>
  <si>
    <t>CS 7528 (Custom)</t>
  </si>
  <si>
    <t>KOF-</t>
  </si>
  <si>
    <t>CS 30137 (Custom)</t>
  </si>
  <si>
    <t>LAEP</t>
  </si>
  <si>
    <t>CS 19084 (Custom)</t>
  </si>
  <si>
    <t>LAGA</t>
  </si>
  <si>
    <t>CS 396 (Custom)</t>
  </si>
  <si>
    <t>LBEL</t>
  </si>
  <si>
    <t>CS 38625 (Custom)</t>
  </si>
  <si>
    <t>LDCO</t>
  </si>
  <si>
    <t>CS 31370 (Custom)</t>
  </si>
  <si>
    <t>LDSV</t>
  </si>
  <si>
    <t>CS 31548 (Custom)</t>
  </si>
  <si>
    <t>LECS</t>
  </si>
  <si>
    <t>CS 19086 (Custom)</t>
  </si>
  <si>
    <t>LNA-</t>
  </si>
  <si>
    <t>CS 43534 (Custom)</t>
  </si>
  <si>
    <t>LOCA</t>
  </si>
  <si>
    <t>CS 40736 (Custom)</t>
  </si>
  <si>
    <t>LOIM</t>
  </si>
  <si>
    <t>CS 7066 (Custom)</t>
  </si>
  <si>
    <t>LTEN</t>
  </si>
  <si>
    <t>CS 31110 (Custom)</t>
  </si>
  <si>
    <t>MANP</t>
  </si>
  <si>
    <t>CS 12928 (Custom)</t>
  </si>
  <si>
    <t>MATP</t>
  </si>
  <si>
    <t>CS 9122 (Custom)</t>
  </si>
  <si>
    <t>MAUP</t>
  </si>
  <si>
    <t>CS 21830 (Custom)</t>
  </si>
  <si>
    <t>CMBW</t>
  </si>
  <si>
    <t>CS 19008 (Custom)</t>
  </si>
  <si>
    <t>MCPH</t>
  </si>
  <si>
    <t>CS 351214 (Custom)</t>
  </si>
  <si>
    <t>MDM-</t>
  </si>
  <si>
    <t>CS 698242 (Custom)</t>
  </si>
  <si>
    <t>MERY</t>
  </si>
  <si>
    <t>CS 42677 (Custom)</t>
  </si>
  <si>
    <t>METE</t>
  </si>
  <si>
    <t>CS 44445 (Custom)</t>
  </si>
  <si>
    <t>MFCP</t>
  </si>
  <si>
    <t>CS 38629 (Custom)</t>
  </si>
  <si>
    <t>MGIP</t>
  </si>
  <si>
    <t>CS 12930 (Custom)</t>
  </si>
  <si>
    <t>MKEA</t>
  </si>
  <si>
    <t>CS 277891 (Custom)</t>
  </si>
  <si>
    <t>MMTP</t>
  </si>
  <si>
    <t>CS 13373 (Custom)</t>
  </si>
  <si>
    <t>CNAN</t>
  </si>
  <si>
    <t>CS 356347 (Custom)</t>
  </si>
  <si>
    <t>CSNA</t>
  </si>
  <si>
    <t>CS 28249 (Custom)</t>
  </si>
  <si>
    <t>NCOX</t>
  </si>
  <si>
    <t>CS 31294 (Custom)</t>
  </si>
  <si>
    <t>NEXI</t>
  </si>
  <si>
    <t>CS 41198 (Custom)</t>
  </si>
  <si>
    <t>NEXS</t>
  </si>
  <si>
    <t>CS 34912 (Custom)</t>
  </si>
  <si>
    <t>NPOS</t>
  </si>
  <si>
    <t>CS 29372 (Custom)</t>
  </si>
  <si>
    <t>NRZ-</t>
  </si>
  <si>
    <t>CS 316285 (Custom)</t>
  </si>
  <si>
    <t>NYS-</t>
  </si>
  <si>
    <t>CS 44766 (Custom)</t>
  </si>
  <si>
    <t>OLG-</t>
  </si>
  <si>
    <t>CS 44389 (Custom)</t>
  </si>
  <si>
    <t>OPEN</t>
  </si>
  <si>
    <t>CS 31132 (Custom)</t>
  </si>
  <si>
    <t>PARR</t>
  </si>
  <si>
    <t>CS 43560 (Custom)</t>
  </si>
  <si>
    <t>PHAI</t>
  </si>
  <si>
    <t>CS 356357 (Custom)</t>
  </si>
  <si>
    <t>PLVP</t>
  </si>
  <si>
    <t>CS 702882 (Custom)</t>
  </si>
  <si>
    <t>POXE</t>
  </si>
  <si>
    <t>CS 465217 (Custom)</t>
  </si>
  <si>
    <t>PSBP</t>
  </si>
  <si>
    <t>CS 19111 (Custom)</t>
  </si>
  <si>
    <t>PVAC</t>
  </si>
  <si>
    <t>CS 31143 (Custom)</t>
  </si>
  <si>
    <t>PYHE</t>
  </si>
  <si>
    <t>CS 31144 (Custom)</t>
  </si>
  <si>
    <t>RBIV</t>
  </si>
  <si>
    <t>CS 41673 (Custom)</t>
  </si>
  <si>
    <t>RCOP</t>
  </si>
  <si>
    <t>CS 537 (Custom)</t>
  </si>
  <si>
    <t>ROL-</t>
  </si>
  <si>
    <t>CS 3785 (Custom)</t>
  </si>
  <si>
    <t>RUBF</t>
  </si>
  <si>
    <t>CS 12945 (Custom)</t>
  </si>
  <si>
    <t>RXPA</t>
  </si>
  <si>
    <t>CS 420 (Custom)</t>
  </si>
  <si>
    <t>SABT</t>
  </si>
  <si>
    <t>CS 19116 (Custom)</t>
  </si>
  <si>
    <t>SDGI</t>
  </si>
  <si>
    <t>CS 13645 (Custom)</t>
  </si>
  <si>
    <t>CSEB</t>
  </si>
  <si>
    <t>CS 347 (Custom)</t>
  </si>
  <si>
    <t>CS 27073 (Custom)</t>
  </si>
  <si>
    <t>SESL</t>
  </si>
  <si>
    <t>CS 43151 (Custom)</t>
  </si>
  <si>
    <t>SEVI</t>
  </si>
  <si>
    <t>CS 53491 (Custom)</t>
  </si>
  <si>
    <t>SMTP</t>
  </si>
  <si>
    <t>CS 40779 (Custom)</t>
  </si>
  <si>
    <t>SNAP</t>
  </si>
  <si>
    <t>CS 746591 (Custom)</t>
  </si>
  <si>
    <t>SOIT</t>
  </si>
  <si>
    <t>CS 28266 (Custom)</t>
  </si>
  <si>
    <t>SONO</t>
  </si>
  <si>
    <t>CS 31866 (Custom)</t>
  </si>
  <si>
    <t>SOPR</t>
  </si>
  <si>
    <t>CS 12954 (Custom)</t>
  </si>
  <si>
    <t>SQLI</t>
  </si>
  <si>
    <t>CS 31445 (Custom)</t>
  </si>
  <si>
    <t>SRPG</t>
  </si>
  <si>
    <t>CS 681647 (Custom)</t>
  </si>
  <si>
    <t>STDM</t>
  </si>
  <si>
    <t>CS 19133 (Custom)</t>
  </si>
  <si>
    <t>STEN</t>
  </si>
  <si>
    <t>CS 267417 (Custom)</t>
  </si>
  <si>
    <t>STF-</t>
  </si>
  <si>
    <t>CS 27102 (Custom)</t>
  </si>
  <si>
    <t>CSTM</t>
  </si>
  <si>
    <t>CS 16601 (Custom)</t>
  </si>
  <si>
    <t>CS 452912 (Custom)</t>
  </si>
  <si>
    <t>SWOR</t>
  </si>
  <si>
    <t>CS 37077 (Custom)</t>
  </si>
  <si>
    <t>TCH-</t>
  </si>
  <si>
    <t>CS 29090 (Custom)</t>
  </si>
  <si>
    <t>TETR</t>
  </si>
  <si>
    <t>CS 21855 (Custom)</t>
  </si>
  <si>
    <t>TKTT</t>
  </si>
  <si>
    <t>CS 345583 (Custom)</t>
  </si>
  <si>
    <t>TRIA</t>
  </si>
  <si>
    <t>CS 27108 (Custom)</t>
  </si>
  <si>
    <t>TRNG</t>
  </si>
  <si>
    <t>CS 28270 (Custom)</t>
  </si>
  <si>
    <t>TRU-</t>
  </si>
  <si>
    <t>CS 523722 (Custom)</t>
  </si>
  <si>
    <t>UBIP</t>
  </si>
  <si>
    <t>CS 19139 (Custom)</t>
  </si>
  <si>
    <t>VCTP</t>
  </si>
  <si>
    <t>CS 334 (Custom)</t>
  </si>
  <si>
    <t>VER-</t>
  </si>
  <si>
    <t>CS 279305 (Custom)</t>
  </si>
  <si>
    <t>VILM</t>
  </si>
  <si>
    <t>CS 19142 (Custom)</t>
  </si>
  <si>
    <t>VIRB</t>
  </si>
  <si>
    <t>CS 9292 (Custom)</t>
  </si>
  <si>
    <t>VLS-</t>
  </si>
  <si>
    <t>CS 44625 (Custom)</t>
  </si>
  <si>
    <t>VRKP</t>
  </si>
  <si>
    <t>CS 27109 (Custom)</t>
  </si>
  <si>
    <t>VST-</t>
  </si>
  <si>
    <t>CS 750040 (Custom)</t>
  </si>
  <si>
    <t>WAVE</t>
  </si>
  <si>
    <t>CS 702912 (Custom)</t>
  </si>
  <si>
    <t>WLN-</t>
  </si>
  <si>
    <t>CS 462547 (Custom)</t>
  </si>
  <si>
    <t>WRI-</t>
  </si>
  <si>
    <t>CS 4524 (Custom)</t>
  </si>
  <si>
    <t>XFAB</t>
  </si>
  <si>
    <t>CS 751711 (Custom)</t>
  </si>
  <si>
    <t>CXPO</t>
  </si>
  <si>
    <t>CS 12932 (Custom)</t>
  </si>
  <si>
    <t>BF2E</t>
  </si>
  <si>
    <t>The Best Select Fund 2 EUR Index (Custom)</t>
  </si>
  <si>
    <t>GICI</t>
  </si>
  <si>
    <t>Global Intelligent City Index (Custom)</t>
  </si>
  <si>
    <t>BMC5</t>
  </si>
  <si>
    <t>S&amp;P Emerging + China A LargeMidCap 50% Inclusion (Custom)</t>
  </si>
  <si>
    <t>DWRI</t>
  </si>
  <si>
    <t>DW Global Disruptive Innovation (Custom)</t>
  </si>
  <si>
    <t>LRGM</t>
  </si>
  <si>
    <t>Global Beta Large Cap Multi Factor Index (Custom)</t>
  </si>
  <si>
    <t>GXUS</t>
  </si>
  <si>
    <t>Fidelity Global ex. U.S. Index (Custom)</t>
  </si>
  <si>
    <t>EIMI</t>
  </si>
  <si>
    <t>Fidelity U.S. Extended Investable Market Index (Custom)</t>
  </si>
  <si>
    <t>TIMI</t>
  </si>
  <si>
    <t>Fidelity U.S. Total Investable Market Index (Custom)</t>
  </si>
  <si>
    <t>ASBP</t>
  </si>
  <si>
    <t>AustralianSuper Custom Bank Price Index (Custom)</t>
  </si>
  <si>
    <t>ASBA</t>
  </si>
  <si>
    <t>AustralianSuper Custom Bank Accumulation Index (Custom)</t>
  </si>
  <si>
    <t>DFSE</t>
  </si>
  <si>
    <t>DFSE Composite (Custom)</t>
  </si>
  <si>
    <t>DFSF</t>
  </si>
  <si>
    <t>DFSF Composite (Custom)</t>
  </si>
  <si>
    <t>DFSG</t>
  </si>
  <si>
    <t>DFSG Composite (Custom)</t>
  </si>
  <si>
    <t>DFSH</t>
  </si>
  <si>
    <t>DFSH Composite (Custom)</t>
  </si>
  <si>
    <t>GWMF</t>
  </si>
  <si>
    <t>Morningstar Global Wide Moat Focus (Custom)</t>
  </si>
  <si>
    <t>EMFN</t>
  </si>
  <si>
    <t>EMFN Composite (Custom)</t>
  </si>
  <si>
    <t>EMF1</t>
  </si>
  <si>
    <t>EMF1 Composite (Custom)</t>
  </si>
  <si>
    <t>EMF2</t>
  </si>
  <si>
    <t>EMF2 Composite (Custom)</t>
  </si>
  <si>
    <t>EMF3</t>
  </si>
  <si>
    <t>EMF3 Composite (Custom)</t>
  </si>
  <si>
    <t>EMF4</t>
  </si>
  <si>
    <t>EMF4 Composite (Custom)</t>
  </si>
  <si>
    <t>ACBR</t>
  </si>
  <si>
    <t>CS.ACBR_6239.EUR (Custom)</t>
  </si>
  <si>
    <t>ALMB</t>
  </si>
  <si>
    <t>CS.ALMB_261.DKK (Custom)</t>
  </si>
  <si>
    <t>ASRN</t>
  </si>
  <si>
    <t>CS.ASRNL_698257 (Custom)</t>
  </si>
  <si>
    <t>BEZG</t>
  </si>
  <si>
    <t>CS.BEZG_37814 (Custom)</t>
  </si>
  <si>
    <t>BGEO</t>
  </si>
  <si>
    <t>CS.BGEO_284631 (Custom)</t>
  </si>
  <si>
    <t>BGN-</t>
  </si>
  <si>
    <t>CS.BGN_44804 (Custom)</t>
  </si>
  <si>
    <t>BKOM</t>
  </si>
  <si>
    <t>CS.BKOM_14977 (Custom)</t>
  </si>
  <si>
    <t>BMED</t>
  </si>
  <si>
    <t>CS.BMED_16522 (Custom)</t>
  </si>
  <si>
    <t>BOPR</t>
  </si>
  <si>
    <t>CS.BOPR_17076 (Custom)</t>
  </si>
  <si>
    <t>BZW-</t>
  </si>
  <si>
    <t>CS.BZW_34956 (Custom)</t>
  </si>
  <si>
    <t>CASS</t>
  </si>
  <si>
    <t>CS.CASS_33970 (Custom)</t>
  </si>
  <si>
    <t>CYBG</t>
  </si>
  <si>
    <t>CS.CYBGC_687542 (Custom)</t>
  </si>
  <si>
    <t>ESUR</t>
  </si>
  <si>
    <t>CS.ESUR_322177 (Custom)</t>
  </si>
  <si>
    <t>EURB</t>
  </si>
  <si>
    <t>CS.EURBR_28311 (Custom)</t>
  </si>
  <si>
    <t>FBK-</t>
  </si>
  <si>
    <t>CS.FBK_353847 (Custom)</t>
  </si>
  <si>
    <t>GCO-</t>
  </si>
  <si>
    <t>CS.GCO_18866 (Custom)</t>
  </si>
  <si>
    <t>GJFS</t>
  </si>
  <si>
    <t>CS.GJFS_267940 (Custom)</t>
  </si>
  <si>
    <t>HSTG</t>
  </si>
  <si>
    <t>CS.HSTG_681662 (Custom)</t>
  </si>
  <si>
    <t>JLT-</t>
  </si>
  <si>
    <t>CS.JLT_5434 (Custom)</t>
  </si>
  <si>
    <t>JUST</t>
  </si>
  <si>
    <t>CS.JUSTJ_345572 (Custom)</t>
  </si>
  <si>
    <t>JYSK</t>
  </si>
  <si>
    <t>CS.JYSK_251 (Custom)</t>
  </si>
  <si>
    <t>KBCA</t>
  </si>
  <si>
    <t>CS.KBCA_34848 (Custom)</t>
  </si>
  <si>
    <t>LBK-</t>
  </si>
  <si>
    <t>CS.LBK_328079 (Custom)</t>
  </si>
  <si>
    <t>MBK-</t>
  </si>
  <si>
    <t>CS.MBK_13599 (Custom)</t>
  </si>
  <si>
    <t>MILP</t>
  </si>
  <si>
    <t>CS.MILP_14076 (Custom)</t>
  </si>
  <si>
    <t>MONE</t>
  </si>
  <si>
    <t>CS.MONET_696997 (Custom)</t>
  </si>
  <si>
    <t>CMTR</t>
  </si>
  <si>
    <t>CS.MTRO_690162 (Custom)</t>
  </si>
  <si>
    <t>CNBG</t>
  </si>
  <si>
    <t>CS.NBGR_6264 (Custom)</t>
  </si>
  <si>
    <t>NOFI</t>
  </si>
  <si>
    <t>CS.NOFI_702842 (Custom)</t>
  </si>
  <si>
    <t>PBBG</t>
  </si>
  <si>
    <t>CS.PBBG_570207 (Custom)</t>
  </si>
  <si>
    <t>PEO-</t>
  </si>
  <si>
    <t>CS.PEO_25661 (Custom)</t>
  </si>
  <si>
    <t>PHNX</t>
  </si>
  <si>
    <t>CS.PHNX_267376 (Custom)</t>
  </si>
  <si>
    <t>PKO-</t>
  </si>
  <si>
    <t>CS.PKO_41254 (Custom)</t>
  </si>
  <si>
    <t>PZU-</t>
  </si>
  <si>
    <t>CS.PZU_225487 (Custom)</t>
  </si>
  <si>
    <t>SAGA</t>
  </si>
  <si>
    <t>CS.SAGAG_352296 (Custom)</t>
  </si>
  <si>
    <t>SPNO</t>
  </si>
  <si>
    <t>CS.SPNO_5285 (Custom)</t>
  </si>
  <si>
    <t>SRBA</t>
  </si>
  <si>
    <t>CS.SRBANK_31201 (Custom)</t>
  </si>
  <si>
    <t>STB-</t>
  </si>
  <si>
    <t>CS.STB_2346 (Custom)</t>
  </si>
  <si>
    <t>SYDB</t>
  </si>
  <si>
    <t>CS.SYDB_223 (Custom)</t>
  </si>
  <si>
    <t>TLXG</t>
  </si>
  <si>
    <t>CS.TLXGN_307816 (Custom)</t>
  </si>
  <si>
    <t>CTOP</t>
  </si>
  <si>
    <t>CS.TOP_246 (Custom)</t>
  </si>
  <si>
    <t>UNIQ</t>
  </si>
  <si>
    <t>CS.UNIQ_9066 (Custom)</t>
  </si>
  <si>
    <t>MSLM</t>
  </si>
  <si>
    <t>Morningstar US Large-Mid Cap (Custom)</t>
  </si>
  <si>
    <t>SEAD</t>
  </si>
  <si>
    <t>Syntax Stratified Europe and Asia Developed Markets Index (Custom)</t>
  </si>
  <si>
    <t>GWES</t>
  </si>
  <si>
    <t>Tortoise Global Water ESG (Custom)</t>
  </si>
  <si>
    <t>MFES</t>
  </si>
  <si>
    <t>Robeco Customized Global Developed Multi-Factor ESG Equity Index (Custom)</t>
  </si>
  <si>
    <t>BAI-</t>
  </si>
  <si>
    <t>BlueStar Artificial Intelligence Index (Custom)</t>
  </si>
  <si>
    <t>PPRW</t>
  </si>
  <si>
    <t>SGI World Profitability Beta Hedged Index (Custom)</t>
  </si>
  <si>
    <t>TME-</t>
  </si>
  <si>
    <t>Morningstar Target Market Exposure (Custom)</t>
  </si>
  <si>
    <t>DSFE</t>
  </si>
  <si>
    <t>Dynamic Select Fund (Custom)</t>
  </si>
  <si>
    <t>USDV</t>
  </si>
  <si>
    <t>Morningstar US Dividend Valuation (Custom)</t>
  </si>
  <si>
    <t>0014</t>
  </si>
  <si>
    <t>CS.0014_ 594 (Custom)</t>
  </si>
  <si>
    <t>0017</t>
  </si>
  <si>
    <t>CS.0017_ 602 (Custom)</t>
  </si>
  <si>
    <t>0188</t>
  </si>
  <si>
    <t>CS.0188_ 17648 (Custom)</t>
  </si>
  <si>
    <t>0257</t>
  </si>
  <si>
    <t>CS.0257_ 51634 (Custom)</t>
  </si>
  <si>
    <t>0365</t>
  </si>
  <si>
    <t>CS.0365_ 32085 (Custom)</t>
  </si>
  <si>
    <t>0522</t>
  </si>
  <si>
    <t>CS.0522_ 9217 (Custom)</t>
  </si>
  <si>
    <t>0698</t>
  </si>
  <si>
    <t>CS.0698_ 33588 (Custom)</t>
  </si>
  <si>
    <t>0763</t>
  </si>
  <si>
    <t>CS.0763_ 42609 (Custom)</t>
  </si>
  <si>
    <t>0836</t>
  </si>
  <si>
    <t>CS.0836_ 42597 (Custom)</t>
  </si>
  <si>
    <t>0861</t>
  </si>
  <si>
    <t>CS.0861_ 42596 (Custom)</t>
  </si>
  <si>
    <t>0960</t>
  </si>
  <si>
    <t>CS.0960_ 211022 (Custom)</t>
  </si>
  <si>
    <t>1910</t>
  </si>
  <si>
    <t>CS.1910_ 277832 (Custom)</t>
  </si>
  <si>
    <t>2303</t>
  </si>
  <si>
    <t>CS.2303_ 6606 (Custom)</t>
  </si>
  <si>
    <t>2313</t>
  </si>
  <si>
    <t>CS.2313_ 42884 (Custom)</t>
  </si>
  <si>
    <t>2324</t>
  </si>
  <si>
    <t>CS.2324_ 10817 (Custom)</t>
  </si>
  <si>
    <t>2347</t>
  </si>
  <si>
    <t>CS.2347_ 16996 (Custom)</t>
  </si>
  <si>
    <t>2379</t>
  </si>
  <si>
    <t>CS.2379_ 29821 (Custom)</t>
  </si>
  <si>
    <t>2393</t>
  </si>
  <si>
    <t>CS.2393_ 32218 (Custom)</t>
  </si>
  <si>
    <t>2474</t>
  </si>
  <si>
    <t>CS.2474_ 29406 (Custom)</t>
  </si>
  <si>
    <t>3034</t>
  </si>
  <si>
    <t>CS.3034_ 34560 (Custom)</t>
  </si>
  <si>
    <t>3037</t>
  </si>
  <si>
    <t>CS.3037_ 32748 (Custom)</t>
  </si>
  <si>
    <t>3189</t>
  </si>
  <si>
    <t>CS.3189_ 41253 (Custom)</t>
  </si>
  <si>
    <t>3481</t>
  </si>
  <si>
    <t>CS.3481_ 44194 (Custom)</t>
  </si>
  <si>
    <t>3673</t>
  </si>
  <si>
    <t>CS.3673_ 267807 (Custom)</t>
  </si>
  <si>
    <t>3702</t>
  </si>
  <si>
    <t>CS.3702_ 32747 (Custom)</t>
  </si>
  <si>
    <t>3888</t>
  </si>
  <si>
    <t>CS.3888_ 64407 (Custom)</t>
  </si>
  <si>
    <t>4062</t>
  </si>
  <si>
    <t>CS.4062_ 837 (Custom)</t>
  </si>
  <si>
    <t>5347</t>
  </si>
  <si>
    <t>CS.5347_ 32744 (Custom)</t>
  </si>
  <si>
    <t>6239</t>
  </si>
  <si>
    <t>CS.6239_ 38438 (Custom)</t>
  </si>
  <si>
    <t>6806</t>
  </si>
  <si>
    <t>CS.6806_ 1753 (Custom)</t>
  </si>
  <si>
    <t>ADNT</t>
  </si>
  <si>
    <t>CS.ADNT_ 565702 (Custom)</t>
  </si>
  <si>
    <t>AGNC</t>
  </si>
  <si>
    <t>CS.AGNC_ 51471 (Custom)</t>
  </si>
  <si>
    <t>AGR6</t>
  </si>
  <si>
    <t>CS.AGR-_ 681862 (Custom)</t>
  </si>
  <si>
    <t>AIV-</t>
  </si>
  <si>
    <t>CS.AIV-_ 7311 (Custom)</t>
  </si>
  <si>
    <t>AMED</t>
  </si>
  <si>
    <t>CS.AMED_ 40511 (Custom)</t>
  </si>
  <si>
    <t>AMH-</t>
  </si>
  <si>
    <t>CS.AMH-_ 327842 (Custom)</t>
  </si>
  <si>
    <t>ANAT</t>
  </si>
  <si>
    <t>CS.ANAT_ 5002 (Custom)</t>
  </si>
  <si>
    <t>AOO-</t>
  </si>
  <si>
    <t>CS.AOO-_ 44271 (Custom)</t>
  </si>
  <si>
    <t>APLE</t>
  </si>
  <si>
    <t>CS.APLE_ 486292 (Custom)</t>
  </si>
  <si>
    <t>ARD-</t>
  </si>
  <si>
    <t>CS.ARD-_ 747495 (Custom)</t>
  </si>
  <si>
    <t>ARE-</t>
  </si>
  <si>
    <t>CS.ARE-_ 18661 (Custom)</t>
  </si>
  <si>
    <t>ASB-</t>
  </si>
  <si>
    <t>CS.ASB-_ 5478 (Custom)</t>
  </si>
  <si>
    <t>ATH-</t>
  </si>
  <si>
    <t>CS.ATH-_ 738891 (Custom)</t>
  </si>
  <si>
    <t>ATR-</t>
  </si>
  <si>
    <t>CS.ATR-_ 8231 (Custom)</t>
  </si>
  <si>
    <t>AVB-</t>
  </si>
  <si>
    <t>CS.AVB-_ 9897 (Custom)</t>
  </si>
  <si>
    <t>BBSE</t>
  </si>
  <si>
    <t>CS.BBSE_ 323469 (Custom)</t>
  </si>
  <si>
    <t>BCH-</t>
  </si>
  <si>
    <t>CS.BCH-_ 38014 (Custom)</t>
  </si>
  <si>
    <t>BDN-</t>
  </si>
  <si>
    <t>CS.BDN-_ 18062 (Custom)</t>
  </si>
  <si>
    <t>BFA-</t>
  </si>
  <si>
    <t>CS.BFA-_ 4865 (Custom)</t>
  </si>
  <si>
    <t>BFR-</t>
  </si>
  <si>
    <t>CS.BFR-_ 23515 (Custom)</t>
  </si>
  <si>
    <t>BGCP</t>
  </si>
  <si>
    <t>CS.BGCP_ 29486 (Custom)</t>
  </si>
  <si>
    <t>BIO-</t>
  </si>
  <si>
    <t>CS.BIO-_ 9903 (Custom)</t>
  </si>
  <si>
    <t>BMA-</t>
  </si>
  <si>
    <t>CS.BMA-_ 51596 (Custom)</t>
  </si>
  <si>
    <t>BOH-</t>
  </si>
  <si>
    <t>CS.BOH-_ 4039 (Custom)</t>
  </si>
  <si>
    <t>BOLS</t>
  </si>
  <si>
    <t>CS.BOLS_ 64927 (Custom)</t>
  </si>
  <si>
    <t>BPOP</t>
  </si>
  <si>
    <t>CS.BPOP_ 3849 (Custom)</t>
  </si>
  <si>
    <t>BRML</t>
  </si>
  <si>
    <t>CS.BRML_ 47838 (Custom)</t>
  </si>
  <si>
    <t>BRPR</t>
  </si>
  <si>
    <t>CS.BRPR_ 226622 (Custom)</t>
  </si>
  <si>
    <t>BSAC</t>
  </si>
  <si>
    <t>CS.BSAC_ 38013 (Custom)</t>
  </si>
  <si>
    <t>BUFF</t>
  </si>
  <si>
    <t>CS.BUFF_ 525182 (Custom)</t>
  </si>
  <si>
    <t>BXP-</t>
  </si>
  <si>
    <t>CS.BXP-_ 18792 (Custom)</t>
  </si>
  <si>
    <t>CABO</t>
  </si>
  <si>
    <t>CS.CABO_ 452902 (Custom)</t>
  </si>
  <si>
    <t>CBSH</t>
  </si>
  <si>
    <t>CS.CBSH_ 4112 (Custom)</t>
  </si>
  <si>
    <t>CBT-</t>
  </si>
  <si>
    <t>CS.CBT-_ 4626 (Custom)</t>
  </si>
  <si>
    <t>CCRO</t>
  </si>
  <si>
    <t>CS.CCRO_ 36665 (Custom)</t>
  </si>
  <si>
    <t>CC32</t>
  </si>
  <si>
    <t>CS.CC32_ 328857 (Custom)</t>
  </si>
  <si>
    <t>CDEV</t>
  </si>
  <si>
    <t>CS.CDEV_ 696472 (Custom)</t>
  </si>
  <si>
    <t>CEIX</t>
  </si>
  <si>
    <t>CS.CEIX_ 758019 (Custom)</t>
  </si>
  <si>
    <t>CHDR</t>
  </si>
  <si>
    <t>CS.CHDR_ 225224 (Custom)</t>
  </si>
  <si>
    <t>CHE-</t>
  </si>
  <si>
    <t>CS.CHE-_ 3753 (Custom)</t>
  </si>
  <si>
    <t>CHH-</t>
  </si>
  <si>
    <t>CS.CHH-_ 16751 (Custom)</t>
  </si>
  <si>
    <t>CIB-</t>
  </si>
  <si>
    <t>CS.CIB-_ 38016 (Custom)</t>
  </si>
  <si>
    <t>CLGX</t>
  </si>
  <si>
    <t>CS.CLGX_ 8564 (Custom)</t>
  </si>
  <si>
    <t>CMCM</t>
  </si>
  <si>
    <t>CS.CMCM_ 352085 (Custom)</t>
  </si>
  <si>
    <t>CNDT</t>
  </si>
  <si>
    <t>CS.CNDT_ 687362 (Custom)</t>
  </si>
  <si>
    <t>COHR</t>
  </si>
  <si>
    <t>CS.COHR_ 51079 (Custom)</t>
  </si>
  <si>
    <t>CONE</t>
  </si>
  <si>
    <t>CS.CONE_ 316294 (Custom)</t>
  </si>
  <si>
    <t>COTN</t>
  </si>
  <si>
    <t>CS.COTN_ 44970 (Custom)</t>
  </si>
  <si>
    <t>CPT-</t>
  </si>
  <si>
    <t>CS.CPT-_ 9928 (Custom)</t>
  </si>
  <si>
    <t>CPU-</t>
  </si>
  <si>
    <t>CS.CPU-_ 14442 (Custom)</t>
  </si>
  <si>
    <t>CR46</t>
  </si>
  <si>
    <t>CS.CR46_ 4603 (Custom)</t>
  </si>
  <si>
    <t>CSU2</t>
  </si>
  <si>
    <t>CS.CSU-_ 24911 (Custom)</t>
  </si>
  <si>
    <t>CUBE</t>
  </si>
  <si>
    <t>CS.CUBE_ 41201 (Custom)</t>
  </si>
  <si>
    <t>CXP-</t>
  </si>
  <si>
    <t>CS.CXP-_ 345407 (Custom)</t>
  </si>
  <si>
    <t>CXW-</t>
  </si>
  <si>
    <t>CS.CXW-_ 23556 (Custom)</t>
  </si>
  <si>
    <t>DCT-</t>
  </si>
  <si>
    <t>CS.DCT-_ 44356 (Custom)</t>
  </si>
  <si>
    <t>DDR-</t>
  </si>
  <si>
    <t>CS.DDR-_ 10006 (Custom)</t>
  </si>
  <si>
    <t>DEI-</t>
  </si>
  <si>
    <t>CS.DEI-_ 44130 (Custom)</t>
  </si>
  <si>
    <t>DIXY</t>
  </si>
  <si>
    <t>CS.DIXY_ 213192 (Custom)</t>
  </si>
  <si>
    <t>DLB-</t>
  </si>
  <si>
    <t>CS.DLB-_ 41511 (Custom)</t>
  </si>
  <si>
    <t>DLR-</t>
  </si>
  <si>
    <t>CS.DLR-_ 41221 (Custom)</t>
  </si>
  <si>
    <t>DOC-</t>
  </si>
  <si>
    <t>CS.DOC-_ 327753 (Custom)</t>
  </si>
  <si>
    <t>DRE-</t>
  </si>
  <si>
    <t>CS.DRE-_ 10019 (Custom)</t>
  </si>
  <si>
    <t>DSKY</t>
  </si>
  <si>
    <t>CS.DSKY_ 744161 (Custom)</t>
  </si>
  <si>
    <t>DVMT</t>
  </si>
  <si>
    <t>CS.DVMT_ 708957 (Custom)</t>
  </si>
  <si>
    <t>EHE-</t>
  </si>
  <si>
    <t>CS.EHE-_ 464492 (Custom)</t>
  </si>
  <si>
    <t>ELS-</t>
  </si>
  <si>
    <t>CS.ELS-_ 10170 (Custom)</t>
  </si>
  <si>
    <t>ENR-</t>
  </si>
  <si>
    <t>CS.ENR-_ 352043 (Custom)</t>
  </si>
  <si>
    <t>EPC-</t>
  </si>
  <si>
    <t>CS.EPC-_ 30594 (Custom)</t>
  </si>
  <si>
    <t>EPR-</t>
  </si>
  <si>
    <t>CS.EPR-_ 24945 (Custom)</t>
  </si>
  <si>
    <t>EQC-</t>
  </si>
  <si>
    <t>CS.EQC-_ 4539 (Custom)</t>
  </si>
  <si>
    <t>EQIX</t>
  </si>
  <si>
    <t>CS.EQIX_ 40561 (Custom)</t>
  </si>
  <si>
    <t>EQR-</t>
  </si>
  <si>
    <t>CS.EQR-_ 10029 (Custom)</t>
  </si>
  <si>
    <t>ERIE</t>
  </si>
  <si>
    <t>CS.ERIE_ 15582 (Custom)</t>
  </si>
  <si>
    <t>ESRT</t>
  </si>
  <si>
    <t>CS.ESRT_ 328758 (Custom)</t>
  </si>
  <si>
    <t>ESS-</t>
  </si>
  <si>
    <t>CS.ESS-_ 8438 (Custom)</t>
  </si>
  <si>
    <t>ESTC</t>
  </si>
  <si>
    <t>CS.ESTC_ 47868 (Custom)</t>
  </si>
  <si>
    <t>ETLN</t>
  </si>
  <si>
    <t>CS.ETLN_ 276916 (Custom)</t>
  </si>
  <si>
    <t>EXEL</t>
  </si>
  <si>
    <t>CS.EXEL_ 31101 (Custom)</t>
  </si>
  <si>
    <t>EXR-</t>
  </si>
  <si>
    <t>CS.EXR-_ 41015 (Custom)</t>
  </si>
  <si>
    <t>FCEA</t>
  </si>
  <si>
    <t>CS.FCEA_ 5763 (Custom)</t>
  </si>
  <si>
    <t>FHB-</t>
  </si>
  <si>
    <t>CS.FHB-_ 701232 (Custom)</t>
  </si>
  <si>
    <t>FND-</t>
  </si>
  <si>
    <t>CS.FND-_ 749139 (Custom)</t>
  </si>
  <si>
    <t>FNF-</t>
  </si>
  <si>
    <t>CS.FNF-_ 42675 (Custom)</t>
  </si>
  <si>
    <t>FRT-</t>
  </si>
  <si>
    <t>CS.FRT-_ 4125 (Custom)</t>
  </si>
  <si>
    <t>GDDY</t>
  </si>
  <si>
    <t>CS.GDDY_ 483907 (Custom)</t>
  </si>
  <si>
    <t>GGAL</t>
  </si>
  <si>
    <t>CS.GGAL_ 36466 (Custom)</t>
  </si>
  <si>
    <t>GGP1</t>
  </si>
  <si>
    <t>CS.GGP-_ 8586 (Custom)</t>
  </si>
  <si>
    <t>GHC5</t>
  </si>
  <si>
    <t>CS.GHC-_ 5139 (Custom)</t>
  </si>
  <si>
    <t>GLIB</t>
  </si>
  <si>
    <t>CS.GLIB_ 306917 (Custom)</t>
  </si>
  <si>
    <t>GLPI</t>
  </si>
  <si>
    <t>CS.GLPI_ 312705 (Custom)</t>
  </si>
  <si>
    <t>GMXT</t>
  </si>
  <si>
    <t>CS.GMXT_ 788256 (Custom)</t>
  </si>
  <si>
    <t>GSNB</t>
  </si>
  <si>
    <t>CS.GSNB_ 327980 (Custom)</t>
  </si>
  <si>
    <t>HEIA</t>
  </si>
  <si>
    <t>CS.HEIA_ 25528 (Custom)</t>
  </si>
  <si>
    <t>HE43</t>
  </si>
  <si>
    <t>CS.HE43_ 4338 (Custom)</t>
  </si>
  <si>
    <t>HIW-</t>
  </si>
  <si>
    <t>CS.HIW-_ 8984 (Custom)</t>
  </si>
  <si>
    <t>HLMA</t>
  </si>
  <si>
    <t>CS.HLMA_ 2862 (Custom)</t>
  </si>
  <si>
    <t>CS.HPP-_ 226929 (Custom)</t>
  </si>
  <si>
    <t>HPT-</t>
  </si>
  <si>
    <t>CS.HPT-_ 13072 (Custom)</t>
  </si>
  <si>
    <t>HST-</t>
  </si>
  <si>
    <t>CS.HST-_ 9045 (Custom)</t>
  </si>
  <si>
    <t>IENO</t>
  </si>
  <si>
    <t>CS.IENO_ 328412 (Custom)</t>
  </si>
  <si>
    <t>IFCN</t>
  </si>
  <si>
    <t>CS.IFCN_ 33240 (Custom)</t>
  </si>
  <si>
    <t>IGT-</t>
  </si>
  <si>
    <t>CS.IGT-_ 34710 (Custom)</t>
  </si>
  <si>
    <t>CS.IMI-_ 17711 (Custom)</t>
  </si>
  <si>
    <t>INT2</t>
  </si>
  <si>
    <t>CS.INT-_ 16096 (Custom)</t>
  </si>
  <si>
    <t>INVH</t>
  </si>
  <si>
    <t>CS.INVH_ 743851 (Custom)</t>
  </si>
  <si>
    <t>IRM1</t>
  </si>
  <si>
    <t>CS.IRM-_ 15694 (Custom)</t>
  </si>
  <si>
    <t>JBGS</t>
  </si>
  <si>
    <t>CS.JBGS_ 757146 (Custom)</t>
  </si>
  <si>
    <t>JHC-</t>
  </si>
  <si>
    <t>CS.JHC-_ 352202 (Custom)</t>
  </si>
  <si>
    <t>JWA-</t>
  </si>
  <si>
    <t>CS.JWA-_ 8865 (Custom)</t>
  </si>
  <si>
    <t>KEYS</t>
  </si>
  <si>
    <t>CS.KEYS_ 328582 (Custom)</t>
  </si>
  <si>
    <t>KLBN</t>
  </si>
  <si>
    <t>CS.KLBN_ 6142 (Custom)</t>
  </si>
  <si>
    <t>KOS-</t>
  </si>
  <si>
    <t>CS.KOS-_ 277200 (Custom)</t>
  </si>
  <si>
    <t>KRC-</t>
  </si>
  <si>
    <t>CS.KRC-_ 10923 (Custom)</t>
  </si>
  <si>
    <t>KROT</t>
  </si>
  <si>
    <t>CS.KROT_ 47907 (Custom)</t>
  </si>
  <si>
    <t>LABB</t>
  </si>
  <si>
    <t>CS.LABB_ 64936 (Custom)</t>
  </si>
  <si>
    <t>LALA</t>
  </si>
  <si>
    <t>CS.LALA_ 345334 (Custom)</t>
  </si>
  <si>
    <t>LAMR</t>
  </si>
  <si>
    <t>CS.LAMR_ 20297 (Custom)</t>
  </si>
  <si>
    <t>LAND</t>
  </si>
  <si>
    <t>CS.LAND_ 759405 (Custom)</t>
  </si>
  <si>
    <t>LAZ-</t>
  </si>
  <si>
    <t>CS.LAZ-_ 41656 (Custom)</t>
  </si>
  <si>
    <t>LBRD</t>
  </si>
  <si>
    <t>CS.LBRD_ 354582 (Custom)</t>
  </si>
  <si>
    <t>CS.LBRD_ 354592 (Custom)</t>
  </si>
  <si>
    <t>LEJU</t>
  </si>
  <si>
    <t>CS.LEJU_ 351411 (Custom)</t>
  </si>
  <si>
    <t>LENB</t>
  </si>
  <si>
    <t>CS.LENB_ 38395 (Custom)</t>
  </si>
  <si>
    <t>LGFA</t>
  </si>
  <si>
    <t>CS.LGFA_ 737895 (Custom)</t>
  </si>
  <si>
    <t>LHCG</t>
  </si>
  <si>
    <t>CS.LHCG_ 41771 (Custom)</t>
  </si>
  <si>
    <t>LIVE</t>
  </si>
  <si>
    <t>CS.LIVE_ 2243 (Custom)</t>
  </si>
  <si>
    <t>LNTA</t>
  </si>
  <si>
    <t>CS.LNTA_ 348971 (Custom)</t>
  </si>
  <si>
    <t>LOGM</t>
  </si>
  <si>
    <t>CS.LOGM_ 209241 (Custom)</t>
  </si>
  <si>
    <t>LPT-</t>
  </si>
  <si>
    <t>CS.LPT-_ 8999 (Custom)</t>
  </si>
  <si>
    <t>LSI-</t>
  </si>
  <si>
    <t>CS.LSI-_ 13638 (Custom)</t>
  </si>
  <si>
    <t>LSRG</t>
  </si>
  <si>
    <t>CS.LSRG_ 49666 (Custom)</t>
  </si>
  <si>
    <t>LSXM</t>
  </si>
  <si>
    <t>CS.LSXM_ 696507 (Custom)</t>
  </si>
  <si>
    <t>CS.LSXM_ 696502 (Custom)</t>
  </si>
  <si>
    <t>LW68</t>
  </si>
  <si>
    <t>CS.LW68_ 681092 (Custom)</t>
  </si>
  <si>
    <t>MAA-</t>
  </si>
  <si>
    <t>CS.MAA-_ 10196 (Custom)</t>
  </si>
  <si>
    <t>CS.MAC-_ 10167 (Custom)</t>
  </si>
  <si>
    <t>MANT</t>
  </si>
  <si>
    <t>CS.MANT_ 36633 (Custom)</t>
  </si>
  <si>
    <t>MCY-</t>
  </si>
  <si>
    <t>CS.MCY-_ 5576 (Custom)</t>
  </si>
  <si>
    <t>MDU-</t>
  </si>
  <si>
    <t>CS.MDU-_ 4148 (Custom)</t>
  </si>
  <si>
    <t>CS.MFA-_ 26348 (Custom)</t>
  </si>
  <si>
    <t>MOMO</t>
  </si>
  <si>
    <t>CS.MOMO_ 458932 (Custom)</t>
  </si>
  <si>
    <t>MONY</t>
  </si>
  <si>
    <t>CS.MONY_ 45011 (Custom)</t>
  </si>
  <si>
    <t>MORN</t>
  </si>
  <si>
    <t>CS.MORN_ 41662 (Custom)</t>
  </si>
  <si>
    <t>MTCH</t>
  </si>
  <si>
    <t>CS.MTCH_ 681117 (Custom)</t>
  </si>
  <si>
    <t>NATI</t>
  </si>
  <si>
    <t>CS.NATI_ 12683 (Custom)</t>
  </si>
  <si>
    <t>NDSN</t>
  </si>
  <si>
    <t>CS.NDSN_ 3826 (Custom)</t>
  </si>
  <si>
    <t>NEU-</t>
  </si>
  <si>
    <t>CS.NEU-_ 4679 (Custom)</t>
  </si>
  <si>
    <t>NLY-</t>
  </si>
  <si>
    <t>CS.NLY-_ 24884 (Custom)</t>
  </si>
  <si>
    <t>NNN-</t>
  </si>
  <si>
    <t>CS.NNN-_ 9674 (Custom)</t>
  </si>
  <si>
    <t>NWS-</t>
  </si>
  <si>
    <t>CS.NWS-_ 569797 (Custom)</t>
  </si>
  <si>
    <t>ODPV</t>
  </si>
  <si>
    <t>CS.ODPV_ 47861 (Custom)</t>
  </si>
  <si>
    <t>OFC-</t>
  </si>
  <si>
    <t>CS.OFC-_ 25456 (Custom)</t>
  </si>
  <si>
    <t>OKEY</t>
  </si>
  <si>
    <t>CS.OKEY_ 267464 (Custom)</t>
  </si>
  <si>
    <t>OUT-</t>
  </si>
  <si>
    <t>CS.OUT-_ 351232 (Custom)</t>
  </si>
  <si>
    <t>O127</t>
  </si>
  <si>
    <t>CS.O127_ 12745 (Custom)</t>
  </si>
  <si>
    <t>PDM-</t>
  </si>
  <si>
    <t>CS.PDM-_ 225631 (Custom)</t>
  </si>
  <si>
    <t>PGRE</t>
  </si>
  <si>
    <t>CS.PGRE_ 452922 (Custom)</t>
  </si>
  <si>
    <t>PINC</t>
  </si>
  <si>
    <t>CS.PINC_ 328603 (Custom)</t>
  </si>
  <si>
    <t>PINF</t>
  </si>
  <si>
    <t>CS.PINF_ 11096 (Custom)</t>
  </si>
  <si>
    <t>PK68</t>
  </si>
  <si>
    <t>CS.PK68_ 687982 (Custom)</t>
  </si>
  <si>
    <t>PLD-</t>
  </si>
  <si>
    <t>CS.PLD-_ 24872 (Custom)</t>
  </si>
  <si>
    <t>PNFP</t>
  </si>
  <si>
    <t>CS.PNFP_ 40672 (Custom)</t>
  </si>
  <si>
    <t>CS.PSA-_ 4481 (Custom)</t>
  </si>
  <si>
    <t>PSSA</t>
  </si>
  <si>
    <t>CS.PSSA_ 41320 (Custom)</t>
  </si>
  <si>
    <t>PTTE</t>
  </si>
  <si>
    <t>CS.PTTE_ 10536 (Custom)</t>
  </si>
  <si>
    <t>PTT-</t>
  </si>
  <si>
    <t>CS.PTT-_ 36262 (Custom)</t>
  </si>
  <si>
    <t>QRTE</t>
  </si>
  <si>
    <t>CS.QRTE_ 43403 (Custom)</t>
  </si>
  <si>
    <t>QUAL</t>
  </si>
  <si>
    <t>CS.QUAL_ 277827 (Custom)</t>
  </si>
  <si>
    <t>RAIL</t>
  </si>
  <si>
    <t>CS.RAIL_ 63996 (Custom)</t>
  </si>
  <si>
    <t>RBC-</t>
  </si>
  <si>
    <t>CS.RBC-_ 3834 (Custom)</t>
  </si>
  <si>
    <t>REG4</t>
  </si>
  <si>
    <t>CS.REG-_ 458087 (Custom)</t>
  </si>
  <si>
    <t>CS.REG-_ 9753 (Custom)</t>
  </si>
  <si>
    <t>RPAI</t>
  </si>
  <si>
    <t>CS.RPAI_ 291496 (Custom)</t>
  </si>
  <si>
    <t>RYM-</t>
  </si>
  <si>
    <t>CS.RYM-_ 28710 (Custom)</t>
  </si>
  <si>
    <t>RYN-</t>
  </si>
  <si>
    <t>CS.RYN-_ 9174 (Custom)</t>
  </si>
  <si>
    <t>SANB</t>
  </si>
  <si>
    <t>CS.SANB_ 210685 (Custom)</t>
  </si>
  <si>
    <t>SATS</t>
  </si>
  <si>
    <t>CS.SATS_ 49557 (Custom)</t>
  </si>
  <si>
    <t>SBRA</t>
  </si>
  <si>
    <t>CS.SBRA_ 267513 (Custom)</t>
  </si>
  <si>
    <t>SEB1</t>
  </si>
  <si>
    <t>CS.SEB-_ 10310 (Custom)</t>
  </si>
  <si>
    <t>SKT-</t>
  </si>
  <si>
    <t>CS.SKT-_ 9774 (Custom)</t>
  </si>
  <si>
    <t>SLGN</t>
  </si>
  <si>
    <t>CS.SLGN_ 20632 (Custom)</t>
  </si>
  <si>
    <t>SLG-</t>
  </si>
  <si>
    <t>CS.SLG-_ 23704 (Custom)</t>
  </si>
  <si>
    <t>SNCR</t>
  </si>
  <si>
    <t>CS.SNCR_ 43506 (Custom)</t>
  </si>
  <si>
    <t>SON-</t>
  </si>
  <si>
    <t>CS.SON-_ 4927 (Custom)</t>
  </si>
  <si>
    <t>SORI</t>
  </si>
  <si>
    <t>CS.SORI_ 11128 (Custom)</t>
  </si>
  <si>
    <t>SPG-</t>
  </si>
  <si>
    <t>CS.SPG-_ 9762 (Custom)</t>
  </si>
  <si>
    <t>SPSN</t>
  </si>
  <si>
    <t>CS.SPSN_ 30926 (Custom)</t>
  </si>
  <si>
    <t>SRC3</t>
  </si>
  <si>
    <t>CS.SRC-_ 307563 (Custom)</t>
  </si>
  <si>
    <t>STAY</t>
  </si>
  <si>
    <t>CS.STAY_ 345298 (Custom)</t>
  </si>
  <si>
    <t>STWD</t>
  </si>
  <si>
    <t>CS.STWD_ 210597 (Custom)</t>
  </si>
  <si>
    <t>SUI-</t>
  </si>
  <si>
    <t>CS.SUI-_ 10344 (Custom)</t>
  </si>
  <si>
    <t>SUM-</t>
  </si>
  <si>
    <t>CS.SUM-_ 281712 (Custom)</t>
  </si>
  <si>
    <t>SWCH</t>
  </si>
  <si>
    <t>CS.SWCH_ 763102 (Custom)</t>
  </si>
  <si>
    <t>SY1G</t>
  </si>
  <si>
    <t>CS.SY1G_ 44343 (Custom)</t>
  </si>
  <si>
    <t>TAHO</t>
  </si>
  <si>
    <t>CS.TAHO_ 300245 (Custom)</t>
  </si>
  <si>
    <t>TCF-</t>
  </si>
  <si>
    <t>CS.TCF-_ 7483 (Custom)</t>
  </si>
  <si>
    <t>TCO-</t>
  </si>
  <si>
    <t>CS.TCO-_ 8787 (Custom)</t>
  </si>
  <si>
    <t>TDS-</t>
  </si>
  <si>
    <t>CS.TDS-_ 3980 (Custom)</t>
  </si>
  <si>
    <t>TDY-</t>
  </si>
  <si>
    <t>CS.TDY-_ 29332 (Custom)</t>
  </si>
  <si>
    <t>TEAM</t>
  </si>
  <si>
    <t>CS.TEAM_ 682147 (Custom)</t>
  </si>
  <si>
    <t>TEC8</t>
  </si>
  <si>
    <t>CS.TECH_ 8788 (Custom)</t>
  </si>
  <si>
    <t>TFSL</t>
  </si>
  <si>
    <t>CS.TFSL_ 44520 (Custom)</t>
  </si>
  <si>
    <t>TIMP</t>
  </si>
  <si>
    <t>CS.TIMP_ 26075 (Custom)</t>
  </si>
  <si>
    <t>TISC</t>
  </si>
  <si>
    <t>CS.TISC_ 10573 (Custom)</t>
  </si>
  <si>
    <t>TOTS</t>
  </si>
  <si>
    <t>CS.TOTS_ 43224 (Custom)</t>
  </si>
  <si>
    <t>TRCO</t>
  </si>
  <si>
    <t>CS.TRCO_ 4732 (Custom)</t>
  </si>
  <si>
    <t>TWO-</t>
  </si>
  <si>
    <t>CS.TWO-_ 277337 (Custom)</t>
  </si>
  <si>
    <t>UA69</t>
  </si>
  <si>
    <t>CS.UA69_ 690422 (Custom)</t>
  </si>
  <si>
    <t>UDR-</t>
  </si>
  <si>
    <t>CS.UDR-_ 4501 (Custom)</t>
  </si>
  <si>
    <t>UFS-</t>
  </si>
  <si>
    <t>CS.UFS-_ 44335 (Custom)</t>
  </si>
  <si>
    <t>UHAL</t>
  </si>
  <si>
    <t>CS.UHAL_ 12422 (Custom)</t>
  </si>
  <si>
    <t>UNIT</t>
  </si>
  <si>
    <t>CS.UNIT_ 354232 (Custom)</t>
  </si>
  <si>
    <t>USFD</t>
  </si>
  <si>
    <t>CS.USFD_ 697462 (Custom)</t>
  </si>
  <si>
    <t>USM-</t>
  </si>
  <si>
    <t>CS.USM-_ 7564 (Custom)</t>
  </si>
  <si>
    <t>VENM</t>
  </si>
  <si>
    <t>CS.VENM_ 12148 (Custom)</t>
  </si>
  <si>
    <t>VIA-</t>
  </si>
  <si>
    <t>CS.VIA-_ 225158 (Custom)</t>
  </si>
  <si>
    <t>VIVT</t>
  </si>
  <si>
    <t>CS.VIVT_ 26080 (Custom)</t>
  </si>
  <si>
    <t>VNO-</t>
  </si>
  <si>
    <t>CS.VNO-_ 3793 (Custom)</t>
  </si>
  <si>
    <t>VSM-</t>
  </si>
  <si>
    <t>CS.VSM-_ 575367 (Custom)</t>
  </si>
  <si>
    <t>VVAR</t>
  </si>
  <si>
    <t>CS.VVAR_ 352496 (Custom)</t>
  </si>
  <si>
    <t>VVC-</t>
  </si>
  <si>
    <t>CS.VVC-_ 4060 (Custom)</t>
  </si>
  <si>
    <t>VVV-</t>
  </si>
  <si>
    <t>CS.VVV-_ 709632 (Custom)</t>
  </si>
  <si>
    <t>WBT-</t>
  </si>
  <si>
    <t>CS.WBT-_ 681142 (Custom)</t>
  </si>
  <si>
    <t>WPC-</t>
  </si>
  <si>
    <t>CS.WPC-_ 24914 (Custom)</t>
  </si>
  <si>
    <t>CS.WST-_ 7568 (Custom)</t>
  </si>
  <si>
    <t>XOG-</t>
  </si>
  <si>
    <t>CS.XOG-_ 710587 (Custom)</t>
  </si>
  <si>
    <t>KOMP</t>
  </si>
  <si>
    <t>CS.KOMP_ 813706 (Custom)</t>
  </si>
  <si>
    <t>IPE-</t>
  </si>
  <si>
    <t>Invesco Price Earners (Custom)</t>
  </si>
  <si>
    <t>IOPV</t>
  </si>
  <si>
    <t>Invesco U.S. Optimized Volatility Index (Custom)</t>
  </si>
  <si>
    <t>IDE-</t>
  </si>
  <si>
    <t>Invesco Defensive Equity Index (Custom)</t>
  </si>
  <si>
    <t>IMFI</t>
  </si>
  <si>
    <t>Invesco Multi-Factor Index (Custom)</t>
  </si>
  <si>
    <t>UHMC</t>
  </si>
  <si>
    <t>SSGX US High Media Conviction Index (Custom)</t>
  </si>
  <si>
    <t>ULMC</t>
  </si>
  <si>
    <t>SSGX US Low Media Conviction Index (Custom)</t>
  </si>
  <si>
    <t>MEMP</t>
  </si>
  <si>
    <t>Morningstar Minority Empowerment (Custom)</t>
  </si>
  <si>
    <t>DMLC</t>
  </si>
  <si>
    <t>Morningstar Developed Markets (Custom)</t>
  </si>
  <si>
    <t>AS3-</t>
  </si>
  <si>
    <t>Nikkei Asia300 (Custom)</t>
  </si>
  <si>
    <t>DXUL</t>
  </si>
  <si>
    <t>Invesco Large Business-Weighted Index (Custom)</t>
  </si>
  <si>
    <t>LGBW</t>
  </si>
  <si>
    <t>US Large Business-Weighted  (Custom)</t>
  </si>
  <si>
    <t>LCTP</t>
  </si>
  <si>
    <t>UR U.S. Top Index (Custom)</t>
  </si>
  <si>
    <t>LCLV</t>
  </si>
  <si>
    <t>UR U.S. Low Volatility Index (Custom)</t>
  </si>
  <si>
    <t>CSNF</t>
  </si>
  <si>
    <t>The Capital Strength Net Fee Index (Custom)</t>
  </si>
  <si>
    <t>AUDR</t>
  </si>
  <si>
    <t>BlueStar Autonomous Driving Index  (Custom)</t>
  </si>
  <si>
    <t>BCTH</t>
  </si>
  <si>
    <t>BlueStar Blockchain Technology Index (Custom)</t>
  </si>
  <si>
    <t>30DP</t>
  </si>
  <si>
    <t>Nasdaq OMXS30 Duo Index Price Return (Custom)</t>
  </si>
  <si>
    <t>30DN</t>
  </si>
  <si>
    <t>Nasdaq OMXS30 Duo Index Net Total Return (Custom)</t>
  </si>
  <si>
    <t>30DT</t>
  </si>
  <si>
    <t>Nasdaq OMXS30 Duo Index Total Return (Custom)</t>
  </si>
  <si>
    <t>EMS2</t>
  </si>
  <si>
    <t>EMS2 Composite (Custom)</t>
  </si>
  <si>
    <t>EMS4</t>
  </si>
  <si>
    <t>EMS4 Composite (Custom)</t>
  </si>
  <si>
    <t>CAD2</t>
  </si>
  <si>
    <t>SGI Cross Asset Dynamic Allocation 2 Index (Custom)</t>
  </si>
  <si>
    <t>AMRS</t>
  </si>
  <si>
    <t>Mean Reversion Strategies (Custom)</t>
  </si>
  <si>
    <t>AESF</t>
  </si>
  <si>
    <t>Equity Smart Factors (Custom)</t>
  </si>
  <si>
    <t>SMBW</t>
  </si>
  <si>
    <t>Invesco US Small Business-Weighted Index (Custom)</t>
  </si>
  <si>
    <t>SMQF</t>
  </si>
  <si>
    <t>Fidelity U.S. Small-Mid Cap Quality Focus Index (Custom)</t>
  </si>
  <si>
    <t>EMBW</t>
  </si>
  <si>
    <t>Invesco Emerging Markets Business-Weighted (Custom)</t>
  </si>
  <si>
    <t>CLEA</t>
  </si>
  <si>
    <t>ECPI Global Clean Energy (Custom)</t>
  </si>
  <si>
    <t>GASI</t>
  </si>
  <si>
    <t>GCC All Share Islamic Index (Custom)</t>
  </si>
  <si>
    <t>KIC-</t>
  </si>
  <si>
    <t>KICI All Share Index (Custom)</t>
  </si>
  <si>
    <t>Kensho Human Evolution Index (Custom)</t>
  </si>
  <si>
    <t>AMUS</t>
  </si>
  <si>
    <t>Alerian North American Midstream (Custom)</t>
  </si>
  <si>
    <t>AMNA</t>
  </si>
  <si>
    <t>Alerian Midstream Energy Index (Custom)</t>
  </si>
  <si>
    <t>PFIT</t>
  </si>
  <si>
    <t>Premia FactSet Innovative Technology Index (Custom)</t>
  </si>
  <si>
    <t>DXUS</t>
  </si>
  <si>
    <t>Invesco Small Business-Weighted Index (Custom)</t>
  </si>
  <si>
    <t>SCLV</t>
  </si>
  <si>
    <t>UR U.S. Small-Cap Low Volatility Index (Custom)</t>
  </si>
  <si>
    <t>MBT3</t>
  </si>
  <si>
    <t>CS 32622 (Custom)</t>
  </si>
  <si>
    <t>MIIT</t>
  </si>
  <si>
    <t>CS 817847 (Custom)</t>
  </si>
  <si>
    <t>KEEQ</t>
  </si>
  <si>
    <t>Zamara Kenya Equity Index (Custom)</t>
  </si>
  <si>
    <t>DMEU</t>
  </si>
  <si>
    <t>Morningstar Developed Markets Europe Large-Mid Cap (Custom)</t>
  </si>
  <si>
    <t>DMID</t>
  </si>
  <si>
    <t>Morningstar Developed Markets Industrials (Custom)</t>
  </si>
  <si>
    <t>DMUT</t>
  </si>
  <si>
    <t>Morningstar Developed Markets Utilities (Custom)</t>
  </si>
  <si>
    <t>EMLM</t>
  </si>
  <si>
    <t>Morningstar Emerging Markets Large-Mid Cap (Custom)</t>
  </si>
  <si>
    <t>DMEN</t>
  </si>
  <si>
    <t>Morningstar Developed Markets Energy (Custom)</t>
  </si>
  <si>
    <t>0021</t>
  </si>
  <si>
    <t>CS 64285 (Custom)</t>
  </si>
  <si>
    <t>0022</t>
  </si>
  <si>
    <t>CS 64870 (Custom)</t>
  </si>
  <si>
    <t>0024</t>
  </si>
  <si>
    <t>CS 225620 (Custom)</t>
  </si>
  <si>
    <t>0200</t>
  </si>
  <si>
    <t>CS 21533 (Custom)</t>
  </si>
  <si>
    <t>0342</t>
  </si>
  <si>
    <t>CS 37780 (Custom)</t>
  </si>
  <si>
    <t>0816</t>
  </si>
  <si>
    <t>CS 306405 (Custom)</t>
  </si>
  <si>
    <t>0880</t>
  </si>
  <si>
    <t>CS 56233 (Custom)</t>
  </si>
  <si>
    <t>1140</t>
  </si>
  <si>
    <t>CS 211021 (Custom)</t>
  </si>
  <si>
    <t>1680</t>
  </si>
  <si>
    <t>CS 327720 (Custom)</t>
  </si>
  <si>
    <t>C269</t>
  </si>
  <si>
    <t>CS 759804 (Custom)</t>
  </si>
  <si>
    <t>2409</t>
  </si>
  <si>
    <t>CS 32676 (Custom)</t>
  </si>
  <si>
    <t>2637</t>
  </si>
  <si>
    <t>CS 788096 (Custom)</t>
  </si>
  <si>
    <t>CS 42068 (Custom)</t>
  </si>
  <si>
    <t>3339</t>
  </si>
  <si>
    <t>CS 42854 (Custom)</t>
  </si>
  <si>
    <t>3383</t>
  </si>
  <si>
    <t>CS 42990 (Custom)</t>
  </si>
  <si>
    <t>3918</t>
  </si>
  <si>
    <t>CS 65750 (Custom)</t>
  </si>
  <si>
    <t>6238</t>
  </si>
  <si>
    <t>CS 38437 (Custom)</t>
  </si>
  <si>
    <t>CALL</t>
  </si>
  <si>
    <t>CS 18354 (Custom)</t>
  </si>
  <si>
    <t>ALRR</t>
  </si>
  <si>
    <t>CS 315244 (Custom)</t>
  </si>
  <si>
    <t>AOT-</t>
  </si>
  <si>
    <t>CS 40221 (Custom)</t>
  </si>
  <si>
    <t>BAWG</t>
  </si>
  <si>
    <t>CS 779108 (Custom)</t>
  </si>
  <si>
    <t>BHRI</t>
  </si>
  <si>
    <t>CS 318276 (Custom)</t>
  </si>
  <si>
    <t>BIP-</t>
  </si>
  <si>
    <t>CS 49573 (Custom)</t>
  </si>
  <si>
    <t>BLOO</t>
  </si>
  <si>
    <t>CS 300230 (Custom)</t>
  </si>
  <si>
    <t>CBMP</t>
  </si>
  <si>
    <t>CS 28456 (Custom)</t>
  </si>
  <si>
    <t>BTL-</t>
  </si>
  <si>
    <t>CS 748111 (Custom)</t>
  </si>
  <si>
    <t>CCAR</t>
  </si>
  <si>
    <t>CS 210566 (Custom)</t>
  </si>
  <si>
    <t>CBRO</t>
  </si>
  <si>
    <t>CS 7274 (Custom)</t>
  </si>
  <si>
    <t>CLNX</t>
  </si>
  <si>
    <t>CS 485432 (Custom)</t>
  </si>
  <si>
    <t>CUER</t>
  </si>
  <si>
    <t>CS 745792 (Custom)</t>
  </si>
  <si>
    <t>CWH-</t>
  </si>
  <si>
    <t>CS 710542 (Custom)</t>
  </si>
  <si>
    <t>CWN-</t>
  </si>
  <si>
    <t>CS 7348 (Custom)</t>
  </si>
  <si>
    <t>DHER</t>
  </si>
  <si>
    <t>CS 758324 (Custom)</t>
  </si>
  <si>
    <t>DIRR</t>
  </si>
  <si>
    <t>CS 211020 (Custom)</t>
  </si>
  <si>
    <t>CDOW</t>
  </si>
  <si>
    <t>CS 30641 (Custom)</t>
  </si>
  <si>
    <t>ELTA</t>
  </si>
  <si>
    <t>CS 3047 (Custom)</t>
  </si>
  <si>
    <t>CGC5</t>
  </si>
  <si>
    <t>CS 5765 (Custom)</t>
  </si>
  <si>
    <t>GLPG</t>
  </si>
  <si>
    <t>CS 41652 (Custom)</t>
  </si>
  <si>
    <t>HBMN</t>
  </si>
  <si>
    <t>CS 227043 (Custom)</t>
  </si>
  <si>
    <t>HDFC</t>
  </si>
  <si>
    <t>CS 298738 (Custom)</t>
  </si>
  <si>
    <t>HGT-</t>
  </si>
  <si>
    <t>CS 46182 (Custom)</t>
  </si>
  <si>
    <t>HIVE</t>
  </si>
  <si>
    <t>CS 814086 (Custom)</t>
  </si>
  <si>
    <t>HVPE</t>
  </si>
  <si>
    <t>CS 687837 (Custom)</t>
  </si>
  <si>
    <t>ICGT</t>
  </si>
  <si>
    <t>CS 46181 (Custom)</t>
  </si>
  <si>
    <t>INWT</t>
  </si>
  <si>
    <t>CS 524767 (Custom)</t>
  </si>
  <si>
    <t>JPEL</t>
  </si>
  <si>
    <t>CS 349101 (Custom)</t>
  </si>
  <si>
    <t>KKR-</t>
  </si>
  <si>
    <t>CS 50984 (Custom)</t>
  </si>
  <si>
    <t>CLAR</t>
  </si>
  <si>
    <t>CS 298579 (Custom)</t>
  </si>
  <si>
    <t>LEGN</t>
  </si>
  <si>
    <t>CS 318286 (Custom)</t>
  </si>
  <si>
    <t>MAHB</t>
  </si>
  <si>
    <t>CS 29502 (Custom)</t>
  </si>
  <si>
    <t>MGTI</t>
  </si>
  <si>
    <t>CS 352304 (Custom)</t>
  </si>
  <si>
    <t>OEBO</t>
  </si>
  <si>
    <t>CS 298606 (Custom)</t>
  </si>
  <si>
    <t>OPAR</t>
  </si>
  <si>
    <t>CS 34552 (Custom)</t>
  </si>
  <si>
    <t>OSPN</t>
  </si>
  <si>
    <t>CS 25555 (Custom)</t>
  </si>
  <si>
    <t>PANI</t>
  </si>
  <si>
    <t>CS 297308 (Custom)</t>
  </si>
  <si>
    <t>PENN</t>
  </si>
  <si>
    <t>CS 20492 (Custom)</t>
  </si>
  <si>
    <t>PGHN</t>
  </si>
  <si>
    <t>CS 43814 (Custom)</t>
  </si>
  <si>
    <t>PLC-</t>
  </si>
  <si>
    <t>CS 32278 (Custom)</t>
  </si>
  <si>
    <t>RIOT</t>
  </si>
  <si>
    <t>CS 51245 (Custom)</t>
  </si>
  <si>
    <t>SE7-</t>
  </si>
  <si>
    <t>CS 763643 (Custom)</t>
  </si>
  <si>
    <t>SGR-</t>
  </si>
  <si>
    <t>CS 277276 (Custom)</t>
  </si>
  <si>
    <t>SHLG</t>
  </si>
  <si>
    <t>CS 814035 (Custom)</t>
  </si>
  <si>
    <t>SIIC</t>
  </si>
  <si>
    <t>CS 306930 (Custom)</t>
  </si>
  <si>
    <t>CS 682087 (Custom)</t>
  </si>
  <si>
    <t>SKC-</t>
  </si>
  <si>
    <t>CS 15130 (Custom)</t>
  </si>
  <si>
    <t>SOPH</t>
  </si>
  <si>
    <t>CS 570297 (Custom)</t>
  </si>
  <si>
    <t>SPOT</t>
  </si>
  <si>
    <t>CS 813907 (Custom)</t>
  </si>
  <si>
    <t>TAH-</t>
  </si>
  <si>
    <t>CS 11758 (Custom)</t>
  </si>
  <si>
    <t>TEND</t>
  </si>
  <si>
    <t>CS 749036 (Custom)</t>
  </si>
  <si>
    <t>TLRA</t>
  </si>
  <si>
    <t>CS 324625 (Custom)</t>
  </si>
  <si>
    <t>CVIG</t>
  </si>
  <si>
    <t>CS 50024 (Custom)</t>
  </si>
  <si>
    <t>VOF-</t>
  </si>
  <si>
    <t>CS 284541 (Custom)</t>
  </si>
  <si>
    <t>WIFI</t>
  </si>
  <si>
    <t>CS 277153 (Custom)</t>
  </si>
  <si>
    <t>WIX-</t>
  </si>
  <si>
    <t>CS 328923 (Custom)</t>
  </si>
  <si>
    <t>VUAT</t>
  </si>
  <si>
    <t>Citi VIBE US Alpha Trend Index (Custom)</t>
  </si>
  <si>
    <t>BCWT</t>
  </si>
  <si>
    <t>DZ Bank BestCommodity WTI Index (Custom)</t>
  </si>
  <si>
    <t>BCCO</t>
  </si>
  <si>
    <t>DZ Bank BestCommodity Corn Index (Custom)</t>
  </si>
  <si>
    <t>NAP-</t>
  </si>
  <si>
    <t>Tortoise North American Pipeline Index (Custom)</t>
  </si>
  <si>
    <t>KILC</t>
  </si>
  <si>
    <t>KIA Kuwait Islamic Liquid Index (Custom)</t>
  </si>
  <si>
    <t>SCTP</t>
  </si>
  <si>
    <t>UR U.S. Small-Cap Top Index (Custom)</t>
  </si>
  <si>
    <t>ZICC</t>
  </si>
  <si>
    <t>UR Cash Component (Zero Interest) (Custom)</t>
  </si>
  <si>
    <t>LCRA</t>
  </si>
  <si>
    <t>UR Large-Cap Risk Allocation Index (Custom)</t>
  </si>
  <si>
    <t>SLCP</t>
  </si>
  <si>
    <t>Fidelity U.S. (Custom)</t>
  </si>
  <si>
    <t>CUSP</t>
  </si>
  <si>
    <t>Custom placeholder (Custom)</t>
  </si>
  <si>
    <t>VSTR</t>
  </si>
  <si>
    <t>Vesper Short-Term Reversal Index (Custom)</t>
  </si>
  <si>
    <t>WOEM</t>
  </si>
  <si>
    <t>Morningstar Women's Empowerment (Custom)</t>
  </si>
  <si>
    <t>DMAP</t>
  </si>
  <si>
    <t>Morningstar Developed Markets Asia Pacific Sustainability 60 (Custom)</t>
  </si>
  <si>
    <t>DMEC</t>
  </si>
  <si>
    <t>Morningstar Developed Markets Energy Composite (Custom)</t>
  </si>
  <si>
    <t>DMS2</t>
  </si>
  <si>
    <t>Morningstar Developed Markets Sustainability 200  (Custom)</t>
  </si>
  <si>
    <t>CNIT</t>
  </si>
  <si>
    <t>BlueStar China Internet Index (Custom)</t>
  </si>
  <si>
    <t>ATEC</t>
  </si>
  <si>
    <t>BlueStar Asia Technology Index (Custom)</t>
  </si>
  <si>
    <t>FDHD</t>
  </si>
  <si>
    <t>Fidelity High Dividend Index (Custom)</t>
  </si>
  <si>
    <t>FDRR</t>
  </si>
  <si>
    <t>Fidelity U.S. Dividend for Rising Rates Index  (Custom)</t>
  </si>
  <si>
    <t>SCRA</t>
  </si>
  <si>
    <t>UR Small-Cap Risk Allocation Index (Custom)</t>
  </si>
  <si>
    <t>DMRE</t>
  </si>
  <si>
    <t>Morningstar REIT (Custom)</t>
  </si>
  <si>
    <t>SKK-</t>
  </si>
  <si>
    <t>KFH Capital Sukuk Index (Custom)</t>
  </si>
  <si>
    <t>CIT1</t>
  </si>
  <si>
    <t>S&amp;P U.S., Europe and Asia Consumer and Information Technology Top 100 Capped Index (Custom)</t>
  </si>
  <si>
    <t>SOCD</t>
  </si>
  <si>
    <t>Morningstar Societal Development (Custom)</t>
  </si>
  <si>
    <t>USIF</t>
  </si>
  <si>
    <t>ADIA Custom US Infrastructure Index (Custom)</t>
  </si>
  <si>
    <t>SMFE</t>
  </si>
  <si>
    <t>Robeco Global Sustainable Multi-Factor Equities Index (Custom)</t>
  </si>
  <si>
    <t>SGYF</t>
  </si>
  <si>
    <t>Morningstar Yield Focus  (Custom)</t>
  </si>
  <si>
    <t>TESG</t>
  </si>
  <si>
    <t>Thaipat ESG Index (Custom)</t>
  </si>
  <si>
    <t>NZLI</t>
  </si>
  <si>
    <t>ASX NZ Leaders Index (Custom)</t>
  </si>
  <si>
    <t>MOFE</t>
  </si>
  <si>
    <t>HSBC Momentum Factor Europe (Custom)</t>
  </si>
  <si>
    <t>MOFU</t>
  </si>
  <si>
    <t>HSBC Momentum Factor US (Custom)</t>
  </si>
  <si>
    <t>JHEM</t>
  </si>
  <si>
    <t>John Hancock Dimensional Emerging Markets Index (Custom)</t>
  </si>
  <si>
    <t>TOPX</t>
  </si>
  <si>
    <t>TOPIX (published by TSE) (Custom)</t>
  </si>
  <si>
    <t>HSI-</t>
  </si>
  <si>
    <t>Helios Strategic Income (Custom)</t>
  </si>
  <si>
    <t>FIXI</t>
  </si>
  <si>
    <t>Helios Fixed Income Index (Custom)</t>
  </si>
  <si>
    <t>FHCN</t>
  </si>
  <si>
    <t>Fidelity High Dividend Currency Neutral Index  (Custom)</t>
  </si>
  <si>
    <t>FDRC</t>
  </si>
  <si>
    <t>Fidelity Dividend for Rising Rates Currency Neutral Index  (Custom)</t>
  </si>
  <si>
    <t>5SDC</t>
  </si>
  <si>
    <t>S&amp;P Daily Capped 25/20 Index (Custom)</t>
  </si>
  <si>
    <t>NASE</t>
  </si>
  <si>
    <t>S&amp;P Expanded Technology Software Index (Custom)</t>
  </si>
  <si>
    <t>NATE</t>
  </si>
  <si>
    <t>S&amp;P Expanded Technology Sector Index (Custom)</t>
  </si>
  <si>
    <t>FIHD</t>
  </si>
  <si>
    <t>Fidelity Canada International High Dividend Index (Custom)</t>
  </si>
  <si>
    <t>ITIM</t>
  </si>
  <si>
    <t>S&amp;P Global 1200 Information Technology and Interactive Media &amp; Services Index (Slice and Dice)</t>
  </si>
  <si>
    <t>AGUH</t>
  </si>
  <si>
    <t>ACC Global Index(USD Hedged) (Slice and Dice)</t>
  </si>
  <si>
    <t>AGNH</t>
  </si>
  <si>
    <t>ACC Global Index(NZD Hedged) (Slice and Dice)</t>
  </si>
  <si>
    <t>FUSF</t>
  </si>
  <si>
    <t>Fidelity U.S. Focus Index (Custom)</t>
  </si>
  <si>
    <t>VBLV</t>
  </si>
  <si>
    <t>Invesco Value-Based All Cap Low Volatility Index (Custom)</t>
  </si>
  <si>
    <t>VBLA</t>
  </si>
  <si>
    <t>Invesco Value-Based Low Volatility Index (Custom)</t>
  </si>
  <si>
    <t>VBYD</t>
  </si>
  <si>
    <t>Invesco Values-Based Yield Index (Custom)</t>
  </si>
  <si>
    <t>VBAY</t>
  </si>
  <si>
    <t>Invesco Values-Based All CapYield Index (Custom)</t>
  </si>
  <si>
    <t>VBVA</t>
  </si>
  <si>
    <t>Invesco Values-Based Index (Custom)</t>
  </si>
  <si>
    <t>VBAV</t>
  </si>
  <si>
    <t>Invesco Values-Based All Cap Index (Custom)</t>
  </si>
  <si>
    <t>SFLK</t>
  </si>
  <si>
    <t>SFLK Composite (Custom)</t>
  </si>
  <si>
    <t>SFMK</t>
  </si>
  <si>
    <t>SFMK Composite (Custom)</t>
  </si>
  <si>
    <t>SFQK</t>
  </si>
  <si>
    <t>SFQK Composite (Custom)</t>
  </si>
  <si>
    <t>SFSK</t>
  </si>
  <si>
    <t>SFSK Composite (Custom)</t>
  </si>
  <si>
    <t>SFVK</t>
  </si>
  <si>
    <t>SFVK Composite (Custom)</t>
  </si>
  <si>
    <t>JPLV</t>
  </si>
  <si>
    <t>Alpha Building Blocks Low Volatility Index (Custom)</t>
  </si>
  <si>
    <t>JPTP</t>
  </si>
  <si>
    <t>Alpha Building BlocksTop Index (Custom)</t>
  </si>
  <si>
    <t>FQF-</t>
  </si>
  <si>
    <t>Fidelity Quality Focus Index (Custom)</t>
  </si>
  <si>
    <t>GMSL</t>
  </si>
  <si>
    <t>Morningstar Global Markets Sustainability Leaders (Custom)</t>
  </si>
  <si>
    <t>LBFU</t>
  </si>
  <si>
    <t>HSBC Low Beta Factor US Index (Custom)</t>
  </si>
  <si>
    <t>LBFE</t>
  </si>
  <si>
    <t>HSBC Low Beta Factor Europe Index (Custom)</t>
  </si>
  <si>
    <t>0046</t>
  </si>
  <si>
    <t>CS 38779 (Custom)</t>
  </si>
  <si>
    <t>CS17</t>
  </si>
  <si>
    <t>CS 17218 (Custom)</t>
  </si>
  <si>
    <t>0060</t>
  </si>
  <si>
    <t>CS 6423 (Custom)</t>
  </si>
  <si>
    <t>0080</t>
  </si>
  <si>
    <t>CS 210868 (Custom)</t>
  </si>
  <si>
    <t>CS63</t>
  </si>
  <si>
    <t>CS 6371 (Custom)</t>
  </si>
  <si>
    <t>0003</t>
  </si>
  <si>
    <t>CS 621 (Custom)</t>
  </si>
  <si>
    <t>0540</t>
  </si>
  <si>
    <t>CS 65460 (Custom)</t>
  </si>
  <si>
    <t>0558</t>
  </si>
  <si>
    <t>CS 38982 (Custom)</t>
  </si>
  <si>
    <t>0559</t>
  </si>
  <si>
    <t>CS 17383 (Custom)</t>
  </si>
  <si>
    <t>0627</t>
  </si>
  <si>
    <t>CS 65392 (Custom)</t>
  </si>
  <si>
    <t>0650</t>
  </si>
  <si>
    <t>CS 65393 (Custom)</t>
  </si>
  <si>
    <t>0686</t>
  </si>
  <si>
    <t>CS 65383 (Custom)</t>
  </si>
  <si>
    <t>0690</t>
  </si>
  <si>
    <t>CS 38780 (Custom)</t>
  </si>
  <si>
    <t>C070</t>
  </si>
  <si>
    <t>CS 38867 (Custom)</t>
  </si>
  <si>
    <t>0703</t>
  </si>
  <si>
    <t>CS 38698 (Custom)</t>
  </si>
  <si>
    <t>0718</t>
  </si>
  <si>
    <t>CS 65405 (Custom)</t>
  </si>
  <si>
    <t>CS08</t>
  </si>
  <si>
    <t>CS 18515 (Custom)</t>
  </si>
  <si>
    <t>C081</t>
  </si>
  <si>
    <t>CS 38873 (Custom)</t>
  </si>
  <si>
    <t>0848</t>
  </si>
  <si>
    <t>CS 38815 (Custom)</t>
  </si>
  <si>
    <t>0876</t>
  </si>
  <si>
    <t>CS 39014 (Custom)</t>
  </si>
  <si>
    <t>0008</t>
  </si>
  <si>
    <t>CS 6403 (Custom)</t>
  </si>
  <si>
    <t>0882</t>
  </si>
  <si>
    <t>CS 38732 (Custom)</t>
  </si>
  <si>
    <t>0926</t>
  </si>
  <si>
    <t>CS 29178 (Custom)</t>
  </si>
  <si>
    <t>0997</t>
  </si>
  <si>
    <t>CS 32349 (Custom)</t>
  </si>
  <si>
    <t>0998</t>
  </si>
  <si>
    <t>CS 33471 (Custom)</t>
  </si>
  <si>
    <t>CS69</t>
  </si>
  <si>
    <t>CS 609 (Custom)</t>
  </si>
  <si>
    <t>0010</t>
  </si>
  <si>
    <t>CS 6346 (Custom)</t>
  </si>
  <si>
    <t>CS10</t>
  </si>
  <si>
    <t>CS 10855 (Custom)</t>
  </si>
  <si>
    <t>CS14</t>
  </si>
  <si>
    <t>CS 14714 (Custom)</t>
  </si>
  <si>
    <t>0019</t>
  </si>
  <si>
    <t>CS 591 (Custom)</t>
  </si>
  <si>
    <t>0020</t>
  </si>
  <si>
    <t>CS 596 (Custom)</t>
  </si>
  <si>
    <t>2001</t>
  </si>
  <si>
    <t>CS 63872 (Custom)</t>
  </si>
  <si>
    <t>2004</t>
  </si>
  <si>
    <t>CS 63875 (Custom)</t>
  </si>
  <si>
    <t>C638</t>
  </si>
  <si>
    <t>CS 63878 (Custom)</t>
  </si>
  <si>
    <t>2032</t>
  </si>
  <si>
    <t>CS 41037 (Custom)</t>
  </si>
  <si>
    <t>2041</t>
  </si>
  <si>
    <t>CS 41637 (Custom)</t>
  </si>
  <si>
    <t>2055</t>
  </si>
  <si>
    <t>CS 43679 (Custom)</t>
  </si>
  <si>
    <t>2064</t>
  </si>
  <si>
    <t>CS 43822 (Custom)</t>
  </si>
  <si>
    <t>2071</t>
  </si>
  <si>
    <t>CS 44301 (Custom)</t>
  </si>
  <si>
    <t>2079</t>
  </si>
  <si>
    <t>CS 63945 (Custom)</t>
  </si>
  <si>
    <t>2081</t>
  </si>
  <si>
    <t>CS 63949 (Custom)</t>
  </si>
  <si>
    <t>2085</t>
  </si>
  <si>
    <t>CS 63953 (Custom)</t>
  </si>
  <si>
    <t>2093</t>
  </si>
  <si>
    <t>CS 63966 (Custom)</t>
  </si>
  <si>
    <t>2095</t>
  </si>
  <si>
    <t>CS 63968 (Custom)</t>
  </si>
  <si>
    <t>2143</t>
  </si>
  <si>
    <t>CS 64261 (Custom)</t>
  </si>
  <si>
    <t>2153</t>
  </si>
  <si>
    <t>CS 64299 (Custom)</t>
  </si>
  <si>
    <t>2157</t>
  </si>
  <si>
    <t>CS 64303 (Custom)</t>
  </si>
  <si>
    <t>2170</t>
  </si>
  <si>
    <t>CS 64365 (Custom)</t>
  </si>
  <si>
    <t>2184</t>
  </si>
  <si>
    <t>CS 64493 (Custom)</t>
  </si>
  <si>
    <t>2191</t>
  </si>
  <si>
    <t>CS 64529 (Custom)</t>
  </si>
  <si>
    <t>2194</t>
  </si>
  <si>
    <t>CS 203744 (Custom)</t>
  </si>
  <si>
    <t>2203</t>
  </si>
  <si>
    <t>CS 64605 (Custom)</t>
  </si>
  <si>
    <t>2210</t>
  </si>
  <si>
    <t>CS 64642 (Custom)</t>
  </si>
  <si>
    <t>2217</t>
  </si>
  <si>
    <t>CS 64661 (Custom)</t>
  </si>
  <si>
    <t>2221</t>
  </si>
  <si>
    <t>CS 64676 (Custom)</t>
  </si>
  <si>
    <t>2245</t>
  </si>
  <si>
    <t>CS 64893 (Custom)</t>
  </si>
  <si>
    <t>2250</t>
  </si>
  <si>
    <t>CS 64922 (Custom)</t>
  </si>
  <si>
    <t>2275</t>
  </si>
  <si>
    <t>CS 209318 (Custom)</t>
  </si>
  <si>
    <t>2276</t>
  </si>
  <si>
    <t>CS 209319 (Custom)</t>
  </si>
  <si>
    <t>2283</t>
  </si>
  <si>
    <t>CS 210436 (Custom)</t>
  </si>
  <si>
    <t>2304</t>
  </si>
  <si>
    <t>CS 210931 (Custom)</t>
  </si>
  <si>
    <t>2312</t>
  </si>
  <si>
    <t>CS 211369 (Custom)</t>
  </si>
  <si>
    <t>2318</t>
  </si>
  <si>
    <t>CS 211476 (Custom)</t>
  </si>
  <si>
    <t>S211</t>
  </si>
  <si>
    <t>CS 211677 (Custom)</t>
  </si>
  <si>
    <t>C232</t>
  </si>
  <si>
    <t>CS 211687 (Custom)</t>
  </si>
  <si>
    <t>2326</t>
  </si>
  <si>
    <t>CS 211688 (Custom)</t>
  </si>
  <si>
    <t>0023</t>
  </si>
  <si>
    <t>CS 14744 (Custom)</t>
  </si>
  <si>
    <t>C235</t>
  </si>
  <si>
    <t>CS 212421 (Custom)</t>
  </si>
  <si>
    <t>2363</t>
  </si>
  <si>
    <t>CS 213075 (Custom)</t>
  </si>
  <si>
    <t>C002</t>
  </si>
  <si>
    <t>CS 10861 (Custom)</t>
  </si>
  <si>
    <t>0032</t>
  </si>
  <si>
    <t>CS 10878 (Custom)</t>
  </si>
  <si>
    <t>0033</t>
  </si>
  <si>
    <t>CS 10898 (Custom)</t>
  </si>
  <si>
    <t>0034</t>
  </si>
  <si>
    <t>CS 15315 (Custom)</t>
  </si>
  <si>
    <t>CS56</t>
  </si>
  <si>
    <t>CS 565 (Custom)</t>
  </si>
  <si>
    <t>0041</t>
  </si>
  <si>
    <t>CS 10876 (Custom)</t>
  </si>
  <si>
    <t>C225</t>
  </si>
  <si>
    <t>CS 225163 (Custom)</t>
  </si>
  <si>
    <t>C108</t>
  </si>
  <si>
    <t>CS 10859 (Custom)</t>
  </si>
  <si>
    <t>0044</t>
  </si>
  <si>
    <t>CS 560 (Custom)</t>
  </si>
  <si>
    <t>0045</t>
  </si>
  <si>
    <t>CS 623 (Custom)</t>
  </si>
  <si>
    <t>0048</t>
  </si>
  <si>
    <t>CS 6454 (Custom)</t>
  </si>
  <si>
    <t>S146</t>
  </si>
  <si>
    <t>CS 14672 (Custom)</t>
  </si>
  <si>
    <t>0053</t>
  </si>
  <si>
    <t>CS 562 (Custom)</t>
  </si>
  <si>
    <t>0054</t>
  </si>
  <si>
    <t>CS 589 (Custom)</t>
  </si>
  <si>
    <t>C711</t>
  </si>
  <si>
    <t>CS 7111 (Custom)</t>
  </si>
  <si>
    <t>0056</t>
  </si>
  <si>
    <t>CS 44927 (Custom)</t>
  </si>
  <si>
    <t>0058</t>
  </si>
  <si>
    <t>CS 14668 (Custom)</t>
  </si>
  <si>
    <t>0061</t>
  </si>
  <si>
    <t>CS 10865 (Custom)</t>
  </si>
  <si>
    <t>0068</t>
  </si>
  <si>
    <t>CS 29291 (Custom)</t>
  </si>
  <si>
    <t>0073</t>
  </si>
  <si>
    <t>CS 16931 (Custom)</t>
  </si>
  <si>
    <t>0083</t>
  </si>
  <si>
    <t>CS 567 (Custom)</t>
  </si>
  <si>
    <t>0086</t>
  </si>
  <si>
    <t>CS 568 (Custom)</t>
  </si>
  <si>
    <t>0089</t>
  </si>
  <si>
    <t>CS 16905 (Custom)</t>
  </si>
  <si>
    <t>0092</t>
  </si>
  <si>
    <t>CS 37523 (Custom)</t>
  </si>
  <si>
    <t>0100</t>
  </si>
  <si>
    <t>CS 14698 (Custom)</t>
  </si>
  <si>
    <t>0105</t>
  </si>
  <si>
    <t>CS 7092 (Custom)</t>
  </si>
  <si>
    <t>0107</t>
  </si>
  <si>
    <t>CS 14615 (Custom)</t>
  </si>
  <si>
    <t>0116</t>
  </si>
  <si>
    <t>CS 6811 (Custom)</t>
  </si>
  <si>
    <t>0117</t>
  </si>
  <si>
    <t>CS 10857 (Custom)</t>
  </si>
  <si>
    <t>0127</t>
  </si>
  <si>
    <t>CS 570 (Custom)</t>
  </si>
  <si>
    <t>0142</t>
  </si>
  <si>
    <t>CS 7103 (Custom)</t>
  </si>
  <si>
    <t>CS71</t>
  </si>
  <si>
    <t>CS 7113 (Custom)</t>
  </si>
  <si>
    <t>0178</t>
  </si>
  <si>
    <t>CS 27967 (Custom)</t>
  </si>
  <si>
    <t>0179</t>
  </si>
  <si>
    <t>CS 625 (Custom)</t>
  </si>
  <si>
    <t>0212</t>
  </si>
  <si>
    <t>CS 34793 (Custom)</t>
  </si>
  <si>
    <t>0215</t>
  </si>
  <si>
    <t>CS 209116 (Custom)</t>
  </si>
  <si>
    <t>0242</t>
  </si>
  <si>
    <t>CS 586 (Custom)</t>
  </si>
  <si>
    <t>0247</t>
  </si>
  <si>
    <t>CS 7127 (Custom)</t>
  </si>
  <si>
    <t>0269</t>
  </si>
  <si>
    <t>CS 34762 (Custom)</t>
  </si>
  <si>
    <t>0272</t>
  </si>
  <si>
    <t>CS 44116 (Custom)</t>
  </si>
  <si>
    <t>0293</t>
  </si>
  <si>
    <t>CS 604 (Custom)</t>
  </si>
  <si>
    <t>0303</t>
  </si>
  <si>
    <t>CS 12072 (Custom)</t>
  </si>
  <si>
    <t>0315</t>
  </si>
  <si>
    <t>CS 18507 (Custom)</t>
  </si>
  <si>
    <t>0316</t>
  </si>
  <si>
    <t>CS 9814 (Custom)</t>
  </si>
  <si>
    <t>0321</t>
  </si>
  <si>
    <t>CS 9236 (Custom)</t>
  </si>
  <si>
    <t>0336</t>
  </si>
  <si>
    <t>CS 30841 (Custom)</t>
  </si>
  <si>
    <t>0339</t>
  </si>
  <si>
    <t>CS 278284 (Custom)</t>
  </si>
  <si>
    <t>0340</t>
  </si>
  <si>
    <t>CS 33035 (Custom)</t>
  </si>
  <si>
    <t>0341</t>
  </si>
  <si>
    <t>CS 7094 (Custom)</t>
  </si>
  <si>
    <t>0345</t>
  </si>
  <si>
    <t>CS 12071 (Custom)</t>
  </si>
  <si>
    <t>0347</t>
  </si>
  <si>
    <t>CS 210985 (Custom)</t>
  </si>
  <si>
    <t>0390</t>
  </si>
  <si>
    <t>CS 32540 (Custom)</t>
  </si>
  <si>
    <t>0410</t>
  </si>
  <si>
    <t>CS 50980 (Custom)</t>
  </si>
  <si>
    <t>0425</t>
  </si>
  <si>
    <t>CS 42910 (Custom)</t>
  </si>
  <si>
    <t>0440</t>
  </si>
  <si>
    <t>CS 7099 (Custom)</t>
  </si>
  <si>
    <t>0460</t>
  </si>
  <si>
    <t>CS 267438 (Custom)</t>
  </si>
  <si>
    <t>0467</t>
  </si>
  <si>
    <t>CS 21565 (Custom)</t>
  </si>
  <si>
    <t>0493</t>
  </si>
  <si>
    <t>CS 34010 (Custom)</t>
  </si>
  <si>
    <t>0494</t>
  </si>
  <si>
    <t>CS 6826 (Custom)</t>
  </si>
  <si>
    <t>0497</t>
  </si>
  <si>
    <t>CS 40302 (Custom)</t>
  </si>
  <si>
    <t>0511</t>
  </si>
  <si>
    <t>CS 617 (Custom)</t>
  </si>
  <si>
    <t>CS 291158 (Custom)</t>
  </si>
  <si>
    <t>0546</t>
  </si>
  <si>
    <t>CS 64047 (Custom)</t>
  </si>
  <si>
    <t>0636</t>
  </si>
  <si>
    <t>CS 345324 (Custom)</t>
  </si>
  <si>
    <t>0656</t>
  </si>
  <si>
    <t>CS 64287 (Custom)</t>
  </si>
  <si>
    <t>0669</t>
  </si>
  <si>
    <t>CS 18512 (Custom)</t>
  </si>
  <si>
    <t>0710</t>
  </si>
  <si>
    <t>CS 6382 (Custom)</t>
  </si>
  <si>
    <t>0737</t>
  </si>
  <si>
    <t>CS 41257 (Custom)</t>
  </si>
  <si>
    <t>0754</t>
  </si>
  <si>
    <t>CS 25793 (Custom)</t>
  </si>
  <si>
    <t>0789</t>
  </si>
  <si>
    <t>CS 40841 (Custom)</t>
  </si>
  <si>
    <t>0806</t>
  </si>
  <si>
    <t>CS 64512 (Custom)</t>
  </si>
  <si>
    <t>0845</t>
  </si>
  <si>
    <t>CS 210681 (Custom)</t>
  </si>
  <si>
    <t>0868</t>
  </si>
  <si>
    <t>CS 41471 (Custom)</t>
  </si>
  <si>
    <t>0881</t>
  </si>
  <si>
    <t>CS 213277 (Custom)</t>
  </si>
  <si>
    <t>0931</t>
  </si>
  <si>
    <t>CS 226917 (Custom)</t>
  </si>
  <si>
    <t>0973</t>
  </si>
  <si>
    <t>CS 225389 (Custom)</t>
  </si>
  <si>
    <t>1004</t>
  </si>
  <si>
    <t>CS 226915 (Custom)</t>
  </si>
  <si>
    <t>1031</t>
  </si>
  <si>
    <t>CS 21559 (Custom)</t>
  </si>
  <si>
    <t>1056</t>
  </si>
  <si>
    <t>CS 213031 (Custom)</t>
  </si>
  <si>
    <t>1112</t>
  </si>
  <si>
    <t>CS 267995 (Custom)</t>
  </si>
  <si>
    <t>1212</t>
  </si>
  <si>
    <t>CS 63891 (Custom)</t>
  </si>
  <si>
    <t>1227</t>
  </si>
  <si>
    <t>CS 14549 (Custom)</t>
  </si>
  <si>
    <t>1289</t>
  </si>
  <si>
    <t>CS 226577 (Custom)</t>
  </si>
  <si>
    <t>CS13</t>
  </si>
  <si>
    <t>CS 267188 (Custom)</t>
  </si>
  <si>
    <t>1333</t>
  </si>
  <si>
    <t>CS 209156 (Custom)</t>
  </si>
  <si>
    <t>1378</t>
  </si>
  <si>
    <t>CS 272619 (Custom)</t>
  </si>
  <si>
    <t>1382</t>
  </si>
  <si>
    <t>CS 44529 (Custom)</t>
  </si>
  <si>
    <t>1387</t>
  </si>
  <si>
    <t>CS 207697 (Custom)</t>
  </si>
  <si>
    <t>1402</t>
  </si>
  <si>
    <t>CS 6567 (Custom)</t>
  </si>
  <si>
    <t>1476</t>
  </si>
  <si>
    <t>CS 34559 (Custom)</t>
  </si>
  <si>
    <t>1638</t>
  </si>
  <si>
    <t>CS 211514 (Custom)</t>
  </si>
  <si>
    <t>1668</t>
  </si>
  <si>
    <t>CS 210678 (Custom)</t>
  </si>
  <si>
    <t>1685</t>
  </si>
  <si>
    <t>CS 267391 (Custom)</t>
  </si>
  <si>
    <t>1717</t>
  </si>
  <si>
    <t>CS 10824 (Custom)</t>
  </si>
  <si>
    <t>1728</t>
  </si>
  <si>
    <t>CS 267938 (Custom)</t>
  </si>
  <si>
    <t>1813</t>
  </si>
  <si>
    <t>CS 48010 (Custom)</t>
  </si>
  <si>
    <t>1882</t>
  </si>
  <si>
    <t>CS 63988 (Custom)</t>
  </si>
  <si>
    <t>1883</t>
  </si>
  <si>
    <t>CS 44524 (Custom)</t>
  </si>
  <si>
    <t>1888</t>
  </si>
  <si>
    <t>CS 63965 (Custom)</t>
  </si>
  <si>
    <t>1918</t>
  </si>
  <si>
    <t>CS 267190 (Custom)</t>
  </si>
  <si>
    <t>1999</t>
  </si>
  <si>
    <t>CS 226902 (Custom)</t>
  </si>
  <si>
    <t>2005</t>
  </si>
  <si>
    <t>CS 42967 (Custom)</t>
  </si>
  <si>
    <t>2007</t>
  </si>
  <si>
    <t>CS 44535 (Custom)</t>
  </si>
  <si>
    <t>2008</t>
  </si>
  <si>
    <t>CS 31980 (Custom)</t>
  </si>
  <si>
    <t>2105</t>
  </si>
  <si>
    <t>CS 6553 (Custom)</t>
  </si>
  <si>
    <t>2106</t>
  </si>
  <si>
    <t>CS 14513 (Custom)</t>
  </si>
  <si>
    <t>2128</t>
  </si>
  <si>
    <t>CS 226180 (Custom)</t>
  </si>
  <si>
    <t>2204</t>
  </si>
  <si>
    <t>CS 10752 (Custom)</t>
  </si>
  <si>
    <t>2314</t>
  </si>
  <si>
    <t>CS 42816 (Custom)</t>
  </si>
  <si>
    <t>2383</t>
  </si>
  <si>
    <t>CS 30239 (Custom)</t>
  </si>
  <si>
    <t>2451</t>
  </si>
  <si>
    <t>CS 34666 (Custom)</t>
  </si>
  <si>
    <t>2615</t>
  </si>
  <si>
    <t>CS 17009 (Custom)</t>
  </si>
  <si>
    <t>2670</t>
  </si>
  <si>
    <t>CS 32999 (Custom)</t>
  </si>
  <si>
    <t>2688</t>
  </si>
  <si>
    <t>CS 34654 (Custom)</t>
  </si>
  <si>
    <t>2689</t>
  </si>
  <si>
    <t>CS 43199 (Custom)</t>
  </si>
  <si>
    <t>2782</t>
  </si>
  <si>
    <t>CS 40387 (Custom)</t>
  </si>
  <si>
    <t>2877</t>
  </si>
  <si>
    <t>CS 51637 (Custom)</t>
  </si>
  <si>
    <t>2882</t>
  </si>
  <si>
    <t>CS 6550 (Custom)</t>
  </si>
  <si>
    <t>CS21</t>
  </si>
  <si>
    <t>CS 210632 (Custom)</t>
  </si>
  <si>
    <t>C001</t>
  </si>
  <si>
    <t>CS 210795 (Custom)</t>
  </si>
  <si>
    <t>0028</t>
  </si>
  <si>
    <t>CS 210826 (Custom)</t>
  </si>
  <si>
    <t>0039</t>
  </si>
  <si>
    <t>CS 211698 (Custom)</t>
  </si>
  <si>
    <t>0043</t>
  </si>
  <si>
    <t>CS 211732 (Custom)</t>
  </si>
  <si>
    <t>3308</t>
  </si>
  <si>
    <t>CS 43267 (Custom)</t>
  </si>
  <si>
    <t>3333</t>
  </si>
  <si>
    <t>CS 210957 (Custom)</t>
  </si>
  <si>
    <t>3370</t>
  </si>
  <si>
    <t>CS 822247 (Custom)</t>
  </si>
  <si>
    <t>3632</t>
  </si>
  <si>
    <t>CS 208055 (Custom)</t>
  </si>
  <si>
    <t>3800</t>
  </si>
  <si>
    <t>CS 64498 (Custom)</t>
  </si>
  <si>
    <t>3818</t>
  </si>
  <si>
    <t>CS 49068 (Custom)</t>
  </si>
  <si>
    <t>3900</t>
  </si>
  <si>
    <t>CS 43614 (Custom)</t>
  </si>
  <si>
    <t>3IN-</t>
  </si>
  <si>
    <t>CS 284540 (Custom)</t>
  </si>
  <si>
    <t>4581</t>
  </si>
  <si>
    <t>CS 2102 (Custom)</t>
  </si>
  <si>
    <t>5530</t>
  </si>
  <si>
    <t>CS 32839 (Custom)</t>
  </si>
  <si>
    <t>0031</t>
  </si>
  <si>
    <t>CS 39651 (Custom)</t>
  </si>
  <si>
    <t>0052</t>
  </si>
  <si>
    <t>CS 39115 (Custom)</t>
  </si>
  <si>
    <t>0067</t>
  </si>
  <si>
    <t>CS 38773 (Custom)</t>
  </si>
  <si>
    <t>0172</t>
  </si>
  <si>
    <t>CS 38827 (Custom)</t>
  </si>
  <si>
    <t>0173</t>
  </si>
  <si>
    <t>CS 65398 (Custom)</t>
  </si>
  <si>
    <t>C017</t>
  </si>
  <si>
    <t>CS 38802 (Custom)</t>
  </si>
  <si>
    <t>0208</t>
  </si>
  <si>
    <t>CS 39018 (Custom)</t>
  </si>
  <si>
    <t>0216</t>
  </si>
  <si>
    <t>CS 65450 (Custom)</t>
  </si>
  <si>
    <t>0260</t>
  </si>
  <si>
    <t>CS 32074 (Custom)</t>
  </si>
  <si>
    <t>0261</t>
  </si>
  <si>
    <t>CS 32253 (Custom)</t>
  </si>
  <si>
    <t>0276</t>
  </si>
  <si>
    <t>CS 33046 (Custom)</t>
  </si>
  <si>
    <t>0280</t>
  </si>
  <si>
    <t>CS 38920 (Custom)</t>
  </si>
  <si>
    <t>0282</t>
  </si>
  <si>
    <t>CS 32766 (Custom)</t>
  </si>
  <si>
    <t>0289</t>
  </si>
  <si>
    <t>CS 32100 (Custom)</t>
  </si>
  <si>
    <t>0330</t>
  </si>
  <si>
    <t>CS 33773 (Custom)</t>
  </si>
  <si>
    <t>0331</t>
  </si>
  <si>
    <t>CS 36386 (Custom)</t>
  </si>
  <si>
    <t>0352</t>
  </si>
  <si>
    <t>CS 63845 (Custom)</t>
  </si>
  <si>
    <t>0380</t>
  </si>
  <si>
    <t>CS 34918 (Custom)</t>
  </si>
  <si>
    <t>0487</t>
  </si>
  <si>
    <t>CS 63868 (Custom)</t>
  </si>
  <si>
    <t>0491</t>
  </si>
  <si>
    <t>CS 63803 (Custom)</t>
  </si>
  <si>
    <t>0507</t>
  </si>
  <si>
    <t>CS 63859 (Custom)</t>
  </si>
  <si>
    <t>0518</t>
  </si>
  <si>
    <t>CS 34199 (Custom)</t>
  </si>
  <si>
    <t>0521</t>
  </si>
  <si>
    <t>CS 37980 (Custom)</t>
  </si>
  <si>
    <t>0571</t>
  </si>
  <si>
    <t>CS 37773 (Custom)</t>
  </si>
  <si>
    <t>CS 37371 (Custom)</t>
  </si>
  <si>
    <t>0588</t>
  </si>
  <si>
    <t>CS 38710 (Custom)</t>
  </si>
  <si>
    <t>0620</t>
  </si>
  <si>
    <t>CS 24832 (Custom)</t>
  </si>
  <si>
    <t>0645</t>
  </si>
  <si>
    <t>CS 17310 (Custom)</t>
  </si>
  <si>
    <t>0682</t>
  </si>
  <si>
    <t>CS 17229 (Custom)</t>
  </si>
  <si>
    <t>0683</t>
  </si>
  <si>
    <t>CS 17234 (Custom)</t>
  </si>
  <si>
    <t>6007</t>
  </si>
  <si>
    <t>CS 23908 (Custom)</t>
  </si>
  <si>
    <t>0823</t>
  </si>
  <si>
    <t>CS 24852 (Custom)</t>
  </si>
  <si>
    <t>0869</t>
  </si>
  <si>
    <t>CS 24838 (Custom)</t>
  </si>
  <si>
    <t>6009</t>
  </si>
  <si>
    <t>CS 63809 (Custom)</t>
  </si>
  <si>
    <t>6018</t>
  </si>
  <si>
    <t>CS 212252 (Custom)</t>
  </si>
  <si>
    <t>7190</t>
  </si>
  <si>
    <t>CS 745814 (Custom)</t>
  </si>
  <si>
    <t>7240</t>
  </si>
  <si>
    <t>CS 825 (Custom)</t>
  </si>
  <si>
    <t>8137</t>
  </si>
  <si>
    <t>CS 36419 (Custom)</t>
  </si>
  <si>
    <t>8279</t>
  </si>
  <si>
    <t>CS 64013 (Custom)</t>
  </si>
  <si>
    <t>8595</t>
  </si>
  <si>
    <t>CS 24278 (Custom)</t>
  </si>
  <si>
    <t>8628</t>
  </si>
  <si>
    <t>CS 35980 (Custom)</t>
  </si>
  <si>
    <t>9435</t>
  </si>
  <si>
    <t>CS 24266 (Custom)</t>
  </si>
  <si>
    <t>9910</t>
  </si>
  <si>
    <t>CS 14493 (Custom)</t>
  </si>
  <si>
    <t>AALI</t>
  </si>
  <si>
    <t>CS 26667 (Custom)</t>
  </si>
  <si>
    <t>CABS</t>
  </si>
  <si>
    <t>CS 10987 (Custom)</t>
  </si>
  <si>
    <t>ACKB</t>
  </si>
  <si>
    <t>CS 7008 (Custom)</t>
  </si>
  <si>
    <t>ADRO</t>
  </si>
  <si>
    <t>CS 65010 (Custom)</t>
  </si>
  <si>
    <t>AEV-</t>
  </si>
  <si>
    <t>CS 14750 (Custom)</t>
  </si>
  <si>
    <t>AGI-</t>
  </si>
  <si>
    <t>CS 32270 (Custom)</t>
  </si>
  <si>
    <t>AIN-</t>
  </si>
  <si>
    <t>CS 4200 (Custom)</t>
  </si>
  <si>
    <t>AKRA</t>
  </si>
  <si>
    <t>CS 10951 (Custom)</t>
  </si>
  <si>
    <t>CALD</t>
  </si>
  <si>
    <t>CS 38591 (Custom)</t>
  </si>
  <si>
    <t>ALDE</t>
  </si>
  <si>
    <t>CS 27089 (Custom)</t>
  </si>
  <si>
    <t>ALDP</t>
  </si>
  <si>
    <t>CS 28205 (Custom)</t>
  </si>
  <si>
    <t>ALES</t>
  </si>
  <si>
    <t>CS 28227 (Custom)</t>
  </si>
  <si>
    <t>CALF</t>
  </si>
  <si>
    <t>CS 5856 (Custom)</t>
  </si>
  <si>
    <t>ALFP</t>
  </si>
  <si>
    <t>CS 46165 (Custom)</t>
  </si>
  <si>
    <t>ALGE</t>
  </si>
  <si>
    <t>CS 44446 (Custom)</t>
  </si>
  <si>
    <t>ALGI</t>
  </si>
  <si>
    <t>CS 19066 (Custom)</t>
  </si>
  <si>
    <t>ALHR</t>
  </si>
  <si>
    <t>CS 40685 (Custom)</t>
  </si>
  <si>
    <t>ALLH</t>
  </si>
  <si>
    <t>CS 21816 (Custom)</t>
  </si>
  <si>
    <t>ALLN</t>
  </si>
  <si>
    <t>CS 30287 (Custom)</t>
  </si>
  <si>
    <t>ALML</t>
  </si>
  <si>
    <t>CS 352522 (Custom)</t>
  </si>
  <si>
    <t>ALPD</t>
  </si>
  <si>
    <t>CS 21840 (Custom)</t>
  </si>
  <si>
    <t>ALPE</t>
  </si>
  <si>
    <t>CS 297641 (Custom)</t>
  </si>
  <si>
    <t>C191</t>
  </si>
  <si>
    <t>CS 19108 (Custom)</t>
  </si>
  <si>
    <t>ALUP</t>
  </si>
  <si>
    <t>CS 327970 (Custom)</t>
  </si>
  <si>
    <t>AMKR</t>
  </si>
  <si>
    <t>CS 25508 (Custom)</t>
  </si>
  <si>
    <t>AMRT</t>
  </si>
  <si>
    <t>CS 208946 (Custom)</t>
  </si>
  <si>
    <t>CS20</t>
  </si>
  <si>
    <t>CS 206377 (Custom)</t>
  </si>
  <si>
    <t>APAX</t>
  </si>
  <si>
    <t>CS 576857 (Custom)</t>
  </si>
  <si>
    <t>APGN</t>
  </si>
  <si>
    <t>CS 328336 (Custom)</t>
  </si>
  <si>
    <t>AR4G</t>
  </si>
  <si>
    <t>CS 44778 (Custom)</t>
  </si>
  <si>
    <t>ARYN</t>
  </si>
  <si>
    <t>CS 56424 (Custom)</t>
  </si>
  <si>
    <t>C312</t>
  </si>
  <si>
    <t>CS 312682 (Custom)</t>
  </si>
  <si>
    <t>ATNI</t>
  </si>
  <si>
    <t>CS 8465 (Custom)</t>
  </si>
  <si>
    <t>C327</t>
  </si>
  <si>
    <t>CS 327936 (Custom)</t>
  </si>
  <si>
    <t>AYGA</t>
  </si>
  <si>
    <t>CS 6714 (Custom)</t>
  </si>
  <si>
    <t>AZRG</t>
  </si>
  <si>
    <t>CS 225863 (Custom)</t>
  </si>
  <si>
    <t>BBDB</t>
  </si>
  <si>
    <t>CS 3548 (Custom)</t>
  </si>
  <si>
    <t>CS 291387 (Custom)</t>
  </si>
  <si>
    <t>BEAN</t>
  </si>
  <si>
    <t>CS 16393 (Custom)</t>
  </si>
  <si>
    <t>BEKB</t>
  </si>
  <si>
    <t>CS 179 (Custom)</t>
  </si>
  <si>
    <t>BFS-</t>
  </si>
  <si>
    <t>CS 10308 (Custom)</t>
  </si>
  <si>
    <t>BION</t>
  </si>
  <si>
    <t>CS 18887 (Custom)</t>
  </si>
  <si>
    <t>BJC-</t>
  </si>
  <si>
    <t>CS 10985 (Custom)</t>
  </si>
  <si>
    <t>BKE-</t>
  </si>
  <si>
    <t>CS 9918 (Custom)</t>
  </si>
  <si>
    <t>BKWB</t>
  </si>
  <si>
    <t>CS 2705 (Custom)</t>
  </si>
  <si>
    <t>BLAD</t>
  </si>
  <si>
    <t>CS 7179 (Custom)</t>
  </si>
  <si>
    <t>BMTR</t>
  </si>
  <si>
    <t>CS 14791 (Custom)</t>
  </si>
  <si>
    <t>BOS-</t>
  </si>
  <si>
    <t>CS 18891 (Custom)</t>
  </si>
  <si>
    <t>BRC-</t>
  </si>
  <si>
    <t>CS 9664 (Custom)</t>
  </si>
  <si>
    <t>BRED</t>
  </si>
  <si>
    <t>CS 18947 (Custom)</t>
  </si>
  <si>
    <t>BSDE</t>
  </si>
  <si>
    <t>CS 64905 (Custom)</t>
  </si>
  <si>
    <t>BSTB</t>
  </si>
  <si>
    <t>CS 6863 (Custom)</t>
  </si>
  <si>
    <t>BTKW</t>
  </si>
  <si>
    <t>CS 2178 (Custom)</t>
  </si>
  <si>
    <t>BTS-</t>
  </si>
  <si>
    <t>CS 10556 (Custom)</t>
  </si>
  <si>
    <t>BURE</t>
  </si>
  <si>
    <t>CS 19205 (Custom)</t>
  </si>
  <si>
    <t>BVN-</t>
  </si>
  <si>
    <t>CS 37736 (Custom)</t>
  </si>
  <si>
    <t>BYAN</t>
  </si>
  <si>
    <t>CS 65946 (Custom)</t>
  </si>
  <si>
    <t>CATO</t>
  </si>
  <si>
    <t>CS 7380 (Custom)</t>
  </si>
  <si>
    <t>CBOS</t>
  </si>
  <si>
    <t>CS 18946 (Custom)</t>
  </si>
  <si>
    <t>CS15</t>
  </si>
  <si>
    <t>CS 15475 (Custom)</t>
  </si>
  <si>
    <t>CENT</t>
  </si>
  <si>
    <t>CS 16638 (Custom)</t>
  </si>
  <si>
    <t>CHIB</t>
  </si>
  <si>
    <t>CS 11049 (Custom)</t>
  </si>
  <si>
    <t>CLA-</t>
  </si>
  <si>
    <t>CS 64445 (Custom)</t>
  </si>
  <si>
    <t>CMBN</t>
  </si>
  <si>
    <t>CS 345589 (Custom)</t>
  </si>
  <si>
    <t>COLR</t>
  </si>
  <si>
    <t>CS 165 (Custom)</t>
  </si>
  <si>
    <t>CCPA</t>
  </si>
  <si>
    <t>CS 17570 (Custom)</t>
  </si>
  <si>
    <t>CPIN</t>
  </si>
  <si>
    <t>CS 10919 (Custom)</t>
  </si>
  <si>
    <t>CPS-</t>
  </si>
  <si>
    <t>CS 51466 (Custom)</t>
  </si>
  <si>
    <t>CRVL</t>
  </si>
  <si>
    <t>CS 12515 (Custom)</t>
  </si>
  <si>
    <t>CCSN</t>
  </si>
  <si>
    <t>CS 13380 (Custom)</t>
  </si>
  <si>
    <t>CTRA</t>
  </si>
  <si>
    <t>CS 10943 (Custom)</t>
  </si>
  <si>
    <t>DAE-</t>
  </si>
  <si>
    <t>CS 9414 (Custom)</t>
  </si>
  <si>
    <t>DAIR</t>
  </si>
  <si>
    <t>CS 15174 (Custom)</t>
  </si>
  <si>
    <t>DANH</t>
  </si>
  <si>
    <t>CS 345397 (Custom)</t>
  </si>
  <si>
    <t>DBAN</t>
  </si>
  <si>
    <t>CS 19289 (Custom)</t>
  </si>
  <si>
    <t>DEA-</t>
  </si>
  <si>
    <t>CS 31427 (Custom)</t>
  </si>
  <si>
    <t>DELF</t>
  </si>
  <si>
    <t>CS 41244 (Custom)</t>
  </si>
  <si>
    <t>DKSH</t>
  </si>
  <si>
    <t>CS 291386 (Custom)</t>
  </si>
  <si>
    <t>DLEK</t>
  </si>
  <si>
    <t>CS 32500 (Custom)</t>
  </si>
  <si>
    <t>DMGO</t>
  </si>
  <si>
    <t>CS 9570 (Custom)</t>
  </si>
  <si>
    <t>DNLM</t>
  </si>
  <si>
    <t>CS 44276 (Custom)</t>
  </si>
  <si>
    <t>DRBM</t>
  </si>
  <si>
    <t>CS 9362 (Custom)</t>
  </si>
  <si>
    <t>DTG-</t>
  </si>
  <si>
    <t>CS 19469 (Custom)</t>
  </si>
  <si>
    <t>DUEG</t>
  </si>
  <si>
    <t>CS 5652 (Custom)</t>
  </si>
  <si>
    <t>DUFN</t>
  </si>
  <si>
    <t>CS 43811 (Custom)</t>
  </si>
  <si>
    <t>ECOR</t>
  </si>
  <si>
    <t>CS 213316 (Custom)</t>
  </si>
  <si>
    <t>EMMN</t>
  </si>
  <si>
    <t>CS 42299 (Custom)</t>
  </si>
  <si>
    <t>EMP-</t>
  </si>
  <si>
    <t>CS 351063 (Custom)</t>
  </si>
  <si>
    <t>EMSN</t>
  </si>
  <si>
    <t>CS 2788 (Custom)</t>
  </si>
  <si>
    <t>ENKA</t>
  </si>
  <si>
    <t>CS 15044 (Custom)</t>
  </si>
  <si>
    <t>EPD-</t>
  </si>
  <si>
    <t>CS 26397 (Custom)</t>
  </si>
  <si>
    <t>ERG-</t>
  </si>
  <si>
    <t>CS 27494 (Custom)</t>
  </si>
  <si>
    <t>EXMR</t>
  </si>
  <si>
    <t>CS 38674 (Custom)</t>
  </si>
  <si>
    <t>EXOR</t>
  </si>
  <si>
    <t>CS 208022 (Custom)</t>
  </si>
  <si>
    <t>EZHL</t>
  </si>
  <si>
    <t>CS 44865 (Custom)</t>
  </si>
  <si>
    <t>EZPW</t>
  </si>
  <si>
    <t>CS 8558 (Custom)</t>
  </si>
  <si>
    <t>CFIB</t>
  </si>
  <si>
    <t>CS 6155 (Custom)</t>
  </si>
  <si>
    <t>FIEG</t>
  </si>
  <si>
    <t>CS 13077 (Custom)</t>
  </si>
  <si>
    <t>FORN</t>
  </si>
  <si>
    <t>CS 2836 (Custom)</t>
  </si>
  <si>
    <t>FORR</t>
  </si>
  <si>
    <t>CS 20136 (Custom)</t>
  </si>
  <si>
    <t>FPER</t>
  </si>
  <si>
    <t>CS 822167 (Custom)</t>
  </si>
  <si>
    <t>FPH-</t>
  </si>
  <si>
    <t>CS 10995 (Custom)</t>
  </si>
  <si>
    <t>FRAS</t>
  </si>
  <si>
    <t>CS 13241 (Custom)</t>
  </si>
  <si>
    <t>GAA-</t>
  </si>
  <si>
    <t>CS 29852 (Custom)</t>
  </si>
  <si>
    <t>GALE</t>
  </si>
  <si>
    <t>CS 751774 (Custom)</t>
  </si>
  <si>
    <t>GALP</t>
  </si>
  <si>
    <t>CS 44193 (Custom)</t>
  </si>
  <si>
    <t>GAMH</t>
  </si>
  <si>
    <t>CS 2769 (Custom)</t>
  </si>
  <si>
    <t>GBLB</t>
  </si>
  <si>
    <t>CS 143 (Custom)</t>
  </si>
  <si>
    <t>GCAR</t>
  </si>
  <si>
    <t>CS 11070 (Custom)</t>
  </si>
  <si>
    <t>GEF-</t>
  </si>
  <si>
    <t>CS 8857 (Custom)</t>
  </si>
  <si>
    <t>GENP</t>
  </si>
  <si>
    <t>CS 6859 (Custom)</t>
  </si>
  <si>
    <t>GFRE</t>
  </si>
  <si>
    <t>CS 278029 (Custom)</t>
  </si>
  <si>
    <t>CS 569887 (Custom)</t>
  </si>
  <si>
    <t>GIMV</t>
  </si>
  <si>
    <t>CS 21103 (Custom)</t>
  </si>
  <si>
    <t>GPEP</t>
  </si>
  <si>
    <t>CS 42067 (Custom)</t>
  </si>
  <si>
    <t>C702</t>
  </si>
  <si>
    <t>CS 702922 (Custom)</t>
  </si>
  <si>
    <t>GRKP</t>
  </si>
  <si>
    <t>CS 18903 (Custom)</t>
  </si>
  <si>
    <t>GSC1</t>
  </si>
  <si>
    <t>CS 25725 (Custom)</t>
  </si>
  <si>
    <t>GWIG</t>
  </si>
  <si>
    <t>CS 19382 (Custom)</t>
  </si>
  <si>
    <t>HAMO</t>
  </si>
  <si>
    <t>CS 25611 (Custom)</t>
  </si>
  <si>
    <t>HAPS</t>
  </si>
  <si>
    <t>CS 13186 (Custom)</t>
  </si>
  <si>
    <t>HKLD</t>
  </si>
  <si>
    <t>CS 15172 (Custom)</t>
  </si>
  <si>
    <t>HLBB</t>
  </si>
  <si>
    <t>CS 13210 (Custom)</t>
  </si>
  <si>
    <t>HLCB</t>
  </si>
  <si>
    <t>CS 2210 (Custom)</t>
  </si>
  <si>
    <t>HLE-</t>
  </si>
  <si>
    <t>CS 442822 (Custom)</t>
  </si>
  <si>
    <t>HNKG</t>
  </si>
  <si>
    <t>CS 3404 (Custom)</t>
  </si>
  <si>
    <t>HPAR</t>
  </si>
  <si>
    <t>CS 2506 (Custom)</t>
  </si>
  <si>
    <t>HRGV</t>
  </si>
  <si>
    <t>CS 44487 (Custom)</t>
  </si>
  <si>
    <t>HTG-</t>
  </si>
  <si>
    <t>CS 5432 (Custom)</t>
  </si>
  <si>
    <t>HTHB</t>
  </si>
  <si>
    <t>CS 64833 (Custom)</t>
  </si>
  <si>
    <t>HTLD</t>
  </si>
  <si>
    <t>CS 7412 (Custom)</t>
  </si>
  <si>
    <t>HUBG</t>
  </si>
  <si>
    <t>CS 20217 (Custom)</t>
  </si>
  <si>
    <t>HVT-</t>
  </si>
  <si>
    <t>CS 10084 (Custom)</t>
  </si>
  <si>
    <t>ICHB</t>
  </si>
  <si>
    <t>CS 17682 (Custom)</t>
  </si>
  <si>
    <t>ICL-</t>
  </si>
  <si>
    <t>CS 14051 (Custom)</t>
  </si>
  <si>
    <t>ICP-</t>
  </si>
  <si>
    <t>CS 12303 (Custom)</t>
  </si>
  <si>
    <t>ICT-</t>
  </si>
  <si>
    <t>CS 10999 (Custom)</t>
  </si>
  <si>
    <t>IGTA</t>
  </si>
  <si>
    <t>CS 47901 (Custom)</t>
  </si>
  <si>
    <t>III-</t>
  </si>
  <si>
    <t>CS 10790 (Custom)</t>
  </si>
  <si>
    <t>ILCO</t>
  </si>
  <si>
    <t>CS 16555 (Custom)</t>
  </si>
  <si>
    <t>IMMO</t>
  </si>
  <si>
    <t>CS 191 (Custom)</t>
  </si>
  <si>
    <t>INHG</t>
  </si>
  <si>
    <t>CS 15248 (Custom)</t>
  </si>
  <si>
    <t>IOIB</t>
  </si>
  <si>
    <t>CS 5373 (Custom)</t>
  </si>
  <si>
    <t>IPEL</t>
  </si>
  <si>
    <t>CS 51460 (Custom)</t>
  </si>
  <si>
    <t>CIPO</t>
  </si>
  <si>
    <t>CS 40488 (Custom)</t>
  </si>
  <si>
    <t>ISCA</t>
  </si>
  <si>
    <t>CS 20266 (Custom)</t>
  </si>
  <si>
    <t>ITD-</t>
  </si>
  <si>
    <t>CS 5894 (Custom)</t>
  </si>
  <si>
    <t>ITSA</t>
  </si>
  <si>
    <t>CS 6141 (Custom)</t>
  </si>
  <si>
    <t>IVL-</t>
  </si>
  <si>
    <t>CS 212440 (Custom)</t>
  </si>
  <si>
    <t>JAS-</t>
  </si>
  <si>
    <t>CS 5907 (Custom)</t>
  </si>
  <si>
    <t>JCYC</t>
  </si>
  <si>
    <t>CS 2485 (Custom)</t>
  </si>
  <si>
    <t>JMT-</t>
  </si>
  <si>
    <t>CS 6522 (Custom)</t>
  </si>
  <si>
    <t>JSH-</t>
  </si>
  <si>
    <t>CS 15173 (Custom)</t>
  </si>
  <si>
    <t>KAPJ</t>
  </si>
  <si>
    <t>CS 11628 (Custom)</t>
  </si>
  <si>
    <t>KCHO</t>
  </si>
  <si>
    <t>CS 6735 (Custom)</t>
  </si>
  <si>
    <t>KELY</t>
  </si>
  <si>
    <t>CS 4061 (Custom)</t>
  </si>
  <si>
    <t>KLKK</t>
  </si>
  <si>
    <t>CS 2218 (Custom)</t>
  </si>
  <si>
    <t>KRNG</t>
  </si>
  <si>
    <t>CS 26500 (Custom)</t>
  </si>
  <si>
    <t>KUD-</t>
  </si>
  <si>
    <t>CS 18908 (Custom)</t>
  </si>
  <si>
    <t>LAM-</t>
  </si>
  <si>
    <t>CS 46038 (Custom)</t>
  </si>
  <si>
    <t>LISN</t>
  </si>
  <si>
    <t>CS 7225 (Custom)</t>
  </si>
  <si>
    <t>LLBN</t>
  </si>
  <si>
    <t>CS 16402 (Custom)</t>
  </si>
  <si>
    <t>LSG-</t>
  </si>
  <si>
    <t>CS 38544 (Custom)</t>
  </si>
  <si>
    <t>LUKN</t>
  </si>
  <si>
    <t>CS 18910 (Custom)</t>
  </si>
  <si>
    <t>LXFT</t>
  </si>
  <si>
    <t>CS 324622 (Custom)</t>
  </si>
  <si>
    <t>MAHS</t>
  </si>
  <si>
    <t>CS 13239 (Custom)</t>
  </si>
  <si>
    <t>C377</t>
  </si>
  <si>
    <t>CS 3775 (Custom)</t>
  </si>
  <si>
    <t>MDP-</t>
  </si>
  <si>
    <t>CS 4716 (Custom)</t>
  </si>
  <si>
    <t>MERL</t>
  </si>
  <si>
    <t>CS 345582 (Custom)</t>
  </si>
  <si>
    <t>MEXC</t>
  </si>
  <si>
    <t>CS 17680 (Custom)</t>
  </si>
  <si>
    <t>CMFI</t>
  </si>
  <si>
    <t>CS 3604 (Custom)</t>
  </si>
  <si>
    <t>MFRI</t>
  </si>
  <si>
    <t>CS 270520 (Custom)</t>
  </si>
  <si>
    <t>MGLU</t>
  </si>
  <si>
    <t>CS 277181 (Custom)</t>
  </si>
  <si>
    <t>MGRO</t>
  </si>
  <si>
    <t>CS 6741 (Custom)</t>
  </si>
  <si>
    <t>MIKK</t>
  </si>
  <si>
    <t>CS 28015 (Custom)</t>
  </si>
  <si>
    <t>MOBN</t>
  </si>
  <si>
    <t>CS 42429 (Custom)</t>
  </si>
  <si>
    <t>COIL</t>
  </si>
  <si>
    <t>CS 15171 (Custom)</t>
  </si>
  <si>
    <t>MONC</t>
  </si>
  <si>
    <t>CS 345661 (Custom)</t>
  </si>
  <si>
    <t>C442</t>
  </si>
  <si>
    <t>CS 44287 (Custom)</t>
  </si>
  <si>
    <t>MOTA</t>
  </si>
  <si>
    <t>CS 15061 (Custom)</t>
  </si>
  <si>
    <t>MOV-</t>
  </si>
  <si>
    <t>CS 15802 (Custom)</t>
  </si>
  <si>
    <t>MRVE</t>
  </si>
  <si>
    <t>CS 47830 (Custom)</t>
  </si>
  <si>
    <t>MTSS</t>
  </si>
  <si>
    <t>CS 281997 (Custom)</t>
  </si>
  <si>
    <t>MULT</t>
  </si>
  <si>
    <t>CS 47864 (Custom)</t>
  </si>
  <si>
    <t>MUXG</t>
  </si>
  <si>
    <t>CS 822147 (Custom)</t>
  </si>
  <si>
    <t>MVID</t>
  </si>
  <si>
    <t>CS 278999 (Custom)</t>
  </si>
  <si>
    <t>MWC-</t>
  </si>
  <si>
    <t>CS 41572 (Custom)</t>
  </si>
  <si>
    <t>MZTF</t>
  </si>
  <si>
    <t>CS 26003 (Custom)</t>
  </si>
  <si>
    <t>NAXS</t>
  </si>
  <si>
    <t>CS 822129 (Custom)</t>
  </si>
  <si>
    <t>NBPE</t>
  </si>
  <si>
    <t>CS 793417 (Custom)</t>
  </si>
  <si>
    <t>NIKL</t>
  </si>
  <si>
    <t>CS 267755 (Custom)</t>
  </si>
  <si>
    <t>NYT-</t>
  </si>
  <si>
    <t>CS 5229 (Custom)</t>
  </si>
  <si>
    <t>OCIO</t>
  </si>
  <si>
    <t>CS 328510 (Custom)</t>
  </si>
  <si>
    <t>OLLI</t>
  </si>
  <si>
    <t>CS 21126 (Custom)</t>
  </si>
  <si>
    <t>ONEX</t>
  </si>
  <si>
    <t>CS 3483 (Custom)</t>
  </si>
  <si>
    <t>ORK-</t>
  </si>
  <si>
    <t>CS 2354 (Custom)</t>
  </si>
  <si>
    <t>OTLS</t>
  </si>
  <si>
    <t>CS 2187 (Custom)</t>
  </si>
  <si>
    <t>PARG</t>
  </si>
  <si>
    <t>CS 2799 (Custom)</t>
  </si>
  <si>
    <t>PEHN</t>
  </si>
  <si>
    <t>CS 822131 (Custom)</t>
  </si>
  <si>
    <t>PENO</t>
  </si>
  <si>
    <t>CS 11057 (Custom)</t>
  </si>
  <si>
    <t>PEPT</t>
  </si>
  <si>
    <t>CS 2221 (Custom)</t>
  </si>
  <si>
    <t>PEY-</t>
  </si>
  <si>
    <t>CS 279924 (Custom)</t>
  </si>
  <si>
    <t>PHOR</t>
  </si>
  <si>
    <t>CS 289916 (Custom)</t>
  </si>
  <si>
    <t>PIKJ</t>
  </si>
  <si>
    <t>CS 2433 (Custom)</t>
  </si>
  <si>
    <t>PIKK</t>
  </si>
  <si>
    <t>CS 277251 (Custom)</t>
  </si>
  <si>
    <t>CPME</t>
  </si>
  <si>
    <t>CS 206082 (Custom)</t>
  </si>
  <si>
    <t>POLI</t>
  </si>
  <si>
    <t>CS 14027 (Custom)</t>
  </si>
  <si>
    <t>PREP</t>
  </si>
  <si>
    <t>CS 794980 (Custom)</t>
  </si>
  <si>
    <t>PSH-</t>
  </si>
  <si>
    <t>CS 43063 (Custom)</t>
  </si>
  <si>
    <t>PSPN</t>
  </si>
  <si>
    <t>CS 30288 (Custom)</t>
  </si>
  <si>
    <t>PUBM</t>
  </si>
  <si>
    <t>CS 2182 (Custom)</t>
  </si>
  <si>
    <t>PWON</t>
  </si>
  <si>
    <t>CS 207106 (Custom)</t>
  </si>
  <si>
    <t>QIWI</t>
  </si>
  <si>
    <t>CS 323465 (Custom)</t>
  </si>
  <si>
    <t>QNN-</t>
  </si>
  <si>
    <t>CS 24111 (Custom)</t>
  </si>
  <si>
    <t>CS 746612 (Custom)</t>
  </si>
  <si>
    <t>RAAG</t>
  </si>
  <si>
    <t>CS 30264 (Custom)</t>
  </si>
  <si>
    <t>RATO</t>
  </si>
  <si>
    <t>CS 2686 (Custom)</t>
  </si>
  <si>
    <t>RCB-</t>
  </si>
  <si>
    <t>CS 16685 (Custom)</t>
  </si>
  <si>
    <t>RDW-</t>
  </si>
  <si>
    <t>CS 12332 (Custom)</t>
  </si>
  <si>
    <t>REMJ</t>
  </si>
  <si>
    <t>CS 32779 (Custom)</t>
  </si>
  <si>
    <t>RLC-</t>
  </si>
  <si>
    <t>CS 6488 (Custom)</t>
  </si>
  <si>
    <t>RNIJ</t>
  </si>
  <si>
    <t>CS 687782 (Custom)</t>
  </si>
  <si>
    <t>RO--</t>
  </si>
  <si>
    <t>CS 2708 (Custom)</t>
  </si>
  <si>
    <t>ROBF</t>
  </si>
  <si>
    <t>CS 12942 (Custom)</t>
  </si>
  <si>
    <t>ROBI</t>
  </si>
  <si>
    <t>CS 10538 (Custom)</t>
  </si>
  <si>
    <t>ROCK</t>
  </si>
  <si>
    <t>CS 16229 (Custom)</t>
  </si>
  <si>
    <t>RRTL</t>
  </si>
  <si>
    <t>CS 348946 (Custom)</t>
  </si>
  <si>
    <t>RSER</t>
  </si>
  <si>
    <t>CS 345287 (Custom)</t>
  </si>
  <si>
    <t>SAH-</t>
  </si>
  <si>
    <t>CS 25233 (Custom)</t>
  </si>
  <si>
    <t>CSAP</t>
  </si>
  <si>
    <t>CS 25294 (Custom)</t>
  </si>
  <si>
    <t>CSAV</t>
  </si>
  <si>
    <t>CS 401 (Custom)</t>
  </si>
  <si>
    <t>SCB-</t>
  </si>
  <si>
    <t>CS 10549 (Custom)</t>
  </si>
  <si>
    <t>SCHL</t>
  </si>
  <si>
    <t>CS 8754 (Custom)</t>
  </si>
  <si>
    <t>CSCH</t>
  </si>
  <si>
    <t>CS 2742 (Custom)</t>
  </si>
  <si>
    <t>SCHO</t>
  </si>
  <si>
    <t>CS 16233 (Custom)</t>
  </si>
  <si>
    <t>SCLR</t>
  </si>
  <si>
    <t>CS 31149 (Custom)</t>
  </si>
  <si>
    <t>SCMA</t>
  </si>
  <si>
    <t>CS 297407 (Custom)</t>
  </si>
  <si>
    <t>SEFE</t>
  </si>
  <si>
    <t>CS 794982 (Custom)</t>
  </si>
  <si>
    <t>SEM-</t>
  </si>
  <si>
    <t>CS 15066 (Custom)</t>
  </si>
  <si>
    <t>SFER</t>
  </si>
  <si>
    <t>CS 277684 (Custom)</t>
  </si>
  <si>
    <t>SFSN</t>
  </si>
  <si>
    <t>CS 352275 (Custom)</t>
  </si>
  <si>
    <t>SFZN</t>
  </si>
  <si>
    <t>CS 12171 (Custom)</t>
  </si>
  <si>
    <t>SGC-</t>
  </si>
  <si>
    <t>CS 9625 (Custom)</t>
  </si>
  <si>
    <t>SGMS</t>
  </si>
  <si>
    <t>CS 8834 (Custom)</t>
  </si>
  <si>
    <t>CSIF</t>
  </si>
  <si>
    <t>CS 15349 (Custom)</t>
  </si>
  <si>
    <t>SIHL</t>
  </si>
  <si>
    <t>CS 322035 (Custom)</t>
  </si>
  <si>
    <t>SIK-</t>
  </si>
  <si>
    <t>CS 2809 (Custom)</t>
  </si>
  <si>
    <t>SIOE</t>
  </si>
  <si>
    <t>CS 18967 (Custom)</t>
  </si>
  <si>
    <t>CSLP</t>
  </si>
  <si>
    <t>CS 297465 (Custom)</t>
  </si>
  <si>
    <t>SLVX</t>
  </si>
  <si>
    <t>CS 38378 (Custom)</t>
  </si>
  <si>
    <t>SMRA</t>
  </si>
  <si>
    <t>CS 6300 (Custom)</t>
  </si>
  <si>
    <t>C877</t>
  </si>
  <si>
    <t>CS 8773 (Custom)</t>
  </si>
  <si>
    <t>SMTO</t>
  </si>
  <si>
    <t>CS 47866 (Custom)</t>
  </si>
  <si>
    <t>SONI</t>
  </si>
  <si>
    <t>CS 6538 (Custom)</t>
  </si>
  <si>
    <t>SOWG</t>
  </si>
  <si>
    <t>CS 28150 (Custom)</t>
  </si>
  <si>
    <t>SPAL</t>
  </si>
  <si>
    <t>CS 10979 (Custom)</t>
  </si>
  <si>
    <t>SPCE</t>
  </si>
  <si>
    <t>CS 822128 (Custom)</t>
  </si>
  <si>
    <t>SQM-</t>
  </si>
  <si>
    <t>CS 38297 (Custom)</t>
  </si>
  <si>
    <t>SRCG</t>
  </si>
  <si>
    <t>CS 463737 (Custom)</t>
  </si>
  <si>
    <t>SSAQ</t>
  </si>
  <si>
    <t>CS 41502 (Custom)</t>
  </si>
  <si>
    <t>SSP-</t>
  </si>
  <si>
    <t>CS 51662 (Custom)</t>
  </si>
  <si>
    <t>STRS</t>
  </si>
  <si>
    <t>CS 16553 (Custom)</t>
  </si>
  <si>
    <t>SULA</t>
  </si>
  <si>
    <t>CS 64478 (Custom)</t>
  </si>
  <si>
    <t>SVW-</t>
  </si>
  <si>
    <t>CS 9062 (Custom)</t>
  </si>
  <si>
    <t>TALK</t>
  </si>
  <si>
    <t>CS 213244 (Custom)</t>
  </si>
  <si>
    <t>TBIG</t>
  </si>
  <si>
    <t>CS 267426 (Custom)</t>
  </si>
  <si>
    <t>TDSA</t>
  </si>
  <si>
    <t>CS 28423 (Custom)</t>
  </si>
  <si>
    <t>TEXB</t>
  </si>
  <si>
    <t>CS 822130 (Custom)</t>
  </si>
  <si>
    <t>TIPK</t>
  </si>
  <si>
    <t>CS 21854 (Custom)</t>
  </si>
  <si>
    <t>TOWR</t>
  </si>
  <si>
    <t>CS 213225 (Custom)</t>
  </si>
  <si>
    <t>TPIP</t>
  </si>
  <si>
    <t>CS 10574 (Custom)</t>
  </si>
  <si>
    <t>TPM-</t>
  </si>
  <si>
    <t>CS 34651 (Custom)</t>
  </si>
  <si>
    <t>CTR-</t>
  </si>
  <si>
    <t>CS 4599 (Custom)</t>
  </si>
  <si>
    <t>TTEC</t>
  </si>
  <si>
    <t>CS 20717 (Custom)</t>
  </si>
  <si>
    <t>TTRA</t>
  </si>
  <si>
    <t>CS 41005 (Custom)</t>
  </si>
  <si>
    <t>C110</t>
  </si>
  <si>
    <t>CS 11004 (Custom)</t>
  </si>
  <si>
    <t>UBP-</t>
  </si>
  <si>
    <t>CS 565747 (Custom)</t>
  </si>
  <si>
    <t>UICS</t>
  </si>
  <si>
    <t>CS 2505 (Custom)</t>
  </si>
  <si>
    <t>UTDI</t>
  </si>
  <si>
    <t>CS 27110 (Custom)</t>
  </si>
  <si>
    <t>UTOS</t>
  </si>
  <si>
    <t>CS 2501 (Custom)</t>
  </si>
  <si>
    <t>UTPS</t>
  </si>
  <si>
    <t>CS 2237 (Custom)</t>
  </si>
  <si>
    <t>VACN</t>
  </si>
  <si>
    <t>CS 697257 (Custom)</t>
  </si>
  <si>
    <t>VATN</t>
  </si>
  <si>
    <t>CS 18927 (Custom)</t>
  </si>
  <si>
    <t>VELD</t>
  </si>
  <si>
    <t>CS 25613 (Custom)</t>
  </si>
  <si>
    <t>VESB</t>
  </si>
  <si>
    <t>CS 47950 (Custom)</t>
  </si>
  <si>
    <t>VETO</t>
  </si>
  <si>
    <t>CS 44770 (Custom)</t>
  </si>
  <si>
    <t>VICR</t>
  </si>
  <si>
    <t>CS 5640 (Custom)</t>
  </si>
  <si>
    <t>VLL-</t>
  </si>
  <si>
    <t>CS 206385 (Custom)</t>
  </si>
  <si>
    <t>VNVs</t>
  </si>
  <si>
    <t>CS 290025 (Custom)</t>
  </si>
  <si>
    <t>VOXX</t>
  </si>
  <si>
    <t>CS 9891 (Custom)</t>
  </si>
  <si>
    <t>VSH-</t>
  </si>
  <si>
    <t>CS 4515 (Custom)</t>
  </si>
  <si>
    <t>VZN-</t>
  </si>
  <si>
    <t>CS 44431 (Custom)</t>
  </si>
  <si>
    <t>WCHG</t>
  </si>
  <si>
    <t>CS 43344 (Custom)</t>
  </si>
  <si>
    <t>WERN</t>
  </si>
  <si>
    <t>CS 4525 (Custom)</t>
  </si>
  <si>
    <t>WLIL</t>
  </si>
  <si>
    <t>CS 32882 (Custom)</t>
  </si>
  <si>
    <t>WMK-</t>
  </si>
  <si>
    <t>CS 4835 (Custom)</t>
  </si>
  <si>
    <t>WOR-</t>
  </si>
  <si>
    <t>CS 5072 (Custom)</t>
  </si>
  <si>
    <t>WTS-</t>
  </si>
  <si>
    <t>CS 4522 (Custom)</t>
  </si>
  <si>
    <t>YNLG</t>
  </si>
  <si>
    <t>CS 43594 (Custom)</t>
  </si>
  <si>
    <t>YTLP</t>
  </si>
  <si>
    <t>CS 18619 (Custom)</t>
  </si>
  <si>
    <t>YTLS</t>
  </si>
  <si>
    <t>CS 6884 (Custom)</t>
  </si>
  <si>
    <t>ZUMV</t>
  </si>
  <si>
    <t>CS 43437 (Custom)</t>
  </si>
  <si>
    <t>UKLV</t>
  </si>
  <si>
    <t>UR UK Low Volatility Index (Custom)</t>
  </si>
  <si>
    <t>UKTI</t>
  </si>
  <si>
    <t>UR UK Top Index (Custom)</t>
  </si>
  <si>
    <t>EGAM</t>
  </si>
  <si>
    <t>BlueStar E-Games Index (Custom)</t>
  </si>
  <si>
    <t>EULV</t>
  </si>
  <si>
    <t>UR Low Volatility Index (Custom)</t>
  </si>
  <si>
    <t>EUTP</t>
  </si>
  <si>
    <t>UR Top Index (Custom)</t>
  </si>
  <si>
    <t>JPRA</t>
  </si>
  <si>
    <t>Alpha Building Blocks Japan Allocation Index (Custom)</t>
  </si>
  <si>
    <t>UKRA</t>
  </si>
  <si>
    <t>Alpha Building Blocks UK Allocation Index (Custom)</t>
  </si>
  <si>
    <t>EXUK</t>
  </si>
  <si>
    <t>Alpha Building Blocks Europe Ex-UK Allocation Index (Custom)</t>
  </si>
  <si>
    <t>6N4A</t>
  </si>
  <si>
    <t>Vanguard Custom 60 NZ/ 40 AUS (Custom)</t>
  </si>
  <si>
    <t>ENVR</t>
  </si>
  <si>
    <t>SSGA EFM Environmental Driven Price Index (Custom)</t>
  </si>
  <si>
    <t>ILPE</t>
  </si>
  <si>
    <t>State Street IntelliGX Liquid Private Equity Index  (Custom)</t>
  </si>
  <si>
    <t>USHD</t>
  </si>
  <si>
    <t>Conning US High Dividend Equity (HDE) Index (Custom)</t>
  </si>
  <si>
    <t>DFSI</t>
  </si>
  <si>
    <t>SQX1 Composite (Custom)</t>
  </si>
  <si>
    <t>MLF-</t>
  </si>
  <si>
    <t>Fidelity EM Focus Index (Custom)</t>
  </si>
  <si>
    <t>CMTS</t>
  </si>
  <si>
    <t>S&amp;P SSGA Cashflow Management Tilted Strategy (Custom)</t>
  </si>
  <si>
    <t>BMI1</t>
  </si>
  <si>
    <t>S&amp;P China 10% Capped Index  (Custom)</t>
  </si>
  <si>
    <t>IXSO</t>
  </si>
  <si>
    <t>WisdomTree India ex-State-Owned Enterprises Index (Custom)</t>
  </si>
  <si>
    <t>EOCI</t>
  </si>
  <si>
    <t>HSBC EONIA Cash Index (Custom)</t>
  </si>
  <si>
    <t>EBCI</t>
  </si>
  <si>
    <t>HSBC Eurobor Cash Index (Custom)</t>
  </si>
  <si>
    <t>IL3M</t>
  </si>
  <si>
    <t>HSBC ICE Libor 3M Index (Custom)</t>
  </si>
  <si>
    <t>USFF</t>
  </si>
  <si>
    <t>HSBC US Fed Fund Index (Custom)</t>
  </si>
  <si>
    <t>5PN2</t>
  </si>
  <si>
    <t>S&amp;P 500 (USD) TR Plus 2% (Custom)</t>
  </si>
  <si>
    <t>Nominal rates</t>
  </si>
  <si>
    <t>5PN4</t>
  </si>
  <si>
    <t>S&amp;P 500 (USD) TR Plus 4% (Custom)</t>
  </si>
  <si>
    <t>MOFG</t>
  </si>
  <si>
    <t>HSBC Momentum Gross Index  (Custom)</t>
  </si>
  <si>
    <t>LBFG</t>
  </si>
  <si>
    <t>HSBC Low Beta Gross Index (Custom)</t>
  </si>
  <si>
    <t>TEMF</t>
  </si>
  <si>
    <t>Fidelity Targeted Factor (Custom)</t>
  </si>
  <si>
    <t>0384</t>
  </si>
  <si>
    <t>CS 21515 (Custom)</t>
  </si>
  <si>
    <t>AD--</t>
  </si>
  <si>
    <t>CS 279157 (Custom)</t>
  </si>
  <si>
    <t>ARNA</t>
  </si>
  <si>
    <t>CS 32282 (Custom)</t>
  </si>
  <si>
    <t>BCU-</t>
  </si>
  <si>
    <t>CS 297638 (Custom)</t>
  </si>
  <si>
    <t>CCCU</t>
  </si>
  <si>
    <t>CS 211430 (Custom)</t>
  </si>
  <si>
    <t>CMSM</t>
  </si>
  <si>
    <t>CS 13172 (Custom)</t>
  </si>
  <si>
    <t>CCPN</t>
  </si>
  <si>
    <t>CS 14898 (Custom)</t>
  </si>
  <si>
    <t>CTDM</t>
  </si>
  <si>
    <t>CS 2492 (Custom)</t>
  </si>
  <si>
    <t>CEA-</t>
  </si>
  <si>
    <t>CS 324493 (Custom)</t>
  </si>
  <si>
    <t>FII-</t>
  </si>
  <si>
    <t>CS 25631 (Custom)</t>
  </si>
  <si>
    <t>CFLT</t>
  </si>
  <si>
    <t>CS 21187 (Custom)</t>
  </si>
  <si>
    <t>FTCH</t>
  </si>
  <si>
    <t>CS 822427 (Custom)</t>
  </si>
  <si>
    <t>HCSG</t>
  </si>
  <si>
    <t>CS 5546 (Custom)</t>
  </si>
  <si>
    <t>HLAN</t>
  </si>
  <si>
    <t>CS 51015 (Custom)</t>
  </si>
  <si>
    <t>IFSW</t>
  </si>
  <si>
    <t>CS 8027404 (Custom)</t>
  </si>
  <si>
    <t>CINT</t>
  </si>
  <si>
    <t>CS 2839 (Custom)</t>
  </si>
  <si>
    <t>IWMO</t>
  </si>
  <si>
    <t>CS 8027580 (Custom)</t>
  </si>
  <si>
    <t>IWQU</t>
  </si>
  <si>
    <t>CS 8027579 (Custom)</t>
  </si>
  <si>
    <t>IWSZ</t>
  </si>
  <si>
    <t>CS 8027582 (Custom)</t>
  </si>
  <si>
    <t>IWVL</t>
  </si>
  <si>
    <t>CS 8027581 (Custom)</t>
  </si>
  <si>
    <t>CSCL</t>
  </si>
  <si>
    <t>CS 10513 (Custom)</t>
  </si>
  <si>
    <t>LTHM</t>
  </si>
  <si>
    <t>CS 823568 (Custom)</t>
  </si>
  <si>
    <t>CSME</t>
  </si>
  <si>
    <t>CS 11048 (Custom)</t>
  </si>
  <si>
    <t>CMVO</t>
  </si>
  <si>
    <t>CS 793164 (Custom)</t>
  </si>
  <si>
    <t>CSRE</t>
  </si>
  <si>
    <t>CS 207315 (Custom)</t>
  </si>
  <si>
    <t>CSM-</t>
  </si>
  <si>
    <t>CS 41588 (Custom)</t>
  </si>
  <si>
    <t>SPRG</t>
  </si>
  <si>
    <t>CS 3422 (Custom)</t>
  </si>
  <si>
    <t>WQDV</t>
  </si>
  <si>
    <t>CS 8027584 (Custom)</t>
  </si>
  <si>
    <t>YSO-</t>
  </si>
  <si>
    <t>CS 6537 (Custom)</t>
  </si>
  <si>
    <t>TIFI</t>
  </si>
  <si>
    <t>Fidelity Targeted International Factor (Custom)</t>
  </si>
  <si>
    <t>TSAL</t>
  </si>
  <si>
    <t>IDX Tactical Sector Alpha (Custom)</t>
  </si>
  <si>
    <t>EWA1</t>
  </si>
  <si>
    <t>EWA1 Composite (Custom)</t>
  </si>
  <si>
    <t>EWA2</t>
  </si>
  <si>
    <t>EWA2 Composite (Custom)</t>
  </si>
  <si>
    <t>EWA3</t>
  </si>
  <si>
    <t>EWA3 Composite (Custom)</t>
  </si>
  <si>
    <t>EWA4</t>
  </si>
  <si>
    <t>EWA4 Composite (Custom)</t>
  </si>
  <si>
    <t>SUST</t>
  </si>
  <si>
    <t>Irish Life Investment Managers Sustainable Equity</t>
  </si>
  <si>
    <t>HQLT</t>
  </si>
  <si>
    <t>Fidelity Canada Canadian High Quality (Custom)</t>
  </si>
  <si>
    <t>CIHQ</t>
  </si>
  <si>
    <t>Fidelity Canada International High Quality (Custom)</t>
  </si>
  <si>
    <t>USHQ</t>
  </si>
  <si>
    <t>Fidelity Canada U.S. High Quality (Custom)</t>
  </si>
  <si>
    <t>CILV</t>
  </si>
  <si>
    <t>Fidelity Canada International Low Volatility (Custom)</t>
  </si>
  <si>
    <t>DR16</t>
  </si>
  <si>
    <t>Helios Dynamic Risk 16% (Custom)</t>
  </si>
  <si>
    <t>FULV</t>
  </si>
  <si>
    <t>Fidelity Canada U.S. Low Volatility (Custom)</t>
  </si>
  <si>
    <t>FULC</t>
  </si>
  <si>
    <t>Fidelity Canada U.S. Low Volatility Currency Neutral (Custom)</t>
  </si>
  <si>
    <t>RSWA</t>
  </si>
  <si>
    <t>RSWA Composite (Custom)</t>
  </si>
  <si>
    <t>RSWB</t>
  </si>
  <si>
    <t>RSWB Composite (Custom)</t>
  </si>
  <si>
    <t>FCLV</t>
  </si>
  <si>
    <t>Fidelity Canada Canadian Low Volatility Index (Custom)</t>
  </si>
  <si>
    <t>GLRA</t>
  </si>
  <si>
    <t>Alpha Building Blocks Global Allocation (Custom)</t>
  </si>
  <si>
    <t>NLF-</t>
  </si>
  <si>
    <t>Fidelity International Low Volatility Focus Index (Custom)</t>
  </si>
  <si>
    <t>UTME</t>
  </si>
  <si>
    <t>US Target Market Exposure (Custom)</t>
  </si>
  <si>
    <t>SMCF</t>
  </si>
  <si>
    <t>Fidelity Small-Mid Factor Index (Custom)</t>
  </si>
  <si>
    <t>SQX1</t>
  </si>
  <si>
    <t>DFSI Composite (Custom)</t>
  </si>
  <si>
    <t>AXJB</t>
  </si>
  <si>
    <t>SGI-MSCI Wise Asia Pacific Ex-Japan Bottom Basket (Custom)</t>
  </si>
  <si>
    <t>GSCS</t>
  </si>
  <si>
    <t>S&amp;P GCC Composite Select Commercial &amp; Pro Services, Trans, Con Services, Retailing, Con Staples, Health Care Equip &amp; Services, Software &amp; Services and Comms Services Shariah (Slice and Dice)</t>
  </si>
  <si>
    <t>GSMS</t>
  </si>
  <si>
    <t>S&amp;P GCC Composite Select Energy, Materials, Capital Goods, Consumer Discretionary, Health Care, Info Tech and Utilities Shariah Index (KWD) (Custom) (Slice and Dice)</t>
  </si>
  <si>
    <t>EINC</t>
  </si>
  <si>
    <t>Alerian Midstream Energy Select (Custom)</t>
  </si>
  <si>
    <t>SUT-</t>
  </si>
  <si>
    <t>Sustainable Index</t>
  </si>
  <si>
    <t>CS--</t>
  </si>
  <si>
    <t>CS 38274 Index</t>
  </si>
  <si>
    <t>CER1</t>
  </si>
  <si>
    <t xml:space="preserve">IND1CER1 Index (EUR - Excess Return) </t>
  </si>
  <si>
    <t>CUR1</t>
  </si>
  <si>
    <t>IND1CUR1 Index (USD - Excess Return)</t>
  </si>
  <si>
    <t>CJR1</t>
  </si>
  <si>
    <t xml:space="preserve">IND1CJR1 Index (JPY - Excess Return) </t>
  </si>
  <si>
    <t>CUE1</t>
  </si>
  <si>
    <t>IND1CUE1 Index (USD - Excess Return)</t>
  </si>
  <si>
    <t>CEE1</t>
  </si>
  <si>
    <t xml:space="preserve">IND1CEE1 Index (EUR - Excess Return) </t>
  </si>
  <si>
    <t>CJE1</t>
  </si>
  <si>
    <t xml:space="preserve">IND1CJE1 Index (JPY - Excess Return) </t>
  </si>
  <si>
    <t>CNIN</t>
  </si>
  <si>
    <t xml:space="preserve">BOCI China International Index </t>
  </si>
  <si>
    <t>HKGX</t>
  </si>
  <si>
    <t xml:space="preserve">BOCI HK Global Exposure </t>
  </si>
  <si>
    <t>CHHK</t>
  </si>
  <si>
    <t xml:space="preserve">BOCI Hong Kong Index </t>
  </si>
  <si>
    <t>GLVA</t>
  </si>
  <si>
    <t>Matarin Global 2016 Index</t>
  </si>
  <si>
    <t>INVA</t>
  </si>
  <si>
    <t>Matarin International 2016 Index</t>
  </si>
  <si>
    <t>GLVB</t>
  </si>
  <si>
    <t>Matarin Global 2017 Index</t>
  </si>
  <si>
    <t>INVB</t>
  </si>
  <si>
    <t>Matarin International 2017 Index</t>
  </si>
  <si>
    <t>GLVC</t>
  </si>
  <si>
    <t>Matarin Global 2018 Index Index</t>
  </si>
  <si>
    <t>INVC</t>
  </si>
  <si>
    <t>Matarin International 2018 Index</t>
  </si>
  <si>
    <t>GLLT</t>
  </si>
  <si>
    <t>Matarin Global Long-Term Index</t>
  </si>
  <si>
    <t>INLT</t>
  </si>
  <si>
    <t>Matarin International Long-Term Index</t>
  </si>
  <si>
    <t>ANFO</t>
  </si>
  <si>
    <t>CS 8028432 index</t>
  </si>
  <si>
    <t>BIM-</t>
  </si>
  <si>
    <t>CS 8028462 index</t>
  </si>
  <si>
    <t>CSLL</t>
  </si>
  <si>
    <t>CS 8028449 index</t>
  </si>
  <si>
    <t>DRPF</t>
  </si>
  <si>
    <t>CS 8028450 index</t>
  </si>
  <si>
    <t>DSPF</t>
  </si>
  <si>
    <t>CS 8028433 index</t>
  </si>
  <si>
    <t>DUPF</t>
  </si>
  <si>
    <t>CS 8028445 index</t>
  </si>
  <si>
    <t>ERRE</t>
  </si>
  <si>
    <t>CS 8028451 index</t>
  </si>
  <si>
    <t>FIR-</t>
  </si>
  <si>
    <t>CS 8028452 index</t>
  </si>
  <si>
    <t>FOC-</t>
  </si>
  <si>
    <t>CS 8028463 index</t>
  </si>
  <si>
    <t>FONC</t>
  </si>
  <si>
    <t>CS 8028453 index</t>
  </si>
  <si>
    <t>GCVB</t>
  </si>
  <si>
    <t>CS 8028464 index</t>
  </si>
  <si>
    <t>GREE</t>
  </si>
  <si>
    <t>CS 747733 index</t>
  </si>
  <si>
    <t>HOSP</t>
  </si>
  <si>
    <t>CS 8028437 index</t>
  </si>
  <si>
    <t>IMHE</t>
  </si>
  <si>
    <t>CS 8028454 index</t>
  </si>
  <si>
    <t>IMU-</t>
  </si>
  <si>
    <t>CS 8028460 index</t>
  </si>
  <si>
    <t>INW-</t>
  </si>
  <si>
    <t>CS 8028448 index</t>
  </si>
  <si>
    <t>PFI-</t>
  </si>
  <si>
    <t>CS 8028439 index</t>
  </si>
  <si>
    <t>PSCF</t>
  </si>
  <si>
    <t>CS 8028455 index</t>
  </si>
  <si>
    <t>PSRE</t>
  </si>
  <si>
    <t>CS 8028456 index</t>
  </si>
  <si>
    <t>RDF-</t>
  </si>
  <si>
    <t>CS 8028446 index</t>
  </si>
  <si>
    <t>RSPF</t>
  </si>
  <si>
    <t>CS 8028457 index</t>
  </si>
  <si>
    <t>SFCC</t>
  </si>
  <si>
    <t>CS 8028440 index</t>
  </si>
  <si>
    <t>SFPS</t>
  </si>
  <si>
    <t>CS 8028444 index</t>
  </si>
  <si>
    <t>SFRP</t>
  </si>
  <si>
    <t>CS 8028438 index</t>
  </si>
  <si>
    <t>SIAT</t>
  </si>
  <si>
    <t>CS 8028443 index</t>
  </si>
  <si>
    <t>SIC-</t>
  </si>
  <si>
    <t>CS 8028436 index</t>
  </si>
  <si>
    <t>SIMA</t>
  </si>
  <si>
    <t>CS 8028434 index</t>
  </si>
  <si>
    <t>SOL-</t>
  </si>
  <si>
    <t>CS 307335 index</t>
  </si>
  <si>
    <t>SREA</t>
  </si>
  <si>
    <t>CS 8028442 index</t>
  </si>
  <si>
    <t>SREI</t>
  </si>
  <si>
    <t>CS 8028458 index</t>
  </si>
  <si>
    <t>CS 8028447 index</t>
  </si>
  <si>
    <t>STAF</t>
  </si>
  <si>
    <t>CS 8028459 index</t>
  </si>
  <si>
    <t>STBX</t>
  </si>
  <si>
    <t>CS 8028461 index</t>
  </si>
  <si>
    <t>CS 8028441 index</t>
  </si>
  <si>
    <t>TMT-</t>
  </si>
  <si>
    <t>CS 821807 index</t>
  </si>
  <si>
    <t>VALR</t>
  </si>
  <si>
    <t>CS 8028435 index</t>
  </si>
  <si>
    <t>SVLI</t>
  </si>
  <si>
    <t>Fidelity Value Income Factor Index</t>
  </si>
  <si>
    <t>CCGR</t>
  </si>
  <si>
    <t>Pacer Cash Cows Growth Index</t>
  </si>
  <si>
    <t>GLIN</t>
  </si>
  <si>
    <t>New Frontier Global Income Index</t>
  </si>
  <si>
    <t>GLGR</t>
  </si>
  <si>
    <t>New Frontier Global Growth Index</t>
  </si>
  <si>
    <t>GLEQ</t>
  </si>
  <si>
    <t>New Frontier Global Equity Index</t>
  </si>
  <si>
    <t>GLBA</t>
  </si>
  <si>
    <t>New Frontier Global Balanced Index</t>
  </si>
  <si>
    <t>GLBI</t>
  </si>
  <si>
    <t>New Frontier Global Balanced Income Index</t>
  </si>
  <si>
    <t>GLBG</t>
  </si>
  <si>
    <t>New Frontier Global Balanced Growth</t>
  </si>
  <si>
    <t>SLEV</t>
  </si>
  <si>
    <t>Fidelity U.S. Leveraged Equity Index</t>
  </si>
  <si>
    <t>2181</t>
  </si>
  <si>
    <t>CS 2181</t>
  </si>
  <si>
    <t>8464</t>
  </si>
  <si>
    <t>CS 8464</t>
  </si>
  <si>
    <t>ASGN</t>
  </si>
  <si>
    <t>CS ASGN index</t>
  </si>
  <si>
    <t>CACI</t>
  </si>
  <si>
    <t>CS CACI index</t>
  </si>
  <si>
    <t>DOO-</t>
  </si>
  <si>
    <t>CS DOO index</t>
  </si>
  <si>
    <t>DRIG</t>
  </si>
  <si>
    <t>CS DRIG index</t>
  </si>
  <si>
    <t>EPIR</t>
  </si>
  <si>
    <t>CS EPIRA index</t>
  </si>
  <si>
    <t>EVTC</t>
  </si>
  <si>
    <t>CS EVTC index</t>
  </si>
  <si>
    <t>GDOT</t>
  </si>
  <si>
    <t>CS GDOT index</t>
  </si>
  <si>
    <t>GTES</t>
  </si>
  <si>
    <t>CS GTES index</t>
  </si>
  <si>
    <t>HLI-</t>
  </si>
  <si>
    <t>CS HLI index</t>
  </si>
  <si>
    <t>HQY-</t>
  </si>
  <si>
    <t>CS HQY index</t>
  </si>
  <si>
    <t>HSV-</t>
  </si>
  <si>
    <t>CS HSV index</t>
  </si>
  <si>
    <t>KIND</t>
  </si>
  <si>
    <t>CS KINDSDB index</t>
  </si>
  <si>
    <t>MFG-</t>
  </si>
  <si>
    <t>CS MFG index</t>
  </si>
  <si>
    <t>RP--</t>
  </si>
  <si>
    <t>CS RP index</t>
  </si>
  <si>
    <t>RXN-</t>
  </si>
  <si>
    <t>CS RXN index</t>
  </si>
  <si>
    <t>TSGI</t>
  </si>
  <si>
    <t>CS TSGI index</t>
  </si>
  <si>
    <t>WH--</t>
  </si>
  <si>
    <t>CS WH index</t>
  </si>
  <si>
    <t>PROP</t>
  </si>
  <si>
    <t>South African Property Income Index</t>
  </si>
  <si>
    <t>LVL2</t>
  </si>
  <si>
    <t>SGI Low Vol 200 Index</t>
  </si>
  <si>
    <t>FUND</t>
  </si>
  <si>
    <t>Pacer Trendpilot Fund of Funds Index</t>
  </si>
  <si>
    <t>TK18</t>
  </si>
  <si>
    <t>Daimler Index PPSP_2018</t>
  </si>
  <si>
    <t>PR18</t>
  </si>
  <si>
    <t>Daimler Peer Group Index PPSP 2018</t>
  </si>
  <si>
    <t>YLDF</t>
  </si>
  <si>
    <t>Morningstar Yield Focus Index</t>
  </si>
  <si>
    <t>0123</t>
  </si>
  <si>
    <t>CS 42564 index</t>
  </si>
  <si>
    <t>0177</t>
  </si>
  <si>
    <t>CS 21116 index</t>
  </si>
  <si>
    <t>0323</t>
  </si>
  <si>
    <t>CS 17027 index</t>
  </si>
  <si>
    <t>0486</t>
  </si>
  <si>
    <t>CS 212387 index</t>
  </si>
  <si>
    <t>0525</t>
  </si>
  <si>
    <t>CS 17485 index</t>
  </si>
  <si>
    <t>CS 12074 index</t>
  </si>
  <si>
    <t>0586</t>
  </si>
  <si>
    <t>CS 351122 index</t>
  </si>
  <si>
    <t>0598</t>
  </si>
  <si>
    <t>CS 37911 index</t>
  </si>
  <si>
    <t>1847</t>
  </si>
  <si>
    <t>CS 18474 index</t>
  </si>
  <si>
    <t>0696</t>
  </si>
  <si>
    <t>CS 33907 index</t>
  </si>
  <si>
    <t>0788</t>
  </si>
  <si>
    <t>CS 819586 index</t>
  </si>
  <si>
    <t>0817</t>
  </si>
  <si>
    <t>CS 48005 index</t>
  </si>
  <si>
    <t>0839</t>
  </si>
  <si>
    <t>CS 47974 index</t>
  </si>
  <si>
    <t>0874</t>
  </si>
  <si>
    <t>CS 27949 index</t>
  </si>
  <si>
    <t>0981</t>
  </si>
  <si>
    <t>CS 42599 index</t>
  </si>
  <si>
    <t>1030</t>
  </si>
  <si>
    <t>CS 312782 index</t>
  </si>
  <si>
    <t>1157</t>
  </si>
  <si>
    <t>CS 270474 index</t>
  </si>
  <si>
    <t>1193</t>
  </si>
  <si>
    <t>CS 42579 index</t>
  </si>
  <si>
    <t>3511</t>
  </si>
  <si>
    <t>CS 351106 index</t>
  </si>
  <si>
    <t>1257</t>
  </si>
  <si>
    <t>CS 749197 index</t>
  </si>
  <si>
    <t>1313</t>
  </si>
  <si>
    <t>CS 210801 index</t>
  </si>
  <si>
    <t>1316</t>
  </si>
  <si>
    <t>CS 462587 index</t>
  </si>
  <si>
    <t>1513</t>
  </si>
  <si>
    <t>CS 17408 index</t>
  </si>
  <si>
    <t>1530</t>
  </si>
  <si>
    <t>CS 572612 index</t>
  </si>
  <si>
    <t>1558</t>
  </si>
  <si>
    <t>CS 683292 index</t>
  </si>
  <si>
    <t>7010</t>
  </si>
  <si>
    <t>CS 701097 index</t>
  </si>
  <si>
    <t>1628</t>
  </si>
  <si>
    <t>CS 210950 index</t>
  </si>
  <si>
    <t>1772</t>
  </si>
  <si>
    <t>CS 8028524 index</t>
  </si>
  <si>
    <t>1818</t>
  </si>
  <si>
    <t>CS 47840 index</t>
  </si>
  <si>
    <t>1833</t>
  </si>
  <si>
    <t>CS 819248 index</t>
  </si>
  <si>
    <t>1911</t>
  </si>
  <si>
    <t>CS 1723 index</t>
  </si>
  <si>
    <t>1951</t>
  </si>
  <si>
    <t>CS 1246 index</t>
  </si>
  <si>
    <t>1958</t>
  </si>
  <si>
    <t>CS 465092 index</t>
  </si>
  <si>
    <t>2127</t>
  </si>
  <si>
    <t>CS 44131 index</t>
  </si>
  <si>
    <t>2196</t>
  </si>
  <si>
    <t>CS 312757 index</t>
  </si>
  <si>
    <t>2202</t>
  </si>
  <si>
    <t>CS 17144 index</t>
  </si>
  <si>
    <t>2327</t>
  </si>
  <si>
    <t>CS 10805 index</t>
  </si>
  <si>
    <t>3772</t>
  </si>
  <si>
    <t>CS 37720 index</t>
  </si>
  <si>
    <t>2338</t>
  </si>
  <si>
    <t>CS 40876 index</t>
  </si>
  <si>
    <t>2345</t>
  </si>
  <si>
    <t>CS 22442 index</t>
  </si>
  <si>
    <t>4016</t>
  </si>
  <si>
    <t>CS 40196 index</t>
  </si>
  <si>
    <t>2360</t>
  </si>
  <si>
    <t>CS 22447 index</t>
  </si>
  <si>
    <t>4260</t>
  </si>
  <si>
    <t>CS 42600 index</t>
  </si>
  <si>
    <t>2408</t>
  </si>
  <si>
    <t>CS 32421 index</t>
  </si>
  <si>
    <t>2433</t>
  </si>
  <si>
    <t>CS 41512 index</t>
  </si>
  <si>
    <t>2588</t>
  </si>
  <si>
    <t>CS 697602 index</t>
  </si>
  <si>
    <t>2607</t>
  </si>
  <si>
    <t>CS 277262 index</t>
  </si>
  <si>
    <t>8840</t>
  </si>
  <si>
    <t>CS 884 index</t>
  </si>
  <si>
    <t>2809</t>
  </si>
  <si>
    <t>CS 934 index</t>
  </si>
  <si>
    <t>1447</t>
  </si>
  <si>
    <t>CS 14473 index</t>
  </si>
  <si>
    <t>2869</t>
  </si>
  <si>
    <t>CS 701087 index</t>
  </si>
  <si>
    <t>2886</t>
  </si>
  <si>
    <t>CS 16958 index</t>
  </si>
  <si>
    <t>2887</t>
  </si>
  <si>
    <t>CS 26753 index</t>
  </si>
  <si>
    <t>2888</t>
  </si>
  <si>
    <t>CS 10780 index</t>
  </si>
  <si>
    <t>2891</t>
  </si>
  <si>
    <t>CS 10781 index</t>
  </si>
  <si>
    <t>2892</t>
  </si>
  <si>
    <t>CS 6568 index</t>
  </si>
  <si>
    <t>2899</t>
  </si>
  <si>
    <t>CS 40207 index</t>
  </si>
  <si>
    <t>3001</t>
  </si>
  <si>
    <t>CS 267443 index</t>
  </si>
  <si>
    <t>3088</t>
  </si>
  <si>
    <t>CS 24217 index</t>
  </si>
  <si>
    <t>3105</t>
  </si>
  <si>
    <t>CS 291171 index</t>
  </si>
  <si>
    <t>3291</t>
  </si>
  <si>
    <t>CS 212095 index</t>
  </si>
  <si>
    <t>3349</t>
  </si>
  <si>
    <t>CS 41259 index</t>
  </si>
  <si>
    <t>3360</t>
  </si>
  <si>
    <t>CS 272747 index</t>
  </si>
  <si>
    <t>3377</t>
  </si>
  <si>
    <t>CS 48006 index</t>
  </si>
  <si>
    <t>338E</t>
  </si>
  <si>
    <t>CS 351102 index</t>
  </si>
  <si>
    <t>3606</t>
  </si>
  <si>
    <t>CS 486867 index</t>
  </si>
  <si>
    <t>3626</t>
  </si>
  <si>
    <t>CS 2068 index</t>
  </si>
  <si>
    <t>3659</t>
  </si>
  <si>
    <t>CS 283869 index</t>
  </si>
  <si>
    <t>3808</t>
  </si>
  <si>
    <t>CS 49071 index</t>
  </si>
  <si>
    <t>3898</t>
  </si>
  <si>
    <t>CS 47844 index</t>
  </si>
  <si>
    <t>3899</t>
  </si>
  <si>
    <t>CS 42744 index</t>
  </si>
  <si>
    <t>3969</t>
  </si>
  <si>
    <t>CS 567002 index</t>
  </si>
  <si>
    <t>3998</t>
  </si>
  <si>
    <t>CS 64411 index</t>
  </si>
  <si>
    <t>4004</t>
  </si>
  <si>
    <t>CS 1632 index</t>
  </si>
  <si>
    <t>1538</t>
  </si>
  <si>
    <t>CS 1538 index</t>
  </si>
  <si>
    <t>4307</t>
  </si>
  <si>
    <t>CS 36369 index</t>
  </si>
  <si>
    <t>4516</t>
  </si>
  <si>
    <t>CS 1445 index</t>
  </si>
  <si>
    <t>4527</t>
  </si>
  <si>
    <t>CS 1788 index</t>
  </si>
  <si>
    <t>4552</t>
  </si>
  <si>
    <t>CS 13006 index</t>
  </si>
  <si>
    <t>4555</t>
  </si>
  <si>
    <t>CS 24356 index</t>
  </si>
  <si>
    <t>4612</t>
  </si>
  <si>
    <t>CS 1338 index</t>
  </si>
  <si>
    <t>4613</t>
  </si>
  <si>
    <t>CS 1420 index</t>
  </si>
  <si>
    <t>2696</t>
  </si>
  <si>
    <t>CS 26961 index</t>
  </si>
  <si>
    <t>4732</t>
  </si>
  <si>
    <t>CS 33513 index</t>
  </si>
  <si>
    <t>4733</t>
  </si>
  <si>
    <t>CS 29588 index</t>
  </si>
  <si>
    <t>4739</t>
  </si>
  <si>
    <t>CS 29469 index</t>
  </si>
  <si>
    <t>4768</t>
  </si>
  <si>
    <t>CS 32081 index</t>
  </si>
  <si>
    <t>4849</t>
  </si>
  <si>
    <t>CS 34936 index</t>
  </si>
  <si>
    <t>4921</t>
  </si>
  <si>
    <t>CS 27994 index</t>
  </si>
  <si>
    <t>4958</t>
  </si>
  <si>
    <t>CS 284143 index</t>
  </si>
  <si>
    <t>5101</t>
  </si>
  <si>
    <t>CS 1656 index</t>
  </si>
  <si>
    <t>5871</t>
  </si>
  <si>
    <t>CS 291172 index</t>
  </si>
  <si>
    <t>5929</t>
  </si>
  <si>
    <t>CS 1711 index</t>
  </si>
  <si>
    <t>6028</t>
  </si>
  <si>
    <t>CS 465192 index</t>
  </si>
  <si>
    <t>6088</t>
  </si>
  <si>
    <t>CS 759799 index</t>
  </si>
  <si>
    <t>8163</t>
  </si>
  <si>
    <t>CS 816366 index</t>
  </si>
  <si>
    <t>6103</t>
  </si>
  <si>
    <t>CS 2099 index</t>
  </si>
  <si>
    <t>6302</t>
  </si>
  <si>
    <t>CS 1906 index</t>
  </si>
  <si>
    <t>6383</t>
  </si>
  <si>
    <t>CS 999 index</t>
  </si>
  <si>
    <t>6488</t>
  </si>
  <si>
    <t>CS 681802 index</t>
  </si>
  <si>
    <t>6504</t>
  </si>
  <si>
    <t>CS 1397 index</t>
  </si>
  <si>
    <t>6754</t>
  </si>
  <si>
    <t>CS 952 index</t>
  </si>
  <si>
    <t>6849</t>
  </si>
  <si>
    <t>CS 1534 index</t>
  </si>
  <si>
    <t>6856</t>
  </si>
  <si>
    <t>CS 836 index</t>
  </si>
  <si>
    <t>6857</t>
  </si>
  <si>
    <t>CS 1044 index</t>
  </si>
  <si>
    <t>4651</t>
  </si>
  <si>
    <t>CS 465117 index</t>
  </si>
  <si>
    <t>6920</t>
  </si>
  <si>
    <t>CS 24297 index</t>
  </si>
  <si>
    <t>6923</t>
  </si>
  <si>
    <t>CS 1721 index</t>
  </si>
  <si>
    <t>6965</t>
  </si>
  <si>
    <t>CS 17939 index</t>
  </si>
  <si>
    <t>7164</t>
  </si>
  <si>
    <t>CS 322601 index</t>
  </si>
  <si>
    <t>7313</t>
  </si>
  <si>
    <t>CS 44354 index</t>
  </si>
  <si>
    <t>7518</t>
  </si>
  <si>
    <t>CS 18606 index</t>
  </si>
  <si>
    <t>7701</t>
  </si>
  <si>
    <t>CS 1356 index</t>
  </si>
  <si>
    <t>7947</t>
  </si>
  <si>
    <t>CS 5329 index</t>
  </si>
  <si>
    <t>7988</t>
  </si>
  <si>
    <t>CS 929 index</t>
  </si>
  <si>
    <t>8015</t>
  </si>
  <si>
    <t>CS 1735 index</t>
  </si>
  <si>
    <t>8036</t>
  </si>
  <si>
    <t>CS 1346 index</t>
  </si>
  <si>
    <t>8056</t>
  </si>
  <si>
    <t>CS 1345 index</t>
  </si>
  <si>
    <t>8178</t>
  </si>
  <si>
    <t>CS 8178 index</t>
  </si>
  <si>
    <t>CS 1464 index</t>
  </si>
  <si>
    <t>8436</t>
  </si>
  <si>
    <t>CS 697792 index</t>
  </si>
  <si>
    <t>CS 17929 index</t>
  </si>
  <si>
    <t>8876</t>
  </si>
  <si>
    <t>CS 29518 index</t>
  </si>
  <si>
    <t>8905</t>
  </si>
  <si>
    <t>CS 37476 index</t>
  </si>
  <si>
    <t>8985</t>
  </si>
  <si>
    <t>CS 43511 index</t>
  </si>
  <si>
    <t>9143</t>
  </si>
  <si>
    <t>CS 807434 index</t>
  </si>
  <si>
    <t>9449</t>
  </si>
  <si>
    <t>CS 29446 index</t>
  </si>
  <si>
    <t>9627</t>
  </si>
  <si>
    <t>CS 21591 index</t>
  </si>
  <si>
    <t>9719</t>
  </si>
  <si>
    <t>CS 2058 index</t>
  </si>
  <si>
    <t>9989</t>
  </si>
  <si>
    <t>CS 26977 index</t>
  </si>
  <si>
    <t>AAN-</t>
  </si>
  <si>
    <t>CS 12403 index</t>
  </si>
  <si>
    <t>AAT-</t>
  </si>
  <si>
    <t>CS 270705 index</t>
  </si>
  <si>
    <t>AAXN</t>
  </si>
  <si>
    <t>CS 34649 index</t>
  </si>
  <si>
    <t>ABCA</t>
  </si>
  <si>
    <t>CS 46050 index</t>
  </si>
  <si>
    <t>ABGJ</t>
  </si>
  <si>
    <t>CS 11471 index</t>
  </si>
  <si>
    <t>ACIA</t>
  </si>
  <si>
    <t>CS 697052 index</t>
  </si>
  <si>
    <t>ACOX</t>
  </si>
  <si>
    <t>CS 3480 index</t>
  </si>
  <si>
    <t>4420</t>
  </si>
  <si>
    <t>CS 44205 index</t>
  </si>
  <si>
    <t>ADSW</t>
  </si>
  <si>
    <t>CS 710372 index</t>
  </si>
  <si>
    <t>AEIS</t>
  </si>
  <si>
    <t>CS 15368 index</t>
  </si>
  <si>
    <t>AEL-</t>
  </si>
  <si>
    <t>CS 40512 index</t>
  </si>
  <si>
    <t>AEMN</t>
  </si>
  <si>
    <t>CS 37829 index</t>
  </si>
  <si>
    <t>AIA-</t>
  </si>
  <si>
    <t>CS 26497 index</t>
  </si>
  <si>
    <t>2557</t>
  </si>
  <si>
    <t>CS 2557 index</t>
  </si>
  <si>
    <t>ALSS</t>
  </si>
  <si>
    <t>CS 41539 index</t>
  </si>
  <si>
    <t>ALU-</t>
  </si>
  <si>
    <t>CS 29542 index</t>
  </si>
  <si>
    <t>ALX-</t>
  </si>
  <si>
    <t>CS 212253 index</t>
  </si>
  <si>
    <t>3456</t>
  </si>
  <si>
    <t>CS 345682 index</t>
  </si>
  <si>
    <t>AMEA</t>
  </si>
  <si>
    <t>CS 295 index</t>
  </si>
  <si>
    <t>AMSJ</t>
  </si>
  <si>
    <t>CS 2413 index</t>
  </si>
  <si>
    <t>ANDR</t>
  </si>
  <si>
    <t>CS 35090 index</t>
  </si>
  <si>
    <t>3185</t>
  </si>
  <si>
    <t>CS 318584 index</t>
  </si>
  <si>
    <t>AP_U</t>
  </si>
  <si>
    <t>CS 42117 index</t>
  </si>
  <si>
    <t>AQN-</t>
  </si>
  <si>
    <t>CS 40396 index</t>
  </si>
  <si>
    <t>ARGO</t>
  </si>
  <si>
    <t>CS 8718 index</t>
  </si>
  <si>
    <t>ARIJ</t>
  </si>
  <si>
    <t>CS 11473 index</t>
  </si>
  <si>
    <t>ARI-</t>
  </si>
  <si>
    <t>CS 277336 index</t>
  </si>
  <si>
    <t>ARWR</t>
  </si>
  <si>
    <t>CS 41889 index</t>
  </si>
  <si>
    <t>ASCL</t>
  </si>
  <si>
    <t>CS 687712 index</t>
  </si>
  <si>
    <t>ASRT</t>
  </si>
  <si>
    <t>CS 43774 index</t>
  </si>
  <si>
    <t>CS 28434 index</t>
  </si>
  <si>
    <t>ATEA</t>
  </si>
  <si>
    <t>CS 16166 index</t>
  </si>
  <si>
    <t>ATM-</t>
  </si>
  <si>
    <t>CS 314949 index</t>
  </si>
  <si>
    <t>ATUS</t>
  </si>
  <si>
    <t>CS 754039 index</t>
  </si>
  <si>
    <t>ATU-</t>
  </si>
  <si>
    <t>CS 4216 index</t>
  </si>
  <si>
    <t>2263</t>
  </si>
  <si>
    <t>CS 22635 index</t>
  </si>
  <si>
    <t>483E</t>
  </si>
  <si>
    <t>CS 483717 index</t>
  </si>
  <si>
    <t>AVAV</t>
  </si>
  <si>
    <t>CS 46643 index</t>
  </si>
  <si>
    <t>AVST</t>
  </si>
  <si>
    <t>CS 815686 index</t>
  </si>
  <si>
    <t>AVV-</t>
  </si>
  <si>
    <t>CS 19433 index</t>
  </si>
  <si>
    <t>AX--</t>
  </si>
  <si>
    <t>CS 41585 index</t>
  </si>
  <si>
    <t>AZUL</t>
  </si>
  <si>
    <t>CS 751880 index</t>
  </si>
  <si>
    <t>BALD</t>
  </si>
  <si>
    <t>CS 29273 index</t>
  </si>
  <si>
    <t>BANR</t>
  </si>
  <si>
    <t>CS 15608 index</t>
  </si>
  <si>
    <t>BBAJ</t>
  </si>
  <si>
    <t>CS 759080 index</t>
  </si>
  <si>
    <t>BBRI</t>
  </si>
  <si>
    <t>CS 40194 index</t>
  </si>
  <si>
    <t>BC8G</t>
  </si>
  <si>
    <t>CS 30703 index</t>
  </si>
  <si>
    <t>BCA-</t>
  </si>
  <si>
    <t>CS 442832 index</t>
  </si>
  <si>
    <t>BCB-</t>
  </si>
  <si>
    <t>CS 8305 index</t>
  </si>
  <si>
    <t>BCO-</t>
  </si>
  <si>
    <t>CS 4759 index</t>
  </si>
  <si>
    <t>BDC-</t>
  </si>
  <si>
    <t>CS 9923 index</t>
  </si>
  <si>
    <t>BDMS</t>
  </si>
  <si>
    <t>CS 40982 index</t>
  </si>
  <si>
    <t>BEAT</t>
  </si>
  <si>
    <t>CS 51384 index</t>
  </si>
  <si>
    <t>BECN</t>
  </si>
  <si>
    <t>CS 41088 index</t>
  </si>
  <si>
    <t>BEP_</t>
  </si>
  <si>
    <t>CS 40425 index</t>
  </si>
  <si>
    <t>BFSA</t>
  </si>
  <si>
    <t>CS 788178 index</t>
  </si>
  <si>
    <t>BGS-</t>
  </si>
  <si>
    <t>CS 46706 index</t>
  </si>
  <si>
    <t>BH--</t>
  </si>
  <si>
    <t>CS 40983 index</t>
  </si>
  <si>
    <t>BIDJ</t>
  </si>
  <si>
    <t>CS 697192 index</t>
  </si>
  <si>
    <t>BILI</t>
  </si>
  <si>
    <t>CS 813726 index</t>
  </si>
  <si>
    <t>3601</t>
  </si>
  <si>
    <t>CS 360162 index</t>
  </si>
  <si>
    <t>BMEB</t>
  </si>
  <si>
    <t>CS 352417 index</t>
  </si>
  <si>
    <t>BOOH</t>
  </si>
  <si>
    <t>CS 737568 index</t>
  </si>
  <si>
    <t>BOQ-</t>
  </si>
  <si>
    <t>CS 8915 index</t>
  </si>
  <si>
    <t>BOY-</t>
  </si>
  <si>
    <t>CS 7239 index</t>
  </si>
  <si>
    <t>BRDT</t>
  </si>
  <si>
    <t>CS 807486 index</t>
  </si>
  <si>
    <t>BRKM</t>
  </si>
  <si>
    <t>CS 6134 index</t>
  </si>
  <si>
    <t>BRSR</t>
  </si>
  <si>
    <t>CS 47928 index</t>
  </si>
  <si>
    <t>3741</t>
  </si>
  <si>
    <t>CS 37419 index</t>
  </si>
  <si>
    <t>BTG-</t>
  </si>
  <si>
    <t>CS 16422 index</t>
  </si>
  <si>
    <t>BURF</t>
  </si>
  <si>
    <t>CS 210882 index</t>
  </si>
  <si>
    <t>BVIC</t>
  </si>
  <si>
    <t>CS 43033 index</t>
  </si>
  <si>
    <t>BXMT</t>
  </si>
  <si>
    <t>CS 18091 index</t>
  </si>
  <si>
    <t>BXS-</t>
  </si>
  <si>
    <t>CS 5483 index</t>
  </si>
  <si>
    <t>BYD_</t>
  </si>
  <si>
    <t>CS 37981 index</t>
  </si>
  <si>
    <t>BYG-</t>
  </si>
  <si>
    <t>CS 31502 index</t>
  </si>
  <si>
    <t>CACT</t>
  </si>
  <si>
    <t>CS 40233 index</t>
  </si>
  <si>
    <t>CADE</t>
  </si>
  <si>
    <t>CS 748556 index</t>
  </si>
  <si>
    <t>6184</t>
  </si>
  <si>
    <t>CS 6184 index</t>
  </si>
  <si>
    <t>CAR_</t>
  </si>
  <si>
    <t>CS 31915 index</t>
  </si>
  <si>
    <t>747E</t>
  </si>
  <si>
    <t>CS 747034 index</t>
  </si>
  <si>
    <t>CAST</t>
  </si>
  <si>
    <t>CS 18645 index</t>
  </si>
  <si>
    <t>CATY</t>
  </si>
  <si>
    <t>CS 9942 index</t>
  </si>
  <si>
    <t>1549</t>
  </si>
  <si>
    <t>CS 15497 index</t>
  </si>
  <si>
    <t>CCCP</t>
  </si>
  <si>
    <t>CS 41303 index</t>
  </si>
  <si>
    <t>CCC-</t>
  </si>
  <si>
    <t>CS 27336 index</t>
  </si>
  <si>
    <t>CDAY</t>
  </si>
  <si>
    <t>CS 814966 index</t>
  </si>
  <si>
    <t>CDR-</t>
  </si>
  <si>
    <t>CS 36649 index</t>
  </si>
  <si>
    <t>CERV</t>
  </si>
  <si>
    <t>CS 355312 index</t>
  </si>
  <si>
    <t>CGCB</t>
  </si>
  <si>
    <t>CS 41731 index</t>
  </si>
  <si>
    <t>4176</t>
  </si>
  <si>
    <t>CS 41760 index</t>
  </si>
  <si>
    <t>CHFC</t>
  </si>
  <si>
    <t>CS 9957 index</t>
  </si>
  <si>
    <t>CHRH</t>
  </si>
  <si>
    <t>CS 225789 index</t>
  </si>
  <si>
    <t>CIEA</t>
  </si>
  <si>
    <t>CS 18860 index</t>
  </si>
  <si>
    <t>CIGI</t>
  </si>
  <si>
    <t>CS 17840 index</t>
  </si>
  <si>
    <t>CINE</t>
  </si>
  <si>
    <t>CS 44456 index</t>
  </si>
  <si>
    <t>CISN</t>
  </si>
  <si>
    <t>CS 681887 index</t>
  </si>
  <si>
    <t>CIX-</t>
  </si>
  <si>
    <t>CS 22986 index</t>
  </si>
  <si>
    <t>CMW-</t>
  </si>
  <si>
    <t>CS 64074 index</t>
  </si>
  <si>
    <t>CNMD</t>
  </si>
  <si>
    <t>CS 12509 index</t>
  </si>
  <si>
    <t>3184</t>
  </si>
  <si>
    <t>CS 318413 index</t>
  </si>
  <si>
    <t>2262</t>
  </si>
  <si>
    <t>CS 22627 index</t>
  </si>
  <si>
    <t>CPIJ</t>
  </si>
  <si>
    <t>CS 44058 index</t>
  </si>
  <si>
    <t>CPX-</t>
  </si>
  <si>
    <t>CS 209244 index</t>
  </si>
  <si>
    <t>CRFB</t>
  </si>
  <si>
    <t>CS 758358 index</t>
  </si>
  <si>
    <t>CRN-</t>
  </si>
  <si>
    <t>CS 8028500 index</t>
  </si>
  <si>
    <t>CRR_</t>
  </si>
  <si>
    <t>CS 43259 index</t>
  </si>
  <si>
    <t>CRS-</t>
  </si>
  <si>
    <t>CS 4240 index</t>
  </si>
  <si>
    <t>CTD-</t>
  </si>
  <si>
    <t>CS 267979 index</t>
  </si>
  <si>
    <t>CTLT</t>
  </si>
  <si>
    <t>CS 354272 index</t>
  </si>
  <si>
    <t>CTRE</t>
  </si>
  <si>
    <t>CS 345291 index</t>
  </si>
  <si>
    <t>CTY1</t>
  </si>
  <si>
    <t>CS 18420 index</t>
  </si>
  <si>
    <t>CUF_</t>
  </si>
  <si>
    <t>CS 27649 index</t>
  </si>
  <si>
    <t>CU--</t>
  </si>
  <si>
    <t>CS 3560 index</t>
  </si>
  <si>
    <t>CVBF</t>
  </si>
  <si>
    <t>CS 12520 index</t>
  </si>
  <si>
    <t>CVCB</t>
  </si>
  <si>
    <t>CS 345670 index</t>
  </si>
  <si>
    <t>CVLT</t>
  </si>
  <si>
    <t>CS 43987 index</t>
  </si>
  <si>
    <t>CWK-</t>
  </si>
  <si>
    <t>CS 19465 index</t>
  </si>
  <si>
    <t>DAN-</t>
  </si>
  <si>
    <t>CS 56171 index</t>
  </si>
  <si>
    <t>DCC-</t>
  </si>
  <si>
    <t>CS 12362 index</t>
  </si>
  <si>
    <t>DIAS</t>
  </si>
  <si>
    <t>CS 45001 index</t>
  </si>
  <si>
    <t>DLP-</t>
  </si>
  <si>
    <t>CS 749198 index</t>
  </si>
  <si>
    <t>DLX-</t>
  </si>
  <si>
    <t>CS 226214 index</t>
  </si>
  <si>
    <t>DMP-</t>
  </si>
  <si>
    <t>CS 41688 index</t>
  </si>
  <si>
    <t>DNAO</t>
  </si>
  <si>
    <t>CS 737873 index</t>
  </si>
  <si>
    <t>DNP-</t>
  </si>
  <si>
    <t>CS 751714 index</t>
  </si>
  <si>
    <t>DOME</t>
  </si>
  <si>
    <t>CS 681317 index</t>
  </si>
  <si>
    <t>DPH-</t>
  </si>
  <si>
    <t>CS 32802 index</t>
  </si>
  <si>
    <t>DPLM</t>
  </si>
  <si>
    <t>CS 2883 index</t>
  </si>
  <si>
    <t>DRG_</t>
  </si>
  <si>
    <t>CS 279204 index</t>
  </si>
  <si>
    <t>DRX-</t>
  </si>
  <si>
    <t>CS 43816 index</t>
  </si>
  <si>
    <t>DSG-</t>
  </si>
  <si>
    <t>CS 26611 index</t>
  </si>
  <si>
    <t>DXS-</t>
  </si>
  <si>
    <t>CS 36 index</t>
  </si>
  <si>
    <t>5159</t>
  </si>
  <si>
    <t>CS 51592 index</t>
  </si>
  <si>
    <t>ECM-</t>
  </si>
  <si>
    <t>CS 3156 index</t>
  </si>
  <si>
    <t>EFGN</t>
  </si>
  <si>
    <t>CS 43812 index</t>
  </si>
  <si>
    <t>EGBN</t>
  </si>
  <si>
    <t>CS 35783 index</t>
  </si>
  <si>
    <t>EGP-</t>
  </si>
  <si>
    <t>CS 8436 index</t>
  </si>
  <si>
    <t>EKTL</t>
  </si>
  <si>
    <t>CS 569992 index</t>
  </si>
  <si>
    <t>ELAN</t>
  </si>
  <si>
    <t>CS 822328 index</t>
  </si>
  <si>
    <t>ELY-</t>
  </si>
  <si>
    <t>CS 8498 index</t>
  </si>
  <si>
    <t>EMPA</t>
  </si>
  <si>
    <t>CS 3485 index</t>
  </si>
  <si>
    <t>ENBR</t>
  </si>
  <si>
    <t>CS 42077 index</t>
  </si>
  <si>
    <t>ENCH</t>
  </si>
  <si>
    <t>CS 685112 index</t>
  </si>
  <si>
    <t>ENC-</t>
  </si>
  <si>
    <t>CS 2534 index</t>
  </si>
  <si>
    <t>ENTA</t>
  </si>
  <si>
    <t>CS 322030 index</t>
  </si>
  <si>
    <t>ENTG</t>
  </si>
  <si>
    <t>CS 32047 index</t>
  </si>
  <si>
    <t>ENTR</t>
  </si>
  <si>
    <t>CS 360647 index</t>
  </si>
  <si>
    <t>ENV-</t>
  </si>
  <si>
    <t>CS 226599 index</t>
  </si>
  <si>
    <t>EPIB</t>
  </si>
  <si>
    <t>CS 816854 index</t>
  </si>
  <si>
    <t>EQTL</t>
  </si>
  <si>
    <t>CS 43292 index</t>
  </si>
  <si>
    <t>ESNT</t>
  </si>
  <si>
    <t>CS 328863 index</t>
  </si>
  <si>
    <t>7522</t>
  </si>
  <si>
    <t>CS 752224 index</t>
  </si>
  <si>
    <t>EVDG</t>
  </si>
  <si>
    <t>CS 30082 index</t>
  </si>
  <si>
    <t>EVN-</t>
  </si>
  <si>
    <t>CS 37584 index</t>
  </si>
  <si>
    <t>EVOG</t>
  </si>
  <si>
    <t>CS 466372 index</t>
  </si>
  <si>
    <t>EXLS</t>
  </si>
  <si>
    <t>CS 44277 index</t>
  </si>
  <si>
    <t>EYE-</t>
  </si>
  <si>
    <t>CS 763703 index</t>
  </si>
  <si>
    <t>FABG</t>
  </si>
  <si>
    <t>CS 14410 index</t>
  </si>
  <si>
    <t>FEVR</t>
  </si>
  <si>
    <t>CS 442812 index</t>
  </si>
  <si>
    <t>FFBC</t>
  </si>
  <si>
    <t>CS 9693 index</t>
  </si>
  <si>
    <t>FFIN</t>
  </si>
  <si>
    <t>CS 12565 index</t>
  </si>
  <si>
    <t>FLS-</t>
  </si>
  <si>
    <t>CS 260 index</t>
  </si>
  <si>
    <t>FMBI</t>
  </si>
  <si>
    <t>CS 5531 index</t>
  </si>
  <si>
    <t>FNSR</t>
  </si>
  <si>
    <t>CS 29303 index</t>
  </si>
  <si>
    <t>FOE-</t>
  </si>
  <si>
    <t>CS 3726 index</t>
  </si>
  <si>
    <t>FOXF</t>
  </si>
  <si>
    <t>CS 327880 index</t>
  </si>
  <si>
    <t>FPEG</t>
  </si>
  <si>
    <t>CS 7317 index</t>
  </si>
  <si>
    <t>2369</t>
  </si>
  <si>
    <t>CS 2369 index</t>
  </si>
  <si>
    <t>FRME</t>
  </si>
  <si>
    <t>CS 9694 index</t>
  </si>
  <si>
    <t>FROT</t>
  </si>
  <si>
    <t>CS 6742 index</t>
  </si>
  <si>
    <t>8932</t>
  </si>
  <si>
    <t>CS 8932 index</t>
  </si>
  <si>
    <t>FULT</t>
  </si>
  <si>
    <t>CS 7518 index</t>
  </si>
  <si>
    <t>FUL-</t>
  </si>
  <si>
    <t>CS 4003 index</t>
  </si>
  <si>
    <t>FUNO</t>
  </si>
  <si>
    <t>CS 307332 index</t>
  </si>
  <si>
    <t>FUN-</t>
  </si>
  <si>
    <t>CS 19886 index</t>
  </si>
  <si>
    <t>FWRD</t>
  </si>
  <si>
    <t>CS 10148 index</t>
  </si>
  <si>
    <t>GBCI</t>
  </si>
  <si>
    <t>CS 20167 index</t>
  </si>
  <si>
    <t>2789</t>
  </si>
  <si>
    <t>CS 278968 index</t>
  </si>
  <si>
    <t>GFTU</t>
  </si>
  <si>
    <t>CS 11320 index</t>
  </si>
  <si>
    <t>GHDX</t>
  </si>
  <si>
    <t>CS 42715 index</t>
  </si>
  <si>
    <t>GL9-</t>
  </si>
  <si>
    <t>CS 7138 index</t>
  </si>
  <si>
    <t>GLJN</t>
  </si>
  <si>
    <t>CS 31450 index</t>
  </si>
  <si>
    <t>GLOB</t>
  </si>
  <si>
    <t>CS 278511 index</t>
  </si>
  <si>
    <t>3540</t>
  </si>
  <si>
    <t>CS 354017 index</t>
  </si>
  <si>
    <t>GMEX</t>
  </si>
  <si>
    <t>CS 14930 index</t>
  </si>
  <si>
    <t>GMG-</t>
  </si>
  <si>
    <t>CS 18380 index</t>
  </si>
  <si>
    <t>5842</t>
  </si>
  <si>
    <t>CS 5842 index</t>
  </si>
  <si>
    <t>GNDI</t>
  </si>
  <si>
    <t>CS 819630 index</t>
  </si>
  <si>
    <t>GOLF</t>
  </si>
  <si>
    <t>CS 711349 index</t>
  </si>
  <si>
    <t>GOLL</t>
  </si>
  <si>
    <t>CS 40865 index</t>
  </si>
  <si>
    <t>GPT-</t>
  </si>
  <si>
    <t>CS 125 index</t>
  </si>
  <si>
    <t>9584</t>
  </si>
  <si>
    <t>CS 9584 index</t>
  </si>
  <si>
    <t>GRTJ</t>
  </si>
  <si>
    <t>CS 41104 index</t>
  </si>
  <si>
    <t>GSKY</t>
  </si>
  <si>
    <t>CS 816066 index</t>
  </si>
  <si>
    <t>GTCA</t>
  </si>
  <si>
    <t>CS 297632 index</t>
  </si>
  <si>
    <t>GTLS</t>
  </si>
  <si>
    <t>CS 43677 index</t>
  </si>
  <si>
    <t>3284</t>
  </si>
  <si>
    <t>CS 328409 index</t>
  </si>
  <si>
    <t>GVC-</t>
  </si>
  <si>
    <t>CS 296317 index</t>
  </si>
  <si>
    <t>GVNV</t>
  </si>
  <si>
    <t>CS 464702 index</t>
  </si>
  <si>
    <t>GWB-</t>
  </si>
  <si>
    <t>CS 360657 index</t>
  </si>
  <si>
    <t>GYC-</t>
  </si>
  <si>
    <t>CS 327986 index</t>
  </si>
  <si>
    <t>466E</t>
  </si>
  <si>
    <t>CS 46636 index</t>
  </si>
  <si>
    <t>HALO</t>
  </si>
  <si>
    <t>CS 41957 index</t>
  </si>
  <si>
    <t>HCC-</t>
  </si>
  <si>
    <t>CS 748536 index</t>
  </si>
  <si>
    <t>HEI-</t>
  </si>
  <si>
    <t>CS 20197 index</t>
  </si>
  <si>
    <t>HMPR</t>
  </si>
  <si>
    <t>CS 36126 index</t>
  </si>
  <si>
    <t>HMSO</t>
  </si>
  <si>
    <t>CS 3159 index</t>
  </si>
  <si>
    <t>HMSY</t>
  </si>
  <si>
    <t>CS 10086 index</t>
  </si>
  <si>
    <t>HOMB</t>
  </si>
  <si>
    <t>CS 43589 index</t>
  </si>
  <si>
    <t>HOPE</t>
  </si>
  <si>
    <t>CS 26577 index</t>
  </si>
  <si>
    <t>HRA-</t>
  </si>
  <si>
    <t>CS 39126 index</t>
  </si>
  <si>
    <t>HR1U</t>
  </si>
  <si>
    <t>CS 27634 index</t>
  </si>
  <si>
    <t>HSO-</t>
  </si>
  <si>
    <t>CS 356397 index</t>
  </si>
  <si>
    <t>HTLF</t>
  </si>
  <si>
    <t>CS 26569 index</t>
  </si>
  <si>
    <t>HUH1</t>
  </si>
  <si>
    <t>CS 297 index</t>
  </si>
  <si>
    <t>HUSQ</t>
  </si>
  <si>
    <t>CS 43495 index</t>
  </si>
  <si>
    <t>HWC-</t>
  </si>
  <si>
    <t>CS 8605 index</t>
  </si>
  <si>
    <t>HWDN</t>
  </si>
  <si>
    <t>CS 8286 index</t>
  </si>
  <si>
    <t>IAG-</t>
  </si>
  <si>
    <t>CS 30136 index</t>
  </si>
  <si>
    <t>IART</t>
  </si>
  <si>
    <t>CS 15685 index</t>
  </si>
  <si>
    <t>IBKC</t>
  </si>
  <si>
    <t>CS 14303 index</t>
  </si>
  <si>
    <t>IBTX</t>
  </si>
  <si>
    <t>CS 322175 index</t>
  </si>
  <si>
    <t>ICAA</t>
  </si>
  <si>
    <t>CS 43045 index</t>
  </si>
  <si>
    <t>IEL-</t>
  </si>
  <si>
    <t>CS 687992 index</t>
  </si>
  <si>
    <t>IGO-</t>
  </si>
  <si>
    <t>CS 36448 index</t>
  </si>
  <si>
    <t>IIVI</t>
  </si>
  <si>
    <t>CS 20228 index</t>
  </si>
  <si>
    <t>ILU-</t>
  </si>
  <si>
    <t>CS 9040 index</t>
  </si>
  <si>
    <t>356E</t>
  </si>
  <si>
    <t>CS 356372 index</t>
  </si>
  <si>
    <t>INGN</t>
  </si>
  <si>
    <t>CS 348888 index</t>
  </si>
  <si>
    <t>INRN</t>
  </si>
  <si>
    <t>CS 27845 index</t>
  </si>
  <si>
    <t>INTR</t>
  </si>
  <si>
    <t>CS 37398 index</t>
  </si>
  <si>
    <t>INXN</t>
  </si>
  <si>
    <t>CS 270946 index</t>
  </si>
  <si>
    <t>4027</t>
  </si>
  <si>
    <t>CS 40247 index</t>
  </si>
  <si>
    <t>IQ--</t>
  </si>
  <si>
    <t>CS 813766 index</t>
  </si>
  <si>
    <t>IRBT</t>
  </si>
  <si>
    <t>CS 42840 index</t>
  </si>
  <si>
    <t>IREE</t>
  </si>
  <si>
    <t>CS 33403 index</t>
  </si>
  <si>
    <t>IRE-</t>
  </si>
  <si>
    <t>CS 33112 index</t>
  </si>
  <si>
    <t>IWG-</t>
  </si>
  <si>
    <t>CS 40495 index</t>
  </si>
  <si>
    <t>JBH-</t>
  </si>
  <si>
    <t>CS 40250 index</t>
  </si>
  <si>
    <t>JBT-</t>
  </si>
  <si>
    <t>CS 56028 index</t>
  </si>
  <si>
    <t>JDW-</t>
  </si>
  <si>
    <t>CS 8291 index</t>
  </si>
  <si>
    <t>JENG</t>
  </si>
  <si>
    <t>CS 27160 index</t>
  </si>
  <si>
    <t>JFC-</t>
  </si>
  <si>
    <t>CS 11050 index</t>
  </si>
  <si>
    <t>JUNG</t>
  </si>
  <si>
    <t>CS 7323 index</t>
  </si>
  <si>
    <t>KALU</t>
  </si>
  <si>
    <t>CS 44321 index</t>
  </si>
  <si>
    <t>KBX-</t>
  </si>
  <si>
    <t>CS 824008 index</t>
  </si>
  <si>
    <t>KCRA</t>
  </si>
  <si>
    <t>CS 18421 index</t>
  </si>
  <si>
    <t>KEMI</t>
  </si>
  <si>
    <t>CS 11308 index</t>
  </si>
  <si>
    <t>KESK</t>
  </si>
  <si>
    <t>CS 5900 index</t>
  </si>
  <si>
    <t>KFY-</t>
  </si>
  <si>
    <t>CS 27530 index</t>
  </si>
  <si>
    <t>KKP-</t>
  </si>
  <si>
    <t>CS 10510 index</t>
  </si>
  <si>
    <t>KTC-</t>
  </si>
  <si>
    <t>CS 37796 index</t>
  </si>
  <si>
    <t>KXS-</t>
  </si>
  <si>
    <t>CS 352288 index</t>
  </si>
  <si>
    <t>KYGA</t>
  </si>
  <si>
    <t>CS 9424 index</t>
  </si>
  <si>
    <t>346E</t>
  </si>
  <si>
    <t>CS 346427 index</t>
  </si>
  <si>
    <t>LCII</t>
  </si>
  <si>
    <t>CS 15556 index</t>
  </si>
  <si>
    <t>LFUS</t>
  </si>
  <si>
    <t>CS 8655 index</t>
  </si>
  <si>
    <t>LHCJ</t>
  </si>
  <si>
    <t>CS 225843 index</t>
  </si>
  <si>
    <t>LILA</t>
  </si>
  <si>
    <t>CS 486942 index</t>
  </si>
  <si>
    <t>3340</t>
  </si>
  <si>
    <t>CS 3340 index</t>
  </si>
  <si>
    <t>LITE</t>
  </si>
  <si>
    <t>CS 359202 index</t>
  </si>
  <si>
    <t>LIVN</t>
  </si>
  <si>
    <t>CS 19985 index</t>
  </si>
  <si>
    <t>LMPL</t>
  </si>
  <si>
    <t>CS 48560 index</t>
  </si>
  <si>
    <t>LNK-</t>
  </si>
  <si>
    <t>CS 681552 index</t>
  </si>
  <si>
    <t>LOOM</t>
  </si>
  <si>
    <t>CS 207687 index</t>
  </si>
  <si>
    <t>LPPP</t>
  </si>
  <si>
    <t>CS 34711 index</t>
  </si>
  <si>
    <t>LTC-</t>
  </si>
  <si>
    <t>CS 10164 index</t>
  </si>
  <si>
    <t>LTXB</t>
  </si>
  <si>
    <t>CS 46692 index</t>
  </si>
  <si>
    <t>LUN-</t>
  </si>
  <si>
    <t>CS 28455 index</t>
  </si>
  <si>
    <t>MACT</t>
  </si>
  <si>
    <t>CS 277475 index</t>
  </si>
  <si>
    <t>MALP</t>
  </si>
  <si>
    <t>CS 821947 index</t>
  </si>
  <si>
    <t>MAPL</t>
  </si>
  <si>
    <t>CS 42469 index</t>
  </si>
  <si>
    <t>MASI</t>
  </si>
  <si>
    <t>CS 46628 index</t>
  </si>
  <si>
    <t>MASM</t>
  </si>
  <si>
    <t>CS 751773 index</t>
  </si>
  <si>
    <t>MCRO</t>
  </si>
  <si>
    <t>CS 41695 index</t>
  </si>
  <si>
    <t>MC--</t>
  </si>
  <si>
    <t>CS 351396 index</t>
  </si>
  <si>
    <t>1018</t>
  </si>
  <si>
    <t>CS 10182 index</t>
  </si>
  <si>
    <t>3545</t>
  </si>
  <si>
    <t>CS 354522 index</t>
  </si>
  <si>
    <t>MGP-</t>
  </si>
  <si>
    <t>CS 696582 index</t>
  </si>
  <si>
    <t>MINI</t>
  </si>
  <si>
    <t>CS 23291 index</t>
  </si>
  <si>
    <t>MMSI</t>
  </si>
  <si>
    <t>CS 20356 index</t>
  </si>
  <si>
    <t>MOWI</t>
  </si>
  <si>
    <t>CS 27356 index</t>
  </si>
  <si>
    <t>MPI-</t>
  </si>
  <si>
    <t>CS 210531 index</t>
  </si>
  <si>
    <t>MRL-</t>
  </si>
  <si>
    <t>CS 352747 index</t>
  </si>
  <si>
    <t>MTC-</t>
  </si>
  <si>
    <t>CS 465337 index</t>
  </si>
  <si>
    <t>MTOR</t>
  </si>
  <si>
    <t>CS 4219 index</t>
  </si>
  <si>
    <t>MTS-</t>
  </si>
  <si>
    <t>CS 11735 index</t>
  </si>
  <si>
    <t>MTXG</t>
  </si>
  <si>
    <t>CS 41780 index</t>
  </si>
  <si>
    <t>MWA-</t>
  </si>
  <si>
    <t>CS 43491 index</t>
  </si>
  <si>
    <t>NEDJ</t>
  </si>
  <si>
    <t>CS 2383 index</t>
  </si>
  <si>
    <t>NEKG</t>
  </si>
  <si>
    <t>CS 27927 index</t>
  </si>
  <si>
    <t>NEMA</t>
  </si>
  <si>
    <t>CS 569892 index</t>
  </si>
  <si>
    <t>NEOG</t>
  </si>
  <si>
    <t>CS 22861 index</t>
  </si>
  <si>
    <t>NEO-</t>
  </si>
  <si>
    <t>CS 312793 index</t>
  </si>
  <si>
    <t>NGL-</t>
  </si>
  <si>
    <t>CS 277207 index</t>
  </si>
  <si>
    <t>NGVT</t>
  </si>
  <si>
    <t>CS 462472 index</t>
  </si>
  <si>
    <t>NIBE</t>
  </si>
  <si>
    <t>CS 27460 index</t>
  </si>
  <si>
    <t>NICE</t>
  </si>
  <si>
    <t>CS 38190 index</t>
  </si>
  <si>
    <t>NMIH</t>
  </si>
  <si>
    <t>CS 339859 index</t>
  </si>
  <si>
    <t>NMRK</t>
  </si>
  <si>
    <t>CS 793278 index</t>
  </si>
  <si>
    <t>NOEJ</t>
  </si>
  <si>
    <t>CS 276764 index</t>
  </si>
  <si>
    <t>NOMD</t>
  </si>
  <si>
    <t>CS 687297 index</t>
  </si>
  <si>
    <t>NSA-</t>
  </si>
  <si>
    <t>CS 484697 index</t>
  </si>
  <si>
    <t>NST-</t>
  </si>
  <si>
    <t>CS 212071 index</t>
  </si>
  <si>
    <t>NTB-</t>
  </si>
  <si>
    <t>CS 709727 index</t>
  </si>
  <si>
    <t>OEC-</t>
  </si>
  <si>
    <t>CS 354167 index</t>
  </si>
  <si>
    <t>5248</t>
  </si>
  <si>
    <t>CS 524892 index</t>
  </si>
  <si>
    <t>OMCL</t>
  </si>
  <si>
    <t>CS 36411 index</t>
  </si>
  <si>
    <t>ONB-</t>
  </si>
  <si>
    <t>CS 5588 index</t>
  </si>
  <si>
    <t>ONTE</t>
  </si>
  <si>
    <t>CS 356332 index</t>
  </si>
  <si>
    <t>ORI-</t>
  </si>
  <si>
    <t>CS 75 index</t>
  </si>
  <si>
    <t>PAGS</t>
  </si>
  <si>
    <t>CS 798597 index</t>
  </si>
  <si>
    <t>PAND</t>
  </si>
  <si>
    <t>CS 487182 index</t>
  </si>
  <si>
    <t>PAR-</t>
  </si>
  <si>
    <t>CS 13959 index</t>
  </si>
  <si>
    <t>PAYC</t>
  </si>
  <si>
    <t>CS 351380 index</t>
  </si>
  <si>
    <t>PDD-</t>
  </si>
  <si>
    <t>CS 819190 index</t>
  </si>
  <si>
    <t>PFGC</t>
  </si>
  <si>
    <t>CS 576222 index</t>
  </si>
  <si>
    <t>PFS-</t>
  </si>
  <si>
    <t>CS 37890 index</t>
  </si>
  <si>
    <t>PGE-</t>
  </si>
  <si>
    <t>CS 210962 index</t>
  </si>
  <si>
    <t>PGOL</t>
  </si>
  <si>
    <t>CS 280466 index</t>
  </si>
  <si>
    <t>PIRC</t>
  </si>
  <si>
    <t>CS 763101 index</t>
  </si>
  <si>
    <t>PMV-</t>
  </si>
  <si>
    <t>CS 65371 index</t>
  </si>
  <si>
    <t>PNM-</t>
  </si>
  <si>
    <t>CS 4448 index</t>
  </si>
  <si>
    <t>PNN-</t>
  </si>
  <si>
    <t>CS 2842 index</t>
  </si>
  <si>
    <t>POLY</t>
  </si>
  <si>
    <t>CS 280726 index</t>
  </si>
  <si>
    <t>PPDF</t>
  </si>
  <si>
    <t>CS 786618 index</t>
  </si>
  <si>
    <t>PQG-</t>
  </si>
  <si>
    <t>CS 762621 index</t>
  </si>
  <si>
    <t>PRAH</t>
  </si>
  <si>
    <t>CS 442872 index</t>
  </si>
  <si>
    <t>PV--</t>
  </si>
  <si>
    <t>CS 27188 index</t>
  </si>
  <si>
    <t>QBRB</t>
  </si>
  <si>
    <t>CS 5275 index</t>
  </si>
  <si>
    <t>QDEL</t>
  </si>
  <si>
    <t>CS 15900 index</t>
  </si>
  <si>
    <t>QLYS</t>
  </si>
  <si>
    <t>CS 307578 index</t>
  </si>
  <si>
    <t>QTS-</t>
  </si>
  <si>
    <t>CS 328812 index</t>
  </si>
  <si>
    <t>QUB-</t>
  </si>
  <si>
    <t>CS 64494 index</t>
  </si>
  <si>
    <t>RBA-</t>
  </si>
  <si>
    <t>CS 43899 index</t>
  </si>
  <si>
    <t>RBRE</t>
  </si>
  <si>
    <t>CS 27777 index</t>
  </si>
  <si>
    <t>REA-</t>
  </si>
  <si>
    <t>CS 29684 index</t>
  </si>
  <si>
    <t>RECI</t>
  </si>
  <si>
    <t>CS 8374 index</t>
  </si>
  <si>
    <t>RETA</t>
  </si>
  <si>
    <t>CS 697477 index</t>
  </si>
  <si>
    <t>REXR</t>
  </si>
  <si>
    <t>CS 327752 index</t>
  </si>
  <si>
    <t>RGEN</t>
  </si>
  <si>
    <t>CS 5601 index</t>
  </si>
  <si>
    <t>RLJ-</t>
  </si>
  <si>
    <t>CS 277199 index</t>
  </si>
  <si>
    <t>RMD-</t>
  </si>
  <si>
    <t>CS 33059 index</t>
  </si>
  <si>
    <t>ROIC</t>
  </si>
  <si>
    <t>CS 210852 index</t>
  </si>
  <si>
    <t>ROLL</t>
  </si>
  <si>
    <t>CS 42487 index</t>
  </si>
  <si>
    <t>RRHI</t>
  </si>
  <si>
    <t>CS 345440 index</t>
  </si>
  <si>
    <t>RRL-</t>
  </si>
  <si>
    <t>CS 213085 index</t>
  </si>
  <si>
    <t>RSW-</t>
  </si>
  <si>
    <t>CS 3236 index</t>
  </si>
  <si>
    <t>RUSH</t>
  </si>
  <si>
    <t>CS 42024 index</t>
  </si>
  <si>
    <t>RWC-</t>
  </si>
  <si>
    <t>CS 697232 index</t>
  </si>
  <si>
    <t>4439</t>
  </si>
  <si>
    <t>CS 44395 index</t>
  </si>
  <si>
    <t>SAIA</t>
  </si>
  <si>
    <t>CS 37635 index</t>
  </si>
  <si>
    <t>SAIC</t>
  </si>
  <si>
    <t>CS 307418 index</t>
  </si>
  <si>
    <t>SAIL</t>
  </si>
  <si>
    <t>CS 786676 index</t>
  </si>
  <si>
    <t>SALM</t>
  </si>
  <si>
    <t>CS 44843 index</t>
  </si>
  <si>
    <t>SAR-</t>
  </si>
  <si>
    <t>CS 213093 index</t>
  </si>
  <si>
    <t>3152</t>
  </si>
  <si>
    <t>CS 31523 index</t>
  </si>
  <si>
    <t>SAWA</t>
  </si>
  <si>
    <t>CS 352265 index</t>
  </si>
  <si>
    <t>SAXG</t>
  </si>
  <si>
    <t>CS 226542 index</t>
  </si>
  <si>
    <t>SBSP</t>
  </si>
  <si>
    <t>CS 23487 index</t>
  </si>
  <si>
    <t>SBST</t>
  </si>
  <si>
    <t>CS 6889 index</t>
  </si>
  <si>
    <t>SDF-</t>
  </si>
  <si>
    <t>CS 327901 index</t>
  </si>
  <si>
    <t>SEK-</t>
  </si>
  <si>
    <t>CS 41635 index</t>
  </si>
  <si>
    <t>210E</t>
  </si>
  <si>
    <t>CS 210645 index</t>
  </si>
  <si>
    <t>SFIX</t>
  </si>
  <si>
    <t>CS 786591 index</t>
  </si>
  <si>
    <t>SGRO</t>
  </si>
  <si>
    <t>CS 3100 index</t>
  </si>
  <si>
    <t>SGXL</t>
  </si>
  <si>
    <t>CS 33271 index</t>
  </si>
  <si>
    <t>SHL-</t>
  </si>
  <si>
    <t>CS 15221 index</t>
  </si>
  <si>
    <t>SHOO</t>
  </si>
  <si>
    <t>CS 22564 index</t>
  </si>
  <si>
    <t>SIGI</t>
  </si>
  <si>
    <t>CS 5609 index</t>
  </si>
  <si>
    <t>SIGN</t>
  </si>
  <si>
    <t>CS 8028529 index</t>
  </si>
  <si>
    <t>SIMO</t>
  </si>
  <si>
    <t>CS 41825 index</t>
  </si>
  <si>
    <t>SIM-</t>
  </si>
  <si>
    <t>CS 31467 index</t>
  </si>
  <si>
    <t>SJ--</t>
  </si>
  <si>
    <t>CS 27700 index</t>
  </si>
  <si>
    <t>SKG-</t>
  </si>
  <si>
    <t>CS 44399 index</t>
  </si>
  <si>
    <t>SKYW</t>
  </si>
  <si>
    <t>CS 9764 index</t>
  </si>
  <si>
    <t>SLM-</t>
  </si>
  <si>
    <t>CS 4883 index</t>
  </si>
  <si>
    <t>SMDS</t>
  </si>
  <si>
    <t>CS 3145 index</t>
  </si>
  <si>
    <t>SMWH</t>
  </si>
  <si>
    <t>CS 3215 index</t>
  </si>
  <si>
    <t>SNDR</t>
  </si>
  <si>
    <t>CS 748094 index</t>
  </si>
  <si>
    <t>SOBI</t>
  </si>
  <si>
    <t>CS 43994 index</t>
  </si>
  <si>
    <t>SOGO</t>
  </si>
  <si>
    <t>CS 786617 index</t>
  </si>
  <si>
    <t>SPPJ</t>
  </si>
  <si>
    <t>CS 41192 index</t>
  </si>
  <si>
    <t>2192</t>
  </si>
  <si>
    <t>CS 219180 index</t>
  </si>
  <si>
    <t>SRU2</t>
  </si>
  <si>
    <t>CS 40403 index</t>
  </si>
  <si>
    <t>SSPG</t>
  </si>
  <si>
    <t>CS 354702 index</t>
  </si>
  <si>
    <t>SSW-</t>
  </si>
  <si>
    <t>CS 42493 index</t>
  </si>
  <si>
    <t>2769</t>
  </si>
  <si>
    <t>CS 276926 index</t>
  </si>
  <si>
    <t>STEG</t>
  </si>
  <si>
    <t>CS 24181 index</t>
  </si>
  <si>
    <t>2754</t>
  </si>
  <si>
    <t>CS 27542 index</t>
  </si>
  <si>
    <t>STNE</t>
  </si>
  <si>
    <t>CS 824249 index</t>
  </si>
  <si>
    <t>STN-</t>
  </si>
  <si>
    <t>CS 21399 index</t>
  </si>
  <si>
    <t>SUPN</t>
  </si>
  <si>
    <t>CS 297675 index</t>
  </si>
  <si>
    <t>SUZB</t>
  </si>
  <si>
    <t>CS 14152 index</t>
  </si>
  <si>
    <t>8240</t>
  </si>
  <si>
    <t>CS 824088 index</t>
  </si>
  <si>
    <t>SYD-</t>
  </si>
  <si>
    <t>CS 37110 index</t>
  </si>
  <si>
    <t>SYNH</t>
  </si>
  <si>
    <t>CS 442777 index</t>
  </si>
  <si>
    <t>TAVH</t>
  </si>
  <si>
    <t>CS 44333 index</t>
  </si>
  <si>
    <t>TCAP</t>
  </si>
  <si>
    <t>CS 33018 index</t>
  </si>
  <si>
    <t>TCSQ</t>
  </si>
  <si>
    <t>CS 345395 index</t>
  </si>
  <si>
    <t>TECD</t>
  </si>
  <si>
    <t>CS 7485 index</t>
  </si>
  <si>
    <t>TEGG</t>
  </si>
  <si>
    <t>CS 29978 index</t>
  </si>
  <si>
    <t>TFGJ</t>
  </si>
  <si>
    <t>CS 11536 index</t>
  </si>
  <si>
    <t>TFII</t>
  </si>
  <si>
    <t>CS 26607 index</t>
  </si>
  <si>
    <t>TGYM</t>
  </si>
  <si>
    <t>CS 697017 index</t>
  </si>
  <si>
    <t>THRM</t>
  </si>
  <si>
    <t>CS 22486 index</t>
  </si>
  <si>
    <t>9198</t>
  </si>
  <si>
    <t>CS 9198 index</t>
  </si>
  <si>
    <t>TIH-</t>
  </si>
  <si>
    <t>CS 9455 index</t>
  </si>
  <si>
    <t>TMHC</t>
  </si>
  <si>
    <t>CS 322283 index</t>
  </si>
  <si>
    <t>TNET</t>
  </si>
  <si>
    <t>CS 42683 index</t>
  </si>
  <si>
    <t>2968</t>
  </si>
  <si>
    <t>CS 29687 index</t>
  </si>
  <si>
    <t>TOAS</t>
  </si>
  <si>
    <t>CS 13580 index</t>
  </si>
  <si>
    <t>TOM2</t>
  </si>
  <si>
    <t>CS 41744 index</t>
  </si>
  <si>
    <t>TOY-</t>
  </si>
  <si>
    <t>CS 565462 index</t>
  </si>
  <si>
    <t>TPH-</t>
  </si>
  <si>
    <t>CS 318229 index</t>
  </si>
  <si>
    <t>TREL</t>
  </si>
  <si>
    <t>CS 2661 index</t>
  </si>
  <si>
    <t>TRMK</t>
  </si>
  <si>
    <t>CS 3920 index</t>
  </si>
  <si>
    <t>TRNO</t>
  </si>
  <si>
    <t>CS 225632 index</t>
  </si>
  <si>
    <t>TRPL</t>
  </si>
  <si>
    <t>CS 28696 index</t>
  </si>
  <si>
    <t>TVPT</t>
  </si>
  <si>
    <t>CS 359617 index</t>
  </si>
  <si>
    <t>4309</t>
  </si>
  <si>
    <t>CS 43096 index</t>
  </si>
  <si>
    <t>UBSH</t>
  </si>
  <si>
    <t>CS 20770 index</t>
  </si>
  <si>
    <t>UBSI</t>
  </si>
  <si>
    <t>CS 7489 index</t>
  </si>
  <si>
    <t>URW-</t>
  </si>
  <si>
    <t>CS 40687 index</t>
  </si>
  <si>
    <t>USIM</t>
  </si>
  <si>
    <t>CS 26931 index</t>
  </si>
  <si>
    <t>VALE</t>
  </si>
  <si>
    <t>CS 6175 index</t>
  </si>
  <si>
    <t>VALM</t>
  </si>
  <si>
    <t>CS 345668 index</t>
  </si>
  <si>
    <t>VCTX</t>
  </si>
  <si>
    <t>CS 16473 index</t>
  </si>
  <si>
    <t>VGI-</t>
  </si>
  <si>
    <t>CS 312685 index</t>
  </si>
  <si>
    <t>VIAV</t>
  </si>
  <si>
    <t>CS 12826 index</t>
  </si>
  <si>
    <t>VID-</t>
  </si>
  <si>
    <t>CS 11873 index</t>
  </si>
  <si>
    <t>VIRT</t>
  </si>
  <si>
    <t>CS 484372 index</t>
  </si>
  <si>
    <t>VLY-</t>
  </si>
  <si>
    <t>CS 4511 index</t>
  </si>
  <si>
    <t>VOC-</t>
  </si>
  <si>
    <t>CS 279209 index</t>
  </si>
  <si>
    <t>VOPA</t>
  </si>
  <si>
    <t>CS 2310 index</t>
  </si>
  <si>
    <t>VSVS</t>
  </si>
  <si>
    <t>CS 3054 index</t>
  </si>
  <si>
    <t>WAFG</t>
  </si>
  <si>
    <t>CS 570247 index</t>
  </si>
  <si>
    <t>WB--</t>
  </si>
  <si>
    <t>CS 351408 index</t>
  </si>
  <si>
    <t>WING</t>
  </si>
  <si>
    <t>CS 487032 index</t>
  </si>
  <si>
    <t>WIZZ</t>
  </si>
  <si>
    <t>CS 466202 index</t>
  </si>
  <si>
    <t>WJA-</t>
  </si>
  <si>
    <t>CS 29255 index</t>
  </si>
  <si>
    <t>WKP-</t>
  </si>
  <si>
    <t>CS 19559 index</t>
  </si>
  <si>
    <t>WNS-</t>
  </si>
  <si>
    <t>CS 43683 index</t>
  </si>
  <si>
    <t>WPK-</t>
  </si>
  <si>
    <t>CS 11717 index</t>
  </si>
  <si>
    <t>WTC-</t>
  </si>
  <si>
    <t>CS 697227 index</t>
  </si>
  <si>
    <t>WTFC</t>
  </si>
  <si>
    <t>CS 20848 index</t>
  </si>
  <si>
    <t>WWD-</t>
  </si>
  <si>
    <t>CS 16093 index</t>
  </si>
  <si>
    <t>XLRN</t>
  </si>
  <si>
    <t>CS 328574 index</t>
  </si>
  <si>
    <t>XNCR</t>
  </si>
  <si>
    <t>CS 345303 index</t>
  </si>
  <si>
    <t>ZTO-</t>
  </si>
  <si>
    <t>CS 711289 index</t>
  </si>
  <si>
    <t>SASS</t>
  </si>
  <si>
    <t>Mena Sukuk and SAIBOR Blended Index</t>
  </si>
  <si>
    <t>INEA</t>
  </si>
  <si>
    <t xml:space="preserve">Fidelity Developed Focus Index </t>
  </si>
  <si>
    <t>BEOR</t>
  </si>
  <si>
    <t>Backwardation Enhanced Optimized Roll Commodity Index</t>
  </si>
  <si>
    <t>INFA</t>
  </si>
  <si>
    <t>Fidelity Developed International ex North America Focus ADR + Local Index</t>
  </si>
  <si>
    <t>DMEA</t>
  </si>
  <si>
    <t>Morningstar Developed Markets ex-Australia Index</t>
  </si>
  <si>
    <t>DMEJ</t>
  </si>
  <si>
    <t>Morningstar Developed Markets ex-Japan Index</t>
  </si>
  <si>
    <t>DENA</t>
  </si>
  <si>
    <t>Morningstar Developed Markets ex-North America Index</t>
  </si>
  <si>
    <t>GEIG</t>
  </si>
  <si>
    <t>Morningstar Global Equity Infrastructure Index</t>
  </si>
  <si>
    <t>FX--</t>
  </si>
  <si>
    <t>Dummy FX</t>
  </si>
  <si>
    <t>WUGR</t>
  </si>
  <si>
    <t>SGI W US Gravity</t>
  </si>
  <si>
    <t>SMPA</t>
  </si>
  <si>
    <t>SG Smart Passage Index</t>
  </si>
  <si>
    <t>TOUR</t>
  </si>
  <si>
    <t>BlueStar Tourism Index</t>
  </si>
  <si>
    <t>TWPA</t>
  </si>
  <si>
    <t>Citi EQ Intraday TWAP US 500 Series A Index</t>
  </si>
  <si>
    <t>TWPB</t>
  </si>
  <si>
    <t>Citi EQ Intraday TWAP US 500 Series B Index</t>
  </si>
  <si>
    <t>TWPC</t>
  </si>
  <si>
    <t>Citi EQ Intraday TWAP US 500 Series C Index</t>
  </si>
  <si>
    <t>VARI</t>
  </si>
  <si>
    <t>Citi Equity US Variance Spread Index Series 1</t>
  </si>
  <si>
    <t>SWXE</t>
  </si>
  <si>
    <t>Sustainability (world)  Ex-Energy(GICS 10)</t>
  </si>
  <si>
    <t>QLTY</t>
  </si>
  <si>
    <t xml:space="preserve">HSBC Quality Factor </t>
  </si>
  <si>
    <t>MGHG</t>
  </si>
  <si>
    <t>SGI Mortgage Hedger Index</t>
  </si>
  <si>
    <t>UB01</t>
  </si>
  <si>
    <t>S&amp;P Municipal Bond 0-1 Years Investment Grade Index</t>
  </si>
  <si>
    <t>UB02</t>
  </si>
  <si>
    <t>S&amp;P Municipal Bond 0-2 Years Investment Grade Index</t>
  </si>
  <si>
    <t>UB03</t>
  </si>
  <si>
    <t>S&amp;P Municipal Bond 0-3 Years Investment Grade Index</t>
  </si>
  <si>
    <t>UB04</t>
  </si>
  <si>
    <t>S&amp;P Municipal Bond 0-4 Years Investment Grade Index</t>
  </si>
  <si>
    <t>UB05</t>
  </si>
  <si>
    <t>S&amp;P Municipal Bond 0-5 Years Investment Grade Index</t>
  </si>
  <si>
    <t>UB13</t>
  </si>
  <si>
    <t>S&amp;P Municipal Bond 1-3 Years Investment Grade Index</t>
  </si>
  <si>
    <t>UB35</t>
  </si>
  <si>
    <t>S&amp;P Municipal Bond 3-5 Years Investment Grade Index</t>
  </si>
  <si>
    <t>Invesco Revenue Weighted ESG Index</t>
  </si>
  <si>
    <t>RTSI</t>
  </si>
  <si>
    <t>BlueStar Total Security Index</t>
  </si>
  <si>
    <t>CAD3</t>
  </si>
  <si>
    <t>SGI Cross Asset Dynamic Allocation 3</t>
  </si>
  <si>
    <t>ATGY</t>
  </si>
  <si>
    <t>AIMatters Index</t>
  </si>
  <si>
    <t>A2X2</t>
  </si>
  <si>
    <t xml:space="preserve">S&amp;P/ASX 200 Ex-S&amp;P/ASX 20 Index </t>
  </si>
  <si>
    <t>GBAL</t>
  </si>
  <si>
    <t>BOCI Greater Bay Area Leaders Index</t>
  </si>
  <si>
    <t>0000</t>
  </si>
  <si>
    <t>CS 17143 Index</t>
  </si>
  <si>
    <t>C301</t>
  </si>
  <si>
    <t>CS 38998 Index</t>
  </si>
  <si>
    <t>C302</t>
  </si>
  <si>
    <t>CS 26532 Index</t>
  </si>
  <si>
    <t>C003</t>
  </si>
  <si>
    <t>CS 38995 Index</t>
  </si>
  <si>
    <t>C004</t>
  </si>
  <si>
    <t>CS 38990 Index</t>
  </si>
  <si>
    <t>0005</t>
  </si>
  <si>
    <t>CS 40883 Index</t>
  </si>
  <si>
    <t>C005</t>
  </si>
  <si>
    <t>CS 10856 Index</t>
  </si>
  <si>
    <t>0007</t>
  </si>
  <si>
    <t>CS 6397 Index</t>
  </si>
  <si>
    <t>C006</t>
  </si>
  <si>
    <t>CS 26748 Index</t>
  </si>
  <si>
    <t>0009</t>
  </si>
  <si>
    <t>CS 17150 Index</t>
  </si>
  <si>
    <t>C007</t>
  </si>
  <si>
    <t>CS 17329 Index</t>
  </si>
  <si>
    <t>C008</t>
  </si>
  <si>
    <t>CS 17594 Index</t>
  </si>
  <si>
    <t>C009</t>
  </si>
  <si>
    <t>CS 36135 Index</t>
  </si>
  <si>
    <t>0013</t>
  </si>
  <si>
    <t>CS 35652 Index</t>
  </si>
  <si>
    <t>C010</t>
  </si>
  <si>
    <t>CS 23944 Index</t>
  </si>
  <si>
    <t>0015</t>
  </si>
  <si>
    <t>CS 38746 Index</t>
  </si>
  <si>
    <t>C011</t>
  </si>
  <si>
    <t>CS 33763 Index</t>
  </si>
  <si>
    <t>C012</t>
  </si>
  <si>
    <t>CS 63843 Index</t>
  </si>
  <si>
    <t>0018</t>
  </si>
  <si>
    <t>CS 26523 Index</t>
  </si>
  <si>
    <t>C013</t>
  </si>
  <si>
    <t>CS 26534 Index</t>
  </si>
  <si>
    <t>C014</t>
  </si>
  <si>
    <t>CS 38830 Index</t>
  </si>
  <si>
    <t>C303</t>
  </si>
  <si>
    <t>CS 39049 Index</t>
  </si>
  <si>
    <t>C016</t>
  </si>
  <si>
    <t>CS 17139 Index</t>
  </si>
  <si>
    <t>C304</t>
  </si>
  <si>
    <t>CS 40811 Index</t>
  </si>
  <si>
    <t>C018</t>
  </si>
  <si>
    <t>CS 40853 Index</t>
  </si>
  <si>
    <t>0025</t>
  </si>
  <si>
    <t>CS 65482 Index</t>
  </si>
  <si>
    <t>0026</t>
  </si>
  <si>
    <t>CS 64489 Index</t>
  </si>
  <si>
    <t>C019</t>
  </si>
  <si>
    <t>CS 64535 Index</t>
  </si>
  <si>
    <t>C305</t>
  </si>
  <si>
    <t>CS 203740 Index</t>
  </si>
  <si>
    <t>0029</t>
  </si>
  <si>
    <t>CS 64850 Index</t>
  </si>
  <si>
    <t>0030</t>
  </si>
  <si>
    <t>CS 64867 Index</t>
  </si>
  <si>
    <t>C021</t>
  </si>
  <si>
    <t>CS 213332 Index</t>
  </si>
  <si>
    <t>C022</t>
  </si>
  <si>
    <t>CS 226583 Index</t>
  </si>
  <si>
    <t>C023</t>
  </si>
  <si>
    <t>CS 227718 Index</t>
  </si>
  <si>
    <t>C024</t>
  </si>
  <si>
    <t>CS 258075 Index</t>
  </si>
  <si>
    <t>0035</t>
  </si>
  <si>
    <t>CS 267624 Index</t>
  </si>
  <si>
    <t>0036</t>
  </si>
  <si>
    <t>CS 271713 Index</t>
  </si>
  <si>
    <t>0037</t>
  </si>
  <si>
    <t>CS 271716 Index</t>
  </si>
  <si>
    <t>0038</t>
  </si>
  <si>
    <t>CS 271876 Index</t>
  </si>
  <si>
    <t>C025</t>
  </si>
  <si>
    <t>CS 277584 Index</t>
  </si>
  <si>
    <t>0040</t>
  </si>
  <si>
    <t>CS 280719 Index</t>
  </si>
  <si>
    <t>C026</t>
  </si>
  <si>
    <t>CS 346347 Index</t>
  </si>
  <si>
    <t>0042</t>
  </si>
  <si>
    <t>CS 6401 Index</t>
  </si>
  <si>
    <t>C027</t>
  </si>
  <si>
    <t>CS 13908 Index</t>
  </si>
  <si>
    <t>C028</t>
  </si>
  <si>
    <t>CS 38583 Index</t>
  </si>
  <si>
    <t>C029</t>
  </si>
  <si>
    <t>CS 13906 Index</t>
  </si>
  <si>
    <t>C030</t>
  </si>
  <si>
    <t>CS 9063 Index</t>
  </si>
  <si>
    <t>0047</t>
  </si>
  <si>
    <t>CS 283909 Index</t>
  </si>
  <si>
    <t>C031</t>
  </si>
  <si>
    <t>CS 10892 Index</t>
  </si>
  <si>
    <t>0049</t>
  </si>
  <si>
    <t>CS 573 Index</t>
  </si>
  <si>
    <t>0050</t>
  </si>
  <si>
    <t>CS 16934 Index</t>
  </si>
  <si>
    <t>0051</t>
  </si>
  <si>
    <t>CS 42565 Index</t>
  </si>
  <si>
    <t>C032</t>
  </si>
  <si>
    <t>CS 34126 Index</t>
  </si>
  <si>
    <t>C033</t>
  </si>
  <si>
    <t>CS 42568 Index</t>
  </si>
  <si>
    <t>C034</t>
  </si>
  <si>
    <t>CS 42576 Index</t>
  </si>
  <si>
    <t>0055</t>
  </si>
  <si>
    <t>CS 6402 Index</t>
  </si>
  <si>
    <t>C035</t>
  </si>
  <si>
    <t>CS 17041 Index</t>
  </si>
  <si>
    <t>0057</t>
  </si>
  <si>
    <t>CS 452882 Index</t>
  </si>
  <si>
    <t>C036</t>
  </si>
  <si>
    <t>CS 34577 Index</t>
  </si>
  <si>
    <t>0059</t>
  </si>
  <si>
    <t>CS 43130 Index</t>
  </si>
  <si>
    <t>C037</t>
  </si>
  <si>
    <t>CS 42570 Index</t>
  </si>
  <si>
    <t>C038</t>
  </si>
  <si>
    <t>CS 33956 Index</t>
  </si>
  <si>
    <t>0062</t>
  </si>
  <si>
    <t>CS 24046 Index</t>
  </si>
  <si>
    <t>0063</t>
  </si>
  <si>
    <t>CS 223973 Index</t>
  </si>
  <si>
    <t>0064</t>
  </si>
  <si>
    <t>CS 26537 Index</t>
  </si>
  <si>
    <t>0065</t>
  </si>
  <si>
    <t>CS 26777 Index</t>
  </si>
  <si>
    <t>C039</t>
  </si>
  <si>
    <t>CS 42562 Index</t>
  </si>
  <si>
    <t>C040</t>
  </si>
  <si>
    <t>CS 32797 Index</t>
  </si>
  <si>
    <t>C041</t>
  </si>
  <si>
    <t>CS 34579 Index</t>
  </si>
  <si>
    <t>0069</t>
  </si>
  <si>
    <t>CS 29714 Index</t>
  </si>
  <si>
    <t>0070</t>
  </si>
  <si>
    <t>CS 34365 Index</t>
  </si>
  <si>
    <t>0071</t>
  </si>
  <si>
    <t>CS 34545 Index</t>
  </si>
  <si>
    <t>0072</t>
  </si>
  <si>
    <t>CS 465102 Index</t>
  </si>
  <si>
    <t>C042</t>
  </si>
  <si>
    <t>CS 44382 Index</t>
  </si>
  <si>
    <t>0074</t>
  </si>
  <si>
    <t>CS 9091 Index</t>
  </si>
  <si>
    <t>0075</t>
  </si>
  <si>
    <t>CS 42577 Index</t>
  </si>
  <si>
    <t>0076</t>
  </si>
  <si>
    <t>CS 44329 Index</t>
  </si>
  <si>
    <t>0077</t>
  </si>
  <si>
    <t>CS 486917 Index</t>
  </si>
  <si>
    <t>0078</t>
  </si>
  <si>
    <t>CS 18656 Index</t>
  </si>
  <si>
    <t>0079</t>
  </si>
  <si>
    <t>CS 17864 Index</t>
  </si>
  <si>
    <t>C043</t>
  </si>
  <si>
    <t>CS 30005 Index</t>
  </si>
  <si>
    <t>0081</t>
  </si>
  <si>
    <t>CS 6396 Index</t>
  </si>
  <si>
    <t>0082</t>
  </si>
  <si>
    <t>CS 359352 Index</t>
  </si>
  <si>
    <t>C044</t>
  </si>
  <si>
    <t>CS 41366 Index</t>
  </si>
  <si>
    <t>0084</t>
  </si>
  <si>
    <t>CS 786156 Index</t>
  </si>
  <si>
    <t>0085</t>
  </si>
  <si>
    <t>CS 278280 Index</t>
  </si>
  <si>
    <t>C045</t>
  </si>
  <si>
    <t>CS 41395 Index</t>
  </si>
  <si>
    <t>0087</t>
  </si>
  <si>
    <t>CS 312781 Index</t>
  </si>
  <si>
    <t>0088</t>
  </si>
  <si>
    <t>CS 43552 Index</t>
  </si>
  <si>
    <t>C046</t>
  </si>
  <si>
    <t>CS 22092 Index</t>
  </si>
  <si>
    <t>0090</t>
  </si>
  <si>
    <t>CS 226909 Index</t>
  </si>
  <si>
    <t>0091</t>
  </si>
  <si>
    <t>CS 34669 Index</t>
  </si>
  <si>
    <t>C047</t>
  </si>
  <si>
    <t>CS 42572 Index</t>
  </si>
  <si>
    <t>0093</t>
  </si>
  <si>
    <t>CS 281852 Index</t>
  </si>
  <si>
    <t>0094</t>
  </si>
  <si>
    <t>CS 486262 Index</t>
  </si>
  <si>
    <t>0095</t>
  </si>
  <si>
    <t>CS 465112 Index</t>
  </si>
  <si>
    <t>0096</t>
  </si>
  <si>
    <t>CS 738490 Index</t>
  </si>
  <si>
    <t>0097</t>
  </si>
  <si>
    <t>CS 277295 Index</t>
  </si>
  <si>
    <t>0098</t>
  </si>
  <si>
    <t>CS 6571 Index</t>
  </si>
  <si>
    <t>0099</t>
  </si>
  <si>
    <t>CS 307550 Index</t>
  </si>
  <si>
    <t>C048</t>
  </si>
  <si>
    <t>CS 210646 Index</t>
  </si>
  <si>
    <t>0101</t>
  </si>
  <si>
    <t>CS 1450 Index</t>
  </si>
  <si>
    <t>0102</t>
  </si>
  <si>
    <t>CS 8026825 Index</t>
  </si>
  <si>
    <t>0103</t>
  </si>
  <si>
    <t>CS 300298 Index</t>
  </si>
  <si>
    <t>0104</t>
  </si>
  <si>
    <t>CS 818408 Index</t>
  </si>
  <si>
    <t>C049</t>
  </si>
  <si>
    <t>CS 1757 Index</t>
  </si>
  <si>
    <t>0106</t>
  </si>
  <si>
    <t>CS 283920 Index</t>
  </si>
  <si>
    <t>C050</t>
  </si>
  <si>
    <t>CS 786077 Index</t>
  </si>
  <si>
    <t>0108</t>
  </si>
  <si>
    <t>CS 576102 Index</t>
  </si>
  <si>
    <t>0109</t>
  </si>
  <si>
    <t>CS 1838 Index</t>
  </si>
  <si>
    <t>0110</t>
  </si>
  <si>
    <t>CS 8026827 Index</t>
  </si>
  <si>
    <t>0111</t>
  </si>
  <si>
    <t>CS 1309 Index</t>
  </si>
  <si>
    <t>0112</t>
  </si>
  <si>
    <t>CS 22216 Index</t>
  </si>
  <si>
    <t>0113</t>
  </si>
  <si>
    <t>CS 1739 Index</t>
  </si>
  <si>
    <t>0114</t>
  </si>
  <si>
    <t>CS 227727 Index</t>
  </si>
  <si>
    <t>0115</t>
  </si>
  <si>
    <t>CS 37789 Index</t>
  </si>
  <si>
    <t>C051</t>
  </si>
  <si>
    <t>CS 6602 Index</t>
  </si>
  <si>
    <t>C052</t>
  </si>
  <si>
    <t>CS 29817 Index</t>
  </si>
  <si>
    <t>0118</t>
  </si>
  <si>
    <t>CS 327722 Index</t>
  </si>
  <si>
    <t>0119</t>
  </si>
  <si>
    <t>CS 486687 Index</t>
  </si>
  <si>
    <t>0120</t>
  </si>
  <si>
    <t>CS 41672 Index</t>
  </si>
  <si>
    <t>0121</t>
  </si>
  <si>
    <t>CS 32745 Index</t>
  </si>
  <si>
    <t>0122</t>
  </si>
  <si>
    <t>CS 751751 Index</t>
  </si>
  <si>
    <t>C053</t>
  </si>
  <si>
    <t>CS 40973 Index</t>
  </si>
  <si>
    <t>0124</t>
  </si>
  <si>
    <t>CS 13010 Index</t>
  </si>
  <si>
    <t>0125</t>
  </si>
  <si>
    <t>CS 17940 Index</t>
  </si>
  <si>
    <t>0126</t>
  </si>
  <si>
    <t>CS 10750 Index</t>
  </si>
  <si>
    <t>C054</t>
  </si>
  <si>
    <t>CS 65941 Index</t>
  </si>
  <si>
    <t>0128</t>
  </si>
  <si>
    <t>CS 35664 Index</t>
  </si>
  <si>
    <t>0129</t>
  </si>
  <si>
    <t>CS 756998 Index</t>
  </si>
  <si>
    <t>0130</t>
  </si>
  <si>
    <t>CS 41666 Index</t>
  </si>
  <si>
    <t>0131</t>
  </si>
  <si>
    <t>CS 690402 Index</t>
  </si>
  <si>
    <t>0132</t>
  </si>
  <si>
    <t>CS 36939 Index</t>
  </si>
  <si>
    <t>0133</t>
  </si>
  <si>
    <t>CS 2089 Index</t>
  </si>
  <si>
    <t>0134</t>
  </si>
  <si>
    <t>CS 788020 Index</t>
  </si>
  <si>
    <t>0135</t>
  </si>
  <si>
    <t>CS 1178 Index</t>
  </si>
  <si>
    <t>0136</t>
  </si>
  <si>
    <t>CS 1799 Index</t>
  </si>
  <si>
    <t>0137</t>
  </si>
  <si>
    <t>CS 1945 Index</t>
  </si>
  <si>
    <t>0138</t>
  </si>
  <si>
    <t>CS 10833 Index</t>
  </si>
  <si>
    <t>0139</t>
  </si>
  <si>
    <t>CS 816806 Index</t>
  </si>
  <si>
    <t>0140</t>
  </si>
  <si>
    <t>CS 210796 Index</t>
  </si>
  <si>
    <t>0141</t>
  </si>
  <si>
    <t>CS 7996 Index</t>
  </si>
  <si>
    <t>C055</t>
  </si>
  <si>
    <t>CS 463182 Index</t>
  </si>
  <si>
    <t>0143</t>
  </si>
  <si>
    <t>CS 36099 Index</t>
  </si>
  <si>
    <t>0144</t>
  </si>
  <si>
    <t>CS 458107 Index</t>
  </si>
  <si>
    <t>0145</t>
  </si>
  <si>
    <t>CS 44117 Index</t>
  </si>
  <si>
    <t>0146</t>
  </si>
  <si>
    <t>CS 42886 Index</t>
  </si>
  <si>
    <t>0147</t>
  </si>
  <si>
    <t>CS 306417 Index</t>
  </si>
  <si>
    <t>0148</t>
  </si>
  <si>
    <t>CS 315236 Index</t>
  </si>
  <si>
    <t>0149</t>
  </si>
  <si>
    <t>CS 318421 Index</t>
  </si>
  <si>
    <t>0150</t>
  </si>
  <si>
    <t>CS 811888 Index</t>
  </si>
  <si>
    <t>0151</t>
  </si>
  <si>
    <t>CS 31089 Index</t>
  </si>
  <si>
    <t>0152</t>
  </si>
  <si>
    <t>CS 523857 Index</t>
  </si>
  <si>
    <t>0153</t>
  </si>
  <si>
    <t>CS 328515 Index</t>
  </si>
  <si>
    <t>0154</t>
  </si>
  <si>
    <t>CS 8026583 Index</t>
  </si>
  <si>
    <t>0155</t>
  </si>
  <si>
    <t>CS 1182 Index</t>
  </si>
  <si>
    <t>0156</t>
  </si>
  <si>
    <t>CS 1290 Index</t>
  </si>
  <si>
    <t>0157</t>
  </si>
  <si>
    <t>CS 966 Index</t>
  </si>
  <si>
    <t>0158</t>
  </si>
  <si>
    <t>CS 1444 Index</t>
  </si>
  <si>
    <t>0159</t>
  </si>
  <si>
    <t>CS 2091 Index</t>
  </si>
  <si>
    <t>0160</t>
  </si>
  <si>
    <t>CS 1591 Index</t>
  </si>
  <si>
    <t>0161</t>
  </si>
  <si>
    <t>CS 820590 Index</t>
  </si>
  <si>
    <t>0162</t>
  </si>
  <si>
    <t>CS 1693 Index</t>
  </si>
  <si>
    <t>0163</t>
  </si>
  <si>
    <t>CS 2129 Index</t>
  </si>
  <si>
    <t>0164</t>
  </si>
  <si>
    <t>CS 1640 Index</t>
  </si>
  <si>
    <t>0165</t>
  </si>
  <si>
    <t>CS 1995 Index</t>
  </si>
  <si>
    <t>0166</t>
  </si>
  <si>
    <t>CS 23508 Index</t>
  </si>
  <si>
    <t>0167</t>
  </si>
  <si>
    <t>CS 27985 Index</t>
  </si>
  <si>
    <t>0168</t>
  </si>
  <si>
    <t>CS 1247 Index</t>
  </si>
  <si>
    <t>0169</t>
  </si>
  <si>
    <t>CS 267936 Index</t>
  </si>
  <si>
    <t>0170</t>
  </si>
  <si>
    <t>CS 28000 Index</t>
  </si>
  <si>
    <t>0171</t>
  </si>
  <si>
    <t>CS 41353 Index</t>
  </si>
  <si>
    <t>C056</t>
  </si>
  <si>
    <t>CS 44139 Index</t>
  </si>
  <si>
    <t>C057</t>
  </si>
  <si>
    <t>CS 1505 Index</t>
  </si>
  <si>
    <t>0174</t>
  </si>
  <si>
    <t>CS 1911 Index</t>
  </si>
  <si>
    <t>C058</t>
  </si>
  <si>
    <t>CS 1267 Index</t>
  </si>
  <si>
    <t>0176</t>
  </si>
  <si>
    <t>CS 38521 Index</t>
  </si>
  <si>
    <t>C059</t>
  </si>
  <si>
    <t>CS 38701 Index</t>
  </si>
  <si>
    <t>C060</t>
  </si>
  <si>
    <t>CS 26530 Index</t>
  </si>
  <si>
    <t>C061</t>
  </si>
  <si>
    <t>CS 32251 Index</t>
  </si>
  <si>
    <t>0180</t>
  </si>
  <si>
    <t>CS 40878 Index</t>
  </si>
  <si>
    <t>0181</t>
  </si>
  <si>
    <t>CS 43666 Index</t>
  </si>
  <si>
    <t>0182</t>
  </si>
  <si>
    <t>CS 37677 Index</t>
  </si>
  <si>
    <t>0183</t>
  </si>
  <si>
    <t>CS 23899 Index</t>
  </si>
  <si>
    <t>0184</t>
  </si>
  <si>
    <t>CS 39088 Index</t>
  </si>
  <si>
    <t>0185</t>
  </si>
  <si>
    <t>CS 203251 Index</t>
  </si>
  <si>
    <t>0186</t>
  </si>
  <si>
    <t>CS 26744 Index</t>
  </si>
  <si>
    <t>0187</t>
  </si>
  <si>
    <t>CS 39064 Index</t>
  </si>
  <si>
    <t>C062</t>
  </si>
  <si>
    <t>CS 39099 Index</t>
  </si>
  <si>
    <t>0189</t>
  </si>
  <si>
    <t>CS 203534 Index</t>
  </si>
  <si>
    <t>0190</t>
  </si>
  <si>
    <t>CS 33175 Index</t>
  </si>
  <si>
    <t>0191</t>
  </si>
  <si>
    <t>CS 63801 Index</t>
  </si>
  <si>
    <t>0192</t>
  </si>
  <si>
    <t>CS 36975 Index</t>
  </si>
  <si>
    <t>0193</t>
  </si>
  <si>
    <t>CS 34456 Index</t>
  </si>
  <si>
    <t>0194</t>
  </si>
  <si>
    <t>CS 38715 Index</t>
  </si>
  <si>
    <t>0195</t>
  </si>
  <si>
    <t>CS 203629 Index</t>
  </si>
  <si>
    <t>0196</t>
  </si>
  <si>
    <t>CS 39112 Index</t>
  </si>
  <si>
    <t>0197</t>
  </si>
  <si>
    <t>CS 63819 Index</t>
  </si>
  <si>
    <t>0198</t>
  </si>
  <si>
    <t>CS 65480 Index</t>
  </si>
  <si>
    <t>0199</t>
  </si>
  <si>
    <t>CS 37649 Index</t>
  </si>
  <si>
    <t>C063</t>
  </si>
  <si>
    <t>CS 38901 Index</t>
  </si>
  <si>
    <t>0201</t>
  </si>
  <si>
    <t>CS 63837 Index</t>
  </si>
  <si>
    <t>0202</t>
  </si>
  <si>
    <t>CS 1090 Index</t>
  </si>
  <si>
    <t>0203</t>
  </si>
  <si>
    <t>CS 17380 Index</t>
  </si>
  <si>
    <t>0204</t>
  </si>
  <si>
    <t>CS 24829 Index</t>
  </si>
  <si>
    <t>0205</t>
  </si>
  <si>
    <t>CS 24841 Index</t>
  </si>
  <si>
    <t>0206</t>
  </si>
  <si>
    <t>CS 38772 Index</t>
  </si>
  <si>
    <t>0207</t>
  </si>
  <si>
    <t>CS 17244 Index</t>
  </si>
  <si>
    <t>C064</t>
  </si>
  <si>
    <t>CS 17223 Index</t>
  </si>
  <si>
    <t>0209</t>
  </si>
  <si>
    <t>CS 17249 Index</t>
  </si>
  <si>
    <t>0210</t>
  </si>
  <si>
    <t>CS 17323 Index</t>
  </si>
  <si>
    <t>0211</t>
  </si>
  <si>
    <t>CS 17305 Index</t>
  </si>
  <si>
    <t>C065</t>
  </si>
  <si>
    <t>CS 17156 Index</t>
  </si>
  <si>
    <t>0213</t>
  </si>
  <si>
    <t>CS 17207 Index</t>
  </si>
  <si>
    <t>0214</t>
  </si>
  <si>
    <t>CS 701417 Index</t>
  </si>
  <si>
    <t>C066</t>
  </si>
  <si>
    <t>CS 43739 Index</t>
  </si>
  <si>
    <t>C067</t>
  </si>
  <si>
    <t>CS 462632 Index</t>
  </si>
  <si>
    <t>0217</t>
  </si>
  <si>
    <t>CS 267403 Index</t>
  </si>
  <si>
    <t>0218</t>
  </si>
  <si>
    <t>CS 44105 Index</t>
  </si>
  <si>
    <t>0219</t>
  </si>
  <si>
    <t>CS 212083 Index</t>
  </si>
  <si>
    <t>0220</t>
  </si>
  <si>
    <t>CS 817126 Index</t>
  </si>
  <si>
    <t>0221</t>
  </si>
  <si>
    <t>CS 681637 Index</t>
  </si>
  <si>
    <t>0222</t>
  </si>
  <si>
    <t>CS 51479 Index</t>
  </si>
  <si>
    <t>0223</t>
  </si>
  <si>
    <t>CS 291385 Index</t>
  </si>
  <si>
    <t>0224</t>
  </si>
  <si>
    <t>CS 44376 Index</t>
  </si>
  <si>
    <t>0225</t>
  </si>
  <si>
    <t>CS 284518 Index</t>
  </si>
  <si>
    <t>0226</t>
  </si>
  <si>
    <t>CS 210596 Index</t>
  </si>
  <si>
    <t>0227</t>
  </si>
  <si>
    <t>CS 209911 Index</t>
  </si>
  <si>
    <t>0228</t>
  </si>
  <si>
    <t>CS 280681 Index</t>
  </si>
  <si>
    <t>0229</t>
  </si>
  <si>
    <t>CS 213038 Index</t>
  </si>
  <si>
    <t>0230</t>
  </si>
  <si>
    <t>CS 208000 Index</t>
  </si>
  <si>
    <t>0231</t>
  </si>
  <si>
    <t>CS 210326 Index</t>
  </si>
  <si>
    <t>0232</t>
  </si>
  <si>
    <t>CS 291260 Index</t>
  </si>
  <si>
    <t>0233</t>
  </si>
  <si>
    <t>CS 203529 Index</t>
  </si>
  <si>
    <t>0234</t>
  </si>
  <si>
    <t>CS 210817 Index</t>
  </si>
  <si>
    <t>0235</t>
  </si>
  <si>
    <t>CS 267909 Index</t>
  </si>
  <si>
    <t>0236</t>
  </si>
  <si>
    <t>CS 699022 Index</t>
  </si>
  <si>
    <t>0237</t>
  </si>
  <si>
    <t>CS 815316 Index</t>
  </si>
  <si>
    <t>0238</t>
  </si>
  <si>
    <t>CS 346431 Index</t>
  </si>
  <si>
    <t>0239</t>
  </si>
  <si>
    <t>CS 747477 Index</t>
  </si>
  <si>
    <t>0240</t>
  </si>
  <si>
    <t>CS 746056 Index</t>
  </si>
  <si>
    <t>0241</t>
  </si>
  <si>
    <t>CS 907 Index</t>
  </si>
  <si>
    <t>C068</t>
  </si>
  <si>
    <t>CS 16144 Index</t>
  </si>
  <si>
    <t>0243</t>
  </si>
  <si>
    <t>CS 1877 Index</t>
  </si>
  <si>
    <t>0244</t>
  </si>
  <si>
    <t>CS 29650 Index</t>
  </si>
  <si>
    <t>0245</t>
  </si>
  <si>
    <t>CS 281931 Index</t>
  </si>
  <si>
    <t>0246</t>
  </si>
  <si>
    <t>CS 1870 Index</t>
  </si>
  <si>
    <t>C069</t>
  </si>
  <si>
    <t>CS 1873 Index</t>
  </si>
  <si>
    <t>0248</t>
  </si>
  <si>
    <t>CS 21068 Index</t>
  </si>
  <si>
    <t>0249</t>
  </si>
  <si>
    <t>CS 30990 Index</t>
  </si>
  <si>
    <t>0250</t>
  </si>
  <si>
    <t>CS 1731 Index</t>
  </si>
  <si>
    <t>0251</t>
  </si>
  <si>
    <t>CS 1923 Index</t>
  </si>
  <si>
    <t>0252</t>
  </si>
  <si>
    <t>CS 1993 Index</t>
  </si>
  <si>
    <t>0253</t>
  </si>
  <si>
    <t>CS 838 Index</t>
  </si>
  <si>
    <t>0254</t>
  </si>
  <si>
    <t>CS 213257 Index</t>
  </si>
  <si>
    <t>0255</t>
  </si>
  <si>
    <t>CS 1387 Index</t>
  </si>
  <si>
    <t>0256</t>
  </si>
  <si>
    <t>CS 50956 Index</t>
  </si>
  <si>
    <t>C306</t>
  </si>
  <si>
    <t>CS 40332 Index</t>
  </si>
  <si>
    <t>0258</t>
  </si>
  <si>
    <t>CS 1227 Index</t>
  </si>
  <si>
    <t>0259</t>
  </si>
  <si>
    <t>CS 36026 Index</t>
  </si>
  <si>
    <t>C071</t>
  </si>
  <si>
    <t>CS 36025 Index</t>
  </si>
  <si>
    <t>C072</t>
  </si>
  <si>
    <t>CS 37066 Index</t>
  </si>
  <si>
    <t>0262</t>
  </si>
  <si>
    <t>CS 37405 Index</t>
  </si>
  <si>
    <t>0263</t>
  </si>
  <si>
    <t>CS 38605 Index</t>
  </si>
  <si>
    <t>0264</t>
  </si>
  <si>
    <t>CS 41059 Index</t>
  </si>
  <si>
    <t>0265</t>
  </si>
  <si>
    <t>CS 42348 Index</t>
  </si>
  <si>
    <t>0266</t>
  </si>
  <si>
    <t>CS 42729 Index</t>
  </si>
  <si>
    <t>0267</t>
  </si>
  <si>
    <t>CS 43265 Index</t>
  </si>
  <si>
    <t>0268</t>
  </si>
  <si>
    <t>CS 1476 Index</t>
  </si>
  <si>
    <t>C073</t>
  </si>
  <si>
    <t>CS 2171 Index</t>
  </si>
  <si>
    <t>0270</t>
  </si>
  <si>
    <t>CS 2139 Index</t>
  </si>
  <si>
    <t>0271</t>
  </si>
  <si>
    <t>CS 2116 Index</t>
  </si>
  <si>
    <t>C074</t>
  </si>
  <si>
    <t>CS 17033 Index</t>
  </si>
  <si>
    <t>0273</t>
  </si>
  <si>
    <t>CS 2093 Index</t>
  </si>
  <si>
    <t>0274</t>
  </si>
  <si>
    <t>CS 2013 Index</t>
  </si>
  <si>
    <t>0275</t>
  </si>
  <si>
    <t>CS 1313 Index</t>
  </si>
  <si>
    <t>C075</t>
  </si>
  <si>
    <t>CS 1939 Index</t>
  </si>
  <si>
    <t>0277</t>
  </si>
  <si>
    <t>CS 1929 Index</t>
  </si>
  <si>
    <t>0278</t>
  </si>
  <si>
    <t>CS 1690 Index</t>
  </si>
  <si>
    <t>0279</t>
  </si>
  <si>
    <t>CS 1699 Index</t>
  </si>
  <si>
    <t>C076</t>
  </si>
  <si>
    <t>CS 1554 Index</t>
  </si>
  <si>
    <t>0281</t>
  </si>
  <si>
    <t>CS 2110 Index</t>
  </si>
  <si>
    <t>C077</t>
  </si>
  <si>
    <t>CS 737720 Index</t>
  </si>
  <si>
    <t>0283</t>
  </si>
  <si>
    <t>CS 1017 Index</t>
  </si>
  <si>
    <t>0284</t>
  </si>
  <si>
    <t>CS 1785 Index</t>
  </si>
  <si>
    <t>0285</t>
  </si>
  <si>
    <t>CS 8027528 Index</t>
  </si>
  <si>
    <t>0286</t>
  </si>
  <si>
    <t>CS 2081 Index</t>
  </si>
  <si>
    <t>0287</t>
  </si>
  <si>
    <t>CS 992 Index</t>
  </si>
  <si>
    <t>0288</t>
  </si>
  <si>
    <t>CS 900 Index</t>
  </si>
  <si>
    <t>C078</t>
  </si>
  <si>
    <t>CS 14543 Index</t>
  </si>
  <si>
    <t>0290</t>
  </si>
  <si>
    <t>CS 9832 Index</t>
  </si>
  <si>
    <t>0291</t>
  </si>
  <si>
    <t>CS 17977 Index</t>
  </si>
  <si>
    <t>0292</t>
  </si>
  <si>
    <t>CS 26060 Index</t>
  </si>
  <si>
    <t>C079</t>
  </si>
  <si>
    <t>CS 27447 Index</t>
  </si>
  <si>
    <t>0294</t>
  </si>
  <si>
    <t>CS 11384 Index</t>
  </si>
  <si>
    <t>0295</t>
  </si>
  <si>
    <t>CS 300320 Index</t>
  </si>
  <si>
    <t>0296</t>
  </si>
  <si>
    <t>CS 575497 Index</t>
  </si>
  <si>
    <t>0297</t>
  </si>
  <si>
    <t>CS 464727 Index</t>
  </si>
  <si>
    <t>0298</t>
  </si>
  <si>
    <t>CS 757541 Index</t>
  </si>
  <si>
    <t>0299</t>
  </si>
  <si>
    <t>CS 16030 Index</t>
  </si>
  <si>
    <t>0300</t>
  </si>
  <si>
    <t>CS 758208 Index</t>
  </si>
  <si>
    <t>0301</t>
  </si>
  <si>
    <t>CS 485297 Index</t>
  </si>
  <si>
    <t>0302</t>
  </si>
  <si>
    <t>CS 8028361 Index</t>
  </si>
  <si>
    <t>C080</t>
  </si>
  <si>
    <t>CS 795037 Index</t>
  </si>
  <si>
    <t>0304</t>
  </si>
  <si>
    <t>CS 354267 Index</t>
  </si>
  <si>
    <t>0305</t>
  </si>
  <si>
    <t>CS 817626 Index</t>
  </si>
  <si>
    <t>0306</t>
  </si>
  <si>
    <t>CS 29990 Index</t>
  </si>
  <si>
    <t>0307</t>
  </si>
  <si>
    <t>CS 351223 Index</t>
  </si>
  <si>
    <t>0308</t>
  </si>
  <si>
    <t>CS 13943 Index</t>
  </si>
  <si>
    <t>0309</t>
  </si>
  <si>
    <t>CS 41297 Index</t>
  </si>
  <si>
    <t>0310</t>
  </si>
  <si>
    <t>CS 50887 Index</t>
  </si>
  <si>
    <t>0311</t>
  </si>
  <si>
    <t>CS 4682 Index</t>
  </si>
  <si>
    <t>0312</t>
  </si>
  <si>
    <t>CS 757622 Index</t>
  </si>
  <si>
    <t>0313</t>
  </si>
  <si>
    <t>CS 44838 Index</t>
  </si>
  <si>
    <t>0314</t>
  </si>
  <si>
    <t>CS 41058 Index</t>
  </si>
  <si>
    <t>C307</t>
  </si>
  <si>
    <t>CS 30446 Index</t>
  </si>
  <si>
    <t>C082</t>
  </si>
  <si>
    <t>CS 8029408 Index</t>
  </si>
  <si>
    <t>0317</t>
  </si>
  <si>
    <t>CS 50888 Index</t>
  </si>
  <si>
    <t>0318</t>
  </si>
  <si>
    <t>CS 8028357 Index</t>
  </si>
  <si>
    <t>0319</t>
  </si>
  <si>
    <t>CS 4600 Index</t>
  </si>
  <si>
    <t>0320</t>
  </si>
  <si>
    <t>CS 823581 Index</t>
  </si>
  <si>
    <t>C083</t>
  </si>
  <si>
    <t>CS 21416 Index</t>
  </si>
  <si>
    <t>0322</t>
  </si>
  <si>
    <t>CS 295 Index</t>
  </si>
  <si>
    <t>C084</t>
  </si>
  <si>
    <t>CS 749457 Index</t>
  </si>
  <si>
    <t>0324</t>
  </si>
  <si>
    <t>CS 281802 Index</t>
  </si>
  <si>
    <t>0325</t>
  </si>
  <si>
    <t>CS 487557 Index</t>
  </si>
  <si>
    <t>0326</t>
  </si>
  <si>
    <t>CS 298716 Index</t>
  </si>
  <si>
    <t>0327</t>
  </si>
  <si>
    <t>CS 822650 Index</t>
  </si>
  <si>
    <t>0328</t>
  </si>
  <si>
    <t>CS 352058 Index</t>
  </si>
  <si>
    <t>0329</t>
  </si>
  <si>
    <t>CS 573932 Index</t>
  </si>
  <si>
    <t>C085</t>
  </si>
  <si>
    <t>CS 33212 Index</t>
  </si>
  <si>
    <t>C086</t>
  </si>
  <si>
    <t>CS 21009 Index</t>
  </si>
  <si>
    <t>0332</t>
  </si>
  <si>
    <t>CS 43197 Index</t>
  </si>
  <si>
    <t>0333</t>
  </si>
  <si>
    <t>CS 747254 Index</t>
  </si>
  <si>
    <t>0334</t>
  </si>
  <si>
    <t>CS 817549 Index</t>
  </si>
  <si>
    <t>0335</t>
  </si>
  <si>
    <t>CS 8029965 Index</t>
  </si>
  <si>
    <t>C087</t>
  </si>
  <si>
    <t>CS 134 Index</t>
  </si>
  <si>
    <t>0337</t>
  </si>
  <si>
    <t>CS 19698 Index</t>
  </si>
  <si>
    <t>0338</t>
  </si>
  <si>
    <t>CS 27439 Index</t>
  </si>
  <si>
    <t>C088</t>
  </si>
  <si>
    <t>CS 487047 Index</t>
  </si>
  <si>
    <t>C089</t>
  </si>
  <si>
    <t>CS 747493 Index</t>
  </si>
  <si>
    <t>C090</t>
  </si>
  <si>
    <t>CS 30726 Index</t>
  </si>
  <si>
    <t>C091</t>
  </si>
  <si>
    <t>CS 298448 Index</t>
  </si>
  <si>
    <t>0343</t>
  </si>
  <si>
    <t>CS 2937 Index</t>
  </si>
  <si>
    <t>0344</t>
  </si>
  <si>
    <t>CS 8030700 Index</t>
  </si>
  <si>
    <t>C092</t>
  </si>
  <si>
    <t>CS 8030698 Index</t>
  </si>
  <si>
    <t>0346</t>
  </si>
  <si>
    <t>CS 8030699 Index</t>
  </si>
  <si>
    <t>C093</t>
  </si>
  <si>
    <t>CS 345600 Index</t>
  </si>
  <si>
    <t>0348</t>
  </si>
  <si>
    <t>CS 486357 Index</t>
  </si>
  <si>
    <t>0349</t>
  </si>
  <si>
    <t>CS 23026 Index</t>
  </si>
  <si>
    <t>0350</t>
  </si>
  <si>
    <t>CS 8913 Index</t>
  </si>
  <si>
    <t>0351</t>
  </si>
  <si>
    <t>CS 298460 Index</t>
  </si>
  <si>
    <t>C094</t>
  </si>
  <si>
    <t>CS 817966 Index</t>
  </si>
  <si>
    <t>0353</t>
  </si>
  <si>
    <t>CS 459072 Index</t>
  </si>
  <si>
    <t>0354</t>
  </si>
  <si>
    <t>CS 40804 Index</t>
  </si>
  <si>
    <t>0355</t>
  </si>
  <si>
    <t>CS 817466 Index</t>
  </si>
  <si>
    <t>0356</t>
  </si>
  <si>
    <t>CS 328566 Index</t>
  </si>
  <si>
    <t>0357</t>
  </si>
  <si>
    <t>CS 700962 Index</t>
  </si>
  <si>
    <t>0358</t>
  </si>
  <si>
    <t>CS 298463 Index</t>
  </si>
  <si>
    <t>0359</t>
  </si>
  <si>
    <t>CS 484832 Index</t>
  </si>
  <si>
    <t>0360</t>
  </si>
  <si>
    <t>CS 15332 Index</t>
  </si>
  <si>
    <t>0361</t>
  </si>
  <si>
    <t>CS 50049 Index</t>
  </si>
  <si>
    <t>0362</t>
  </si>
  <si>
    <t>CS 298922 Index</t>
  </si>
  <si>
    <t>0363</t>
  </si>
  <si>
    <t>CS 12009 Index</t>
  </si>
  <si>
    <t>0364</t>
  </si>
  <si>
    <t>CS 298810 Index</t>
  </si>
  <si>
    <t>C095</t>
  </si>
  <si>
    <t>CS 8029721 Index</t>
  </si>
  <si>
    <t>0366</t>
  </si>
  <si>
    <t>CS 485817 Index</t>
  </si>
  <si>
    <t>0367</t>
  </si>
  <si>
    <t>CS 763242 Index</t>
  </si>
  <si>
    <t>0368</t>
  </si>
  <si>
    <t>CS 21309 Index</t>
  </si>
  <si>
    <t>0369</t>
  </si>
  <si>
    <t>CS 7013 Index</t>
  </si>
  <si>
    <t>0370</t>
  </si>
  <si>
    <t>CS 298702 Index</t>
  </si>
  <si>
    <t>0371</t>
  </si>
  <si>
    <t>CS 27977 Index</t>
  </si>
  <si>
    <t>0372</t>
  </si>
  <si>
    <t>CS 14965 Index</t>
  </si>
  <si>
    <t>0373</t>
  </si>
  <si>
    <t>CS 523852 Index</t>
  </si>
  <si>
    <t>0374</t>
  </si>
  <si>
    <t>CS 9963 Index</t>
  </si>
  <si>
    <t>0375</t>
  </si>
  <si>
    <t>CS 327744 Index</t>
  </si>
  <si>
    <t>0376</t>
  </si>
  <si>
    <t>CS 208825 Index</t>
  </si>
  <si>
    <t>0377</t>
  </si>
  <si>
    <t>CS 34403 Index</t>
  </si>
  <si>
    <t>0378</t>
  </si>
  <si>
    <t>CS 38354 Index</t>
  </si>
  <si>
    <t>0379</t>
  </si>
  <si>
    <t>CS 26366 Index</t>
  </si>
  <si>
    <t>C096</t>
  </si>
  <si>
    <t>CS 37482 Index</t>
  </si>
  <si>
    <t>0381</t>
  </si>
  <si>
    <t>CS 5007 Index</t>
  </si>
  <si>
    <t>0382</t>
  </si>
  <si>
    <t>CS 41011 Index</t>
  </si>
  <si>
    <t>0383</t>
  </si>
  <si>
    <t>CS 798357 Index</t>
  </si>
  <si>
    <t>C097</t>
  </si>
  <si>
    <t>CS 8026419 Index</t>
  </si>
  <si>
    <t>0385</t>
  </si>
  <si>
    <t>CS 22104 Index</t>
  </si>
  <si>
    <t>C098</t>
  </si>
  <si>
    <t>CS 710357 Index</t>
  </si>
  <si>
    <t>0387</t>
  </si>
  <si>
    <t>CS 37304 Index</t>
  </si>
  <si>
    <t>C099</t>
  </si>
  <si>
    <t>CS 20874 Index</t>
  </si>
  <si>
    <t>0389</t>
  </si>
  <si>
    <t>CS 710828 Index</t>
  </si>
  <si>
    <t>C308</t>
  </si>
  <si>
    <t>CS 711088 Index</t>
  </si>
  <si>
    <t>0391</t>
  </si>
  <si>
    <t>CS 789017 Index</t>
  </si>
  <si>
    <t>0392</t>
  </si>
  <si>
    <t>CS 4267 Index</t>
  </si>
  <si>
    <t>0393</t>
  </si>
  <si>
    <t>CS 814746 Index</t>
  </si>
  <si>
    <t>0394</t>
  </si>
  <si>
    <t>CS 49055 Index</t>
  </si>
  <si>
    <t>0395</t>
  </si>
  <si>
    <t>CS 749143 Index</t>
  </si>
  <si>
    <t>0396</t>
  </si>
  <si>
    <t>CS 819369 Index</t>
  </si>
  <si>
    <t>0397</t>
  </si>
  <si>
    <t>CS 41661 Index</t>
  </si>
  <si>
    <t>0398</t>
  </si>
  <si>
    <t>CS 284598 Index</t>
  </si>
  <si>
    <t>0399</t>
  </si>
  <si>
    <t>CS 298478 Index</t>
  </si>
  <si>
    <t>0400</t>
  </si>
  <si>
    <t>CS 486692 Index</t>
  </si>
  <si>
    <t>0401</t>
  </si>
  <si>
    <t>CS 15536 Index</t>
  </si>
  <si>
    <t>0402</t>
  </si>
  <si>
    <t>CS 813506 Index</t>
  </si>
  <si>
    <t>0403</t>
  </si>
  <si>
    <t>CS 16642 Index</t>
  </si>
  <si>
    <t>0404</t>
  </si>
  <si>
    <t>CS 8030673 Index</t>
  </si>
  <si>
    <t>0405</t>
  </si>
  <si>
    <t>CS 9781 Index</t>
  </si>
  <si>
    <t>0406</t>
  </si>
  <si>
    <t>CS 814946 Index</t>
  </si>
  <si>
    <t>0407</t>
  </si>
  <si>
    <t>CS 8030648 Index</t>
  </si>
  <si>
    <t>0408</t>
  </si>
  <si>
    <t>CS 823629 Index</t>
  </si>
  <si>
    <t>0409</t>
  </si>
  <si>
    <t>CS 346386 Index</t>
  </si>
  <si>
    <t>C309</t>
  </si>
  <si>
    <t>CS 17562 Index</t>
  </si>
  <si>
    <t>0411</t>
  </si>
  <si>
    <t>CS 572992 Index</t>
  </si>
  <si>
    <t>0412</t>
  </si>
  <si>
    <t>CS 814707 Index</t>
  </si>
  <si>
    <t>0413</t>
  </si>
  <si>
    <t>CS 22631 Index</t>
  </si>
  <si>
    <t>0414</t>
  </si>
  <si>
    <t>CS 687582 Index</t>
  </si>
  <si>
    <t>0415</t>
  </si>
  <si>
    <t>CS 823929 Index</t>
  </si>
  <si>
    <t>0416</t>
  </si>
  <si>
    <t>CS 8030694 Index</t>
  </si>
  <si>
    <t>0417</t>
  </si>
  <si>
    <t>CS 8030693 Index</t>
  </si>
  <si>
    <t>0418</t>
  </si>
  <si>
    <t>CS 298491 Index</t>
  </si>
  <si>
    <t>0419</t>
  </si>
  <si>
    <t>CS 13377 Index</t>
  </si>
  <si>
    <t>0420</t>
  </si>
  <si>
    <t>CS 6136 Index</t>
  </si>
  <si>
    <t>0421</t>
  </si>
  <si>
    <t>CS 748133 Index</t>
  </si>
  <si>
    <t>0422</t>
  </si>
  <si>
    <t>CS 788076 Index</t>
  </si>
  <si>
    <t>0423</t>
  </si>
  <si>
    <t>CS 360137 Index</t>
  </si>
  <si>
    <t>0424</t>
  </si>
  <si>
    <t>CS 50898 Index</t>
  </si>
  <si>
    <t>C102</t>
  </si>
  <si>
    <t>CS 8030692 Index</t>
  </si>
  <si>
    <t>0426</t>
  </si>
  <si>
    <t>CS 213326 Index</t>
  </si>
  <si>
    <t>0427</t>
  </si>
  <si>
    <t>CS 8030672 Index</t>
  </si>
  <si>
    <t>0428</t>
  </si>
  <si>
    <t>CS 6201 Index</t>
  </si>
  <si>
    <t>0429</t>
  </si>
  <si>
    <t>CS 40549 Index</t>
  </si>
  <si>
    <t>0430</t>
  </si>
  <si>
    <t>CS 6202 Index</t>
  </si>
  <si>
    <t>0431</t>
  </si>
  <si>
    <t>CS 815507 Index</t>
  </si>
  <si>
    <t>0432</t>
  </si>
  <si>
    <t>CS 281825 Index</t>
  </si>
  <si>
    <t>0433</t>
  </si>
  <si>
    <t>CS 23297 Index</t>
  </si>
  <si>
    <t>0434</t>
  </si>
  <si>
    <t>CS 17558 Index</t>
  </si>
  <si>
    <t>0435</t>
  </si>
  <si>
    <t>CS 823248 Index</t>
  </si>
  <si>
    <t>0436</t>
  </si>
  <si>
    <t>CS 812043 Index</t>
  </si>
  <si>
    <t>0437</t>
  </si>
  <si>
    <t>CS 486562 Index</t>
  </si>
  <si>
    <t>0438</t>
  </si>
  <si>
    <t>CS 29384 Index</t>
  </si>
  <si>
    <t>0439</t>
  </si>
  <si>
    <t>CS 328580 Index</t>
  </si>
  <si>
    <t>C103</t>
  </si>
  <si>
    <t>CS 282060 Index</t>
  </si>
  <si>
    <t>0441</t>
  </si>
  <si>
    <t>CS 23164 Index</t>
  </si>
  <si>
    <t>0442</t>
  </si>
  <si>
    <t>CS 4302 Index</t>
  </si>
  <si>
    <t>0443</t>
  </si>
  <si>
    <t>CS 22771 Index</t>
  </si>
  <si>
    <t>0444</t>
  </si>
  <si>
    <t>CS 16305 Index</t>
  </si>
  <si>
    <t>0445</t>
  </si>
  <si>
    <t>CS 462572 Index</t>
  </si>
  <si>
    <t>0446</t>
  </si>
  <si>
    <t>CS 462577 Index</t>
  </si>
  <si>
    <t>0447</t>
  </si>
  <si>
    <t>CS 452897 Index</t>
  </si>
  <si>
    <t>0448</t>
  </si>
  <si>
    <t>CS 813728 Index</t>
  </si>
  <si>
    <t>0449</t>
  </si>
  <si>
    <t>CS 709867 Index</t>
  </si>
  <si>
    <t>0450</t>
  </si>
  <si>
    <t>CS 754380 Index</t>
  </si>
  <si>
    <t>0451</t>
  </si>
  <si>
    <t>CS 348876 Index</t>
  </si>
  <si>
    <t>0452</t>
  </si>
  <si>
    <t>CS 8030670 Index</t>
  </si>
  <si>
    <t>0453</t>
  </si>
  <si>
    <t>CS 8030671 Index</t>
  </si>
  <si>
    <t>0454</t>
  </si>
  <si>
    <t>CS 8030669 Index</t>
  </si>
  <si>
    <t>0455</t>
  </si>
  <si>
    <t>CS 19341 Index</t>
  </si>
  <si>
    <t>0456</t>
  </si>
  <si>
    <t>CS 51115 Index</t>
  </si>
  <si>
    <t>0457</t>
  </si>
  <si>
    <t>CS 359297 Index</t>
  </si>
  <si>
    <t>0458</t>
  </si>
  <si>
    <t>CS 8027018 Index</t>
  </si>
  <si>
    <t>0459</t>
  </si>
  <si>
    <t>CS 442787 Index</t>
  </si>
  <si>
    <t>C104</t>
  </si>
  <si>
    <t>CS 763742 Index</t>
  </si>
  <si>
    <t>0461</t>
  </si>
  <si>
    <t>CS 352302 Index</t>
  </si>
  <si>
    <t>0462</t>
  </si>
  <si>
    <t>CS 758328 Index</t>
  </si>
  <si>
    <t>0463</t>
  </si>
  <si>
    <t>CS 683287 Index</t>
  </si>
  <si>
    <t>0464</t>
  </si>
  <si>
    <t>CS 818030 Index</t>
  </si>
  <si>
    <t>0465</t>
  </si>
  <si>
    <t>CS 8030650 Index</t>
  </si>
  <si>
    <t>0466</t>
  </si>
  <si>
    <t>CS 576107 Index</t>
  </si>
  <si>
    <t>C105</t>
  </si>
  <si>
    <t>CS 298907 Index</t>
  </si>
  <si>
    <t>0468</t>
  </si>
  <si>
    <t>CS 8030676 Index</t>
  </si>
  <si>
    <t>0469</t>
  </si>
  <si>
    <t>CS 569447 Index</t>
  </si>
  <si>
    <t>0470</t>
  </si>
  <si>
    <t>CS 711428 Index</t>
  </si>
  <si>
    <t>0471</t>
  </si>
  <si>
    <t>CS 15156 Index</t>
  </si>
  <si>
    <t>0472</t>
  </si>
  <si>
    <t>CS 822910 Index</t>
  </si>
  <si>
    <t>0473</t>
  </si>
  <si>
    <t>CS 345596 Index</t>
  </si>
  <si>
    <t>0474</t>
  </si>
  <si>
    <t>CS 225640 Index</t>
  </si>
  <si>
    <t>0475</t>
  </si>
  <si>
    <t>CS 300495 Index</t>
  </si>
  <si>
    <t>0476</t>
  </si>
  <si>
    <t>CS 461277 Index</t>
  </si>
  <si>
    <t>0477</t>
  </si>
  <si>
    <t>CS 822747 Index</t>
  </si>
  <si>
    <t>0478</t>
  </si>
  <si>
    <t>CS 8030675 Index</t>
  </si>
  <si>
    <t>0479</t>
  </si>
  <si>
    <t>CS 8030668 Index</t>
  </si>
  <si>
    <t>0480</t>
  </si>
  <si>
    <t>CS 5543 Index</t>
  </si>
  <si>
    <t>0481</t>
  </si>
  <si>
    <t>CS 298524 Index</t>
  </si>
  <si>
    <t>0482</t>
  </si>
  <si>
    <t>CS 2297 Index</t>
  </si>
  <si>
    <t>0483</t>
  </si>
  <si>
    <t>CS 8611 Index</t>
  </si>
  <si>
    <t>0484</t>
  </si>
  <si>
    <t>CS 43905 Index</t>
  </si>
  <si>
    <t>0485</t>
  </si>
  <si>
    <t>CS 42807 Index</t>
  </si>
  <si>
    <t>C106</t>
  </si>
  <si>
    <t>CS 298531 Index</t>
  </si>
  <si>
    <t>C107</t>
  </si>
  <si>
    <t>CS 745831 Index</t>
  </si>
  <si>
    <t>0488</t>
  </si>
  <si>
    <t>CS 6296 Index</t>
  </si>
  <si>
    <t>C310</t>
  </si>
  <si>
    <t>CS 298527 Index</t>
  </si>
  <si>
    <t>0490</t>
  </si>
  <si>
    <t>CS 213269 Index</t>
  </si>
  <si>
    <t>C109</t>
  </si>
  <si>
    <t>CS 360597 Index</t>
  </si>
  <si>
    <t>0492</t>
  </si>
  <si>
    <t>CS 815546 Index</t>
  </si>
  <si>
    <t>C311</t>
  </si>
  <si>
    <t>CS 298522 Index</t>
  </si>
  <si>
    <t>C355</t>
  </si>
  <si>
    <t>CS 9093 Index</t>
  </si>
  <si>
    <t>0495</t>
  </si>
  <si>
    <t>CS 22253 Index</t>
  </si>
  <si>
    <t>0496</t>
  </si>
  <si>
    <t>CS 681027 Index</t>
  </si>
  <si>
    <t>C313</t>
  </si>
  <si>
    <t>CS 8030688 Index</t>
  </si>
  <si>
    <t>0498</t>
  </si>
  <si>
    <t>CS 12612 Index</t>
  </si>
  <si>
    <t>0499</t>
  </si>
  <si>
    <t>CS 3900 Index</t>
  </si>
  <si>
    <t>CS 461257 Index</t>
  </si>
  <si>
    <t>0501</t>
  </si>
  <si>
    <t>CS 3531 Index</t>
  </si>
  <si>
    <t>0502</t>
  </si>
  <si>
    <t>CS 710507 Index</t>
  </si>
  <si>
    <t>0503</t>
  </si>
  <si>
    <t>CS 711009 Index</t>
  </si>
  <si>
    <t>0504</t>
  </si>
  <si>
    <t>CS 8030647 Index</t>
  </si>
  <si>
    <t>0505</t>
  </si>
  <si>
    <t>CS 290731 Index</t>
  </si>
  <si>
    <t>0506</t>
  </si>
  <si>
    <t>CS 290732 Index</t>
  </si>
  <si>
    <t>C314</t>
  </si>
  <si>
    <t>CS 290733 Index</t>
  </si>
  <si>
    <t>0508</t>
  </si>
  <si>
    <t>CS 290734 Index</t>
  </si>
  <si>
    <t>0509</t>
  </si>
  <si>
    <t>CS 15336 Index</t>
  </si>
  <si>
    <t>0510</t>
  </si>
  <si>
    <t>CS 8030689 Index</t>
  </si>
  <si>
    <t>C315</t>
  </si>
  <si>
    <t>CS 2942 Index</t>
  </si>
  <si>
    <t>0512</t>
  </si>
  <si>
    <t>CS 42694 Index</t>
  </si>
  <si>
    <t>0513</t>
  </si>
  <si>
    <t>CS 2635 Index</t>
  </si>
  <si>
    <t>0514</t>
  </si>
  <si>
    <t>CS 298547 Index</t>
  </si>
  <si>
    <t>0515</t>
  </si>
  <si>
    <t>CS 680697 Index</t>
  </si>
  <si>
    <t>0516</t>
  </si>
  <si>
    <t>CS 681067 Index</t>
  </si>
  <si>
    <t>0517</t>
  </si>
  <si>
    <t>CS 37531 Index</t>
  </si>
  <si>
    <t>C316</t>
  </si>
  <si>
    <t>CS 345577 Index</t>
  </si>
  <si>
    <t>0519</t>
  </si>
  <si>
    <t>CS 209934 Index</t>
  </si>
  <si>
    <t>0520</t>
  </si>
  <si>
    <t>CS 710869 Index</t>
  </si>
  <si>
    <t>C317</t>
  </si>
  <si>
    <t>CS 35995 Index</t>
  </si>
  <si>
    <t>C318</t>
  </si>
  <si>
    <t>CS 41803 Index</t>
  </si>
  <si>
    <t>0523</t>
  </si>
  <si>
    <t>CS 8030695 Index</t>
  </si>
  <si>
    <t>0524</t>
  </si>
  <si>
    <t>CS 298550 Index</t>
  </si>
  <si>
    <t>C319</t>
  </si>
  <si>
    <t>CS 18556 Index</t>
  </si>
  <si>
    <t>0526</t>
  </si>
  <si>
    <t>CS 8632 Index</t>
  </si>
  <si>
    <t>0527</t>
  </si>
  <si>
    <t>CS 8029628 Index</t>
  </si>
  <si>
    <t>0528</t>
  </si>
  <si>
    <t>CS 41114 Index</t>
  </si>
  <si>
    <t>0529</t>
  </si>
  <si>
    <t>CS 8027020 Index</t>
  </si>
  <si>
    <t>C320</t>
  </si>
  <si>
    <t>CS 64496 Index</t>
  </si>
  <si>
    <t>0531</t>
  </si>
  <si>
    <t>CS 43271 Index</t>
  </si>
  <si>
    <t>0532</t>
  </si>
  <si>
    <t>CS 40437 Index</t>
  </si>
  <si>
    <t>CS 24448 Index</t>
  </si>
  <si>
    <t>0534</t>
  </si>
  <si>
    <t>CS 40438 Index</t>
  </si>
  <si>
    <t>0535</t>
  </si>
  <si>
    <t>CS 4606 Index</t>
  </si>
  <si>
    <t>0536</t>
  </si>
  <si>
    <t>CS 762167 Index</t>
  </si>
  <si>
    <t>CS 822689 Index</t>
  </si>
  <si>
    <t>0538</t>
  </si>
  <si>
    <t>CS 4379 Index</t>
  </si>
  <si>
    <t>0539</t>
  </si>
  <si>
    <t>CS 3140 Index</t>
  </si>
  <si>
    <t>C321</t>
  </si>
  <si>
    <t>CS 743850 Index</t>
  </si>
  <si>
    <t>0541</t>
  </si>
  <si>
    <t>CS 8029409 Index</t>
  </si>
  <si>
    <t>0542</t>
  </si>
  <si>
    <t>CS 486937 Index</t>
  </si>
  <si>
    <t>0543</t>
  </si>
  <si>
    <t>CS 8029961 Index</t>
  </si>
  <si>
    <t>0544</t>
  </si>
  <si>
    <t>CS 30948 Index</t>
  </si>
  <si>
    <t>0545</t>
  </si>
  <si>
    <t>CS 207680 Index</t>
  </si>
  <si>
    <t>C322</t>
  </si>
  <si>
    <t>CS 30959 Index</t>
  </si>
  <si>
    <t>0547</t>
  </si>
  <si>
    <t>CS 13954 Index</t>
  </si>
  <si>
    <t>0548</t>
  </si>
  <si>
    <t>CS 14029 Index</t>
  </si>
  <si>
    <t>0549</t>
  </si>
  <si>
    <t>CS 5404 Index</t>
  </si>
  <si>
    <t>0550</t>
  </si>
  <si>
    <t>CS 42156 Index</t>
  </si>
  <si>
    <t>0551</t>
  </si>
  <si>
    <t>CS 8029431 Index</t>
  </si>
  <si>
    <t>0552</t>
  </si>
  <si>
    <t>CS 8030682 Index</t>
  </si>
  <si>
    <t>0553</t>
  </si>
  <si>
    <t>CS 298585 Index</t>
  </si>
  <si>
    <t>0554</t>
  </si>
  <si>
    <t>CS 3350 Index</t>
  </si>
  <si>
    <t>0555</t>
  </si>
  <si>
    <t>CS 322280 Index</t>
  </si>
  <si>
    <t>0556</t>
  </si>
  <si>
    <t>CS 267871 Index</t>
  </si>
  <si>
    <t>0557</t>
  </si>
  <si>
    <t>CS 8028259 Index</t>
  </si>
  <si>
    <t>C323</t>
  </si>
  <si>
    <t>CS 763522 Index</t>
  </si>
  <si>
    <t>C356</t>
  </si>
  <si>
    <t>CS 6475 Index</t>
  </si>
  <si>
    <t>0560</t>
  </si>
  <si>
    <t>CS 8030652 Index</t>
  </si>
  <si>
    <t>0561</t>
  </si>
  <si>
    <t>CS 817167 Index</t>
  </si>
  <si>
    <t>0562</t>
  </si>
  <si>
    <t>CS 681122 Index</t>
  </si>
  <si>
    <t>0563</t>
  </si>
  <si>
    <t>CS 352414 Index</t>
  </si>
  <si>
    <t>0564</t>
  </si>
  <si>
    <t>CS 298596 Index</t>
  </si>
  <si>
    <t>0565</t>
  </si>
  <si>
    <t>CS 41292 Index</t>
  </si>
  <si>
    <t>0566</t>
  </si>
  <si>
    <t>CS 298589 Index</t>
  </si>
  <si>
    <t>0567</t>
  </si>
  <si>
    <t>CS 25020 Index</t>
  </si>
  <si>
    <t>0568</t>
  </si>
  <si>
    <t>CS 8027040 Index</t>
  </si>
  <si>
    <t>0569</t>
  </si>
  <si>
    <t>CS 298590 Index</t>
  </si>
  <si>
    <t>C325</t>
  </si>
  <si>
    <t>CS 4406 Index</t>
  </si>
  <si>
    <t>C326</t>
  </si>
  <si>
    <t>CS 8030697 Index</t>
  </si>
  <si>
    <t>0572</t>
  </si>
  <si>
    <t>CS 5202 Index</t>
  </si>
  <si>
    <t>CS 290274 Index</t>
  </si>
  <si>
    <t>0574</t>
  </si>
  <si>
    <t>CS 5849 Index</t>
  </si>
  <si>
    <t>0575</t>
  </si>
  <si>
    <t>CS 13459 Index</t>
  </si>
  <si>
    <t>0576</t>
  </si>
  <si>
    <t>CS 459022 Index</t>
  </si>
  <si>
    <t>CS 8029707 Index</t>
  </si>
  <si>
    <t>0578</t>
  </si>
  <si>
    <t>CS 2351 Index</t>
  </si>
  <si>
    <t>0579</t>
  </si>
  <si>
    <t>CS 17752 Index</t>
  </si>
  <si>
    <t>C357</t>
  </si>
  <si>
    <t>CS 294717 Index</t>
  </si>
  <si>
    <t>0581</t>
  </si>
  <si>
    <t>CS 8030701 Index</t>
  </si>
  <si>
    <t>0582</t>
  </si>
  <si>
    <t>CS 40448 Index</t>
  </si>
  <si>
    <t>CS 575397 Index</t>
  </si>
  <si>
    <t>0584</t>
  </si>
  <si>
    <t>CS 19706 Index</t>
  </si>
  <si>
    <t>0585</t>
  </si>
  <si>
    <t>CS 817927 Index</t>
  </si>
  <si>
    <t>C328</t>
  </si>
  <si>
    <t>CS 696947 Index</t>
  </si>
  <si>
    <t>CS 290584 Index</t>
  </si>
  <si>
    <t>C329</t>
  </si>
  <si>
    <t>CS 806742 Index</t>
  </si>
  <si>
    <t>0589</t>
  </si>
  <si>
    <t>CS 41995 Index</t>
  </si>
  <si>
    <t>0590</t>
  </si>
  <si>
    <t>CS 318222 Index</t>
  </si>
  <si>
    <t>0591</t>
  </si>
  <si>
    <t>CS 327793 Index</t>
  </si>
  <si>
    <t>0592</t>
  </si>
  <si>
    <t>CS 748114 Index</t>
  </si>
  <si>
    <t>C330</t>
  </si>
  <si>
    <t>CS 462922 Index</t>
  </si>
  <si>
    <t>0594</t>
  </si>
  <si>
    <t>CS 26641 Index</t>
  </si>
  <si>
    <t>0595</t>
  </si>
  <si>
    <t>CS 41265 Index</t>
  </si>
  <si>
    <t>0596</t>
  </si>
  <si>
    <t>CS 50062 Index</t>
  </si>
  <si>
    <t>0597</t>
  </si>
  <si>
    <t>CS 5525 Index</t>
  </si>
  <si>
    <t>C331</t>
  </si>
  <si>
    <t>CS 17081 Index</t>
  </si>
  <si>
    <t>0599</t>
  </si>
  <si>
    <t>CS 26337 Index</t>
  </si>
  <si>
    <t>0600</t>
  </si>
  <si>
    <t>CS 345315 Index</t>
  </si>
  <si>
    <t>0601</t>
  </si>
  <si>
    <t>CS 298611 Index</t>
  </si>
  <si>
    <t>0602</t>
  </si>
  <si>
    <t>CS 351392 Index</t>
  </si>
  <si>
    <t>0603</t>
  </si>
  <si>
    <t>CS 351184 Index</t>
  </si>
  <si>
    <t>0604</t>
  </si>
  <si>
    <t>CS 8029627 Index</t>
  </si>
  <si>
    <t>0605</t>
  </si>
  <si>
    <t>CS 213110 Index</t>
  </si>
  <si>
    <t>0606</t>
  </si>
  <si>
    <t>CS 20490 Index</t>
  </si>
  <si>
    <t>0607</t>
  </si>
  <si>
    <t>CS 575522 Index</t>
  </si>
  <si>
    <t>0608</t>
  </si>
  <si>
    <t>CS 351132 Index</t>
  </si>
  <si>
    <t>0609</t>
  </si>
  <si>
    <t>CS 35344 Index</t>
  </si>
  <si>
    <t>0610</t>
  </si>
  <si>
    <t>CS 13069 Index</t>
  </si>
  <si>
    <t>0611</t>
  </si>
  <si>
    <t>CS 40208 Index</t>
  </si>
  <si>
    <t>0612</t>
  </si>
  <si>
    <t>CS 298717 Index</t>
  </si>
  <si>
    <t>0613</t>
  </si>
  <si>
    <t>CS 8029637 Index</t>
  </si>
  <si>
    <t>0614</t>
  </si>
  <si>
    <t>CS 21373 Index</t>
  </si>
  <si>
    <t>0615</t>
  </si>
  <si>
    <t>CS 823608 Index</t>
  </si>
  <si>
    <t>0616</t>
  </si>
  <si>
    <t>CS 8030678 Index</t>
  </si>
  <si>
    <t>0617</t>
  </si>
  <si>
    <t>CS 359292 Index</t>
  </si>
  <si>
    <t>0618</t>
  </si>
  <si>
    <t>CS 815586 Index</t>
  </si>
  <si>
    <t>0619</t>
  </si>
  <si>
    <t>CS 25545 Index</t>
  </si>
  <si>
    <t>C332</t>
  </si>
  <si>
    <t>CS 746732 Index</t>
  </si>
  <si>
    <t>0621</t>
  </si>
  <si>
    <t>CS 8029779 Index</t>
  </si>
  <si>
    <t>0622</t>
  </si>
  <si>
    <t>CS 576267 Index</t>
  </si>
  <si>
    <t>0623</t>
  </si>
  <si>
    <t>CS 815726 Index</t>
  </si>
  <si>
    <t>0624</t>
  </si>
  <si>
    <t>CS 763481 Index</t>
  </si>
  <si>
    <t>0625</t>
  </si>
  <si>
    <t>CS 50941 Index</t>
  </si>
  <si>
    <t>0626</t>
  </si>
  <si>
    <t>CS 817486 Index</t>
  </si>
  <si>
    <t>C333</t>
  </si>
  <si>
    <t>CS 30622 Index</t>
  </si>
  <si>
    <t>0628</t>
  </si>
  <si>
    <t>CS 351190 Index</t>
  </si>
  <si>
    <t>0629</t>
  </si>
  <si>
    <t>CS 8027021 Index</t>
  </si>
  <si>
    <t>0630</t>
  </si>
  <si>
    <t>CS 346412 Index</t>
  </si>
  <si>
    <t>0631</t>
  </si>
  <si>
    <t>CS 8444 Index</t>
  </si>
  <si>
    <t>0632</t>
  </si>
  <si>
    <t>CS 463762 Index</t>
  </si>
  <si>
    <t>0633</t>
  </si>
  <si>
    <t>CS 32611 Index</t>
  </si>
  <si>
    <t>0634</t>
  </si>
  <si>
    <t>CS 29236 Index</t>
  </si>
  <si>
    <t>0635</t>
  </si>
  <si>
    <t>CS 763581 Index</t>
  </si>
  <si>
    <t>C334</t>
  </si>
  <si>
    <t>CS 20970 Index</t>
  </si>
  <si>
    <t>0637</t>
  </si>
  <si>
    <t>CS 44088 Index</t>
  </si>
  <si>
    <t>0638</t>
  </si>
  <si>
    <t>CS 575372 Index</t>
  </si>
  <si>
    <t>0639</t>
  </si>
  <si>
    <t>CS 7326 Index</t>
  </si>
  <si>
    <t>0640</t>
  </si>
  <si>
    <t>CS 3432 Index</t>
  </si>
  <si>
    <t>0641</t>
  </si>
  <si>
    <t>CS 8584 Index</t>
  </si>
  <si>
    <t>0642</t>
  </si>
  <si>
    <t>CS 328610 Index</t>
  </si>
  <si>
    <t>0643</t>
  </si>
  <si>
    <t>CS 762501 Index</t>
  </si>
  <si>
    <t>0644</t>
  </si>
  <si>
    <t>CS 759406 Index</t>
  </si>
  <si>
    <t>C335</t>
  </si>
  <si>
    <t>CS 9618 Index</t>
  </si>
  <si>
    <t>0646</t>
  </si>
  <si>
    <t>CS 524912 Index</t>
  </si>
  <si>
    <t>0647</t>
  </si>
  <si>
    <t>CS 8030023 Index</t>
  </si>
  <si>
    <t>0648</t>
  </si>
  <si>
    <t>CS 26062 Index</t>
  </si>
  <si>
    <t>0649</t>
  </si>
  <si>
    <t>CS 737698 Index</t>
  </si>
  <si>
    <t>C336</t>
  </si>
  <si>
    <t>CS 354022 Index</t>
  </si>
  <si>
    <t>0651</t>
  </si>
  <si>
    <t>CS 19359 Index</t>
  </si>
  <si>
    <t>0652</t>
  </si>
  <si>
    <t>CS 2279 Index</t>
  </si>
  <si>
    <t>0653</t>
  </si>
  <si>
    <t>CS 29953 Index</t>
  </si>
  <si>
    <t>0654</t>
  </si>
  <si>
    <t>CS 267820 Index</t>
  </si>
  <si>
    <t>0655</t>
  </si>
  <si>
    <t>CS 8030666 Index</t>
  </si>
  <si>
    <t>C337</t>
  </si>
  <si>
    <t>CS 8030667 Index</t>
  </si>
  <si>
    <t>0657</t>
  </si>
  <si>
    <t>CS 8030662 Index</t>
  </si>
  <si>
    <t>0658</t>
  </si>
  <si>
    <t>CS 8030658 Index</t>
  </si>
  <si>
    <t>0659</t>
  </si>
  <si>
    <t>CS 8030659 Index</t>
  </si>
  <si>
    <t>0660</t>
  </si>
  <si>
    <t>CS 8030665 Index</t>
  </si>
  <si>
    <t>0661</t>
  </si>
  <si>
    <t>CS 8030663 Index</t>
  </si>
  <si>
    <t>0662</t>
  </si>
  <si>
    <t>CS 8030664 Index</t>
  </si>
  <si>
    <t>0663</t>
  </si>
  <si>
    <t>CS 8030661 Index</t>
  </si>
  <si>
    <t>0664</t>
  </si>
  <si>
    <t>CS 8030660 Index</t>
  </si>
  <si>
    <t>0665</t>
  </si>
  <si>
    <t>CS 9064 Index</t>
  </si>
  <si>
    <t>0666</t>
  </si>
  <si>
    <t>CS 698307 Index</t>
  </si>
  <si>
    <t>0667</t>
  </si>
  <si>
    <t>CS 690412 Index</t>
  </si>
  <si>
    <t>0668</t>
  </si>
  <si>
    <t>CS 18277 Index</t>
  </si>
  <si>
    <t>C338</t>
  </si>
  <si>
    <t>CS 30965 Index</t>
  </si>
  <si>
    <t>0670</t>
  </si>
  <si>
    <t>CS 690452 Index</t>
  </si>
  <si>
    <t>0671</t>
  </si>
  <si>
    <t>CS 41239 Index</t>
  </si>
  <si>
    <t>0672</t>
  </si>
  <si>
    <t>CS 5903 Index</t>
  </si>
  <si>
    <t>0673</t>
  </si>
  <si>
    <t>CS 794983 Index</t>
  </si>
  <si>
    <t>0674</t>
  </si>
  <si>
    <t>CS 786756 Index</t>
  </si>
  <si>
    <t>0675</t>
  </si>
  <si>
    <t>CS 786757 Index</t>
  </si>
  <si>
    <t>0676</t>
  </si>
  <si>
    <t>CS 19366 Index</t>
  </si>
  <si>
    <t>0677</t>
  </si>
  <si>
    <t>CS 30539 Index</t>
  </si>
  <si>
    <t>0678</t>
  </si>
  <si>
    <t>CS 798640 Index</t>
  </si>
  <si>
    <t>0679</t>
  </si>
  <si>
    <t>CS 8030704 Index</t>
  </si>
  <si>
    <t>0680</t>
  </si>
  <si>
    <t>CS 815006 Index</t>
  </si>
  <si>
    <t>0681</t>
  </si>
  <si>
    <t>CS 14413 Index</t>
  </si>
  <si>
    <t>C339</t>
  </si>
  <si>
    <t>CS 85 Index</t>
  </si>
  <si>
    <t>C340</t>
  </si>
  <si>
    <t>CS 208188 Index</t>
  </si>
  <si>
    <t>0684</t>
  </si>
  <si>
    <t>CS 306984 Index</t>
  </si>
  <si>
    <t>0685</t>
  </si>
  <si>
    <t>CS 8030679 Index</t>
  </si>
  <si>
    <t>C341</t>
  </si>
  <si>
    <t>CS 306989 Index</t>
  </si>
  <si>
    <t>0687</t>
  </si>
  <si>
    <t>CS 4908 Index</t>
  </si>
  <si>
    <t>C342</t>
  </si>
  <si>
    <t>CS 8030641 Index</t>
  </si>
  <si>
    <t>0689</t>
  </si>
  <si>
    <t>CS 8030645 Index</t>
  </si>
  <si>
    <t>C343</t>
  </si>
  <si>
    <t>CS 8029686 Index</t>
  </si>
  <si>
    <t>0691</t>
  </si>
  <si>
    <t>CS 816067 Index</t>
  </si>
  <si>
    <t>0692</t>
  </si>
  <si>
    <t>CS 3903 Index</t>
  </si>
  <si>
    <t>0693</t>
  </si>
  <si>
    <t>CS 817070 Index</t>
  </si>
  <si>
    <t>0694</t>
  </si>
  <si>
    <t>CS 20679 Index</t>
  </si>
  <si>
    <t>0695</t>
  </si>
  <si>
    <t>CS 8030684 Index</t>
  </si>
  <si>
    <t>C344</t>
  </si>
  <si>
    <t>CS 41331 Index</t>
  </si>
  <si>
    <t>0697</t>
  </si>
  <si>
    <t>CS 8030707 Index</t>
  </si>
  <si>
    <t>C345</t>
  </si>
  <si>
    <t>CS 43489 Index</t>
  </si>
  <si>
    <t>0699</t>
  </si>
  <si>
    <t>CS 4079 Index</t>
  </si>
  <si>
    <t>C346</t>
  </si>
  <si>
    <t>CS 298821 Index</t>
  </si>
  <si>
    <t>0701</t>
  </si>
  <si>
    <t>CS 29007 Index</t>
  </si>
  <si>
    <t>0702</t>
  </si>
  <si>
    <t>CS 298820 Index</t>
  </si>
  <si>
    <t>C347</t>
  </si>
  <si>
    <t>CS 298664 Index</t>
  </si>
  <si>
    <t>0704</t>
  </si>
  <si>
    <t>CS 7498 Index</t>
  </si>
  <si>
    <t>0705</t>
  </si>
  <si>
    <t>CS 819147 Index</t>
  </si>
  <si>
    <t>0706</t>
  </si>
  <si>
    <t>CS 298668 Index</t>
  </si>
  <si>
    <t>0707</t>
  </si>
  <si>
    <t>CS 37987 Index</t>
  </si>
  <si>
    <t>0708</t>
  </si>
  <si>
    <t>CS 818970 Index</t>
  </si>
  <si>
    <t>0709</t>
  </si>
  <si>
    <t>CS 345299 Index</t>
  </si>
  <si>
    <t>C348</t>
  </si>
  <si>
    <t>CS 351222 Index</t>
  </si>
  <si>
    <t>0711</t>
  </si>
  <si>
    <t>CS 748493 Index</t>
  </si>
  <si>
    <t>0712</t>
  </si>
  <si>
    <t>CS 11827 Index</t>
  </si>
  <si>
    <t>0713</t>
  </si>
  <si>
    <t>CS 8030674 Index</t>
  </si>
  <si>
    <t>0714</t>
  </si>
  <si>
    <t>CS 352079 Index</t>
  </si>
  <si>
    <t>0715</t>
  </si>
  <si>
    <t>CS 16018 Index</t>
  </si>
  <si>
    <t>0716</t>
  </si>
  <si>
    <t>CS 27909 Index</t>
  </si>
  <si>
    <t>0717</t>
  </si>
  <si>
    <t>CS 300247 Index</t>
  </si>
  <si>
    <t>C349</t>
  </si>
  <si>
    <t>CS 25502 Index</t>
  </si>
  <si>
    <t>0719</t>
  </si>
  <si>
    <t>CS 354002 Index</t>
  </si>
  <si>
    <t>0720</t>
  </si>
  <si>
    <t>CS 709647 Index</t>
  </si>
  <si>
    <t>0721</t>
  </si>
  <si>
    <t>CS 10360 Index</t>
  </si>
  <si>
    <t>0722</t>
  </si>
  <si>
    <t>CS 298728 Index</t>
  </si>
  <si>
    <t>0723</t>
  </si>
  <si>
    <t>CS 8029619 Index</t>
  </si>
  <si>
    <t>0724</t>
  </si>
  <si>
    <t>CS 698452 Index</t>
  </si>
  <si>
    <t>0725</t>
  </si>
  <si>
    <t>CS 351231 Index</t>
  </si>
  <si>
    <t>0726</t>
  </si>
  <si>
    <t>CS 8029468 Index</t>
  </si>
  <si>
    <t>0727</t>
  </si>
  <si>
    <t>CS 8029778 Index</t>
  </si>
  <si>
    <t>C350</t>
  </si>
  <si>
    <t>CS 4504 Index</t>
  </si>
  <si>
    <t>0729</t>
  </si>
  <si>
    <t>CS 709182 Index</t>
  </si>
  <si>
    <t>0730</t>
  </si>
  <si>
    <t>CS 8795 Index</t>
  </si>
  <si>
    <t>0731</t>
  </si>
  <si>
    <t>CS 298679 Index</t>
  </si>
  <si>
    <t>0732</t>
  </si>
  <si>
    <t>CS 487422 Index</t>
  </si>
  <si>
    <t>0733</t>
  </si>
  <si>
    <t>CS 30534 Index</t>
  </si>
  <si>
    <t>0734</t>
  </si>
  <si>
    <t>CS 299379 Index</t>
  </si>
  <si>
    <t>0735</t>
  </si>
  <si>
    <t>CS 690427 Index</t>
  </si>
  <si>
    <t>0736</t>
  </si>
  <si>
    <t>CS 328861 Index</t>
  </si>
  <si>
    <t>C351</t>
  </si>
  <si>
    <t>CS 8030639 Index</t>
  </si>
  <si>
    <t>0738</t>
  </si>
  <si>
    <t>CS 7 Index</t>
  </si>
  <si>
    <t>0739</t>
  </si>
  <si>
    <t>CS 20998 Index</t>
  </si>
  <si>
    <t>0740</t>
  </si>
  <si>
    <t>CS 484762 Index</t>
  </si>
  <si>
    <t>0741</t>
  </si>
  <si>
    <t>CS 817987 Index</t>
  </si>
  <si>
    <t>0742</t>
  </si>
  <si>
    <t>CS 812946 Index</t>
  </si>
  <si>
    <t>0743</t>
  </si>
  <si>
    <t>CS 8030646 Index</t>
  </si>
  <si>
    <t>0744</t>
  </si>
  <si>
    <t>CS 35113 Index</t>
  </si>
  <si>
    <t>0745</t>
  </si>
  <si>
    <t>CS 12667 Index</t>
  </si>
  <si>
    <t>0746</t>
  </si>
  <si>
    <t>CS 8030696 Index</t>
  </si>
  <si>
    <t>0747</t>
  </si>
  <si>
    <t>CS 690432 Index</t>
  </si>
  <si>
    <t>0748</t>
  </si>
  <si>
    <t>CS 8028349 Index</t>
  </si>
  <si>
    <t>0749</t>
  </si>
  <si>
    <t>CS 298536 Index</t>
  </si>
  <si>
    <t>0750</t>
  </si>
  <si>
    <t>CS 13051 Index</t>
  </si>
  <si>
    <t>0751</t>
  </si>
  <si>
    <t>CS 8030649 Index</t>
  </si>
  <si>
    <t>0752</t>
  </si>
  <si>
    <t>CS 20804 Index</t>
  </si>
  <si>
    <t>0753</t>
  </si>
  <si>
    <t>CS 8028347 Index</t>
  </si>
  <si>
    <t>C352</t>
  </si>
  <si>
    <t>CS 8030677 Index</t>
  </si>
  <si>
    <t>0755</t>
  </si>
  <si>
    <t>CS 8030638 Index</t>
  </si>
  <si>
    <t>0756</t>
  </si>
  <si>
    <t>CS 8030691 Index</t>
  </si>
  <si>
    <t>0757</t>
  </si>
  <si>
    <t>CS 680837 Index</t>
  </si>
  <si>
    <t>0758</t>
  </si>
  <si>
    <t>CS 30198 Index</t>
  </si>
  <si>
    <t>0759</t>
  </si>
  <si>
    <t>CS 462247 Index</t>
  </si>
  <si>
    <t>0760</t>
  </si>
  <si>
    <t>CS 37314 Index</t>
  </si>
  <si>
    <t>0761</t>
  </si>
  <si>
    <t>CS 298685 Index</t>
  </si>
  <si>
    <t>C353</t>
  </si>
  <si>
    <t>CS 459017 Index</t>
  </si>
  <si>
    <t>C354</t>
  </si>
  <si>
    <t>CS 37825 Index</t>
  </si>
  <si>
    <t>0764</t>
  </si>
  <si>
    <t>CS 345438 Index</t>
  </si>
  <si>
    <t>0765</t>
  </si>
  <si>
    <t>CS 29078 Index</t>
  </si>
  <si>
    <t>0766</t>
  </si>
  <si>
    <t>CS 8030680 Index</t>
  </si>
  <si>
    <t>0767</t>
  </si>
  <si>
    <t>CS 823748 Index</t>
  </si>
  <si>
    <t>0768</t>
  </si>
  <si>
    <t>CS 322286 Index</t>
  </si>
  <si>
    <t>0769</t>
  </si>
  <si>
    <t>CS 37809 Index</t>
  </si>
  <si>
    <t>0770</t>
  </si>
  <si>
    <t>CS 40223 Index</t>
  </si>
  <si>
    <t>0771</t>
  </si>
  <si>
    <t>CS 42302 Index</t>
  </si>
  <si>
    <t>0772</t>
  </si>
  <si>
    <t>CS 684987 Index</t>
  </si>
  <si>
    <t>0773</t>
  </si>
  <si>
    <t>CS 298688 Index</t>
  </si>
  <si>
    <t>0774</t>
  </si>
  <si>
    <t>CS 352096 Index</t>
  </si>
  <si>
    <t>0775</t>
  </si>
  <si>
    <t>CS 51032 Index</t>
  </si>
  <si>
    <t>0776</t>
  </si>
  <si>
    <t>CS 8029652 Index</t>
  </si>
  <si>
    <t>0777</t>
  </si>
  <si>
    <t>CS 8030681 Index</t>
  </si>
  <si>
    <t>0778</t>
  </si>
  <si>
    <t>CS 813246 Index</t>
  </si>
  <si>
    <t>QLR6</t>
  </si>
  <si>
    <t xml:space="preserve">HSBC Quality  Risk Control 6% Index </t>
  </si>
  <si>
    <t>GLGG</t>
  </si>
  <si>
    <t>Barclays US Government Long</t>
  </si>
  <si>
    <t>GLAG</t>
  </si>
  <si>
    <t>Barclays Global Aggregate</t>
  </si>
  <si>
    <t>USHY</t>
  </si>
  <si>
    <t>Barclays US Coporate High Yield</t>
  </si>
  <si>
    <t>GCLG</t>
  </si>
  <si>
    <t>Barclays US Government/Credit Long</t>
  </si>
  <si>
    <t>USMB</t>
  </si>
  <si>
    <t>Barclays US Aggregate Securitized - MBS</t>
  </si>
  <si>
    <t>GCIN</t>
  </si>
  <si>
    <t>Barclays US Government/Credit Intermediate</t>
  </si>
  <si>
    <t>GINT</t>
  </si>
  <si>
    <t>Barclays US Government Intermediate</t>
  </si>
  <si>
    <t>IAGT</t>
  </si>
  <si>
    <t>Rogers Global Resources Equity Index  - Agriculture</t>
  </si>
  <si>
    <t>ICO-</t>
  </si>
  <si>
    <t>Rogers Global Resources Equity Index - Core</t>
  </si>
  <si>
    <t>IAL-</t>
  </si>
  <si>
    <t>Rogers Global Resources Equity Index - Alternatives</t>
  </si>
  <si>
    <t>IMM-</t>
  </si>
  <si>
    <t>Rogers Global Resources Equity Index - Metals and Mining</t>
  </si>
  <si>
    <t>I---</t>
  </si>
  <si>
    <t>Rogers Global Resources Equity Index</t>
  </si>
  <si>
    <t>LBEE</t>
  </si>
  <si>
    <t>HSBC ESG Index</t>
  </si>
  <si>
    <t>SIPO</t>
  </si>
  <si>
    <t>Osool and Bakheet IPO index</t>
  </si>
  <si>
    <t>LVI-</t>
  </si>
  <si>
    <t>WisdomTree Index</t>
  </si>
  <si>
    <t>IDXF</t>
  </si>
  <si>
    <t>WisdomTree International Dividends ex Financials</t>
  </si>
  <si>
    <t>DDXF</t>
  </si>
  <si>
    <t>WisdomTree U.S. Dividend ex-Financials Index</t>
  </si>
  <si>
    <t>ADVI</t>
  </si>
  <si>
    <t>Elliot Advisors Index</t>
  </si>
  <si>
    <t>HDP-</t>
  </si>
  <si>
    <t>CS 458982 Index</t>
  </si>
  <si>
    <t>276C</t>
  </si>
  <si>
    <t>CS 276  Index</t>
  </si>
  <si>
    <t>AKS-</t>
  </si>
  <si>
    <t>CS 9855 ndex</t>
  </si>
  <si>
    <t>JSGT</t>
  </si>
  <si>
    <t xml:space="preserve">Janus SG Global Trends </t>
  </si>
  <si>
    <t>PESI</t>
  </si>
  <si>
    <t>State Street IntelliGX Private Equity Sector Insights Index</t>
  </si>
  <si>
    <t>GX-1</t>
  </si>
  <si>
    <t>State Street IntelliGX Custom US Large Cap Products &amp; Services Sector Index</t>
  </si>
  <si>
    <t>GX-2</t>
  </si>
  <si>
    <t>State Street IntelliGX Custom US Large Cap Energy Sector Index</t>
  </si>
  <si>
    <t>GX-3</t>
  </si>
  <si>
    <t>State Street IntelliGX Custom Large Cap Food Sector Index</t>
  </si>
  <si>
    <t>GX-4</t>
  </si>
  <si>
    <t>State Street IntelliGX Custom US Large Cap Financial Sector Index</t>
  </si>
  <si>
    <t>GX-5</t>
  </si>
  <si>
    <t>State Street IntelliGX Custom Large Cap Healthcare Sector Index</t>
  </si>
  <si>
    <t>GX-6</t>
  </si>
  <si>
    <t>State Street IntelliGX Custom US Large Cap Industrials Sector Index</t>
  </si>
  <si>
    <t>GX-7</t>
  </si>
  <si>
    <t>State Street IntelliGX Custom US Large Cap Information Sector Index</t>
  </si>
  <si>
    <t>GX-8</t>
  </si>
  <si>
    <t>State Street IntelliGX Custom US Large Cap Information Tools Sector Index</t>
  </si>
  <si>
    <t>ICH1</t>
  </si>
  <si>
    <t>Dow Jones Islamic Market China A 100 Index</t>
  </si>
  <si>
    <t>EX20</t>
  </si>
  <si>
    <t>S&amp;P/ASX 300 ex S&amp;P/ASX 20 Index</t>
  </si>
  <si>
    <t>MOSC</t>
  </si>
  <si>
    <t>AQR Small Cap Momentum Index</t>
  </si>
  <si>
    <t>MOIL</t>
  </si>
  <si>
    <t>AQR International Momentum Index</t>
  </si>
  <si>
    <t>MOLC</t>
  </si>
  <si>
    <t>AQR Momentum Index</t>
  </si>
  <si>
    <t>VSS3</t>
  </si>
  <si>
    <t>Nomura Voltage Strategy Short-Term 30-day</t>
  </si>
  <si>
    <t>VSM3</t>
  </si>
  <si>
    <t>Nomura Voltage Strategy Mid-Term 30-day</t>
  </si>
  <si>
    <t>USSL</t>
  </si>
  <si>
    <t>S&amp;P/LSTA U.S. Leveraged Loan Select Index</t>
  </si>
  <si>
    <t>DRLM</t>
  </si>
  <si>
    <t>Fidelity Dividend Index for Rising Rates LM</t>
  </si>
  <si>
    <t>SPB3</t>
  </si>
  <si>
    <t xml:space="preserve">S&amp;P Pan Asia Ex-JP, AU, NZ, IN, PK BMI Top 30 10% Capped Index </t>
  </si>
  <si>
    <t>RG5G</t>
  </si>
  <si>
    <t>5G Connectivity</t>
  </si>
  <si>
    <t>BRBD</t>
  </si>
  <si>
    <t>Invesco Broad Index</t>
  </si>
  <si>
    <t>SGVR</t>
  </si>
  <si>
    <t>S&amp;P 500 Growth Value Rotator</t>
  </si>
  <si>
    <t>QGTR</t>
  </si>
  <si>
    <t xml:space="preserve">HSBC Quality Factor Gross Total Return Index </t>
  </si>
  <si>
    <t>QGER</t>
  </si>
  <si>
    <t>HSBC Quality Factor Gross Excess Return Index</t>
  </si>
  <si>
    <t>QGR6</t>
  </si>
  <si>
    <t>HSBC Quality Gross Daily Risk Control 6% Index</t>
  </si>
  <si>
    <t>BMP2</t>
  </si>
  <si>
    <t>S&amp;P Global SmallCap (USD) TR Plus 2%</t>
  </si>
  <si>
    <t>5L12</t>
  </si>
  <si>
    <t xml:space="preserve">S&amp;P 500 1.2X Leveraged Monthly Index </t>
  </si>
  <si>
    <t>PNRI</t>
  </si>
  <si>
    <t>Public Natural Resources Index</t>
  </si>
  <si>
    <t>NAAL</t>
  </si>
  <si>
    <t>New Age Alpha Low Volatility Index</t>
  </si>
  <si>
    <t>NAAT</t>
  </si>
  <si>
    <t>New Age Alpha Leading Index</t>
  </si>
  <si>
    <t>SFIF</t>
  </si>
  <si>
    <t>Fidelity Stocks for Inflation Factor Index</t>
  </si>
  <si>
    <t>SMAN</t>
  </si>
  <si>
    <t>Global Beta Smart Income Index</t>
  </si>
  <si>
    <t>TSUS</t>
  </si>
  <si>
    <t>Taiwan Sustainability Index (National Taipei University)</t>
  </si>
  <si>
    <t>YFIP</t>
  </si>
  <si>
    <t xml:space="preserve">Morningstar REIT Yield Focus Income Protection Index </t>
  </si>
  <si>
    <t>IMR1</t>
  </si>
  <si>
    <t>IMR1 Composite</t>
  </si>
  <si>
    <t>GCCC</t>
  </si>
  <si>
    <t>GCC Composite</t>
  </si>
  <si>
    <t>FUTL</t>
  </si>
  <si>
    <t>BlueStar Future Utilities Index</t>
  </si>
  <si>
    <t>BOND</t>
  </si>
  <si>
    <t xml:space="preserve">Pacer Trendpilot Bond </t>
  </si>
  <si>
    <t>PLS-</t>
  </si>
  <si>
    <t>BNP Paribas SPECTRUM Long/Short Index</t>
  </si>
  <si>
    <t>LAR2</t>
  </si>
  <si>
    <t>Lutetia Absolute Return x2 Index (SGI family)</t>
  </si>
  <si>
    <t xml:space="preserve">HSBC Value Factor Index </t>
  </si>
  <si>
    <t>BAM-</t>
  </si>
  <si>
    <t>CS 65045 Index</t>
  </si>
  <si>
    <t>TCX-</t>
  </si>
  <si>
    <t>CS 345762 Index</t>
  </si>
  <si>
    <t>CWT-</t>
  </si>
  <si>
    <t>CS 4236 Index</t>
  </si>
  <si>
    <t>PAA-</t>
  </si>
  <si>
    <t>CS 26885 Index</t>
  </si>
  <si>
    <t>SJW-</t>
  </si>
  <si>
    <t>CS 10323 Index</t>
  </si>
  <si>
    <t>CS 312802 Index</t>
  </si>
  <si>
    <t>GSX-</t>
  </si>
  <si>
    <t>CS 8030585 Index</t>
  </si>
  <si>
    <t>AFYA</t>
  </si>
  <si>
    <t>CS 8031273 Index</t>
  </si>
  <si>
    <t>REAL</t>
  </si>
  <si>
    <t>CS 8030922 Index</t>
  </si>
  <si>
    <t>CTVA</t>
  </si>
  <si>
    <t>CS 823628 Index</t>
  </si>
  <si>
    <t>CS 43914 Index</t>
  </si>
  <si>
    <t>CASH</t>
  </si>
  <si>
    <t>CS 51108 Index</t>
  </si>
  <si>
    <t>PBH-</t>
  </si>
  <si>
    <t>CS 41530 Index</t>
  </si>
  <si>
    <t>RNST</t>
  </si>
  <si>
    <t>CS 12718 Index</t>
  </si>
  <si>
    <t>DRH-</t>
  </si>
  <si>
    <t>CS 41718 Index</t>
  </si>
  <si>
    <t>HTGC</t>
  </si>
  <si>
    <t>CS 46661 Index</t>
  </si>
  <si>
    <t>ATRC</t>
  </si>
  <si>
    <t>CS 42495 Index</t>
  </si>
  <si>
    <t>ITGR</t>
  </si>
  <si>
    <t>CS 32865 Index</t>
  </si>
  <si>
    <t>ABCB</t>
  </si>
  <si>
    <t>CS 19692 Index</t>
  </si>
  <si>
    <t>CROX</t>
  </si>
  <si>
    <t>CS 43145 Index</t>
  </si>
  <si>
    <t>HEES</t>
  </si>
  <si>
    <t>CS 43106 Index</t>
  </si>
  <si>
    <t>PCH-</t>
  </si>
  <si>
    <t>CS 4722 Index</t>
  </si>
  <si>
    <t>TVTY</t>
  </si>
  <si>
    <t>CS 8830 Index</t>
  </si>
  <si>
    <t>IOSP</t>
  </si>
  <si>
    <t>CS 25493 Index</t>
  </si>
  <si>
    <t>HLX-</t>
  </si>
  <si>
    <t>CS 23549 Index</t>
  </si>
  <si>
    <t>VNDA</t>
  </si>
  <si>
    <t>CS 43337 Index</t>
  </si>
  <si>
    <t>VG--</t>
  </si>
  <si>
    <t>CS 43470 Index</t>
  </si>
  <si>
    <t>DORM</t>
  </si>
  <si>
    <t>CS 20554 Index</t>
  </si>
  <si>
    <t>PGTI</t>
  </si>
  <si>
    <t>CS 43569 Index</t>
  </si>
  <si>
    <t>GSG-</t>
  </si>
  <si>
    <t>CS 270883 Index</t>
  </si>
  <si>
    <t>AYR-</t>
  </si>
  <si>
    <t>CS 43726 Index</t>
  </si>
  <si>
    <t>SFLY</t>
  </si>
  <si>
    <t>CS 44122 Index</t>
  </si>
  <si>
    <t>ICFI</t>
  </si>
  <si>
    <t>CS 43978 Index</t>
  </si>
  <si>
    <t>EHTH</t>
  </si>
  <si>
    <t>CS 44300 Index</t>
  </si>
  <si>
    <t>AIMC</t>
  </si>
  <si>
    <t>CS 46640 Index</t>
  </si>
  <si>
    <t>EIG-</t>
  </si>
  <si>
    <t>CS 44368 Index</t>
  </si>
  <si>
    <t>GLUU</t>
  </si>
  <si>
    <t>CS 51152 Index</t>
  </si>
  <si>
    <t>PRO-</t>
  </si>
  <si>
    <t>CS 46580 Index</t>
  </si>
  <si>
    <t>VRTU</t>
  </si>
  <si>
    <t>CS 46634 Index</t>
  </si>
  <si>
    <t>AROC</t>
  </si>
  <si>
    <t>CS 23608 Index</t>
  </si>
  <si>
    <t>MAIN</t>
  </si>
  <si>
    <t>CS 63669 Index</t>
  </si>
  <si>
    <t>SPEM</t>
  </si>
  <si>
    <t>CS 306976 Index</t>
  </si>
  <si>
    <t>SPYV</t>
  </si>
  <si>
    <t>CS 318588 Index</t>
  </si>
  <si>
    <t>ENSG</t>
  </si>
  <si>
    <t>CS 51215 Index</t>
  </si>
  <si>
    <t>LRN-</t>
  </si>
  <si>
    <t>CS 56184 Index</t>
  </si>
  <si>
    <t>NOG-</t>
  </si>
  <si>
    <t>CS 56185 Index</t>
  </si>
  <si>
    <t>HI--</t>
  </si>
  <si>
    <t>CS 51013 Index</t>
  </si>
  <si>
    <t>IOVA</t>
  </si>
  <si>
    <t>CS 464747 Index</t>
  </si>
  <si>
    <t>FLDM</t>
  </si>
  <si>
    <t>CS 270998 Index</t>
  </si>
  <si>
    <t>SRCI</t>
  </si>
  <si>
    <t>CS 279206 Index</t>
  </si>
  <si>
    <t>CLF-</t>
  </si>
  <si>
    <t>CS 4550 Index</t>
  </si>
  <si>
    <t>IRWD</t>
  </si>
  <si>
    <t>CS 212422 Index</t>
  </si>
  <si>
    <t>SIS-</t>
  </si>
  <si>
    <t>CS 36629 Index</t>
  </si>
  <si>
    <t>VCT-</t>
  </si>
  <si>
    <t>CS 42477 Index</t>
  </si>
  <si>
    <t>MOVE</t>
  </si>
  <si>
    <t>CS 8029685 Index</t>
  </si>
  <si>
    <t>SEER</t>
  </si>
  <si>
    <t>CS 345333 Index</t>
  </si>
  <si>
    <t>3PL-</t>
  </si>
  <si>
    <t>CS 355127 Index</t>
  </si>
  <si>
    <t>SGM-</t>
  </si>
  <si>
    <t>CS 7005 Index</t>
  </si>
  <si>
    <t>SUL-</t>
  </si>
  <si>
    <t>CS 40765 Index</t>
  </si>
  <si>
    <t>SBM-</t>
  </si>
  <si>
    <t>CS 9025 Index</t>
  </si>
  <si>
    <t>PPT-</t>
  </si>
  <si>
    <t>CS 35 Index</t>
  </si>
  <si>
    <t>WEB-</t>
  </si>
  <si>
    <t>CS 208184 Index</t>
  </si>
  <si>
    <t>WHC-</t>
  </si>
  <si>
    <t>CS 44996 Index</t>
  </si>
  <si>
    <t>PDL-</t>
  </si>
  <si>
    <t>CS 64554 Index</t>
  </si>
  <si>
    <t>PTM-</t>
  </si>
  <si>
    <t>CS 64681 Index</t>
  </si>
  <si>
    <t>BTO-</t>
  </si>
  <si>
    <t>CS 64542 Index</t>
  </si>
  <si>
    <t>RILB</t>
  </si>
  <si>
    <t>CS 18994 Index</t>
  </si>
  <si>
    <t>SRS-</t>
  </si>
  <si>
    <t>CS 43418 Index</t>
  </si>
  <si>
    <t>NAFG</t>
  </si>
  <si>
    <t>CS 27176 Index</t>
  </si>
  <si>
    <t>WEHA</t>
  </si>
  <si>
    <t>CS 2276 Index</t>
  </si>
  <si>
    <t>COFB</t>
  </si>
  <si>
    <t>CS 13902 Index</t>
  </si>
  <si>
    <t>BAMN</t>
  </si>
  <si>
    <t>CS 11383 Index</t>
  </si>
  <si>
    <t>TRE-</t>
  </si>
  <si>
    <t>CS 43600 Index</t>
  </si>
  <si>
    <t>OTE1</t>
  </si>
  <si>
    <t>CS 44202 Index</t>
  </si>
  <si>
    <t>AOXG</t>
  </si>
  <si>
    <t>CS 44436 Index</t>
  </si>
  <si>
    <t>TWKN</t>
  </si>
  <si>
    <t>CS 2311 Index</t>
  </si>
  <si>
    <t>SPT-</t>
  </si>
  <si>
    <t>CS 3168 Index</t>
  </si>
  <si>
    <t>ERM-</t>
  </si>
  <si>
    <t>CS 9576 Index</t>
  </si>
  <si>
    <t>UDG-</t>
  </si>
  <si>
    <t>CS 270673 Index</t>
  </si>
  <si>
    <t>IGG-</t>
  </si>
  <si>
    <t>CS 41664 Index</t>
  </si>
  <si>
    <t>GNK-</t>
  </si>
  <si>
    <t>CS 3117 Index</t>
  </si>
  <si>
    <t>SXX-</t>
  </si>
  <si>
    <t>CS 737549 Index</t>
  </si>
  <si>
    <t>FXPO</t>
  </si>
  <si>
    <t>CS 44590 Index</t>
  </si>
  <si>
    <t>8698</t>
  </si>
  <si>
    <t>CS 32364 Index</t>
  </si>
  <si>
    <t>2501</t>
  </si>
  <si>
    <t>CS 1849 Index</t>
  </si>
  <si>
    <t>6457</t>
  </si>
  <si>
    <t>CS 1992 Index</t>
  </si>
  <si>
    <t>8358</t>
  </si>
  <si>
    <t>CS 1043 Index</t>
  </si>
  <si>
    <t>7730</t>
  </si>
  <si>
    <t>CS 35106 Index</t>
  </si>
  <si>
    <t>8078</t>
  </si>
  <si>
    <t>CS 859 Index</t>
  </si>
  <si>
    <t>1893</t>
  </si>
  <si>
    <t>CS 2156 Index</t>
  </si>
  <si>
    <t>7867</t>
  </si>
  <si>
    <t>CS 30286 Index</t>
  </si>
  <si>
    <t>7732</t>
  </si>
  <si>
    <t>CS 1133 Index</t>
  </si>
  <si>
    <t>6395</t>
  </si>
  <si>
    <t>CS 1127 Index</t>
  </si>
  <si>
    <t>3101</t>
  </si>
  <si>
    <t>CS 996 Index</t>
  </si>
  <si>
    <t>7282</t>
  </si>
  <si>
    <t>CS 1142 Index</t>
  </si>
  <si>
    <t>6728</t>
  </si>
  <si>
    <t>CS 42251 Index</t>
  </si>
  <si>
    <t>9076</t>
  </si>
  <si>
    <t>CS 1850 Index</t>
  </si>
  <si>
    <t>1824</t>
  </si>
  <si>
    <t>CS 1826 Index</t>
  </si>
  <si>
    <t>6135</t>
  </si>
  <si>
    <t>CS 2118 Index</t>
  </si>
  <si>
    <t>4208</t>
  </si>
  <si>
    <t>CS 1736 Index</t>
  </si>
  <si>
    <t>8086</t>
  </si>
  <si>
    <t>CS 2035 Index</t>
  </si>
  <si>
    <t>2427</t>
  </si>
  <si>
    <t>CS 463222 Index</t>
  </si>
  <si>
    <t>7564</t>
  </si>
  <si>
    <t>CS 31094 Index</t>
  </si>
  <si>
    <t>6703</t>
  </si>
  <si>
    <t>CS 1705 Index</t>
  </si>
  <si>
    <t>3941</t>
  </si>
  <si>
    <t>CS 826 Index</t>
  </si>
  <si>
    <t>4203</t>
  </si>
  <si>
    <t>CS 1634 Index</t>
  </si>
  <si>
    <t>5232</t>
  </si>
  <si>
    <t>CS 1722 Index</t>
  </si>
  <si>
    <t>8233</t>
  </si>
  <si>
    <t>CS 1362 Index</t>
  </si>
  <si>
    <t>7649</t>
  </si>
  <si>
    <t>CS 31900 Index</t>
  </si>
  <si>
    <t>6432</t>
  </si>
  <si>
    <t>CS 38606 Index</t>
  </si>
  <si>
    <t>2531</t>
  </si>
  <si>
    <t>CS 1469 Index</t>
  </si>
  <si>
    <t>4205</t>
  </si>
  <si>
    <t>CS 1260 Index</t>
  </si>
  <si>
    <t>9474</t>
  </si>
  <si>
    <t>CS 16154 Index</t>
  </si>
  <si>
    <t>8282</t>
  </si>
  <si>
    <t>CS 24206 Index</t>
  </si>
  <si>
    <t>7581</t>
  </si>
  <si>
    <t>CS 30984 Index</t>
  </si>
  <si>
    <t>8136</t>
  </si>
  <si>
    <t>CS 1037 Index</t>
  </si>
  <si>
    <t>9861</t>
  </si>
  <si>
    <t>CS 24397 Index</t>
  </si>
  <si>
    <t>6755</t>
  </si>
  <si>
    <t>CS 1399 Index</t>
  </si>
  <si>
    <t>2201</t>
  </si>
  <si>
    <t>CS 2098 Index</t>
  </si>
  <si>
    <t>6481</t>
  </si>
  <si>
    <t>CS 24384 Index</t>
  </si>
  <si>
    <t>CS 41543 Index</t>
  </si>
  <si>
    <t>8967</t>
  </si>
  <si>
    <t>CS 41708 Index</t>
  </si>
  <si>
    <t>8972</t>
  </si>
  <si>
    <t>CS 42332 Index</t>
  </si>
  <si>
    <t>3397</t>
  </si>
  <si>
    <t>CS 43190 Index</t>
  </si>
  <si>
    <t>8987</t>
  </si>
  <si>
    <t>CS 43566 Index</t>
  </si>
  <si>
    <t>3226</t>
  </si>
  <si>
    <t>CS 43730 Index</t>
  </si>
  <si>
    <t>2492</t>
  </si>
  <si>
    <t>CS 43721 Index</t>
  </si>
  <si>
    <t>3048</t>
  </si>
  <si>
    <t>CS 43714 Index</t>
  </si>
  <si>
    <t>3227</t>
  </si>
  <si>
    <t>CS 44001 Index</t>
  </si>
  <si>
    <t>8418</t>
  </si>
  <si>
    <t>CS 1380 Index</t>
  </si>
  <si>
    <t>3234</t>
  </si>
  <si>
    <t>CS 44191 Index</t>
  </si>
  <si>
    <t>2146</t>
  </si>
  <si>
    <t>CS 40356 Index</t>
  </si>
  <si>
    <t>3086</t>
  </si>
  <si>
    <t>CS 1305 Index</t>
  </si>
  <si>
    <t>3249</t>
  </si>
  <si>
    <t>CS 56235 Index</t>
  </si>
  <si>
    <t>2175</t>
  </si>
  <si>
    <t>CS 56237 Index</t>
  </si>
  <si>
    <t>3098</t>
  </si>
  <si>
    <t>CS 24737 Index</t>
  </si>
  <si>
    <t>TGS-</t>
  </si>
  <si>
    <t>CS 27362 Index</t>
  </si>
  <si>
    <t>JM--</t>
  </si>
  <si>
    <t>CS 11768 Index</t>
  </si>
  <si>
    <t>NCCB</t>
  </si>
  <si>
    <t>CS 2606 Index</t>
  </si>
  <si>
    <t>LATO</t>
  </si>
  <si>
    <t>CS 11786 Index</t>
  </si>
  <si>
    <t>HPOL</t>
  </si>
  <si>
    <t>CS 51491 Index</t>
  </si>
  <si>
    <t>SPRM</t>
  </si>
  <si>
    <t>CS 2462 Index</t>
  </si>
  <si>
    <t>PRX-</t>
  </si>
  <si>
    <t>CS 8032158 Index</t>
  </si>
  <si>
    <t>STW-</t>
  </si>
  <si>
    <t>CS 8036056 Index</t>
  </si>
  <si>
    <t>SLYG</t>
  </si>
  <si>
    <t>CS 8036057 Index</t>
  </si>
  <si>
    <t>SLYV</t>
  </si>
  <si>
    <t>CS 8036058 Index</t>
  </si>
  <si>
    <t>318F</t>
  </si>
  <si>
    <t>CS 31856 Index</t>
  </si>
  <si>
    <t>4859</t>
  </si>
  <si>
    <t>CS 485972 Index</t>
  </si>
  <si>
    <t>3731</t>
  </si>
  <si>
    <t>CS 37316 Index</t>
  </si>
  <si>
    <t>4335</t>
  </si>
  <si>
    <t>CS 43357 Index</t>
  </si>
  <si>
    <t>4313</t>
  </si>
  <si>
    <t>CS 43136 Index</t>
  </si>
  <si>
    <t>4381</t>
  </si>
  <si>
    <t>CS 43813 Index</t>
  </si>
  <si>
    <t>2536</t>
  </si>
  <si>
    <t>CS 2536 Index</t>
  </si>
  <si>
    <t>277C</t>
  </si>
  <si>
    <t>CS 277 Index</t>
  </si>
  <si>
    <t>4463</t>
  </si>
  <si>
    <t>CS 44630 Index</t>
  </si>
  <si>
    <t>3232</t>
  </si>
  <si>
    <t>CS 3232 Index</t>
  </si>
  <si>
    <t>3295</t>
  </si>
  <si>
    <t>CS 3295 Index</t>
  </si>
  <si>
    <t>3762</t>
  </si>
  <si>
    <t>CS 37629 Index</t>
  </si>
  <si>
    <t>1780</t>
  </si>
  <si>
    <t>CS 1780 Index</t>
  </si>
  <si>
    <t>4150</t>
  </si>
  <si>
    <t>CS 41504 Index</t>
  </si>
  <si>
    <t>6421</t>
  </si>
  <si>
    <t>CS 64215 Index</t>
  </si>
  <si>
    <t>8032</t>
  </si>
  <si>
    <t>CS 8032746 Index</t>
  </si>
  <si>
    <t>SVLF</t>
  </si>
  <si>
    <t>Fidelity Value Focus Index</t>
  </si>
  <si>
    <t>VGR6</t>
  </si>
  <si>
    <t>HSBC Value Gross Daily Risk Control 6% Index</t>
  </si>
  <si>
    <t>VLR6</t>
  </si>
  <si>
    <t xml:space="preserve">HSBC Value  Risk Control 6% Index </t>
  </si>
  <si>
    <t>CCPT</t>
  </si>
  <si>
    <t>ISE Cloud Computing Index</t>
  </si>
  <si>
    <t>RO11</t>
  </si>
  <si>
    <t>CMBC Multi Asset Cycle Rotation (MACRO) Index Series 11</t>
  </si>
  <si>
    <t>SG Family</t>
  </si>
  <si>
    <t>BIOT</t>
  </si>
  <si>
    <t>SGI Biotech Index</t>
  </si>
  <si>
    <t>5DX1</t>
  </si>
  <si>
    <t xml:space="preserve">S&amp;P 500 Dividend Aristocrats Ex-Brown-Forman Corp Index </t>
  </si>
  <si>
    <t>5X16</t>
  </si>
  <si>
    <t>S&amp;P 500 Ex-16 Index (USD)</t>
  </si>
  <si>
    <t>MDSG</t>
  </si>
  <si>
    <t>SGI BTP Enhanced Strategy</t>
  </si>
  <si>
    <t>HASH</t>
  </si>
  <si>
    <t>HSBC ASHR Index</t>
  </si>
  <si>
    <t>HEW-</t>
  </si>
  <si>
    <t>HSBC EWG Index</t>
  </si>
  <si>
    <t>HEW1</t>
  </si>
  <si>
    <t>HSBC EWJ Index</t>
  </si>
  <si>
    <t>HEWQ</t>
  </si>
  <si>
    <t>HSBC EWQ Index</t>
  </si>
  <si>
    <t>HEWU</t>
  </si>
  <si>
    <t>HSBC EWU Index</t>
  </si>
  <si>
    <t>HFXI</t>
  </si>
  <si>
    <t>HSBC FXI Index</t>
  </si>
  <si>
    <t>HKWE</t>
  </si>
  <si>
    <t>HSBC KWEB Index</t>
  </si>
  <si>
    <t>HUSO</t>
  </si>
  <si>
    <t>HSBC USO Index</t>
  </si>
  <si>
    <t>HSPL</t>
  </si>
  <si>
    <t>HSBC VantageZ SPLV Index</t>
  </si>
  <si>
    <t>HTLT</t>
  </si>
  <si>
    <t>HSBC VantageZ TLT Index</t>
  </si>
  <si>
    <t>5DH-</t>
  </si>
  <si>
    <t xml:space="preserve">S&amp;P 500 Deep History </t>
  </si>
  <si>
    <t>HSVZ</t>
  </si>
  <si>
    <t>HSBC Vantage Z Index</t>
  </si>
  <si>
    <t>VGER</t>
  </si>
  <si>
    <t>HSBC Value Factor Gross Excess Return Index</t>
  </si>
  <si>
    <t>VGTR</t>
  </si>
  <si>
    <t xml:space="preserve">HSBC Value Factor Gross Total Return Index </t>
  </si>
  <si>
    <t>5P2H</t>
  </si>
  <si>
    <t>S&amp;P 500 (GBP) Plus 1.25%</t>
  </si>
  <si>
    <t>IETB</t>
  </si>
  <si>
    <t>Invesco ex-Tobacco Index</t>
  </si>
  <si>
    <t>ILCA</t>
  </si>
  <si>
    <t>Invesco Low Carbon Index</t>
  </si>
  <si>
    <t>CNSE</t>
  </si>
  <si>
    <t>Manulife Canadian Equities 60 Customized ex INS ex Sands</t>
  </si>
  <si>
    <t>MFYB</t>
  </si>
  <si>
    <t>Fidelity Multifactor Yield Base (FIDMFYDB) 5%</t>
  </si>
  <si>
    <t>MFYE</t>
  </si>
  <si>
    <t>Fidelity Multifactor Yield Base(FIDMFYDB) Equity Component</t>
  </si>
  <si>
    <t>MFYF</t>
  </si>
  <si>
    <t>Fidelity Multifactor Yield Base(FIDMFYDB) Fixed Income Component</t>
  </si>
  <si>
    <t>MFY5</t>
  </si>
  <si>
    <t>Fidelity Multifactor Yield Index 5%</t>
  </si>
  <si>
    <t>ICN1</t>
  </si>
  <si>
    <t>TXE-</t>
  </si>
  <si>
    <t>ADIA Canadian Ex REITS and Ex Income Trust Index</t>
  </si>
  <si>
    <t>ABM-</t>
  </si>
  <si>
    <t>CS 4203 Index</t>
  </si>
  <si>
    <t>ADC-</t>
  </si>
  <si>
    <t>CS 18059 Index</t>
  </si>
  <si>
    <t>ADPT</t>
  </si>
  <si>
    <t>CS 8030919 Index</t>
  </si>
  <si>
    <t>AGI4</t>
  </si>
  <si>
    <t>CS 42116 Index</t>
  </si>
  <si>
    <t>AIT-</t>
  </si>
  <si>
    <t>CS 3995 Index</t>
  </si>
  <si>
    <t>AKR-</t>
  </si>
  <si>
    <t>CS 10173 Index</t>
  </si>
  <si>
    <t>ALTR</t>
  </si>
  <si>
    <t>CS 779221 Index</t>
  </si>
  <si>
    <t>AMRN</t>
  </si>
  <si>
    <t>CS 22659 Index</t>
  </si>
  <si>
    <t>APPN</t>
  </si>
  <si>
    <t>CS 751498 Index</t>
  </si>
  <si>
    <t>ARGX</t>
  </si>
  <si>
    <t>CS 749998 Index</t>
  </si>
  <si>
    <t>ASND</t>
  </si>
  <si>
    <t>CS 462872 Index</t>
  </si>
  <si>
    <t>AWCM</t>
  </si>
  <si>
    <t>CS 65013 Index</t>
  </si>
  <si>
    <t>AY--</t>
  </si>
  <si>
    <t>CS 352424 Index</t>
  </si>
  <si>
    <t>BBIO</t>
  </si>
  <si>
    <t>CS 8030917 Index</t>
  </si>
  <si>
    <t>BEST</t>
  </si>
  <si>
    <t>CS 762280 Index</t>
  </si>
  <si>
    <t>BGNE</t>
  </si>
  <si>
    <t>CS 687577 Index</t>
  </si>
  <si>
    <t>BHVN</t>
  </si>
  <si>
    <t>CS 749456 Index</t>
  </si>
  <si>
    <t>BL71</t>
  </si>
  <si>
    <t>CS 711209 Index</t>
  </si>
  <si>
    <t>BOX-</t>
  </si>
  <si>
    <t>CS 462767 Index</t>
  </si>
  <si>
    <t>BRBR</t>
  </si>
  <si>
    <t>CS 8036906 Index</t>
  </si>
  <si>
    <t>CCOI</t>
  </si>
  <si>
    <t>CS 41913 Index</t>
  </si>
  <si>
    <t>CG42</t>
  </si>
  <si>
    <t>CS 42131 Index</t>
  </si>
  <si>
    <t>CHNG</t>
  </si>
  <si>
    <t>CS 8030918 Index</t>
  </si>
  <si>
    <t>CHT-</t>
  </si>
  <si>
    <t>CS 208185 Index</t>
  </si>
  <si>
    <t>CHWY</t>
  </si>
  <si>
    <t>CS 8030627 Index</t>
  </si>
  <si>
    <t>CIG-</t>
  </si>
  <si>
    <t>CS 38008 Index</t>
  </si>
  <si>
    <t>CLDR</t>
  </si>
  <si>
    <t>CS 749141 Index</t>
  </si>
  <si>
    <t>COLB</t>
  </si>
  <si>
    <t>CS 19932 Index</t>
  </si>
  <si>
    <t>CPL-</t>
  </si>
  <si>
    <t>CS 44242 Index</t>
  </si>
  <si>
    <t>CRON</t>
  </si>
  <si>
    <t>CS 685072 Index</t>
  </si>
  <si>
    <t>CRWD</t>
  </si>
  <si>
    <t>CS 8030607 Index</t>
  </si>
  <si>
    <t>CSFL</t>
  </si>
  <si>
    <t>CS 34402 Index</t>
  </si>
  <si>
    <t>CYRB</t>
  </si>
  <si>
    <t>CS 290620 Index</t>
  </si>
  <si>
    <t>DAVA</t>
  </si>
  <si>
    <t>CS 819187 Index</t>
  </si>
  <si>
    <t>DDOG</t>
  </si>
  <si>
    <t>CS 8036384 Index</t>
  </si>
  <si>
    <t>DTEX</t>
  </si>
  <si>
    <t>CS 64374 Index</t>
  </si>
  <si>
    <t>EDV-</t>
  </si>
  <si>
    <t>CS 207075 Index</t>
  </si>
  <si>
    <t>EGHT</t>
  </si>
  <si>
    <t>CS 35768 Index</t>
  </si>
  <si>
    <t>ELPV</t>
  </si>
  <si>
    <t>CS 312999 Index</t>
  </si>
  <si>
    <t>EVOP</t>
  </si>
  <si>
    <t>CS 815987 Index</t>
  </si>
  <si>
    <t>EX55</t>
  </si>
  <si>
    <t>CS 5527 Index</t>
  </si>
  <si>
    <t>EZTC</t>
  </si>
  <si>
    <t>CS 47858 Index</t>
  </si>
  <si>
    <t>FBC-</t>
  </si>
  <si>
    <t>CS 18720 Index</t>
  </si>
  <si>
    <t>FIBK</t>
  </si>
  <si>
    <t>CS 213266 Index</t>
  </si>
  <si>
    <t>FIVN</t>
  </si>
  <si>
    <t>CS 351362 Index</t>
  </si>
  <si>
    <t>FN--</t>
  </si>
  <si>
    <t>CS 226182 Index</t>
  </si>
  <si>
    <t>GO8-</t>
  </si>
  <si>
    <t>CS 8030710 Index</t>
  </si>
  <si>
    <t>GRT_</t>
  </si>
  <si>
    <t>CS 279311 Index</t>
  </si>
  <si>
    <t>HTH-</t>
  </si>
  <si>
    <t>CS 40224 Index</t>
  </si>
  <si>
    <t>IAA-</t>
  </si>
  <si>
    <t>CS 812530 Index</t>
  </si>
  <si>
    <t>IBP-</t>
  </si>
  <si>
    <t>CS 348899 Index</t>
  </si>
  <si>
    <t>IHRT</t>
  </si>
  <si>
    <t>CS 8031172 Index</t>
  </si>
  <si>
    <t>IMMU</t>
  </si>
  <si>
    <t>CS 7417 Index</t>
  </si>
  <si>
    <t>IPA1</t>
  </si>
  <si>
    <t>CS 10134 Index</t>
  </si>
  <si>
    <t>IRBR</t>
  </si>
  <si>
    <t>CS 759061 Index</t>
  </si>
  <si>
    <t>IVN-</t>
  </si>
  <si>
    <t>CS 312727 Index</t>
  </si>
  <si>
    <t>KCDM</t>
  </si>
  <si>
    <t>CS 290499 Index</t>
  </si>
  <si>
    <t>KN--</t>
  </si>
  <si>
    <t>CS 323592 Index</t>
  </si>
  <si>
    <t>KNSL</t>
  </si>
  <si>
    <t>CS 701072 Index</t>
  </si>
  <si>
    <t>KTB-</t>
  </si>
  <si>
    <t>CS 8029472 Index</t>
  </si>
  <si>
    <t>LVGO</t>
  </si>
  <si>
    <t>CS 8031313 Index</t>
  </si>
  <si>
    <t>LXP-</t>
  </si>
  <si>
    <t>CS 12648 Index</t>
  </si>
  <si>
    <t>MDLA</t>
  </si>
  <si>
    <t>CS 8031171 Index</t>
  </si>
  <si>
    <t>MIC2</t>
  </si>
  <si>
    <t>CS 209371 Index</t>
  </si>
  <si>
    <t>MNRO</t>
  </si>
  <si>
    <t>CS 10204 Index</t>
  </si>
  <si>
    <t>MRTX</t>
  </si>
  <si>
    <t>CS 327742 Index</t>
  </si>
  <si>
    <t>MTH-</t>
  </si>
  <si>
    <t>CS 22850 Index</t>
  </si>
  <si>
    <t>MYOK</t>
  </si>
  <si>
    <t>CS 577002 Index</t>
  </si>
  <si>
    <t>NEO8</t>
  </si>
  <si>
    <t>CS 8032229 Index</t>
  </si>
  <si>
    <t>NE80</t>
  </si>
  <si>
    <t>CS 8032767 Index</t>
  </si>
  <si>
    <t>NGHC</t>
  </si>
  <si>
    <t>CS 348905 Index</t>
  </si>
  <si>
    <t>NVCR</t>
  </si>
  <si>
    <t>CS 576047 Index</t>
  </si>
  <si>
    <t>NVST</t>
  </si>
  <si>
    <t>CS 823688 Index</t>
  </si>
  <si>
    <t>OSB-</t>
  </si>
  <si>
    <t>CS 3556 Index</t>
  </si>
  <si>
    <t>PAAS</t>
  </si>
  <si>
    <t>CS 16350 Index</t>
  </si>
  <si>
    <t>PBH4</t>
  </si>
  <si>
    <t>CS 25272 Index</t>
  </si>
  <si>
    <t>PEGI</t>
  </si>
  <si>
    <t>CS 328612 Index</t>
  </si>
  <si>
    <t>PLXS</t>
  </si>
  <si>
    <t>CS 15194 Index</t>
  </si>
  <si>
    <t>POL-</t>
  </si>
  <si>
    <t>CS 3931 Index</t>
  </si>
  <si>
    <t>POWI</t>
  </si>
  <si>
    <t>CS 25060 Index</t>
  </si>
  <si>
    <t>PRLB</t>
  </si>
  <si>
    <t>CS 284637 Index</t>
  </si>
  <si>
    <t>PTON</t>
  </si>
  <si>
    <t>CS 8036454 Index</t>
  </si>
  <si>
    <t>RARX</t>
  </si>
  <si>
    <t>CS 711048 Index</t>
  </si>
  <si>
    <t>RVLV</t>
  </si>
  <si>
    <t>CS 8030587 Index</t>
  </si>
  <si>
    <t>SIT6</t>
  </si>
  <si>
    <t>CS 697047 Index</t>
  </si>
  <si>
    <t>SMP7</t>
  </si>
  <si>
    <t>CS 757438 Index</t>
  </si>
  <si>
    <t>SMT1</t>
  </si>
  <si>
    <t>CS 15960 Index</t>
  </si>
  <si>
    <t>SVMK</t>
  </si>
  <si>
    <t>CS 822648 Index</t>
  </si>
  <si>
    <t>UCBI</t>
  </si>
  <si>
    <t>CS 37284 Index</t>
  </si>
  <si>
    <t>UMC-</t>
  </si>
  <si>
    <t>CS 37767 Index</t>
  </si>
  <si>
    <t>VRNS</t>
  </si>
  <si>
    <t>CS 348993 Index</t>
  </si>
  <si>
    <t>WCN2</t>
  </si>
  <si>
    <t>CS 209183 Index</t>
  </si>
  <si>
    <t>WFT7</t>
  </si>
  <si>
    <t>CS 7038 Index</t>
  </si>
  <si>
    <t>WMMV</t>
  </si>
  <si>
    <t>CS 290491 Index</t>
  </si>
  <si>
    <t>WORK</t>
  </si>
  <si>
    <t>CS 8030634 Index</t>
  </si>
  <si>
    <t>WRE3</t>
  </si>
  <si>
    <t>CS 3952 Index</t>
  </si>
  <si>
    <t>WSBC</t>
  </si>
  <si>
    <t>CS 10417 Index</t>
  </si>
  <si>
    <t>XHR-</t>
  </si>
  <si>
    <t>CS 464732 Index</t>
  </si>
  <si>
    <t>YETI</t>
  </si>
  <si>
    <t>CS 824228 Index</t>
  </si>
  <si>
    <t>ZLAB</t>
  </si>
  <si>
    <t>CS 762168 Index</t>
  </si>
  <si>
    <t>AIR-</t>
  </si>
  <si>
    <t>CS 6890 Index</t>
  </si>
  <si>
    <t>AMMB</t>
  </si>
  <si>
    <t>CS 7166 Index</t>
  </si>
  <si>
    <t>ATC2</t>
  </si>
  <si>
    <t>CS 2687 Index</t>
  </si>
  <si>
    <t>ATRL</t>
  </si>
  <si>
    <t>CS 13972 Index</t>
  </si>
  <si>
    <t>BAR-</t>
  </si>
  <si>
    <t>CS 5254 Index</t>
  </si>
  <si>
    <t>BBL1</t>
  </si>
  <si>
    <t>CS 10483 Index</t>
  </si>
  <si>
    <t>BE15</t>
  </si>
  <si>
    <t>CS 15287 Index</t>
  </si>
  <si>
    <t>BM33</t>
  </si>
  <si>
    <t>CS 3319 Index</t>
  </si>
  <si>
    <t>CAIV</t>
  </si>
  <si>
    <t>CS 9800 Index</t>
  </si>
  <si>
    <t>DFDS</t>
  </si>
  <si>
    <t>CS 232 Index</t>
  </si>
  <si>
    <t>EBRO</t>
  </si>
  <si>
    <t>CS 2577 Index</t>
  </si>
  <si>
    <t>EMG-</t>
  </si>
  <si>
    <t>CS 12277 Index</t>
  </si>
  <si>
    <t>EREG</t>
  </si>
  <si>
    <t>CS 6726 Index</t>
  </si>
  <si>
    <t>GFIJ</t>
  </si>
  <si>
    <t>CS 2419 Index</t>
  </si>
  <si>
    <t>GR12</t>
  </si>
  <si>
    <t>CS 12291 Index</t>
  </si>
  <si>
    <t>HOLM</t>
  </si>
  <si>
    <t>CS 2671 Index</t>
  </si>
  <si>
    <t>HUFV</t>
  </si>
  <si>
    <t>CS 2689 Index</t>
  </si>
  <si>
    <t>IM15</t>
  </si>
  <si>
    <t>CS 15229 Index</t>
  </si>
  <si>
    <t>INCO</t>
  </si>
  <si>
    <t>CS 6284 Index</t>
  </si>
  <si>
    <t>IN26</t>
  </si>
  <si>
    <t>CS 2602 Index</t>
  </si>
  <si>
    <t>KBAN</t>
  </si>
  <si>
    <t>CS 10561 Index</t>
  </si>
  <si>
    <t>LENV</t>
  </si>
  <si>
    <t>CS 9 Index</t>
  </si>
  <si>
    <t>MA24</t>
  </si>
  <si>
    <t>CS 248 Index</t>
  </si>
  <si>
    <t>MBBM</t>
  </si>
  <si>
    <t>CS 2206 Index</t>
  </si>
  <si>
    <t>NEX-</t>
  </si>
  <si>
    <t>CS 8289 Index</t>
  </si>
  <si>
    <t>NHMJ</t>
  </si>
  <si>
    <t>CS 11522 Index</t>
  </si>
  <si>
    <t>RHBC</t>
  </si>
  <si>
    <t>CS 2233 Index</t>
  </si>
  <si>
    <t>SECB</t>
  </si>
  <si>
    <t>CS 14774 Index</t>
  </si>
  <si>
    <t>TLIT</t>
  </si>
  <si>
    <t>CS 665 Index</t>
  </si>
  <si>
    <t>UHRN</t>
  </si>
  <si>
    <t>CS 5419 Index</t>
  </si>
  <si>
    <t>WBSV</t>
  </si>
  <si>
    <t>CS 24 Index</t>
  </si>
  <si>
    <t>ZOT-</t>
  </si>
  <si>
    <t>CS 2565 Index</t>
  </si>
  <si>
    <t>C584</t>
  </si>
  <si>
    <t>CS 584 Index</t>
  </si>
  <si>
    <t>CS16</t>
  </si>
  <si>
    <t>CS 16571 Index</t>
  </si>
  <si>
    <t>C17-</t>
  </si>
  <si>
    <t>CS 17927 Index</t>
  </si>
  <si>
    <t>C80-</t>
  </si>
  <si>
    <t>CS 8031040 Index</t>
  </si>
  <si>
    <t>C12-</t>
  </si>
  <si>
    <t>CS 210838 Index</t>
  </si>
  <si>
    <t>C18-</t>
  </si>
  <si>
    <t>CS 8026586 Index</t>
  </si>
  <si>
    <t>C803</t>
  </si>
  <si>
    <t>CS 8031042 Index</t>
  </si>
  <si>
    <t>C38-</t>
  </si>
  <si>
    <t>CS 64408 Index</t>
  </si>
  <si>
    <t>C34-</t>
  </si>
  <si>
    <t>CS 346355 Index</t>
  </si>
  <si>
    <t>8TRA</t>
  </si>
  <si>
    <t>CS 8031282 Index</t>
  </si>
  <si>
    <t>C28-</t>
  </si>
  <si>
    <t>CS 28659 Index</t>
  </si>
  <si>
    <t>AGR2</t>
  </si>
  <si>
    <t>CS 226851 Index</t>
  </si>
  <si>
    <t>APA3</t>
  </si>
  <si>
    <t>CS 31870 Index</t>
  </si>
  <si>
    <t>APT-</t>
  </si>
  <si>
    <t>CS 573777 Index</t>
  </si>
  <si>
    <t>AT1-</t>
  </si>
  <si>
    <t>CS 761871 Index</t>
  </si>
  <si>
    <t>AZMT</t>
  </si>
  <si>
    <t>CS 40759 Index</t>
  </si>
  <si>
    <t>BAKK</t>
  </si>
  <si>
    <t>CS 213288 Index</t>
  </si>
  <si>
    <t>BANB</t>
  </si>
  <si>
    <t>CS 27557 Index</t>
  </si>
  <si>
    <t>BILL</t>
  </si>
  <si>
    <t>CS 36239 Index</t>
  </si>
  <si>
    <t>BPOS</t>
  </si>
  <si>
    <t>CS 327739 Index</t>
  </si>
  <si>
    <t>BTP8</t>
  </si>
  <si>
    <t>CS 820648 Index</t>
  </si>
  <si>
    <t>BVS-</t>
  </si>
  <si>
    <t>CS 27034 Index</t>
  </si>
  <si>
    <t>CAPC</t>
  </si>
  <si>
    <t>CS 225204 Index</t>
  </si>
  <si>
    <t>CBG4</t>
  </si>
  <si>
    <t>CS 465342 Index</t>
  </si>
  <si>
    <t>CNH2</t>
  </si>
  <si>
    <t>CS 270483 Index</t>
  </si>
  <si>
    <t>COKG</t>
  </si>
  <si>
    <t>CS 29196 Index</t>
  </si>
  <si>
    <t>DIFU</t>
  </si>
  <si>
    <t>CS 753944 Index</t>
  </si>
  <si>
    <t>DLG3</t>
  </si>
  <si>
    <t>CS 35660 Index</t>
  </si>
  <si>
    <t>DWSG</t>
  </si>
  <si>
    <t>CS 814033 Index</t>
  </si>
  <si>
    <t>EATP</t>
  </si>
  <si>
    <t>CS 46207 Index</t>
  </si>
  <si>
    <t>EBO-</t>
  </si>
  <si>
    <t>CS 18800 Index</t>
  </si>
  <si>
    <t>ELI-</t>
  </si>
  <si>
    <t>CS 41801 Index</t>
  </si>
  <si>
    <t>EMBR</t>
  </si>
  <si>
    <t>CS 788119 Index</t>
  </si>
  <si>
    <t>ENAV</t>
  </si>
  <si>
    <t>CS 701217 Index</t>
  </si>
  <si>
    <t>FBU-</t>
  </si>
  <si>
    <t>CS 15166 Index</t>
  </si>
  <si>
    <t>FLTR</t>
  </si>
  <si>
    <t>CS 33499 Index</t>
  </si>
  <si>
    <t>FRLD</t>
  </si>
  <si>
    <t>CS 50974 Index</t>
  </si>
  <si>
    <t>GES7</t>
  </si>
  <si>
    <t>CS 751683 Index</t>
  </si>
  <si>
    <t>GNE-</t>
  </si>
  <si>
    <t>CS 352207 Index</t>
  </si>
  <si>
    <t>GNS-</t>
  </si>
  <si>
    <t>CS 33809 Index</t>
  </si>
  <si>
    <t>GOOD</t>
  </si>
  <si>
    <t>CS 8103950 Index</t>
  </si>
  <si>
    <t>GPSC</t>
  </si>
  <si>
    <t>CS 569962 Index</t>
  </si>
  <si>
    <t>GULF</t>
  </si>
  <si>
    <t>CS 811955 Index</t>
  </si>
  <si>
    <t>HFGG</t>
  </si>
  <si>
    <t>CS 788185 Index</t>
  </si>
  <si>
    <t>HHFG</t>
  </si>
  <si>
    <t>CS 48536 Index</t>
  </si>
  <si>
    <t>HLAG</t>
  </si>
  <si>
    <t>CS 680857 Index</t>
  </si>
  <si>
    <t>HNK1</t>
  </si>
  <si>
    <t>CS 16783 Index</t>
  </si>
  <si>
    <t>HSBK</t>
  </si>
  <si>
    <t>CS 49678 Index</t>
  </si>
  <si>
    <t>HSCF</t>
  </si>
  <si>
    <t>CS 8103948 Index</t>
  </si>
  <si>
    <t>HSX-</t>
  </si>
  <si>
    <t>CS 19525 Index</t>
  </si>
  <si>
    <t>IDIA</t>
  </si>
  <si>
    <t>CS 752458 Index</t>
  </si>
  <si>
    <t>JLG-</t>
  </si>
  <si>
    <t>CS 465372 Index</t>
  </si>
  <si>
    <t>KEPE</t>
  </si>
  <si>
    <t>CS 465132 Index</t>
  </si>
  <si>
    <t>KIOJ</t>
  </si>
  <si>
    <t>CS 44161 Index</t>
  </si>
  <si>
    <t>KLCC</t>
  </si>
  <si>
    <t>CS 41034 Index</t>
  </si>
  <si>
    <t>KLED</t>
  </si>
  <si>
    <t>CS 28306 Index</t>
  </si>
  <si>
    <t>LLC-</t>
  </si>
  <si>
    <t>CS 82 Index</t>
  </si>
  <si>
    <t>M32-</t>
  </si>
  <si>
    <t>CS 328416 Index</t>
  </si>
  <si>
    <t>MAB-</t>
  </si>
  <si>
    <t>CS 38393 Index</t>
  </si>
  <si>
    <t>MCY3</t>
  </si>
  <si>
    <t>CS 327721 Index</t>
  </si>
  <si>
    <t>MFT-</t>
  </si>
  <si>
    <t>CS 16519 Index</t>
  </si>
  <si>
    <t>MGR-</t>
  </si>
  <si>
    <t>CS 28509 Index</t>
  </si>
  <si>
    <t>MIKA</t>
  </si>
  <si>
    <t>CS 486322 Index</t>
  </si>
  <si>
    <t>MLXS</t>
  </si>
  <si>
    <t>CS 28376 Index</t>
  </si>
  <si>
    <t>MNG-</t>
  </si>
  <si>
    <t>CS 8036471 Index</t>
  </si>
  <si>
    <t>MORG</t>
  </si>
  <si>
    <t>CS 27926 Index</t>
  </si>
  <si>
    <t>NEOE</t>
  </si>
  <si>
    <t>CS 8026555 Index</t>
  </si>
  <si>
    <t>NET8</t>
  </si>
  <si>
    <t>CS 8026533 Index</t>
  </si>
  <si>
    <t>NETL</t>
  </si>
  <si>
    <t>CS 760863 Index</t>
  </si>
  <si>
    <t>NETW</t>
  </si>
  <si>
    <t>CS 8030063 Index</t>
  </si>
  <si>
    <t>NHF-</t>
  </si>
  <si>
    <t>CS 64689 Index</t>
  </si>
  <si>
    <t>OMUJ</t>
  </si>
  <si>
    <t>CS 28661 Index</t>
  </si>
  <si>
    <t>ORA-</t>
  </si>
  <si>
    <t>CS 345550 Index</t>
  </si>
  <si>
    <t>OSP-</t>
  </si>
  <si>
    <t>CS 8026544 Index</t>
  </si>
  <si>
    <t>OZL-</t>
  </si>
  <si>
    <t>CS 34442 Index</t>
  </si>
  <si>
    <t>PCGB</t>
  </si>
  <si>
    <t>CS 267773 Index</t>
  </si>
  <si>
    <t>PHP-</t>
  </si>
  <si>
    <t>CS 34158 Index</t>
  </si>
  <si>
    <t>PLY-</t>
  </si>
  <si>
    <t>CS 759412 Index</t>
  </si>
  <si>
    <t>PPHJ</t>
  </si>
  <si>
    <t>CS 763321 Index</t>
  </si>
  <si>
    <t>PTTG</t>
  </si>
  <si>
    <t>CS 40998 Index</t>
  </si>
  <si>
    <t>QIA-</t>
  </si>
  <si>
    <t>CS 28829 Index</t>
  </si>
  <si>
    <t>RATC</t>
  </si>
  <si>
    <t>CS 33055 Index</t>
  </si>
  <si>
    <t>RENE</t>
  </si>
  <si>
    <t>CS 44627 Index</t>
  </si>
  <si>
    <t>REY-</t>
  </si>
  <si>
    <t>CS 33480 Index</t>
  </si>
  <si>
    <t>RWS-</t>
  </si>
  <si>
    <t>CS 40497 Index</t>
  </si>
  <si>
    <t>SATG</t>
  </si>
  <si>
    <t>CS 22144 Index</t>
  </si>
  <si>
    <t>SBS4</t>
  </si>
  <si>
    <t>CS 486112 Index</t>
  </si>
  <si>
    <t>SCTS</t>
  </si>
  <si>
    <t>CS 681062 Index</t>
  </si>
  <si>
    <t>SGP-</t>
  </si>
  <si>
    <t>CS 56 Index</t>
  </si>
  <si>
    <t>SHA_</t>
  </si>
  <si>
    <t>CS 680867 Index</t>
  </si>
  <si>
    <t>SHB1</t>
  </si>
  <si>
    <t>CS 16465 Index</t>
  </si>
  <si>
    <t>SHUR</t>
  </si>
  <si>
    <t>CS 8026554 Index</t>
  </si>
  <si>
    <t>SIAE</t>
  </si>
  <si>
    <t>CS 31524 Index</t>
  </si>
  <si>
    <t>SKI-</t>
  </si>
  <si>
    <t>CS 43903 Index</t>
  </si>
  <si>
    <t>SWAY</t>
  </si>
  <si>
    <t>CS 18287 Index</t>
  </si>
  <si>
    <t>THUL</t>
  </si>
  <si>
    <t>CS 463857 Index</t>
  </si>
  <si>
    <t>TLGG</t>
  </si>
  <si>
    <t>CS 360762 Index</t>
  </si>
  <si>
    <t>TOA-</t>
  </si>
  <si>
    <t>CS 788197 Index</t>
  </si>
  <si>
    <t>TRNT</t>
  </si>
  <si>
    <t>CS 8030916 Index</t>
  </si>
  <si>
    <t>VCX-</t>
  </si>
  <si>
    <t>CS 41854 Index</t>
  </si>
  <si>
    <t>WALL</t>
  </si>
  <si>
    <t>CS 19265 Index</t>
  </si>
  <si>
    <t>WHA-</t>
  </si>
  <si>
    <t>CS 318262 Index</t>
  </si>
  <si>
    <t>WIHL</t>
  </si>
  <si>
    <t>CS 41649 Index</t>
  </si>
  <si>
    <t>YAZG</t>
  </si>
  <si>
    <t>CS 44540 Index</t>
  </si>
  <si>
    <t>TSEM</t>
  </si>
  <si>
    <t>CS 35741 Index</t>
  </si>
  <si>
    <t>MCEX</t>
  </si>
  <si>
    <t>Morningstar Extended Index</t>
  </si>
  <si>
    <t>AEDW</t>
  </si>
  <si>
    <t>Alerian Midstream Energy Index</t>
  </si>
  <si>
    <t>AMDW</t>
  </si>
  <si>
    <t>Alerian MLP Infrastructure Index</t>
  </si>
  <si>
    <t>TP10</t>
  </si>
  <si>
    <t>Agora Top 10 Shares</t>
  </si>
  <si>
    <t>TP5-</t>
  </si>
  <si>
    <t>Agora Top 5 Shares</t>
  </si>
  <si>
    <t>ARR5</t>
  </si>
  <si>
    <t>Agora ARROJADA 5 (Agora Top 5 Bold shares)</t>
  </si>
  <si>
    <t>DIV5</t>
  </si>
  <si>
    <t>Agora DIVIDENDOS 5 (Agora Top 5 Yield Distribution shares)</t>
  </si>
  <si>
    <t>TMER</t>
  </si>
  <si>
    <t xml:space="preserve">Morningstar Global Target Market Exposure Responsible </t>
  </si>
  <si>
    <t>MOAT</t>
  </si>
  <si>
    <t>Morningstar Developed Europe Sustainability Moat Focus</t>
  </si>
  <si>
    <t>TM70</t>
  </si>
  <si>
    <t>Morningstar, Target Market Top 70%</t>
  </si>
  <si>
    <t>SY60</t>
  </si>
  <si>
    <t>Syntax (Stratified) 600 SmallCap Index</t>
  </si>
  <si>
    <t>DPW5</t>
  </si>
  <si>
    <t>CS DPW5</t>
  </si>
  <si>
    <t>JQDG</t>
  </si>
  <si>
    <t xml:space="preserve">WisdomTree Japan Quality Dividend Growth Index </t>
  </si>
  <si>
    <t>AIWM</t>
  </si>
  <si>
    <t>ACM IWM Underlying Index</t>
  </si>
  <si>
    <t>ATLT</t>
  </si>
  <si>
    <t>ACM TLTUnderlying Index</t>
  </si>
  <si>
    <t>DSVM</t>
  </si>
  <si>
    <t xml:space="preserve">DS Valeur Index Monetary Component </t>
  </si>
  <si>
    <t>712A</t>
  </si>
  <si>
    <t>Lunt Capital 7Twelve Moderately Aggressive</t>
  </si>
  <si>
    <t>712C</t>
  </si>
  <si>
    <t>Lunt Capital 7Twelve Conservative</t>
  </si>
  <si>
    <t>712M</t>
  </si>
  <si>
    <t>Lunt Capital 7Twelve Moderate</t>
  </si>
  <si>
    <t>DYNC</t>
  </si>
  <si>
    <t>Lunt Capital Dynamic Conservative</t>
  </si>
  <si>
    <t>DYNM</t>
  </si>
  <si>
    <t>Lunt Capital Dynamic Moderate</t>
  </si>
  <si>
    <t>500Z</t>
  </si>
  <si>
    <t>S&amp;P 500 Market Cap and Equal Weight 75/25 Blend Index</t>
  </si>
  <si>
    <t>FMF-</t>
  </si>
  <si>
    <t>Fidelity Momentum Focus Index</t>
  </si>
  <si>
    <t>LAU3</t>
  </si>
  <si>
    <t>Lutetia Absolute Return USD x3</t>
  </si>
  <si>
    <t>SMF-</t>
  </si>
  <si>
    <t xml:space="preserve">Fidelity U.S. Multifactor Index </t>
  </si>
  <si>
    <t>LBAL</t>
  </si>
  <si>
    <t>FLX Global Allocation Index</t>
  </si>
  <si>
    <t>001C</t>
  </si>
  <si>
    <t>CS 11771 index</t>
  </si>
  <si>
    <t>002C</t>
  </si>
  <si>
    <t>CS 11779 index</t>
  </si>
  <si>
    <t>003C</t>
  </si>
  <si>
    <t>CS 13350 index</t>
  </si>
  <si>
    <t>004C</t>
  </si>
  <si>
    <t>CS 226576 index</t>
  </si>
  <si>
    <t>005C</t>
  </si>
  <si>
    <t>CS 27873 index</t>
  </si>
  <si>
    <t>006C</t>
  </si>
  <si>
    <t>CS 290781 index</t>
  </si>
  <si>
    <t>007C</t>
  </si>
  <si>
    <t>CS 306872 index</t>
  </si>
  <si>
    <t>008C</t>
  </si>
  <si>
    <t>CS 31024 index</t>
  </si>
  <si>
    <t>009C</t>
  </si>
  <si>
    <t>CS 327940 index</t>
  </si>
  <si>
    <t>010C</t>
  </si>
  <si>
    <t>CS 328684 index</t>
  </si>
  <si>
    <t>011C</t>
  </si>
  <si>
    <t>CS 39658 index</t>
  </si>
  <si>
    <t>012C</t>
  </si>
  <si>
    <t>CS 42237 index</t>
  </si>
  <si>
    <t>013C</t>
  </si>
  <si>
    <t>CS 43122 index</t>
  </si>
  <si>
    <t>014C</t>
  </si>
  <si>
    <t>CS 485492 index</t>
  </si>
  <si>
    <t>015C</t>
  </si>
  <si>
    <t>CS 5076 index</t>
  </si>
  <si>
    <t>016C</t>
  </si>
  <si>
    <t>CS 64208 index</t>
  </si>
  <si>
    <t>017C</t>
  </si>
  <si>
    <t>CS 752141 index</t>
  </si>
  <si>
    <t>018C</t>
  </si>
  <si>
    <t>CS 752142 index</t>
  </si>
  <si>
    <t>019C</t>
  </si>
  <si>
    <t>CS 752158 index</t>
  </si>
  <si>
    <t>020C</t>
  </si>
  <si>
    <t>CS 752159 index</t>
  </si>
  <si>
    <t>021C</t>
  </si>
  <si>
    <t>CS 752160 index</t>
  </si>
  <si>
    <t>022C</t>
  </si>
  <si>
    <t>CS 752161 index</t>
  </si>
  <si>
    <t>023C</t>
  </si>
  <si>
    <t>CS 752162 index</t>
  </si>
  <si>
    <t>024C</t>
  </si>
  <si>
    <t>CS 752163 index</t>
  </si>
  <si>
    <t>025C</t>
  </si>
  <si>
    <t>CS 752178 index</t>
  </si>
  <si>
    <t>026C</t>
  </si>
  <si>
    <t>CS 752179 index</t>
  </si>
  <si>
    <t>PLPE</t>
  </si>
  <si>
    <t>Morningstar PitchBook Private Equity</t>
  </si>
  <si>
    <t>KNSR</t>
  </si>
  <si>
    <t xml:space="preserve">Kensho New Economies Sector Rotator Index </t>
  </si>
  <si>
    <t>AMCC</t>
  </si>
  <si>
    <t>Alerian Midstream Energy Corporation Index</t>
  </si>
  <si>
    <t>SLEN</t>
  </si>
  <si>
    <t>BlueStar Solar Energy Industry Index</t>
  </si>
  <si>
    <t>I5FM</t>
  </si>
  <si>
    <t>SGI FIA Multi-Asset Index</t>
  </si>
  <si>
    <t>VTBX</t>
  </si>
  <si>
    <t>SGI Vol Target BRIC exposure</t>
  </si>
  <si>
    <t>BMC1</t>
  </si>
  <si>
    <t>S&amp;P Emerging + China A LargeMidCap 100% Inclusion</t>
  </si>
  <si>
    <t>DIIA</t>
  </si>
  <si>
    <t>Diva Custom Index Alfa</t>
  </si>
  <si>
    <t>CBHF</t>
  </si>
  <si>
    <t>CS 710352</t>
  </si>
  <si>
    <t>EXAS</t>
  </si>
  <si>
    <t>CS 33860</t>
  </si>
  <si>
    <t>NKTR</t>
  </si>
  <si>
    <t>CS 11888</t>
  </si>
  <si>
    <t>PODD</t>
  </si>
  <si>
    <t>CS 51420</t>
  </si>
  <si>
    <t>UBNT</t>
  </si>
  <si>
    <t>CS 280679</t>
  </si>
  <si>
    <t>NZ5X</t>
  </si>
  <si>
    <t>S&amp;P/NZX 50 ex-Genesis Energy Index</t>
  </si>
  <si>
    <t>IEIU</t>
  </si>
  <si>
    <t>PWRTRX IEI Underlying</t>
  </si>
  <si>
    <t>TLTU</t>
  </si>
  <si>
    <t>PWRTR TLT Underlying</t>
  </si>
  <si>
    <t>SFLX</t>
  </si>
  <si>
    <t xml:space="preserve">S-Network Floating Rate Fund Index </t>
  </si>
  <si>
    <t>SHYX</t>
  </si>
  <si>
    <t xml:space="preserve">S-Network High Yield Fund Index </t>
  </si>
  <si>
    <t>SFSS</t>
  </si>
  <si>
    <t>SFSS Composite</t>
  </si>
  <si>
    <t>SFVL</t>
  </si>
  <si>
    <t>SFVL Composite</t>
  </si>
  <si>
    <t>BCEC</t>
  </si>
  <si>
    <t>SGMDBCVL Equity Component</t>
  </si>
  <si>
    <t>QI--</t>
  </si>
  <si>
    <t>Fidelity Quality Income Index PR New</t>
  </si>
  <si>
    <t>ASHV</t>
  </si>
  <si>
    <t>ACM SHV Underlying Index</t>
  </si>
  <si>
    <t>KNS8</t>
  </si>
  <si>
    <t>Kensho New Economies Sector Rotator 85-Point Decrement Index</t>
  </si>
  <si>
    <t>FC2-</t>
  </si>
  <si>
    <t>SGI FX Global Carry Index</t>
  </si>
  <si>
    <t>FC2C</t>
  </si>
  <si>
    <t>SGI FX Global Carry Index (Cost)</t>
  </si>
  <si>
    <t>FC2T</t>
  </si>
  <si>
    <t>SGI FX Global Carry Index (Technical)</t>
  </si>
  <si>
    <t>SFRT</t>
  </si>
  <si>
    <t>S&amp;P 500 Factor Rotation Index</t>
  </si>
  <si>
    <t>FCLQ</t>
  </si>
  <si>
    <t xml:space="preserve">Kensho Liquid Future Communication Index </t>
  </si>
  <si>
    <t>TVOL</t>
  </si>
  <si>
    <t>Salt truVol U.S. Large Cap Dynamic Hedge Index</t>
  </si>
  <si>
    <t>ALPA</t>
  </si>
  <si>
    <t>CS 6111 Index</t>
  </si>
  <si>
    <t>AMDG</t>
  </si>
  <si>
    <t>CS 226835 Index</t>
  </si>
  <si>
    <t>AUGM</t>
  </si>
  <si>
    <t>CS 8105714 Index</t>
  </si>
  <si>
    <t>BANP</t>
  </si>
  <si>
    <t>CS 10482 Index</t>
  </si>
  <si>
    <t>BGRI</t>
  </si>
  <si>
    <t>CS 788121 Index</t>
  </si>
  <si>
    <t>BPT-</t>
  </si>
  <si>
    <t>CS 21154 Index</t>
  </si>
  <si>
    <t>CCPG</t>
  </si>
  <si>
    <t>CS 8105715 Index</t>
  </si>
  <si>
    <t>CWST</t>
  </si>
  <si>
    <t>CS 24915 Index</t>
  </si>
  <si>
    <t>DTAC</t>
  </si>
  <si>
    <t>CS 56024 Index</t>
  </si>
  <si>
    <t>DUKE</t>
  </si>
  <si>
    <t>CS 306718 Index</t>
  </si>
  <si>
    <t>EGCO</t>
  </si>
  <si>
    <t>CS 12980 Index</t>
  </si>
  <si>
    <t>IRPC</t>
  </si>
  <si>
    <t>CS 12984 Index</t>
  </si>
  <si>
    <t>KFRC</t>
  </si>
  <si>
    <t>CS 15932 Index</t>
  </si>
  <si>
    <t>KIN-</t>
  </si>
  <si>
    <t>CS 345605 Index</t>
  </si>
  <si>
    <t>LPPF</t>
  </si>
  <si>
    <t>CS 328519 Index</t>
  </si>
  <si>
    <t>MERI</t>
  </si>
  <si>
    <t>CS 8036380 Index</t>
  </si>
  <si>
    <t>MISC</t>
  </si>
  <si>
    <t>CS 2190 Index</t>
  </si>
  <si>
    <t>OGDC</t>
  </si>
  <si>
    <t>CS 40943 Index</t>
  </si>
  <si>
    <t>PETR</t>
  </si>
  <si>
    <t>CS 725 Index</t>
  </si>
  <si>
    <t>PRTC</t>
  </si>
  <si>
    <t>CS 570142 Index</t>
  </si>
  <si>
    <t>PTBA</t>
  </si>
  <si>
    <t>CS 37880 Index</t>
  </si>
  <si>
    <t>SAEN</t>
  </si>
  <si>
    <t>CS 299277 Index</t>
  </si>
  <si>
    <t>SLCE</t>
  </si>
  <si>
    <t>CS 47893 Index</t>
  </si>
  <si>
    <t>STEM</t>
  </si>
  <si>
    <t>CS 42824 Index</t>
  </si>
  <si>
    <t>UNTR</t>
  </si>
  <si>
    <t>CS 6309 Index</t>
  </si>
  <si>
    <t>UPWK</t>
  </si>
  <si>
    <t>CS 822928 Index</t>
  </si>
  <si>
    <t>C970</t>
  </si>
  <si>
    <t>CS 6414 Index</t>
  </si>
  <si>
    <t>C971</t>
  </si>
  <si>
    <t>CS 12991 Index</t>
  </si>
  <si>
    <t>C972</t>
  </si>
  <si>
    <t>CS 6447 Index</t>
  </si>
  <si>
    <t>C973</t>
  </si>
  <si>
    <t>CS 51607 Index</t>
  </si>
  <si>
    <t>C974</t>
  </si>
  <si>
    <t>CS 464902 Index</t>
  </si>
  <si>
    <t>C975</t>
  </si>
  <si>
    <t>CS 56105 Index</t>
  </si>
  <si>
    <t>C976</t>
  </si>
  <si>
    <t>CS 34585 Index</t>
  </si>
  <si>
    <t>C977</t>
  </si>
  <si>
    <t>CS 42580 Index</t>
  </si>
  <si>
    <t>C978</t>
  </si>
  <si>
    <t>CS 33854 Index</t>
  </si>
  <si>
    <t>C979</t>
  </si>
  <si>
    <t>CS 277872 Index</t>
  </si>
  <si>
    <t>C980</t>
  </si>
  <si>
    <t>CS 748998 Index</t>
  </si>
  <si>
    <t>C981</t>
  </si>
  <si>
    <t>CS 34937 Index</t>
  </si>
  <si>
    <t>C982</t>
  </si>
  <si>
    <t>CS 11062 Index</t>
  </si>
  <si>
    <t>C983</t>
  </si>
  <si>
    <t>CS 744312 Index</t>
  </si>
  <si>
    <t>C984</t>
  </si>
  <si>
    <t>CS 30646 Index</t>
  </si>
  <si>
    <t>C985</t>
  </si>
  <si>
    <t>CS 8105029 Index</t>
  </si>
  <si>
    <t>C986</t>
  </si>
  <si>
    <t>CS 42766 Index</t>
  </si>
  <si>
    <t>C987</t>
  </si>
  <si>
    <t>CS 41213 Index</t>
  </si>
  <si>
    <t>PEAK</t>
  </si>
  <si>
    <t>Invesco Peak Index</t>
  </si>
  <si>
    <t>MBMI</t>
  </si>
  <si>
    <t>Morningstar US Market Index</t>
  </si>
  <si>
    <t>EFM-</t>
  </si>
  <si>
    <t>ECPI Global ESG Future Mobility Index</t>
  </si>
  <si>
    <t>ALSH</t>
  </si>
  <si>
    <t>LUSE All Share Index (USD)</t>
  </si>
  <si>
    <t>SDYF</t>
  </si>
  <si>
    <t xml:space="preserve">Morningstar Sustainability Dividend Yield Focus </t>
  </si>
  <si>
    <t>GLVS</t>
  </si>
  <si>
    <t>SSGA Custom Strategy Index</t>
  </si>
  <si>
    <t>EXFV</t>
  </si>
  <si>
    <t>VX1000 Index</t>
  </si>
  <si>
    <t>SCRC</t>
  </si>
  <si>
    <t xml:space="preserve">SG Climate Risk Control Index </t>
  </si>
  <si>
    <t>BGNL</t>
  </si>
  <si>
    <t>Global Balanced Index</t>
  </si>
  <si>
    <t>FCIV</t>
  </si>
  <si>
    <t xml:space="preserve">Fidelity Canada International Value Index </t>
  </si>
  <si>
    <t>PDLV</t>
  </si>
  <si>
    <t>Putnam Dynamic Index</t>
  </si>
  <si>
    <t>UGMV</t>
  </si>
  <si>
    <t>UGMV Composite</t>
  </si>
  <si>
    <t>USSA</t>
  </si>
  <si>
    <t>USSA Composite</t>
  </si>
  <si>
    <t>FCCV</t>
  </si>
  <si>
    <t>Fidelity Canada Canadian Value Index</t>
  </si>
  <si>
    <t>FCUV</t>
  </si>
  <si>
    <t>Fidelity Canada U.S. Value Index</t>
  </si>
  <si>
    <t>GENE</t>
  </si>
  <si>
    <t>RBS Generic Drugs Index</t>
  </si>
  <si>
    <t>FCIM</t>
  </si>
  <si>
    <t>Fidelity Canada International Momentum Index</t>
  </si>
  <si>
    <t>FCCM</t>
  </si>
  <si>
    <t>Fidelity Canada Canadian Momentum Index</t>
  </si>
  <si>
    <t>FCUM</t>
  </si>
  <si>
    <t>Fidelity Canada U.S. Momentum Index</t>
  </si>
  <si>
    <t>S5S2</t>
  </si>
  <si>
    <t xml:space="preserve">S&amp;P Eurozone Equal Sector Weight 50 50-Point Decrement Index (Series 2) </t>
  </si>
  <si>
    <t>DCAT</t>
  </si>
  <si>
    <t>S&amp;P Developed Ex-U.S. Catholic Values Index</t>
  </si>
  <si>
    <t>BGMR</t>
  </si>
  <si>
    <t>Macro Regime Number</t>
  </si>
  <si>
    <t>IUSV</t>
  </si>
  <si>
    <t>Invesco US Value Index</t>
  </si>
  <si>
    <t>GEED</t>
  </si>
  <si>
    <t>BlueStar Gene Editing Index</t>
  </si>
  <si>
    <t>VFLN</t>
  </si>
  <si>
    <t>VFLN Composite</t>
  </si>
  <si>
    <t>VFSH</t>
  </si>
  <si>
    <t>VFSH Composite</t>
  </si>
  <si>
    <t>INVP</t>
  </si>
  <si>
    <t>Invesco Price Index</t>
  </si>
  <si>
    <t>DST5</t>
  </si>
  <si>
    <t>BofA Destinations 5 Index</t>
  </si>
  <si>
    <t>MMFR</t>
  </si>
  <si>
    <t>Lunt Capital Multi-Factor Rotation Index</t>
  </si>
  <si>
    <t>HSVS</t>
  </si>
  <si>
    <t>HSBC VantageZ SOFR Index</t>
  </si>
  <si>
    <t>HSVB</t>
  </si>
  <si>
    <t>HSBC VantageZ Base Index Excess Return</t>
  </si>
  <si>
    <t>CCDC</t>
  </si>
  <si>
    <t>S&amp;P/Experian Consumer Credit Default Composite Index</t>
  </si>
  <si>
    <t>AUAD</t>
  </si>
  <si>
    <t>S&amp;P/Experian Auto Default Index</t>
  </si>
  <si>
    <t>BCCD</t>
  </si>
  <si>
    <t>S&amp;P/Experian Bankcard Default Index</t>
  </si>
  <si>
    <t>MTFD</t>
  </si>
  <si>
    <t>S&amp;P/Experian First Mortgage Default Index</t>
  </si>
  <si>
    <t>MTSD</t>
  </si>
  <si>
    <t>S&amp;P/Experian Second Mortgage Default Index</t>
  </si>
  <si>
    <t>DEST</t>
  </si>
  <si>
    <t>BofA Destinations pre vol target Index</t>
  </si>
  <si>
    <t>LCLG</t>
  </si>
  <si>
    <t>New Age Alpha U.S. Large-Cap Long Index</t>
  </si>
  <si>
    <t>LCSH</t>
  </si>
  <si>
    <t>New Age Alpha U.S. Large-Cap Short Index</t>
  </si>
  <si>
    <t>GEAV</t>
  </si>
  <si>
    <t>Morningstar Electric &amp; Autonomous Vehicles</t>
  </si>
  <si>
    <t>GBDR</t>
  </si>
  <si>
    <t>Morningstar Big Data &amp; Robotics</t>
  </si>
  <si>
    <t>CER-</t>
  </si>
  <si>
    <t>ADIA Canadian Ex REITS ex Income Trust ex Energy ex Ineligible Index</t>
  </si>
  <si>
    <t>USEI</t>
  </si>
  <si>
    <t>ADIA US ex Energy ex Ineligible Index</t>
  </si>
  <si>
    <t>SC32</t>
  </si>
  <si>
    <t>DJ Select Sectors Capped 35/20 Index</t>
  </si>
  <si>
    <t>MFID</t>
  </si>
  <si>
    <t>HSBC Pan Arab MultiFactor Index</t>
  </si>
  <si>
    <t>MFI1</t>
  </si>
  <si>
    <t>HSBC Pan Arab MultiFactor Index - Sub Index 1</t>
  </si>
  <si>
    <t>MFI2</t>
  </si>
  <si>
    <t>HSBC Pan Arab MultiFactor Index - Sub Index 2</t>
  </si>
  <si>
    <t>MFI3</t>
  </si>
  <si>
    <t>HSBC Pan Arab MultiFactor Index - Sub Index 3</t>
  </si>
  <si>
    <t>NAAR</t>
  </si>
  <si>
    <t>New Age Alpha Developed Ex-US RiskSelect Index</t>
  </si>
  <si>
    <t>BNTX</t>
  </si>
  <si>
    <t>CS 8036794 Index</t>
  </si>
  <si>
    <t>CAR8</t>
  </si>
  <si>
    <t>CS 8028967 Index</t>
  </si>
  <si>
    <t>DT--</t>
  </si>
  <si>
    <t>CS 8031665 Index</t>
  </si>
  <si>
    <t>EQTA</t>
  </si>
  <si>
    <t>CS 8036960 Index</t>
  </si>
  <si>
    <t>FDJ-</t>
  </si>
  <si>
    <t>CS 8103443 Index</t>
  </si>
  <si>
    <t>OTIS</t>
  </si>
  <si>
    <t>CS 8028968 Index</t>
  </si>
  <si>
    <t>SOF-</t>
  </si>
  <si>
    <t>CS 162 Index</t>
  </si>
  <si>
    <t>TMV8</t>
  </si>
  <si>
    <t>CS 8036739 Index</t>
  </si>
  <si>
    <t>GTEC</t>
  </si>
  <si>
    <t>BlueStar GreenTech Index</t>
  </si>
  <si>
    <t>AOX3</t>
  </si>
  <si>
    <t>All Ordinaries Under AUD 500M Ex-S&amp;P/ASX 300 Index</t>
  </si>
  <si>
    <t>TUR1</t>
  </si>
  <si>
    <t>Helios Turnkey 10 Index</t>
  </si>
  <si>
    <t>TUR3</t>
  </si>
  <si>
    <t>Helios Turnkey 30 Index</t>
  </si>
  <si>
    <t>TUR5</t>
  </si>
  <si>
    <t>Helios Turnkey 50 Index</t>
  </si>
  <si>
    <t>TUR7</t>
  </si>
  <si>
    <t>Helios Turnkey 70 Index</t>
  </si>
  <si>
    <t>TUR9</t>
  </si>
  <si>
    <t>Helios Turnkey 90 Index</t>
  </si>
  <si>
    <t>EA6V</t>
  </si>
  <si>
    <t>SG Entelligent Agile 6% VT Index</t>
  </si>
  <si>
    <t>10BK</t>
  </si>
  <si>
    <t>BlueStar Top 10 US Banks Index</t>
  </si>
  <si>
    <t>ESGM</t>
  </si>
  <si>
    <t>ECPI ESG MultiTrend Index</t>
  </si>
  <si>
    <t>BQES</t>
  </si>
  <si>
    <t>Banor Quality Equity Selection Index</t>
  </si>
  <si>
    <t>C495</t>
  </si>
  <si>
    <t>CS 485392 Index</t>
  </si>
  <si>
    <t>C484</t>
  </si>
  <si>
    <t>CS 484327 Index</t>
  </si>
  <si>
    <t>C485</t>
  </si>
  <si>
    <t>CS 816092 Index</t>
  </si>
  <si>
    <t>C486</t>
  </si>
  <si>
    <t>CS 43542 Index</t>
  </si>
  <si>
    <t>C487</t>
  </si>
  <si>
    <t>CS 359787 Index</t>
  </si>
  <si>
    <t>C488</t>
  </si>
  <si>
    <t>CS 818966 Index</t>
  </si>
  <si>
    <t>C489</t>
  </si>
  <si>
    <t>CS 817826 Index</t>
  </si>
  <si>
    <t>C490</t>
  </si>
  <si>
    <t>CS 324623 Index</t>
  </si>
  <si>
    <t>C491</t>
  </si>
  <si>
    <t>CS 8031270 Index</t>
  </si>
  <si>
    <t>C492</t>
  </si>
  <si>
    <t>CS 312977 Index</t>
  </si>
  <si>
    <t>C493</t>
  </si>
  <si>
    <t>CS 41158 Index</t>
  </si>
  <si>
    <t>C494</t>
  </si>
  <si>
    <t>CS 8036572 Index</t>
  </si>
  <si>
    <t>ACRX</t>
  </si>
  <si>
    <t>CS 270996 Index</t>
  </si>
  <si>
    <t>ADMA</t>
  </si>
  <si>
    <t>CS 442802 Index</t>
  </si>
  <si>
    <t>ADMS</t>
  </si>
  <si>
    <t>CS 351370 Index</t>
  </si>
  <si>
    <t>ADUS</t>
  </si>
  <si>
    <t>CS 210883 Index</t>
  </si>
  <si>
    <t>AERI</t>
  </si>
  <si>
    <t>CS 328848 Index</t>
  </si>
  <si>
    <t>AFMD</t>
  </si>
  <si>
    <t>CS 359242 Index</t>
  </si>
  <si>
    <t>AGLE</t>
  </si>
  <si>
    <t>CS 691337 Index</t>
  </si>
  <si>
    <t>AIMT</t>
  </si>
  <si>
    <t>CS 565782 Index</t>
  </si>
  <si>
    <t>AKBA</t>
  </si>
  <si>
    <t>CS 351189 Index</t>
  </si>
  <si>
    <t>AKRO</t>
  </si>
  <si>
    <t>CS 8030709 Index</t>
  </si>
  <si>
    <t>ALBO</t>
  </si>
  <si>
    <t>CS 51265 Index</t>
  </si>
  <si>
    <t>ALDX</t>
  </si>
  <si>
    <t>CS 351379 Index</t>
  </si>
  <si>
    <t>ALLK</t>
  </si>
  <si>
    <t>CS 818967 Index</t>
  </si>
  <si>
    <t>ALT-</t>
  </si>
  <si>
    <t>CS 64548 Index</t>
  </si>
  <si>
    <t>AMEH</t>
  </si>
  <si>
    <t>CS 789037 Index</t>
  </si>
  <si>
    <t>AMPH</t>
  </si>
  <si>
    <t>CS 352607 Index</t>
  </si>
  <si>
    <t>ANAB</t>
  </si>
  <si>
    <t>CS 743570 Index</t>
  </si>
  <si>
    <t>ANGO</t>
  </si>
  <si>
    <t>CS 40695 Index</t>
  </si>
  <si>
    <t>ANIK</t>
  </si>
  <si>
    <t>CS 23529 Index</t>
  </si>
  <si>
    <t>ANIP</t>
  </si>
  <si>
    <t>CS 41901 Index</t>
  </si>
  <si>
    <t>APLS</t>
  </si>
  <si>
    <t>CS 786316 Index</t>
  </si>
  <si>
    <t>APLT</t>
  </si>
  <si>
    <t>CS 8029917 Index</t>
  </si>
  <si>
    <t>APRE</t>
  </si>
  <si>
    <t>CS 8036569 Index</t>
  </si>
  <si>
    <t>ARAY</t>
  </si>
  <si>
    <t>CS 44365 Index</t>
  </si>
  <si>
    <t>ARCT</t>
  </si>
  <si>
    <t>CS 323565 Index</t>
  </si>
  <si>
    <t>ARDX</t>
  </si>
  <si>
    <t>CS 352489 Index</t>
  </si>
  <si>
    <t>ARQT</t>
  </si>
  <si>
    <t>CS 8105110 Index</t>
  </si>
  <si>
    <t>ARVN</t>
  </si>
  <si>
    <t>CS 822667 Index</t>
  </si>
  <si>
    <t>ASMB</t>
  </si>
  <si>
    <t>CS 267957 Index</t>
  </si>
  <si>
    <t>ATHX</t>
  </si>
  <si>
    <t>CS 51314 Index</t>
  </si>
  <si>
    <t>ATNX</t>
  </si>
  <si>
    <t>CS 752521 Index</t>
  </si>
  <si>
    <t>ATRA</t>
  </si>
  <si>
    <t>CS 360637 Index</t>
  </si>
  <si>
    <t>ATRI</t>
  </si>
  <si>
    <t>CS 22499 Index</t>
  </si>
  <si>
    <t>ATRS</t>
  </si>
  <si>
    <t>CS 23270 Index</t>
  </si>
  <si>
    <t>AUP-</t>
  </si>
  <si>
    <t>CS 352413 Index</t>
  </si>
  <si>
    <t>AUTL</t>
  </si>
  <si>
    <t>CS 817806 Index</t>
  </si>
  <si>
    <t>AVNS</t>
  </si>
  <si>
    <t>CS 345664 Index</t>
  </si>
  <si>
    <t>AVRO</t>
  </si>
  <si>
    <t>CS 817706 Index</t>
  </si>
  <si>
    <t>AVXL</t>
  </si>
  <si>
    <t>CS 576967 Index</t>
  </si>
  <si>
    <t>AXGN</t>
  </si>
  <si>
    <t>CS 327900 Index</t>
  </si>
  <si>
    <t>AXLA</t>
  </si>
  <si>
    <t>CS 8029919 Index</t>
  </si>
  <si>
    <t>AXNX</t>
  </si>
  <si>
    <t>CS 824389 Index</t>
  </si>
  <si>
    <t>AXSM</t>
  </si>
  <si>
    <t>CS 681112 Index</t>
  </si>
  <si>
    <t>BCEL</t>
  </si>
  <si>
    <t>CS 8030713 Index</t>
  </si>
  <si>
    <t>BCRX</t>
  </si>
  <si>
    <t>CS 15427 Index</t>
  </si>
  <si>
    <t>BDSI</t>
  </si>
  <si>
    <t>CS 41894 Index</t>
  </si>
  <si>
    <t>BDTX</t>
  </si>
  <si>
    <t>CS 8105107 Index</t>
  </si>
  <si>
    <t>BEAM</t>
  </si>
  <si>
    <t>CS 8105199 Index</t>
  </si>
  <si>
    <t>BLFS</t>
  </si>
  <si>
    <t>CS 351221 Index</t>
  </si>
  <si>
    <t>BSGM</t>
  </si>
  <si>
    <t>CS 822447 Index</t>
  </si>
  <si>
    <t>BSTC</t>
  </si>
  <si>
    <t>CS 207825 Index</t>
  </si>
  <si>
    <t>BTAI</t>
  </si>
  <si>
    <t>CS 812886 Index</t>
  </si>
  <si>
    <t>BXRX</t>
  </si>
  <si>
    <t>CS 8036957 Index</t>
  </si>
  <si>
    <t>CARA</t>
  </si>
  <si>
    <t>CS 346389 Index</t>
  </si>
  <si>
    <t>CBAY</t>
  </si>
  <si>
    <t>CS 352557 Index</t>
  </si>
  <si>
    <t>CBMG</t>
  </si>
  <si>
    <t>CS 352498 Index</t>
  </si>
  <si>
    <t>CCRN</t>
  </si>
  <si>
    <t>CS 36107 Index</t>
  </si>
  <si>
    <t>CCXI</t>
  </si>
  <si>
    <t>CS 284599 Index</t>
  </si>
  <si>
    <t>CDMO</t>
  </si>
  <si>
    <t>CS 16011 Index</t>
  </si>
  <si>
    <t>CDNA</t>
  </si>
  <si>
    <t>CS 354042 Index</t>
  </si>
  <si>
    <t>CDXC</t>
  </si>
  <si>
    <t>CS 696617 Index</t>
  </si>
  <si>
    <t>CDXS</t>
  </si>
  <si>
    <t>CS 219179 Index</t>
  </si>
  <si>
    <t>CERS</t>
  </si>
  <si>
    <t>CS 19896 Index</t>
  </si>
  <si>
    <t>CGEN</t>
  </si>
  <si>
    <t>CS 33062 Index</t>
  </si>
  <si>
    <t>CHMA</t>
  </si>
  <si>
    <t>CS 524887 Index</t>
  </si>
  <si>
    <t>CLLS</t>
  </si>
  <si>
    <t>CS 466497 Index</t>
  </si>
  <si>
    <t>CMRX</t>
  </si>
  <si>
    <t>CS 322288 Index</t>
  </si>
  <si>
    <t>CNCE</t>
  </si>
  <si>
    <t>CS 348881 Index</t>
  </si>
  <si>
    <t>CORT</t>
  </si>
  <si>
    <t>CS 40547 Index</t>
  </si>
  <si>
    <t>CPRX</t>
  </si>
  <si>
    <t>CS 51270 Index</t>
  </si>
  <si>
    <t>CRBP</t>
  </si>
  <si>
    <t>CS 484367 Index</t>
  </si>
  <si>
    <t>CRNX</t>
  </si>
  <si>
    <t>CS 818808 Index</t>
  </si>
  <si>
    <t>CRTX</t>
  </si>
  <si>
    <t>CS 8029920 Index</t>
  </si>
  <si>
    <t>CRY-</t>
  </si>
  <si>
    <t>CS 15523 Index</t>
  </si>
  <si>
    <t>CSII</t>
  </si>
  <si>
    <t>CS 43570 Index</t>
  </si>
  <si>
    <t>CSTL</t>
  </si>
  <si>
    <t>CS 8031311 Index</t>
  </si>
  <si>
    <t>CTMX</t>
  </si>
  <si>
    <t>CS 576277 Index</t>
  </si>
  <si>
    <t>CTSO</t>
  </si>
  <si>
    <t>CS 459222 Index</t>
  </si>
  <si>
    <t>CUE-</t>
  </si>
  <si>
    <t>CS 793636 Index</t>
  </si>
  <si>
    <t>CUTR</t>
  </si>
  <si>
    <t>CS 40550 Index</t>
  </si>
  <si>
    <t>CVM-</t>
  </si>
  <si>
    <t>CS 22714 Index</t>
  </si>
  <si>
    <t>CYRX</t>
  </si>
  <si>
    <t>CS 527242 Index</t>
  </si>
  <si>
    <t>CYTK</t>
  </si>
  <si>
    <t>CS 40707 Index</t>
  </si>
  <si>
    <t>DCPH</t>
  </si>
  <si>
    <t>CS 762503 Index</t>
  </si>
  <si>
    <t>DNLI</t>
  </si>
  <si>
    <t>CS 789038 Index</t>
  </si>
  <si>
    <t>DTIL</t>
  </si>
  <si>
    <t>CS 8029426 Index</t>
  </si>
  <si>
    <t>EIDX</t>
  </si>
  <si>
    <t>CS 817646 Index</t>
  </si>
  <si>
    <t>EIGR</t>
  </si>
  <si>
    <t>CS 345301 Index</t>
  </si>
  <si>
    <t>ENOB</t>
  </si>
  <si>
    <t>CS 8027092 Index</t>
  </si>
  <si>
    <t>ENZ-</t>
  </si>
  <si>
    <t>CS 8849 Index</t>
  </si>
  <si>
    <t>EOLS</t>
  </si>
  <si>
    <t>CS 806782 Index</t>
  </si>
  <si>
    <t>EPZM</t>
  </si>
  <si>
    <t>CS 323643 Index</t>
  </si>
  <si>
    <t>ETNB</t>
  </si>
  <si>
    <t>CS 8037043 Index</t>
  </si>
  <si>
    <t>EVFM</t>
  </si>
  <si>
    <t>CS 452927 Index</t>
  </si>
  <si>
    <t>FPRX</t>
  </si>
  <si>
    <t>CS 328565 Index</t>
  </si>
  <si>
    <t>FREQ</t>
  </si>
  <si>
    <t>CS 8036571 Index</t>
  </si>
  <si>
    <t>GERN</t>
  </si>
  <si>
    <t>CS 20166 Index</t>
  </si>
  <si>
    <t>GMAB</t>
  </si>
  <si>
    <t>CS 328438 Index</t>
  </si>
  <si>
    <t>GOSS</t>
  </si>
  <si>
    <t>CS 8028358 Index</t>
  </si>
  <si>
    <t>GRFS</t>
  </si>
  <si>
    <t>CS 277393 Index</t>
  </si>
  <si>
    <t>GTHX</t>
  </si>
  <si>
    <t>CS 749799 Index</t>
  </si>
  <si>
    <t>GTS-</t>
  </si>
  <si>
    <t>CS 56179 Index</t>
  </si>
  <si>
    <t>HARP</t>
  </si>
  <si>
    <t>CS 8028359 Index</t>
  </si>
  <si>
    <t>HCAT</t>
  </si>
  <si>
    <t>CS 8031312 Index</t>
  </si>
  <si>
    <t>HCM-</t>
  </si>
  <si>
    <t>CS 690367 Index</t>
  </si>
  <si>
    <t>HNGR</t>
  </si>
  <si>
    <t>CS 20187 Index</t>
  </si>
  <si>
    <t>HRTX</t>
  </si>
  <si>
    <t>CS 346333 Index</t>
  </si>
  <si>
    <t>HSKA</t>
  </si>
  <si>
    <t>CS 23613 Index</t>
  </si>
  <si>
    <t>HSTM</t>
  </si>
  <si>
    <t>CS 31102 Index</t>
  </si>
  <si>
    <t>IGMS</t>
  </si>
  <si>
    <t>CS 8036378 Index</t>
  </si>
  <si>
    <t>IMGN</t>
  </si>
  <si>
    <t>CS 23220 Index</t>
  </si>
  <si>
    <t>INO-</t>
  </si>
  <si>
    <t>CS 40567 Index</t>
  </si>
  <si>
    <t>INSM</t>
  </si>
  <si>
    <t>CS 33090 Index</t>
  </si>
  <si>
    <t>INSP</t>
  </si>
  <si>
    <t>CS 815126 Index</t>
  </si>
  <si>
    <t>ITCI</t>
  </si>
  <si>
    <t>CS 346403 Index</t>
  </si>
  <si>
    <t>IVC-</t>
  </si>
  <si>
    <t>CS 5556 Index</t>
  </si>
  <si>
    <t>JNCE</t>
  </si>
  <si>
    <t>CS 743610 Index</t>
  </si>
  <si>
    <t>JYNT</t>
  </si>
  <si>
    <t>CS 442852 Index</t>
  </si>
  <si>
    <t>KALA</t>
  </si>
  <si>
    <t>CS 757839 Index</t>
  </si>
  <si>
    <t>KALV</t>
  </si>
  <si>
    <t>CS 484277 Index</t>
  </si>
  <si>
    <t>KDMN</t>
  </si>
  <si>
    <t>CS 701062 Index</t>
  </si>
  <si>
    <t>KIDS</t>
  </si>
  <si>
    <t>CS 763244 Index</t>
  </si>
  <si>
    <t>KNSA</t>
  </si>
  <si>
    <t>CS 816068 Index</t>
  </si>
  <si>
    <t>KOD-</t>
  </si>
  <si>
    <t>CS 822889 Index</t>
  </si>
  <si>
    <t>KPTI</t>
  </si>
  <si>
    <t>CS 339850 Index</t>
  </si>
  <si>
    <t>KRTX</t>
  </si>
  <si>
    <t>CS 8030921 Index</t>
  </si>
  <si>
    <t>KURA</t>
  </si>
  <si>
    <t>CS 577092 Index</t>
  </si>
  <si>
    <t>KZR-</t>
  </si>
  <si>
    <t>CS 817707 Index</t>
  </si>
  <si>
    <t>LJPC</t>
  </si>
  <si>
    <t>CS 346385 Index</t>
  </si>
  <si>
    <t>LMAT</t>
  </si>
  <si>
    <t>CS 44279 Index</t>
  </si>
  <si>
    <t>LNTH</t>
  </si>
  <si>
    <t>CS 487442 Index</t>
  </si>
  <si>
    <t>LQDA</t>
  </si>
  <si>
    <t>CS 819168 Index</t>
  </si>
  <si>
    <t>LXRX</t>
  </si>
  <si>
    <t>CS 30957 Index</t>
  </si>
  <si>
    <t>MBIO</t>
  </si>
  <si>
    <t>CS 759121 Index</t>
  </si>
  <si>
    <t>MCRB</t>
  </si>
  <si>
    <t>CS 487562 Index</t>
  </si>
  <si>
    <t>MDGL</t>
  </si>
  <si>
    <t>CS 51243 Index</t>
  </si>
  <si>
    <t>MEDP</t>
  </si>
  <si>
    <t>CS 701457 Index</t>
  </si>
  <si>
    <t>MEIP</t>
  </si>
  <si>
    <t>CS 40604 Index</t>
  </si>
  <si>
    <t>MGLN</t>
  </si>
  <si>
    <t>CS 40601 Index</t>
  </si>
  <si>
    <t>MGNX</t>
  </si>
  <si>
    <t>CS 328819 Index</t>
  </si>
  <si>
    <t>MGTA</t>
  </si>
  <si>
    <t>CS 817726 Index</t>
  </si>
  <si>
    <t>MIRM</t>
  </si>
  <si>
    <t>CS 8031268 Index</t>
  </si>
  <si>
    <t>MLAB</t>
  </si>
  <si>
    <t>CS 23277 Index</t>
  </si>
  <si>
    <t>MLND</t>
  </si>
  <si>
    <t>CS 323430 Index</t>
  </si>
  <si>
    <t>MNKD</t>
  </si>
  <si>
    <t>CS 40823 Index</t>
  </si>
  <si>
    <t>MNLO</t>
  </si>
  <si>
    <t>CS 798558 Index</t>
  </si>
  <si>
    <t>MNTA</t>
  </si>
  <si>
    <t>CS 40720 Index</t>
  </si>
  <si>
    <t>MORF</t>
  </si>
  <si>
    <t>CS 8030920 Index</t>
  </si>
  <si>
    <t>MRKR</t>
  </si>
  <si>
    <t>CS 732368 Index</t>
  </si>
  <si>
    <t>MRNS</t>
  </si>
  <si>
    <t>CS 354252 Index</t>
  </si>
  <si>
    <t>MRSN</t>
  </si>
  <si>
    <t>CS 754383 Index</t>
  </si>
  <si>
    <t>MSON</t>
  </si>
  <si>
    <t>CS 23290 Index</t>
  </si>
  <si>
    <t>MTEM</t>
  </si>
  <si>
    <t>CS 41466 Index</t>
  </si>
  <si>
    <t>NERV</t>
  </si>
  <si>
    <t>CS 352652 Index</t>
  </si>
  <si>
    <t>NGM-</t>
  </si>
  <si>
    <t>CS 8029469 Index</t>
  </si>
  <si>
    <t>NHC-</t>
  </si>
  <si>
    <t>CS 20403 Index</t>
  </si>
  <si>
    <t>NRC-</t>
  </si>
  <si>
    <t>CS 323590 Index</t>
  </si>
  <si>
    <t>NSTG</t>
  </si>
  <si>
    <t>CS 324624 Index</t>
  </si>
  <si>
    <t>NTRA</t>
  </si>
  <si>
    <t>CS 524162 Index</t>
  </si>
  <si>
    <t>NTUS</t>
  </si>
  <si>
    <t>CS 35490 Index</t>
  </si>
  <si>
    <t>NVTA</t>
  </si>
  <si>
    <t>CS 463577 Index</t>
  </si>
  <si>
    <t>NXGN</t>
  </si>
  <si>
    <t>CS 15896 Index</t>
  </si>
  <si>
    <t>NXTC</t>
  </si>
  <si>
    <t>CS 8029921 Index</t>
  </si>
  <si>
    <t>OCUL</t>
  </si>
  <si>
    <t>CS 354142 Index</t>
  </si>
  <si>
    <t>ODT-</t>
  </si>
  <si>
    <t>CS 788957 Index</t>
  </si>
  <si>
    <t>OFIX</t>
  </si>
  <si>
    <t>CS 23472 Index</t>
  </si>
  <si>
    <t>OMER</t>
  </si>
  <si>
    <t>CS 210691 Index</t>
  </si>
  <si>
    <t>ONEM</t>
  </si>
  <si>
    <t>CS 8105111 Index</t>
  </si>
  <si>
    <t>OPCH</t>
  </si>
  <si>
    <t>CS 20376 Index</t>
  </si>
  <si>
    <t>OPRX</t>
  </si>
  <si>
    <t>CS 817807 Index</t>
  </si>
  <si>
    <t>OPTN</t>
  </si>
  <si>
    <t>CS 763283 Index</t>
  </si>
  <si>
    <t>ORTX</t>
  </si>
  <si>
    <t>CS 824388 Index</t>
  </si>
  <si>
    <t>OSMT</t>
  </si>
  <si>
    <t>CS 823550 Index</t>
  </si>
  <si>
    <t>OTRK</t>
  </si>
  <si>
    <t>CS 748956 Index</t>
  </si>
  <si>
    <t>OYST</t>
  </si>
  <si>
    <t>CS 8036980 Index</t>
  </si>
  <si>
    <t>PACB</t>
  </si>
  <si>
    <t>CS 267406 Index</t>
  </si>
  <si>
    <t>PDLI</t>
  </si>
  <si>
    <t>CS 8730 Index</t>
  </si>
  <si>
    <t>PETQ</t>
  </si>
  <si>
    <t>CS 757858 Index</t>
  </si>
  <si>
    <t>PFNX</t>
  </si>
  <si>
    <t>CS 354012 Index</t>
  </si>
  <si>
    <t>PGNY</t>
  </si>
  <si>
    <t>CS 8036940 Index</t>
  </si>
  <si>
    <t>PHAS</t>
  </si>
  <si>
    <t>CS 823888 Index</t>
  </si>
  <si>
    <t>PHAT</t>
  </si>
  <si>
    <t>CS 8036939 Index</t>
  </si>
  <si>
    <t>PHR-</t>
  </si>
  <si>
    <t>CS 8031168 Index</t>
  </si>
  <si>
    <t>PIRS</t>
  </si>
  <si>
    <t>CS 523817 Index</t>
  </si>
  <si>
    <t>PLSE</t>
  </si>
  <si>
    <t>CS 697217 Index</t>
  </si>
  <si>
    <t>PNTG</t>
  </si>
  <si>
    <t>CS 8029782 Index</t>
  </si>
  <si>
    <t>PRNB</t>
  </si>
  <si>
    <t>CS 822190 Index</t>
  </si>
  <si>
    <t>PRSC</t>
  </si>
  <si>
    <t>CS 40630 Index</t>
  </si>
  <si>
    <t>PRTK</t>
  </si>
  <si>
    <t>CS 207962 Index</t>
  </si>
  <si>
    <t>PRVL</t>
  </si>
  <si>
    <t>CS 8030708 Index</t>
  </si>
  <si>
    <t>PSNL</t>
  </si>
  <si>
    <t>CS 8030712 Index</t>
  </si>
  <si>
    <t>PTGX</t>
  </si>
  <si>
    <t>CS 701462 Index</t>
  </si>
  <si>
    <t>QTRX</t>
  </si>
  <si>
    <t>CS 788958 Index</t>
  </si>
  <si>
    <t>RAPT</t>
  </si>
  <si>
    <t>CS 8031672 Index</t>
  </si>
  <si>
    <t>RCM-</t>
  </si>
  <si>
    <t>CS 746933 Index</t>
  </si>
  <si>
    <t>RCUS</t>
  </si>
  <si>
    <t>CS 813206 Index</t>
  </si>
  <si>
    <t>RDNT</t>
  </si>
  <si>
    <t>CS 16756 Index</t>
  </si>
  <si>
    <t>REPH</t>
  </si>
  <si>
    <t>CS 351078 Index</t>
  </si>
  <si>
    <t>REPL</t>
  </si>
  <si>
    <t>CS 818972 Index</t>
  </si>
  <si>
    <t>RIGL</t>
  </si>
  <si>
    <t>CS 33509 Index</t>
  </si>
  <si>
    <t>RMTI</t>
  </si>
  <si>
    <t>CS 35496 Index</t>
  </si>
  <si>
    <t>RTIX</t>
  </si>
  <si>
    <t>CS 33077 Index</t>
  </si>
  <si>
    <t>RTRX</t>
  </si>
  <si>
    <t>CS 346219 Index</t>
  </si>
  <si>
    <t>RUBY</t>
  </si>
  <si>
    <t>CS 818807 Index</t>
  </si>
  <si>
    <t>RVMD</t>
  </si>
  <si>
    <t>CS 8105375 Index</t>
  </si>
  <si>
    <t>RVNC</t>
  </si>
  <si>
    <t>CS 346421 Index</t>
  </si>
  <si>
    <t>RYTM</t>
  </si>
  <si>
    <t>CS 762841 Index</t>
  </si>
  <si>
    <t>SDGR</t>
  </si>
  <si>
    <t>CS 8105201 Index</t>
  </si>
  <si>
    <t>SGRY</t>
  </si>
  <si>
    <t>CS 575712 Index</t>
  </si>
  <si>
    <t>SIBN</t>
  </si>
  <si>
    <t>CS 823868 Index</t>
  </si>
  <si>
    <t>SIEN</t>
  </si>
  <si>
    <t>CS 360852 Index</t>
  </si>
  <si>
    <t>SIGA</t>
  </si>
  <si>
    <t>CS 813466 Index</t>
  </si>
  <si>
    <t>SILK</t>
  </si>
  <si>
    <t>CS 8029473 Index</t>
  </si>
  <si>
    <t>SLP-</t>
  </si>
  <si>
    <t>CS 51335 Index</t>
  </si>
  <si>
    <t>SNDX</t>
  </si>
  <si>
    <t>CS 688972 Index</t>
  </si>
  <si>
    <t>SOLY</t>
  </si>
  <si>
    <t>CS 8028430 Index</t>
  </si>
  <si>
    <t>SPNE</t>
  </si>
  <si>
    <t>CS 361152 Index</t>
  </si>
  <si>
    <t>SPPI</t>
  </si>
  <si>
    <t>CS 22574 Index</t>
  </si>
  <si>
    <t>SPRO</t>
  </si>
  <si>
    <t>CS 785884 Index</t>
  </si>
  <si>
    <t>SRDX</t>
  </si>
  <si>
    <t>CS 25415 Index</t>
  </si>
  <si>
    <t>SRNE</t>
  </si>
  <si>
    <t>CS 328849 Index</t>
  </si>
  <si>
    <t>STAA</t>
  </si>
  <si>
    <t>CS 12786 Index</t>
  </si>
  <si>
    <t>STOK</t>
  </si>
  <si>
    <t>CS 8030705 Index</t>
  </si>
  <si>
    <t>SWAV</t>
  </si>
  <si>
    <t>CS 8029279 Index</t>
  </si>
  <si>
    <t>SWTX</t>
  </si>
  <si>
    <t>CS 8032748 Index</t>
  </si>
  <si>
    <t>SYRS</t>
  </si>
  <si>
    <t>CS 698692 Index</t>
  </si>
  <si>
    <t>TBIO</t>
  </si>
  <si>
    <t>CS 818028 Index</t>
  </si>
  <si>
    <t>TBPH</t>
  </si>
  <si>
    <t>CS 352066 Index</t>
  </si>
  <si>
    <t>TCDA</t>
  </si>
  <si>
    <t>CS 818029 Index</t>
  </si>
  <si>
    <t>TCMD</t>
  </si>
  <si>
    <t>CS 701057 Index</t>
  </si>
  <si>
    <t>TCRR</t>
  </si>
  <si>
    <t>CS 8028373 Index</t>
  </si>
  <si>
    <t>TGTX</t>
  </si>
  <si>
    <t>CS 323612 Index</t>
  </si>
  <si>
    <t>TMDX</t>
  </si>
  <si>
    <t>CS 8029716 Index</t>
  </si>
  <si>
    <t>TORC</t>
  </si>
  <si>
    <t>CS 798657 Index</t>
  </si>
  <si>
    <t>TPTX</t>
  </si>
  <si>
    <t>CS 8029650 Index</t>
  </si>
  <si>
    <t>TRHC</t>
  </si>
  <si>
    <t>CS 709882 Index</t>
  </si>
  <si>
    <t>TRXC</t>
  </si>
  <si>
    <t>CS 352147 Index</t>
  </si>
  <si>
    <t>TWST</t>
  </si>
  <si>
    <t>CS 824408 Index</t>
  </si>
  <si>
    <t>TXMD</t>
  </si>
  <si>
    <t>CS 323452 Index</t>
  </si>
  <si>
    <t>UBX-</t>
  </si>
  <si>
    <t>CS 815106 Index</t>
  </si>
  <si>
    <t>URGN</t>
  </si>
  <si>
    <t>CS 749296 Index</t>
  </si>
  <si>
    <t>USPH</t>
  </si>
  <si>
    <t>CS 23731 Index</t>
  </si>
  <si>
    <t>UTMD</t>
  </si>
  <si>
    <t>CS 5635 Index</t>
  </si>
  <si>
    <t>VAPO</t>
  </si>
  <si>
    <t>CS 8026443 Index</t>
  </si>
  <si>
    <t>VBIV</t>
  </si>
  <si>
    <t>CS 23676 Index</t>
  </si>
  <si>
    <t>VCEL</t>
  </si>
  <si>
    <t>CS 19689 Index</t>
  </si>
  <si>
    <t>VCRA</t>
  </si>
  <si>
    <t>CS 291392 Index</t>
  </si>
  <si>
    <t>VIR-</t>
  </si>
  <si>
    <t>CS 8036800 Index</t>
  </si>
  <si>
    <t>VKTX</t>
  </si>
  <si>
    <t>CS 484737 Index</t>
  </si>
  <si>
    <t>VRAY</t>
  </si>
  <si>
    <t>CS 690862 Index</t>
  </si>
  <si>
    <t>VXRT</t>
  </si>
  <si>
    <t>CS 12697 Index</t>
  </si>
  <si>
    <t>WVE-</t>
  </si>
  <si>
    <t>CS 680832 Index</t>
  </si>
  <si>
    <t>XBIT</t>
  </si>
  <si>
    <t>CS 484322 Index</t>
  </si>
  <si>
    <t>XENT</t>
  </si>
  <si>
    <t>CS 354102 Index</t>
  </si>
  <si>
    <t>XERS</t>
  </si>
  <si>
    <t>CS 817727 Index</t>
  </si>
  <si>
    <t>YCBD</t>
  </si>
  <si>
    <t>CS 788037 Index</t>
  </si>
  <si>
    <t>YMAB</t>
  </si>
  <si>
    <t>CS 822448 Index</t>
  </si>
  <si>
    <t>ZGNX</t>
  </si>
  <si>
    <t>CS 267655 Index</t>
  </si>
  <si>
    <t>ZYNE</t>
  </si>
  <si>
    <t>CS 565727 Index</t>
  </si>
  <si>
    <t>ZYXI</t>
  </si>
  <si>
    <t>CS 8028368 Index</t>
  </si>
  <si>
    <t>CSLO</t>
  </si>
  <si>
    <t>CS 8108687 Index</t>
  </si>
  <si>
    <t>IGLN</t>
  </si>
  <si>
    <t>CS 8108688 Index</t>
  </si>
  <si>
    <t>SHLF</t>
  </si>
  <si>
    <t>EMLES Home Lifestyle Index</t>
  </si>
  <si>
    <t>TMEE</t>
  </si>
  <si>
    <t>Morningstar Target Market Exposure Extended Index</t>
  </si>
  <si>
    <t>SMFG</t>
  </si>
  <si>
    <t>EMLES American Manufacturing Index</t>
  </si>
  <si>
    <t>WMBA</t>
  </si>
  <si>
    <t>Morningstar Wide Moat Focus Balanced Index</t>
  </si>
  <si>
    <t>WMTV</t>
  </si>
  <si>
    <t>Morningstar Wide Moat Focus Balanced Target Volatility 5% Index</t>
  </si>
  <si>
    <t>EVUS</t>
  </si>
  <si>
    <t>SG Equity Value Index</t>
  </si>
  <si>
    <t>EMSC</t>
  </si>
  <si>
    <t>FTFU</t>
  </si>
  <si>
    <t>Franklin Factors Index</t>
  </si>
  <si>
    <t>FTDL</t>
  </si>
  <si>
    <t>Franklin Diversified Equity Index</t>
  </si>
  <si>
    <t>ACRO</t>
  </si>
  <si>
    <t>SG Macro Compass Index</t>
  </si>
  <si>
    <t>IGGB</t>
  </si>
  <si>
    <t>Invesco Gender Balance Index</t>
  </si>
  <si>
    <t>IMFE</t>
  </si>
  <si>
    <t>Invesco  Multi-Factor ESG 150 Index</t>
  </si>
  <si>
    <t>ICES</t>
  </si>
  <si>
    <t>Invesco Core ESG Index</t>
  </si>
  <si>
    <t>ISEQ</t>
  </si>
  <si>
    <t>Invesco Social Equity Index</t>
  </si>
  <si>
    <t>ESGE</t>
  </si>
  <si>
    <t>ECPI ESG Blue Economy Index</t>
  </si>
  <si>
    <t>FOEI</t>
  </si>
  <si>
    <t>Dimensional Foundation Equity Index</t>
  </si>
  <si>
    <t>COIN</t>
  </si>
  <si>
    <t>IDX Tactical Bitcoin</t>
  </si>
  <si>
    <t>TGOL</t>
  </si>
  <si>
    <t>IDX Tactical Gold</t>
  </si>
  <si>
    <t>GGRE</t>
  </si>
  <si>
    <t>Jadwa GRE Index</t>
  </si>
  <si>
    <t>SLUX</t>
  </si>
  <si>
    <t>Emles Global Luxury 50 Index</t>
  </si>
  <si>
    <t>SFCO</t>
  </si>
  <si>
    <t>Emles Federal Contractors Total Return Index</t>
  </si>
  <si>
    <t>RS50</t>
  </si>
  <si>
    <t>New Age Alpha Risk RiskSelect 50 Index</t>
  </si>
  <si>
    <t>LV50</t>
  </si>
  <si>
    <t>New Age Alpha Low Volatility 50 Index</t>
  </si>
  <si>
    <t>LE50</t>
  </si>
  <si>
    <t>New Age Alpha Leading 50 Index</t>
  </si>
  <si>
    <t>GLCL</t>
  </si>
  <si>
    <t>Invesco Climate Alignment Index</t>
  </si>
  <si>
    <t>RE30</t>
  </si>
  <si>
    <t>Morningstar Renewable Energy 30 Index</t>
  </si>
  <si>
    <t>GLDI</t>
  </si>
  <si>
    <t>Goldilocks Equities Index</t>
  </si>
  <si>
    <t>ESGC</t>
  </si>
  <si>
    <t>ECPI ESG Recovery Index</t>
  </si>
  <si>
    <t>EWXN</t>
  </si>
  <si>
    <t>EWXN Composite</t>
  </si>
  <si>
    <t>POLC</t>
  </si>
  <si>
    <t xml:space="preserve">BLEU 75 Political Contributions Index </t>
  </si>
  <si>
    <t>ONFE</t>
  </si>
  <si>
    <t>Fidelity Equity Income Factor Index - US Federal Funds Effective Rate (t-1)</t>
  </si>
  <si>
    <t>IFT-</t>
  </si>
  <si>
    <t>US Federal Funds Effective Rate (t-1)</t>
  </si>
  <si>
    <t>MBDS</t>
  </si>
  <si>
    <t>Vanguard Short Term Municipal Bond Index</t>
  </si>
  <si>
    <t>MBLM</t>
  </si>
  <si>
    <t>Vanguard Limited Term Municipal Bond Index</t>
  </si>
  <si>
    <t>MBIM</t>
  </si>
  <si>
    <t>Vanguard Intermediate Term Municipal Bond Index</t>
  </si>
  <si>
    <t>MBLT</t>
  </si>
  <si>
    <t>Vanguard Long Term Municipal Bond Index</t>
  </si>
  <si>
    <t>MBLH</t>
  </si>
  <si>
    <t>Vanguard Long Term High Yield Municipal Bond Index</t>
  </si>
  <si>
    <t>AEM3</t>
  </si>
  <si>
    <t>CS 37742 Index</t>
  </si>
  <si>
    <t>AIR4</t>
  </si>
  <si>
    <t>CS 4602 Index</t>
  </si>
  <si>
    <t>ALX9</t>
  </si>
  <si>
    <t>CS 9857 Index</t>
  </si>
  <si>
    <t>ASM3</t>
  </si>
  <si>
    <t>CS 37758 Index</t>
  </si>
  <si>
    <t>BB-5</t>
  </si>
  <si>
    <t>CS 51137 Index</t>
  </si>
  <si>
    <t>BBU6</t>
  </si>
  <si>
    <t>CS 697352 Index</t>
  </si>
  <si>
    <t>BCE6</t>
  </si>
  <si>
    <t>CS 65042 Index</t>
  </si>
  <si>
    <t>BMI9</t>
  </si>
  <si>
    <t>CS 19805 Index</t>
  </si>
  <si>
    <t>BMO6</t>
  </si>
  <si>
    <t>CS 65044 Index</t>
  </si>
  <si>
    <t>BNS6</t>
  </si>
  <si>
    <t>CS 65046 Index</t>
  </si>
  <si>
    <t>BTG3</t>
  </si>
  <si>
    <t>CS 358887 Index</t>
  </si>
  <si>
    <t>CIG1</t>
  </si>
  <si>
    <t>CS 18753 Index</t>
  </si>
  <si>
    <t>CM-6</t>
  </si>
  <si>
    <t>CS 65043 Index</t>
  </si>
  <si>
    <t>CNQ6</t>
  </si>
  <si>
    <t>CS 65049 Index</t>
  </si>
  <si>
    <t>CP-1</t>
  </si>
  <si>
    <t>CS 16596 Index</t>
  </si>
  <si>
    <t>CST3</t>
  </si>
  <si>
    <t>CS 323570 Index</t>
  </si>
  <si>
    <t>CVE2</t>
  </si>
  <si>
    <t>CS 211013 Index</t>
  </si>
  <si>
    <t>DB-3</t>
  </si>
  <si>
    <t>CS 38246 Index</t>
  </si>
  <si>
    <t>DCP4</t>
  </si>
  <si>
    <t>CS 42907 Index</t>
  </si>
  <si>
    <t>DEA4</t>
  </si>
  <si>
    <t>CS 463472 Index</t>
  </si>
  <si>
    <t>DLX4</t>
  </si>
  <si>
    <t>CS 4743 Index</t>
  </si>
  <si>
    <t>DNP3</t>
  </si>
  <si>
    <t>CS 36550 Index</t>
  </si>
  <si>
    <t>ENB6</t>
  </si>
  <si>
    <t>CS 65051 Index</t>
  </si>
  <si>
    <t>ESE1</t>
  </si>
  <si>
    <t>CS 15558 Index</t>
  </si>
  <si>
    <t>ESG4</t>
  </si>
  <si>
    <t>CS 4841 Index</t>
  </si>
  <si>
    <t>FEL9</t>
  </si>
  <si>
    <t>CS 9695 Index</t>
  </si>
  <si>
    <t>FTS8</t>
  </si>
  <si>
    <t>CS 8112123 Index</t>
  </si>
  <si>
    <t>GIL2</t>
  </si>
  <si>
    <t>CS 26136 Index</t>
  </si>
  <si>
    <t>GOO7</t>
  </si>
  <si>
    <t>CS 788216 Index</t>
  </si>
  <si>
    <t>HTZ3</t>
  </si>
  <si>
    <t>CS 351182 Index</t>
  </si>
  <si>
    <t>IAG3</t>
  </si>
  <si>
    <t>CS 37771 Index</t>
  </si>
  <si>
    <t>ICL3</t>
  </si>
  <si>
    <t>CS 359517 Index</t>
  </si>
  <si>
    <t>IMO6</t>
  </si>
  <si>
    <t>CS 65039 Index</t>
  </si>
  <si>
    <t>MOA8</t>
  </si>
  <si>
    <t>CS 8112143 Index</t>
  </si>
  <si>
    <t>PAA3</t>
  </si>
  <si>
    <t>CS 37749 Index</t>
  </si>
  <si>
    <t>QSR6</t>
  </si>
  <si>
    <t>CS 65535 Index</t>
  </si>
  <si>
    <t>ROC1</t>
  </si>
  <si>
    <t>CS 10069 Index</t>
  </si>
  <si>
    <t>ROG1</t>
  </si>
  <si>
    <t>CS 12754 Index</t>
  </si>
  <si>
    <t>RY-6</t>
  </si>
  <si>
    <t>CS 65057 Index</t>
  </si>
  <si>
    <t>SAN0</t>
  </si>
  <si>
    <t>CS 10306 Index</t>
  </si>
  <si>
    <t>SFL4</t>
  </si>
  <si>
    <t>CS 40673 Index</t>
  </si>
  <si>
    <t>SRG4</t>
  </si>
  <si>
    <t>CS 487257 Index</t>
  </si>
  <si>
    <t>STN3</t>
  </si>
  <si>
    <t>CS 307567 Index</t>
  </si>
  <si>
    <t>SU-1</t>
  </si>
  <si>
    <t>CS 16535 Index</t>
  </si>
  <si>
    <t>SUM4</t>
  </si>
  <si>
    <t>CS 466227 Index</t>
  </si>
  <si>
    <t>SUN3</t>
  </si>
  <si>
    <t>CS 307552 Index</t>
  </si>
  <si>
    <t>TD-6</t>
  </si>
  <si>
    <t>CS 65059 Index</t>
  </si>
  <si>
    <t>TFI8</t>
  </si>
  <si>
    <t>CS 8112135 Index</t>
  </si>
  <si>
    <t>TRP6</t>
  </si>
  <si>
    <t>CS 65061 Index</t>
  </si>
  <si>
    <t>TSE3</t>
  </si>
  <si>
    <t>CS 352429 Index</t>
  </si>
  <si>
    <t>TSE1</t>
  </si>
  <si>
    <t>CS 12013 Index</t>
  </si>
  <si>
    <t>TU-6</t>
  </si>
  <si>
    <t>CS 65949 Index</t>
  </si>
  <si>
    <t>WES3</t>
  </si>
  <si>
    <t>CS 312800 Index</t>
  </si>
  <si>
    <t>AG27</t>
  </si>
  <si>
    <t>CS 271865 Index</t>
  </si>
  <si>
    <t>AMSF</t>
  </si>
  <si>
    <t>CS 42853 Index</t>
  </si>
  <si>
    <t>AMWD</t>
  </si>
  <si>
    <t>CS 19755 Index</t>
  </si>
  <si>
    <t>ANGL</t>
  </si>
  <si>
    <t>CS 8027025 Index</t>
  </si>
  <si>
    <t>APHA</t>
  </si>
  <si>
    <t>CS 8026310 Index</t>
  </si>
  <si>
    <t>AQUA</t>
  </si>
  <si>
    <t>CS 785902 Index</t>
  </si>
  <si>
    <t>ARCO</t>
  </si>
  <si>
    <t>CS 276925 Index</t>
  </si>
  <si>
    <t>ARKK</t>
  </si>
  <si>
    <t>CS 8112124 Index</t>
  </si>
  <si>
    <t>ARLP</t>
  </si>
  <si>
    <t>CS 29061 Index</t>
  </si>
  <si>
    <t>ARN8</t>
  </si>
  <si>
    <t>CS 8105102 Index</t>
  </si>
  <si>
    <t>ATRO</t>
  </si>
  <si>
    <t>CS 22687 Index</t>
  </si>
  <si>
    <t>ATSG</t>
  </si>
  <si>
    <t>CS 41873 Index</t>
  </si>
  <si>
    <t>AUY-</t>
  </si>
  <si>
    <t>CS 65063 Index</t>
  </si>
  <si>
    <t>AVA-</t>
  </si>
  <si>
    <t>CS 4521 Index</t>
  </si>
  <si>
    <t>AWR-</t>
  </si>
  <si>
    <t>CS 7475 Index</t>
  </si>
  <si>
    <t>AZZ-</t>
  </si>
  <si>
    <t>CS 19801 Index</t>
  </si>
  <si>
    <t>BANF</t>
  </si>
  <si>
    <t>CS 12445 Index</t>
  </si>
  <si>
    <t>BBN-</t>
  </si>
  <si>
    <t>CS 290792 Index</t>
  </si>
  <si>
    <t>BEP-</t>
  </si>
  <si>
    <t>CS 324499 Index</t>
  </si>
  <si>
    <t>BHC-</t>
  </si>
  <si>
    <t>CS 65047 Index</t>
  </si>
  <si>
    <t>BHLB</t>
  </si>
  <si>
    <t>CS 33083 Index</t>
  </si>
  <si>
    <t>BMCH</t>
  </si>
  <si>
    <t>CS 327886 Index</t>
  </si>
  <si>
    <t>BPY-</t>
  </si>
  <si>
    <t>CS 322029 Index</t>
  </si>
  <si>
    <t>BRKL</t>
  </si>
  <si>
    <t>CS 25454 Index</t>
  </si>
  <si>
    <t>BSM-</t>
  </si>
  <si>
    <t>CS 484857 Index</t>
  </si>
  <si>
    <t>BTT-</t>
  </si>
  <si>
    <t>CS 313025 Index</t>
  </si>
  <si>
    <t>BTZ-</t>
  </si>
  <si>
    <t>CS 290321 Index</t>
  </si>
  <si>
    <t>BUSE</t>
  </si>
  <si>
    <t>CS 25433 Index</t>
  </si>
  <si>
    <t>B3--</t>
  </si>
  <si>
    <t>CS 3959 Index</t>
  </si>
  <si>
    <t>CAAP</t>
  </si>
  <si>
    <t>CS 806643 Index</t>
  </si>
  <si>
    <t>CAE-</t>
  </si>
  <si>
    <t>CS 740430 Index</t>
  </si>
  <si>
    <t>CARS</t>
  </si>
  <si>
    <t>CS 709497 Index</t>
  </si>
  <si>
    <t>CATM</t>
  </si>
  <si>
    <t>CS 51266 Index</t>
  </si>
  <si>
    <t>CCJ-</t>
  </si>
  <si>
    <t>CS 65048 Index</t>
  </si>
  <si>
    <t>CCMP</t>
  </si>
  <si>
    <t>CS 30958 Index</t>
  </si>
  <si>
    <t>CCO-</t>
  </si>
  <si>
    <t>CS 42825 Index</t>
  </si>
  <si>
    <t>CEF3</t>
  </si>
  <si>
    <t>CS 36525 Index</t>
  </si>
  <si>
    <t>CEQP</t>
  </si>
  <si>
    <t>CS 35682 Index</t>
  </si>
  <si>
    <t>CFFN</t>
  </si>
  <si>
    <t>CS 28354 Index</t>
  </si>
  <si>
    <t>CGC-</t>
  </si>
  <si>
    <t>CS 8112121 Index</t>
  </si>
  <si>
    <t>CHCO</t>
  </si>
  <si>
    <t>CS 12491 Index</t>
  </si>
  <si>
    <t>CLI-</t>
  </si>
  <si>
    <t>CS 7327 Index</t>
  </si>
  <si>
    <t>CLNC</t>
  </si>
  <si>
    <t>CS 811900 Index</t>
  </si>
  <si>
    <t>CNI-</t>
  </si>
  <si>
    <t>CS 19861 Index</t>
  </si>
  <si>
    <t>CNNE</t>
  </si>
  <si>
    <t>CS 352497 Index</t>
  </si>
  <si>
    <t>COKE</t>
  </si>
  <si>
    <t>CS 4049 Index</t>
  </si>
  <si>
    <t>CPE-</t>
  </si>
  <si>
    <t>CS 19856 Index</t>
  </si>
  <si>
    <t>CPG-</t>
  </si>
  <si>
    <t>CS 351283 Index</t>
  </si>
  <si>
    <t>CPK-</t>
  </si>
  <si>
    <t>CS 19905 Index</t>
  </si>
  <si>
    <t>CQP-</t>
  </si>
  <si>
    <t>CS 64141 Index</t>
  </si>
  <si>
    <t>CSGS</t>
  </si>
  <si>
    <t>CS 19977 Index</t>
  </si>
  <si>
    <t>CSQ-</t>
  </si>
  <si>
    <t>CS 290311 Index</t>
  </si>
  <si>
    <t>CTB-</t>
  </si>
  <si>
    <t>CS 4594 Index</t>
  </si>
  <si>
    <t>CUB-</t>
  </si>
  <si>
    <t>CS 12519 Index</t>
  </si>
  <si>
    <t>CVGW</t>
  </si>
  <si>
    <t>CS 40529 Index</t>
  </si>
  <si>
    <t>CWEN</t>
  </si>
  <si>
    <t>CS 485502 Index</t>
  </si>
  <si>
    <t>CZZ-</t>
  </si>
  <si>
    <t>CS 46619 Index</t>
  </si>
  <si>
    <t>DENN</t>
  </si>
  <si>
    <t>CS 24869 Index</t>
  </si>
  <si>
    <t>DIN-</t>
  </si>
  <si>
    <t>CS 8618 Index</t>
  </si>
  <si>
    <t>DIOD</t>
  </si>
  <si>
    <t>CS 18764 Index</t>
  </si>
  <si>
    <t>DNOW</t>
  </si>
  <si>
    <t>CS 328593 Index</t>
  </si>
  <si>
    <t>DOOO</t>
  </si>
  <si>
    <t>CS 822228 Index</t>
  </si>
  <si>
    <t>DOOR</t>
  </si>
  <si>
    <t>CS 345410 Index</t>
  </si>
  <si>
    <t>DSL-</t>
  </si>
  <si>
    <t>CS 328503 Index</t>
  </si>
  <si>
    <t>EBIX</t>
  </si>
  <si>
    <t>CS 22737 Index</t>
  </si>
  <si>
    <t>ECOL</t>
  </si>
  <si>
    <t>CS 15083 Index</t>
  </si>
  <si>
    <t>ENBL</t>
  </si>
  <si>
    <t>CS 351381 Index</t>
  </si>
  <si>
    <t>ENS-</t>
  </si>
  <si>
    <t>CS 40832 Index</t>
  </si>
  <si>
    <t>ERF-</t>
  </si>
  <si>
    <t>CS 65069 Index</t>
  </si>
  <si>
    <t>ESBA</t>
  </si>
  <si>
    <t>CS 8112122 Index</t>
  </si>
  <si>
    <t>ESLT</t>
  </si>
  <si>
    <t>CS 51220 Index</t>
  </si>
  <si>
    <t>ET--</t>
  </si>
  <si>
    <t>CS 63763 Index</t>
  </si>
  <si>
    <t>EURN</t>
  </si>
  <si>
    <t>CS 462772 Index</t>
  </si>
  <si>
    <t>EVT-</t>
  </si>
  <si>
    <t>CS 290309 Index</t>
  </si>
  <si>
    <t>EVV-</t>
  </si>
  <si>
    <t>CS 290236 Index</t>
  </si>
  <si>
    <t>FBND</t>
  </si>
  <si>
    <t>CS 8112126 Index</t>
  </si>
  <si>
    <t>FBP-</t>
  </si>
  <si>
    <t>CS 10044 Index</t>
  </si>
  <si>
    <t>FCF-</t>
  </si>
  <si>
    <t>CS 10043 Index</t>
  </si>
  <si>
    <t>FCPT</t>
  </si>
  <si>
    <t>CS 576432 Index</t>
  </si>
  <si>
    <t>FDP-</t>
  </si>
  <si>
    <t>CS 18024 Index</t>
  </si>
  <si>
    <t>FFG-</t>
  </si>
  <si>
    <t>CS 20088 Index</t>
  </si>
  <si>
    <t>FIX-</t>
  </si>
  <si>
    <t>CS 23566 Index</t>
  </si>
  <si>
    <t>FLOW</t>
  </si>
  <si>
    <t>CS 360887 Index</t>
  </si>
  <si>
    <t>FLTB</t>
  </si>
  <si>
    <t>CS 8110077 Index</t>
  </si>
  <si>
    <t>FLWS</t>
  </si>
  <si>
    <t>CS 28928 Index</t>
  </si>
  <si>
    <t>FPF-</t>
  </si>
  <si>
    <t>CS 345634 Index</t>
  </si>
  <si>
    <t>FRO-</t>
  </si>
  <si>
    <t>CS 65681 Index</t>
  </si>
  <si>
    <t>FSS-</t>
  </si>
  <si>
    <t>CS 4126 Index</t>
  </si>
  <si>
    <t>FSV-</t>
  </si>
  <si>
    <t>CS 485657 Index</t>
  </si>
  <si>
    <t>FTAI</t>
  </si>
  <si>
    <t>CS 485757 Index</t>
  </si>
  <si>
    <t>GCP-</t>
  </si>
  <si>
    <t>CS 463497 Index</t>
  </si>
  <si>
    <t>GEL-</t>
  </si>
  <si>
    <t>CS 20161 Index</t>
  </si>
  <si>
    <t>GEO-</t>
  </si>
  <si>
    <t>CS 11934 Index</t>
  </si>
  <si>
    <t>GIB-</t>
  </si>
  <si>
    <t>CS 281936 Index</t>
  </si>
  <si>
    <t>GNL-</t>
  </si>
  <si>
    <t>CS 524167 Index</t>
  </si>
  <si>
    <t>GRP_</t>
  </si>
  <si>
    <t>CS 300407 Index</t>
  </si>
  <si>
    <t>GSIE</t>
  </si>
  <si>
    <t>CS 8112130 Index</t>
  </si>
  <si>
    <t>GTN-</t>
  </si>
  <si>
    <t>CS 20175 Index</t>
  </si>
  <si>
    <t>GTY-</t>
  </si>
  <si>
    <t>CS 4323 Index</t>
  </si>
  <si>
    <t>GVA-</t>
  </si>
  <si>
    <t>CS 6056 Index</t>
  </si>
  <si>
    <t>GXC-</t>
  </si>
  <si>
    <t>CS 8028348 Index</t>
  </si>
  <si>
    <t>HASI</t>
  </si>
  <si>
    <t>CS 322691 Index</t>
  </si>
  <si>
    <t>HBM-</t>
  </si>
  <si>
    <t>CS 297697 Index</t>
  </si>
  <si>
    <t>HEP-</t>
  </si>
  <si>
    <t>CS 40712 Index</t>
  </si>
  <si>
    <t>HLIO</t>
  </si>
  <si>
    <t>CS 20688 Index</t>
  </si>
  <si>
    <t>HMN-</t>
  </si>
  <si>
    <t>CS 7525 Index</t>
  </si>
  <si>
    <t>HNI-</t>
  </si>
  <si>
    <t>CS 3899 Index</t>
  </si>
  <si>
    <t>HSC-</t>
  </si>
  <si>
    <t>CS 3768 Index</t>
  </si>
  <si>
    <t>HUD-</t>
  </si>
  <si>
    <t>CS 806623 Index</t>
  </si>
  <si>
    <t>IAGG</t>
  </si>
  <si>
    <t>CS 684997 Index</t>
  </si>
  <si>
    <t>IBOC</t>
  </si>
  <si>
    <t>CS 20264 Index</t>
  </si>
  <si>
    <t>IDCC</t>
  </si>
  <si>
    <t>CS 5554 Index</t>
  </si>
  <si>
    <t>IDEV</t>
  </si>
  <si>
    <t>CS 763468 Index</t>
  </si>
  <si>
    <t>IEP-</t>
  </si>
  <si>
    <t>CS 19750 Index</t>
  </si>
  <si>
    <t>IFGL</t>
  </si>
  <si>
    <t>CS 8112138 Index</t>
  </si>
  <si>
    <t>IGF-</t>
  </si>
  <si>
    <t>CS 698322 Index</t>
  </si>
  <si>
    <t>IGLB</t>
  </si>
  <si>
    <t>CS 8028345 Index</t>
  </si>
  <si>
    <t>ILPT</t>
  </si>
  <si>
    <t>CS 794658 Index</t>
  </si>
  <si>
    <t>INDB</t>
  </si>
  <si>
    <t>CS 12617 Index</t>
  </si>
  <si>
    <t>IQLT</t>
  </si>
  <si>
    <t>CS 8112131 Index</t>
  </si>
  <si>
    <t>IRDM</t>
  </si>
  <si>
    <t>CS 210619 Index</t>
  </si>
  <si>
    <t>ITRI</t>
  </si>
  <si>
    <t>CS 10130 Index</t>
  </si>
  <si>
    <t>IUSB</t>
  </si>
  <si>
    <t>CS 461272 Index</t>
  </si>
  <si>
    <t>IVR-</t>
  </si>
  <si>
    <t>CS 258071 Index</t>
  </si>
  <si>
    <t>IXUS</t>
  </si>
  <si>
    <t>CS 8112139 Index</t>
  </si>
  <si>
    <t>JPS-</t>
  </si>
  <si>
    <t>CS 290269 Index</t>
  </si>
  <si>
    <t>JRVR</t>
  </si>
  <si>
    <t>CS 458977 Index</t>
  </si>
  <si>
    <t>KAMN</t>
  </si>
  <si>
    <t>CS 4013 Index</t>
  </si>
  <si>
    <t>KLIC</t>
  </si>
  <si>
    <t>CS 8645 Index</t>
  </si>
  <si>
    <t>KL--</t>
  </si>
  <si>
    <t>CS 793977 Index</t>
  </si>
  <si>
    <t>KRG-</t>
  </si>
  <si>
    <t>CS 41018 Index</t>
  </si>
  <si>
    <t>KRNY</t>
  </si>
  <si>
    <t>CS 41973 Index</t>
  </si>
  <si>
    <t>KRO-</t>
  </si>
  <si>
    <t>CS 40596 Index</t>
  </si>
  <si>
    <t>KTOS</t>
  </si>
  <si>
    <t>CS 29231 Index</t>
  </si>
  <si>
    <t>KWR-</t>
  </si>
  <si>
    <t>CS 4451 Index</t>
  </si>
  <si>
    <t>KW26</t>
  </si>
  <si>
    <t>CS 267862 Index</t>
  </si>
  <si>
    <t>KYN-</t>
  </si>
  <si>
    <t>CS 290271 Index</t>
  </si>
  <si>
    <t>LGIH</t>
  </si>
  <si>
    <t>CS 339854 Index</t>
  </si>
  <si>
    <t>LSCC</t>
  </si>
  <si>
    <t>CS 4564 Index</t>
  </si>
  <si>
    <t>LTPZ</t>
  </si>
  <si>
    <t>CS 740310 Index</t>
  </si>
  <si>
    <t>LZB-</t>
  </si>
  <si>
    <t>CS 4015 Index</t>
  </si>
  <si>
    <t>CS 307017 Index</t>
  </si>
  <si>
    <t>MATX</t>
  </si>
  <si>
    <t>CS 4937 Index</t>
  </si>
  <si>
    <t>MED3</t>
  </si>
  <si>
    <t>CS 38669 Index</t>
  </si>
  <si>
    <t>MEOH</t>
  </si>
  <si>
    <t>CS 51052 Index</t>
  </si>
  <si>
    <t>MFC-</t>
  </si>
  <si>
    <t>CS 65053 Index</t>
  </si>
  <si>
    <t>MGA-</t>
  </si>
  <si>
    <t>CS 16533 Index</t>
  </si>
  <si>
    <t>MGEE</t>
  </si>
  <si>
    <t>CS 4387 Index</t>
  </si>
  <si>
    <t>MGRC</t>
  </si>
  <si>
    <t>CS 10181 Index</t>
  </si>
  <si>
    <t>MGY-</t>
  </si>
  <si>
    <t>CS 749516 Index</t>
  </si>
  <si>
    <t>MLHR</t>
  </si>
  <si>
    <t>CS 4151 Index</t>
  </si>
  <si>
    <t>MLI-</t>
  </si>
  <si>
    <t>CS 8871 Index</t>
  </si>
  <si>
    <t>MMI-</t>
  </si>
  <si>
    <t>CS 328912 Index</t>
  </si>
  <si>
    <t>MMP-</t>
  </si>
  <si>
    <t>CS 33861 Index</t>
  </si>
  <si>
    <t>MMYT</t>
  </si>
  <si>
    <t>CS 226873 Index</t>
  </si>
  <si>
    <t>MNR-</t>
  </si>
  <si>
    <t>CS 18096 Index</t>
  </si>
  <si>
    <t>MOTI</t>
  </si>
  <si>
    <t>CS 8112144 Index</t>
  </si>
  <si>
    <t>MPLX</t>
  </si>
  <si>
    <t>CS 307865 Index</t>
  </si>
  <si>
    <t>MTRN</t>
  </si>
  <si>
    <t>CS 3997 Index</t>
  </si>
  <si>
    <t>MTX-</t>
  </si>
  <si>
    <t>CS 8676 Index</t>
  </si>
  <si>
    <t>NAC-</t>
  </si>
  <si>
    <t>CS 8027555 Index</t>
  </si>
  <si>
    <t>NAD-</t>
  </si>
  <si>
    <t>CS 36730 Index</t>
  </si>
  <si>
    <t>NBLX</t>
  </si>
  <si>
    <t>CS 709717 Index</t>
  </si>
  <si>
    <t>NBTB</t>
  </si>
  <si>
    <t>CS 8682 Index</t>
  </si>
  <si>
    <t>NEXA</t>
  </si>
  <si>
    <t>CS 763741 Index</t>
  </si>
  <si>
    <t>NG6-</t>
  </si>
  <si>
    <t>CS 65072 Index</t>
  </si>
  <si>
    <t>NNI-</t>
  </si>
  <si>
    <t>CS 40613 Index</t>
  </si>
  <si>
    <t>NOVT</t>
  </si>
  <si>
    <t>CS 271055 Index</t>
  </si>
  <si>
    <t>NPO-</t>
  </si>
  <si>
    <t>CS 37251 Index</t>
  </si>
  <si>
    <t>NSIT</t>
  </si>
  <si>
    <t>CS 20249 Index</t>
  </si>
  <si>
    <t>NS--</t>
  </si>
  <si>
    <t>CS 34454 Index</t>
  </si>
  <si>
    <t>NUV-</t>
  </si>
  <si>
    <t>CS 36787 Index</t>
  </si>
  <si>
    <t>NWBI</t>
  </si>
  <si>
    <t>CS 15806 Index</t>
  </si>
  <si>
    <t>NWN-</t>
  </si>
  <si>
    <t>CS 4422 Index</t>
  </si>
  <si>
    <t>NYMT</t>
  </si>
  <si>
    <t>CS 51498 Index</t>
  </si>
  <si>
    <t>NZF-</t>
  </si>
  <si>
    <t>CS 36775 Index</t>
  </si>
  <si>
    <t>OCFC</t>
  </si>
  <si>
    <t>CS 20447 Index</t>
  </si>
  <si>
    <t>OFG-</t>
  </si>
  <si>
    <t>CS 15829 Index</t>
  </si>
  <si>
    <t>ONEQ</t>
  </si>
  <si>
    <t>CS 8112137 Index</t>
  </si>
  <si>
    <t>OPI-</t>
  </si>
  <si>
    <t>CS 209373 Index</t>
  </si>
  <si>
    <t>OR--</t>
  </si>
  <si>
    <t>CS 740330 Index</t>
  </si>
  <si>
    <t>OSIS</t>
  </si>
  <si>
    <t>CS 25044 Index</t>
  </si>
  <si>
    <t>OTEX</t>
  </si>
  <si>
    <t>CS 25830 Index</t>
  </si>
  <si>
    <t>OTTR</t>
  </si>
  <si>
    <t>CS 4159 Index</t>
  </si>
  <si>
    <t>OXM-</t>
  </si>
  <si>
    <t>CS 7456 Index</t>
  </si>
  <si>
    <t>PBFX</t>
  </si>
  <si>
    <t>CS 352086 Index</t>
  </si>
  <si>
    <t>PCI3</t>
  </si>
  <si>
    <t>CS 324421 Index</t>
  </si>
  <si>
    <t>PDI-</t>
  </si>
  <si>
    <t>CS 313022 Index</t>
  </si>
  <si>
    <t>PFSI</t>
  </si>
  <si>
    <t>CS 323490 Index</t>
  </si>
  <si>
    <t>PMT-</t>
  </si>
  <si>
    <t>CS 210598 Index</t>
  </si>
  <si>
    <t>PPBI</t>
  </si>
  <si>
    <t>CS 23647 Index</t>
  </si>
  <si>
    <t>PRAA</t>
  </si>
  <si>
    <t>CS 37803 Index</t>
  </si>
  <si>
    <t>PRGS</t>
  </si>
  <si>
    <t>CS 7540 Index</t>
  </si>
  <si>
    <t>PRK-</t>
  </si>
  <si>
    <t>CS 10243 Index</t>
  </si>
  <si>
    <t>PSEC</t>
  </si>
  <si>
    <t>CS 40824 Index</t>
  </si>
  <si>
    <t>PSMT</t>
  </si>
  <si>
    <t>CS 25063 Index</t>
  </si>
  <si>
    <t>PSXP</t>
  </si>
  <si>
    <t>CS 327763 Index</t>
  </si>
  <si>
    <t>PUMP</t>
  </si>
  <si>
    <t>CS 747496 Index</t>
  </si>
  <si>
    <t>RCII</t>
  </si>
  <si>
    <t>CS 12008 Index</t>
  </si>
  <si>
    <t>CS 65530 Index</t>
  </si>
  <si>
    <t>RMBS</t>
  </si>
  <si>
    <t>CS 22596 Index</t>
  </si>
  <si>
    <t>RQI-</t>
  </si>
  <si>
    <t>CS 290303 Index</t>
  </si>
  <si>
    <t>RRR-</t>
  </si>
  <si>
    <t>CS 696707 Index</t>
  </si>
  <si>
    <t>RWT-</t>
  </si>
  <si>
    <t>CS 15914 Index</t>
  </si>
  <si>
    <t>SASR</t>
  </si>
  <si>
    <t>CS 20601 Index</t>
  </si>
  <si>
    <t>SBCF</t>
  </si>
  <si>
    <t>CS 15955 Index</t>
  </si>
  <si>
    <t>SCL-</t>
  </si>
  <si>
    <t>CS 7553 Index</t>
  </si>
  <si>
    <t>SCS-</t>
  </si>
  <si>
    <t>CS 25092 Index</t>
  </si>
  <si>
    <t>SFNC</t>
  </si>
  <si>
    <t>CS 12773 Index</t>
  </si>
  <si>
    <t>SGOL</t>
  </si>
  <si>
    <t>CS 8112132 Index</t>
  </si>
  <si>
    <t>SHEN</t>
  </si>
  <si>
    <t>CS 25409 Index</t>
  </si>
  <si>
    <t>SHLX</t>
  </si>
  <si>
    <t>CS 360862 Index</t>
  </si>
  <si>
    <t>SJI-</t>
  </si>
  <si>
    <t>CS 4471 Index</t>
  </si>
  <si>
    <t>SJR-</t>
  </si>
  <si>
    <t>CS 65531 Index</t>
  </si>
  <si>
    <t>SLF-</t>
  </si>
  <si>
    <t>CS 65058 Index</t>
  </si>
  <si>
    <t>SNBR</t>
  </si>
  <si>
    <t>CS 26896 Index</t>
  </si>
  <si>
    <t>SPHQ</t>
  </si>
  <si>
    <t>CS 8112133 Index</t>
  </si>
  <si>
    <t>SPH-</t>
  </si>
  <si>
    <t>CS 20683 Index</t>
  </si>
  <si>
    <t>SPIP</t>
  </si>
  <si>
    <t>CS 290726 Index</t>
  </si>
  <si>
    <t>SPTL</t>
  </si>
  <si>
    <t>CS 306992 Index</t>
  </si>
  <si>
    <t>SPXC</t>
  </si>
  <si>
    <t>CS 4610 Index</t>
  </si>
  <si>
    <t>SSB-</t>
  </si>
  <si>
    <t>CS 20117 Index</t>
  </si>
  <si>
    <t>SSD-</t>
  </si>
  <si>
    <t>CS 11904 Index</t>
  </si>
  <si>
    <t>SSRM</t>
  </si>
  <si>
    <t>CS 37750 Index</t>
  </si>
  <si>
    <t>STBA</t>
  </si>
  <si>
    <t>CS 9757 Index</t>
  </si>
  <si>
    <t>STFC</t>
  </si>
  <si>
    <t>CS 8882 Index</t>
  </si>
  <si>
    <t>STIP</t>
  </si>
  <si>
    <t>CS 8112134 Index</t>
  </si>
  <si>
    <t>STNG</t>
  </si>
  <si>
    <t>CS 213308 Index</t>
  </si>
  <si>
    <t>STPZ</t>
  </si>
  <si>
    <t>CS 698447 Index</t>
  </si>
  <si>
    <t>SXT-</t>
  </si>
  <si>
    <t>CS 4509 Index</t>
  </si>
  <si>
    <t>TAC-</t>
  </si>
  <si>
    <t>CS 65532 Index</t>
  </si>
  <si>
    <t>TALO</t>
  </si>
  <si>
    <t>CS 10335 Index</t>
  </si>
  <si>
    <t>TCP-</t>
  </si>
  <si>
    <t>CS 28199 Index</t>
  </si>
  <si>
    <t>TECK</t>
  </si>
  <si>
    <t>CS 65536 Index</t>
  </si>
  <si>
    <t>TIPX</t>
  </si>
  <si>
    <t>CS 8112136 Index</t>
  </si>
  <si>
    <t>TIPZ</t>
  </si>
  <si>
    <t>CS 290727 Index</t>
  </si>
  <si>
    <t>TMP-</t>
  </si>
  <si>
    <t>CS 10373 Index</t>
  </si>
  <si>
    <t>TOWN</t>
  </si>
  <si>
    <t>CS 51289 Index</t>
  </si>
  <si>
    <t>TROX</t>
  </si>
  <si>
    <t>CS 65950 Index</t>
  </si>
  <si>
    <t>TRQ-</t>
  </si>
  <si>
    <t>CS 65540 Index</t>
  </si>
  <si>
    <t>TRS-</t>
  </si>
  <si>
    <t>CS 7487 Index</t>
  </si>
  <si>
    <t>TRTN</t>
  </si>
  <si>
    <t>CS 42682 Index</t>
  </si>
  <si>
    <t>TSLX</t>
  </si>
  <si>
    <t>CS 351215 Index</t>
  </si>
  <si>
    <t>TWNK</t>
  </si>
  <si>
    <t>CS 681367 Index</t>
  </si>
  <si>
    <t>TYG-</t>
  </si>
  <si>
    <t>CS 42450 Index</t>
  </si>
  <si>
    <t>UE--</t>
  </si>
  <si>
    <t>CS 351402 Index</t>
  </si>
  <si>
    <t>UFPI</t>
  </si>
  <si>
    <t>CS 10397 Index</t>
  </si>
  <si>
    <t>USAC</t>
  </si>
  <si>
    <t>CS 316289 Index</t>
  </si>
  <si>
    <t>USI6</t>
  </si>
  <si>
    <t>CS 64773 Index</t>
  </si>
  <si>
    <t>UVV-</t>
  </si>
  <si>
    <t>CS 4034 Index</t>
  </si>
  <si>
    <t>VBTX</t>
  </si>
  <si>
    <t>CS 360492 Index</t>
  </si>
  <si>
    <t>VGLT</t>
  </si>
  <si>
    <t>CS 8112140 Index</t>
  </si>
  <si>
    <t>VGR-</t>
  </si>
  <si>
    <t>CS 15438 Index</t>
  </si>
  <si>
    <t>VNOM</t>
  </si>
  <si>
    <t>CS 352485 Index</t>
  </si>
  <si>
    <t>VVI-</t>
  </si>
  <si>
    <t>CS 4780 Index</t>
  </si>
  <si>
    <t>VYMI</t>
  </si>
  <si>
    <t>CS 8112141 Index</t>
  </si>
  <si>
    <t>WABC</t>
  </si>
  <si>
    <t>CS 8815 Index</t>
  </si>
  <si>
    <t>WAFD</t>
  </si>
  <si>
    <t>CS 4519 Index</t>
  </si>
  <si>
    <t>WDFC</t>
  </si>
  <si>
    <t>CS 3701 Index</t>
  </si>
  <si>
    <t>WD--</t>
  </si>
  <si>
    <t>CS 267975 Index</t>
  </si>
  <si>
    <t>WMS-</t>
  </si>
  <si>
    <t>CS 354162 Index</t>
  </si>
  <si>
    <t>WPM-</t>
  </si>
  <si>
    <t>CS 65064 Index</t>
  </si>
  <si>
    <t>WRL1</t>
  </si>
  <si>
    <t>CS 10423 Index</t>
  </si>
  <si>
    <t>WSFS</t>
  </si>
  <si>
    <t>CS 16076 Index</t>
  </si>
  <si>
    <t>XT--</t>
  </si>
  <si>
    <t>CS 8112142 Index</t>
  </si>
  <si>
    <t>BR50</t>
  </si>
  <si>
    <t>Morningstar Big Data &amp; Robotics 50 Index</t>
  </si>
  <si>
    <t>Democratic Political Contributions Index</t>
  </si>
  <si>
    <t>TMAC</t>
  </si>
  <si>
    <t>Invesco Total Market All Cap Index</t>
  </si>
  <si>
    <t>CVPH</t>
  </si>
  <si>
    <t>SGI Curve Vol Premium Hedged Index</t>
  </si>
  <si>
    <t>DOEQ</t>
  </si>
  <si>
    <t>New Frontier Domestic Equity Index</t>
  </si>
  <si>
    <t>DOBA</t>
  </si>
  <si>
    <t>New Frontier Domestic Balanced Index</t>
  </si>
  <si>
    <t>CVPU</t>
  </si>
  <si>
    <t>SGI Curve Vol Premium Index</t>
  </si>
  <si>
    <t>TPGR</t>
  </si>
  <si>
    <t>Agora Top Green</t>
  </si>
  <si>
    <t>DOIN</t>
  </si>
  <si>
    <t>New Frontier Domestic Income Index</t>
  </si>
  <si>
    <t>DOBG</t>
  </si>
  <si>
    <t>New Frontier Domestic Balanced Growth Index</t>
  </si>
  <si>
    <t>DOBI</t>
  </si>
  <si>
    <t>New Frontier Domestic Balanced Income Index</t>
  </si>
  <si>
    <t>DOGI</t>
  </si>
  <si>
    <t>New Frontier Domestic Growth Index</t>
  </si>
  <si>
    <t>DIVY</t>
  </si>
  <si>
    <t>Hamilton12 Diversified Yield Index</t>
  </si>
  <si>
    <t>SUSE</t>
  </si>
  <si>
    <t>Morningstar Sustainability Extended</t>
  </si>
  <si>
    <t>URTS</t>
  </si>
  <si>
    <t>S&amp;P United States REIT 10% Capped and S&amp;P/TSX 60 Sectors 10% Capped 20/80 Blend(Custom)</t>
  </si>
  <si>
    <t>LECY</t>
  </si>
  <si>
    <t>Leading Cycle Indicator Index</t>
  </si>
  <si>
    <t>GSGF</t>
  </si>
  <si>
    <t>Goldman Sachs Factor Index</t>
  </si>
  <si>
    <t>SWSS</t>
  </si>
  <si>
    <t xml:space="preserve">Morningstar Sustainability Select 70 Index </t>
  </si>
  <si>
    <t>REXN</t>
  </si>
  <si>
    <t>REXN Composite</t>
  </si>
  <si>
    <t>TK20</t>
  </si>
  <si>
    <t>Daimler Index PPSP_2020</t>
  </si>
  <si>
    <t>PR20</t>
  </si>
  <si>
    <t>Daimler Peer Group Index PPSP_2020</t>
  </si>
  <si>
    <t>ESGA</t>
  </si>
  <si>
    <t>ECPI ESG Agri-Business Index</t>
  </si>
  <si>
    <t>GDIC</t>
  </si>
  <si>
    <t>Morningstar Digital Infrastructure &amp; Connectivity</t>
  </si>
  <si>
    <t>MISD</t>
  </si>
  <si>
    <t>MICEX SMID Index</t>
  </si>
  <si>
    <t>SENT</t>
  </si>
  <si>
    <t>SG Sentiment Index</t>
  </si>
  <si>
    <t>WTLI</t>
  </si>
  <si>
    <t>SGI Travel and Leisure Index</t>
  </si>
  <si>
    <t>PAN3</t>
  </si>
  <si>
    <t>S&amp;P Pan Arab Composite with Saudi capped at 30%</t>
  </si>
  <si>
    <t>PAN4</t>
  </si>
  <si>
    <t>S&amp;P Pan Arab Composite with Saudi capped at 40%</t>
  </si>
  <si>
    <t>SA30</t>
  </si>
  <si>
    <t>S&amp;P Pan Arab Large Mid with KSA 30%</t>
  </si>
  <si>
    <t>SA40</t>
  </si>
  <si>
    <t>S&amp;P Pan Arab Large Mid with KSA 40%</t>
  </si>
  <si>
    <t>INRC</t>
  </si>
  <si>
    <t>IND1BARC Index</t>
  </si>
  <si>
    <t>INRT</t>
  </si>
  <si>
    <t>IND1BART Index</t>
  </si>
  <si>
    <t>D001</t>
  </si>
  <si>
    <t>CS 64891 Index</t>
  </si>
  <si>
    <t>D002</t>
  </si>
  <si>
    <t>CS 289958 Index</t>
  </si>
  <si>
    <t>D003</t>
  </si>
  <si>
    <t>CS 38610 Index</t>
  </si>
  <si>
    <t>D004</t>
  </si>
  <si>
    <t>CS 762805 Index</t>
  </si>
  <si>
    <t>D005</t>
  </si>
  <si>
    <t>CS 25296 Index</t>
  </si>
  <si>
    <t>D006</t>
  </si>
  <si>
    <t>CS 13491 Index</t>
  </si>
  <si>
    <t>D007</t>
  </si>
  <si>
    <t>CS 278291 Index</t>
  </si>
  <si>
    <t>D008</t>
  </si>
  <si>
    <t>CS 1010612 Index</t>
  </si>
  <si>
    <t>D009</t>
  </si>
  <si>
    <t>CS 267151 Index</t>
  </si>
  <si>
    <t>D010</t>
  </si>
  <si>
    <t>CS 44568 Index</t>
  </si>
  <si>
    <t>AMWL</t>
  </si>
  <si>
    <t>CS 8112163 Index</t>
  </si>
  <si>
    <t>ASAN</t>
  </si>
  <si>
    <t>CS 8112287 Index</t>
  </si>
  <si>
    <t>AZEK</t>
  </si>
  <si>
    <t>CS 8108394 Index</t>
  </si>
  <si>
    <t>BETC</t>
  </si>
  <si>
    <t>CS 8026843 Index</t>
  </si>
  <si>
    <t>CLSN</t>
  </si>
  <si>
    <t>CS 8107168 Index</t>
  </si>
  <si>
    <t>CRSR</t>
  </si>
  <si>
    <t>CS 8112239 Index</t>
  </si>
  <si>
    <t>DOMO</t>
  </si>
  <si>
    <t>CS 818046 Index</t>
  </si>
  <si>
    <t>DOYU</t>
  </si>
  <si>
    <t>CS 8031178 Index</t>
  </si>
  <si>
    <t>ENR1</t>
  </si>
  <si>
    <t>CS 8108670 Index</t>
  </si>
  <si>
    <t>FOUR</t>
  </si>
  <si>
    <t>CS 8107440 Index</t>
  </si>
  <si>
    <t>FSLY</t>
  </si>
  <si>
    <t>CS 8029963 Index</t>
  </si>
  <si>
    <t>GDRX</t>
  </si>
  <si>
    <t>CS 8112240 Index</t>
  </si>
  <si>
    <t>GRVY</t>
  </si>
  <si>
    <t>CS 41536 Index</t>
  </si>
  <si>
    <t>GTCN</t>
  </si>
  <si>
    <t>CS 8175666 Index</t>
  </si>
  <si>
    <t>HEAR</t>
  </si>
  <si>
    <t>CS 291353 Index</t>
  </si>
  <si>
    <t>HMI-</t>
  </si>
  <si>
    <t>CS 806866 Index</t>
  </si>
  <si>
    <t>IH--</t>
  </si>
  <si>
    <t>CS 8112505 Index</t>
  </si>
  <si>
    <t>IMXI</t>
  </si>
  <si>
    <t>CS 749136 Index</t>
  </si>
  <si>
    <t>ISPY</t>
  </si>
  <si>
    <t>CS 8175665 Index</t>
  </si>
  <si>
    <t>LI--</t>
  </si>
  <si>
    <t>CS 8110556 Index</t>
  </si>
  <si>
    <t>LOGI</t>
  </si>
  <si>
    <t>CS 38221 Index</t>
  </si>
  <si>
    <t>NIO-</t>
  </si>
  <si>
    <t>CS 822028 Index</t>
  </si>
  <si>
    <t>NVEI</t>
  </si>
  <si>
    <t>CS 8112186 Index</t>
  </si>
  <si>
    <t>PING</t>
  </si>
  <si>
    <t>CS 8036381 Index</t>
  </si>
  <si>
    <t>PLTR</t>
  </si>
  <si>
    <t>CS 8112289 Index</t>
  </si>
  <si>
    <t>RXT-</t>
  </si>
  <si>
    <t>CS 8110639 Index</t>
  </si>
  <si>
    <t>SENS</t>
  </si>
  <si>
    <t>CS 816250 Index</t>
  </si>
  <si>
    <t>SFOR</t>
  </si>
  <si>
    <t>CS 8103465 Index</t>
  </si>
  <si>
    <t>SFRG</t>
  </si>
  <si>
    <t>CS 682222 Index</t>
  </si>
  <si>
    <t>SNOW</t>
  </si>
  <si>
    <t>CS 8112152 Index</t>
  </si>
  <si>
    <t>TOBI</t>
  </si>
  <si>
    <t>CS 486192 Index</t>
  </si>
  <si>
    <t>UPLD</t>
  </si>
  <si>
    <t>CS 404357 Index</t>
  </si>
  <si>
    <t>U---</t>
  </si>
  <si>
    <t>CS 8112173 Index</t>
  </si>
  <si>
    <t>VRRM</t>
  </si>
  <si>
    <t>CS 747173 Index</t>
  </si>
  <si>
    <t>XPEV</t>
  </si>
  <si>
    <t>CS 8111928 Index</t>
  </si>
  <si>
    <t>XZEM</t>
  </si>
  <si>
    <t>CS 8175664 Index</t>
  </si>
  <si>
    <t>XZW0</t>
  </si>
  <si>
    <t>CS 8175662 Index</t>
  </si>
  <si>
    <t>ZI--</t>
  </si>
  <si>
    <t>CS 8107384 Index</t>
  </si>
  <si>
    <t>ABNB</t>
  </si>
  <si>
    <t>CS 8175629 Index</t>
  </si>
  <si>
    <t>DASH</t>
  </si>
  <si>
    <t>CS 8175603 Index</t>
  </si>
  <si>
    <t>SPSE</t>
  </si>
  <si>
    <t>S&amp;P South Africa Ex-SJ Domestic Shareholder Weighted Index</t>
  </si>
  <si>
    <t>LGEC</t>
  </si>
  <si>
    <t>Hartford Longevity Economy Index</t>
  </si>
  <si>
    <t>NIIP</t>
  </si>
  <si>
    <t>NIC Industrial and Petroleum Services Index</t>
  </si>
  <si>
    <t>NIST</t>
  </si>
  <si>
    <t>NIC Services and Telecommunications Index</t>
  </si>
  <si>
    <t>NIC Index</t>
  </si>
  <si>
    <t>EXFC</t>
  </si>
  <si>
    <t>EXFRONT150 ex Colombia</t>
  </si>
  <si>
    <t>CHNA</t>
  </si>
  <si>
    <t>AlphaShares China All Cap Index</t>
  </si>
  <si>
    <t>GLRM</t>
  </si>
  <si>
    <t>MESI</t>
  </si>
  <si>
    <t>Morningstar Enhanced Style Index</t>
  </si>
  <si>
    <t>CS 8029343 Index</t>
  </si>
  <si>
    <t>CS 211714 Index</t>
  </si>
  <si>
    <t>CS 788896 Index</t>
  </si>
  <si>
    <t>CS 204196 Index</t>
  </si>
  <si>
    <t>CS 280430 Index</t>
  </si>
  <si>
    <t>CS 465197 Index</t>
  </si>
  <si>
    <t>CS 697777 Index</t>
  </si>
  <si>
    <t>CS 37242 Index</t>
  </si>
  <si>
    <t>CS 570547 Index</t>
  </si>
  <si>
    <t>CS 8105852 Index</t>
  </si>
  <si>
    <t>CS 8175611 Index</t>
  </si>
  <si>
    <t>GCSE</t>
  </si>
  <si>
    <t>ENRG</t>
  </si>
  <si>
    <t>12LC</t>
  </si>
  <si>
    <t>S&amp;P Global 1200 ESG Low Carbon Index</t>
  </si>
  <si>
    <t>LV75</t>
  </si>
  <si>
    <t>New Age Alpha Low Volatility 75 Index</t>
  </si>
  <si>
    <t>LE75</t>
  </si>
  <si>
    <t>New Age Alpha Leading 75 Index</t>
  </si>
  <si>
    <t>NTNX</t>
  </si>
  <si>
    <t>CS 710252</t>
  </si>
  <si>
    <t>MTME</t>
  </si>
  <si>
    <t>Morningstar Target Market Exposure Index</t>
  </si>
  <si>
    <t>NAEE</t>
  </si>
  <si>
    <t>Morningstar Renewable Energy Index</t>
  </si>
  <si>
    <t>RWXN</t>
  </si>
  <si>
    <t>RWXN Composite</t>
  </si>
  <si>
    <t>B46-</t>
  </si>
  <si>
    <t xml:space="preserve">S&amp;P U.S. SmallCap and MidCap Blended Index </t>
  </si>
  <si>
    <t>B5VG</t>
  </si>
  <si>
    <t>S&amp;P 500 Value and Growth 70/30 Blended Index</t>
  </si>
  <si>
    <t>B546</t>
  </si>
  <si>
    <t>S&amp;P 500/400/600 Blended Index</t>
  </si>
  <si>
    <t>AESG</t>
  </si>
  <si>
    <t>HESTA Australian 200 Total Return ex-ESG Exclusions</t>
  </si>
  <si>
    <t>SUMO</t>
  </si>
  <si>
    <t>Morningstar US Sustainability Moat</t>
  </si>
  <si>
    <t>ETHE</t>
  </si>
  <si>
    <t>Morningstar US Exponential Technologies Healthcare</t>
  </si>
  <si>
    <t>MRSS</t>
  </si>
  <si>
    <t>Morningstar Select</t>
  </si>
  <si>
    <t>EFQY</t>
  </si>
  <si>
    <t>Invesco Focused Quality and Yield Index</t>
  </si>
  <si>
    <t>NXSO</t>
  </si>
  <si>
    <t>WisdomTree Emerging Markets ex-State-Owned Enterprises UCITS Index</t>
  </si>
  <si>
    <t>BT15</t>
  </si>
  <si>
    <t>T Rowe S&amp;P 500 Exclusion 15% </t>
  </si>
  <si>
    <t>TEST</t>
  </si>
  <si>
    <t>MAC Solar Test</t>
  </si>
  <si>
    <t>D011</t>
  </si>
  <si>
    <t>CS 324502 Index</t>
  </si>
  <si>
    <t>D012</t>
  </si>
  <si>
    <t>CS 751879 Index</t>
  </si>
  <si>
    <t>D013</t>
  </si>
  <si>
    <t>CS 8103773 Index</t>
  </si>
  <si>
    <t>D014</t>
  </si>
  <si>
    <t>CS 8108696 Index</t>
  </si>
  <si>
    <t>D015</t>
  </si>
  <si>
    <t>CS 8178719 Index</t>
  </si>
  <si>
    <t>D016</t>
  </si>
  <si>
    <t>CS 8178725 Index</t>
  </si>
  <si>
    <t>D017</t>
  </si>
  <si>
    <t>CS 3694 Index</t>
  </si>
  <si>
    <t>D018</t>
  </si>
  <si>
    <t>CS 290809 Index</t>
  </si>
  <si>
    <t>D019</t>
  </si>
  <si>
    <t>CS 299370 Index</t>
  </si>
  <si>
    <t>D020</t>
  </si>
  <si>
    <t>CS 11999 Index</t>
  </si>
  <si>
    <t>D021</t>
  </si>
  <si>
    <t>CS 8032745 Index</t>
  </si>
  <si>
    <t>D022</t>
  </si>
  <si>
    <t>CS 37999 Index</t>
  </si>
  <si>
    <t>D023</t>
  </si>
  <si>
    <t>CS 8103645 Index</t>
  </si>
  <si>
    <t>D024</t>
  </si>
  <si>
    <t>CS 38287 Index</t>
  </si>
  <si>
    <t>D025</t>
  </si>
  <si>
    <t>CS 8178732 Index</t>
  </si>
  <si>
    <t>D026</t>
  </si>
  <si>
    <t>CS 34628 Index</t>
  </si>
  <si>
    <t>D027</t>
  </si>
  <si>
    <t>CS 63606 Index</t>
  </si>
  <si>
    <t>D028</t>
  </si>
  <si>
    <t>CS 8029349 Index</t>
  </si>
  <si>
    <t>ACCD</t>
  </si>
  <si>
    <t>CS 8108499 Index</t>
  </si>
  <si>
    <t>AFEN</t>
  </si>
  <si>
    <t>CS 8178239 Index</t>
  </si>
  <si>
    <t>AGED</t>
  </si>
  <si>
    <t>CS 8178699 Index</t>
  </si>
  <si>
    <t>ALCL</t>
  </si>
  <si>
    <t>CS 44393 Index</t>
  </si>
  <si>
    <t>AQB-</t>
  </si>
  <si>
    <t>CS 739714 Index</t>
  </si>
  <si>
    <t>ARKF</t>
  </si>
  <si>
    <t>CS 8178701 Index</t>
  </si>
  <si>
    <t>ARKG</t>
  </si>
  <si>
    <t>CS 8178728 Index</t>
  </si>
  <si>
    <t>ARKQ</t>
  </si>
  <si>
    <t>CS 8178729 Index</t>
  </si>
  <si>
    <t>ARKW</t>
  </si>
  <si>
    <t>CS 8178702 Index</t>
  </si>
  <si>
    <t>AZRE</t>
  </si>
  <si>
    <t>CS 710592 Index</t>
  </si>
  <si>
    <t>BBAX</t>
  </si>
  <si>
    <t>CS 8178730 Index</t>
  </si>
  <si>
    <t>BE--</t>
  </si>
  <si>
    <t>CS 819086 Index</t>
  </si>
  <si>
    <t>BFLY</t>
  </si>
  <si>
    <t>CS 8178700 Index</t>
  </si>
  <si>
    <t>BLDP</t>
  </si>
  <si>
    <t>CS 18786 Index</t>
  </si>
  <si>
    <t>BSIG</t>
  </si>
  <si>
    <t>CS 360497 Index</t>
  </si>
  <si>
    <t>BZH-</t>
  </si>
  <si>
    <t>CS 10429 Index</t>
  </si>
  <si>
    <t>CHX-</t>
  </si>
  <si>
    <t>CS 788961 Index</t>
  </si>
  <si>
    <t>CMLF</t>
  </si>
  <si>
    <t>CS 8169473 Index</t>
  </si>
  <si>
    <t>CRK-</t>
  </si>
  <si>
    <t>CS 19953 Index</t>
  </si>
  <si>
    <t>CRNC</t>
  </si>
  <si>
    <t>CS 8028965 Index</t>
  </si>
  <si>
    <t>CWR-</t>
  </si>
  <si>
    <t>CS 41317 Index</t>
  </si>
  <si>
    <t>DQ--</t>
  </si>
  <si>
    <t>CS 267205 Index</t>
  </si>
  <si>
    <t>EB--</t>
  </si>
  <si>
    <t>CS 822327 Index</t>
  </si>
  <si>
    <t>ENVA</t>
  </si>
  <si>
    <t>CS 360747 Index</t>
  </si>
  <si>
    <t>ESGU</t>
  </si>
  <si>
    <t>CS 8178720 Index</t>
  </si>
  <si>
    <t>EVGN</t>
  </si>
  <si>
    <t>CS 276862 Index</t>
  </si>
  <si>
    <t>F3CG</t>
  </si>
  <si>
    <t>CS 44503 Index</t>
  </si>
  <si>
    <t>FCEL</t>
  </si>
  <si>
    <t>CS 22747 Index</t>
  </si>
  <si>
    <t>FIXD</t>
  </si>
  <si>
    <t>CS 8178721 Index</t>
  </si>
  <si>
    <t>FRTA</t>
  </si>
  <si>
    <t>CS 710870 Index</t>
  </si>
  <si>
    <t>FTCS</t>
  </si>
  <si>
    <t>CS 8178722 Index</t>
  </si>
  <si>
    <t>FTEC</t>
  </si>
  <si>
    <t>CS 8178704 Index</t>
  </si>
  <si>
    <t>GFF-</t>
  </si>
  <si>
    <t>CS 7418 Index</t>
  </si>
  <si>
    <t>GLDM</t>
  </si>
  <si>
    <t>CS 8110546 Index</t>
  </si>
  <si>
    <t>HEX-</t>
  </si>
  <si>
    <t>CS 19178 Index</t>
  </si>
  <si>
    <t>HIMS</t>
  </si>
  <si>
    <t>CS 8176447 Index</t>
  </si>
  <si>
    <t>HOV-</t>
  </si>
  <si>
    <t>CS 2461 Index</t>
  </si>
  <si>
    <t>HYLB</t>
  </si>
  <si>
    <t>CS 8178705 Index</t>
  </si>
  <si>
    <t>ICLN</t>
  </si>
  <si>
    <t>CS 8178723 Index</t>
  </si>
  <si>
    <t>ICSH</t>
  </si>
  <si>
    <t>CS 8178731 Index</t>
  </si>
  <si>
    <t>IIPR</t>
  </si>
  <si>
    <t>CS 737913 Index</t>
  </si>
  <si>
    <t>ISTB</t>
  </si>
  <si>
    <t>CS 698442 Index</t>
  </si>
  <si>
    <t>ITM-</t>
  </si>
  <si>
    <t>CS 42312 Index</t>
  </si>
  <si>
    <t>IUSG</t>
  </si>
  <si>
    <t>CS 8178724 Index</t>
  </si>
  <si>
    <t>IVOL</t>
  </si>
  <si>
    <t>CS 8178706 Index</t>
  </si>
  <si>
    <t>JETS</t>
  </si>
  <si>
    <t>CS 8178707 Index</t>
  </si>
  <si>
    <t>KC--</t>
  </si>
  <si>
    <t>CS 8106946 Index</t>
  </si>
  <si>
    <t>KWEB</t>
  </si>
  <si>
    <t>CS 8036754 Index</t>
  </si>
  <si>
    <t>LIT-</t>
  </si>
  <si>
    <t>CS 8178708 Index</t>
  </si>
  <si>
    <t>LMBS</t>
  </si>
  <si>
    <t>CS 8178726 Index</t>
  </si>
  <si>
    <t>LORL</t>
  </si>
  <si>
    <t>CS 43941 Index</t>
  </si>
  <si>
    <t>LSPD</t>
  </si>
  <si>
    <t>CS 8029288 Index</t>
  </si>
  <si>
    <t>MASS</t>
  </si>
  <si>
    <t>CS 8175701 Index</t>
  </si>
  <si>
    <t>MGNI</t>
  </si>
  <si>
    <t>CS 351342 Index</t>
  </si>
  <si>
    <t>MYTE</t>
  </si>
  <si>
    <t>CS 8176987 Index</t>
  </si>
  <si>
    <t>NEL-</t>
  </si>
  <si>
    <t>CS 759387 Index</t>
  </si>
  <si>
    <t>NWG-</t>
  </si>
  <si>
    <t>CS 65035 Index</t>
  </si>
  <si>
    <t>OCDX</t>
  </si>
  <si>
    <t>CS 8177015 Index</t>
  </si>
  <si>
    <t>ONVO</t>
  </si>
  <si>
    <t>CS 327849 Index</t>
  </si>
  <si>
    <t>OSTK</t>
  </si>
  <si>
    <t>CS 37299 Index</t>
  </si>
  <si>
    <t>OVV-</t>
  </si>
  <si>
    <t>CS 65050 Index</t>
  </si>
  <si>
    <t>PCEL</t>
  </si>
  <si>
    <t>CS 8030066 Index</t>
  </si>
  <si>
    <t>PDBC</t>
  </si>
  <si>
    <t>CS 683282 Index</t>
  </si>
  <si>
    <t>PLUG</t>
  </si>
  <si>
    <t>CS 29351 Index</t>
  </si>
  <si>
    <t>PPS-</t>
  </si>
  <si>
    <t>CS 8178698 Index</t>
  </si>
  <si>
    <t>PRDO</t>
  </si>
  <si>
    <t>CS 24913 Index</t>
  </si>
  <si>
    <t>PRMW</t>
  </si>
  <si>
    <t>CS 65040 Index</t>
  </si>
  <si>
    <t>PSTI</t>
  </si>
  <si>
    <t>CS 51393 Index</t>
  </si>
  <si>
    <t>QTT-</t>
  </si>
  <si>
    <t>CS 822187 Index</t>
  </si>
  <si>
    <t>QUOT</t>
  </si>
  <si>
    <t>CS 351077 Index</t>
  </si>
  <si>
    <t>RADI</t>
  </si>
  <si>
    <t>CS 8112422 Index</t>
  </si>
  <si>
    <t>RDFN</t>
  </si>
  <si>
    <t>CS 758064 Index</t>
  </si>
  <si>
    <t>REGI</t>
  </si>
  <si>
    <t>CS 284545 Index</t>
  </si>
  <si>
    <t>RPRX</t>
  </si>
  <si>
    <t>CS 8108423 Index</t>
  </si>
  <si>
    <t>RPTX</t>
  </si>
  <si>
    <t>CS 8108439 Index</t>
  </si>
  <si>
    <t>RTX-</t>
  </si>
  <si>
    <t>CS 570292 Index</t>
  </si>
  <si>
    <t>SGFY</t>
  </si>
  <si>
    <t>CS 8177358 Index</t>
  </si>
  <si>
    <t>SHYG</t>
  </si>
  <si>
    <t>CS 8178709 Index</t>
  </si>
  <si>
    <t>SKYY</t>
  </si>
  <si>
    <t>CS 8178727 Index</t>
  </si>
  <si>
    <t>SLQT</t>
  </si>
  <si>
    <t>CS 8106990 Index</t>
  </si>
  <si>
    <t>SPLG</t>
  </si>
  <si>
    <t>CS 8178711 Index</t>
  </si>
  <si>
    <t>SPMD</t>
  </si>
  <si>
    <t>CS 8178712 Index</t>
  </si>
  <si>
    <t>STAR</t>
  </si>
  <si>
    <t>CS 18081 Index</t>
  </si>
  <si>
    <t>SURF</t>
  </si>
  <si>
    <t>CS 814686 Index</t>
  </si>
  <si>
    <t>TAN-</t>
  </si>
  <si>
    <t>CS 8178713 Index</t>
  </si>
  <si>
    <t>TEF-</t>
  </si>
  <si>
    <t>CS 37964 Index</t>
  </si>
  <si>
    <t>UIS-</t>
  </si>
  <si>
    <t>CS 4767 Index</t>
  </si>
  <si>
    <t>VCR-</t>
  </si>
  <si>
    <t>CS 8178714 Index</t>
  </si>
  <si>
    <t>VNET</t>
  </si>
  <si>
    <t>CS 276952 Index</t>
  </si>
  <si>
    <t>VNT-</t>
  </si>
  <si>
    <t>CS 8111964 Index</t>
  </si>
  <si>
    <t>VOOG</t>
  </si>
  <si>
    <t>CS 8178716 Index</t>
  </si>
  <si>
    <t>VRT-</t>
  </si>
  <si>
    <t>CS 8107401 Index</t>
  </si>
  <si>
    <t>VTWO</t>
  </si>
  <si>
    <t>CS 8178718 Index</t>
  </si>
  <si>
    <t>WSC-</t>
  </si>
  <si>
    <t>CS 577247 Index</t>
  </si>
  <si>
    <t>XLRE</t>
  </si>
  <si>
    <t>CS 709687 Index</t>
  </si>
  <si>
    <t>XSOE</t>
  </si>
  <si>
    <t>CS 8178717 Index</t>
  </si>
  <si>
    <t>AEGG</t>
  </si>
  <si>
    <t>S&amp;P/ASX 200 A-REIT Ex-GMG and GPT Index</t>
  </si>
  <si>
    <t>UEEU</t>
  </si>
  <si>
    <t>SGI Equity Enhanced Index</t>
  </si>
  <si>
    <t>NAAI</t>
  </si>
  <si>
    <t>New Age Alpha Sector Index</t>
  </si>
  <si>
    <t>UEEJ</t>
  </si>
  <si>
    <t>SGI Equity Enhanced Hedged Index</t>
  </si>
  <si>
    <t>CPNG</t>
  </si>
  <si>
    <t>CS 8178749 Index</t>
  </si>
  <si>
    <t>RBLX</t>
  </si>
  <si>
    <t>CS 8178737 Index</t>
  </si>
  <si>
    <t>300S</t>
  </si>
  <si>
    <t>Metaurus Dividend Multiplier Index - Series 300</t>
  </si>
  <si>
    <t>400S</t>
  </si>
  <si>
    <t>Metaurus Dividend Multiplier Index - Series 400</t>
  </si>
  <si>
    <t>TMEN</t>
  </si>
  <si>
    <t>Morningstar Target Market Exposure NY 4PM</t>
  </si>
  <si>
    <t>CSUP</t>
  </si>
  <si>
    <t>IDX Bitcoin Index</t>
  </si>
  <si>
    <t>XBTC</t>
  </si>
  <si>
    <t>IDX Risk-Managed Bitcoin Index</t>
  </si>
  <si>
    <t>HSUP</t>
  </si>
  <si>
    <t>IDX Ethereum Index</t>
  </si>
  <si>
    <t>XETH</t>
  </si>
  <si>
    <t>IDX Risk-Managed Ethereum Index</t>
  </si>
  <si>
    <t>OSUP</t>
  </si>
  <si>
    <t>IDX Largecap Crypto Index</t>
  </si>
  <si>
    <t>YPTO</t>
  </si>
  <si>
    <t>IDX Risk-Managed Largecap Crypto Index</t>
  </si>
  <si>
    <t>MEAI</t>
  </si>
  <si>
    <t>Minsheng ESG Allocation Index</t>
  </si>
  <si>
    <t>TBMF</t>
  </si>
  <si>
    <t>Invesco Total Balanced Multi-Factor ESG Index</t>
  </si>
  <si>
    <t>ARXK</t>
  </si>
  <si>
    <t>S&amp;P ESG Dividend Aristocrats All Currencies Ex-KRW Hedged Index</t>
  </si>
  <si>
    <t>FR2I</t>
  </si>
  <si>
    <t>S&amp;P France 20 Index</t>
  </si>
  <si>
    <t>PACK</t>
  </si>
  <si>
    <t>S&amp;P Pan Arab LargeMid Cap ex Kuwait</t>
  </si>
  <si>
    <t>GGRI</t>
  </si>
  <si>
    <t>Global Growth REIT Index</t>
  </si>
  <si>
    <t>SEDF</t>
  </si>
  <si>
    <t>Fidelity U.S. Equity Defensive Factor Index</t>
  </si>
  <si>
    <t>SEFA</t>
  </si>
  <si>
    <t>Fidelity U.S. Equity Factor Index</t>
  </si>
  <si>
    <t>SEIF</t>
  </si>
  <si>
    <t>Fidelity U.S. Equity Income Factor Index</t>
  </si>
  <si>
    <t>TPVG</t>
  </si>
  <si>
    <t>TriplePoint Video Game Index</t>
  </si>
  <si>
    <t>UTEU</t>
  </si>
  <si>
    <t>SGI Tech Enhanced Index</t>
  </si>
  <si>
    <t>CGTI</t>
  </si>
  <si>
    <t>SGI China Green Transition Index</t>
  </si>
  <si>
    <t>FCPA</t>
  </si>
  <si>
    <t>FX and Commodity Portfolio Allocation Index</t>
  </si>
  <si>
    <t>IXJK</t>
  </si>
  <si>
    <t>Invesco Global ex-Japan &amp; Korea ESG Insight Index</t>
  </si>
  <si>
    <t>INCL</t>
  </si>
  <si>
    <t>Invesco Inclusion Index</t>
  </si>
  <si>
    <t>EXRE</t>
  </si>
  <si>
    <t>Invesco ex-Real Estate Index</t>
  </si>
  <si>
    <t>EKDR</t>
  </si>
  <si>
    <t>S&amp;P 500 ESG KRW-converted Daily Reset Index</t>
  </si>
  <si>
    <t>JREF</t>
  </si>
  <si>
    <t>J-REIT ESG Focus Index</t>
  </si>
  <si>
    <t>BOC2</t>
  </si>
  <si>
    <t>China Guangfa Bank Ocean Current 2 Index</t>
  </si>
  <si>
    <t>EHCI</t>
  </si>
  <si>
    <t>ECPI Global ESG Health Care Innovation Index</t>
  </si>
  <si>
    <t>UNCG</t>
  </si>
  <si>
    <t>Uncommon Generosity 50 Index</t>
  </si>
  <si>
    <t>3I20</t>
  </si>
  <si>
    <t>S&amp;P/ASX 300 Industrials Index ex-top 20 stocks by market capitalization</t>
  </si>
  <si>
    <t>EMXR</t>
  </si>
  <si>
    <t>Emerging Markets Global Ex-Al Rajhi Banking &amp; Investment Corp</t>
  </si>
  <si>
    <t>AAON</t>
  </si>
  <si>
    <t>CS 22476 Index</t>
  </si>
  <si>
    <t>AAWW</t>
  </si>
  <si>
    <t>CS 43906 Index</t>
  </si>
  <si>
    <t>ABCL</t>
  </si>
  <si>
    <t>CS 8175654 Index</t>
  </si>
  <si>
    <t>ABR-</t>
  </si>
  <si>
    <t>CS 40519 Index</t>
  </si>
  <si>
    <t>ACCO</t>
  </si>
  <si>
    <t>CS 42503 Index</t>
  </si>
  <si>
    <t>ACI-</t>
  </si>
  <si>
    <t>CS 8108463 Index</t>
  </si>
  <si>
    <t>ACLS</t>
  </si>
  <si>
    <t>CS 32045 Index</t>
  </si>
  <si>
    <t>ACMR</t>
  </si>
  <si>
    <t>CS 785955 Index</t>
  </si>
  <si>
    <t>ACTI</t>
  </si>
  <si>
    <t>CS 40319 Index</t>
  </si>
  <si>
    <t>ADCT</t>
  </si>
  <si>
    <t>CS 8106972 Index</t>
  </si>
  <si>
    <t>ADDT</t>
  </si>
  <si>
    <t>CS 35966 Index</t>
  </si>
  <si>
    <t>ADTN</t>
  </si>
  <si>
    <t>CS 11943 Index</t>
  </si>
  <si>
    <t>ADV-</t>
  </si>
  <si>
    <t>CS 8032750 Index</t>
  </si>
  <si>
    <t>ADXN</t>
  </si>
  <si>
    <t>CS 44497 Index</t>
  </si>
  <si>
    <t>ADXR</t>
  </si>
  <si>
    <t>CS 44949 Index</t>
  </si>
  <si>
    <t>AEVA</t>
  </si>
  <si>
    <t>CS 8178753 Index</t>
  </si>
  <si>
    <t>AEVS</t>
  </si>
  <si>
    <t>CS 28864 Index</t>
  </si>
  <si>
    <t>AFIB</t>
  </si>
  <si>
    <t>CS 8110645 Index</t>
  </si>
  <si>
    <t>AFIN</t>
  </si>
  <si>
    <t>CS 818969 Index</t>
  </si>
  <si>
    <t>AFRM</t>
  </si>
  <si>
    <t>CS 8176321 Index</t>
  </si>
  <si>
    <t>AGC-</t>
  </si>
  <si>
    <t>CS 8175397 Index</t>
  </si>
  <si>
    <t>AGM-</t>
  </si>
  <si>
    <t>CS 20093 Index</t>
  </si>
  <si>
    <t>AGYS</t>
  </si>
  <si>
    <t>CS 8721 Index</t>
  </si>
  <si>
    <t>AHCO</t>
  </si>
  <si>
    <t>CS 817326 Index</t>
  </si>
  <si>
    <t>AI--</t>
  </si>
  <si>
    <t>CS 8175604 Index</t>
  </si>
  <si>
    <t>AINV</t>
  </si>
  <si>
    <t>CS 40517 Index</t>
  </si>
  <si>
    <t>AIRC</t>
  </si>
  <si>
    <t>CS 8175357 Index</t>
  </si>
  <si>
    <t>AJBA</t>
  </si>
  <si>
    <t>CS 8029365 Index</t>
  </si>
  <si>
    <t>AKUS</t>
  </si>
  <si>
    <t>CS 8108467 Index</t>
  </si>
  <si>
    <t>CS 281925 Index</t>
  </si>
  <si>
    <t>CS 9642 Index</t>
  </si>
  <si>
    <t>ALGM</t>
  </si>
  <si>
    <t>CS 8112729 Index</t>
  </si>
  <si>
    <t>ALGS</t>
  </si>
  <si>
    <t>CS 8112688 Index</t>
  </si>
  <si>
    <t>ALKB</t>
  </si>
  <si>
    <t>CS 263 Index</t>
  </si>
  <si>
    <t>ALM-</t>
  </si>
  <si>
    <t>CS 44603 Index</t>
  </si>
  <si>
    <t>ALON</t>
  </si>
  <si>
    <t>CS 8180204 Index</t>
  </si>
  <si>
    <t>ALRN</t>
  </si>
  <si>
    <t>CS 756959 Index</t>
  </si>
  <si>
    <t>ALVR</t>
  </si>
  <si>
    <t>CS 8110548 Index</t>
  </si>
  <si>
    <t>ALXO</t>
  </si>
  <si>
    <t>CS 8108698 Index</t>
  </si>
  <si>
    <t>AMBE</t>
  </si>
  <si>
    <t>CS 751720 Index</t>
  </si>
  <si>
    <t>AML-</t>
  </si>
  <si>
    <t>CS 823389 Index</t>
  </si>
  <si>
    <t>AMTI</t>
  </si>
  <si>
    <t>CS 8107431 Index</t>
  </si>
  <si>
    <t>ANDE</t>
  </si>
  <si>
    <t>CS 15392 Index</t>
  </si>
  <si>
    <t>ANNX</t>
  </si>
  <si>
    <t>CS 8110545 Index</t>
  </si>
  <si>
    <t>AO--</t>
  </si>
  <si>
    <t>CS 349111 Index</t>
  </si>
  <si>
    <t>AOSL</t>
  </si>
  <si>
    <t>CS 225168 Index</t>
  </si>
  <si>
    <t>APG-</t>
  </si>
  <si>
    <t>CS 8106754 Index</t>
  </si>
  <si>
    <t>APOG</t>
  </si>
  <si>
    <t>CS 4213 Index</t>
  </si>
  <si>
    <t>APP-</t>
  </si>
  <si>
    <t>CS 8179164 Index</t>
  </si>
  <si>
    <t>APPH</t>
  </si>
  <si>
    <t>CS 8108397 Index</t>
  </si>
  <si>
    <t>ARCB</t>
  </si>
  <si>
    <t>CS 8461 Index</t>
  </si>
  <si>
    <t>ARIX</t>
  </si>
  <si>
    <t>CS 745713 Index</t>
  </si>
  <si>
    <t>ARJO</t>
  </si>
  <si>
    <t>CS 788417 Index</t>
  </si>
  <si>
    <t>ARKO</t>
  </si>
  <si>
    <t>CS 8031279 Index</t>
  </si>
  <si>
    <t>ASHG</t>
  </si>
  <si>
    <t>CS 458912 Index</t>
  </si>
  <si>
    <t>ASO-</t>
  </si>
  <si>
    <t>CS 8112317 Index</t>
  </si>
  <si>
    <t>ATGE</t>
  </si>
  <si>
    <t>CS 8544 Index</t>
  </si>
  <si>
    <t>ATKR</t>
  </si>
  <si>
    <t>CS 698267 Index</t>
  </si>
  <si>
    <t>ATY-</t>
  </si>
  <si>
    <t>CS 8180162 Index</t>
  </si>
  <si>
    <t>AUDC</t>
  </si>
  <si>
    <t>CS 28697 Index</t>
  </si>
  <si>
    <t>AVGR</t>
  </si>
  <si>
    <t>CS 462912 Index</t>
  </si>
  <si>
    <t>AVID</t>
  </si>
  <si>
    <t>CS 9894 Index</t>
  </si>
  <si>
    <t>AVIR</t>
  </si>
  <si>
    <t>CS 8112740 Index</t>
  </si>
  <si>
    <t>AVO-</t>
  </si>
  <si>
    <t>CS 8112310 Index</t>
  </si>
  <si>
    <t>AVON</t>
  </si>
  <si>
    <t>CS 279009 Index</t>
  </si>
  <si>
    <t>AVYA</t>
  </si>
  <si>
    <t>CS 807063 Index</t>
  </si>
  <si>
    <t>AWC-</t>
  </si>
  <si>
    <t>CS 8103487 Index</t>
  </si>
  <si>
    <t>BALY</t>
  </si>
  <si>
    <t>CS 37016 Index</t>
  </si>
  <si>
    <t>BANC</t>
  </si>
  <si>
    <t>CS 37680 Index</t>
  </si>
  <si>
    <t>BAND</t>
  </si>
  <si>
    <t>CS 786356 Index</t>
  </si>
  <si>
    <t>BATR</t>
  </si>
  <si>
    <t>CS 696497 Index</t>
  </si>
  <si>
    <t>BAVA</t>
  </si>
  <si>
    <t>CS 30363 Index</t>
  </si>
  <si>
    <t>BBMC</t>
  </si>
  <si>
    <t>CS 8180263 Index</t>
  </si>
  <si>
    <t>BCAB</t>
  </si>
  <si>
    <t>CS 8175672 Index</t>
  </si>
  <si>
    <t>CS 318288 Index</t>
  </si>
  <si>
    <t>BCOV</t>
  </si>
  <si>
    <t>CS 284627 Index</t>
  </si>
  <si>
    <t>BEKE</t>
  </si>
  <si>
    <t>CS 8111251 Index</t>
  </si>
  <si>
    <t>BEPC</t>
  </si>
  <si>
    <t>CS 8110082 Index</t>
  </si>
  <si>
    <t>BFF-</t>
  </si>
  <si>
    <t>CS 751685 Index</t>
  </si>
  <si>
    <t>BHE-</t>
  </si>
  <si>
    <t>CS 12454 Index</t>
  </si>
  <si>
    <t>BIGC</t>
  </si>
  <si>
    <t>CS 8110640 Index</t>
  </si>
  <si>
    <t>BIOG</t>
  </si>
  <si>
    <t>CS 6789 Index</t>
  </si>
  <si>
    <t>BIPC</t>
  </si>
  <si>
    <t>CS 8036522 Index</t>
  </si>
  <si>
    <t>BJRI</t>
  </si>
  <si>
    <t>CS 35772 Index</t>
  </si>
  <si>
    <t>BLNK</t>
  </si>
  <si>
    <t>CS 807082 Index</t>
  </si>
  <si>
    <t>BLX-</t>
  </si>
  <si>
    <t>CS 13723 Index</t>
  </si>
  <si>
    <t>BNL-</t>
  </si>
  <si>
    <t>CS 8112166 Index</t>
  </si>
  <si>
    <t>BOMN</t>
  </si>
  <si>
    <t>CS 753918 Index</t>
  </si>
  <si>
    <t>BONA</t>
  </si>
  <si>
    <t>CS 697452 Index</t>
  </si>
  <si>
    <t>BONE</t>
  </si>
  <si>
    <t>CS 8111362 Index</t>
  </si>
  <si>
    <t>BOOM</t>
  </si>
  <si>
    <t>CS 23134 Index</t>
  </si>
  <si>
    <t>BOOT</t>
  </si>
  <si>
    <t>CS 360867 Index</t>
  </si>
  <si>
    <t>BPFH</t>
  </si>
  <si>
    <t>CS 22699 Index</t>
  </si>
  <si>
    <t>BRMK</t>
  </si>
  <si>
    <t>CS 816427 Index</t>
  </si>
  <si>
    <t>BRP-</t>
  </si>
  <si>
    <t>CS 8036935 Index</t>
  </si>
  <si>
    <t>BRPT</t>
  </si>
  <si>
    <t>CS 10918 Index</t>
  </si>
  <si>
    <t>BRW-</t>
  </si>
  <si>
    <t>CS 19423 Index</t>
  </si>
  <si>
    <t>BSY-</t>
  </si>
  <si>
    <t>CS 8112237 Index</t>
  </si>
  <si>
    <t>BTBT</t>
  </si>
  <si>
    <t>CS 813366 Index</t>
  </si>
  <si>
    <t>BTRS</t>
  </si>
  <si>
    <t>CS 8031892 Index</t>
  </si>
  <si>
    <t>BTWN</t>
  </si>
  <si>
    <t>CS 8175609 Index</t>
  </si>
  <si>
    <t>BV--</t>
  </si>
  <si>
    <t>CS 817986 Index</t>
  </si>
  <si>
    <t>BYIT</t>
  </si>
  <si>
    <t>CS 8175405 Index</t>
  </si>
  <si>
    <t>CALX</t>
  </si>
  <si>
    <t>CS 213270 Index</t>
  </si>
  <si>
    <t>CAMT</t>
  </si>
  <si>
    <t>CS 32285 Index</t>
  </si>
  <si>
    <t>CANO</t>
  </si>
  <si>
    <t>CS 8180059 Index</t>
  </si>
  <si>
    <t>CCCC</t>
  </si>
  <si>
    <t>CS 8112320 Index</t>
  </si>
  <si>
    <t>CCP-</t>
  </si>
  <si>
    <t>CS 63610 Index</t>
  </si>
  <si>
    <t>CCS-</t>
  </si>
  <si>
    <t>CS 352482 Index</t>
  </si>
  <si>
    <t>CD--</t>
  </si>
  <si>
    <t>CS 8112304 Index</t>
  </si>
  <si>
    <t>CELH</t>
  </si>
  <si>
    <t>CS 750978 Index</t>
  </si>
  <si>
    <t>CENX</t>
  </si>
  <si>
    <t>CS 16503 Index</t>
  </si>
  <si>
    <t>CERT</t>
  </si>
  <si>
    <t>CS 8175655 Index</t>
  </si>
  <si>
    <t>CEVI</t>
  </si>
  <si>
    <t>CS 701742 Index</t>
  </si>
  <si>
    <t>CHCT</t>
  </si>
  <si>
    <t>CS 485947 Index</t>
  </si>
  <si>
    <t>CHEF</t>
  </si>
  <si>
    <t>CS 278064 Index</t>
  </si>
  <si>
    <t>CHPT</t>
  </si>
  <si>
    <t>CS 8178908 Index</t>
  </si>
  <si>
    <t>CIMB</t>
  </si>
  <si>
    <t>CS 6860 Index</t>
  </si>
  <si>
    <t>CLBK</t>
  </si>
  <si>
    <t>CS 814727 Index</t>
  </si>
  <si>
    <t>CLG-</t>
  </si>
  <si>
    <t>CS 352311 Index</t>
  </si>
  <si>
    <t>CLIN</t>
  </si>
  <si>
    <t>CS 486752 Index</t>
  </si>
  <si>
    <t>CLTN</t>
  </si>
  <si>
    <t>CS 43545 Index</t>
  </si>
  <si>
    <t>CLVT</t>
  </si>
  <si>
    <t>CS 8030623 Index</t>
  </si>
  <si>
    <t>CMBM</t>
  </si>
  <si>
    <t>CS 8030913 Index</t>
  </si>
  <si>
    <t>CMCO</t>
  </si>
  <si>
    <t>CS 16527 Index</t>
  </si>
  <si>
    <t>CNE-</t>
  </si>
  <si>
    <t>CS 12258 Index</t>
  </si>
  <si>
    <t>CNOB</t>
  </si>
  <si>
    <t>CS 19891 Index</t>
  </si>
  <si>
    <t>CNXC</t>
  </si>
  <si>
    <t>CS 8104997 Index</t>
  </si>
  <si>
    <t>CNXN</t>
  </si>
  <si>
    <t>CS 25395 Index</t>
  </si>
  <si>
    <t>CODX</t>
  </si>
  <si>
    <t>CS 757578 Index</t>
  </si>
  <si>
    <t>COHU</t>
  </si>
  <si>
    <t>CS 12499 Index</t>
  </si>
  <si>
    <t>CONX</t>
  </si>
  <si>
    <t>CS 8175708 Index</t>
  </si>
  <si>
    <t>COOP</t>
  </si>
  <si>
    <t>CS 575642 Index</t>
  </si>
  <si>
    <t>COPN</t>
  </si>
  <si>
    <t>CS 46014 Index</t>
  </si>
  <si>
    <t>COUR</t>
  </si>
  <si>
    <t>CS 8178926 Index</t>
  </si>
  <si>
    <t>COWN</t>
  </si>
  <si>
    <t>CS 43623 Index</t>
  </si>
  <si>
    <t>CRC-</t>
  </si>
  <si>
    <t>CS 348898 Index</t>
  </si>
  <si>
    <t>CRIS</t>
  </si>
  <si>
    <t>CS 32248 Index</t>
  </si>
  <si>
    <t>CRMT</t>
  </si>
  <si>
    <t>CS 23106 Index</t>
  </si>
  <si>
    <t>CRST</t>
  </si>
  <si>
    <t>CS 3000 Index</t>
  </si>
  <si>
    <t>CSWI</t>
  </si>
  <si>
    <t>CS 575282 Index</t>
  </si>
  <si>
    <t>CTH-</t>
  </si>
  <si>
    <t>CS 46027 Index</t>
  </si>
  <si>
    <t>CTS-</t>
  </si>
  <si>
    <t>CS 3688 Index</t>
  </si>
  <si>
    <t>CVAC</t>
  </si>
  <si>
    <t>CS 8111381 Index</t>
  </si>
  <si>
    <t>CVCO</t>
  </si>
  <si>
    <t>CS 40536 Index</t>
  </si>
  <si>
    <t>CVSG</t>
  </si>
  <si>
    <t>CS 48020 Index</t>
  </si>
  <si>
    <t>D029</t>
  </si>
  <si>
    <t>CS 14749 Index</t>
  </si>
  <si>
    <t>D030</t>
  </si>
  <si>
    <t>CS 65410 Index</t>
  </si>
  <si>
    <t>D031</t>
  </si>
  <si>
    <t>CS 8034901 Index</t>
  </si>
  <si>
    <t>D032</t>
  </si>
  <si>
    <t>CS 8035163 Index</t>
  </si>
  <si>
    <t>D033</t>
  </si>
  <si>
    <t>CS 14644 Index</t>
  </si>
  <si>
    <t>D034</t>
  </si>
  <si>
    <t>CS 8035421 Index</t>
  </si>
  <si>
    <t>D035</t>
  </si>
  <si>
    <t>CS 36172 Index</t>
  </si>
  <si>
    <t>D036</t>
  </si>
  <si>
    <t>CS 6392 Index</t>
  </si>
  <si>
    <t>D037</t>
  </si>
  <si>
    <t>CS 6426 Index</t>
  </si>
  <si>
    <t>D038</t>
  </si>
  <si>
    <t>CS 6418 Index</t>
  </si>
  <si>
    <t>D039</t>
  </si>
  <si>
    <t>CS 6357 Index</t>
  </si>
  <si>
    <t>D040</t>
  </si>
  <si>
    <t>CS 10896 Index</t>
  </si>
  <si>
    <t>D041</t>
  </si>
  <si>
    <t>CS 6376 Index</t>
  </si>
  <si>
    <t>D042</t>
  </si>
  <si>
    <t>CS 10858 Index</t>
  </si>
  <si>
    <t>D043</t>
  </si>
  <si>
    <t>CS 6384 Index</t>
  </si>
  <si>
    <t>D044</t>
  </si>
  <si>
    <t>CS 43783 Index</t>
  </si>
  <si>
    <t>D045</t>
  </si>
  <si>
    <t>CS 10913 Index</t>
  </si>
  <si>
    <t>D046</t>
  </si>
  <si>
    <t>CS 42567 Index</t>
  </si>
  <si>
    <t>D047</t>
  </si>
  <si>
    <t>CS 14718 Index</t>
  </si>
  <si>
    <t>D048</t>
  </si>
  <si>
    <t>CS 34772 Index</t>
  </si>
  <si>
    <t>D049</t>
  </si>
  <si>
    <t>CS 44928 Index</t>
  </si>
  <si>
    <t>D050</t>
  </si>
  <si>
    <t>CS 225489 Index</t>
  </si>
  <si>
    <t>D051</t>
  </si>
  <si>
    <t>CS 21115 Index</t>
  </si>
  <si>
    <t>D052</t>
  </si>
  <si>
    <t>CS 56411 Index</t>
  </si>
  <si>
    <t>D053</t>
  </si>
  <si>
    <t>CS 43150 Index</t>
  </si>
  <si>
    <t>D054</t>
  </si>
  <si>
    <t>CS 51613 Index</t>
  </si>
  <si>
    <t>D055</t>
  </si>
  <si>
    <t>CS 37472 Index</t>
  </si>
  <si>
    <t>D056</t>
  </si>
  <si>
    <t>CS 44450 Index</t>
  </si>
  <si>
    <t>D057</t>
  </si>
  <si>
    <t>CS 8177069 Index</t>
  </si>
  <si>
    <t>D058</t>
  </si>
  <si>
    <t>CS 8180176 Index</t>
  </si>
  <si>
    <t>D059</t>
  </si>
  <si>
    <t>CS 8032231 Index</t>
  </si>
  <si>
    <t>D060</t>
  </si>
  <si>
    <t>CS 732428 Index</t>
  </si>
  <si>
    <t>D061</t>
  </si>
  <si>
    <t>CS 355502 Index</t>
  </si>
  <si>
    <t>D062</t>
  </si>
  <si>
    <t>CS 8103562 Index</t>
  </si>
  <si>
    <t>D063</t>
  </si>
  <si>
    <t>CS 6551 Index</t>
  </si>
  <si>
    <t>D064</t>
  </si>
  <si>
    <t>CS 6556 Index</t>
  </si>
  <si>
    <t>D065</t>
  </si>
  <si>
    <t>CS 786243 Index</t>
  </si>
  <si>
    <t>D066</t>
  </si>
  <si>
    <t>CS 8028147 Index</t>
  </si>
  <si>
    <t>D067</t>
  </si>
  <si>
    <t>CS 37705 Index</t>
  </si>
  <si>
    <t>D068</t>
  </si>
  <si>
    <t>CS 17228 Index</t>
  </si>
  <si>
    <t>D069</t>
  </si>
  <si>
    <t>CS 8035722 Index</t>
  </si>
  <si>
    <t>D070</t>
  </si>
  <si>
    <t>CS 25908 Index</t>
  </si>
  <si>
    <t>D071</t>
  </si>
  <si>
    <t>CS 23924 Index</t>
  </si>
  <si>
    <t>D072</t>
  </si>
  <si>
    <t>CS 8035035 Index</t>
  </si>
  <si>
    <t>D073</t>
  </si>
  <si>
    <t>CS 8035169 Index</t>
  </si>
  <si>
    <t>D074</t>
  </si>
  <si>
    <t>CS 8035798 Index</t>
  </si>
  <si>
    <t>D075</t>
  </si>
  <si>
    <t>CS 738131 Index</t>
  </si>
  <si>
    <t>D076</t>
  </si>
  <si>
    <t>CS 793077 Index</t>
  </si>
  <si>
    <t>D077</t>
  </si>
  <si>
    <t>CS 8180210 Index</t>
  </si>
  <si>
    <t>D078</t>
  </si>
  <si>
    <t>CS 267160 Index</t>
  </si>
  <si>
    <t>D079</t>
  </si>
  <si>
    <t>CS 26666 Index</t>
  </si>
  <si>
    <t>D080</t>
  </si>
  <si>
    <t>CS 683277 Index</t>
  </si>
  <si>
    <t>D081</t>
  </si>
  <si>
    <t>CS 8106964 Index</t>
  </si>
  <si>
    <t>D082</t>
  </si>
  <si>
    <t>CS 352204 Index</t>
  </si>
  <si>
    <t>D083</t>
  </si>
  <si>
    <t>CS 289660 Index</t>
  </si>
  <si>
    <t>D084</t>
  </si>
  <si>
    <t>CS 751678 Index</t>
  </si>
  <si>
    <t>D085</t>
  </si>
  <si>
    <t>CS 11641 Index</t>
  </si>
  <si>
    <t>D086</t>
  </si>
  <si>
    <t>CS 207737 Index</t>
  </si>
  <si>
    <t>D087</t>
  </si>
  <si>
    <t>CS 8110610 Index</t>
  </si>
  <si>
    <t>D088</t>
  </si>
  <si>
    <t>CS 10213 Index</t>
  </si>
  <si>
    <t>D089</t>
  </si>
  <si>
    <t>CS 26948 Index</t>
  </si>
  <si>
    <t>D090</t>
  </si>
  <si>
    <t>CS 327745 Index</t>
  </si>
  <si>
    <t>D091</t>
  </si>
  <si>
    <t>CS 299386 Index</t>
  </si>
  <si>
    <t>D092</t>
  </si>
  <si>
    <t>CS 8108477 Index</t>
  </si>
  <si>
    <t>D093</t>
  </si>
  <si>
    <t>CS 8112689 Index</t>
  </si>
  <si>
    <t>D094</t>
  </si>
  <si>
    <t>CS 8180269 Index</t>
  </si>
  <si>
    <t>D095</t>
  </si>
  <si>
    <t>CS 815852 Index</t>
  </si>
  <si>
    <t>D096</t>
  </si>
  <si>
    <t>CS 709732 Index</t>
  </si>
  <si>
    <t>D097</t>
  </si>
  <si>
    <t>CS 327890 Index</t>
  </si>
  <si>
    <t>D098</t>
  </si>
  <si>
    <t>CS 8180196 Index</t>
  </si>
  <si>
    <t>D099</t>
  </si>
  <si>
    <t>CS 324412 Index</t>
  </si>
  <si>
    <t>D100</t>
  </si>
  <si>
    <t>CS 701262 Index</t>
  </si>
  <si>
    <t>D101</t>
  </si>
  <si>
    <t>CS 306362 Index</t>
  </si>
  <si>
    <t>D102</t>
  </si>
  <si>
    <t>CS 529442 Index</t>
  </si>
  <si>
    <t>D103</t>
  </si>
  <si>
    <t>CS 64842 Index</t>
  </si>
  <si>
    <t>D104</t>
  </si>
  <si>
    <t>CS 51201 Index</t>
  </si>
  <si>
    <t>D105</t>
  </si>
  <si>
    <t>CS 459032 Index</t>
  </si>
  <si>
    <t>D106</t>
  </si>
  <si>
    <t>CS 737710 Index</t>
  </si>
  <si>
    <t>D107</t>
  </si>
  <si>
    <t>CS 40248 Index</t>
  </si>
  <si>
    <t>D108</t>
  </si>
  <si>
    <t>CS 20602 Index</t>
  </si>
  <si>
    <t>D109</t>
  </si>
  <si>
    <t>CS 10512 Index</t>
  </si>
  <si>
    <t>D110</t>
  </si>
  <si>
    <t>CS 8180136 Index</t>
  </si>
  <si>
    <t>D111</t>
  </si>
  <si>
    <t>CS 706597 Index</t>
  </si>
  <si>
    <t>D112</t>
  </si>
  <si>
    <t>CS 816146 Index</t>
  </si>
  <si>
    <t>D113</t>
  </si>
  <si>
    <t>CS 570902 Index</t>
  </si>
  <si>
    <t>D114</t>
  </si>
  <si>
    <t>CS 697222 Index</t>
  </si>
  <si>
    <t>D115</t>
  </si>
  <si>
    <t>CS 741350 Index</t>
  </si>
  <si>
    <t>D116</t>
  </si>
  <si>
    <t>CS 807366 Index</t>
  </si>
  <si>
    <t>D117</t>
  </si>
  <si>
    <t>CS 8175709 Index</t>
  </si>
  <si>
    <t>D118</t>
  </si>
  <si>
    <t>CS 8177954 Index</t>
  </si>
  <si>
    <t>D119</t>
  </si>
  <si>
    <t>CS 8110644 Index</t>
  </si>
  <si>
    <t>D120</t>
  </si>
  <si>
    <t>CS 8031950 Index</t>
  </si>
  <si>
    <t>D121</t>
  </si>
  <si>
    <t>CS 8026413 Index</t>
  </si>
  <si>
    <t>D122</t>
  </si>
  <si>
    <t>CS 355187 Index</t>
  </si>
  <si>
    <t>D123</t>
  </si>
  <si>
    <t>CS 15840 Index</t>
  </si>
  <si>
    <t>D124</t>
  </si>
  <si>
    <t>CS 10256 Index</t>
  </si>
  <si>
    <t>D125</t>
  </si>
  <si>
    <t>CS 8180193 Index</t>
  </si>
  <si>
    <t>D126</t>
  </si>
  <si>
    <t>CS 8175637 Index</t>
  </si>
  <si>
    <t>D127</t>
  </si>
  <si>
    <t>CS 49085 Index</t>
  </si>
  <si>
    <t>D128</t>
  </si>
  <si>
    <t>CS 754439 Index</t>
  </si>
  <si>
    <t>D129</t>
  </si>
  <si>
    <t>CS 8177943 Index</t>
  </si>
  <si>
    <t>D130</t>
  </si>
  <si>
    <t>CS 12757 Index</t>
  </si>
  <si>
    <t>D131</t>
  </si>
  <si>
    <t>CS 8175490 Index</t>
  </si>
  <si>
    <t>D132</t>
  </si>
  <si>
    <t>CS 8175290 Index</t>
  </si>
  <si>
    <t>D133</t>
  </si>
  <si>
    <t>CS 279047 Index</t>
  </si>
  <si>
    <t>D134</t>
  </si>
  <si>
    <t>CS 352324 Index</t>
  </si>
  <si>
    <t>D135</t>
  </si>
  <si>
    <t>CS 8180265 Index</t>
  </si>
  <si>
    <t>D136</t>
  </si>
  <si>
    <t>CS 8178736 Index</t>
  </si>
  <si>
    <t>D137</t>
  </si>
  <si>
    <t>CS 788736 Index</t>
  </si>
  <si>
    <t>D138</t>
  </si>
  <si>
    <t>CS 8103786 Index</t>
  </si>
  <si>
    <t>D139</t>
  </si>
  <si>
    <t>CS 25095 Index</t>
  </si>
  <si>
    <t>D140</t>
  </si>
  <si>
    <t>CS 822669 Index</t>
  </si>
  <si>
    <t>D141</t>
  </si>
  <si>
    <t>CS 8112162 Index</t>
  </si>
  <si>
    <t>D142</t>
  </si>
  <si>
    <t>CS 757898 Index</t>
  </si>
  <si>
    <t>D143</t>
  </si>
  <si>
    <t>CS 7342 Index</t>
  </si>
  <si>
    <t>D144</t>
  </si>
  <si>
    <t>CS 690462 Index</t>
  </si>
  <si>
    <t>D145</t>
  </si>
  <si>
    <t>CS 8175282 Index</t>
  </si>
  <si>
    <t>D146</t>
  </si>
  <si>
    <t>CS 3737 Index</t>
  </si>
  <si>
    <t>D147</t>
  </si>
  <si>
    <t>CS 819006 Index</t>
  </si>
  <si>
    <t>D148</t>
  </si>
  <si>
    <t>CS 8176441 Index</t>
  </si>
  <si>
    <t>D149</t>
  </si>
  <si>
    <t>CS 751824 Index</t>
  </si>
  <si>
    <t>D150</t>
  </si>
  <si>
    <t>CS 8178132 Index</t>
  </si>
  <si>
    <t>D151</t>
  </si>
  <si>
    <t>CS 9887 Index</t>
  </si>
  <si>
    <t>D152</t>
  </si>
  <si>
    <t>CS 51512 Index</t>
  </si>
  <si>
    <t>D153</t>
  </si>
  <si>
    <t>CS 12574 Index</t>
  </si>
  <si>
    <t>D154</t>
  </si>
  <si>
    <t>CS 28865 Index</t>
  </si>
  <si>
    <t>D155</t>
  </si>
  <si>
    <t>CS 8180292 Index</t>
  </si>
  <si>
    <t>D156</t>
  </si>
  <si>
    <t>CS 749596 Index</t>
  </si>
  <si>
    <t>D157</t>
  </si>
  <si>
    <t>CS 8180201 Index</t>
  </si>
  <si>
    <t>D158</t>
  </si>
  <si>
    <t>CS 3022 Index</t>
  </si>
  <si>
    <t>D159</t>
  </si>
  <si>
    <t>CS 12548 Index</t>
  </si>
  <si>
    <t>D160</t>
  </si>
  <si>
    <t>CS 6377 Index</t>
  </si>
  <si>
    <t>D161</t>
  </si>
  <si>
    <t>CS 8175350 Index</t>
  </si>
  <si>
    <t>D162</t>
  </si>
  <si>
    <t>CS 759995 Index</t>
  </si>
  <si>
    <t>D163</t>
  </si>
  <si>
    <t>CS 37471 Index</t>
  </si>
  <si>
    <t>D164</t>
  </si>
  <si>
    <t>CS 263721 Index</t>
  </si>
  <si>
    <t>D165</t>
  </si>
  <si>
    <t>CS 8036011 Index</t>
  </si>
  <si>
    <t>D166</t>
  </si>
  <si>
    <t>CS 8035996 Index</t>
  </si>
  <si>
    <t>D167</t>
  </si>
  <si>
    <t>CS 307199 Index</t>
  </si>
  <si>
    <t>D168</t>
  </si>
  <si>
    <t>CS 8036006 Index</t>
  </si>
  <si>
    <t>D169</t>
  </si>
  <si>
    <t>CS 743956 Index</t>
  </si>
  <si>
    <t>D170</t>
  </si>
  <si>
    <t>CS 748220 Index</t>
  </si>
  <si>
    <t>D171</t>
  </si>
  <si>
    <t>CS 757558 Index</t>
  </si>
  <si>
    <t>D172</t>
  </si>
  <si>
    <t>CS 44532 Index</t>
  </si>
  <si>
    <t>D173</t>
  </si>
  <si>
    <t>CS 788320 Index</t>
  </si>
  <si>
    <t>D174</t>
  </si>
  <si>
    <t>CS 8036359 Index</t>
  </si>
  <si>
    <t>D175</t>
  </si>
  <si>
    <t>CS 8036355 Index</t>
  </si>
  <si>
    <t>D176</t>
  </si>
  <si>
    <t>CS 8032757 Index</t>
  </si>
  <si>
    <t>D177</t>
  </si>
  <si>
    <t>CS 8035556 Index</t>
  </si>
  <si>
    <t>D178</t>
  </si>
  <si>
    <t>CS 8035390 Index</t>
  </si>
  <si>
    <t>D179</t>
  </si>
  <si>
    <t>CS 37370 Index</t>
  </si>
  <si>
    <t>D180</t>
  </si>
  <si>
    <t>CS 35376 Index</t>
  </si>
  <si>
    <t>D181</t>
  </si>
  <si>
    <t>CS 8035695 Index</t>
  </si>
  <si>
    <t>D182</t>
  </si>
  <si>
    <t>CS 8035514 Index</t>
  </si>
  <si>
    <t>D183</t>
  </si>
  <si>
    <t>CS 8035552 Index</t>
  </si>
  <si>
    <t>D184</t>
  </si>
  <si>
    <t>CS 8035253 Index</t>
  </si>
  <si>
    <t>D185</t>
  </si>
  <si>
    <t>CS 8035065 Index</t>
  </si>
  <si>
    <t>D186</t>
  </si>
  <si>
    <t>CS 8035310 Index</t>
  </si>
  <si>
    <t>D187</t>
  </si>
  <si>
    <t>CS 8035063 Index</t>
  </si>
  <si>
    <t>D188</t>
  </si>
  <si>
    <t>CS 8035558 Index</t>
  </si>
  <si>
    <t>D189</t>
  </si>
  <si>
    <t>CS 8035511 Index</t>
  </si>
  <si>
    <t>D190</t>
  </si>
  <si>
    <t>CS 8035210 Index</t>
  </si>
  <si>
    <t>D191</t>
  </si>
  <si>
    <t>CS 328417 Index</t>
  </si>
  <si>
    <t>D192</t>
  </si>
  <si>
    <t>CS 20380 Index</t>
  </si>
  <si>
    <t>DC--</t>
  </si>
  <si>
    <t>CS 32096 Index</t>
  </si>
  <si>
    <t>DCBO</t>
  </si>
  <si>
    <t>CS 8175485 Index</t>
  </si>
  <si>
    <t>DES-</t>
  </si>
  <si>
    <t>CS 8180282 Index</t>
  </si>
  <si>
    <t>DGS-</t>
  </si>
  <si>
    <t>CS 8180270 Index</t>
  </si>
  <si>
    <t>DLN-</t>
  </si>
  <si>
    <t>CS 8180283 Index</t>
  </si>
  <si>
    <t>DM--</t>
  </si>
  <si>
    <t>CS 8175644 Index</t>
  </si>
  <si>
    <t>DMPG</t>
  </si>
  <si>
    <t>CS 816809 Index</t>
  </si>
  <si>
    <t>DMTK</t>
  </si>
  <si>
    <t>CS 758820 Index</t>
  </si>
  <si>
    <t>DNMR</t>
  </si>
  <si>
    <t>CS 8175784 Index</t>
  </si>
  <si>
    <t>DRRX</t>
  </si>
  <si>
    <t>CS 33427 Index</t>
  </si>
  <si>
    <t>DRWG</t>
  </si>
  <si>
    <t>CS 7310 Index</t>
  </si>
  <si>
    <t>DSI-</t>
  </si>
  <si>
    <t>CS 8180278 Index</t>
  </si>
  <si>
    <t>EBC-</t>
  </si>
  <si>
    <t>CS 8112685 Index</t>
  </si>
  <si>
    <t>ECPG</t>
  </si>
  <si>
    <t>CS 40559 Index</t>
  </si>
  <si>
    <t>ECVG</t>
  </si>
  <si>
    <t>CS 27153 Index</t>
  </si>
  <si>
    <t>EFSC</t>
  </si>
  <si>
    <t>CS 41930 Index</t>
  </si>
  <si>
    <t>ELF-</t>
  </si>
  <si>
    <t>CS 709737 Index</t>
  </si>
  <si>
    <t>ENOG</t>
  </si>
  <si>
    <t>CS 813368 Index</t>
  </si>
  <si>
    <t>EOSE</t>
  </si>
  <si>
    <t>CS 8175238 Index</t>
  </si>
  <si>
    <t>EPAY</t>
  </si>
  <si>
    <t>CS 27510 Index</t>
  </si>
  <si>
    <t>EPIX</t>
  </si>
  <si>
    <t>CS 524732 Index</t>
  </si>
  <si>
    <t>EPRT</t>
  </si>
  <si>
    <t>CS 817746 Index</t>
  </si>
  <si>
    <t>EQX-</t>
  </si>
  <si>
    <t>CS 8032800 Index</t>
  </si>
  <si>
    <t>ERII</t>
  </si>
  <si>
    <t>CS 53482 Index</t>
  </si>
  <si>
    <t>ETWO</t>
  </si>
  <si>
    <t>CS 8178768 Index</t>
  </si>
  <si>
    <t>EUA-</t>
  </si>
  <si>
    <t>CS 8178278 Index</t>
  </si>
  <si>
    <t>EUFN</t>
  </si>
  <si>
    <t>CS 8180208 Index</t>
  </si>
  <si>
    <t>EVER</t>
  </si>
  <si>
    <t>CS 818027 Index</t>
  </si>
  <si>
    <t>EVRI</t>
  </si>
  <si>
    <t>CS 42727 Index</t>
  </si>
  <si>
    <t>FAE-</t>
  </si>
  <si>
    <t>CS 16184 Index</t>
  </si>
  <si>
    <t>FAGR</t>
  </si>
  <si>
    <t>CS 48014 Index</t>
  </si>
  <si>
    <t>FAN-</t>
  </si>
  <si>
    <t>CS 352495 Index</t>
  </si>
  <si>
    <t>FARO</t>
  </si>
  <si>
    <t>CS 24948 Index</t>
  </si>
  <si>
    <t>FBNC</t>
  </si>
  <si>
    <t>CS 20103 Index</t>
  </si>
  <si>
    <t>FDEV</t>
  </si>
  <si>
    <t>CS 816949 Index</t>
  </si>
  <si>
    <t>FDL-</t>
  </si>
  <si>
    <t>CS 8180281 Index</t>
  </si>
  <si>
    <t>FDMT</t>
  </si>
  <si>
    <t>CS 8175653 Index</t>
  </si>
  <si>
    <t>FFWM</t>
  </si>
  <si>
    <t>CS 361092 Index</t>
  </si>
  <si>
    <t>FGP-</t>
  </si>
  <si>
    <t>CS 9556 Index</t>
  </si>
  <si>
    <t>FMTX</t>
  </si>
  <si>
    <t>CS 8108442 Index</t>
  </si>
  <si>
    <t>FOCS</t>
  </si>
  <si>
    <t>CS 819148 Index</t>
  </si>
  <si>
    <t>FORM</t>
  </si>
  <si>
    <t>CS 40565 Index</t>
  </si>
  <si>
    <t>FPX-</t>
  </si>
  <si>
    <t>CS 8180280 Index</t>
  </si>
  <si>
    <t>FRG-</t>
  </si>
  <si>
    <t>CS 8103408 Index</t>
  </si>
  <si>
    <t>FROG</t>
  </si>
  <si>
    <t>CS 8112148 Index</t>
  </si>
  <si>
    <t>FSR-</t>
  </si>
  <si>
    <t>CS 8112732 Index</t>
  </si>
  <si>
    <t>FTOC</t>
  </si>
  <si>
    <t>CS 8112690 Index</t>
  </si>
  <si>
    <t>FUBO</t>
  </si>
  <si>
    <t>CS 8112419 Index</t>
  </si>
  <si>
    <t>FVRR</t>
  </si>
  <si>
    <t>CS 8030624 Index</t>
  </si>
  <si>
    <t>FXD-</t>
  </si>
  <si>
    <t>CS 8180276 Index</t>
  </si>
  <si>
    <t>FXL-</t>
  </si>
  <si>
    <t>CS 8180274 Index</t>
  </si>
  <si>
    <t>FXR-</t>
  </si>
  <si>
    <t>CS 8180275 Index</t>
  </si>
  <si>
    <t>FYB-</t>
  </si>
  <si>
    <t>CS 570222 Index</t>
  </si>
  <si>
    <t>GAMA</t>
  </si>
  <si>
    <t>CS 360547 Index</t>
  </si>
  <si>
    <t>GAN-</t>
  </si>
  <si>
    <t>CS 8106795 Index</t>
  </si>
  <si>
    <t>GATO</t>
  </si>
  <si>
    <t>CS 8112717 Index</t>
  </si>
  <si>
    <t>GAW-</t>
  </si>
  <si>
    <t>CS 12289 Index</t>
  </si>
  <si>
    <t>GBGP</t>
  </si>
  <si>
    <t>CS 16457 Index</t>
  </si>
  <si>
    <t>GBIO</t>
  </si>
  <si>
    <t>CS 8108387 Index</t>
  </si>
  <si>
    <t>GBX-</t>
  </si>
  <si>
    <t>CS 11928 Index</t>
  </si>
  <si>
    <t>GDSF</t>
  </si>
  <si>
    <t>CS 34964 Index</t>
  </si>
  <si>
    <t>GENG</t>
  </si>
  <si>
    <t>CS 352065 Index</t>
  </si>
  <si>
    <t>GES-</t>
  </si>
  <si>
    <t>CS 20180 Index</t>
  </si>
  <si>
    <t>GFL-</t>
  </si>
  <si>
    <t>CS 8105483 Index</t>
  </si>
  <si>
    <t>GGPL</t>
  </si>
  <si>
    <t>CS 8175329 Index</t>
  </si>
  <si>
    <t>GLDD</t>
  </si>
  <si>
    <t>CS 46653 Index</t>
  </si>
  <si>
    <t>GMS-</t>
  </si>
  <si>
    <t>CS 697467 Index</t>
  </si>
  <si>
    <t>GOCO</t>
  </si>
  <si>
    <t>CS 8108678 Index</t>
  </si>
  <si>
    <t>GOEV</t>
  </si>
  <si>
    <t>CS 8029646 Index</t>
  </si>
  <si>
    <t>GRAN</t>
  </si>
  <si>
    <t>CS 360552 Index</t>
  </si>
  <si>
    <t>GRBK</t>
  </si>
  <si>
    <t>CS 46588 Index</t>
  </si>
  <si>
    <t>GREG</t>
  </si>
  <si>
    <t>CS 8111386 Index</t>
  </si>
  <si>
    <t>GRWG</t>
  </si>
  <si>
    <t>CS 8103585 Index</t>
  </si>
  <si>
    <t>GSAT</t>
  </si>
  <si>
    <t>CS 46656 Index</t>
  </si>
  <si>
    <t>GSBD</t>
  </si>
  <si>
    <t>CS 487247 Index</t>
  </si>
  <si>
    <t>GSHD</t>
  </si>
  <si>
    <t>CS 814947 Index</t>
  </si>
  <si>
    <t>GYS-</t>
  </si>
  <si>
    <t>CS 740834 Index</t>
  </si>
  <si>
    <t>HBR-</t>
  </si>
  <si>
    <t>CS 3250 Index</t>
  </si>
  <si>
    <t>HEXO</t>
  </si>
  <si>
    <t>CS 8028144 Index</t>
  </si>
  <si>
    <t>CS 42310 Index</t>
  </si>
  <si>
    <t>HFWA</t>
  </si>
  <si>
    <t>CS 24978 Index</t>
  </si>
  <si>
    <t>HGEN</t>
  </si>
  <si>
    <t>CS 318230 Index</t>
  </si>
  <si>
    <t>HIA-</t>
  </si>
  <si>
    <t>CS 8180197 Index</t>
  </si>
  <si>
    <t>HIBB</t>
  </si>
  <si>
    <t>CS 20202 Index</t>
  </si>
  <si>
    <t>HLTW</t>
  </si>
  <si>
    <t>CS 8180191 Index</t>
  </si>
  <si>
    <t>HMST</t>
  </si>
  <si>
    <t>CS 284608 Index</t>
  </si>
  <si>
    <t>HOCM</t>
  </si>
  <si>
    <t>CS 44976 Index</t>
  </si>
  <si>
    <t>HPHA</t>
  </si>
  <si>
    <t>CS 8180194 Index</t>
  </si>
  <si>
    <t>HRMY</t>
  </si>
  <si>
    <t>CS 8111429 Index</t>
  </si>
  <si>
    <t>HUB-</t>
  </si>
  <si>
    <t>CS 689727 Index</t>
  </si>
  <si>
    <t>HUMA</t>
  </si>
  <si>
    <t>CS 698017 Index</t>
  </si>
  <si>
    <t>HURN</t>
  </si>
  <si>
    <t>CS 41179 Index</t>
  </si>
  <si>
    <t>HYFM</t>
  </si>
  <si>
    <t>CS 8175642 Index</t>
  </si>
  <si>
    <t>HYLN</t>
  </si>
  <si>
    <t>CS 8112286 Index</t>
  </si>
  <si>
    <t>HZO-</t>
  </si>
  <si>
    <t>CS 26438 Index</t>
  </si>
  <si>
    <t>IBST</t>
  </si>
  <si>
    <t>CS 3027 Index</t>
  </si>
  <si>
    <t>IDNA</t>
  </si>
  <si>
    <t>CS 8180260 Index</t>
  </si>
  <si>
    <t>IDYA</t>
  </si>
  <si>
    <t>CS 8030022 Index</t>
  </si>
  <si>
    <t>IGM-</t>
  </si>
  <si>
    <t>CS 8180295 Index</t>
  </si>
  <si>
    <t>IHE-</t>
  </si>
  <si>
    <t>CS 8180261 Index</t>
  </si>
  <si>
    <t>IHF-</t>
  </si>
  <si>
    <t>CS 8180259 Index</t>
  </si>
  <si>
    <t>IHPI</t>
  </si>
  <si>
    <t>CS 816288 Index</t>
  </si>
  <si>
    <t>ILM1</t>
  </si>
  <si>
    <t>CS 8105760 Index</t>
  </si>
  <si>
    <t>IMCG</t>
  </si>
  <si>
    <t>CS 8180291 Index</t>
  </si>
  <si>
    <t>IMKT</t>
  </si>
  <si>
    <t>CS 12620 Index</t>
  </si>
  <si>
    <t>IMVT</t>
  </si>
  <si>
    <t>CS 8031131 Index</t>
  </si>
  <si>
    <t>INBX</t>
  </si>
  <si>
    <t>CS 8111428 Index</t>
  </si>
  <si>
    <t>INE-</t>
  </si>
  <si>
    <t>CS 64540 Index</t>
  </si>
  <si>
    <t>INKP</t>
  </si>
  <si>
    <t>CS 6281 Index</t>
  </si>
  <si>
    <t>INMD</t>
  </si>
  <si>
    <t>CS 8031899 Index</t>
  </si>
  <si>
    <t>INN-</t>
  </si>
  <si>
    <t>CS 270994 Index</t>
  </si>
  <si>
    <t>IQE-</t>
  </si>
  <si>
    <t>CS 31690 Index</t>
  </si>
  <si>
    <t>IRRA</t>
  </si>
  <si>
    <t>CS 8180202 Index</t>
  </si>
  <si>
    <t>IRT-</t>
  </si>
  <si>
    <t>CS 327894 Index</t>
  </si>
  <si>
    <t>ISCG</t>
  </si>
  <si>
    <t>CS 8180290 Index</t>
  </si>
  <si>
    <t>ITOS</t>
  </si>
  <si>
    <t>CS 8110085 Index</t>
  </si>
  <si>
    <t>IWC-</t>
  </si>
  <si>
    <t>CS 8104614 Index</t>
  </si>
  <si>
    <t>IXC-</t>
  </si>
  <si>
    <t>CS 758215 Index</t>
  </si>
  <si>
    <t>IXJ-</t>
  </si>
  <si>
    <t>CS 758212 Index</t>
  </si>
  <si>
    <t>IYC-</t>
  </si>
  <si>
    <t>CS 290257 Index</t>
  </si>
  <si>
    <t>IYG-</t>
  </si>
  <si>
    <t>CS 8180294 Index</t>
  </si>
  <si>
    <t>IYJ-</t>
  </si>
  <si>
    <t>CS 290261 Index</t>
  </si>
  <si>
    <t>JAMF</t>
  </si>
  <si>
    <t>CS 8108721 Index</t>
  </si>
  <si>
    <t>JOUT</t>
  </si>
  <si>
    <t>CS 4364 Index</t>
  </si>
  <si>
    <t>KAI-</t>
  </si>
  <si>
    <t>CS 10363 Index</t>
  </si>
  <si>
    <t>KIPO</t>
  </si>
  <si>
    <t>CS 25617 Index</t>
  </si>
  <si>
    <t>KNL-</t>
  </si>
  <si>
    <t>CS 41422 Index</t>
  </si>
  <si>
    <t>KNOS</t>
  </si>
  <si>
    <t>CS 570012 Index</t>
  </si>
  <si>
    <t>KNTE</t>
  </si>
  <si>
    <t>CS 8175486 Index</t>
  </si>
  <si>
    <t>KRA-</t>
  </si>
  <si>
    <t>CS 211704 Index</t>
  </si>
  <si>
    <t>KREF</t>
  </si>
  <si>
    <t>CS 749458 Index</t>
  </si>
  <si>
    <t>KRIB</t>
  </si>
  <si>
    <t>CS 18197 Index</t>
  </si>
  <si>
    <t>KRNT</t>
  </si>
  <si>
    <t>CS 483897 Index</t>
  </si>
  <si>
    <t>KRON</t>
  </si>
  <si>
    <t>CS 8112507 Index</t>
  </si>
  <si>
    <t>KROS</t>
  </si>
  <si>
    <t>CS 8106458 Index</t>
  </si>
  <si>
    <t>KURE</t>
  </si>
  <si>
    <t>CS 8180258 Index</t>
  </si>
  <si>
    <t>KURN</t>
  </si>
  <si>
    <t>CS 8180199 Index</t>
  </si>
  <si>
    <t>KYMR</t>
  </si>
  <si>
    <t>CS 8111516 Index</t>
  </si>
  <si>
    <t>LASR</t>
  </si>
  <si>
    <t>CS 814907 Index</t>
  </si>
  <si>
    <t>LAZR</t>
  </si>
  <si>
    <t>CS 8029417 Index</t>
  </si>
  <si>
    <t>LBM-</t>
  </si>
  <si>
    <t>CS 8180198 Index</t>
  </si>
  <si>
    <t>LBRT</t>
  </si>
  <si>
    <t>CS 794777 Index</t>
  </si>
  <si>
    <t>LE--</t>
  </si>
  <si>
    <t>CS 345541 Index</t>
  </si>
  <si>
    <t>LESL</t>
  </si>
  <si>
    <t>CS 8112731 Index</t>
  </si>
  <si>
    <t>LHLT</t>
  </si>
  <si>
    <t>CS 8180192 Index</t>
  </si>
  <si>
    <t>LIND</t>
  </si>
  <si>
    <t>CS 323552 Index</t>
  </si>
  <si>
    <t>LIO-</t>
  </si>
  <si>
    <t>CS 29246 Index</t>
  </si>
  <si>
    <t>LKFN</t>
  </si>
  <si>
    <t>CS 25008 Index</t>
  </si>
  <si>
    <t>LNN-</t>
  </si>
  <si>
    <t>CS 7430 Index</t>
  </si>
  <si>
    <t>LOB-</t>
  </si>
  <si>
    <t>CS 526642 Index</t>
  </si>
  <si>
    <t>LOTZ</t>
  </si>
  <si>
    <t>CS 8029692 Index</t>
  </si>
  <si>
    <t>LOVE</t>
  </si>
  <si>
    <t>CS 817928 Index</t>
  </si>
  <si>
    <t>LPRO</t>
  </si>
  <si>
    <t>CS 812787 Index</t>
  </si>
  <si>
    <t>LTGL</t>
  </si>
  <si>
    <t>CS 816306 Index</t>
  </si>
  <si>
    <t>LU--</t>
  </si>
  <si>
    <t>CS 8112737 Index</t>
  </si>
  <si>
    <t>LUMO</t>
  </si>
  <si>
    <t>CS 281751 Index</t>
  </si>
  <si>
    <t>LUNG</t>
  </si>
  <si>
    <t>CS 8112311 Index</t>
  </si>
  <si>
    <t>MATW</t>
  </si>
  <si>
    <t>CS 11877 Index</t>
  </si>
  <si>
    <t>MAX-</t>
  </si>
  <si>
    <t>CS 8112718 Index</t>
  </si>
  <si>
    <t>MAXN</t>
  </si>
  <si>
    <t>CS 8110655 Index</t>
  </si>
  <si>
    <t>MBPH</t>
  </si>
  <si>
    <t>CS 8032104 Index</t>
  </si>
  <si>
    <t>MBUU</t>
  </si>
  <si>
    <t>CS 346390 Index</t>
  </si>
  <si>
    <t>MCFE</t>
  </si>
  <si>
    <t>CS 8112705 Index</t>
  </si>
  <si>
    <t>MCOV</t>
  </si>
  <si>
    <t>CS 759394 Index</t>
  </si>
  <si>
    <t>MCRI</t>
  </si>
  <si>
    <t>CS 22848 Index</t>
  </si>
  <si>
    <t>MDG1</t>
  </si>
  <si>
    <t>CS 31978 Index</t>
  </si>
  <si>
    <t>MDKA</t>
  </si>
  <si>
    <t>CS 706342 Index</t>
  </si>
  <si>
    <t>MDXG</t>
  </si>
  <si>
    <t>CS 8169472 Index</t>
  </si>
  <si>
    <t>MDYV</t>
  </si>
  <si>
    <t>CS 8104612 Index</t>
  </si>
  <si>
    <t>MEI-</t>
  </si>
  <si>
    <t>CS 7442 Index</t>
  </si>
  <si>
    <t>MERC</t>
  </si>
  <si>
    <t>CS 14305 Index</t>
  </si>
  <si>
    <t>MGC-</t>
  </si>
  <si>
    <t>CS 8180267 Index</t>
  </si>
  <si>
    <t>MGPI</t>
  </si>
  <si>
    <t>CS 10199 Index</t>
  </si>
  <si>
    <t>MGPM</t>
  </si>
  <si>
    <t>CS 759403 Index</t>
  </si>
  <si>
    <t>MGV-</t>
  </si>
  <si>
    <t>CS 8180268 Index</t>
  </si>
  <si>
    <t>MILE</t>
  </si>
  <si>
    <t>CS 8175294 Index</t>
  </si>
  <si>
    <t>MLSR</t>
  </si>
  <si>
    <t>CS 210300 Index</t>
  </si>
  <si>
    <t>MOLN</t>
  </si>
  <si>
    <t>CS 361117 Index</t>
  </si>
  <si>
    <t>MP--</t>
  </si>
  <si>
    <t>CS 8175242 Index</t>
  </si>
  <si>
    <t>MPLN</t>
  </si>
  <si>
    <t>CS 8175371 Index</t>
  </si>
  <si>
    <t>MRTN</t>
  </si>
  <si>
    <t>CS 22837 Index</t>
  </si>
  <si>
    <t>MRVI</t>
  </si>
  <si>
    <t>CS 8175288 Index</t>
  </si>
  <si>
    <t>MSEX</t>
  </si>
  <si>
    <t>CS 15772 Index</t>
  </si>
  <si>
    <t>MSGE</t>
  </si>
  <si>
    <t>CS 8103629 Index</t>
  </si>
  <si>
    <t>MSLH</t>
  </si>
  <si>
    <t>CS 2838 Index</t>
  </si>
  <si>
    <t>MSP-</t>
  </si>
  <si>
    <t>CS 8112700 Index</t>
  </si>
  <si>
    <t>MXL-</t>
  </si>
  <si>
    <t>CS 213272 Index</t>
  </si>
  <si>
    <t>MYOV</t>
  </si>
  <si>
    <t>CS 711128 Index</t>
  </si>
  <si>
    <t>MYRG</t>
  </si>
  <si>
    <t>CS 207066 Index</t>
  </si>
  <si>
    <t>NANO</t>
  </si>
  <si>
    <t>CS 8175336 Index</t>
  </si>
  <si>
    <t>NARI</t>
  </si>
  <si>
    <t>CS 8107015 Index</t>
  </si>
  <si>
    <t>NBHC</t>
  </si>
  <si>
    <t>CS 307559 Index</t>
  </si>
  <si>
    <t>NCNO</t>
  </si>
  <si>
    <t>CS 8108673 Index</t>
  </si>
  <si>
    <t>NFE-</t>
  </si>
  <si>
    <t>CS 8028162 Index</t>
  </si>
  <si>
    <t>NKLA</t>
  </si>
  <si>
    <t>CS 817286 Index</t>
  </si>
  <si>
    <t>NKTX</t>
  </si>
  <si>
    <t>CS 8108659 Index</t>
  </si>
  <si>
    <t>NLTX</t>
  </si>
  <si>
    <t>CS 351083 Index</t>
  </si>
  <si>
    <t>NMFC</t>
  </si>
  <si>
    <t>CS 279252 Index</t>
  </si>
  <si>
    <t>NNOX</t>
  </si>
  <si>
    <t>CS 8111515 Index</t>
  </si>
  <si>
    <t>NOAH</t>
  </si>
  <si>
    <t>CS 267565 Index</t>
  </si>
  <si>
    <t>NORN</t>
  </si>
  <si>
    <t>CS 570237 Index</t>
  </si>
  <si>
    <t>NOVA</t>
  </si>
  <si>
    <t>CS 8031314 Index</t>
  </si>
  <si>
    <t>NP--</t>
  </si>
  <si>
    <t>CS 41299 Index</t>
  </si>
  <si>
    <t>NRIX</t>
  </si>
  <si>
    <t>CS 8110086 Index</t>
  </si>
  <si>
    <t>NTGR</t>
  </si>
  <si>
    <t>CS 40615 Index</t>
  </si>
  <si>
    <t>NUVB</t>
  </si>
  <si>
    <t>CS 8177343 Index</t>
  </si>
  <si>
    <t>NVEE</t>
  </si>
  <si>
    <t>CS 328683 Index</t>
  </si>
  <si>
    <t>NWRN</t>
  </si>
  <si>
    <t>CS 356047 Index</t>
  </si>
  <si>
    <t>NX--</t>
  </si>
  <si>
    <t>CS 51433 Index</t>
  </si>
  <si>
    <t>NXRT</t>
  </si>
  <si>
    <t>CS 466237 Index</t>
  </si>
  <si>
    <t>NYFO</t>
  </si>
  <si>
    <t>CS 8026415 Index</t>
  </si>
  <si>
    <t>NYXH</t>
  </si>
  <si>
    <t>CS 8180195 Index</t>
  </si>
  <si>
    <t>OBSV</t>
  </si>
  <si>
    <t>CS 743571 Index</t>
  </si>
  <si>
    <t>OCGL</t>
  </si>
  <si>
    <t>CS 56254 Index</t>
  </si>
  <si>
    <t>OCGN</t>
  </si>
  <si>
    <t>CS 458057 Index</t>
  </si>
  <si>
    <t>OCSL</t>
  </si>
  <si>
    <t>CS 207955 Index</t>
  </si>
  <si>
    <t>OGIG</t>
  </si>
  <si>
    <t>CS 8180205 Index</t>
  </si>
  <si>
    <t>OLMA</t>
  </si>
  <si>
    <t>CS 8175279 Index</t>
  </si>
  <si>
    <t>OM--</t>
  </si>
  <si>
    <t>CS 8112145 Index</t>
  </si>
  <si>
    <t>ONCO</t>
  </si>
  <si>
    <t>CS 759396 Index</t>
  </si>
  <si>
    <t>ONTO</t>
  </si>
  <si>
    <t>CS 20395 Index</t>
  </si>
  <si>
    <t>OPCE</t>
  </si>
  <si>
    <t>CS 788188 Index</t>
  </si>
  <si>
    <t>ORCC</t>
  </si>
  <si>
    <t>CS 8031167 Index</t>
  </si>
  <si>
    <t>ORGO</t>
  </si>
  <si>
    <t>CS 739911 Index</t>
  </si>
  <si>
    <t>ORIC</t>
  </si>
  <si>
    <t>CS 8106737 Index</t>
  </si>
  <si>
    <t>ORX-</t>
  </si>
  <si>
    <t>CS 42835 Index</t>
  </si>
  <si>
    <t>OSBO</t>
  </si>
  <si>
    <t>CS 352312 Index</t>
  </si>
  <si>
    <t>OSSR</t>
  </si>
  <si>
    <t>CS 702932 Index</t>
  </si>
  <si>
    <t>OTLY</t>
  </si>
  <si>
    <t>CS 8179502 Index</t>
  </si>
  <si>
    <t>OUST</t>
  </si>
  <si>
    <t>CS 8178752 Index</t>
  </si>
  <si>
    <t>PASG</t>
  </si>
  <si>
    <t>CS 8105467 Index</t>
  </si>
  <si>
    <t>PATK</t>
  </si>
  <si>
    <t>CS 20485 Index</t>
  </si>
  <si>
    <t>PAYA</t>
  </si>
  <si>
    <t>CS 8028143 Index</t>
  </si>
  <si>
    <t>PBW-</t>
  </si>
  <si>
    <t>CS 8180288 Index</t>
  </si>
  <si>
    <t>PCVX</t>
  </si>
  <si>
    <t>CS 8108396 Index</t>
  </si>
  <si>
    <t>PDP-</t>
  </si>
  <si>
    <t>CS 8180254 Index</t>
  </si>
  <si>
    <t>PEJ-</t>
  </si>
  <si>
    <t>CS 8180285 Index</t>
  </si>
  <si>
    <t>PFBC</t>
  </si>
  <si>
    <t>CS 42445 Index</t>
  </si>
  <si>
    <t>PFC-</t>
  </si>
  <si>
    <t>CS 15602 Index</t>
  </si>
  <si>
    <t>PGF-</t>
  </si>
  <si>
    <t>CS 8180279 Index</t>
  </si>
  <si>
    <t>PHMR</t>
  </si>
  <si>
    <t>CS 21693 Index</t>
  </si>
  <si>
    <t>PIPR</t>
  </si>
  <si>
    <t>CS 40211 Index</t>
  </si>
  <si>
    <t>PKW-</t>
  </si>
  <si>
    <t>CS 698512 Index</t>
  </si>
  <si>
    <t>PLMR</t>
  </si>
  <si>
    <t>CS 8029647 Index</t>
  </si>
  <si>
    <t>PLOW</t>
  </si>
  <si>
    <t>CS 225345 Index</t>
  </si>
  <si>
    <t>PLRX</t>
  </si>
  <si>
    <t>CS 8107382 Index</t>
  </si>
  <si>
    <t>PLTK</t>
  </si>
  <si>
    <t>CS 8176446 Index</t>
  </si>
  <si>
    <t>PLYA</t>
  </si>
  <si>
    <t>CS 746813 Index</t>
  </si>
  <si>
    <t>PME-</t>
  </si>
  <si>
    <t>CS 32897 Index</t>
  </si>
  <si>
    <t>PMVP</t>
  </si>
  <si>
    <t>CS 8112255 Index</t>
  </si>
  <si>
    <t>POG-</t>
  </si>
  <si>
    <t>CS 37207 Index</t>
  </si>
  <si>
    <t>PPD-</t>
  </si>
  <si>
    <t>CS 8105200 Index</t>
  </si>
  <si>
    <t>PPGN</t>
  </si>
  <si>
    <t>CS 8180200 Index</t>
  </si>
  <si>
    <t>PRAX</t>
  </si>
  <si>
    <t>CS 8112694 Index</t>
  </si>
  <si>
    <t>PRCH</t>
  </si>
  <si>
    <t>CS 8105030 Index</t>
  </si>
  <si>
    <t>PRFT</t>
  </si>
  <si>
    <t>CS 29124 Index</t>
  </si>
  <si>
    <t>PRFZ</t>
  </si>
  <si>
    <t>CS 8180257 Index</t>
  </si>
  <si>
    <t>PRIM</t>
  </si>
  <si>
    <t>CS 56056 Index</t>
  </si>
  <si>
    <t>PRLD</t>
  </si>
  <si>
    <t>CS 8112260 Index</t>
  </si>
  <si>
    <t>PRPL</t>
  </si>
  <si>
    <t>CS 576997 Index</t>
  </si>
  <si>
    <t>PRSM</t>
  </si>
  <si>
    <t>CS 788099 Index</t>
  </si>
  <si>
    <t>PRTY</t>
  </si>
  <si>
    <t>CS 484402 Index</t>
  </si>
  <si>
    <t>PRVB</t>
  </si>
  <si>
    <t>CS 819106 Index</t>
  </si>
  <si>
    <t>PSFE</t>
  </si>
  <si>
    <t>CS 8180005 Index</t>
  </si>
  <si>
    <t>PTVE</t>
  </si>
  <si>
    <t>CS 8112160 Index</t>
  </si>
  <si>
    <t>PXH-</t>
  </si>
  <si>
    <t>CS 299372 Index</t>
  </si>
  <si>
    <t>PYR-</t>
  </si>
  <si>
    <t>CS 8178751 Index</t>
  </si>
  <si>
    <t>PZA-</t>
  </si>
  <si>
    <t>CS 8180271 Index</t>
  </si>
  <si>
    <t>QADA</t>
  </si>
  <si>
    <t>CS 23687 Index</t>
  </si>
  <si>
    <t>QCLN</t>
  </si>
  <si>
    <t>CS 8180255 Index</t>
  </si>
  <si>
    <t>QNST</t>
  </si>
  <si>
    <t>CS 212467 Index</t>
  </si>
  <si>
    <t>QQEW</t>
  </si>
  <si>
    <t>CS 8180256 Index</t>
  </si>
  <si>
    <t>QS--</t>
  </si>
  <si>
    <t>CS 8175328 Index</t>
  </si>
  <si>
    <t>QTNT</t>
  </si>
  <si>
    <t>CS 352118 Index</t>
  </si>
  <si>
    <t>RAVN</t>
  </si>
  <si>
    <t>CS 12744 Index</t>
  </si>
  <si>
    <t>RBBN</t>
  </si>
  <si>
    <t>CS 31671 Index</t>
  </si>
  <si>
    <t>RCH-</t>
  </si>
  <si>
    <t>CS 3130 Index</t>
  </si>
  <si>
    <t>REM-</t>
  </si>
  <si>
    <t>CS 8180206 Index</t>
  </si>
  <si>
    <t>REVG</t>
  </si>
  <si>
    <t>CS 743630 Index</t>
  </si>
  <si>
    <t>REYN</t>
  </si>
  <si>
    <t>CS 8105112 Index</t>
  </si>
  <si>
    <t>REZI</t>
  </si>
  <si>
    <t>CS 821747 Index</t>
  </si>
  <si>
    <t>RGR-</t>
  </si>
  <si>
    <t>CS 7556 Index</t>
  </si>
  <si>
    <t>RHIM</t>
  </si>
  <si>
    <t>CS 19 Index</t>
  </si>
  <si>
    <t>RIDE</t>
  </si>
  <si>
    <t>CS 8029776 Index</t>
  </si>
  <si>
    <t>RILY</t>
  </si>
  <si>
    <t>CS 526647 Index</t>
  </si>
  <si>
    <t>RKT-</t>
  </si>
  <si>
    <t>CS 8110642 Index</t>
  </si>
  <si>
    <t>RLAY</t>
  </si>
  <si>
    <t>CS 8108675 Index</t>
  </si>
  <si>
    <t>RLMD</t>
  </si>
  <si>
    <t>CS 8036796 Index</t>
  </si>
  <si>
    <t>RLX-</t>
  </si>
  <si>
    <t>CS 8176989 Index</t>
  </si>
  <si>
    <t>RMO-</t>
  </si>
  <si>
    <t>CS 8175783 Index</t>
  </si>
  <si>
    <t>RNA-</t>
  </si>
  <si>
    <t>CS 8108388 Index</t>
  </si>
  <si>
    <t>RNW-</t>
  </si>
  <si>
    <t>CS 345655 Index</t>
  </si>
  <si>
    <t>ROAD</t>
  </si>
  <si>
    <t>CS 815308 Index</t>
  </si>
  <si>
    <t>ROOT</t>
  </si>
  <si>
    <t>CS 8112722 Index</t>
  </si>
  <si>
    <t>RPAY</t>
  </si>
  <si>
    <t>CS 818806 Index</t>
  </si>
  <si>
    <t>RPG-</t>
  </si>
  <si>
    <t>CS 8180284 Index</t>
  </si>
  <si>
    <t>RPT-</t>
  </si>
  <si>
    <t>CS 8735 Index</t>
  </si>
  <si>
    <t>RPV-</t>
  </si>
  <si>
    <t>CS 8027022 Index</t>
  </si>
  <si>
    <t>RSI-</t>
  </si>
  <si>
    <t>CS 8175714 Index</t>
  </si>
  <si>
    <t>RYT-</t>
  </si>
  <si>
    <t>CS 318527 Index</t>
  </si>
  <si>
    <t>SAFT</t>
  </si>
  <si>
    <t>CS 37835 Index</t>
  </si>
  <si>
    <t>SANN</t>
  </si>
  <si>
    <t>CS 44974 Index</t>
  </si>
  <si>
    <t>SANT</t>
  </si>
  <si>
    <t>CS 570312 Index</t>
  </si>
  <si>
    <t>SAVA</t>
  </si>
  <si>
    <t>CS 32069 Index</t>
  </si>
  <si>
    <t>SBBB</t>
  </si>
  <si>
    <t>CS 8026550 Index</t>
  </si>
  <si>
    <t>SBSI</t>
  </si>
  <si>
    <t>CS 26192 Index</t>
  </si>
  <si>
    <t>SBTX</t>
  </si>
  <si>
    <t>CS 8175489 Index</t>
  </si>
  <si>
    <t>SCR-</t>
  </si>
  <si>
    <t>CS 8177611 Index</t>
  </si>
  <si>
    <t>SDIP</t>
  </si>
  <si>
    <t>CS 8111361 Index</t>
  </si>
  <si>
    <t>SFBS</t>
  </si>
  <si>
    <t>CS 352090 Index</t>
  </si>
  <si>
    <t>SGH-</t>
  </si>
  <si>
    <t>CS 750342 Index</t>
  </si>
  <si>
    <t>SGTX</t>
  </si>
  <si>
    <t>CS 8175492 Index</t>
  </si>
  <si>
    <t>SHOT</t>
  </si>
  <si>
    <t>CS 681532 Index</t>
  </si>
  <si>
    <t>SHYF</t>
  </si>
  <si>
    <t>CS 7477 Index</t>
  </si>
  <si>
    <t>SITM</t>
  </si>
  <si>
    <t>CS 8103433 Index</t>
  </si>
  <si>
    <t>SIVR</t>
  </si>
  <si>
    <t>CS 8180266 Index</t>
  </si>
  <si>
    <t>SKIL</t>
  </si>
  <si>
    <t>CS 8108725 Index</t>
  </si>
  <si>
    <t>SKIN</t>
  </si>
  <si>
    <t>CS 570307 Index</t>
  </si>
  <si>
    <t>SKLZ</t>
  </si>
  <si>
    <t>CS 8177337 Index</t>
  </si>
  <si>
    <t>SKY-</t>
  </si>
  <si>
    <t>CS 4761 Index</t>
  </si>
  <si>
    <t>SLY-</t>
  </si>
  <si>
    <t>CS 306994 Index</t>
  </si>
  <si>
    <t>SMCI</t>
  </si>
  <si>
    <t>CS 51136 Index</t>
  </si>
  <si>
    <t>SMP-</t>
  </si>
  <si>
    <t>CS 4476 Index</t>
  </si>
  <si>
    <t>SNDL</t>
  </si>
  <si>
    <t>CS 8031670 Index</t>
  </si>
  <si>
    <t>SNEX</t>
  </si>
  <si>
    <t>CS 35902 Index</t>
  </si>
  <si>
    <t>SOLP</t>
  </si>
  <si>
    <t>CS 8177050 Index</t>
  </si>
  <si>
    <t>SPK-</t>
  </si>
  <si>
    <t>CS 8029975 Index</t>
  </si>
  <si>
    <t>SPNS</t>
  </si>
  <si>
    <t>CS 28700 Index</t>
  </si>
  <si>
    <t>SPSM</t>
  </si>
  <si>
    <t>CS 8180264 Index</t>
  </si>
  <si>
    <t>SPTI</t>
  </si>
  <si>
    <t>CS 8180273 Index</t>
  </si>
  <si>
    <t>SPWN</t>
  </si>
  <si>
    <t>CS 8180190 Index</t>
  </si>
  <si>
    <t>SPWT</t>
  </si>
  <si>
    <t>CS 8180182 Index</t>
  </si>
  <si>
    <t>SRCE</t>
  </si>
  <si>
    <t>CS 9639 Index</t>
  </si>
  <si>
    <t>SRP-</t>
  </si>
  <si>
    <t>CS 7281 Index</t>
  </si>
  <si>
    <t>STC-</t>
  </si>
  <si>
    <t>CS 9768 Index</t>
  </si>
  <si>
    <t>STEP</t>
  </si>
  <si>
    <t>CS 8112150 Index</t>
  </si>
  <si>
    <t>STGT</t>
  </si>
  <si>
    <t>CS 8112037 Index</t>
  </si>
  <si>
    <t>STKL</t>
  </si>
  <si>
    <t>CS 35141 Index</t>
  </si>
  <si>
    <t>STSA</t>
  </si>
  <si>
    <t>CS 8032747 Index</t>
  </si>
  <si>
    <t>STTK</t>
  </si>
  <si>
    <t>CS 8112509 Index</t>
  </si>
  <si>
    <t>STXS</t>
  </si>
  <si>
    <t>CS 689377 Index</t>
  </si>
  <si>
    <t>SUPM</t>
  </si>
  <si>
    <t>CS 226734 Index</t>
  </si>
  <si>
    <t>SUSA</t>
  </si>
  <si>
    <t>CS 8180287 Index</t>
  </si>
  <si>
    <t>SVS-</t>
  </si>
  <si>
    <t>CS 19622 Index</t>
  </si>
  <si>
    <t>SWON</t>
  </si>
  <si>
    <t>CS 8105442 Index</t>
  </si>
  <si>
    <t>SXI-</t>
  </si>
  <si>
    <t>CS 4479 Index</t>
  </si>
  <si>
    <t>SYBT</t>
  </si>
  <si>
    <t>CS 15941 Index</t>
  </si>
  <si>
    <t>SYKE</t>
  </si>
  <si>
    <t>CS 20702 Index</t>
  </si>
  <si>
    <t>SYX-</t>
  </si>
  <si>
    <t>CS 15633 Index</t>
  </si>
  <si>
    <t>T7O-</t>
  </si>
  <si>
    <t>CS 813346 Index</t>
  </si>
  <si>
    <t>TA--</t>
  </si>
  <si>
    <t>CS 3636 Index</t>
  </si>
  <si>
    <t>TBBK</t>
  </si>
  <si>
    <t>CS 40523 Index</t>
  </si>
  <si>
    <t>TBK-</t>
  </si>
  <si>
    <t>CS 442782 Index</t>
  </si>
  <si>
    <t>TCBK</t>
  </si>
  <si>
    <t>CS 16036 Index</t>
  </si>
  <si>
    <t>THG-</t>
  </si>
  <si>
    <t>CS 8112188 Index</t>
  </si>
  <si>
    <t>THOS</t>
  </si>
  <si>
    <t>CS 37503 Index</t>
  </si>
  <si>
    <t>TIXT</t>
  </si>
  <si>
    <t>CS 8177056 Index</t>
  </si>
  <si>
    <t>TM17</t>
  </si>
  <si>
    <t>CS 8026473 Index</t>
  </si>
  <si>
    <t>TNXT</t>
  </si>
  <si>
    <t>CS 819961 Index</t>
  </si>
  <si>
    <t>TOKM</t>
  </si>
  <si>
    <t>CS 696837 Index</t>
  </si>
  <si>
    <t>TPB-</t>
  </si>
  <si>
    <t>CS 697042 Index</t>
  </si>
  <si>
    <t>TPC-</t>
  </si>
  <si>
    <t>CS 22888 Index</t>
  </si>
  <si>
    <t>TPGC</t>
  </si>
  <si>
    <t>CS 34313 Index</t>
  </si>
  <si>
    <t>TPIC</t>
  </si>
  <si>
    <t>CS 701002 Index</t>
  </si>
  <si>
    <t>TRMR</t>
  </si>
  <si>
    <t>CS 352300 Index</t>
  </si>
  <si>
    <t>TRTX</t>
  </si>
  <si>
    <t>CS 757808 Index</t>
  </si>
  <si>
    <t>TTAL</t>
  </si>
  <si>
    <t>CS 788192 Index</t>
  </si>
  <si>
    <t>TTCF</t>
  </si>
  <si>
    <t>CS 822087 Index</t>
  </si>
  <si>
    <t>TTGT</t>
  </si>
  <si>
    <t>CS 44560 Index</t>
  </si>
  <si>
    <t>TTMI</t>
  </si>
  <si>
    <t>CS 32763 Index</t>
  </si>
  <si>
    <t>UHT-</t>
  </si>
  <si>
    <t>CS 11297 Index</t>
  </si>
  <si>
    <t>UMDV</t>
  </si>
  <si>
    <t>CS 8180180 Index</t>
  </si>
  <si>
    <t>UPST</t>
  </si>
  <si>
    <t>CS 8175671 Index</t>
  </si>
  <si>
    <t>USCR</t>
  </si>
  <si>
    <t>CS 270951 Index</t>
  </si>
  <si>
    <t>USNA</t>
  </si>
  <si>
    <t>CS 20788 Index</t>
  </si>
  <si>
    <t>USRT</t>
  </si>
  <si>
    <t>CS 8180277 Index</t>
  </si>
  <si>
    <t>UTZ-</t>
  </si>
  <si>
    <t>CS 8175305 Index</t>
  </si>
  <si>
    <t>UWL-</t>
  </si>
  <si>
    <t>CS 8032208 Index</t>
  </si>
  <si>
    <t>UWMC</t>
  </si>
  <si>
    <t>CS 8106461 Index</t>
  </si>
  <si>
    <t>VAW-</t>
  </si>
  <si>
    <t>CS 8180293 Index</t>
  </si>
  <si>
    <t>VEC-</t>
  </si>
  <si>
    <t>CS 40757 Index</t>
  </si>
  <si>
    <t>VERU</t>
  </si>
  <si>
    <t>CS 23156 Index</t>
  </si>
  <si>
    <t>VFF-</t>
  </si>
  <si>
    <t>CS 8028489 Index</t>
  </si>
  <si>
    <t>VIEW</t>
  </si>
  <si>
    <t>CS 8112702 Index</t>
  </si>
  <si>
    <t>VIGI</t>
  </si>
  <si>
    <t>CS 8180209 Index</t>
  </si>
  <si>
    <t>VITL</t>
  </si>
  <si>
    <t>CS 8110554 Index</t>
  </si>
  <si>
    <t>VIVE</t>
  </si>
  <si>
    <t>CS 698187 Index</t>
  </si>
  <si>
    <t>VLDR</t>
  </si>
  <si>
    <t>CS 8112306 Index</t>
  </si>
  <si>
    <t>VNE-</t>
  </si>
  <si>
    <t>CS 793076 Index</t>
  </si>
  <si>
    <t>VOX-</t>
  </si>
  <si>
    <t>CS 8180289 Index</t>
  </si>
  <si>
    <t>VQTG</t>
  </si>
  <si>
    <t>CS 710272 Index</t>
  </si>
  <si>
    <t>VRM-</t>
  </si>
  <si>
    <t>CS 8107432 Index</t>
  </si>
  <si>
    <t>VRNA</t>
  </si>
  <si>
    <t>CS 749016 Index</t>
  </si>
  <si>
    <t>VRTS</t>
  </si>
  <si>
    <t>CS 207747 Index</t>
  </si>
  <si>
    <t>VSTO</t>
  </si>
  <si>
    <t>CS 352042 Index</t>
  </si>
  <si>
    <t>VVNT</t>
  </si>
  <si>
    <t>CS 788716 Index</t>
  </si>
  <si>
    <t>WASH</t>
  </si>
  <si>
    <t>CS 16078 Index</t>
  </si>
  <si>
    <t>WCOD</t>
  </si>
  <si>
    <t>CS 8180188 Index</t>
  </si>
  <si>
    <t>WCOS</t>
  </si>
  <si>
    <t>CS 8180187 Index</t>
  </si>
  <si>
    <t>WFIN</t>
  </si>
  <si>
    <t>CS 8180183 Index</t>
  </si>
  <si>
    <t>WGO-</t>
  </si>
  <si>
    <t>CS 5793 Index</t>
  </si>
  <si>
    <t>WHD-</t>
  </si>
  <si>
    <t>CS 806863 Index</t>
  </si>
  <si>
    <t>WHEA</t>
  </si>
  <si>
    <t>CS 8180181 Index</t>
  </si>
  <si>
    <t>WISH</t>
  </si>
  <si>
    <t>CS 8175674 Index</t>
  </si>
  <si>
    <t>WMAT</t>
  </si>
  <si>
    <t>CS 8180184 Index</t>
  </si>
  <si>
    <t>WMG-</t>
  </si>
  <si>
    <t>CS 8107383 Index</t>
  </si>
  <si>
    <t>WNDU</t>
  </si>
  <si>
    <t>CS 8180185 Index</t>
  </si>
  <si>
    <t>WOOD</t>
  </si>
  <si>
    <t>CS 8180207 Index</t>
  </si>
  <si>
    <t>WOSG</t>
  </si>
  <si>
    <t>CS 8103466 Index</t>
  </si>
  <si>
    <t>WPRT</t>
  </si>
  <si>
    <t>CS 65593 Index</t>
  </si>
  <si>
    <t>WTEL</t>
  </si>
  <si>
    <t>CS 8180189 Index</t>
  </si>
  <si>
    <t>WUTI</t>
  </si>
  <si>
    <t>CS 8180186 Index</t>
  </si>
  <si>
    <t>WXXW</t>
  </si>
  <si>
    <t>CS 8107025 Index</t>
  </si>
  <si>
    <t>XENE</t>
  </si>
  <si>
    <t>CS 361127 Index</t>
  </si>
  <si>
    <t>XHE-</t>
  </si>
  <si>
    <t>CS 8180262 Index</t>
  </si>
  <si>
    <t>XLG-</t>
  </si>
  <si>
    <t>CS 8180286 Index</t>
  </si>
  <si>
    <t>XPEL</t>
  </si>
  <si>
    <t>CS 8031274 Index</t>
  </si>
  <si>
    <t>XSD-</t>
  </si>
  <si>
    <t>CS 8180272 Index</t>
  </si>
  <si>
    <t>YOU-</t>
  </si>
  <si>
    <t>CS 46160 Index</t>
  </si>
  <si>
    <t>ZELA</t>
  </si>
  <si>
    <t>CS 267770 Index</t>
  </si>
  <si>
    <t>ZH--</t>
  </si>
  <si>
    <t>CS 8178877 Index</t>
  </si>
  <si>
    <t>ZNTL</t>
  </si>
  <si>
    <t>CS 8106226 Index</t>
  </si>
  <si>
    <t>ZO1G</t>
  </si>
  <si>
    <t>CS 278992 Index</t>
  </si>
  <si>
    <t>ZOM-</t>
  </si>
  <si>
    <t>CS 821970 Index</t>
  </si>
  <si>
    <t>ZUMZ</t>
  </si>
  <si>
    <t>CS 41654 Index</t>
  </si>
  <si>
    <t>ZYME</t>
  </si>
  <si>
    <t>CS 749142 Index</t>
  </si>
  <si>
    <t>DS64</t>
  </si>
  <si>
    <t>Dow Jones U.S. and Global Ex-U.S. Select RESI 60/40 Blend Index</t>
  </si>
  <si>
    <t>D325</t>
  </si>
  <si>
    <t>Dow Jones U.S. RESI, Dow Jones Global Ex-U.S. RESI, and S&amp;P Global LargeMidCap Commodity and Resources 30/20/50 Blend</t>
  </si>
  <si>
    <t>7N3A</t>
  </si>
  <si>
    <t>Custom Australasian Index</t>
  </si>
  <si>
    <t>FR2S</t>
  </si>
  <si>
    <t>S&amp;P France 20 Index (Series 2)</t>
  </si>
  <si>
    <t>GDMI</t>
  </si>
  <si>
    <t>Global Digital Miners</t>
  </si>
  <si>
    <t>AUCP</t>
  </si>
  <si>
    <t>ACC Custom Australian Index</t>
  </si>
  <si>
    <t>EXBI</t>
  </si>
  <si>
    <t>S&amp;P Saudi Arabia Domestic Ex-Banks &amp; Insurance Index</t>
  </si>
  <si>
    <t>EGEQ</t>
  </si>
  <si>
    <t>ECPI ESG Gender Equality Index</t>
  </si>
  <si>
    <t>DMIN</t>
  </si>
  <si>
    <t>Morningstar Equity Infrastructure Select 50</t>
  </si>
  <si>
    <t>PTER</t>
  </si>
  <si>
    <t>Pacer Trendpilot Enhanced Rules Index</t>
  </si>
  <si>
    <t>FFER</t>
  </si>
  <si>
    <t>Pacer Trendpilot Fund of Funds Enhanced Rules Index</t>
  </si>
  <si>
    <t>DGH-</t>
  </si>
  <si>
    <t>Fidelity Digital Health Index</t>
  </si>
  <si>
    <t>EVFT</t>
  </si>
  <si>
    <t>Fidelity Electric Vehicles and Future Transportation Index</t>
  </si>
  <si>
    <t>CLCP</t>
  </si>
  <si>
    <t>Fidelity Cloud Computing Index</t>
  </si>
  <si>
    <t>CLEN</t>
  </si>
  <si>
    <t>Fidelity Clean Energy Index</t>
  </si>
  <si>
    <t>50ES</t>
  </si>
  <si>
    <t>S&amp;P 500 ESG Military Contracting, Small Arms &amp; Oil Sands Screened Index</t>
  </si>
  <si>
    <t>MFSI</t>
  </si>
  <si>
    <t>Morningstar Financial Services Innovation</t>
  </si>
  <si>
    <t>MNAN</t>
  </si>
  <si>
    <t>Morningstar Nanotechnology</t>
  </si>
  <si>
    <t>MROB</t>
  </si>
  <si>
    <t>Morningstar US Robotics</t>
  </si>
  <si>
    <t>GBDA</t>
  </si>
  <si>
    <t>Morningstar Big Data &amp; Analytics</t>
  </si>
  <si>
    <t>TK21</t>
  </si>
  <si>
    <t>Daimler Index PPSP_2021</t>
  </si>
  <si>
    <t>PR21</t>
  </si>
  <si>
    <t>Daimler Peer Group Index PPSP_2021</t>
  </si>
  <si>
    <t>RDFI</t>
  </si>
  <si>
    <t>IDX DeFi Index</t>
  </si>
  <si>
    <t>UTSM</t>
  </si>
  <si>
    <t>SGI Tech Stock Index</t>
  </si>
  <si>
    <t>XUSB</t>
  </si>
  <si>
    <t>SG Lead Asset Select Exposure Rotation Index</t>
  </si>
  <si>
    <t>RLBO</t>
  </si>
  <si>
    <t>Guggenheim RBP Large-Cap Defensive 100 Index</t>
  </si>
  <si>
    <t>MFLC</t>
  </si>
  <si>
    <t>Robeco SDG Low Carbon Multi-Factor Equities Model Portfolio</t>
  </si>
  <si>
    <t>A55B</t>
  </si>
  <si>
    <t>S&amp;P/ASX 100 and S&amp;P/ASX Small Ordinaries - Fuels, Metals and Mining Blend</t>
  </si>
  <si>
    <t>DVST</t>
  </si>
  <si>
    <t>Fidelity Dividend Strength Index</t>
  </si>
  <si>
    <t>NAAD</t>
  </si>
  <si>
    <t>New Age Alpha Dividend Index</t>
  </si>
  <si>
    <t>TRAN</t>
  </si>
  <si>
    <t>Pence Transformers Index</t>
  </si>
  <si>
    <t>5ACT</t>
  </si>
  <si>
    <t>S&amp;P 500 Carbon Efficient in TTM Rates Index</t>
  </si>
  <si>
    <t>JDR Index</t>
  </si>
  <si>
    <t>GESG</t>
  </si>
  <si>
    <t>SPDB Global ESG Index</t>
  </si>
  <si>
    <t>SPSI</t>
  </si>
  <si>
    <t>Sub-Index to SPDB Global ESG Index</t>
  </si>
  <si>
    <t>EUBC</t>
  </si>
  <si>
    <t>EU Roll of Futures Bond Composite Index</t>
  </si>
  <si>
    <t>CY1B</t>
  </si>
  <si>
    <t>Roll of Futures - China 10Y Bond</t>
  </si>
  <si>
    <t>ABTC</t>
  </si>
  <si>
    <t>CS 8184792 Index</t>
  </si>
  <si>
    <t>AETH</t>
  </si>
  <si>
    <t>CS 8184793 Index</t>
  </si>
  <si>
    <t>CLOV</t>
  </si>
  <si>
    <t>CS 8176295 Index</t>
  </si>
  <si>
    <t>DKNG</t>
  </si>
  <si>
    <t>CS 8031319 Index</t>
  </si>
  <si>
    <t>GBTC</t>
  </si>
  <si>
    <t>CS 8110651 Index</t>
  </si>
  <si>
    <t>GTH-</t>
  </si>
  <si>
    <t>CS 8108441 Index</t>
  </si>
  <si>
    <t>LX--</t>
  </si>
  <si>
    <t>CS 793488 Index</t>
  </si>
  <si>
    <t>M12-</t>
  </si>
  <si>
    <t>CS 8184794 Index</t>
  </si>
  <si>
    <t>MF6G</t>
  </si>
  <si>
    <t>CS 8184795 Index</t>
  </si>
  <si>
    <t>NN6G</t>
  </si>
  <si>
    <t>CS 8184796 Index</t>
  </si>
  <si>
    <t>D193</t>
  </si>
  <si>
    <t>CS 8184797 Index</t>
  </si>
  <si>
    <t>D194</t>
  </si>
  <si>
    <t>CS 8037065 Index</t>
  </si>
  <si>
    <t>D195</t>
  </si>
  <si>
    <t>CS 8179602 Index</t>
  </si>
  <si>
    <t>MFY3</t>
  </si>
  <si>
    <t>Fidelity Multifactor Yield Index 3.5%</t>
  </si>
  <si>
    <t>ONFF</t>
  </si>
  <si>
    <t>Fidelity Equity Income Factor Index - FID_US Fed Fund Rate (t-1)</t>
  </si>
  <si>
    <t>WFL5</t>
  </si>
  <si>
    <t>Fidelity World Factor Leaders Index 0.5%</t>
  </si>
  <si>
    <t>WFA1</t>
  </si>
  <si>
    <t>FIDUSMFP Asset 1</t>
  </si>
  <si>
    <t>WFA2</t>
  </si>
  <si>
    <t>FIDINTFP Asset 2</t>
  </si>
  <si>
    <t>MFCW</t>
  </si>
  <si>
    <t>Fidelity Multifactor 3.5% ER Yield Gross Index -- Combined Weights Calculation</t>
  </si>
  <si>
    <t>INFI</t>
  </si>
  <si>
    <t>Income-Focused Index</t>
  </si>
  <si>
    <t>RES3</t>
  </si>
  <si>
    <t>Morningstar Renewable Energy Select 30</t>
  </si>
  <si>
    <t>ESCI</t>
  </si>
  <si>
    <t>ECPI ESG Cybersecurity Index</t>
  </si>
  <si>
    <t>MSDC</t>
  </si>
  <si>
    <t>The Market State Dynamic Commodity Index</t>
  </si>
  <si>
    <t>ACRY</t>
  </si>
  <si>
    <t>Aton Crypto Index</t>
  </si>
  <si>
    <t>CACE</t>
  </si>
  <si>
    <t>CIBC Atlas Clean Energy Select Index</t>
  </si>
  <si>
    <t>SDMA</t>
  </si>
  <si>
    <t>SGI Sentiment Driven Multi Asset Index</t>
  </si>
  <si>
    <t>CYBD</t>
  </si>
  <si>
    <t>ECPI ESG Cybersecurity &amp; Big Data</t>
  </si>
  <si>
    <t xml:space="preserve">Brand </t>
  </si>
  <si>
    <t xml:space="preserve">Family </t>
  </si>
  <si>
    <t xml:space="preserve">IndexSpecific </t>
  </si>
  <si>
    <t xml:space="preserve">Currency </t>
  </si>
  <si>
    <t>Weighting</t>
  </si>
  <si>
    <t xml:space="preserve">Attribute </t>
  </si>
  <si>
    <t xml:space="preserve">Country/ Region </t>
  </si>
  <si>
    <t xml:space="preserve">Size </t>
  </si>
  <si>
    <t>Index Name</t>
  </si>
  <si>
    <t>Index Key</t>
  </si>
  <si>
    <t>Insert Index Name………</t>
  </si>
  <si>
    <t>Insert Index Key………</t>
  </si>
  <si>
    <t>Z5EC</t>
  </si>
  <si>
    <t>S&amp;P Eurozone 50 Net Zero 2050 Climate Transition ESG Select Index</t>
  </si>
  <si>
    <t>Z5EP</t>
  </si>
  <si>
    <t>S&amp;P Eurozone 50 Net Zero 2050 Paris-Aligned ESG Select Index</t>
  </si>
  <si>
    <t>50T5</t>
  </si>
  <si>
    <t>S&amp;P 500 Enhanced Beta 50 Index</t>
  </si>
  <si>
    <t>35T5</t>
  </si>
  <si>
    <t>S&amp;P Europe 350 Enhanced Beta 50 Index</t>
  </si>
  <si>
    <t>ESEN</t>
  </si>
  <si>
    <t>Morningstar ESG Enhanced</t>
  </si>
  <si>
    <t>IFNC</t>
  </si>
  <si>
    <t>Dow Jones Brookfield Global Infrastructure Net Zero 2050 Climate Transition ESG Index</t>
  </si>
  <si>
    <t>DWLQ</t>
  </si>
  <si>
    <t>S&amp;P BMI - Lowest Quintile Index</t>
  </si>
  <si>
    <t>DWHQ</t>
  </si>
  <si>
    <t>S&amp;P BMI - Highest Quintile Index</t>
  </si>
  <si>
    <t>Index Component</t>
  </si>
  <si>
    <t>RESP</t>
  </si>
  <si>
    <t>Dow Jones U.S. Select REIT/DJ Equity All REIT Capped Spliced Index</t>
  </si>
  <si>
    <t>UB47</t>
  </si>
  <si>
    <t>S&amp;P Municipal Bond 4-7 Years Investment Grade Index</t>
  </si>
  <si>
    <t>WH01</t>
  </si>
  <si>
    <t>SWHY Hedge Index Series 1</t>
  </si>
  <si>
    <t>TXEM</t>
  </si>
  <si>
    <t>S&amp;P/TSX Composite Ex-Energy &amp; Materials (Sector) Index</t>
  </si>
  <si>
    <t>SPTC</t>
  </si>
  <si>
    <t>Sub-Index Transaction Cost for SPDBGESG</t>
  </si>
  <si>
    <t>A3E5</t>
  </si>
  <si>
    <t>S&amp;P/ASX 300 Ex-S&amp;P/ASX 50 Index</t>
  </si>
  <si>
    <t>ATME</t>
  </si>
  <si>
    <t>Morningstar All-Cap Target Market Exposure</t>
  </si>
  <si>
    <t>GMAR</t>
  </si>
  <si>
    <t>SWHY Global Multi-Asset Rotation Index</t>
  </si>
  <si>
    <t>SWSC</t>
  </si>
  <si>
    <t>Sub-Index for SWHY Global Multi-Asset Rotation Index</t>
  </si>
  <si>
    <t>WH02</t>
  </si>
  <si>
    <t>SWHY Hedge Index Series 2</t>
  </si>
  <si>
    <t>BUNL</t>
  </si>
  <si>
    <t>US Pacesetter Index</t>
  </si>
  <si>
    <t>13</t>
  </si>
  <si>
    <t>Risk Control 10% and 3% synthetic dividend decrement</t>
  </si>
  <si>
    <t>RYTN</t>
  </si>
  <si>
    <t>Royalton Partners</t>
  </si>
  <si>
    <t>UEE2</t>
  </si>
  <si>
    <t>SGI Equity Enhanced v2 Index</t>
  </si>
  <si>
    <t>GADR</t>
  </si>
  <si>
    <t>Morningstar Global Markets ADR</t>
  </si>
  <si>
    <t>CRIX</t>
  </si>
  <si>
    <t>Royalton Crypto Index Crix</t>
  </si>
  <si>
    <t>10HL</t>
  </si>
  <si>
    <t>Nasdaq 10HANDL Index</t>
  </si>
  <si>
    <t>XBTB</t>
  </si>
  <si>
    <t>S&amp;P 500 and S&amp;P Bitcoin 75/25 Blend Index</t>
  </si>
  <si>
    <t>DJCT</t>
  </si>
  <si>
    <t>DJIA JPY Hedged Index (T-1 TTM)</t>
  </si>
  <si>
    <t>EHEI</t>
  </si>
  <si>
    <t>ECPI ESG Hydrogen Economy</t>
  </si>
  <si>
    <t>D196</t>
  </si>
  <si>
    <t>CS 42957 Index</t>
  </si>
  <si>
    <t>D197</t>
  </si>
  <si>
    <t>CS 65087 Index</t>
  </si>
  <si>
    <t>D198</t>
  </si>
  <si>
    <t>CS 8249333 Index</t>
  </si>
  <si>
    <t>D199</t>
  </si>
  <si>
    <t>CS 355552 Index</t>
  </si>
  <si>
    <t>D200</t>
  </si>
  <si>
    <t>CS 8177459 Index</t>
  </si>
  <si>
    <t>D201</t>
  </si>
  <si>
    <t>CS 51608 Index</t>
  </si>
  <si>
    <t>D202</t>
  </si>
  <si>
    <t>CS 64895 Index</t>
  </si>
  <si>
    <t>D203</t>
  </si>
  <si>
    <t>CS 8177964 Index</t>
  </si>
  <si>
    <t>D204</t>
  </si>
  <si>
    <t>CS 8103689 Index</t>
  </si>
  <si>
    <t>D205</t>
  </si>
  <si>
    <t>CS 8181859 Index</t>
  </si>
  <si>
    <t>D206</t>
  </si>
  <si>
    <t>CS 8178211 Index</t>
  </si>
  <si>
    <t>D207</t>
  </si>
  <si>
    <t>CS 306742 Index</t>
  </si>
  <si>
    <t>D208</t>
  </si>
  <si>
    <t>CS 8185546 Index</t>
  </si>
  <si>
    <t>D209</t>
  </si>
  <si>
    <t>CS 37202 Index</t>
  </si>
  <si>
    <t>D210</t>
  </si>
  <si>
    <t>CS 1229 Index</t>
  </si>
  <si>
    <t>D211</t>
  </si>
  <si>
    <t>CS 1486 Index</t>
  </si>
  <si>
    <t>D212</t>
  </si>
  <si>
    <t>CS 8180355 Index</t>
  </si>
  <si>
    <t>D213</t>
  </si>
  <si>
    <t>CS 1474 Index</t>
  </si>
  <si>
    <t>D214</t>
  </si>
  <si>
    <t>CS 294842 Index</t>
  </si>
  <si>
    <t>D215</t>
  </si>
  <si>
    <t>CS 270945 Index</t>
  </si>
  <si>
    <t>D216</t>
  </si>
  <si>
    <t>CS 8029774 Index</t>
  </si>
  <si>
    <t>D217</t>
  </si>
  <si>
    <t>CS 40981 Index</t>
  </si>
  <si>
    <t>D218</t>
  </si>
  <si>
    <t>CS 328486 Index</t>
  </si>
  <si>
    <t>D219</t>
  </si>
  <si>
    <t>CS 277513 Index</t>
  </si>
  <si>
    <t>D220</t>
  </si>
  <si>
    <t>CS 8178267 Index</t>
  </si>
  <si>
    <t>D221</t>
  </si>
  <si>
    <t>CS 8249367 Index</t>
  </si>
  <si>
    <t>D222</t>
  </si>
  <si>
    <t>CS 43810 Index</t>
  </si>
  <si>
    <t>D223</t>
  </si>
  <si>
    <t>CS 41326 Index</t>
  </si>
  <si>
    <t>D224</t>
  </si>
  <si>
    <t>CS 8916 Index</t>
  </si>
  <si>
    <t>D225</t>
  </si>
  <si>
    <t>CS 7636 Index</t>
  </si>
  <si>
    <t>D226</t>
  </si>
  <si>
    <t>CS 43697 Index</t>
  </si>
  <si>
    <t>D227</t>
  </si>
  <si>
    <t>CS 8180362 Index</t>
  </si>
  <si>
    <t>D228</t>
  </si>
  <si>
    <t>CS 327730 Index</t>
  </si>
  <si>
    <t>D229</t>
  </si>
  <si>
    <t>CS 8249336 Index</t>
  </si>
  <si>
    <t>D230</t>
  </si>
  <si>
    <t>CS 18375 Index</t>
  </si>
  <si>
    <t>D231</t>
  </si>
  <si>
    <t>CS 42846 Index</t>
  </si>
  <si>
    <t>D232</t>
  </si>
  <si>
    <t>CS 8185426 Index</t>
  </si>
  <si>
    <t>D233</t>
  </si>
  <si>
    <t>CS 8180344 Index</t>
  </si>
  <si>
    <t>D234</t>
  </si>
  <si>
    <t>CS 786056 Index</t>
  </si>
  <si>
    <t>D235</t>
  </si>
  <si>
    <t>CS 8249325 Index</t>
  </si>
  <si>
    <t>D236</t>
  </si>
  <si>
    <t>CS 486232 Index</t>
  </si>
  <si>
    <t>D237</t>
  </si>
  <si>
    <t>CS 8180014 Index</t>
  </si>
  <si>
    <t>D238</t>
  </si>
  <si>
    <t>CS 16315 Index</t>
  </si>
  <si>
    <t>D239</t>
  </si>
  <si>
    <t>CS 3176 Index</t>
  </si>
  <si>
    <t>D240</t>
  </si>
  <si>
    <t>CS 8249337 Index</t>
  </si>
  <si>
    <t>D241</t>
  </si>
  <si>
    <t>CS 8180773 Index</t>
  </si>
  <si>
    <t>D242</t>
  </si>
  <si>
    <t>CS 43646 Index</t>
  </si>
  <si>
    <t>D243</t>
  </si>
  <si>
    <t>CS 8249335 Index</t>
  </si>
  <si>
    <t>D244</t>
  </si>
  <si>
    <t>CS 706572 Index</t>
  </si>
  <si>
    <t>D245</t>
  </si>
  <si>
    <t>CS 43630 Index</t>
  </si>
  <si>
    <t>D246</t>
  </si>
  <si>
    <t>CS 8249284 Index</t>
  </si>
  <si>
    <t>D247</t>
  </si>
  <si>
    <t>CS 8249287 Index</t>
  </si>
  <si>
    <t>D248</t>
  </si>
  <si>
    <t>CS 8029280 Index</t>
  </si>
  <si>
    <t>D249</t>
  </si>
  <si>
    <t>CS 8249334 Index</t>
  </si>
  <si>
    <t>D250</t>
  </si>
  <si>
    <t>CS 8971 Index</t>
  </si>
  <si>
    <t>D251</t>
  </si>
  <si>
    <t>CS 10665 Index</t>
  </si>
  <si>
    <t>D252</t>
  </si>
  <si>
    <t>CS 8026608 Index</t>
  </si>
  <si>
    <t>D253</t>
  </si>
  <si>
    <t>CS 30656 Index</t>
  </si>
  <si>
    <t>D254</t>
  </si>
  <si>
    <t>CS 44237 Index</t>
  </si>
  <si>
    <t>D255</t>
  </si>
  <si>
    <t>CS 8249282 Index</t>
  </si>
  <si>
    <t>D256</t>
  </si>
  <si>
    <t>CS 40249 Index</t>
  </si>
  <si>
    <t>D257</t>
  </si>
  <si>
    <t>CS 8249362 Index</t>
  </si>
  <si>
    <t>D258</t>
  </si>
  <si>
    <t>CS 20919 Index</t>
  </si>
  <si>
    <t>D259</t>
  </si>
  <si>
    <t>CS 278046 Index</t>
  </si>
  <si>
    <t>D260</t>
  </si>
  <si>
    <t>CS 8249308 Index</t>
  </si>
  <si>
    <t>D261</t>
  </si>
  <si>
    <t>CS 8249364 Index</t>
  </si>
  <si>
    <t>D262</t>
  </si>
  <si>
    <t>CS 7186 Index</t>
  </si>
  <si>
    <t>D263</t>
  </si>
  <si>
    <t>CS 8249286 Index</t>
  </si>
  <si>
    <t>D264</t>
  </si>
  <si>
    <t>CS 64582 Index</t>
  </si>
  <si>
    <t>D265</t>
  </si>
  <si>
    <t>CS 8028960 Index</t>
  </si>
  <si>
    <t>D266</t>
  </si>
  <si>
    <t>CS 324455 Index</t>
  </si>
  <si>
    <t>D267</t>
  </si>
  <si>
    <t>CS 44537 Index</t>
  </si>
  <si>
    <t>D268</t>
  </si>
  <si>
    <t>CS 788364 Index</t>
  </si>
  <si>
    <t>D269</t>
  </si>
  <si>
    <t>CS 12164 Index</t>
  </si>
  <si>
    <t>D270</t>
  </si>
  <si>
    <t>CS 328335 Index</t>
  </si>
  <si>
    <t>D271</t>
  </si>
  <si>
    <t>CS 760002 Index</t>
  </si>
  <si>
    <t>D272</t>
  </si>
  <si>
    <t>CS 40989 Index</t>
  </si>
  <si>
    <t>D273</t>
  </si>
  <si>
    <t>CS 41263 Index</t>
  </si>
  <si>
    <t>D274</t>
  </si>
  <si>
    <t>CS 44972 Index</t>
  </si>
  <si>
    <t>D275</t>
  </si>
  <si>
    <t>CS 8249338 Index</t>
  </si>
  <si>
    <t>D276</t>
  </si>
  <si>
    <t>CS 64211 Index</t>
  </si>
  <si>
    <t>D277</t>
  </si>
  <si>
    <t>CS 21210 Index</t>
  </si>
  <si>
    <t>D278</t>
  </si>
  <si>
    <t>CS 751803 Index</t>
  </si>
  <si>
    <t>D279</t>
  </si>
  <si>
    <t>CS 8177042 Index</t>
  </si>
  <si>
    <t>D280</t>
  </si>
  <si>
    <t>CS 8249339 Index</t>
  </si>
  <si>
    <t>D281</t>
  </si>
  <si>
    <t>CS 29940 Index</t>
  </si>
  <si>
    <t>D282</t>
  </si>
  <si>
    <t>CS 345696 Index</t>
  </si>
  <si>
    <t>D283</t>
  </si>
  <si>
    <t>CS 8028501 Index</t>
  </si>
  <si>
    <t>D284</t>
  </si>
  <si>
    <t>CS 272 Index</t>
  </si>
  <si>
    <t>D285</t>
  </si>
  <si>
    <t>CS 29369 Index</t>
  </si>
  <si>
    <t>D286</t>
  </si>
  <si>
    <t>CS 29915 Index</t>
  </si>
  <si>
    <t>D287</t>
  </si>
  <si>
    <t>CS 267966 Index</t>
  </si>
  <si>
    <t>D288</t>
  </si>
  <si>
    <t>CS 8178805 Index</t>
  </si>
  <si>
    <t>D289</t>
  </si>
  <si>
    <t>CS 8184807 Index</t>
  </si>
  <si>
    <t>D290</t>
  </si>
  <si>
    <t>CS 8179197 Index</t>
  </si>
  <si>
    <t>D291</t>
  </si>
  <si>
    <t>CS 345690 Index</t>
  </si>
  <si>
    <t>D292</t>
  </si>
  <si>
    <t>CS 360667 Index</t>
  </si>
  <si>
    <t>D293</t>
  </si>
  <si>
    <t>CS 760003 Index</t>
  </si>
  <si>
    <t>D294</t>
  </si>
  <si>
    <t>CS 8103449 Index</t>
  </si>
  <si>
    <t>D295</t>
  </si>
  <si>
    <t>CS 64719 Index</t>
  </si>
  <si>
    <t>D296</t>
  </si>
  <si>
    <t>CS 8249306 Index</t>
  </si>
  <si>
    <t>D297</t>
  </si>
  <si>
    <t>CS 8249360 Index</t>
  </si>
  <si>
    <t>D298</t>
  </si>
  <si>
    <t>CS 2767 Index</t>
  </si>
  <si>
    <t>D299</t>
  </si>
  <si>
    <t>CS 312632 Index</t>
  </si>
  <si>
    <t>D300</t>
  </si>
  <si>
    <t>CS 38577 Index</t>
  </si>
  <si>
    <t>D301</t>
  </si>
  <si>
    <t>CS 688647 Index</t>
  </si>
  <si>
    <t>D302</t>
  </si>
  <si>
    <t>CS 31772 Index</t>
  </si>
  <si>
    <t>D303</t>
  </si>
  <si>
    <t>CS 8103488 Index</t>
  </si>
  <si>
    <t>D304</t>
  </si>
  <si>
    <t>CS 41176 Index</t>
  </si>
  <si>
    <t>D305</t>
  </si>
  <si>
    <t>CS 8249366 Index</t>
  </si>
  <si>
    <t>D306</t>
  </si>
  <si>
    <t>CS 8249356 Index</t>
  </si>
  <si>
    <t>D307</t>
  </si>
  <si>
    <t>CS 8249357 Index</t>
  </si>
  <si>
    <t>D308</t>
  </si>
  <si>
    <t>CS 21242 Index</t>
  </si>
  <si>
    <t>D309</t>
  </si>
  <si>
    <t>CS 224945 Index</t>
  </si>
  <si>
    <t>D310</t>
  </si>
  <si>
    <t>CS 20316 Index</t>
  </si>
  <si>
    <t>D311</t>
  </si>
  <si>
    <t>CS 63609 Index</t>
  </si>
  <si>
    <t>D312</t>
  </si>
  <si>
    <t>CS 8179752 Index</t>
  </si>
  <si>
    <t>D313</t>
  </si>
  <si>
    <t>CS 12972 Index</t>
  </si>
  <si>
    <t>D314</t>
  </si>
  <si>
    <t>CS 10564 Index</t>
  </si>
  <si>
    <t>D315</t>
  </si>
  <si>
    <t>CS 3361 Index</t>
  </si>
  <si>
    <t>D316</t>
  </si>
  <si>
    <t>CS 8249365 Index</t>
  </si>
  <si>
    <t>D317</t>
  </si>
  <si>
    <t>CS 8180672 Index</t>
  </si>
  <si>
    <t>D318</t>
  </si>
  <si>
    <t>CS 8105743 Index</t>
  </si>
  <si>
    <t>D319</t>
  </si>
  <si>
    <t>CS 8249307 Index</t>
  </si>
  <si>
    <t>D320</t>
  </si>
  <si>
    <t>CS 8249361 Index</t>
  </si>
  <si>
    <t>D321</t>
  </si>
  <si>
    <t>CS 8180794 Index</t>
  </si>
  <si>
    <t>D322</t>
  </si>
  <si>
    <t>CS 42114 Index</t>
  </si>
  <si>
    <t>D323</t>
  </si>
  <si>
    <t>CS 8249358 Index</t>
  </si>
  <si>
    <t>D324</t>
  </si>
  <si>
    <t>CS 8249359 Index</t>
  </si>
  <si>
    <t>CLXI</t>
  </si>
  <si>
    <t>S&amp;P/CLX Ingenius Index</t>
  </si>
  <si>
    <t>A20A</t>
  </si>
  <si>
    <t>S&amp;P/ASX 200 Futures (AONIA) Index</t>
  </si>
  <si>
    <t>60T1</t>
  </si>
  <si>
    <t>S&amp;P SmallCap 600 High Beta 100 Index</t>
  </si>
  <si>
    <t>TECH</t>
  </si>
  <si>
    <t>S&amp;P Kensho New Technology Index</t>
  </si>
  <si>
    <t>TES2</t>
  </si>
  <si>
    <t>S&amp;P Kensho New Technology Index (Series 2)</t>
  </si>
  <si>
    <t>NZ2P</t>
  </si>
  <si>
    <t>​S&amp;P Net Zero 2050 Paris-Aligned ESG Index</t>
  </si>
  <si>
    <t>NRES</t>
  </si>
  <si>
    <t>S&amp;P 30 Natural Resources Efficient ESG Select Index</t>
  </si>
  <si>
    <t>E5NR</t>
  </si>
  <si>
    <t>S&amp;P Euro 50 (Net of Repo Rate)</t>
  </si>
  <si>
    <t>N10C</t>
  </si>
  <si>
    <t>S&amp;P Transatlantic 100 Net Zero 2050 Climate Transition ESG Select Index</t>
  </si>
  <si>
    <t>N10P</t>
  </si>
  <si>
    <t>S&amp;P Transatlantic 100 Net Zero 2050 Paris-Aligned ESG Select Index</t>
  </si>
  <si>
    <t>C22</t>
  </si>
  <si>
    <t>Between USD250 Million and USD5 Billion</t>
  </si>
  <si>
    <t>Securities House</t>
  </si>
  <si>
    <t>ADMC</t>
  </si>
  <si>
    <t>Morningstar ADR Moat Composite Select</t>
  </si>
  <si>
    <t>HKSI</t>
  </si>
  <si>
    <t>Securities House Kuwait Shariah Index</t>
  </si>
  <si>
    <t>SDLC</t>
  </si>
  <si>
    <t>Robeco SDG Low Carbon Equities Index</t>
  </si>
  <si>
    <t>RFB0</t>
  </si>
  <si>
    <t>BNP Paribas Rolling Futures B0 Index</t>
  </si>
  <si>
    <t>BMC-</t>
  </si>
  <si>
    <t>WisdomTree Battery Metals Commodity Index</t>
  </si>
  <si>
    <t>ETMC</t>
  </si>
  <si>
    <t>WisdomTree Energy Transition Metals Commodity Index</t>
  </si>
  <si>
    <t>FOIN</t>
  </si>
  <si>
    <t>Morningstar Food Innovation</t>
  </si>
  <si>
    <t>N1V5</t>
  </si>
  <si>
    <t>Nasdaq 100 5% Target Volatility Index</t>
  </si>
  <si>
    <t>N100</t>
  </si>
  <si>
    <t>Nasdaq 100</t>
  </si>
  <si>
    <t>NAPC</t>
  </si>
  <si>
    <t>Tortoise North American Pipeline C-Corp.</t>
  </si>
  <si>
    <t>EUS3</t>
  </si>
  <si>
    <t>S&amp;P EuroUSA 50 Low Carbon ESG Select Index(Series 3)</t>
  </si>
  <si>
    <t>QUEF</t>
  </si>
  <si>
    <t>HSBC ESG Factor Index</t>
  </si>
  <si>
    <t>EZ3C</t>
  </si>
  <si>
    <t>S&amp;P Eurozone 30 Net Zero 2050 Climate Transition Progressive Select Index</t>
  </si>
  <si>
    <t>EZ3P</t>
  </si>
  <si>
    <t>S&amp;P Eurozone 30 Net Zero 2050 Paris-Aligned Progressive Select Index</t>
  </si>
  <si>
    <t>CFET</t>
  </si>
  <si>
    <t>S&amp;P CME Ether Futures Index</t>
  </si>
  <si>
    <t>CFCI</t>
  </si>
  <si>
    <t>S&amp;P Cryptocurrency CME Futures Index</t>
  </si>
  <si>
    <t>EU5N</t>
  </si>
  <si>
    <t>S&amp;P Eurozone 50 (Net of Repo Rate) Index</t>
  </si>
  <si>
    <t>BDM5</t>
  </si>
  <si>
    <t>BDM1</t>
  </si>
  <si>
    <t>N05C</t>
  </si>
  <si>
    <t>S&amp;P Transatlantic 50 Net Zero 2050 Paris-Aligned Select Index</t>
  </si>
  <si>
    <t>N05P</t>
  </si>
  <si>
    <t>S&amp;P Transatlantic 50 Net Zero 2050 Climate Transition Select Index</t>
  </si>
  <si>
    <t>BBCC</t>
  </si>
  <si>
    <t>S&amp;P Bitcoin Index (CET Close)</t>
  </si>
  <si>
    <t>BDEC</t>
  </si>
  <si>
    <t>S&amp;P Ethereum Index (CET Close)</t>
  </si>
  <si>
    <t>DFFF</t>
  </si>
  <si>
    <t>DJIA Futures Index (Fed Funds)</t>
  </si>
  <si>
    <t>50LE</t>
  </si>
  <si>
    <t>S&amp;P 500 ESG Leaders Index</t>
  </si>
  <si>
    <t>ESC-</t>
  </si>
  <si>
    <t>ECPI ESG Smart Cities Index</t>
  </si>
  <si>
    <t>T1S2</t>
  </si>
  <si>
    <t>IN65</t>
  </si>
  <si>
    <t>S&amp;P 500 Ex-Financials, Real Estate, Utilities and Transportation</t>
  </si>
  <si>
    <t>S&amp;P Global Infrastructure - USD and EUR 65% Hedged</t>
  </si>
  <si>
    <t>S&amp;P EuroUSAJapan 100 ESG Select Index (Series 2)</t>
  </si>
  <si>
    <t>SMNG</t>
  </si>
  <si>
    <t>Samsung</t>
  </si>
  <si>
    <t>SD30</t>
  </si>
  <si>
    <t>Samsung Target Date 2030 Index</t>
  </si>
  <si>
    <t>SD40</t>
  </si>
  <si>
    <t>Samsung Target Date 2040 Index</t>
  </si>
  <si>
    <t>SD50</t>
  </si>
  <si>
    <t>Samsung Target Date 2050 Index</t>
  </si>
  <si>
    <t>12XR</t>
  </si>
  <si>
    <t>S&amp;P Global 1200 Ex-Real Estate (Sector)</t>
  </si>
  <si>
    <t>IDGR</t>
  </si>
  <si>
    <t>Invesco Dynamic Growth Index</t>
  </si>
  <si>
    <t>BTY7</t>
  </si>
  <si>
    <t>IND1BTY7 Index</t>
  </si>
  <si>
    <t>INSE</t>
  </si>
  <si>
    <t>Invesco Select ESG Index</t>
  </si>
  <si>
    <t>CIDP</t>
  </si>
  <si>
    <t>Fidelity Crypto Industry and Digital Payments</t>
  </si>
  <si>
    <t>MW--</t>
  </si>
  <si>
    <t>Maywood Index</t>
  </si>
  <si>
    <t>HSVT</t>
  </si>
  <si>
    <t>China H-Shares Risk Controlled 25% Decrement 35 Index</t>
  </si>
  <si>
    <t>FARM</t>
  </si>
  <si>
    <t>S&amp;P Kensho Sustainable Farming Index</t>
  </si>
  <si>
    <t>STAP</t>
  </si>
  <si>
    <t>S&amp;P Kensho Sustainable Staples Index</t>
  </si>
  <si>
    <t>EFMO</t>
  </si>
  <si>
    <t>S&amp;P Equity Futures Momentum Index</t>
  </si>
  <si>
    <t>IN75</t>
  </si>
  <si>
    <t>BM50</t>
  </si>
  <si>
    <t>S&amp;P China 50 Index</t>
  </si>
  <si>
    <t>ELW2</t>
  </si>
  <si>
    <t>FLW2</t>
  </si>
  <si>
    <t>40</t>
  </si>
  <si>
    <t>Risk Control 40%</t>
  </si>
  <si>
    <t>X60</t>
  </si>
  <si>
    <t>UTE</t>
  </si>
  <si>
    <t>Utilities &amp; Energy</t>
  </si>
  <si>
    <t>C3USB</t>
  </si>
  <si>
    <t>3yr US Govt Bond</t>
  </si>
  <si>
    <t>Ex-Real Estate</t>
  </si>
  <si>
    <t>10,55</t>
  </si>
  <si>
    <t>101020,151040</t>
  </si>
  <si>
    <t>10,15,20,25,30,35,40,45,50,55</t>
  </si>
  <si>
    <t>40,60</t>
  </si>
  <si>
    <t>TII</t>
  </si>
  <si>
    <t>ADR5</t>
  </si>
  <si>
    <t>S&amp;P 50 ADR Index</t>
  </si>
  <si>
    <t>CADR</t>
  </si>
  <si>
    <t>S&amp;P Classic ADR Index</t>
  </si>
  <si>
    <t>ADRS</t>
  </si>
  <si>
    <t>S&amp;P Select ADR Index</t>
  </si>
  <si>
    <t>ADXY</t>
  </si>
  <si>
    <t>S&amp;P China Xia Yi Dai ADR Index</t>
  </si>
  <si>
    <t>DRCL</t>
  </si>
  <si>
    <t>S&amp;P Classic DR Index</t>
  </si>
  <si>
    <t>ADR1</t>
  </si>
  <si>
    <t>S&amp;P 100 ADR Index</t>
  </si>
  <si>
    <t>CADS</t>
  </si>
  <si>
    <t>S&amp;P Select Classic ADR Index</t>
  </si>
  <si>
    <t>DRS-</t>
  </si>
  <si>
    <t>S&amp;P Select DR Index</t>
  </si>
  <si>
    <t>AD35</t>
  </si>
  <si>
    <t>S&amp;P Latin America 35 ADR Index (USD)</t>
  </si>
  <si>
    <t>12AD</t>
  </si>
  <si>
    <t>S&amp;P Global 1200 ADR Index</t>
  </si>
  <si>
    <t>E3ES</t>
  </si>
  <si>
    <t>S&amp;P Eurozone 30 Equal Sector ESG Select Index</t>
  </si>
  <si>
    <t>LADO</t>
  </si>
  <si>
    <t>S&amp;P Latin America Dividend Opportunities Index</t>
  </si>
  <si>
    <t>KMTV</t>
  </si>
  <si>
    <t>S&amp;P Kensho Metaverse Index</t>
  </si>
  <si>
    <t>EZ5S</t>
  </si>
  <si>
    <t>​S&amp;P Eurozone 50 Paris-Aligned Climate Select Index</t>
  </si>
  <si>
    <t>E3S2</t>
  </si>
  <si>
    <t>S&amp;P Eurozone 30 Equal Sector ESG Select Index (1080 Base Level)</t>
  </si>
  <si>
    <t>JP5E</t>
  </si>
  <si>
    <t>S&amp;P/JPX 500 ESG Score Tilted Index</t>
  </si>
  <si>
    <t>25LW</t>
  </si>
  <si>
    <t>S&amp;P Eurozone 25 Low Carbon &amp; Water Intensity ESG Select Plus Index</t>
  </si>
  <si>
    <t>N08W</t>
  </si>
  <si>
    <t>S&amp;P Transatlantic 80 Low Carbon &amp; Water Intensity ESG Select Index</t>
  </si>
  <si>
    <t>SUSP</t>
  </si>
  <si>
    <t>S&amp;P Kensho Sustainable Technologies Index</t>
  </si>
  <si>
    <t>I-</t>
  </si>
  <si>
    <t>VP</t>
  </si>
  <si>
    <t>Risk Control 100%+10%</t>
  </si>
  <si>
    <t>CEVME</t>
  </si>
  <si>
    <t>Electric Vehicle Metals</t>
  </si>
  <si>
    <t>CLUMB</t>
  </si>
  <si>
    <t>Lumber</t>
  </si>
  <si>
    <t>CBKFT</t>
  </si>
  <si>
    <t>Breakfast</t>
  </si>
  <si>
    <t>Alerian Midstream Energy Select</t>
  </si>
  <si>
    <t>ECOS</t>
  </si>
  <si>
    <t>Manulife Equities Customized ex Oil ex Sand Index</t>
  </si>
  <si>
    <t>ENSF</t>
  </si>
  <si>
    <t>​S&amp;P Saudi Arabia Domestic Equity with Shariah-Screened Financials Index</t>
  </si>
  <si>
    <t>GCHD</t>
  </si>
  <si>
    <t>S&amp;P GCC Composite Dividend 10% Capped Index</t>
  </si>
  <si>
    <t>MART</t>
  </si>
  <si>
    <t>SG Multi-Asset Risk Target Index</t>
  </si>
  <si>
    <t>MARB</t>
  </si>
  <si>
    <t>SG Multi-Asset Robust Sentiment Index</t>
  </si>
  <si>
    <t>KAYA</t>
  </si>
  <si>
    <t>Kayne Anderson</t>
  </si>
  <si>
    <t>QEBV</t>
  </si>
  <si>
    <t>HSBC Quality ESG Factor Balanced Volatility Index</t>
  </si>
  <si>
    <t>QECA</t>
  </si>
  <si>
    <t>HSBC Quality ESG Cash Index</t>
  </si>
  <si>
    <t>QEFI</t>
  </si>
  <si>
    <t>HSBC Quality ESG FI Index</t>
  </si>
  <si>
    <t>QEFN</t>
  </si>
  <si>
    <t>HSBC Quality ESG FI Index net of cost</t>
  </si>
  <si>
    <t>QESG</t>
  </si>
  <si>
    <t>HSBC Quality ESG Excess Return Index</t>
  </si>
  <si>
    <t>XECP</t>
  </si>
  <si>
    <t>SG Climate Prepared Index</t>
  </si>
  <si>
    <t>SLC1</t>
  </si>
  <si>
    <t>Fidelity U.S. 1000 Index</t>
  </si>
  <si>
    <t>IRIS</t>
  </si>
  <si>
    <t>Bank of America IRIS Index</t>
  </si>
  <si>
    <t>SG Climate Transition Risk Index</t>
  </si>
  <si>
    <t>RNIN</t>
  </si>
  <si>
    <t>Kayne Anderson Renewable Infrastructure Index</t>
  </si>
  <si>
    <t>BREX</t>
  </si>
  <si>
    <t>S&amp;P GSCI Agriculture Brazil Export</t>
  </si>
  <si>
    <t>EMMK</t>
  </si>
  <si>
    <t>Fidelity Region Index</t>
  </si>
  <si>
    <t>QUFE</t>
  </si>
  <si>
    <t>FIDQUFAB Equity Component</t>
  </si>
  <si>
    <t>QUFF</t>
  </si>
  <si>
    <t>FIDQUFAB Fixed Income Component</t>
  </si>
  <si>
    <t>QUFB</t>
  </si>
  <si>
    <t>Fidelity Quality Factor Base Index 5%</t>
  </si>
  <si>
    <t>QUF5</t>
  </si>
  <si>
    <t>Fidelity Quality Factor Index 5%</t>
  </si>
  <si>
    <t>QUFC</t>
  </si>
  <si>
    <t>Fidelity Quality Factor Index 5% Index -- Combined Weights Calculation</t>
  </si>
  <si>
    <t>INFE</t>
  </si>
  <si>
    <t>FIDSTINB Equity Component</t>
  </si>
  <si>
    <t>INFF</t>
  </si>
  <si>
    <t>FIDSTINB Fixed Income Component</t>
  </si>
  <si>
    <t>INFB</t>
  </si>
  <si>
    <t>Fidelity Stocks for Inflation Base Index 5%</t>
  </si>
  <si>
    <t>INF5</t>
  </si>
  <si>
    <t>Fidelity Stocks for Inflation Index 5%</t>
  </si>
  <si>
    <t>INFC</t>
  </si>
  <si>
    <t>Fidelity Stocks for Inflation Index 5% Index -- Combined Weights Calculation</t>
  </si>
  <si>
    <t>EMBK</t>
  </si>
  <si>
    <t>S&amp;P Saudi Arabia Domestic Ex-Banks Index</t>
  </si>
  <si>
    <t>DIV7</t>
  </si>
  <si>
    <t>Morningstar Dividend Yield Focus</t>
  </si>
  <si>
    <t>TILT</t>
  </si>
  <si>
    <t>Morningstar Factor Tilt Index</t>
  </si>
  <si>
    <t>MLPC</t>
  </si>
  <si>
    <t>Morningstar MLP Composite Index</t>
  </si>
  <si>
    <t>NTR-</t>
  </si>
  <si>
    <t>Morningstar Global Upstream Natural Resources Index</t>
  </si>
  <si>
    <t>ECE-</t>
  </si>
  <si>
    <t>S&amp;P Global E-Commerce Ecosystem Index</t>
  </si>
  <si>
    <t>5SSC</t>
  </si>
  <si>
    <t>S&amp;P Select Sector 15/60 Capped Index</t>
  </si>
  <si>
    <t>AREE</t>
  </si>
  <si>
    <t>​S&amp;P ESG Elite Dividend Aristocrats Index</t>
  </si>
  <si>
    <t>History S&amp;P Developed ESG Dividend Aristocrats Index</t>
  </si>
  <si>
    <t>History Standard</t>
  </si>
  <si>
    <t>MR</t>
  </si>
  <si>
    <t>Commodities - Modified Roll</t>
  </si>
  <si>
    <t>IM</t>
  </si>
  <si>
    <t>IHS Coupon &gt; Liquid High Yield</t>
  </si>
  <si>
    <t xml:space="preserve">IHS Coupon &gt; Liquid Investment Grade </t>
  </si>
  <si>
    <t>SRH-</t>
  </si>
  <si>
    <t>SRH</t>
  </si>
  <si>
    <t>USQ-</t>
  </si>
  <si>
    <t>SRH US Quality Index</t>
  </si>
  <si>
    <t>5T32</t>
  </si>
  <si>
    <t>S&amp;P 500 U.S. Top 30 35/20 Capped Index</t>
  </si>
  <si>
    <t>HY32</t>
  </si>
  <si>
    <t>S&amp;P High Yield Dividend Aristocrats Top 30 35/20 Capped Index</t>
  </si>
  <si>
    <t>KCT1</t>
  </si>
  <si>
    <t>Kensho Cyber Security Top 10 Index</t>
  </si>
  <si>
    <t>MDIV</t>
  </si>
  <si>
    <t>Morningstar Dividend Leaders Index</t>
  </si>
  <si>
    <t>K5T1</t>
  </si>
  <si>
    <t>S&amp;P 500 and S&amp;P Kensho Cyber Security Top 10 25% Capped 80/20 Blend Index</t>
  </si>
  <si>
    <t>SUEN</t>
  </si>
  <si>
    <t>S&amp;P Sustainability Enhanced Index</t>
  </si>
  <si>
    <t>TBMI</t>
  </si>
  <si>
    <t>S&amp;P/TSX Battery Metals Index</t>
  </si>
  <si>
    <t>F40T</t>
  </si>
  <si>
    <t>S&amp;P France 40 Paris-Aligned Transition Index</t>
  </si>
  <si>
    <t>AXAG</t>
  </si>
  <si>
    <t>S&amp;P/ASX Agribusiness Index</t>
  </si>
  <si>
    <t>GBA-</t>
  </si>
  <si>
    <t>S&amp;P China-Hong Kong Greater Bay Area Index</t>
  </si>
  <si>
    <t>50EP</t>
  </si>
  <si>
    <t>​S&amp;P 500 ESG+ Index</t>
  </si>
  <si>
    <t>ENHD</t>
  </si>
  <si>
    <t>S&amp;P ESG+ High Yield Dividend Aristocrats Index</t>
  </si>
  <si>
    <t>EUS4</t>
  </si>
  <si>
    <t>S&amp;P EuroUSA 50 Low Carbon ESG Select Index(Series 4)</t>
  </si>
  <si>
    <t>SRRR</t>
  </si>
  <si>
    <t>S&amp;P 500 Sector Rotator Daily RC2 5% Index</t>
  </si>
  <si>
    <t>T60S</t>
  </si>
  <si>
    <t>S&amp;P EuroUSAJapan 60 ESG Select Index</t>
  </si>
  <si>
    <t>T545</t>
  </si>
  <si>
    <t>S&amp;P EuroUSAJapan 55/40/5 ESG Select Index</t>
  </si>
  <si>
    <t>Commodities - Time-Weighted Average Prices(TWAP)</t>
  </si>
  <si>
    <t>DRS</t>
  </si>
  <si>
    <t>Emerging + Frontier Ex-Saudi Arabia</t>
  </si>
  <si>
    <t>Global Ex-Pan Europe</t>
  </si>
  <si>
    <t>IH</t>
  </si>
  <si>
    <t>IHS</t>
  </si>
  <si>
    <t>IBOX</t>
  </si>
  <si>
    <t>NEUK</t>
  </si>
  <si>
    <t>S&amp;P Net Zero 2050 Paris-Aligned ESG-Momentum Tilt Select Index</t>
  </si>
  <si>
    <t>BHOU</t>
  </si>
  <si>
    <t>S&amp;P BSE Housing</t>
  </si>
  <si>
    <t>BAME</t>
  </si>
  <si>
    <t>S&amp;P Global Core Battery Metals Index</t>
  </si>
  <si>
    <t>DV25</t>
  </si>
  <si>
    <t>S&amp;P 500 Futures 25% Defined Volatility Index</t>
  </si>
  <si>
    <t>DV30</t>
  </si>
  <si>
    <t>S&amp;P 500 Futures 30% Defined Volatility Index</t>
  </si>
  <si>
    <t>DV35</t>
  </si>
  <si>
    <t>S&amp;P 500 Futures 35% Defined Volatility Index</t>
  </si>
  <si>
    <t>NEU5</t>
  </si>
  <si>
    <t>S&amp;P USAJapanEurope Ex-UK 50 Select Index</t>
  </si>
  <si>
    <t>60EP</t>
  </si>
  <si>
    <t>S&amp;P SmallCap 600 ESG+ Index</t>
  </si>
  <si>
    <t>TOB-</t>
  </si>
  <si>
    <t>S&amp;P 500 Ex-Tobacco Index</t>
  </si>
  <si>
    <t>UCEV</t>
  </si>
  <si>
    <t>S&amp;P U.S. &amp; China Electric Vehicle Index</t>
  </si>
  <si>
    <t>TEEU</t>
  </si>
  <si>
    <t>S&amp;P/TSX Composite Ex-Energy and Utilities Index</t>
  </si>
  <si>
    <t>AREK</t>
  </si>
  <si>
    <t>S&amp;P ESG Elite Dividend Aristocrats All Currencies Ex-KRW Index</t>
  </si>
  <si>
    <t>DINF</t>
  </si>
  <si>
    <t>Fidelity Dividends for Inflation Index</t>
  </si>
  <si>
    <t>N5AM</t>
  </si>
  <si>
    <t>S&amp;P/NZX 50 and S&amp;P/ASX 200 50/50 Blend Index</t>
  </si>
  <si>
    <t>NZ5A</t>
  </si>
  <si>
    <t>S&amp;P/NZX 50 (WM) Index</t>
  </si>
  <si>
    <t>UXJ</t>
  </si>
  <si>
    <t>U.S., Japan and Europe Ex-UK</t>
  </si>
  <si>
    <t>DWY</t>
  </si>
  <si>
    <t>Developed + South Korea, Taiwan, Cyprus, Slovenia &amp; Malta Ex-Australia</t>
  </si>
  <si>
    <t>DFM-</t>
  </si>
  <si>
    <t>Dubai Financial Market</t>
  </si>
  <si>
    <t>Maywood</t>
  </si>
  <si>
    <t>BOFA</t>
  </si>
  <si>
    <t xml:space="preserve">BofA Securities </t>
  </si>
  <si>
    <t>Also called 'BofA' in PPM client</t>
  </si>
  <si>
    <t>BCIC</t>
  </si>
  <si>
    <t>Boubyan Capital Investment Company</t>
  </si>
  <si>
    <t>DFMG</t>
  </si>
  <si>
    <t>DFM General Index</t>
  </si>
  <si>
    <t>FLO2</t>
  </si>
  <si>
    <t xml:space="preserve">SGI FLO USD 2 Index </t>
  </si>
  <si>
    <t>BOUI</t>
  </si>
  <si>
    <t>Boubyan Index</t>
  </si>
  <si>
    <t>D358</t>
  </si>
  <si>
    <t>CS 8175590 Index</t>
  </si>
  <si>
    <t>D359</t>
  </si>
  <si>
    <t>CS 8185594 Index</t>
  </si>
  <si>
    <t>D360</t>
  </si>
  <si>
    <t>CS 36081 Index</t>
  </si>
  <si>
    <t>D361</t>
  </si>
  <si>
    <t>CS 307004 Index</t>
  </si>
  <si>
    <t>D362</t>
  </si>
  <si>
    <t>CS 889 Index</t>
  </si>
  <si>
    <t>D363</t>
  </si>
  <si>
    <t>CS 8175586 Index</t>
  </si>
  <si>
    <t>D364</t>
  </si>
  <si>
    <t>CS 213099 Index</t>
  </si>
  <si>
    <t>D365</t>
  </si>
  <si>
    <t>CS 462597 Index</t>
  </si>
  <si>
    <t>D366</t>
  </si>
  <si>
    <t>CS 6179 Index</t>
  </si>
  <si>
    <t>D367</t>
  </si>
  <si>
    <t>CS 32379 Index</t>
  </si>
  <si>
    <t>D368</t>
  </si>
  <si>
    <t>CS 21109 Index</t>
  </si>
  <si>
    <t>D369</t>
  </si>
  <si>
    <t>CS 8254685 Index</t>
  </si>
  <si>
    <t>D370</t>
  </si>
  <si>
    <t>CS 6195 Index</t>
  </si>
  <si>
    <t>D371</t>
  </si>
  <si>
    <t>CS 284597 Index</t>
  </si>
  <si>
    <t>D372</t>
  </si>
  <si>
    <t>CS 8184810 Index</t>
  </si>
  <si>
    <t>D373</t>
  </si>
  <si>
    <t>CS 8112531 Index</t>
  </si>
  <si>
    <t>D374</t>
  </si>
  <si>
    <t>CS 8254690 Index</t>
  </si>
  <si>
    <t>D375</t>
  </si>
  <si>
    <t>CS 65534 Index</t>
  </si>
  <si>
    <t>D376</t>
  </si>
  <si>
    <t>CS 8254642 Index</t>
  </si>
  <si>
    <t>D377</t>
  </si>
  <si>
    <t>CS 786176 Index</t>
  </si>
  <si>
    <t>D378</t>
  </si>
  <si>
    <t>CS 8254680 Index</t>
  </si>
  <si>
    <t>D379</t>
  </si>
  <si>
    <t>CS 64385 Index</t>
  </si>
  <si>
    <t>D381</t>
  </si>
  <si>
    <t>CS 300406 Index</t>
  </si>
  <si>
    <t>D382</t>
  </si>
  <si>
    <t>CS 38235 Index</t>
  </si>
  <si>
    <t>D383</t>
  </si>
  <si>
    <t>CS 8254684 Index</t>
  </si>
  <si>
    <t>D384</t>
  </si>
  <si>
    <t>CS 8254681 Index</t>
  </si>
  <si>
    <t>D385</t>
  </si>
  <si>
    <t>CS 8254682 Index</t>
  </si>
  <si>
    <t>D386</t>
  </si>
  <si>
    <t>CS 8254662 Index</t>
  </si>
  <si>
    <t>D387</t>
  </si>
  <si>
    <t>CS 8254683 Index</t>
  </si>
  <si>
    <t>D388</t>
  </si>
  <si>
    <t>CS 8179949 Index</t>
  </si>
  <si>
    <t>D389</t>
  </si>
  <si>
    <t>CS 8180317 Index</t>
  </si>
  <si>
    <t>D390</t>
  </si>
  <si>
    <t>CS 43671 Index</t>
  </si>
  <si>
    <t>D391</t>
  </si>
  <si>
    <t>CS 211503 Index</t>
  </si>
  <si>
    <t>D392</t>
  </si>
  <si>
    <t>CS 40254 Index</t>
  </si>
  <si>
    <t>D393</t>
  </si>
  <si>
    <t>CS 299221 Index</t>
  </si>
  <si>
    <t>D394</t>
  </si>
  <si>
    <t>CS 40255 Index</t>
  </si>
  <si>
    <t>D395</t>
  </si>
  <si>
    <t>CS 50056 Index</t>
  </si>
  <si>
    <t>D396</t>
  </si>
  <si>
    <t>CS 8254643 Index</t>
  </si>
  <si>
    <t>D397</t>
  </si>
  <si>
    <t>CS 8254517 Index</t>
  </si>
  <si>
    <t>D398</t>
  </si>
  <si>
    <t>CS 8254691 Index</t>
  </si>
  <si>
    <t>D399</t>
  </si>
  <si>
    <t>CS 210327 Index</t>
  </si>
  <si>
    <t>D400</t>
  </si>
  <si>
    <t>CS 8254430 Index</t>
  </si>
  <si>
    <t>D401</t>
  </si>
  <si>
    <t>CS 8251867 Index</t>
  </si>
  <si>
    <t>D402</t>
  </si>
  <si>
    <t>CS 8254678 Index</t>
  </si>
  <si>
    <t>D403</t>
  </si>
  <si>
    <t>CS 8254663 Index</t>
  </si>
  <si>
    <t>D404</t>
  </si>
  <si>
    <t>CS 8254679 Index</t>
  </si>
  <si>
    <t>D405</t>
  </si>
  <si>
    <t>CS 8254677 Index</t>
  </si>
  <si>
    <t>D406</t>
  </si>
  <si>
    <t>CS 8254686 Index</t>
  </si>
  <si>
    <t>BLND</t>
  </si>
  <si>
    <t>Nasdaq Blended Index</t>
  </si>
  <si>
    <t>MOBI</t>
  </si>
  <si>
    <t>Morningstar Broad Index</t>
  </si>
  <si>
    <t>FBMS</t>
  </si>
  <si>
    <t>Fidelity Broad Market Sustainable Index</t>
  </si>
  <si>
    <t>SAYS</t>
  </si>
  <si>
    <t>South African Yield Selected Nominal Bond Index</t>
  </si>
  <si>
    <t>Shariah Income-Focused</t>
  </si>
  <si>
    <t>RCX</t>
  </si>
  <si>
    <t>GCC Ex-Bahrain, Oman, Qatar</t>
  </si>
  <si>
    <t>RCZ</t>
  </si>
  <si>
    <t>CFCZM</t>
  </si>
  <si>
    <t>Freight Capesize (Monthly)</t>
  </si>
  <si>
    <t>CFCZQ</t>
  </si>
  <si>
    <t>Freight Capesize (Quarterly)</t>
  </si>
  <si>
    <t>CFPMM</t>
  </si>
  <si>
    <t>Freight Panamax (Monthly)</t>
  </si>
  <si>
    <t>CFPMQ</t>
  </si>
  <si>
    <t>Freight Panamax (Quarterly)</t>
  </si>
  <si>
    <t>BS13</t>
  </si>
  <si>
    <t>BS14</t>
  </si>
  <si>
    <t>BS15</t>
  </si>
  <si>
    <t>BS17</t>
  </si>
  <si>
    <t>BS16</t>
  </si>
  <si>
    <t>BS18</t>
  </si>
  <si>
    <t>BS19</t>
  </si>
  <si>
    <t>BS20</t>
  </si>
  <si>
    <t>BS22</t>
  </si>
  <si>
    <t>Telecommunication</t>
  </si>
  <si>
    <t>BS23</t>
  </si>
  <si>
    <t>Diversified (Considered as Industrial)</t>
  </si>
  <si>
    <t>BS21</t>
  </si>
  <si>
    <t>Consumer Discretionary Goods &amp; Services</t>
  </si>
  <si>
    <t>Discontinued and replaced by BS13 effective 9/19/2022</t>
  </si>
  <si>
    <t>Discontinued and replaced by BS14 effective 9/19/2022</t>
  </si>
  <si>
    <t>Discontinued and replaced by BS15 effective 9/19/2022</t>
  </si>
  <si>
    <t>Discontinued and replaced by BS17 effective 9/19/2022</t>
  </si>
  <si>
    <t>Discontinued and replaced by BS16 effective 9/19/2022</t>
  </si>
  <si>
    <t>Discontinued and replaced by BS18 effective 9/19/2022</t>
  </si>
  <si>
    <t>Discontinued and replaced by BS19 effective 9/19/2022</t>
  </si>
  <si>
    <t>Discontinued and replaced by BS20 effective 9/19/2022</t>
  </si>
  <si>
    <t>Discontinued and replaced by BS22 effective 9/19/2022</t>
  </si>
  <si>
    <t>Discontinued and replaced by BS23 effective 9/19/2022</t>
  </si>
  <si>
    <t>Discontinued and replaced by BS24 effective 9/19/2022</t>
  </si>
  <si>
    <t>Created effective 9/19/2022</t>
  </si>
  <si>
    <t>Created to replace BS1 effective 9/19/2022</t>
  </si>
  <si>
    <t>Created to replace BS2 effective 9/19/2022</t>
  </si>
  <si>
    <t>Created to replace BS3 effective 9/19/2022</t>
  </si>
  <si>
    <t>Created to replace BS4 effective 9/19/2022</t>
  </si>
  <si>
    <t>Created to replace BS5 effective 9/19/2022</t>
  </si>
  <si>
    <t>Created to replace BS6 effective 9/19/2022</t>
  </si>
  <si>
    <t>Created to replace BS7 effective 9/19/2022</t>
  </si>
  <si>
    <t>Created to replace BS8 effective 9/19/2022</t>
  </si>
  <si>
    <t>Created to replace BS9 effective 9/19/2022</t>
  </si>
  <si>
    <t>Created to replace BS10 effective 9/19/2022</t>
  </si>
  <si>
    <t>Created to replace BS11 effective 9/19/2022</t>
  </si>
  <si>
    <t>B5ST</t>
  </si>
  <si>
    <t>S&amp;P 500 and Short-Term Treasury 30/70 Blend Index</t>
  </si>
  <si>
    <t>BYIG</t>
  </si>
  <si>
    <t>S&amp;P/BYMA Ingenius Index</t>
  </si>
  <si>
    <t>BYCD</t>
  </si>
  <si>
    <t>S&amp;P/BYMA CEDEAR Index</t>
  </si>
  <si>
    <t>N2C2</t>
  </si>
  <si>
    <t>S&amp;P Net Zero 2050 Carbon Budget (2022 Vintage) Index</t>
  </si>
  <si>
    <t>IFGE</t>
  </si>
  <si>
    <t>​Dow Jones Brookfield Infrastructure Ex-Oil &amp; Gas Storage &amp; Transportation Index</t>
  </si>
  <si>
    <t>5T80</t>
  </si>
  <si>
    <t>S&amp;P 500 Low Volatility Top 80% Index</t>
  </si>
  <si>
    <t>5PEZ</t>
  </si>
  <si>
    <t>S&amp;P 500 + Eurozone Index</t>
  </si>
  <si>
    <t>K2DO</t>
  </si>
  <si>
    <t>S&amp;P/KRX ESG Dividend Opportunities Index</t>
  </si>
  <si>
    <t>BDIN</t>
  </si>
  <si>
    <t>Fidelity Bitcoin and Digital Innovators Index</t>
  </si>
  <si>
    <t>WFLC</t>
  </si>
  <si>
    <t>Fidelity World Factor Leaders Cash Index</t>
  </si>
  <si>
    <t>CTAI</t>
  </si>
  <si>
    <t>SG Commodity Basket Al Index</t>
  </si>
  <si>
    <t>FMAI</t>
  </si>
  <si>
    <t>FIA Global Multi Asset Index P</t>
  </si>
  <si>
    <t>100U</t>
  </si>
  <si>
    <t>S&amp;P Global 100 Index (3 PM UK Time Level)</t>
  </si>
  <si>
    <t>CRLF</t>
  </si>
  <si>
    <t>Robeco Climate Risk LS Factor Index</t>
  </si>
  <si>
    <t>IMCS</t>
  </si>
  <si>
    <t>IMC SHR Infrastructure Index</t>
  </si>
  <si>
    <t>T6FC</t>
  </si>
  <si>
    <t>S&amp;P/TSX 60 Futures Index (CORRA)</t>
  </si>
  <si>
    <t>GCM2</t>
  </si>
  <si>
    <t>Dow Jones Global Stock CMAC Composite</t>
  </si>
  <si>
    <t>RPRF</t>
  </si>
  <si>
    <t>S&amp;P PRISM Factor Index - Reference Index</t>
  </si>
  <si>
    <t>RPRS</t>
  </si>
  <si>
    <t>S&amp;P PRISM Index - Reference Index</t>
  </si>
  <si>
    <t>TDES</t>
  </si>
  <si>
    <t>S&amp;P/TSX Composite Dividend Ex-Resources Index</t>
  </si>
  <si>
    <t>TCES</t>
  </si>
  <si>
    <t>S&amp;P/TSX Composite Ex-Resources Index</t>
  </si>
  <si>
    <t>IMC-</t>
  </si>
  <si>
    <t>Imcoinvest</t>
  </si>
  <si>
    <t>PIC-</t>
  </si>
  <si>
    <t>Phi Investment Captial</t>
  </si>
  <si>
    <t>DFMS</t>
  </si>
  <si>
    <t>DFM Shari'a Index</t>
  </si>
  <si>
    <t>SSMC</t>
  </si>
  <si>
    <t>SG Smart Climate Index</t>
  </si>
  <si>
    <t>CIGJ</t>
  </si>
  <si>
    <t>SGI Credit NA IG 125 Index</t>
  </si>
  <si>
    <t>EAVS</t>
  </si>
  <si>
    <t>Morningstar Electric &amp; Autonomous Vehicles Select</t>
  </si>
  <si>
    <t>PRIE</t>
  </si>
  <si>
    <t>S&amp;P PRISM ETF Tracker Index</t>
  </si>
  <si>
    <t>ESLX</t>
  </si>
  <si>
    <t>ECPI ESG Sustainable Luxury</t>
  </si>
  <si>
    <t>2USB</t>
  </si>
  <si>
    <t>SG 2 USB</t>
  </si>
  <si>
    <t>D407</t>
  </si>
  <si>
    <t>CS 8255913 Index</t>
  </si>
  <si>
    <t>D408</t>
  </si>
  <si>
    <t>CS 8255916 Index</t>
  </si>
  <si>
    <t>D409</t>
  </si>
  <si>
    <t>CS 8255915 Index</t>
  </si>
  <si>
    <t>D410</t>
  </si>
  <si>
    <t>CS 8255917 Index</t>
  </si>
  <si>
    <t>D411</t>
  </si>
  <si>
    <t>CS 27113 Index</t>
  </si>
  <si>
    <t>D412</t>
  </si>
  <si>
    <t>CS 43624 Index</t>
  </si>
  <si>
    <t>D413</t>
  </si>
  <si>
    <t>CS 8184609 Index</t>
  </si>
  <si>
    <t>D414</t>
  </si>
  <si>
    <t>CS 50900 Index</t>
  </si>
  <si>
    <t>D415</t>
  </si>
  <si>
    <t>CS 36141 Index</t>
  </si>
  <si>
    <t>D416</t>
  </si>
  <si>
    <t>CS 13383 Index</t>
  </si>
  <si>
    <t>D417</t>
  </si>
  <si>
    <t>CS 7316 Index</t>
  </si>
  <si>
    <t>D418</t>
  </si>
  <si>
    <t>CS 8184939 Index</t>
  </si>
  <si>
    <t>D420</t>
  </si>
  <si>
    <t>CS 290157 Index</t>
  </si>
  <si>
    <t>D421</t>
  </si>
  <si>
    <t>CS 8180878 Index</t>
  </si>
  <si>
    <t>D422</t>
  </si>
  <si>
    <t>CS 8181458 Index</t>
  </si>
  <si>
    <t>GMVI</t>
  </si>
  <si>
    <t>Morningstar Metaverse &amp; Virtual Interaction Select</t>
  </si>
  <si>
    <t>REAE</t>
  </si>
  <si>
    <t>Renewable-E Index Mx</t>
  </si>
  <si>
    <t>SURL</t>
  </si>
  <si>
    <t>Robeco Sustainable Urban Living Index</t>
  </si>
  <si>
    <t>DSS-</t>
  </si>
  <si>
    <t>iBoxx Domestic Sovereign &amp; Sub-Sovereign</t>
  </si>
  <si>
    <t>OVR-</t>
  </si>
  <si>
    <t>iBoxx Overall</t>
  </si>
  <si>
    <t>IUSL</t>
  </si>
  <si>
    <t>Markit iBoxx Leveraged Loan</t>
  </si>
  <si>
    <t>I0</t>
  </si>
  <si>
    <t>iBoxx 1-10Y</t>
  </si>
  <si>
    <t>I5</t>
  </si>
  <si>
    <t>iBoxx 1-5Y</t>
  </si>
  <si>
    <t>RT</t>
  </si>
  <si>
    <t>Rate</t>
  </si>
  <si>
    <t>QU</t>
  </si>
  <si>
    <t>Quantity</t>
  </si>
  <si>
    <t>QH</t>
  </si>
  <si>
    <t>Daily Quantity Holiday Signal</t>
  </si>
  <si>
    <t>EB</t>
  </si>
  <si>
    <t>Carbon Budget (2022 Vintage)</t>
  </si>
  <si>
    <t>Adjusted Return</t>
  </si>
  <si>
    <t>SW12</t>
  </si>
  <si>
    <t>S&amp;P/NZX 12 Year Swap Index</t>
  </si>
  <si>
    <t>C3S-</t>
  </si>
  <si>
    <t>S&amp;P China A 300 Sustainability Screened Index</t>
  </si>
  <si>
    <t>C3SN</t>
  </si>
  <si>
    <t>S&amp;P China A 300 Sustainability Screened Index (NS Series)</t>
  </si>
  <si>
    <t>BDS1</t>
  </si>
  <si>
    <t>S&amp;P AntAlpha Cryptocurrency Top 10 Index (Singapore Close)</t>
  </si>
  <si>
    <t>SNHD</t>
  </si>
  <si>
    <t>S&amp;P Sector-Neutral High Yield Dividend Aristocrats</t>
  </si>
  <si>
    <t>F50-</t>
  </si>
  <si>
    <t>S&amp;P 500 Focused 50 Index</t>
  </si>
  <si>
    <t>F100</t>
  </si>
  <si>
    <t>S&amp;P 500 Focused 100 Index</t>
  </si>
  <si>
    <t>FCV1</t>
  </si>
  <si>
    <t>S&amp;P 500 Catholic Values Focused 100 Index</t>
  </si>
  <si>
    <t>TS25</t>
  </si>
  <si>
    <t>S&amp;P EuroUSAJapan 55/40/5 ESG Select Index (Series 2)</t>
  </si>
  <si>
    <t>ESGP</t>
  </si>
  <si>
    <t>S&amp;P Net Zero 2050 ESG+ Index</t>
  </si>
  <si>
    <t>CT5P</t>
  </si>
  <si>
    <t>S&amp;P Core Currency Net Zero 2050 Paris-Aligned Select</t>
  </si>
  <si>
    <t>5Y25</t>
  </si>
  <si>
    <t>S&amp;P 500 Annual Dividend Futures 2025 Index</t>
  </si>
  <si>
    <t>5Y26</t>
  </si>
  <si>
    <t>S&amp;P 500 Annual Dividend Futures 2026 Index</t>
  </si>
  <si>
    <t>5Y27</t>
  </si>
  <si>
    <t>S&amp;P 500 Annual Dividend Futures 2027 Index</t>
  </si>
  <si>
    <t>5Y28</t>
  </si>
  <si>
    <t>S&amp;P 500 Annual Dividend Futures 2028 Index</t>
  </si>
  <si>
    <t>TT21</t>
  </si>
  <si>
    <t>Daimler Trucks Index_PPSP 2021</t>
  </si>
  <si>
    <t>TT22</t>
  </si>
  <si>
    <t>Daimler Trucks Index_PPSP 2022</t>
  </si>
  <si>
    <t>TP21</t>
  </si>
  <si>
    <t>Daimler Trucks Peer Group Index_PPSP 2021</t>
  </si>
  <si>
    <t>TP22</t>
  </si>
  <si>
    <t>Daimler Trucks Peer Group Index_PPSP 2022</t>
  </si>
  <si>
    <t>TT20</t>
  </si>
  <si>
    <t>Daimler Trucks Index PPSP_2020</t>
  </si>
  <si>
    <t>EGTS</t>
  </si>
  <si>
    <t xml:space="preserve">Morningstar Emerging Green Technologies Select </t>
  </si>
  <si>
    <t>TMEU</t>
  </si>
  <si>
    <t>Morningstar Target Market Exposure UCITS Select</t>
  </si>
  <si>
    <t>UCIS</t>
  </si>
  <si>
    <t>Morningstar UCITS Select</t>
  </si>
  <si>
    <t>SREP</t>
  </si>
  <si>
    <t>SGI Cost Spread Index</t>
  </si>
  <si>
    <t>GESE</t>
  </si>
  <si>
    <t>ECPI Global ESG Silver Economy</t>
  </si>
  <si>
    <t>GSSG</t>
  </si>
  <si>
    <t>S&amp;P/BMV Green, Social &amp; Sustainable Target Duration Bond Index</t>
  </si>
  <si>
    <t>GSS2</t>
  </si>
  <si>
    <t>S&amp;P/BMV Green, Social &amp; Sustainable Target Duration Bond Index 24</t>
  </si>
  <si>
    <t>TES3</t>
  </si>
  <si>
    <t>S&amp;P Kensho New Technology Index (Series 3)</t>
  </si>
  <si>
    <t>JTXC</t>
  </si>
  <si>
    <t>S&amp;P/TOPIX 150 Carbon Efficient Index</t>
  </si>
  <si>
    <t>RGD</t>
  </si>
  <si>
    <t>Global Ex-India</t>
  </si>
  <si>
    <t>GSMC</t>
  </si>
  <si>
    <t>S&amp;P Global Semiconductor Index</t>
  </si>
  <si>
    <t>C1S-</t>
  </si>
  <si>
    <t>Dow Jones Islamic Market China A Sustainability Screened 100 Index</t>
  </si>
  <si>
    <t>EU5P</t>
  </si>
  <si>
    <t>S&amp;P EuroUSA 50 Net Zero 2050 Paris-Aligned Select Index</t>
  </si>
  <si>
    <t>EUSS</t>
  </si>
  <si>
    <t>S&amp;P Social Select Index</t>
  </si>
  <si>
    <t>N07-</t>
  </si>
  <si>
    <t>S&amp;P 0-7 Year National AMT-Free Municipal Bond Index</t>
  </si>
  <si>
    <t>N015</t>
  </si>
  <si>
    <t>S&amp;P 0-15 Year National AMT-Free Municipal Bond Index</t>
  </si>
  <si>
    <t>N13P</t>
  </si>
  <si>
    <t>S&amp;P 13+ Year National AMT-Free Municipal Bond Index</t>
  </si>
  <si>
    <t>SS1-</t>
  </si>
  <si>
    <t>S&amp;P 55/40/5 ESG Select Screened Index</t>
  </si>
  <si>
    <t>RGH</t>
  </si>
  <si>
    <t>Global Ex-China</t>
  </si>
  <si>
    <t>TOOP</t>
  </si>
  <si>
    <t>S&amp;P/TSX Composite Ex-Integrated Oil &amp; Gas and Oil &amp; Gas Exploration &amp; Production (Sub-Industry) Index</t>
  </si>
  <si>
    <t>D423</t>
  </si>
  <si>
    <t>CS 24806 Index</t>
  </si>
  <si>
    <t>D424</t>
  </si>
  <si>
    <t>CS 10879 Index</t>
  </si>
  <si>
    <t>D425</t>
  </si>
  <si>
    <t>CS 50977 Index</t>
  </si>
  <si>
    <t>D426</t>
  </si>
  <si>
    <t>CS 42420 Index</t>
  </si>
  <si>
    <t>D427</t>
  </si>
  <si>
    <t>CS 8185548 Index</t>
  </si>
  <si>
    <t>D428</t>
  </si>
  <si>
    <t>CS 272639 Index</t>
  </si>
  <si>
    <t>D429</t>
  </si>
  <si>
    <t>CS 1904 Index</t>
  </si>
  <si>
    <t>D430</t>
  </si>
  <si>
    <t>CS 22458 Index</t>
  </si>
  <si>
    <t>D431</t>
  </si>
  <si>
    <t>CS 29809 Index</t>
  </si>
  <si>
    <t>D432</t>
  </si>
  <si>
    <t>CS 34609 Index</t>
  </si>
  <si>
    <t>D433</t>
  </si>
  <si>
    <t>CS 47862 Index</t>
  </si>
  <si>
    <t>D434</t>
  </si>
  <si>
    <t>CS 697762 Index</t>
  </si>
  <si>
    <t>D435</t>
  </si>
  <si>
    <t>CS 705202 Index</t>
  </si>
  <si>
    <t>D436</t>
  </si>
  <si>
    <t>CS 270922 Index</t>
  </si>
  <si>
    <t>D437</t>
  </si>
  <si>
    <t>CS 213320 Index</t>
  </si>
  <si>
    <t>D438</t>
  </si>
  <si>
    <t>CS 13011 Index</t>
  </si>
  <si>
    <t>D439</t>
  </si>
  <si>
    <t>CS 8179258 Index</t>
  </si>
  <si>
    <t>D440</t>
  </si>
  <si>
    <t>CS 8179916 Index</t>
  </si>
  <si>
    <t>D441</t>
  </si>
  <si>
    <t>CS 33406 Index</t>
  </si>
  <si>
    <t>D442</t>
  </si>
  <si>
    <t>CS 33483 Index</t>
  </si>
  <si>
    <t>D443</t>
  </si>
  <si>
    <t>CS 279357 Index</t>
  </si>
  <si>
    <t>D444</t>
  </si>
  <si>
    <t>CS 328237 Index</t>
  </si>
  <si>
    <t>D445</t>
  </si>
  <si>
    <t>CS 34840 Index</t>
  </si>
  <si>
    <t>D446</t>
  </si>
  <si>
    <t>CS 351242 Index</t>
  </si>
  <si>
    <t>D447</t>
  </si>
  <si>
    <t>CS 737718 Index</t>
  </si>
  <si>
    <t>D448</t>
  </si>
  <si>
    <t>CS 1878 Index</t>
  </si>
  <si>
    <t>D449</t>
  </si>
  <si>
    <t>CS 40976 Index</t>
  </si>
  <si>
    <t>D450</t>
  </si>
  <si>
    <t>CS 1819 Index</t>
  </si>
  <si>
    <t>D451</t>
  </si>
  <si>
    <t>CS 8103430 Index</t>
  </si>
  <si>
    <t>D452</t>
  </si>
  <si>
    <t>CS 8112530 Index</t>
  </si>
  <si>
    <t>D453</t>
  </si>
  <si>
    <t>CS 8111246 Index</t>
  </si>
  <si>
    <t>D454</t>
  </si>
  <si>
    <t>CS 8180784 Index</t>
  </si>
  <si>
    <t>D455</t>
  </si>
  <si>
    <t>CS 12152 Index</t>
  </si>
  <si>
    <t>D456</t>
  </si>
  <si>
    <t>CS 226574 Index</t>
  </si>
  <si>
    <t>D457</t>
  </si>
  <si>
    <t>CS 8026431 Index</t>
  </si>
  <si>
    <t>D458</t>
  </si>
  <si>
    <t>CS 42801 Index</t>
  </si>
  <si>
    <t>D459</t>
  </si>
  <si>
    <t>CS 15292 Index</t>
  </si>
  <si>
    <t>D460</t>
  </si>
  <si>
    <t>CS 8250480 Index</t>
  </si>
  <si>
    <t>D461</t>
  </si>
  <si>
    <t>CS 8177605 Index</t>
  </si>
  <si>
    <t>D462</t>
  </si>
  <si>
    <t>CS 16294 Index</t>
  </si>
  <si>
    <t>D463</t>
  </si>
  <si>
    <t>CS 709897 Index</t>
  </si>
  <si>
    <t>D464</t>
  </si>
  <si>
    <t>CS 19218 Index</t>
  </si>
  <si>
    <t>D465</t>
  </si>
  <si>
    <t>CS 19202 Index</t>
  </si>
  <si>
    <t>D466</t>
  </si>
  <si>
    <t>CS 680862 Index</t>
  </si>
  <si>
    <t>D467</t>
  </si>
  <si>
    <t>CS 32930 Index</t>
  </si>
  <si>
    <t>D468</t>
  </si>
  <si>
    <t>CS 20263 Index</t>
  </si>
  <si>
    <t>D469</t>
  </si>
  <si>
    <t>CS 8181479 Index</t>
  </si>
  <si>
    <t>D470</t>
  </si>
  <si>
    <t>CS 8250225 Index</t>
  </si>
  <si>
    <t>D471</t>
  </si>
  <si>
    <t>CS 44326 Index</t>
  </si>
  <si>
    <t>D472</t>
  </si>
  <si>
    <t>CS 3592 Index</t>
  </si>
  <si>
    <t>D473</t>
  </si>
  <si>
    <t>CS 8029386 Index</t>
  </si>
  <si>
    <t>D474</t>
  </si>
  <si>
    <t>CS 746504 Index</t>
  </si>
  <si>
    <t>D475</t>
  </si>
  <si>
    <t>CS 8319109 Index</t>
  </si>
  <si>
    <t>D476</t>
  </si>
  <si>
    <t>CS 290367 Index</t>
  </si>
  <si>
    <t>D477</t>
  </si>
  <si>
    <t>CS 737709 Index</t>
  </si>
  <si>
    <t>D478</t>
  </si>
  <si>
    <t>CS 8180910 Index</t>
  </si>
  <si>
    <t>D479</t>
  </si>
  <si>
    <t>CS 707527 Index</t>
  </si>
  <si>
    <t>D480</t>
  </si>
  <si>
    <t>CS 41166 Index</t>
  </si>
  <si>
    <t>D481</t>
  </si>
  <si>
    <t>CS 8319110 Index</t>
  </si>
  <si>
    <t>D482</t>
  </si>
  <si>
    <t>CS 8184889 Index</t>
  </si>
  <si>
    <t>D483</t>
  </si>
  <si>
    <t>CS 379 Index</t>
  </si>
  <si>
    <t>D484</t>
  </si>
  <si>
    <t>CS 64636 Index</t>
  </si>
  <si>
    <t>D485</t>
  </si>
  <si>
    <t>CS 8178120 Index</t>
  </si>
  <si>
    <t>D486</t>
  </si>
  <si>
    <t>CS 327945 Index</t>
  </si>
  <si>
    <t>D487</t>
  </si>
  <si>
    <t>CS 8180668 Index</t>
  </si>
  <si>
    <t>D488</t>
  </si>
  <si>
    <t>CS 8177049 Index</t>
  </si>
  <si>
    <t>D489</t>
  </si>
  <si>
    <t>CS 8176445 Index</t>
  </si>
  <si>
    <t>D490</t>
  </si>
  <si>
    <t>CS 8179199 Index</t>
  </si>
  <si>
    <t>D491</t>
  </si>
  <si>
    <t>CS 816291 Index</t>
  </si>
  <si>
    <t>D492</t>
  </si>
  <si>
    <t>CS 64574 Index</t>
  </si>
  <si>
    <t>D493</t>
  </si>
  <si>
    <t>CS 8252097 Index</t>
  </si>
  <si>
    <t>D494</t>
  </si>
  <si>
    <t>CS 8319111 Index</t>
  </si>
  <si>
    <t>D495</t>
  </si>
  <si>
    <t>CS 354052 Index</t>
  </si>
  <si>
    <t>D496</t>
  </si>
  <si>
    <t>CS 20399 Index</t>
  </si>
  <si>
    <t>D497</t>
  </si>
  <si>
    <t>CS 48534 Index</t>
  </si>
  <si>
    <t>D498</t>
  </si>
  <si>
    <t>CS 8254316 Index</t>
  </si>
  <si>
    <t>D499</t>
  </si>
  <si>
    <t>CS 485962 Index</t>
  </si>
  <si>
    <t>D500</t>
  </si>
  <si>
    <t>CS 8319112 Index</t>
  </si>
  <si>
    <t>D501</t>
  </si>
  <si>
    <t>CS 8319113 Index</t>
  </si>
  <si>
    <t>D502</t>
  </si>
  <si>
    <t>CS 8169530 Index</t>
  </si>
  <si>
    <t>D503</t>
  </si>
  <si>
    <t>CS 8178797 Index</t>
  </si>
  <si>
    <t>D504</t>
  </si>
  <si>
    <t>CS 8177441 Index</t>
  </si>
  <si>
    <t>D505</t>
  </si>
  <si>
    <t>CS 819648 Index</t>
  </si>
  <si>
    <t>D506</t>
  </si>
  <si>
    <t>CS 8178756 Index</t>
  </si>
  <si>
    <t>D507</t>
  </si>
  <si>
    <t>CS 8254273 Index</t>
  </si>
  <si>
    <t>D508</t>
  </si>
  <si>
    <t>CS 759393 Index</t>
  </si>
  <si>
    <t>D509</t>
  </si>
  <si>
    <t>CS 8319114 Index</t>
  </si>
  <si>
    <t>D510</t>
  </si>
  <si>
    <t>CS 8319115 Index</t>
  </si>
  <si>
    <t>D511</t>
  </si>
  <si>
    <t>CS 8319116 Index</t>
  </si>
  <si>
    <t>D512</t>
  </si>
  <si>
    <t>CS 8185730 Index</t>
  </si>
  <si>
    <t>D513</t>
  </si>
  <si>
    <t>CS 8177008 Index</t>
  </si>
  <si>
    <t>D514</t>
  </si>
  <si>
    <t>CS 8179385 Index</t>
  </si>
  <si>
    <t>D515</t>
  </si>
  <si>
    <t>CS 8179135 Index</t>
  </si>
  <si>
    <t>D516</t>
  </si>
  <si>
    <t>CS 22475 Index</t>
  </si>
  <si>
    <t>D517</t>
  </si>
  <si>
    <t>CS 38134 Index</t>
  </si>
  <si>
    <t>D518</t>
  </si>
  <si>
    <t>CS 8026538 Index</t>
  </si>
  <si>
    <t>D519</t>
  </si>
  <si>
    <t>CS 463852 Index</t>
  </si>
  <si>
    <t>D520</t>
  </si>
  <si>
    <t>CS 8321 Index</t>
  </si>
  <si>
    <t>D521</t>
  </si>
  <si>
    <t>CS 8319117 Index</t>
  </si>
  <si>
    <t>D522</t>
  </si>
  <si>
    <t>CS 63607 Index</t>
  </si>
  <si>
    <t>D523</t>
  </si>
  <si>
    <t>CS 8180360 Index</t>
  </si>
  <si>
    <t>D524</t>
  </si>
  <si>
    <t>CS 8177440 Index</t>
  </si>
  <si>
    <t>D525</t>
  </si>
  <si>
    <t>CS 8105373 Index</t>
  </si>
  <si>
    <t>D526</t>
  </si>
  <si>
    <t>CS 8178917 Index</t>
  </si>
  <si>
    <t>D527</t>
  </si>
  <si>
    <t>CS 19176 Index</t>
  </si>
  <si>
    <t>D528</t>
  </si>
  <si>
    <t>CS 31103 Index</t>
  </si>
  <si>
    <t>D529</t>
  </si>
  <si>
    <t>CS 8185673 Index</t>
  </si>
  <si>
    <t>D530</t>
  </si>
  <si>
    <t>CS 8255735 Index</t>
  </si>
  <si>
    <t>D531</t>
  </si>
  <si>
    <t>CS 702867 Index</t>
  </si>
  <si>
    <t>D532</t>
  </si>
  <si>
    <t>CS 17744 Index</t>
  </si>
  <si>
    <t>D533</t>
  </si>
  <si>
    <t>CS 360567 Index</t>
  </si>
  <si>
    <t>D534</t>
  </si>
  <si>
    <t>CS 8180923 Index</t>
  </si>
  <si>
    <t>D535</t>
  </si>
  <si>
    <t>CS 8180889 Index</t>
  </si>
  <si>
    <t>D536</t>
  </si>
  <si>
    <t>CS 28303 Index</t>
  </si>
  <si>
    <t>D537</t>
  </si>
  <si>
    <t>CS 8177002 Index</t>
  </si>
  <si>
    <t>D538</t>
  </si>
  <si>
    <t>CS 681652 Index</t>
  </si>
  <si>
    <t>D539</t>
  </si>
  <si>
    <t>CS 44606 Index</t>
  </si>
  <si>
    <t>D540</t>
  </si>
  <si>
    <t>CS 345678 Index</t>
  </si>
  <si>
    <t>D541</t>
  </si>
  <si>
    <t>CS 819367 Index</t>
  </si>
  <si>
    <t>D542</t>
  </si>
  <si>
    <t>CS 8103808 Index</t>
  </si>
  <si>
    <t>D543</t>
  </si>
  <si>
    <t>CS 8179448 Index</t>
  </si>
  <si>
    <t>D544</t>
  </si>
  <si>
    <t>CS 307813 Index</t>
  </si>
  <si>
    <t>D545</t>
  </si>
  <si>
    <t>CS 20338 Index</t>
  </si>
  <si>
    <t>D546</t>
  </si>
  <si>
    <t>CS 786616 Index</t>
  </si>
  <si>
    <t>D547</t>
  </si>
  <si>
    <t>CS 8181906 Index</t>
  </si>
  <si>
    <t>D548</t>
  </si>
  <si>
    <t>CS 8319118 Index</t>
  </si>
  <si>
    <t>D549</t>
  </si>
  <si>
    <t>CS 8180178 Index</t>
  </si>
  <si>
    <t>D550</t>
  </si>
  <si>
    <t>CS 51501 Index</t>
  </si>
  <si>
    <t>D551</t>
  </si>
  <si>
    <t>CS 33729 Index</t>
  </si>
  <si>
    <t>D552</t>
  </si>
  <si>
    <t>CS 8319104 Index</t>
  </si>
  <si>
    <t>D553</t>
  </si>
  <si>
    <t>CS 8253437 Index</t>
  </si>
  <si>
    <t>D554</t>
  </si>
  <si>
    <t>CS 8252710 Index</t>
  </si>
  <si>
    <t>D555</t>
  </si>
  <si>
    <t>CS 8179446 Index</t>
  </si>
  <si>
    <t>D556</t>
  </si>
  <si>
    <t>CS 8319105 Index</t>
  </si>
  <si>
    <t>D557</t>
  </si>
  <si>
    <t>CS 8179560 Index</t>
  </si>
  <si>
    <t>D558</t>
  </si>
  <si>
    <t>CS 806783 Index</t>
  </si>
  <si>
    <t>D559</t>
  </si>
  <si>
    <t>CS 8319119 Index</t>
  </si>
  <si>
    <t>D560</t>
  </si>
  <si>
    <t>CS 8181884 Index</t>
  </si>
  <si>
    <t>D561</t>
  </si>
  <si>
    <t>CS 8319120 Index</t>
  </si>
  <si>
    <t>RPBJ</t>
  </si>
  <si>
    <t>SGI Risk Premia Basket Index</t>
  </si>
  <si>
    <t>NLVO</t>
  </si>
  <si>
    <t>NUARK Low Volatility Index</t>
  </si>
  <si>
    <t>Consumer Discretionary Distribution &amp; Retail</t>
  </si>
  <si>
    <t>Consumer Staples Distribution &amp; Retail</t>
  </si>
  <si>
    <t>Equity Real Estate Investment Trusts (REITs)</t>
  </si>
  <si>
    <t>Passenger Airlines</t>
  </si>
  <si>
    <t>Ground Transportation</t>
  </si>
  <si>
    <t>Automobile Components</t>
  </si>
  <si>
    <t>Broadline Retail</t>
  </si>
  <si>
    <t>Personal Care Products</t>
  </si>
  <si>
    <t>Metal, Glass &amp; Plastic Containers</t>
  </si>
  <si>
    <t>Paper &amp; Plastic Packaging Products &amp; Materials</t>
  </si>
  <si>
    <t>Construction Machinery &amp; Heavy Transportation Equipment</t>
  </si>
  <si>
    <t>Industrial Machinery &amp; Supplies &amp; Components</t>
  </si>
  <si>
    <t>Rail Transportation</t>
  </si>
  <si>
    <t>Automotive Parts &amp; Equipment</t>
  </si>
  <si>
    <t>Other Specialty Retail</t>
  </si>
  <si>
    <t>Consumer Staples Merchandise Retail</t>
  </si>
  <si>
    <t>Soft Drinks &amp; Non-alcoholic Beverages</t>
  </si>
  <si>
    <t>Agricultural Products &amp; Services</t>
  </si>
  <si>
    <t>Personal Care Product</t>
  </si>
  <si>
    <t>Semiconductor Materials &amp; Equipment</t>
  </si>
  <si>
    <t>Created effective 3/17/2023</t>
  </si>
  <si>
    <t>Providers of commercial data processing and/or business process outsourcing services. This Sub-Industry includes companies providing services for customer experience management, back-office automation, and call center management.</t>
  </si>
  <si>
    <t>Cargo Ground Transportation</t>
  </si>
  <si>
    <t>Companies providing ground transportation services for goods and freight.</t>
  </si>
  <si>
    <t>Passenger Ground Transportation</t>
  </si>
  <si>
    <t>Companies providing passenger ground transportation and related services, including bus, taxi, vehicle rental, ride sharing and on-demand ride sharing platforms, and other passenger logistics.</t>
  </si>
  <si>
    <t>Retailers offering a wide range of consumer discretionary merchandise. This Sub-Industry includes general and discount merchandise retailers, department stores, and on-line retailers and marketplaces selling mostly consumer discretionary merchandise.</t>
  </si>
  <si>
    <t>Commercial &amp; Residential Mortgage Finance</t>
  </si>
  <si>
    <t>Transaction &amp; Payment Processing Services</t>
  </si>
  <si>
    <t>Financial companies providing commercial and residential mortgage financing and related mortgage services. This Sub-Industry includes non-deposit funded mortgage lending institutions, building societies, companies providing real estate financing products, loan servicing, mortgage broker services, and mortgage insurance.</t>
  </si>
  <si>
    <t>Providers of transaction &amp; payment processing services and related payment services, including digital/mobile payment processors, payment service providers &amp; gateways, and digital wallet providers.</t>
  </si>
  <si>
    <t>Multi-Family Residential REITs</t>
  </si>
  <si>
    <t>Single-Family Residential REITs</t>
  </si>
  <si>
    <t>Other Specialized REITs</t>
  </si>
  <si>
    <t>Self-Storage REITs</t>
  </si>
  <si>
    <t>Telecom Tower REITs</t>
  </si>
  <si>
    <t>Timber REITs</t>
  </si>
  <si>
    <t>Data Center REITs</t>
  </si>
  <si>
    <t>Companies or Trusts engaged in the acquisition, development, ownership, leasing, management and operation of apartments and other multi_x0002_family housing, including student housing.</t>
  </si>
  <si>
    <t>Companies or Trusts engaged in the acquisition, development, ownership, leasing, management, and operation of single-family residential housing, including manufactured homes.</t>
  </si>
  <si>
    <t>Companies or Trusts engaged in the acquisition, development, ownership, leasing, management and operation of properties not classified elsewhere. This Sub-Industry includes REITs that manage and own properties such as natural gas and crude oil pipelines, gas stations, fiber optic cables, prison, automobile parking, and automobile dealerships.</t>
  </si>
  <si>
    <t>Companies or Trusts engaged in the acquisition, development, ownership, leasing, management and operation of self-storage properties.</t>
  </si>
  <si>
    <t>Companies or Trusts engaged in the acquisition, development, ownership, leasing, management and operation of telecom towers and related structures that support wireless telecommunications.</t>
  </si>
  <si>
    <t>Companies or Trusts engaged in the acquisition, development, ownership, leasing, management and operation of timberland and timber-related properties.</t>
  </si>
  <si>
    <t>Companies or Trusts engaged in the acquisition, development, ownership, leasing, management and operation of data center properties.</t>
  </si>
  <si>
    <t>Created effective 3/17/2023; History of discontinued 601020 linked to newer 602010</t>
  </si>
  <si>
    <t>Discontinued and replaced by 602010 effective 3/17/2023; Created effective after 8/31/2016; History of discontinued 404030 linked to newer 601020</t>
  </si>
  <si>
    <t>Created effective 3/17/2023; History of discontinued 45102020 linked to newer 20202030</t>
  </si>
  <si>
    <t>Discontinued and replaced by 20202030 effective 3/17/2023</t>
  </si>
  <si>
    <t>Created effective 3/17/2023; History of discontinued 60101020 linked to newer 60102510</t>
  </si>
  <si>
    <t>Discontinued and replaced by 60102510 effective 3/17/2023; Created effective after 8/31/2016; History of discontinued 40402020 linked to newer 60101020</t>
  </si>
  <si>
    <t>Discontinued and replaced by 60103010 effective 3/17/2023; Created effective after 8/31/2016; History of discontinued 40402035 linked to newer 60101030</t>
  </si>
  <si>
    <t>Created effective 3/17/2023; History of discontinued 60101030 linked to newer 60103010</t>
  </si>
  <si>
    <t>Created effective 3/17/2023; History of discontinued 60101040 linked to newer 60104010</t>
  </si>
  <si>
    <t>Discontinued and replaced by 60104010 effective 3/17/2023; Created effective after 8/31/2016; History of discontinued 40402040 linked to newer 60101040</t>
  </si>
  <si>
    <t>Created effective 3/17/2023; History of discontinued 60101050 linked to newer 60105010</t>
  </si>
  <si>
    <t>Discontinued and replaced by 60105010 effective 3/17/2023; Created effective after 8/31/2016; History of discontinued 40402045 linked to newer 60101050</t>
  </si>
  <si>
    <t>Created effective 3/17/2023; History of discontinued 60101070 linked to newer 60107010</t>
  </si>
  <si>
    <t>Discontinued and replaced by 60107010 effective 3/17/2023; Created effective after 8/31/2016; History of discontinued 40402060 linked to newer 60101070</t>
  </si>
  <si>
    <t>Created effective 3/17/2023; History of discontinued 60101080 linked to newer 60108010</t>
  </si>
  <si>
    <t>Discontinued and replaced by 60108010 effective 3/17/2023; Created effective after 8/31/2016; History of discontinued 40402070 linked to newer 60101080</t>
  </si>
  <si>
    <t>Created effective 3/17/2023; History of discontinued 60102010 linked to newer 60201010</t>
  </si>
  <si>
    <t>Discontinued and replaced by 60201010 effective 3/17/2023; Created effective after 8/31/2016; History of discontinued 40403010 linked to newer 60102010</t>
  </si>
  <si>
    <t>Created effective 3/17/2023; History of discontinued 60102020 linked to newer 60201020</t>
  </si>
  <si>
    <t>Discontinued and replaced by 60201020 effective 3/17/2023; Created effective after 8/31/2016; History of discontinued 40403020 linked to newer 60102020</t>
  </si>
  <si>
    <t>Created effective 3/17/2023; History of discontinued 60102030 linked to newer 60201030</t>
  </si>
  <si>
    <t>Discontinued and replaced by 60201030 effective 3/17/2023; Created effective after 8/31/2016; History of discontinued 40403030 linked to newer 60102030</t>
  </si>
  <si>
    <t>Created effective 3/17/2023; History of discontinued 60102040 linked to newer 60201040</t>
  </si>
  <si>
    <t>Discontinued and replaced by 60201040 effective 3/17/2023; Created effective after 8/31/2016; History of discontinued 40403040 linked to newer 60102040</t>
  </si>
  <si>
    <t>Discontinued effective 3/17/2023</t>
  </si>
  <si>
    <t>Discontinued effective 3/17/2023; Created effective after 8/31/2016; History of discontinued 40402050 linked to newer 60101060</t>
  </si>
  <si>
    <t>Companies providing business support services relating to human capital management. This Sub-Industry includes employment agencies, employee training, payroll processing, benefit &amp; retirement support services, corporate &amp; job seeker recruitment services, and online job portals generating revenue from fees or commissions for offering recruitment services to companies or job seekers.</t>
  </si>
  <si>
    <t>Commercial banks, savings banks and thrifts whose business are derived primarily from conventional banking operations such as retail banking, corporate lending and originating various residential and commercial mortgage loans funded mainly through deposits. Regional banks tend to operate in limited geographic regions. Excludes companies classified in the Diversified Banks and Commercial &amp; Residential Mortgage Finance Sub_x0002_Industries. Also excludes investment banks classified in the Investment Banking &amp; Brokerage Sub-Industry.</t>
  </si>
  <si>
    <t>NUAK</t>
  </si>
  <si>
    <t>NUARK</t>
  </si>
  <si>
    <t>GDUS</t>
  </si>
  <si>
    <t>SGI GD US EC Strategy</t>
  </si>
  <si>
    <t>EMEC</t>
  </si>
  <si>
    <t xml:space="preserve">ECPI ESG Media Economy </t>
  </si>
  <si>
    <t>BCS3</t>
  </si>
  <si>
    <t>Short 3 Index</t>
  </si>
  <si>
    <t>BCL3</t>
  </si>
  <si>
    <t>Long 3 Index</t>
  </si>
  <si>
    <t>BDDF</t>
  </si>
  <si>
    <t>S&amp;P Cryptocurrency DeFi Index</t>
  </si>
  <si>
    <t>BDFI</t>
  </si>
  <si>
    <t>S&amp;P Cryptocurrency Financials Index</t>
  </si>
  <si>
    <t>BDD1</t>
  </si>
  <si>
    <t>S&amp;P Cryptocurrency DeFi Top 15 Index</t>
  </si>
  <si>
    <t>BDF1</t>
  </si>
  <si>
    <t>S&amp;P Cryptocurrency Financials Top 15 Index</t>
  </si>
  <si>
    <t>LUX1</t>
  </si>
  <si>
    <t>S&amp;P Static Luxury Series 1 Index</t>
  </si>
  <si>
    <t>5NET</t>
  </si>
  <si>
    <t>S&amp;P/NZX 50 ESG Tilted 15/40 Capped Index</t>
  </si>
  <si>
    <t>SS5-</t>
  </si>
  <si>
    <t>S&amp;P 50 ESG Select Screened Index</t>
  </si>
  <si>
    <t>12C4</t>
  </si>
  <si>
    <t>S&amp;P Global 1200 4.5/22.5/45 Capped Index</t>
  </si>
  <si>
    <t>LMEN</t>
  </si>
  <si>
    <t>S&amp;P ESG Enhanced Index</t>
  </si>
  <si>
    <t>T6S2</t>
  </si>
  <si>
    <t>S&amp;P EuroUSAJapan 60 ESG Select Equal Weight 50 Point Decrement Index (Series 2)</t>
  </si>
  <si>
    <t>T6S3</t>
  </si>
  <si>
    <t>S&amp;P EuroUSAJapan 60 ESG Select Equal Weight 50 Point Decrement Index (Series 3)</t>
  </si>
  <si>
    <t>BL36</t>
  </si>
  <si>
    <t>S&amp;P 33/67 Blend Index</t>
  </si>
  <si>
    <t>SP3M</t>
  </si>
  <si>
    <t>S&amp;P Static Premium 25% OTM 3M US Put Index</t>
  </si>
  <si>
    <t>TE</t>
  </si>
  <si>
    <t>Transactions costs - Establishing Cost</t>
  </si>
  <si>
    <t>Transactions costs - Unwind Cost</t>
  </si>
  <si>
    <t>PO</t>
  </si>
  <si>
    <t>OTM Put</t>
  </si>
  <si>
    <t>RNE</t>
  </si>
  <si>
    <t>Pan Europe and North America</t>
  </si>
  <si>
    <t>45,50,20202030</t>
  </si>
  <si>
    <t>45,25502020,50202020,50203010,20202030</t>
  </si>
  <si>
    <t>45102010,45102020,45102030,45103010,45103020,45201020,45202030,45203030,45301010,45301020,50101010,50203010,20202030</t>
  </si>
  <si>
    <t>S&amp;P Cryptocurrency Top 5 Index</t>
  </si>
  <si>
    <t>S&amp;P Cryptocurrency Top 10 Index</t>
  </si>
  <si>
    <t>EU1P</t>
  </si>
  <si>
    <t>S&amp;P EuroUSA 100 Net Zero 2050 Paris-Aligned Select Index</t>
  </si>
  <si>
    <t>NXNP</t>
  </si>
  <si>
    <t>S&amp;P Net Zero 2050 Paris-Aligned ESG ex non-pharma Animal Testing Index</t>
  </si>
  <si>
    <t>LVI6</t>
  </si>
  <si>
    <t>S&amp;P EuroUSAJapan Low Volatility Islamic 60 Equal Weight Index</t>
  </si>
  <si>
    <t>MC29</t>
  </si>
  <si>
    <t>TFC1</t>
  </si>
  <si>
    <t>SGI Commodity Trend Core Index</t>
  </si>
  <si>
    <t>Commodities - Environmental Intensity</t>
  </si>
  <si>
    <t>Risk Control 17% with 50-Point Decrement</t>
  </si>
  <si>
    <t>ENA</t>
  </si>
  <si>
    <t>Europe, North America &amp; Asia Pacific</t>
  </si>
  <si>
    <t>IBOS</t>
  </si>
  <si>
    <t>VMMB</t>
  </si>
  <si>
    <t>S&amp;P/Valmer Mexico Bank</t>
  </si>
  <si>
    <t>VMMP</t>
  </si>
  <si>
    <t>S&amp;P/Valmer Mexico Promissory Note</t>
  </si>
  <si>
    <t>GMIN</t>
  </si>
  <si>
    <t>S&amp;P Global Mining Index</t>
  </si>
  <si>
    <t>GMEC</t>
  </si>
  <si>
    <t>S&amp;P Global Mining Reduced Coal Index</t>
  </si>
  <si>
    <t>GMGO</t>
  </si>
  <si>
    <t>S&amp;P Global Mining Gold Index</t>
  </si>
  <si>
    <t>GMEN</t>
  </si>
  <si>
    <t>S&amp;P Global Mining &amp; Energy Index</t>
  </si>
  <si>
    <t>GMGE</t>
  </si>
  <si>
    <t>S&amp;P Global Mining Gold &amp; Energy Index</t>
  </si>
  <si>
    <t>YCO-</t>
  </si>
  <si>
    <t>Corporates Overall</t>
  </si>
  <si>
    <t>YSNG</t>
  </si>
  <si>
    <t>Non-Gilts Overall</t>
  </si>
  <si>
    <t>YSGO</t>
  </si>
  <si>
    <t>Gilts Overall</t>
  </si>
  <si>
    <t>YGGO</t>
  </si>
  <si>
    <t>Global Government</t>
  </si>
  <si>
    <t>AGGG</t>
  </si>
  <si>
    <t>Aggregate Corporate</t>
  </si>
  <si>
    <t>DJ7D</t>
  </si>
  <si>
    <t>Dow Jones U.S. Dividend 100 7% Premium Covered Call Index</t>
  </si>
  <si>
    <t>DJ3D</t>
  </si>
  <si>
    <t>Dow Jones U.S. Dividend 100 3% Premium Covered Call Index</t>
  </si>
  <si>
    <t>C50T</t>
  </si>
  <si>
    <t>S&amp;P Core Eurozone 50 Paris-Aligned Transition ESG Index</t>
  </si>
  <si>
    <t>Nasdaq OMXS30 Duo Index Price Return</t>
  </si>
  <si>
    <t>Nasdaq OMXS30 Duo Index Net Total Return</t>
  </si>
  <si>
    <t>Nasdaq OMXS30 Duo Index Total Return</t>
  </si>
  <si>
    <t>S30-</t>
  </si>
  <si>
    <t>OMX Stockholm 30 Index</t>
  </si>
  <si>
    <t>SULF</t>
  </si>
  <si>
    <t>Sustainable Developed Life</t>
  </si>
  <si>
    <t>SUTB</t>
  </si>
  <si>
    <t>S&amp;P U.S. Treasury Bond Current 30-Year &amp; 10-Year 70/30 Blend Index</t>
  </si>
  <si>
    <t>WN40</t>
  </si>
  <si>
    <t>Wealth Next 40 Index</t>
  </si>
  <si>
    <t>WT20</t>
  </si>
  <si>
    <t>Wealth Top 20 Index</t>
  </si>
  <si>
    <t>OC25</t>
  </si>
  <si>
    <t>Chapman University OC25</t>
  </si>
  <si>
    <t>GDER</t>
  </si>
  <si>
    <t>Morningstar ex-REIT Gender Diversity Tilt</t>
  </si>
  <si>
    <t>DMER</t>
  </si>
  <si>
    <t>Morningstar ex-REIT</t>
  </si>
  <si>
    <t>GSCT</t>
  </si>
  <si>
    <t>SGI SECURITY CNTR Index</t>
  </si>
  <si>
    <t>GETR</t>
  </si>
  <si>
    <t>Morningstar Global Energy Transition</t>
  </si>
  <si>
    <t>A3P5</t>
  </si>
  <si>
    <t>S&amp;P/ASX Small Ordinaries TR Plus 5% Index</t>
  </si>
  <si>
    <t>A3P3</t>
  </si>
  <si>
    <t>S&amp;P/ASX Small Ordinaries TR Plus 3% Index</t>
  </si>
  <si>
    <t>Fixed Income - Market Value Weighted With Liquidity Cap</t>
  </si>
  <si>
    <t>Net Total Return Total Return</t>
  </si>
  <si>
    <t>TCB-</t>
  </si>
  <si>
    <t>TCB</t>
  </si>
  <si>
    <t>MBEQ</t>
  </si>
  <si>
    <t>UBS Market Beta Equity Index LP</t>
  </si>
  <si>
    <t>CTAW</t>
  </si>
  <si>
    <t>SGI AI CTA World Index</t>
  </si>
  <si>
    <t>ARUS</t>
  </si>
  <si>
    <t>Arus Family Index</t>
  </si>
  <si>
    <t>DSC1</t>
  </si>
  <si>
    <t>SG SC1 Index</t>
  </si>
  <si>
    <t>SC1I</t>
  </si>
  <si>
    <t>SGI SC1 Increase TC’s</t>
  </si>
  <si>
    <t>SC1D</t>
  </si>
  <si>
    <t>SGI SC1 Decrease TC’s</t>
  </si>
  <si>
    <t>CHYJ</t>
  </si>
  <si>
    <t>SGI Short Credit NA HY 100 Index</t>
  </si>
  <si>
    <t>HEMA</t>
  </si>
  <si>
    <t>TCB Healthcare Multi-Asset Index</t>
  </si>
  <si>
    <t>DWO9</t>
  </si>
  <si>
    <t>SGI Water VT 9 Index</t>
  </si>
  <si>
    <t>HYM-</t>
  </si>
  <si>
    <t>S&amp;P Dividend Monarchs Index</t>
  </si>
  <si>
    <t>E27V</t>
  </si>
  <si>
    <t>S&amp;P/Valmer Mexico Government Fixed Rate 366+ day Index 24</t>
  </si>
  <si>
    <t>E28V</t>
  </si>
  <si>
    <t>S&amp;P/Valmer Mexico Government Fixed Rate 30 day &amp; less Index 24</t>
  </si>
  <si>
    <t>E29V</t>
  </si>
  <si>
    <t>S&amp;P/Valmer Mexico Government Fixed Rate 10-20 year Index 24</t>
  </si>
  <si>
    <t>E30V</t>
  </si>
  <si>
    <t>S&amp;P/Valmer Mexico Government Fixed Rate 31-92 day Index 24</t>
  </si>
  <si>
    <t>E35V</t>
  </si>
  <si>
    <t>S&amp;P/Valmer Mexico Government Real Rate 7+ day Index 24</t>
  </si>
  <si>
    <t>E36V</t>
  </si>
  <si>
    <t>S&amp;P/Valmer Mexico Government Inflation-Linked CBICS Index 24</t>
  </si>
  <si>
    <t>E37V</t>
  </si>
  <si>
    <t>S&amp;P/Valmer Mexico Government Inflation-Linked CBICS Index (Gross) 24</t>
  </si>
  <si>
    <t>E38V</t>
  </si>
  <si>
    <t>S&amp;P/Valmer Mexico Government Inflation-Linked CBICS Index (Net) 24</t>
  </si>
  <si>
    <t>E39V</t>
  </si>
  <si>
    <t>S&amp;P/Valmer Mexico Government Inflation-Linked PIC Index 24</t>
  </si>
  <si>
    <t>FONV</t>
  </si>
  <si>
    <t>S&amp;P/Valmer Mexico Bank Funding Over-Night Rate Index24</t>
  </si>
  <si>
    <t>736V</t>
  </si>
  <si>
    <t>S&amp;P/Valmer Mexico Corporate 7-365 day Index24</t>
  </si>
  <si>
    <t>CORV</t>
  </si>
  <si>
    <t>S&amp;P/Valmer Mexico Corporate Index24</t>
  </si>
  <si>
    <t>CP1V</t>
  </si>
  <si>
    <t>S&amp;P/Valmer Mexico Corporate Single A Rated Index24</t>
  </si>
  <si>
    <t>CP2V</t>
  </si>
  <si>
    <t>S&amp;P/Valmer Mexico Corporate Double AA Rated Index24</t>
  </si>
  <si>
    <t>CP3V</t>
  </si>
  <si>
    <t>S&amp;P/Valmer Mexico Corporate AAA Rated Index24</t>
  </si>
  <si>
    <t>F-2V</t>
  </si>
  <si>
    <t>S&amp;P/Valmer Mexico Corporate Fixed Coupon AA Rated Index24</t>
  </si>
  <si>
    <t>F-3V</t>
  </si>
  <si>
    <t>S&amp;P/Valmer Mexico Corporate Fixed Coupon AAA Rated Index24</t>
  </si>
  <si>
    <t>IL2V</t>
  </si>
  <si>
    <t>S&amp;P/Valmer Mexico Corporate Inflation-Linked Coupon AA Rated Index24</t>
  </si>
  <si>
    <t>IL3V</t>
  </si>
  <si>
    <t>S&amp;P/Valmer Mexico Corporate Inflation-Linked Coupon AAA Rated Index24</t>
  </si>
  <si>
    <t>VC2V</t>
  </si>
  <si>
    <t>S&amp;P/Valmer Mexico Corporate Variable Coupon AA Rated Index24</t>
  </si>
  <si>
    <t>VC3V</t>
  </si>
  <si>
    <t>S&amp;P/Valmer Mexico Corporate Variable Coupon AAA Rated Index24</t>
  </si>
  <si>
    <t>VRCV</t>
  </si>
  <si>
    <t>S&amp;P/Valmer Mexico Corporate Variable Coupon Index24</t>
  </si>
  <si>
    <t>B11V</t>
  </si>
  <si>
    <t>S&amp;P/Valmer Mexico Sovereign 600-1500 day MBONOS Index24</t>
  </si>
  <si>
    <t>B15V</t>
  </si>
  <si>
    <t>S&amp;P/Valmer Mexico Sovereign 1500 days+ MBONOS Index24</t>
  </si>
  <si>
    <t>B20V</t>
  </si>
  <si>
    <t>S&amp;P/Valmer Mexico Sovereign 20+ year MBONOS Index24</t>
  </si>
  <si>
    <t>BO2V</t>
  </si>
  <si>
    <t>S&amp;P/Valmer Mexico Sovereign 10-20 year MBONOS Index24</t>
  </si>
  <si>
    <t>BO3V</t>
  </si>
  <si>
    <t>S&amp;P/Valmer Mexico Sovereign 1-3 year MBONOS Index24</t>
  </si>
  <si>
    <t>BO5V</t>
  </si>
  <si>
    <t>S&amp;P/Valmer Mexico Sovereign 3-5 year MBONOS Index24</t>
  </si>
  <si>
    <t>BOSV</t>
  </si>
  <si>
    <t>S&amp;P/Valmer Mexico Sovereign MBONOS Index24</t>
  </si>
  <si>
    <t>C18V</t>
  </si>
  <si>
    <t>Custom Credit Suisse24</t>
  </si>
  <si>
    <t>C36V</t>
  </si>
  <si>
    <t>S&amp;P/Valmer Mexico Government 364 day CETES Index 24</t>
  </si>
  <si>
    <t>CDVV</t>
  </si>
  <si>
    <t>S&amp;P/Valmer Mexico CEDEVIS Index24</t>
  </si>
  <si>
    <t>CT-V</t>
  </si>
  <si>
    <t>S&amp;P/Valmer Mexico Government 7 day CETES Index 24</t>
  </si>
  <si>
    <t>CT2V</t>
  </si>
  <si>
    <t>S&amp;P/Valmer Mexico Government 28 day CETES Index 24</t>
  </si>
  <si>
    <t>CT9V</t>
  </si>
  <si>
    <t>S&amp;P/Valmer Mexico Government 91 day CETES Index 24</t>
  </si>
  <si>
    <t>F36V</t>
  </si>
  <si>
    <t>S&amp;P/Valmer Mexico Sovereign Fixed Rate 185-365 day Index24</t>
  </si>
  <si>
    <t>F90V</t>
  </si>
  <si>
    <t>S&amp;P/Valmer Mexico Sovereign Fixed Rate 93-184 day Index24</t>
  </si>
  <si>
    <t>FDTV</t>
  </si>
  <si>
    <t>S&amp;P/Valmer Mexico FDTR Rate Index24</t>
  </si>
  <si>
    <t>FLRV</t>
  </si>
  <si>
    <t>S&amp;P/Valmer Mexico Sovereign Floating Rate 7+ day Index24</t>
  </si>
  <si>
    <t>FRAV</t>
  </si>
  <si>
    <t>S&amp;P/Valmer Mexico Sovereign Floating Rate IPAB BPAG91 Index24</t>
  </si>
  <si>
    <t>FBPV</t>
  </si>
  <si>
    <t>S&amp;P/Valmer Mexico Sovereign Floating Rate IPAB BPA182 Index24</t>
  </si>
  <si>
    <t>FBSV</t>
  </si>
  <si>
    <t>S&amp;P/Valmer Mexico Sovereign Floating Rate BONDESD Index24</t>
  </si>
  <si>
    <t>FRIV</t>
  </si>
  <si>
    <t>S&amp;P/Valmer Mexico Sovereign Floating Rate IPAB BPAG28 Index24</t>
  </si>
  <si>
    <t>FURV</t>
  </si>
  <si>
    <t>S&amp;P/Valmer Mexico Sovereign Funding Rate Index24</t>
  </si>
  <si>
    <t>GOVV</t>
  </si>
  <si>
    <t>S&amp;P/Valmer Mexico Sovereign 7+ days Index24</t>
  </si>
  <si>
    <t>IF1V</t>
  </si>
  <si>
    <t>S&amp;P/Valmer Mexico Sovereign Inflation-Linked 10 year UDIBONOS Index24</t>
  </si>
  <si>
    <t>IF2V</t>
  </si>
  <si>
    <t>S&amp;P/Valmer Mexico Sovereign Inflation-Linked 20 year UDIBONOS Index24</t>
  </si>
  <si>
    <t>IF3V</t>
  </si>
  <si>
    <t>S&amp;P/Valmer Mexico Sovereign Inflation-Linked 30 year UDIBONOS Index24</t>
  </si>
  <si>
    <t>IFBV</t>
  </si>
  <si>
    <t>S&amp;P/Valmer Mexico Sovereign Inflation-Linked 3 year UDIBONOS Index24</t>
  </si>
  <si>
    <t>IF5V</t>
  </si>
  <si>
    <t>S&amp;P/Valmer Mexico Sovereign Inflation-Linked 5 year UDIBONOS Index24</t>
  </si>
  <si>
    <t>IFUV</t>
  </si>
  <si>
    <t>S&amp;P/Valmer Mexico Sovereign Inflation-Linked UDIBONOS Index24</t>
  </si>
  <si>
    <t>IIRV</t>
  </si>
  <si>
    <t>S&amp;P/Valmer Mexico 28 day Interbank Interest Rate Balance Index24</t>
  </si>
  <si>
    <t>IUMV</t>
  </si>
  <si>
    <t>S&amp;P/Valmer Mexico Sovereign International UMS Index24</t>
  </si>
  <si>
    <t>QILV</t>
  </si>
  <si>
    <t>S&amp;P/Valmer Mexico Quasi-Sovereign Inflation-Linked Index24</t>
  </si>
  <si>
    <t>QSLV</t>
  </si>
  <si>
    <t>S&amp;P/Valmer Mexico Quasi-Sovereign Floating Rate Index24</t>
  </si>
  <si>
    <t>QSRV</t>
  </si>
  <si>
    <t>S&amp;P/Valmer Mexico Quasi-Sovereign Fixed Rate Index24</t>
  </si>
  <si>
    <t>QUSV</t>
  </si>
  <si>
    <t>TFVV</t>
  </si>
  <si>
    <t>S&amp;P/Valmer Mexico TFOVIS Index24</t>
  </si>
  <si>
    <t>U20V</t>
  </si>
  <si>
    <t>S&amp;P/Valmer Mexico Sovereign International 20+ year UMS Index24</t>
  </si>
  <si>
    <t>UM1V</t>
  </si>
  <si>
    <t>S&amp;P/Valmer Mexico Sovereign International 5-10 year UMS Index24</t>
  </si>
  <si>
    <t>UM2V</t>
  </si>
  <si>
    <t>S&amp;P/Valmer Mexico Sovereign International 10-20 year UMS Index24</t>
  </si>
  <si>
    <t>UMSV</t>
  </si>
  <si>
    <t>S&amp;P/Valmer Mexico Sovereign International 5 year UMS Index24</t>
  </si>
  <si>
    <t>N1LV</t>
  </si>
  <si>
    <t>S&amp;P/Valmer Mexico Promissory Note 1- Year Index24</t>
  </si>
  <si>
    <t>N21V</t>
  </si>
  <si>
    <t>S&amp;P/Valmer Mexico Promissory Note 70-91 day Index24</t>
  </si>
  <si>
    <t>N28V</t>
  </si>
  <si>
    <t>S&amp;P/Valmer Mexico Promisory Note 28 day Rate Index24</t>
  </si>
  <si>
    <t>EX4V</t>
  </si>
  <si>
    <t>20UV</t>
  </si>
  <si>
    <t>S&amp;P/Valmer Mexico Sovereign International 20+ year UMS Index (US Dollar)24</t>
  </si>
  <si>
    <t>UM5V</t>
  </si>
  <si>
    <t>S&amp;P/Valmer Mexico Sovereign International 5 year UMS Index (US Dollar)24</t>
  </si>
  <si>
    <t>U2DV</t>
  </si>
  <si>
    <t>S&amp;P/Valmer Mexico Sovereign International UMS Index (US Dollar)24</t>
  </si>
  <si>
    <t>5PS1</t>
  </si>
  <si>
    <t>S&amp;P 500 Paris-Aligned Transition ESG 100 Index</t>
  </si>
  <si>
    <t>ISGE</t>
  </si>
  <si>
    <t>Dow Jones Islamic Market World Extended Index</t>
  </si>
  <si>
    <t>Commodities - SOFR Weighted</t>
  </si>
  <si>
    <t>REY</t>
  </si>
  <si>
    <t>Europe and Poland</t>
  </si>
  <si>
    <t>A2XE</t>
  </si>
  <si>
    <t>ASX 200 Ex-Energy</t>
  </si>
  <si>
    <t>A3XE</t>
  </si>
  <si>
    <t>ASX 300, ASX 50, ASX 100 Ex-Energy</t>
  </si>
  <si>
    <t>S&amp;P MidCap 400 Top 90% Multi-factor</t>
  </si>
  <si>
    <t>S&amp;P 500 Top 90% Multi-factor</t>
  </si>
  <si>
    <t>S&amp;P SmallCap 600 Top 90% Multi-factor</t>
  </si>
  <si>
    <t>R101009</t>
  </si>
  <si>
    <t>R101010</t>
  </si>
  <si>
    <t>Discontinue R101001 code - Category would be broken into new higher-level categories: Office REIT (R101009) and Industrial REIT (R101010)</t>
  </si>
  <si>
    <t>R10100203</t>
  </si>
  <si>
    <t>R10100204</t>
  </si>
  <si>
    <t>Single Family Home REIT</t>
  </si>
  <si>
    <t>Student Housing REIT</t>
  </si>
  <si>
    <t>Discontinue R10100102 code - Mixed Industrial/Office REITs would be classified under Diversified REIT (R101005)</t>
  </si>
  <si>
    <t>R10100305</t>
  </si>
  <si>
    <t>Free-Standing REIT</t>
  </si>
  <si>
    <t>R101011</t>
  </si>
  <si>
    <t>R101012</t>
  </si>
  <si>
    <t>R101013</t>
  </si>
  <si>
    <t>Timber REIT</t>
  </si>
  <si>
    <t>Data Center REIT</t>
  </si>
  <si>
    <t>Tower REIT</t>
  </si>
  <si>
    <t>R201009</t>
  </si>
  <si>
    <t>New Category</t>
  </si>
  <si>
    <t>R201010</t>
  </si>
  <si>
    <t>R20100203</t>
  </si>
  <si>
    <t>R20100204</t>
  </si>
  <si>
    <t>Single Family Home REOC</t>
  </si>
  <si>
    <t>Student Housing REOC</t>
  </si>
  <si>
    <t>R20100305</t>
  </si>
  <si>
    <t>Free-Standing REOC</t>
  </si>
  <si>
    <t>R201011</t>
  </si>
  <si>
    <t>R201012</t>
  </si>
  <si>
    <t>R201013</t>
  </si>
  <si>
    <t>Timber REOC</t>
  </si>
  <si>
    <t>Data Center REOC</t>
  </si>
  <si>
    <t>Tower REOC</t>
  </si>
  <si>
    <t>Discontinued effective 6/16/2023</t>
  </si>
  <si>
    <t>Discontinue R10100101 code - Category would be elevated to new higher-level Industrial REIT (R101010)</t>
  </si>
  <si>
    <t>Discontinue R10100103 code - Category would be elevated to new higher-level Office REIT (R101009)</t>
  </si>
  <si>
    <t>Discontinue</t>
  </si>
  <si>
    <t>Discontinue R201001 code - Category would be broken into new higher-level sectors: Office REOC (R201009) and Industrial REOC (R201010)</t>
  </si>
  <si>
    <t>Discontinue R20100101 code - Category would be elevated to higher_x0002_level under the new Industrial REOC (R201010)</t>
  </si>
  <si>
    <t>Discontinue R20100102 code - Mixed Industrial/Office REOCs would be classified under Diversified REOC (R201005)</t>
  </si>
  <si>
    <t>Discontinue R20100103 code - Category would be elevated to higher-level under the new Office REOC (R201009)</t>
  </si>
  <si>
    <t>R??1009</t>
  </si>
  <si>
    <t>R??1010</t>
  </si>
  <si>
    <t>R??1011</t>
  </si>
  <si>
    <t>Timber REIT/REOC</t>
  </si>
  <si>
    <t>R??1012</t>
  </si>
  <si>
    <t>Data Center REIT/REOC</t>
  </si>
  <si>
    <t>R??1013</t>
  </si>
  <si>
    <t>Tower REIT/REOC</t>
  </si>
  <si>
    <t>R??100203</t>
  </si>
  <si>
    <t>Single Family Home REIT/REOC</t>
  </si>
  <si>
    <t>R??100204</t>
  </si>
  <si>
    <t>Student Housing REIT/REOC</t>
  </si>
  <si>
    <t>R??100305</t>
  </si>
  <si>
    <t>Free-Standing REIT/REOC</t>
  </si>
  <si>
    <t>E01-E13,  E01R-E13R</t>
  </si>
  <si>
    <t>Prop061</t>
  </si>
  <si>
    <t>Property Malls</t>
  </si>
  <si>
    <t>E061, E061R</t>
  </si>
  <si>
    <t>New Category. Created effective 6/16/2023</t>
  </si>
  <si>
    <t>Prop062</t>
  </si>
  <si>
    <t>Property Retail Other</t>
  </si>
  <si>
    <t>E062, E062R</t>
  </si>
  <si>
    <t>Prop063</t>
  </si>
  <si>
    <t>Property Factory Outlets</t>
  </si>
  <si>
    <t>E063, E063R</t>
  </si>
  <si>
    <t>Prop064</t>
  </si>
  <si>
    <t>Property Strip Centers</t>
  </si>
  <si>
    <t>E064, E064R</t>
  </si>
  <si>
    <t>Prop065</t>
  </si>
  <si>
    <t>Property Free-Standing</t>
  </si>
  <si>
    <t>E065, E065R</t>
  </si>
  <si>
    <t>Prop101</t>
  </si>
  <si>
    <t>Property Apartments</t>
  </si>
  <si>
    <t>E101, E101R</t>
  </si>
  <si>
    <t>Prop102</t>
  </si>
  <si>
    <t>Property Manufactured Homes</t>
  </si>
  <si>
    <t>E102, E102R</t>
  </si>
  <si>
    <t>Prop103</t>
  </si>
  <si>
    <t>Property Single Family Home</t>
  </si>
  <si>
    <t>E103, E103R</t>
  </si>
  <si>
    <t>Prop104</t>
  </si>
  <si>
    <t>Property Student Housing</t>
  </si>
  <si>
    <t>E104, E104R</t>
  </si>
  <si>
    <t>Prop11</t>
  </si>
  <si>
    <t>Property Timber</t>
  </si>
  <si>
    <t>E11, E11R</t>
  </si>
  <si>
    <t>Prop12</t>
  </si>
  <si>
    <t>Property Data Center</t>
  </si>
  <si>
    <t>E12, E12R</t>
  </si>
  <si>
    <t>Prop13</t>
  </si>
  <si>
    <t>Property Tower</t>
  </si>
  <si>
    <t>E13, E13R</t>
  </si>
  <si>
    <t>E01R-E13R</t>
  </si>
  <si>
    <t>REIT061</t>
  </si>
  <si>
    <t>REIT Malls</t>
  </si>
  <si>
    <t>E061R</t>
  </si>
  <si>
    <t>REIT062</t>
  </si>
  <si>
    <t>REIT Retail Other</t>
  </si>
  <si>
    <t>E062R</t>
  </si>
  <si>
    <t>REIT063</t>
  </si>
  <si>
    <t>REIT Factory Outlets</t>
  </si>
  <si>
    <t>E063R</t>
  </si>
  <si>
    <t>REIT064</t>
  </si>
  <si>
    <t>REIT Strip Centers</t>
  </si>
  <si>
    <t>E064R</t>
  </si>
  <si>
    <t>REIT065</t>
  </si>
  <si>
    <t>REIT Free-Standing</t>
  </si>
  <si>
    <t>E065R</t>
  </si>
  <si>
    <t>REIT101</t>
  </si>
  <si>
    <t>REIT Apartments</t>
  </si>
  <si>
    <t>E101R</t>
  </si>
  <si>
    <t>REIT102</t>
  </si>
  <si>
    <t>REIT Manufactured Homes</t>
  </si>
  <si>
    <t>E102R</t>
  </si>
  <si>
    <t>REIT103</t>
  </si>
  <si>
    <t>REIT Single Family Home</t>
  </si>
  <si>
    <t>REIT104</t>
  </si>
  <si>
    <t>REIT Student Housing</t>
  </si>
  <si>
    <t>E103R</t>
  </si>
  <si>
    <t>REIT11</t>
  </si>
  <si>
    <t>REIT Timber</t>
  </si>
  <si>
    <t>E11R</t>
  </si>
  <si>
    <t>REIT12</t>
  </si>
  <si>
    <t>REIT Data Center</t>
  </si>
  <si>
    <t>E12R</t>
  </si>
  <si>
    <t>REIT13</t>
  </si>
  <si>
    <t>REIT Tower</t>
  </si>
  <si>
    <t>E13R</t>
  </si>
  <si>
    <t>SFH</t>
  </si>
  <si>
    <t>New Category. Created effective 6/16/2023.</t>
  </si>
  <si>
    <t>STU</t>
  </si>
  <si>
    <t>Factory Outlets REIT</t>
  </si>
  <si>
    <t>FRE</t>
  </si>
  <si>
    <t>Created effective 6/16/2023. History of discontinued R10100103 linked to R101009.</t>
  </si>
  <si>
    <t>Created effective 6/16/2023. History of discontinued R20100101 linked to R201010.</t>
  </si>
  <si>
    <t>DAT</t>
  </si>
  <si>
    <t>TOW</t>
  </si>
  <si>
    <t>SFHS</t>
  </si>
  <si>
    <t>STUS</t>
  </si>
  <si>
    <t>Factory Outlets REOC</t>
  </si>
  <si>
    <t>Created effective 6/16/2023. History of discontinued R20100103 linked to R201009.</t>
  </si>
  <si>
    <t>TIMS</t>
  </si>
  <si>
    <t>DATS</t>
  </si>
  <si>
    <t>TOWS</t>
  </si>
  <si>
    <t>SFHR</t>
  </si>
  <si>
    <t>STUR</t>
  </si>
  <si>
    <t>Factory Outlets REIT/REOC</t>
  </si>
  <si>
    <t>FRER</t>
  </si>
  <si>
    <t>Created effective 6/16/2023. History of discontinued R??100103 linked to R??1009.</t>
  </si>
  <si>
    <t>Created effective 6/16/2023. History of discontinued R??100101 linked to R??1010.</t>
  </si>
  <si>
    <t>TIMR</t>
  </si>
  <si>
    <t>DATR</t>
  </si>
  <si>
    <t>E104R</t>
  </si>
  <si>
    <t>EZ1P</t>
  </si>
  <si>
    <t>S&amp;P Eurozone 100 Net Zero 2050 Select Index</t>
  </si>
  <si>
    <t>EJ2P</t>
  </si>
  <si>
    <t xml:space="preserve">S&amp;P EuroUSAJapan 200 Paris-Aligned Select Index </t>
  </si>
  <si>
    <t>5SNF</t>
  </si>
  <si>
    <t xml:space="preserve">S&amp;P 500 Sector-Neutral FCF </t>
  </si>
  <si>
    <t>DT10</t>
  </si>
  <si>
    <t>DJIA Target 10 Income Index</t>
  </si>
  <si>
    <t>5DSN</t>
  </si>
  <si>
    <t>S&amp;P 500 Sector-Neutral Dividend Aristocrats Index</t>
  </si>
  <si>
    <t>U02T</t>
  </si>
  <si>
    <t>Barclays US 2 Year Treasury Futures Index</t>
  </si>
  <si>
    <t>U05T</t>
  </si>
  <si>
    <t xml:space="preserve">Barclays US 5 Year Treasury Futures Index </t>
  </si>
  <si>
    <t>U10T</t>
  </si>
  <si>
    <t xml:space="preserve">Barclays US 10 Year Treasury Futures Index </t>
  </si>
  <si>
    <t>U30T</t>
  </si>
  <si>
    <t>Barclays US 30 Year Treasury Futures Index</t>
  </si>
  <si>
    <t>MFYC</t>
  </si>
  <si>
    <t>Fidelity Multifactor 5% ER Yield Gross Index -- Combined Weights Calculation</t>
  </si>
  <si>
    <t>DGD9</t>
  </si>
  <si>
    <t>SGI European Green Deal VT 9 Index</t>
  </si>
  <si>
    <t>VE11</t>
  </si>
  <si>
    <t>SG European Value VT 11 Index</t>
  </si>
  <si>
    <t>KPMI</t>
  </si>
  <si>
    <t>KFH Kuwait Premier Market Islamic Index</t>
  </si>
  <si>
    <t>XBFB</t>
  </si>
  <si>
    <t>S&amp;P 500 and S&amp;P Bitcoin Futures 75/25 Blend</t>
  </si>
  <si>
    <t>XBFF</t>
  </si>
  <si>
    <t>S&amp;P 500 and S&amp;P Bitcoin Futures 50/50 Blend</t>
  </si>
  <si>
    <t>CA10</t>
  </si>
  <si>
    <t>Chapman University CA100</t>
  </si>
  <si>
    <t>EV30</t>
  </si>
  <si>
    <t>SGI Evolution 30 Index</t>
  </si>
  <si>
    <t>AMEV</t>
  </si>
  <si>
    <t>S&amp;P Automotive &amp; Electric Vehicles Index</t>
  </si>
  <si>
    <t>FCTC</t>
  </si>
  <si>
    <t>S&amp;P 500 FC TCA Index</t>
  </si>
  <si>
    <t>50IQ</t>
  </si>
  <si>
    <t>S&amp;P 500 IQ Index</t>
  </si>
  <si>
    <t>5T1-</t>
  </si>
  <si>
    <t xml:space="preserve">S&amp;P 500 Top 10 Index </t>
  </si>
  <si>
    <t>KOSK</t>
  </si>
  <si>
    <t>Koski Family Index</t>
  </si>
  <si>
    <t>RESH</t>
  </si>
  <si>
    <t>SGI Reshoring Index</t>
  </si>
  <si>
    <t>PATE</t>
  </si>
  <si>
    <t>S&amp;P Pan Arab Composite Energy, Materials, Industrials, &amp; Utilities Industry Tilted Index</t>
  </si>
  <si>
    <t>D562</t>
  </si>
  <si>
    <t>CS 30340 Index</t>
  </si>
  <si>
    <t>D563</t>
  </si>
  <si>
    <t>CS 35967 Index</t>
  </si>
  <si>
    <t>D564</t>
  </si>
  <si>
    <t>CS 8105748 Index</t>
  </si>
  <si>
    <t>D565</t>
  </si>
  <si>
    <t>CS 8255907 Index</t>
  </si>
  <si>
    <t>D566</t>
  </si>
  <si>
    <t>CS 8177074 Index</t>
  </si>
  <si>
    <t>D567</t>
  </si>
  <si>
    <t>CS 13651 Index</t>
  </si>
  <si>
    <t>D568</t>
  </si>
  <si>
    <t>CS 6921 Index</t>
  </si>
  <si>
    <t>D569</t>
  </si>
  <si>
    <t>CS 2666 Index</t>
  </si>
  <si>
    <t>D570</t>
  </si>
  <si>
    <t>CS 8256170 Index</t>
  </si>
  <si>
    <t>D571</t>
  </si>
  <si>
    <t>CS 2662 Index</t>
  </si>
  <si>
    <t>D572</t>
  </si>
  <si>
    <t>CS 43493 Index</t>
  </si>
  <si>
    <t>D573</t>
  </si>
  <si>
    <t>CS 27459 Index</t>
  </si>
  <si>
    <t>D574</t>
  </si>
  <si>
    <t>CS 8325775 Index</t>
  </si>
  <si>
    <t>D575</t>
  </si>
  <si>
    <t>CS 8255442 Index</t>
  </si>
  <si>
    <t>D576</t>
  </si>
  <si>
    <t>CS 8185685 Index</t>
  </si>
  <si>
    <t>D577</t>
  </si>
  <si>
    <t>CS 788179 Index</t>
  </si>
  <si>
    <t>D578</t>
  </si>
  <si>
    <t>CS 8185678 Index</t>
  </si>
  <si>
    <t>D579</t>
  </si>
  <si>
    <t>CS 322045 Index</t>
  </si>
  <si>
    <t>D580</t>
  </si>
  <si>
    <t>CS 14030 Index</t>
  </si>
  <si>
    <t>D581</t>
  </si>
  <si>
    <t>CS 8179581 Index</t>
  </si>
  <si>
    <t>D582</t>
  </si>
  <si>
    <t>CS 44967 Index</t>
  </si>
  <si>
    <t>D583</t>
  </si>
  <si>
    <t>CS 788120 Index</t>
  </si>
  <si>
    <t>D584</t>
  </si>
  <si>
    <t>CS 2488 Index</t>
  </si>
  <si>
    <t>D585</t>
  </si>
  <si>
    <t>CS 681542 Index</t>
  </si>
  <si>
    <t>D586</t>
  </si>
  <si>
    <t>CS 8179150 Index</t>
  </si>
  <si>
    <t>D587</t>
  </si>
  <si>
    <t>CS 348932 Index</t>
  </si>
  <si>
    <t>D588</t>
  </si>
  <si>
    <t>CS 8248570 Index</t>
  </si>
  <si>
    <t>D589</t>
  </si>
  <si>
    <t>CS 48533 Index</t>
  </si>
  <si>
    <t>D590</t>
  </si>
  <si>
    <t>CS 7011 Index</t>
  </si>
  <si>
    <t>D591</t>
  </si>
  <si>
    <t>CS 8184850 Index</t>
  </si>
  <si>
    <t>D592</t>
  </si>
  <si>
    <t>CS 9495 Index</t>
  </si>
  <si>
    <t>D593</t>
  </si>
  <si>
    <t>CS 8248225 Index</t>
  </si>
  <si>
    <t>D594</t>
  </si>
  <si>
    <t>CS 688862 Index</t>
  </si>
  <si>
    <t>D595</t>
  </si>
  <si>
    <t>CS 14046 Index</t>
  </si>
  <si>
    <t>D596</t>
  </si>
  <si>
    <t>CS 31994 Index</t>
  </si>
  <si>
    <t>D597</t>
  </si>
  <si>
    <t>CS 463742 Index</t>
  </si>
  <si>
    <t>D598</t>
  </si>
  <si>
    <t>CS 701747 Index</t>
  </si>
  <si>
    <t>D599</t>
  </si>
  <si>
    <t>CS 8248227 Index</t>
  </si>
  <si>
    <t>D600</t>
  </si>
  <si>
    <t>CS 8029977 Index</t>
  </si>
  <si>
    <t>D601</t>
  </si>
  <si>
    <t>CS 8325774 Index</t>
  </si>
  <si>
    <t>D602</t>
  </si>
  <si>
    <t>CS 8029293 Index</t>
  </si>
  <si>
    <t>D603</t>
  </si>
  <si>
    <t>CS 27431 Index</t>
  </si>
  <si>
    <t>D604</t>
  </si>
  <si>
    <t>CS 8325779 Index</t>
  </si>
  <si>
    <t>D605</t>
  </si>
  <si>
    <t>CS 8180875 Index</t>
  </si>
  <si>
    <t>D606</t>
  </si>
  <si>
    <t>CS 5410 Index</t>
  </si>
  <si>
    <t>PSEF</t>
  </si>
  <si>
    <t>Putnam SG Equity Factors</t>
  </si>
  <si>
    <t>CF</t>
  </si>
  <si>
    <t>Fast Convergence</t>
  </si>
  <si>
    <t>VF</t>
  </si>
  <si>
    <t>Volatility Adjustment Factor</t>
  </si>
  <si>
    <t>AZTL</t>
  </si>
  <si>
    <t>Aztlan</t>
  </si>
  <si>
    <t>TBQY</t>
  </si>
  <si>
    <t>Invesco Global Total Market Broad Quality Yield Index</t>
  </si>
  <si>
    <t>TXDX</t>
  </si>
  <si>
    <t>S&amp;P/TSX Composite Dividend Index, ex Energy &amp; Materials, while including Oil &amp; Gas Refining &amp; Marketing and Oil &amp; Gas Storage &amp; Transportation Sub industries</t>
  </si>
  <si>
    <t>A3ET</t>
  </si>
  <si>
    <t>S&amp;P/ASX 300 Ex-Top 20 Index</t>
  </si>
  <si>
    <t>B5AR</t>
  </si>
  <si>
    <t>S&amp;P BSE 500 and Arbitrage Rate 50/50 Blend Index</t>
  </si>
  <si>
    <t>IFGR</t>
  </si>
  <si>
    <t>Dow Jones Brookfield Global Green Infrastructure Index</t>
  </si>
  <si>
    <t>DGRE</t>
  </si>
  <si>
    <t>Dow Jones Green Real Estate Index</t>
  </si>
  <si>
    <t>DVGT</t>
  </si>
  <si>
    <t>SPDGVTBT</t>
  </si>
  <si>
    <t>ETM-</t>
  </si>
  <si>
    <t>S&amp;P/TSX Energy Transition Materials Index</t>
  </si>
  <si>
    <t>NEU1</t>
  </si>
  <si>
    <t>S&amp;P ESG -Momentum Tilted Social Score Index</t>
  </si>
  <si>
    <t>5DSW</t>
  </si>
  <si>
    <t>S&amp;P 500 Duo Swift Index</t>
  </si>
  <si>
    <t>10IS</t>
  </si>
  <si>
    <t>S&amp;P Israel 100</t>
  </si>
  <si>
    <t>I2</t>
  </si>
  <si>
    <t>2% Increment</t>
  </si>
  <si>
    <t>I3</t>
  </si>
  <si>
    <t>3% Increment</t>
  </si>
  <si>
    <t>1B</t>
  </si>
  <si>
    <t>Risk Control 12.5%</t>
  </si>
  <si>
    <t>Risk Control 12.5% with 0.5% Decrement</t>
  </si>
  <si>
    <t>CUSDM</t>
  </si>
  <si>
    <t>US Dollar E-Mini Future</t>
  </si>
  <si>
    <t>N2CE</t>
  </si>
  <si>
    <t>S&amp;P 500 Net Zero 2050 Cabon Budget Enhanced (2022 Vintage) Index</t>
  </si>
  <si>
    <t>FC4-</t>
  </si>
  <si>
    <t>SGI FX Global Carry 22 Index</t>
  </si>
  <si>
    <t>FC4T</t>
  </si>
  <si>
    <t>SGI FX Global Carry 22 Index (Technical)</t>
  </si>
  <si>
    <t>FC4C</t>
  </si>
  <si>
    <t>SGI FX Global Carry 22 Index (Cost)</t>
  </si>
  <si>
    <t>GIUB</t>
  </si>
  <si>
    <t>S&amp;P Global Infrastructure and S&amp;P Global 1200 Utilities (Sector) Capped 50/50 Blend Index</t>
  </si>
  <si>
    <t>53IT</t>
  </si>
  <si>
    <t>S&amp;P 500 3X Inverse Carry-Free Daily Index (TTM)</t>
  </si>
  <si>
    <t>53LT</t>
  </si>
  <si>
    <t>S&amp;P 500 3X Leverage Carry-Free Daily Index (TTM)</t>
  </si>
  <si>
    <t>ANES</t>
  </si>
  <si>
    <t>Aztlan Nearshoring Index</t>
  </si>
  <si>
    <t>CTW2</t>
  </si>
  <si>
    <t>SGI CTA World Trends ex CTY Index</t>
  </si>
  <si>
    <t>CTW3</t>
  </si>
  <si>
    <t>SGI CTA World Trends ex CTY ex EM Index</t>
  </si>
  <si>
    <t>FQBU</t>
  </si>
  <si>
    <t>SGI Fundamental Quality US Index</t>
  </si>
  <si>
    <t>VLBU</t>
  </si>
  <si>
    <t>SGI Value US Index</t>
  </si>
  <si>
    <t>LRBU</t>
  </si>
  <si>
    <t>SGI Low Risk US Index</t>
  </si>
  <si>
    <t>GBU-</t>
  </si>
  <si>
    <t>SGI Growth US Index</t>
  </si>
  <si>
    <t>CMUS</t>
  </si>
  <si>
    <t>SGI Combined Momentum US Index</t>
  </si>
  <si>
    <t>CVI-</t>
  </si>
  <si>
    <t>Credit Volatility Indices</t>
  </si>
  <si>
    <t>NVGT</t>
  </si>
  <si>
    <t>SGI Navigator Index</t>
  </si>
  <si>
    <t>3ESG</t>
  </si>
  <si>
    <t>HESTA Australian 300 Net Total Return - ex ESG Exclusions</t>
  </si>
  <si>
    <t>2I20</t>
  </si>
  <si>
    <t>S&amp;P/ASX 200 Industrials Ex-Top 20 Index</t>
  </si>
  <si>
    <t>HAQG</t>
  </si>
  <si>
    <t>Hartford US Quality Growth Index</t>
  </si>
  <si>
    <t>5DAT</t>
  </si>
  <si>
    <t>S&amp;P 500 Dividend Aristocrats (TTM)</t>
  </si>
  <si>
    <t>D607</t>
  </si>
  <si>
    <t>CS 8029736 Index</t>
  </si>
  <si>
    <t>D608</t>
  </si>
  <si>
    <t>CS 8327870 Index</t>
  </si>
  <si>
    <t>D609</t>
  </si>
  <si>
    <t>CS 8327868 Index</t>
  </si>
  <si>
    <t>D610</t>
  </si>
  <si>
    <t>CS 8327869 Index</t>
  </si>
  <si>
    <t>D611</t>
  </si>
  <si>
    <t>CS 8327872 Index</t>
  </si>
  <si>
    <t>D612</t>
  </si>
  <si>
    <t>CS 8327871 Index</t>
  </si>
  <si>
    <t>IL5-</t>
  </si>
  <si>
    <t>Inflation Linked 5+ Year</t>
  </si>
  <si>
    <t>KAIA</t>
  </si>
  <si>
    <t>S&amp;P Kensho AI Enablers &amp; Adopters Index</t>
  </si>
  <si>
    <t>DIGI</t>
  </si>
  <si>
    <t>S&amp;P Data Center, Tower REIT and Communications Equipment Index</t>
  </si>
  <si>
    <t>REIN</t>
  </si>
  <si>
    <t>S&amp;P/BSE REIT &amp; InvIT Index</t>
  </si>
  <si>
    <t>IDB-</t>
  </si>
  <si>
    <t>Cboe S&amp;P 500 Dispersion Basket Index</t>
  </si>
  <si>
    <t>IDC-</t>
  </si>
  <si>
    <t>Cboe S&amp;P 500 Dispersion Index</t>
  </si>
  <si>
    <t>5DC-</t>
  </si>
  <si>
    <t xml:space="preserve">S&amp;P 500 Daily Covered Call          </t>
  </si>
  <si>
    <t>5DCO</t>
  </si>
  <si>
    <t xml:space="preserve">S&amp;P 500 Daily Covered Call Index Call Only               </t>
  </si>
  <si>
    <t>5DCI</t>
  </si>
  <si>
    <t xml:space="preserve">S&amp;P 500 Daily Covered Call Index Income Only       </t>
  </si>
  <si>
    <t>Z5EE</t>
  </si>
  <si>
    <t>S&amp;P Eurozone 50 Net Zero 2050 Paris-Aligned ESG Select FMC Weighted Index</t>
  </si>
  <si>
    <t>N10E</t>
  </si>
  <si>
    <t>S&amp;P Transatlantic 100 Net Zero 2050 Paris-Aligned ESG Select FMC Weighted Index</t>
  </si>
  <si>
    <t>CH1V</t>
  </si>
  <si>
    <t>Cboe High Yield 1-Month Volatility (CDX/ITraxx)</t>
  </si>
  <si>
    <t>CH3V</t>
  </si>
  <si>
    <t>Cboe High Yield 3-Month Volatility (CDX/ITraxx)</t>
  </si>
  <si>
    <t>CH6V</t>
  </si>
  <si>
    <t>Cboe High Yield 6-Month Volatility (CDX/ITraxx)</t>
  </si>
  <si>
    <t>CI1V</t>
  </si>
  <si>
    <t>Cboe Investment Grade 1-Month Volatility (CDX/ITraxx)</t>
  </si>
  <si>
    <t>CI3V</t>
  </si>
  <si>
    <t>Cboe Investment Grade 3-Month Volatility (CDX/ITraxx)</t>
  </si>
  <si>
    <t>CI6V</t>
  </si>
  <si>
    <t>Cboe Investment Grade 6-Month Volatility (CDX/ITraxx)</t>
  </si>
  <si>
    <t>V1</t>
  </si>
  <si>
    <t>% Volatility</t>
  </si>
  <si>
    <t>V2</t>
  </si>
  <si>
    <t>Basis Point Volatility</t>
  </si>
  <si>
    <t>Austrialian REIT Composite</t>
  </si>
  <si>
    <t>6010, 402040</t>
  </si>
  <si>
    <t>5HDG</t>
  </si>
  <si>
    <t>S&amp;P 500 High Dividend Growth Index</t>
  </si>
  <si>
    <t>30TA</t>
  </si>
  <si>
    <t>S&amp;P Eurozone LargeMidCap 30 Temperature Alignment Index</t>
  </si>
  <si>
    <t>SDG-</t>
  </si>
  <si>
    <t>S&amp;P SDG Index</t>
  </si>
  <si>
    <t>NED2</t>
  </si>
  <si>
    <t>S&amp;P ESG-Momentum Tilted Index (Series 2)</t>
  </si>
  <si>
    <t>GH15</t>
  </si>
  <si>
    <t>S&amp;P GCC Composite Dividend 15% Capped Index</t>
  </si>
  <si>
    <t>BMI8</t>
  </si>
  <si>
    <t>S&amp;P Top 80 Index</t>
  </si>
  <si>
    <t>MES3</t>
  </si>
  <si>
    <t>S&amp;P Global Mining Ex-South32 Index</t>
  </si>
  <si>
    <t>5X75</t>
  </si>
  <si>
    <t>SSGA - S&amp;P 500 minus top 75 market cap</t>
  </si>
  <si>
    <t>TROW</t>
  </si>
  <si>
    <t>T. Rowe Price US LC ex blacklist</t>
  </si>
  <si>
    <t>A1XS</t>
  </si>
  <si>
    <t>SSgA Custom Australia 100 ex Select Index</t>
  </si>
  <si>
    <t>BT5-</t>
  </si>
  <si>
    <t>T Rowe Price S&amp;P 500 Exclusion Index</t>
  </si>
  <si>
    <t>ST65</t>
  </si>
  <si>
    <t>Hassana Saudi Top 65 Capped</t>
  </si>
  <si>
    <t>ASTR</t>
  </si>
  <si>
    <t>JPMorgan S&amp;P All STARS Basket</t>
  </si>
  <si>
    <t>USLC</t>
  </si>
  <si>
    <t>Lunt Capital US Large Cap Equity Rotation Index</t>
  </si>
  <si>
    <t>GMMS</t>
  </si>
  <si>
    <t>RBS Metal &amp; Mining Index</t>
  </si>
  <si>
    <t>300A</t>
  </si>
  <si>
    <t>S&amp;P/ASX 300 ex-AREIT ex-Telstra Index</t>
  </si>
  <si>
    <t>200A</t>
  </si>
  <si>
    <t>S&amp;P/ASX 200 Ex Telstra Ex A-REIT Index</t>
  </si>
  <si>
    <t>A2XS</t>
  </si>
  <si>
    <t>S&amp;P/ASX 200 Selection</t>
  </si>
  <si>
    <t>CMID</t>
  </si>
  <si>
    <t>S&amp;P Canadian Custom Midcap Index</t>
  </si>
  <si>
    <t>EP50</t>
  </si>
  <si>
    <t>S&amp;P EPAC BMI CUSTOM (USD/Local Currency)</t>
  </si>
  <si>
    <t>EP75</t>
  </si>
  <si>
    <t>S&amp;P EPAC BMI CUSTOM 25/75 (USD/Local Currency)</t>
  </si>
  <si>
    <t>TXCX</t>
  </si>
  <si>
    <t>S&amp;P/TSX Composite ex. 3 Stocks</t>
  </si>
  <si>
    <t>TSXC</t>
  </si>
  <si>
    <t>S&amp;P/TSX Composite FMR cut</t>
  </si>
  <si>
    <t>S&amp;P GCC Index</t>
  </si>
  <si>
    <t>QADC</t>
  </si>
  <si>
    <t>S&amp;P Qatar Shariah Domestic Capped Index (Custom)</t>
  </si>
  <si>
    <t>HC--</t>
  </si>
  <si>
    <t>S&amp;P / Harel Health Care Index</t>
  </si>
  <si>
    <t>TC--</t>
  </si>
  <si>
    <t>S&amp;P / Harel Telecommunications Index</t>
  </si>
  <si>
    <t>PCTW</t>
  </si>
  <si>
    <t>S&amp;P Custom/Polaris China Play Index</t>
  </si>
  <si>
    <t>GCBK</t>
  </si>
  <si>
    <t>S&amp;P GCC ex Oman Capped Index Banks</t>
  </si>
  <si>
    <t>GCID</t>
  </si>
  <si>
    <t>S&amp;P GCC ex Oman Capped Index Industry</t>
  </si>
  <si>
    <t>GCSV</t>
  </si>
  <si>
    <t>S&amp;P GCC ex Oman Capped Index Service</t>
  </si>
  <si>
    <t>X50R</t>
  </si>
  <si>
    <t>S&amp;P/ASX 300 ex S&amp;P/ASX 50 ex A-REIT</t>
  </si>
  <si>
    <t>XGIC</t>
  </si>
  <si>
    <t>S&amp;P Custom Between USD500 Million and USD5 Billion</t>
  </si>
  <si>
    <t>GIHE</t>
  </si>
  <si>
    <t>S&amp;P GCC LargeMid Energy Custom Capped Index</t>
  </si>
  <si>
    <t>XEGC</t>
  </si>
  <si>
    <t>S&amp;P MidEast xEgypt Cap30% Index</t>
  </si>
  <si>
    <t>XPRP</t>
  </si>
  <si>
    <t>S&amp;P Netherlands Customized Non-property Less Than 1B Euro Index</t>
  </si>
  <si>
    <t>XSAC</t>
  </si>
  <si>
    <t>S&amp;P Pan Africa ex South Africa Capped 20%</t>
  </si>
  <si>
    <t>PASA</t>
  </si>
  <si>
    <t>S&amp;P Pan Arab Investable and Saudi Arabia Large Mid NTR</t>
  </si>
  <si>
    <t>AEC-</t>
  </si>
  <si>
    <t xml:space="preserve">S&amp;P UAE Domestic Index 10% Capped </t>
  </si>
  <si>
    <t>9DG-</t>
  </si>
  <si>
    <t>S&amp;P 900 10 year Dividend Growth Index</t>
  </si>
  <si>
    <t>EDO-</t>
  </si>
  <si>
    <t>S&amp;P Ethical Pan Asia Select Dividend Opportunities Index</t>
  </si>
  <si>
    <t>KOR1</t>
  </si>
  <si>
    <t>S&amp;P Korea Corporate Group Index Series 1 Cluster</t>
  </si>
  <si>
    <t>KOR2</t>
  </si>
  <si>
    <t>S&amp;P Korea Corporate Group Index Series 2 Cluster</t>
  </si>
  <si>
    <t>NTIL</t>
  </si>
  <si>
    <t>S&amp;P 500 Ex Northern Ireland Associated Companies</t>
  </si>
  <si>
    <t>NUKE</t>
  </si>
  <si>
    <t>S&amp;P 500 index ex Nuclear Power</t>
  </si>
  <si>
    <t>UR--</t>
  </si>
  <si>
    <t>S&amp;P 100 EUR</t>
  </si>
  <si>
    <t>5XTW</t>
  </si>
  <si>
    <t>S&amp;P 500 excl Tobacco &amp; Weapon companies</t>
  </si>
  <si>
    <t>AUTO</t>
  </si>
  <si>
    <t>S&amp;P Custom Automobiles &amp; Components Index</t>
  </si>
  <si>
    <t>COME</t>
  </si>
  <si>
    <t>S&amp;P Custom Communications Equipment Index</t>
  </si>
  <si>
    <t>PHAR</t>
  </si>
  <si>
    <t>S&amp;P Custom Pharmaceuticals Index</t>
  </si>
  <si>
    <t>400X</t>
  </si>
  <si>
    <t>S&amp;P 400 Financials ex 402040</t>
  </si>
  <si>
    <t>1X40</t>
  </si>
  <si>
    <t>S&amp;P 100 Ex Financials</t>
  </si>
  <si>
    <t>BCAM</t>
  </si>
  <si>
    <t>S&amp;P 1500 TBCAM select Index</t>
  </si>
  <si>
    <t>LMCB</t>
  </si>
  <si>
    <t>S&amp;P 500 Ex - Landmine and Cluster Bomb Affiliated Companies</t>
  </si>
  <si>
    <t>XRR-</t>
  </si>
  <si>
    <t>S&amp;P 500 Ex Railroads</t>
  </si>
  <si>
    <t>TOB2</t>
  </si>
  <si>
    <t>S&amp;P 500 ex tobacco GICS Sub Industry</t>
  </si>
  <si>
    <t>FINN</t>
  </si>
  <si>
    <t>S&amp;P 500 Ex-Financials (NEW)</t>
  </si>
  <si>
    <t>MONT</t>
  </si>
  <si>
    <t>S&amp;P 500 MONTHLY EQUAL WEIGHTED</t>
  </si>
  <si>
    <t>MTEL</t>
  </si>
  <si>
    <t>S&amp;P 500 MONTHLY EQUAL WEIGHTED Communication Services (Sector)</t>
  </si>
  <si>
    <t>MCD-</t>
  </si>
  <si>
    <t>S&amp;P 500 MONTHLY EQUAL WEIGHTED Consumer Discretionary (Sector)</t>
  </si>
  <si>
    <t>MCS-</t>
  </si>
  <si>
    <t>S&amp;P 500 MONTHLY EQUAL WEIGHTED Consumer Staples (Sector)</t>
  </si>
  <si>
    <t>MENG</t>
  </si>
  <si>
    <t>S&amp;P 500 MONTHLY EQUAL WEIGHTED Energy (Sector)</t>
  </si>
  <si>
    <t>MFIN</t>
  </si>
  <si>
    <t>S&amp;P 500 MONTHLY EQUAL WEIGHTED Financials (Sector)</t>
  </si>
  <si>
    <t>MHC-</t>
  </si>
  <si>
    <t>S&amp;P 500 MONTHLY EQUAL WEIGHTED Health Care (Sector)</t>
  </si>
  <si>
    <t>MIND</t>
  </si>
  <si>
    <t>S&amp;P 500 MONTHLY EQUAL WEIGHTED Industrials (Sector)</t>
  </si>
  <si>
    <t>MIT-</t>
  </si>
  <si>
    <t>S&amp;P 500 MONTHLY EQUAL WEIGHTED Information Technology (Sector)</t>
  </si>
  <si>
    <t>MMAT</t>
  </si>
  <si>
    <t>S&amp;P 500 MONTHLY EQUAL WEIGHTED Materials (Sector)</t>
  </si>
  <si>
    <t>MREL</t>
  </si>
  <si>
    <t>S&amp;P 500 MONTHLY EQUAL WEIGHTED Real Estate (Sector)</t>
  </si>
  <si>
    <t>MUTL</t>
  </si>
  <si>
    <t>S&amp;P 500 MONTHLY EQUAL WEIGHTED Utilities (Sector)</t>
  </si>
  <si>
    <t>T75W</t>
  </si>
  <si>
    <t>S&amp;P 500 Top 75 Index</t>
  </si>
  <si>
    <t>27--</t>
  </si>
  <si>
    <t>CDP27</t>
  </si>
  <si>
    <t>PRXR</t>
  </si>
  <si>
    <t>GSAM Customized Property Equity Index</t>
  </si>
  <si>
    <t>CSU-</t>
  </si>
  <si>
    <t>1875 Sustainable Equity Index</t>
  </si>
  <si>
    <t>BSFF</t>
  </si>
  <si>
    <t>HSBC US Fed Fund Index</t>
  </si>
  <si>
    <t>SYS-</t>
  </si>
  <si>
    <t>361 Capital Systematic Index</t>
  </si>
  <si>
    <t>FF--</t>
  </si>
  <si>
    <t>Fossil Free Indexes</t>
  </si>
  <si>
    <t>AIJH</t>
  </si>
  <si>
    <t>ACM IJH Underlying</t>
  </si>
  <si>
    <t>AIWB</t>
  </si>
  <si>
    <t>ACM IWB Underlying</t>
  </si>
  <si>
    <t>VIXM</t>
  </si>
  <si>
    <t>ACM VIXM Underlying</t>
  </si>
  <si>
    <t>AVXX</t>
  </si>
  <si>
    <t>ACM VXX Underlying</t>
  </si>
  <si>
    <t>INST</t>
  </si>
  <si>
    <t>Adagio Institutional Index</t>
  </si>
  <si>
    <t>AHM-</t>
  </si>
  <si>
    <t>Adamant Healthcare Index</t>
  </si>
  <si>
    <t>BK--</t>
  </si>
  <si>
    <t>Albilad GCC Banks &amp; Financial Institutions Equity Index</t>
  </si>
  <si>
    <t>KW--</t>
  </si>
  <si>
    <t>Albilad Islamic Kuwaiti Equity Index</t>
  </si>
  <si>
    <t>PI--</t>
  </si>
  <si>
    <t>Albilad Pure Islamic Saudi Equity Index</t>
  </si>
  <si>
    <t>MLPI</t>
  </si>
  <si>
    <t>NG--</t>
  </si>
  <si>
    <t>Alerian Natural Gas MLP Index</t>
  </si>
  <si>
    <t>CCON</t>
  </si>
  <si>
    <t>Alphashares China Consumer Index</t>
  </si>
  <si>
    <t>CHRE</t>
  </si>
  <si>
    <t>AlphaShares China Real Estate Index</t>
  </si>
  <si>
    <t>CTEC</t>
  </si>
  <si>
    <t>Alphashares China Technology Index</t>
  </si>
  <si>
    <t>KS15</t>
  </si>
  <si>
    <t>Amar Finance Shariah Top 15 Index</t>
  </si>
  <si>
    <t>MFTG</t>
  </si>
  <si>
    <t>ASX Manufacturing Index</t>
  </si>
  <si>
    <t>CUBA</t>
  </si>
  <si>
    <t>Custom Balanced Benchmark</t>
  </si>
  <si>
    <t>CPMI</t>
  </si>
  <si>
    <t>Custom Peer Metric Index</t>
  </si>
  <si>
    <t>CNHL</t>
  </si>
  <si>
    <t>LLB Central Hilal Index</t>
  </si>
  <si>
    <t>ESTH</t>
  </si>
  <si>
    <t>LLB Eastern Hilal Index</t>
  </si>
  <si>
    <t>GCCX</t>
  </si>
  <si>
    <t>LLB GCC ex-Saudi Arabia Top 30 Index</t>
  </si>
  <si>
    <t>JP30</t>
  </si>
  <si>
    <t>LLB Top 30 Index</t>
  </si>
  <si>
    <t>LM20</t>
  </si>
  <si>
    <t>LLB MENA Top 20 Value Index</t>
  </si>
  <si>
    <t>LM30</t>
  </si>
  <si>
    <t>LLB MENA Top 30 Index</t>
  </si>
  <si>
    <t>WSTH</t>
  </si>
  <si>
    <t>LLB Western Hilal Index</t>
  </si>
  <si>
    <t>RMM-</t>
  </si>
  <si>
    <t>RBS Rare Metals Mining Index</t>
  </si>
  <si>
    <t>PANC</t>
  </si>
  <si>
    <t>S&amp;P Pan Arab Composite LM Cap with stock and country cap</t>
  </si>
  <si>
    <t>TIMB</t>
  </si>
  <si>
    <t>Beacon Global Timber Index</t>
  </si>
  <si>
    <t>ADAG</t>
  </si>
  <si>
    <t>Bear Stearns Adagio Index</t>
  </si>
  <si>
    <t>PCI-</t>
  </si>
  <si>
    <t>COMBATS Post Cost Index</t>
  </si>
  <si>
    <t>INES</t>
  </si>
  <si>
    <t>Morgan Stanley Infrastructure Equity Strategy</t>
  </si>
  <si>
    <t>USSM</t>
  </si>
  <si>
    <t>S&amp;P Custom/BNP Paribas SPECTRUM US Sector Momentum Index</t>
  </si>
  <si>
    <t>SHI-</t>
  </si>
  <si>
    <t>S&amp;P Global Super High Income Equity Index</t>
  </si>
  <si>
    <t>24--</t>
  </si>
  <si>
    <t>CDP24</t>
  </si>
  <si>
    <t>25--</t>
  </si>
  <si>
    <t>CDP25</t>
  </si>
  <si>
    <t>26--</t>
  </si>
  <si>
    <t>CDP26</t>
  </si>
  <si>
    <t>28--</t>
  </si>
  <si>
    <t>CDP28</t>
  </si>
  <si>
    <t>29--</t>
  </si>
  <si>
    <t>CDP29</t>
  </si>
  <si>
    <t>31--</t>
  </si>
  <si>
    <t>CDP31</t>
  </si>
  <si>
    <t>32--</t>
  </si>
  <si>
    <t>CDP32</t>
  </si>
  <si>
    <t>STRA</t>
  </si>
  <si>
    <t>Chronos Strategy Index</t>
  </si>
  <si>
    <t>EME2</t>
  </si>
  <si>
    <t>CIISEME2 as CIXBMREU constituent</t>
  </si>
  <si>
    <t>MVSU</t>
  </si>
  <si>
    <t>CIISMVSU as CIXBMREU Constituent</t>
  </si>
  <si>
    <t>QUE2</t>
  </si>
  <si>
    <t>CIISQUE2 as CIXBMREU Constituent</t>
  </si>
  <si>
    <t>LQDR</t>
  </si>
  <si>
    <t>Citi CEEMEA Liquid DR Index</t>
  </si>
  <si>
    <t>PMEI</t>
  </si>
  <si>
    <t>Citi Inverse Price Momentum Pure Europe Index</t>
  </si>
  <si>
    <t>APGR</t>
  </si>
  <si>
    <t>Citi Liquid AsiaPac Growth Companies</t>
  </si>
  <si>
    <t>LQEP</t>
  </si>
  <si>
    <t>Citi Liquid EuroPac</t>
  </si>
  <si>
    <t>USMA</t>
  </si>
  <si>
    <t>Citi Merger &amp; Acquisition Index</t>
  </si>
  <si>
    <t>GROS</t>
  </si>
  <si>
    <t>Citi Multi Risk Premia Eq Index</t>
  </si>
  <si>
    <t>MREU</t>
  </si>
  <si>
    <t>Citi Multi Risk Premia Equity NF Idx</t>
  </si>
  <si>
    <t>VLVT</t>
  </si>
  <si>
    <t>Citi Velvets Index</t>
  </si>
  <si>
    <t>RNBG</t>
  </si>
  <si>
    <t>Citi VIBE UK Index</t>
  </si>
  <si>
    <t>RNBT</t>
  </si>
  <si>
    <t>Citi VIBE US Gross Index</t>
  </si>
  <si>
    <t>RNB-</t>
  </si>
  <si>
    <t>Citi VIBE US Index</t>
  </si>
  <si>
    <t>WXUS</t>
  </si>
  <si>
    <t>Citi Liquid DR Index</t>
  </si>
  <si>
    <t>REC-</t>
  </si>
  <si>
    <t>Citigroup Recommended List</t>
  </si>
  <si>
    <t>VCEW</t>
  </si>
  <si>
    <t>Citigroup Value Creators Index</t>
  </si>
  <si>
    <t>INRM</t>
  </si>
  <si>
    <t>Cohen &amp; Steers International Realty Majors Portfolio</t>
  </si>
  <si>
    <t>EMMA</t>
  </si>
  <si>
    <t>Cohen &amp; Steers Risk Parity Global Natural Resources Index</t>
  </si>
  <si>
    <t>USRM</t>
  </si>
  <si>
    <t>Cohen &amp; Steers US Realty Majors Portfolio</t>
  </si>
  <si>
    <t>TUYE</t>
  </si>
  <si>
    <t xml:space="preserve">Credit Suisse 10-Year US Treasury Note Futures Index </t>
  </si>
  <si>
    <t>TUUE</t>
  </si>
  <si>
    <t>Credit Suisse 2-Year US Treasury Note Futures Index</t>
  </si>
  <si>
    <t>AISP</t>
  </si>
  <si>
    <t>Credit Suisse AIS</t>
  </si>
  <si>
    <t>AIS-</t>
  </si>
  <si>
    <t>Credit Suisse AIS Index</t>
  </si>
  <si>
    <t>ECHO</t>
  </si>
  <si>
    <t>Credit Suisse ECHO Index</t>
  </si>
  <si>
    <t>FAMI</t>
  </si>
  <si>
    <t>Credit Suisse Family Index</t>
  </si>
  <si>
    <t>GERM</t>
  </si>
  <si>
    <t>Credit Suisse Germany Index</t>
  </si>
  <si>
    <t>GLFM</t>
  </si>
  <si>
    <t>Credit Suisse Global Frontier Markets Index</t>
  </si>
  <si>
    <t>FLRE</t>
  </si>
  <si>
    <t>Credit Suisse Global Resource Efficiency Index</t>
  </si>
  <si>
    <t>GLWP</t>
  </si>
  <si>
    <t>Credit Suisse Global Warming Index</t>
  </si>
  <si>
    <t>GLWX</t>
  </si>
  <si>
    <t>Credit Suisse Global Warming Index Exchange Series</t>
  </si>
  <si>
    <t>HS50</t>
  </si>
  <si>
    <t>Credit Suisse HS50 Shariah Index</t>
  </si>
  <si>
    <t>Credit Suisse Long Index</t>
  </si>
  <si>
    <t>NORD</t>
  </si>
  <si>
    <t>Credit Suisse Nordics Index</t>
  </si>
  <si>
    <t>SHRT</t>
  </si>
  <si>
    <t>Credit Suisse Short Index</t>
  </si>
  <si>
    <t>CSSS</t>
  </si>
  <si>
    <t>Credit Suisse Single Stock Composite</t>
  </si>
  <si>
    <t>SDA7</t>
  </si>
  <si>
    <t>Credit Suisse SPEAR Dynamic Asia</t>
  </si>
  <si>
    <t>SDA2</t>
  </si>
  <si>
    <t>Credit Suisse SPEAR Dynamic Asia Index - Series 2</t>
  </si>
  <si>
    <t>SDA8</t>
  </si>
  <si>
    <t>Credit Suisse SPEAR Dynamic Asia Index - Series 8</t>
  </si>
  <si>
    <t>SDGB</t>
  </si>
  <si>
    <t>Credit Suisse SPEAR Dynamic Global Index</t>
  </si>
  <si>
    <t>SDG8</t>
  </si>
  <si>
    <t>Credit Suisse SPEAR Dynamic Global Index - Series 8</t>
  </si>
  <si>
    <t>US50</t>
  </si>
  <si>
    <t>Credit Suisse US Value Index</t>
  </si>
  <si>
    <t>LBRK</t>
  </si>
  <si>
    <t>CS 354592 Index</t>
  </si>
  <si>
    <t>FCAU</t>
  </si>
  <si>
    <t>CS 38256 Index</t>
  </si>
  <si>
    <t>MTI-</t>
  </si>
  <si>
    <t>CS 49653 Index</t>
  </si>
  <si>
    <t>ARNC</t>
  </si>
  <si>
    <t>CS 5076 Index</t>
  </si>
  <si>
    <t>LSXK</t>
  </si>
  <si>
    <t>CS 696502 Index</t>
  </si>
  <si>
    <t>EUN8</t>
  </si>
  <si>
    <t>CS 700737 Index</t>
  </si>
  <si>
    <t>XSMI</t>
  </si>
  <si>
    <t>CS 700742 Index</t>
  </si>
  <si>
    <t>LYPQ</t>
  </si>
  <si>
    <t>CS 700747 Index</t>
  </si>
  <si>
    <t>LYPI</t>
  </si>
  <si>
    <t>CS 700752 Index</t>
  </si>
  <si>
    <t>SMCP</t>
  </si>
  <si>
    <t>CS 788190 Index</t>
  </si>
  <si>
    <t>BKLN</t>
  </si>
  <si>
    <t>CS AIS BKLN Underlying</t>
  </si>
  <si>
    <t>CASU</t>
  </si>
  <si>
    <t>CS AIS Cash Basket</t>
  </si>
  <si>
    <t>CWB-</t>
  </si>
  <si>
    <t>CS AIS CWB Underlying</t>
  </si>
  <si>
    <t>DVY-</t>
  </si>
  <si>
    <t>CS AIS DVY Underlying</t>
  </si>
  <si>
    <t>EQUI</t>
  </si>
  <si>
    <t>CS AIS Equity-Like Basket</t>
  </si>
  <si>
    <t>IEF-</t>
  </si>
  <si>
    <t>CS AIS IEF Underlying</t>
  </si>
  <si>
    <t>SHY-</t>
  </si>
  <si>
    <t>CS AIS SHY Underlying</t>
  </si>
  <si>
    <t>TRES</t>
  </si>
  <si>
    <t>CS AIS Treasury Basket</t>
  </si>
  <si>
    <t>VNQ-</t>
  </si>
  <si>
    <t>CS AIS VNQ Underlying</t>
  </si>
  <si>
    <t>ARB-</t>
  </si>
  <si>
    <t>CS ARB US Index</t>
  </si>
  <si>
    <t>CRED</t>
  </si>
  <si>
    <t>CS Echo Credit</t>
  </si>
  <si>
    <t>HYG-</t>
  </si>
  <si>
    <t>CS Echo HYG Underlying</t>
  </si>
  <si>
    <t>LQD-</t>
  </si>
  <si>
    <t>CS Echo LQD Underlying</t>
  </si>
  <si>
    <t>PORT</t>
  </si>
  <si>
    <t>CS Echo Port Index</t>
  </si>
  <si>
    <t>LATM</t>
  </si>
  <si>
    <t>CS Latin America Index</t>
  </si>
  <si>
    <t>RSEI</t>
  </si>
  <si>
    <t>CS/RT Emerging Infrastructure Index</t>
  </si>
  <si>
    <t>EMIF</t>
  </si>
  <si>
    <t>ELTI</t>
  </si>
  <si>
    <t>Emerging Lifestyle Trend Index</t>
  </si>
  <si>
    <t>HSGS</t>
  </si>
  <si>
    <t>HS Global Style Rotation Index</t>
  </si>
  <si>
    <t>HSGU</t>
  </si>
  <si>
    <t>HS Global Style Rotation Underlying Equity Hedged Index</t>
  </si>
  <si>
    <t>TS--</t>
  </si>
  <si>
    <t>S&amp;P TSX NBFG CDP Custom</t>
  </si>
  <si>
    <t>TSX1</t>
  </si>
  <si>
    <t>Indice CDPQ Actions canadiennes</t>
  </si>
  <si>
    <t>RAII</t>
  </si>
  <si>
    <t>RAII HOLT</t>
  </si>
  <si>
    <t>TK15</t>
  </si>
  <si>
    <t>Daimler Index PPSP_2015</t>
  </si>
  <si>
    <t>AGRC</t>
  </si>
  <si>
    <t>DWS Agriculture Index</t>
  </si>
  <si>
    <t>AGX3</t>
  </si>
  <si>
    <t>DWS AgriX Conservative I Vol Target Exposure</t>
  </si>
  <si>
    <t>AGX1</t>
  </si>
  <si>
    <t>DWS AgriX Conservative I Vol Target Plus Index</t>
  </si>
  <si>
    <t>AGX4</t>
  </si>
  <si>
    <t>DWS AgriX Conservative Vol Target Exposure</t>
  </si>
  <si>
    <t>AGX2</t>
  </si>
  <si>
    <t>DWS AgriX Conservative Vol Target Plus Index</t>
  </si>
  <si>
    <t>AGRX</t>
  </si>
  <si>
    <t>DWS AgriX Index</t>
  </si>
  <si>
    <t>AGRT</t>
  </si>
  <si>
    <t>DWS Agrix Vol Target Exposure</t>
  </si>
  <si>
    <t>ASOL</t>
  </si>
  <si>
    <t>DWS Asian Oil Industries Index</t>
  </si>
  <si>
    <t>BRRT</t>
  </si>
  <si>
    <t>DWS BRIC REIT Index</t>
  </si>
  <si>
    <t>BRXC</t>
  </si>
  <si>
    <t>DWS BricX Conservative Index II</t>
  </si>
  <si>
    <t>BRXE</t>
  </si>
  <si>
    <t>DWS BricX Conservative Index II Exposure</t>
  </si>
  <si>
    <t>BRVE</t>
  </si>
  <si>
    <t>DWS BRIX Conservative I Vol Target Exposure</t>
  </si>
  <si>
    <t>BRX1</t>
  </si>
  <si>
    <t>DWS BRIX Conservative I Vol Target Index</t>
  </si>
  <si>
    <t>BRCE</t>
  </si>
  <si>
    <t>DWS BRIX Conservative Vol Target Exposure</t>
  </si>
  <si>
    <t>BRX2</t>
  </si>
  <si>
    <t>DWS BRIX Conservative Vol Target Index</t>
  </si>
  <si>
    <t>CHNC</t>
  </si>
  <si>
    <t>DWS China Consumption Index</t>
  </si>
  <si>
    <t>CLFX</t>
  </si>
  <si>
    <t>DWS ClimaFlex Index</t>
  </si>
  <si>
    <t>CVTE</t>
  </si>
  <si>
    <t>DWS ClimaX Conservative Vol Target Exposure</t>
  </si>
  <si>
    <t>CLCX</t>
  </si>
  <si>
    <t>DWS ClimaX Conservative Vol Target Plus Index</t>
  </si>
  <si>
    <t>CLMX</t>
  </si>
  <si>
    <t>DWS Climax Index</t>
  </si>
  <si>
    <t>CLVE</t>
  </si>
  <si>
    <t>DWS Climax Vol Target Exposure</t>
  </si>
  <si>
    <t>EMGI</t>
  </si>
  <si>
    <t>DWS Emerging Markets Infrastructure Index</t>
  </si>
  <si>
    <t>ENGX</t>
  </si>
  <si>
    <t>DWS EnergiX Index</t>
  </si>
  <si>
    <t>ENGE</t>
  </si>
  <si>
    <t>DWS Energy Efficiency Index</t>
  </si>
  <si>
    <t>FALL</t>
  </si>
  <si>
    <t>DWS Fallen Angels Index</t>
  </si>
  <si>
    <t>GERX</t>
  </si>
  <si>
    <t>DWS Germax Index</t>
  </si>
  <si>
    <t>GCTC</t>
  </si>
  <si>
    <t>DWS Global Clean Technologies Index</t>
  </si>
  <si>
    <t>GLBF</t>
  </si>
  <si>
    <t>DWS Global Forest and Timber Index</t>
  </si>
  <si>
    <t>HIRE</t>
  </si>
  <si>
    <t>DWS HIRES Index</t>
  </si>
  <si>
    <t>HKIX</t>
  </si>
  <si>
    <t>DWS Hong Kong Index</t>
  </si>
  <si>
    <t>IFCE</t>
  </si>
  <si>
    <t>DWS InfrastruX Conservative Vol Target Exposure</t>
  </si>
  <si>
    <t>IFCP</t>
  </si>
  <si>
    <t>DWS InfrastruX Conservative Vol Target Plus Index</t>
  </si>
  <si>
    <t>IVME</t>
  </si>
  <si>
    <t>DWS InfrastruX Vol Target Minus Exposure</t>
  </si>
  <si>
    <t>INFV</t>
  </si>
  <si>
    <t>DWS InfrastruX Vol Target Minus Index</t>
  </si>
  <si>
    <t>IPNE</t>
  </si>
  <si>
    <t>DWS iPhone Index</t>
  </si>
  <si>
    <t>KORA</t>
  </si>
  <si>
    <t>DWS Korea Index</t>
  </si>
  <si>
    <t>LGHT</t>
  </si>
  <si>
    <t>DWS Light Index</t>
  </si>
  <si>
    <t>MEAT</t>
  </si>
  <si>
    <t>DWS Meat Index</t>
  </si>
  <si>
    <t>MG2E</t>
  </si>
  <si>
    <t>DWS Megatrend Vol Target 20 Plus Exposure</t>
  </si>
  <si>
    <t>MG20</t>
  </si>
  <si>
    <t>DWS Megatrend Vol Target 20 Plus Index</t>
  </si>
  <si>
    <t>MAGA</t>
  </si>
  <si>
    <t>DWS Megatrends Index</t>
  </si>
  <si>
    <t>MEST</t>
  </si>
  <si>
    <t>DWS Middle East Index</t>
  </si>
  <si>
    <t>NX11</t>
  </si>
  <si>
    <t>DWS Next Eleven Index</t>
  </si>
  <si>
    <t>RUSS</t>
  </si>
  <si>
    <t>DWS Russia Infrastructure Index</t>
  </si>
  <si>
    <t>SING</t>
  </si>
  <si>
    <t>DWS Singapore Index</t>
  </si>
  <si>
    <t>SWIX</t>
  </si>
  <si>
    <t>DWS SwiX Index</t>
  </si>
  <si>
    <t>S25E</t>
  </si>
  <si>
    <t>DWS Swix Index 25% VT Exposure</t>
  </si>
  <si>
    <t>SW25</t>
  </si>
  <si>
    <t>DWS Swix Index 25% VT Index</t>
  </si>
  <si>
    <t>TAWN</t>
  </si>
  <si>
    <t>DWS Taiwan Index</t>
  </si>
  <si>
    <t>DVCE</t>
  </si>
  <si>
    <t>DWS Top Dividex Conservative Vol Target Plus Exposure</t>
  </si>
  <si>
    <t>DVCS</t>
  </si>
  <si>
    <t>DWS Top Dividex Conservative Vol Target Plus Index</t>
  </si>
  <si>
    <t>TDIV</t>
  </si>
  <si>
    <t>DWS Top DivideX Index</t>
  </si>
  <si>
    <t>DVTE</t>
  </si>
  <si>
    <t>DWS Top DivideX Vol Target Minus Exposure</t>
  </si>
  <si>
    <t>DVTM</t>
  </si>
  <si>
    <t>DWS Top DivideX Vol Target Minus Index</t>
  </si>
  <si>
    <t>UKTP</t>
  </si>
  <si>
    <t>DWS UK Top Picks Index</t>
  </si>
  <si>
    <t>U235</t>
  </si>
  <si>
    <t>DWS Uranium Exploration Index</t>
  </si>
  <si>
    <t>HAR5</t>
  </si>
  <si>
    <t>DWS/Harvest 5-year Plan Beneficiaries Index</t>
  </si>
  <si>
    <t>HARF</t>
  </si>
  <si>
    <t>DWS/Harvest Future Leaders Index</t>
  </si>
  <si>
    <t>HARS</t>
  </si>
  <si>
    <t>DWS/Harvest Sector Rotator Index</t>
  </si>
  <si>
    <t>HARU</t>
  </si>
  <si>
    <t>DWS/Harvest Urbanization &amp; Infrastructure Index</t>
  </si>
  <si>
    <t>DVIN</t>
  </si>
  <si>
    <t>John Hancock Dimensional Developed International Index</t>
  </si>
  <si>
    <t>ABDH</t>
  </si>
  <si>
    <t>AshmoreEMM Abu Dhabi Index</t>
  </si>
  <si>
    <t>BAHR</t>
  </si>
  <si>
    <t>AshmoreEMM Bahrain Index</t>
  </si>
  <si>
    <t>DUBA</t>
  </si>
  <si>
    <t>AshmoreEMM Dubai Index</t>
  </si>
  <si>
    <t>JORD</t>
  </si>
  <si>
    <t>AshmoreEMM Jordan Index</t>
  </si>
  <si>
    <t>KUWA</t>
  </si>
  <si>
    <t>AshmoreEMM Kuwait Index</t>
  </si>
  <si>
    <t>LEBA</t>
  </si>
  <si>
    <t>AshmoreEMM Lebanon Index</t>
  </si>
  <si>
    <t>MDES</t>
  </si>
  <si>
    <t>AshmoreEMM Middle East Index</t>
  </si>
  <si>
    <t>OMAN</t>
  </si>
  <si>
    <t>AshmoreEMM Oman Index</t>
  </si>
  <si>
    <t>PALE</t>
  </si>
  <si>
    <t>AshmoreEMM Palestine Index</t>
  </si>
  <si>
    <t>QATR</t>
  </si>
  <si>
    <t>AshmoreEMM Qatar Index</t>
  </si>
  <si>
    <t>BGLD</t>
  </si>
  <si>
    <t>ECPI Global Blue Gold GD Equity</t>
  </si>
  <si>
    <t>CARB</t>
  </si>
  <si>
    <t>ECPI Global Carbon Liquid</t>
  </si>
  <si>
    <t>CLIM</t>
  </si>
  <si>
    <t>ECPI Global Climate Change Liquid</t>
  </si>
  <si>
    <t>REB-</t>
  </si>
  <si>
    <t>ECPI Global Eco Real Estate &amp; Building Equity</t>
  </si>
  <si>
    <t>REBL</t>
  </si>
  <si>
    <t>ECPI Global Eco Real Estate &amp; Building Liquid</t>
  </si>
  <si>
    <t>EHC-</t>
  </si>
  <si>
    <t>ECPI Global ESG Healthcare Equity</t>
  </si>
  <si>
    <t>EMTI</t>
  </si>
  <si>
    <t>ECPI Global ESG Medical Tech Index</t>
  </si>
  <si>
    <t>ETEC</t>
  </si>
  <si>
    <t>ECPI Global ESG Technology Equity</t>
  </si>
  <si>
    <t>LSGD</t>
  </si>
  <si>
    <t>ECPI Global Livestock GD</t>
  </si>
  <si>
    <t>LW--</t>
  </si>
  <si>
    <t>ECPI Global Longevity Winners Equity</t>
  </si>
  <si>
    <t>TRN1</t>
  </si>
  <si>
    <t>ECPI Global Megatrend 100</t>
  </si>
  <si>
    <t>RENL</t>
  </si>
  <si>
    <t>ECPI Global Renewable Energy Liquid</t>
  </si>
  <si>
    <t>SCI-</t>
  </si>
  <si>
    <t>ECPI Global Science for Life</t>
  </si>
  <si>
    <t>AUD-</t>
  </si>
  <si>
    <t>ELEMENTS Linked to the AUD/USD Exchange Rate ETN</t>
  </si>
  <si>
    <t>CAD-</t>
  </si>
  <si>
    <t>ELEMENTS Linked to the CAD/USD Exchange Rate ETN</t>
  </si>
  <si>
    <t>CHF-</t>
  </si>
  <si>
    <t>ELEMENTS Linked to the CHF/USD Exchange Rate ETN</t>
  </si>
  <si>
    <t>GBP-</t>
  </si>
  <si>
    <t>ELEMENTS Linked to the GBP/USD Exchange Rate ETN</t>
  </si>
  <si>
    <t>FNDS</t>
  </si>
  <si>
    <t>Ethical Funds</t>
  </si>
  <si>
    <t>GSUP</t>
  </si>
  <si>
    <t>GCC Shariah Capped Equity Index</t>
  </si>
  <si>
    <t>GSRE</t>
  </si>
  <si>
    <t>GCC Shariah Capped Real Estate &amp; Construction Equity Index</t>
  </si>
  <si>
    <t>APCI</t>
  </si>
  <si>
    <t>Defined Asia Pacifc ex-Japan Index</t>
  </si>
  <si>
    <t>AUCI</t>
  </si>
  <si>
    <t>Defined Australia Index</t>
  </si>
  <si>
    <t>BZCI</t>
  </si>
  <si>
    <t>Defined Brazil Index</t>
  </si>
  <si>
    <t>CHCI</t>
  </si>
  <si>
    <t>Defined China Index</t>
  </si>
  <si>
    <t>DMCI</t>
  </si>
  <si>
    <t>Defined Developed Markets ex-US Index</t>
  </si>
  <si>
    <t>EMCI</t>
  </si>
  <si>
    <t>Defined Emerging Markets Index</t>
  </si>
  <si>
    <t>EUCI</t>
  </si>
  <si>
    <t>Defined Europe Index</t>
  </si>
  <si>
    <t>EZCI</t>
  </si>
  <si>
    <t>Defined Eurozone Index</t>
  </si>
  <si>
    <t>DECI</t>
  </si>
  <si>
    <t>Defined Germany Index</t>
  </si>
  <si>
    <t>HKCI</t>
  </si>
  <si>
    <t>Defined Hong Kong Index</t>
  </si>
  <si>
    <t>INCI</t>
  </si>
  <si>
    <t>Defined India Index</t>
  </si>
  <si>
    <t>JPCI</t>
  </si>
  <si>
    <t>Defined Japan Index</t>
  </si>
  <si>
    <t>LCCR</t>
  </si>
  <si>
    <t>Defined Large Cap Core Index</t>
  </si>
  <si>
    <t>LCGR</t>
  </si>
  <si>
    <t>Defined Large Cap Growth Index</t>
  </si>
  <si>
    <t>LCVL</t>
  </si>
  <si>
    <t>Defined Large Cap Value Index</t>
  </si>
  <si>
    <t>MEGA</t>
  </si>
  <si>
    <t>Defined Mega Cap Index</t>
  </si>
  <si>
    <t>MCCR</t>
  </si>
  <si>
    <t>Defined Mid Cap Core Index</t>
  </si>
  <si>
    <t>MDGI</t>
  </si>
  <si>
    <t>Defined Mid Cap Growth Index</t>
  </si>
  <si>
    <t>MDVI</t>
  </si>
  <si>
    <t>Defined Mid Cap Value Index</t>
  </si>
  <si>
    <t>MLCG</t>
  </si>
  <si>
    <t>Defined Multi Cap Growth Index</t>
  </si>
  <si>
    <t>MLVL</t>
  </si>
  <si>
    <t>Defined Multi Cap Value Index</t>
  </si>
  <si>
    <t>SCCR</t>
  </si>
  <si>
    <t>Defined Small Cap Core Index</t>
  </si>
  <si>
    <t>SCGI</t>
  </si>
  <si>
    <t>Defined Small Cap Growth Index</t>
  </si>
  <si>
    <t>SCVI</t>
  </si>
  <si>
    <t>Defined Small Cap Value</t>
  </si>
  <si>
    <t>SKCI</t>
  </si>
  <si>
    <t>Defined South Korea Index</t>
  </si>
  <si>
    <t>TWCI</t>
  </si>
  <si>
    <t>Defined Taiwan Index</t>
  </si>
  <si>
    <t>UKCI</t>
  </si>
  <si>
    <t>Defined United Kingdom Index</t>
  </si>
  <si>
    <t>EME-</t>
  </si>
  <si>
    <t>EM Equity Futures Rolling Strategy Index</t>
  </si>
  <si>
    <t>60M-</t>
  </si>
  <si>
    <t>Fidelity 60Mid Index</t>
  </si>
  <si>
    <t>AIRT</t>
  </si>
  <si>
    <t>Fidelity Air Tran Index</t>
  </si>
  <si>
    <t>MDSM</t>
  </si>
  <si>
    <t>Fidelity MidSmall Index</t>
  </si>
  <si>
    <t>WIRE</t>
  </si>
  <si>
    <t>Fidelity Wireless Index</t>
  </si>
  <si>
    <t>EQTY</t>
  </si>
  <si>
    <t>Equity Futures Rolling Strategy Index</t>
  </si>
  <si>
    <t>A11B</t>
  </si>
  <si>
    <t>A11B Composite</t>
  </si>
  <si>
    <t>A11T</t>
  </si>
  <si>
    <t>A11T Composite</t>
  </si>
  <si>
    <t>A12B</t>
  </si>
  <si>
    <t>A12B Composite</t>
  </si>
  <si>
    <t>A12T</t>
  </si>
  <si>
    <t>A12T Composite</t>
  </si>
  <si>
    <t>A21B</t>
  </si>
  <si>
    <t>A21B Composite</t>
  </si>
  <si>
    <t>A21T</t>
  </si>
  <si>
    <t>A21T Composite</t>
  </si>
  <si>
    <t>A22B</t>
  </si>
  <si>
    <t>A22B Composite</t>
  </si>
  <si>
    <t>A22T</t>
  </si>
  <si>
    <t>A22T Composite</t>
  </si>
  <si>
    <t>A31B</t>
  </si>
  <si>
    <t>A31B Composite</t>
  </si>
  <si>
    <t>A31T</t>
  </si>
  <si>
    <t>A31T Composite</t>
  </si>
  <si>
    <t>A32B</t>
  </si>
  <si>
    <t>A32B Composite</t>
  </si>
  <si>
    <t>A32T</t>
  </si>
  <si>
    <t>A32T Composite</t>
  </si>
  <si>
    <t>PECH</t>
  </si>
  <si>
    <t>Al Rajhi Saudi Petrochemical &amp; Cement Index</t>
  </si>
  <si>
    <t>CHIF</t>
  </si>
  <si>
    <t>CAT China Infrastructure</t>
  </si>
  <si>
    <t>CHWT</t>
  </si>
  <si>
    <t>CAT China Water</t>
  </si>
  <si>
    <t>VLAM</t>
  </si>
  <si>
    <t>EVL Americas</t>
  </si>
  <si>
    <t>VLCM</t>
  </si>
  <si>
    <t>EVL Composite</t>
  </si>
  <si>
    <t>VLJP</t>
  </si>
  <si>
    <t>EVL Japan</t>
  </si>
  <si>
    <t>VLPE</t>
  </si>
  <si>
    <t>EVL Pan Europe</t>
  </si>
  <si>
    <t>VLUS</t>
  </si>
  <si>
    <t>EVL United States</t>
  </si>
  <si>
    <t>VSAM</t>
  </si>
  <si>
    <t>EVS Americas</t>
  </si>
  <si>
    <t>VSCM</t>
  </si>
  <si>
    <t>EVS Composite</t>
  </si>
  <si>
    <t>VSJP</t>
  </si>
  <si>
    <t>EVS Japan</t>
  </si>
  <si>
    <t>VSPA</t>
  </si>
  <si>
    <t>EVS Pan Asia</t>
  </si>
  <si>
    <t>VSPE</t>
  </si>
  <si>
    <t>EVS Pan Europe</t>
  </si>
  <si>
    <t>VSUS</t>
  </si>
  <si>
    <t>EVS United States</t>
  </si>
  <si>
    <t>EWFG</t>
  </si>
  <si>
    <t>EWFG Composite</t>
  </si>
  <si>
    <t>PTG2</t>
  </si>
  <si>
    <t>EWPT Composite TC 2</t>
  </si>
  <si>
    <t>NF50</t>
  </si>
  <si>
    <t>Goldman Sachs BRICs Nifty 50 Developed Markets Index</t>
  </si>
  <si>
    <t>NY50</t>
  </si>
  <si>
    <t>Goldman Sachs BRICs Nifty 50 Emerging Markets Tradable Index</t>
  </si>
  <si>
    <t>LNAT</t>
  </si>
  <si>
    <t>Goldman Sachs Liquefied Natural Gas Index</t>
  </si>
  <si>
    <t>CREI</t>
  </si>
  <si>
    <t>S&amp;P Customized REIT Index (20/20/30/30)</t>
  </si>
  <si>
    <t>GDC-</t>
  </si>
  <si>
    <t>GSAM Global Dynamic Core Index</t>
  </si>
  <si>
    <t>UDC-</t>
  </si>
  <si>
    <t>GSAM US Dynamic Core Index</t>
  </si>
  <si>
    <t>MA1B</t>
  </si>
  <si>
    <t>MA1B Composite</t>
  </si>
  <si>
    <t>MA1T</t>
  </si>
  <si>
    <t>MA1T Composite</t>
  </si>
  <si>
    <t>MA2B</t>
  </si>
  <si>
    <t>MA2B Composite</t>
  </si>
  <si>
    <t>MA2T</t>
  </si>
  <si>
    <t>MA2T Composite</t>
  </si>
  <si>
    <t>MA3B</t>
  </si>
  <si>
    <t>MA3B Composite</t>
  </si>
  <si>
    <t>MA3T</t>
  </si>
  <si>
    <t>MA3T Composite</t>
  </si>
  <si>
    <t>COR5</t>
  </si>
  <si>
    <t>Next 11 Core 5 Index</t>
  </si>
  <si>
    <t>COR8</t>
  </si>
  <si>
    <t>Next 11 Core 8 Index</t>
  </si>
  <si>
    <t>RPCB</t>
  </si>
  <si>
    <t>Retirement Portfolio Completion Benchmark</t>
  </si>
  <si>
    <t>ADAP</t>
  </si>
  <si>
    <t>Helios Adaptive Index</t>
  </si>
  <si>
    <t>DR10</t>
  </si>
  <si>
    <t>Helios Dynamic Risk 10%</t>
  </si>
  <si>
    <t>DR5-</t>
  </si>
  <si>
    <t>Helios Dynamic Risk 5%</t>
  </si>
  <si>
    <t>DR7-</t>
  </si>
  <si>
    <t>Helios Dynamic Risk 7%</t>
  </si>
  <si>
    <t>MKNT</t>
  </si>
  <si>
    <t>HS Market Neutral Index</t>
  </si>
  <si>
    <t>EU10</t>
  </si>
  <si>
    <t>HSBC Europe Super Ten Equity Index</t>
  </si>
  <si>
    <t>GEMS</t>
  </si>
  <si>
    <t>HSBC GEMs Super 15 Equity Index</t>
  </si>
  <si>
    <t>ISFP</t>
  </si>
  <si>
    <t>HSBC Saudi ISF Index PR</t>
  </si>
  <si>
    <t>ISFT</t>
  </si>
  <si>
    <t>HSBC Saudi ISF Index TR</t>
  </si>
  <si>
    <t>NCFP</t>
  </si>
  <si>
    <t>HSBC Saudi NCF Index PR</t>
  </si>
  <si>
    <t>NCFT</t>
  </si>
  <si>
    <t>HSBC Saudi NCF Index TR</t>
  </si>
  <si>
    <t>VAB-</t>
  </si>
  <si>
    <t>HSBC US Volatility Alpha Base Index</t>
  </si>
  <si>
    <t>VPB-</t>
  </si>
  <si>
    <t>HSBC US Volatility Premium Base Index</t>
  </si>
  <si>
    <t>BICK</t>
  </si>
  <si>
    <t>ISE BICK Index</t>
  </si>
  <si>
    <t>GLEC</t>
  </si>
  <si>
    <t>ISE Global Engineering &amp; Construction Index</t>
  </si>
  <si>
    <t>GLWE</t>
  </si>
  <si>
    <t>ISE Global Wind Energy Index</t>
  </si>
  <si>
    <t>JSMI</t>
  </si>
  <si>
    <t>ISE Junior Silver (Small Cap Miners/Explorers) Index</t>
  </si>
  <si>
    <t>USIN</t>
  </si>
  <si>
    <t>ISIS US Index</t>
  </si>
  <si>
    <t>DIS1</t>
  </si>
  <si>
    <t>JPMorgan Distribution 1 Month</t>
  </si>
  <si>
    <t>DIS3</t>
  </si>
  <si>
    <t>JPMorgan Distribution 3 Month</t>
  </si>
  <si>
    <t>DIS6</t>
  </si>
  <si>
    <t>JPMorgan Distribution 6 Month</t>
  </si>
  <si>
    <t>NK4-</t>
  </si>
  <si>
    <t>JPX/NIKKEI Index 400</t>
  </si>
  <si>
    <t>SDGL</t>
  </si>
  <si>
    <t>Luken StraDynamic Global Index</t>
  </si>
  <si>
    <t>CDTS</t>
  </si>
  <si>
    <t>Lyxor Credit Strategies Index</t>
  </si>
  <si>
    <t>FMEX</t>
  </si>
  <si>
    <t>Merrill Lynch Factor Model Exchange Series</t>
  </si>
  <si>
    <t>FM--</t>
  </si>
  <si>
    <t>Merrill Lynch Factor Model Index</t>
  </si>
  <si>
    <t>STBL</t>
  </si>
  <si>
    <t>ML Strategic Balanced Index</t>
  </si>
  <si>
    <t>ASTE</t>
  </si>
  <si>
    <t>Morgan Stanley Asia Target Equity</t>
  </si>
  <si>
    <t>ATE-</t>
  </si>
  <si>
    <t>Morgan Stanley Asia Target Equity - JPY</t>
  </si>
  <si>
    <t>EYDS</t>
  </si>
  <si>
    <t>Morgan Stanley Enhanced Yield Differential Strategy</t>
  </si>
  <si>
    <t>JPTE</t>
  </si>
  <si>
    <t>Morgan Stanley Japan Target Equity</t>
  </si>
  <si>
    <t>MWEU</t>
  </si>
  <si>
    <t>Morgan Stanley ModelWare Europe</t>
  </si>
  <si>
    <t>UKTE</t>
  </si>
  <si>
    <t>Morgan Stanley UK Target Equity</t>
  </si>
  <si>
    <t>USTE</t>
  </si>
  <si>
    <t>Morgan Stanley US Target Equity</t>
  </si>
  <si>
    <t>WDTE</t>
  </si>
  <si>
    <t>Morgan Stanley World Target Equity</t>
  </si>
  <si>
    <t>CAPX</t>
  </si>
  <si>
    <t>Morningstar US CapEx</t>
  </si>
  <si>
    <t>MAP5</t>
  </si>
  <si>
    <t>MS MAP 5 Index</t>
  </si>
  <si>
    <t>AFXS</t>
  </si>
  <si>
    <t>All Africa ex SA Top 100 Index</t>
  </si>
  <si>
    <t>CMCV</t>
  </si>
  <si>
    <t>Commodity Enhanced Curve Index SPOT</t>
  </si>
  <si>
    <t>CADH</t>
  </si>
  <si>
    <t>NDXCADH</t>
  </si>
  <si>
    <t>EURH</t>
  </si>
  <si>
    <t>NDXEURH</t>
  </si>
  <si>
    <t>AFM-</t>
  </si>
  <si>
    <t>Nedbank African Mining Index</t>
  </si>
  <si>
    <t>AFMJ</t>
  </si>
  <si>
    <t>Nedbank African Mining Junior Producers Index</t>
  </si>
  <si>
    <t>SSAX</t>
  </si>
  <si>
    <t>Nedbank Sub-Saharan Africa ex SA Top 50</t>
  </si>
  <si>
    <t>NJ50</t>
  </si>
  <si>
    <t>NJCU New Jersey 50 Index</t>
  </si>
  <si>
    <t>PERI</t>
  </si>
  <si>
    <t>Nomura QES PERI Index</t>
  </si>
  <si>
    <t>FRII</t>
  </si>
  <si>
    <t>Northstar Balanced Income Index</t>
  </si>
  <si>
    <t>FREI</t>
  </si>
  <si>
    <t>Northstar Equity Income Index</t>
  </si>
  <si>
    <t>ETHC</t>
  </si>
  <si>
    <t>Ethical PACER Index</t>
  </si>
  <si>
    <t>ST1-</t>
  </si>
  <si>
    <t>PGGM Strategy 1</t>
  </si>
  <si>
    <t>EIXU</t>
  </si>
  <si>
    <t>PGGM Strategy 1 Europe including Israel ex UK</t>
  </si>
  <si>
    <t>JP1-</t>
  </si>
  <si>
    <t>PGGM Strategy 1 Japan</t>
  </si>
  <si>
    <t>NA1-</t>
  </si>
  <si>
    <t>PGGM Strategy 1 North America</t>
  </si>
  <si>
    <t>UK1-</t>
  </si>
  <si>
    <t>PGGM Strategy 1 UK</t>
  </si>
  <si>
    <t>ST2-</t>
  </si>
  <si>
    <t>PGGM Strategy 2</t>
  </si>
  <si>
    <t>EU--</t>
  </si>
  <si>
    <t>PGGM Strategy 2 Europe</t>
  </si>
  <si>
    <t>EU2-</t>
  </si>
  <si>
    <t>JP2-</t>
  </si>
  <si>
    <t>PGGM Strategy 2 Japan</t>
  </si>
  <si>
    <t>NA2-</t>
  </si>
  <si>
    <t>PGGM Strategy 2 North America</t>
  </si>
  <si>
    <t>UK2-</t>
  </si>
  <si>
    <t>PGGM Strategy 2 UK</t>
  </si>
  <si>
    <t>APX3</t>
  </si>
  <si>
    <t>PGGM Strategy 3 Asia Pacific x Japan</t>
  </si>
  <si>
    <t>SRG3</t>
  </si>
  <si>
    <t>PGGM Strategy 3</t>
  </si>
  <si>
    <t>EU3-</t>
  </si>
  <si>
    <t>PGGM Strategy 3 Europe including Israel ex UK</t>
  </si>
  <si>
    <t>JP3-</t>
  </si>
  <si>
    <t>PGGM Strategy 3 Japan</t>
  </si>
  <si>
    <t>ST3-</t>
  </si>
  <si>
    <t>PGGM Strategy 3 North America</t>
  </si>
  <si>
    <t>UK3-</t>
  </si>
  <si>
    <t>PGGM Strategy 3 UK</t>
  </si>
  <si>
    <t>Pine River Mortgage REIT Index</t>
  </si>
  <si>
    <t>ABCE</t>
  </si>
  <si>
    <t>Alpha Beta Centurion European Strategy</t>
  </si>
  <si>
    <t>ALC-</t>
  </si>
  <si>
    <t>Alpha Centurion Index</t>
  </si>
  <si>
    <t>ALCA</t>
  </si>
  <si>
    <t>Alpha Centurion European Index</t>
  </si>
  <si>
    <t>Alpha Centurion Synthetic Index</t>
  </si>
  <si>
    <t>BCN-</t>
  </si>
  <si>
    <t>Beta Centurion Europe Index</t>
  </si>
  <si>
    <t>BCNA</t>
  </si>
  <si>
    <t>Beta Centurion European Index</t>
  </si>
  <si>
    <t>EUP-</t>
  </si>
  <si>
    <t>Finvex Sustainability Low Volatility Europe Index</t>
  </si>
  <si>
    <t>PEI-</t>
  </si>
  <si>
    <t>Global Listed Private Equity Index</t>
  </si>
  <si>
    <t>CHEG</t>
  </si>
  <si>
    <t>Jim Rogers China Equity Growth Index</t>
  </si>
  <si>
    <t>TP20</t>
  </si>
  <si>
    <t>LLB Top 20 Middle East PR Index</t>
  </si>
  <si>
    <t>USLS</t>
  </si>
  <si>
    <t>RAFI US Equity Long/Short Index</t>
  </si>
  <si>
    <t>AFAP</t>
  </si>
  <si>
    <t>RBS Africa Access Index</t>
  </si>
  <si>
    <t>AFRE</t>
  </si>
  <si>
    <t>RBS Africa ex South Africa Resources Index</t>
  </si>
  <si>
    <t>ALP-</t>
  </si>
  <si>
    <t>RBS Alpha Index</t>
  </si>
  <si>
    <t>ACAL</t>
  </si>
  <si>
    <t>RBS Alpha Centurion Asian Long Index</t>
  </si>
  <si>
    <t>ACAS</t>
  </si>
  <si>
    <t>RBS Alpha Centurion Asian Short Index</t>
  </si>
  <si>
    <t>ACLG</t>
  </si>
  <si>
    <t>RBS Alpha Centurion Long Index</t>
  </si>
  <si>
    <t>ACST</t>
  </si>
  <si>
    <t>RBS Alpha Centurion Short Index</t>
  </si>
  <si>
    <t>ALPT</t>
  </si>
  <si>
    <t>RBS Alpha US Tech Index</t>
  </si>
  <si>
    <t>GLAF</t>
  </si>
  <si>
    <t>RBS Asia Farmers Index</t>
  </si>
  <si>
    <t>BCLG</t>
  </si>
  <si>
    <t>RBS Beta Centurion Long Index</t>
  </si>
  <si>
    <t>BCST</t>
  </si>
  <si>
    <t>RBS Beta Centurion Short Index</t>
  </si>
  <si>
    <t>BRIF</t>
  </si>
  <si>
    <t>RBS BRIC Infrastructure Index</t>
  </si>
  <si>
    <t>RBS Chile PR Index</t>
  </si>
  <si>
    <t>CLRE</t>
  </si>
  <si>
    <t>RBS Clean Renewable Energy Index</t>
  </si>
  <si>
    <t>ECO-</t>
  </si>
  <si>
    <t>RBS Eco Index</t>
  </si>
  <si>
    <t>EMTC</t>
  </si>
  <si>
    <t>RBS Emerging Market Telecom Index</t>
  </si>
  <si>
    <t>UERE</t>
  </si>
  <si>
    <t>RBS Emirates Real Estate Index</t>
  </si>
  <si>
    <t>ENVI</t>
  </si>
  <si>
    <t>RBS Environmental Strategy Index</t>
  </si>
  <si>
    <t>FNVL</t>
  </si>
  <si>
    <t>RBS Fundamental Value Index</t>
  </si>
  <si>
    <t>CHV-</t>
  </si>
  <si>
    <t>RBS Fundamental Value Switzerland Index</t>
  </si>
  <si>
    <t>WFRM</t>
  </si>
  <si>
    <t>RBS Global Farmers Index</t>
  </si>
  <si>
    <t>GLMM</t>
  </si>
  <si>
    <t>RBS Global Metal &amp; Mining Index</t>
  </si>
  <si>
    <t>GLRR</t>
  </si>
  <si>
    <t>RBS Global Railroads Index</t>
  </si>
  <si>
    <t>GREA</t>
  </si>
  <si>
    <t>RBS Green Index</t>
  </si>
  <si>
    <t>HSGC</t>
  </si>
  <si>
    <t>RBS HGSC (Tradable) Index</t>
  </si>
  <si>
    <t>INCT</t>
  </si>
  <si>
    <t>RBS High Yield Canadian Income Trusts Index</t>
  </si>
  <si>
    <t>INAG</t>
  </si>
  <si>
    <t>RBS India ADR/GDR Index</t>
  </si>
  <si>
    <t>KAZ-</t>
  </si>
  <si>
    <t>RBS Kazakhstan Index</t>
  </si>
  <si>
    <t>MIDE</t>
  </si>
  <si>
    <t>RBS Middle East Index</t>
  </si>
  <si>
    <t>SYMM</t>
  </si>
  <si>
    <t>RBS Money Market Super Yield Index</t>
  </si>
  <si>
    <t>KHAN</t>
  </si>
  <si>
    <t>RBS Mongolia Opportunity II Index</t>
  </si>
  <si>
    <t>MCUR</t>
  </si>
  <si>
    <t>RBS Multi-Currency Index</t>
  </si>
  <si>
    <t>RBS Nigeria Index</t>
  </si>
  <si>
    <t>OKIN</t>
  </si>
  <si>
    <t>RBS Oekoinvest Index</t>
  </si>
  <si>
    <t>OGES</t>
  </si>
  <si>
    <t>RBS Oil &amp; Gas Equipment &amp; Services Index</t>
  </si>
  <si>
    <t>PK15</t>
  </si>
  <si>
    <t>RBS Pakistan Index</t>
  </si>
  <si>
    <t>PHIL</t>
  </si>
  <si>
    <t>RBS Philippines Index</t>
  </si>
  <si>
    <t>PEMA</t>
  </si>
  <si>
    <t>RBS Private Equity and M&amp;A Targets Index</t>
  </si>
  <si>
    <t>RNEN</t>
  </si>
  <si>
    <t>RBS Renewable Energy Index</t>
  </si>
  <si>
    <t>REHC</t>
  </si>
  <si>
    <t>RBS Research European High Conviction (Institutional Investors) Index</t>
  </si>
  <si>
    <t>RULD</t>
  </si>
  <si>
    <t>RBS Russian Liquid Delivery Index</t>
  </si>
  <si>
    <t>SILI</t>
  </si>
  <si>
    <t>RBS Silicone Producers Basket</t>
  </si>
  <si>
    <t>SILM</t>
  </si>
  <si>
    <t>RBS Silver Mining Index</t>
  </si>
  <si>
    <t>SLRE</t>
  </si>
  <si>
    <t>RBS Solar Energy Index</t>
  </si>
  <si>
    <t>UKBL</t>
  </si>
  <si>
    <t>RBS UK Balanced Sector Index</t>
  </si>
  <si>
    <t>UKR2</t>
  </si>
  <si>
    <t>RBS Ukraine III Index</t>
  </si>
  <si>
    <t>VGNL</t>
  </si>
  <si>
    <t>RBS Vastgoed Index</t>
  </si>
  <si>
    <t>VT--</t>
  </si>
  <si>
    <t>RBS Vietnam Index</t>
  </si>
  <si>
    <t>WTR-</t>
  </si>
  <si>
    <t>RBS Water Index</t>
  </si>
  <si>
    <t>TRWT</t>
  </si>
  <si>
    <t>RBS Water Stocks Index</t>
  </si>
  <si>
    <t>MBWC</t>
  </si>
  <si>
    <t>RBS/Migros Bank Global Climate PR Index</t>
  </si>
  <si>
    <t>RSEM</t>
  </si>
  <si>
    <t>Risk Stabilised Emerging Markets Infrastructure</t>
  </si>
  <si>
    <t>RSEH</t>
  </si>
  <si>
    <t>Risk Stabilised Enhanced Green Strategy</t>
  </si>
  <si>
    <t>RSAL</t>
  </si>
  <si>
    <t>Risk Stabilised Global Alternative Energy Strategy</t>
  </si>
  <si>
    <t>RSGS</t>
  </si>
  <si>
    <t>Risk Stabilised Green Strategy</t>
  </si>
  <si>
    <t>RAIR</t>
  </si>
  <si>
    <t>Rogers Airlines Index</t>
  </si>
  <si>
    <t>RGFB</t>
  </si>
  <si>
    <t>Rogers China Food and Beverage Index</t>
  </si>
  <si>
    <t>EQRP</t>
  </si>
  <si>
    <t>S&amp;P Europe QR Performer Strategy Index</t>
  </si>
  <si>
    <t>UQRP</t>
  </si>
  <si>
    <t>S&amp;P US STARS Performer Strategy Index</t>
  </si>
  <si>
    <t>BCL2</t>
  </si>
  <si>
    <t>BCIM Long 2 Index</t>
  </si>
  <si>
    <t>BCLO</t>
  </si>
  <si>
    <t>BCIM Long Index</t>
  </si>
  <si>
    <t>BCS2</t>
  </si>
  <si>
    <t>BCIM Short 2 Index</t>
  </si>
  <si>
    <t>BCSH</t>
  </si>
  <si>
    <t>BCIM Short Index</t>
  </si>
  <si>
    <t>BALL</t>
  </si>
  <si>
    <t>Best Allocator Index</t>
  </si>
  <si>
    <t>RPSH</t>
  </si>
  <si>
    <t>Guggenheim RBP SMID-Cap Aggressive Index</t>
  </si>
  <si>
    <t>RPSL</t>
  </si>
  <si>
    <t>Guggenheim RBP SMID-Cap Defensive Index</t>
  </si>
  <si>
    <t>RPSM</t>
  </si>
  <si>
    <t>Guggenheim RBP SMID-Cap Market Index</t>
  </si>
  <si>
    <t>RPSD</t>
  </si>
  <si>
    <t>Guggenheim SMID-Cap Directional Allocation Index</t>
  </si>
  <si>
    <t>LVAC</t>
  </si>
  <si>
    <t>Lutetia Volatility Advantage II Index</t>
  </si>
  <si>
    <t>CTAL</t>
  </si>
  <si>
    <t>Lyxor CTA Long Term Index</t>
  </si>
  <si>
    <t>CTAS</t>
  </si>
  <si>
    <t>Lyxor CTA Short Term Index</t>
  </si>
  <si>
    <t>DISS</t>
  </si>
  <si>
    <t>Lyxor Distressed Securities Index</t>
  </si>
  <si>
    <t>EMGM</t>
  </si>
  <si>
    <t>Lyxor Emerging Markets Index</t>
  </si>
  <si>
    <t>FIAR</t>
  </si>
  <si>
    <t>Lyxor Fixed Income Arbitrage Index</t>
  </si>
  <si>
    <t>GLMC</t>
  </si>
  <si>
    <t>Lyxor Global Macro Index</t>
  </si>
  <si>
    <t>HEDG</t>
  </si>
  <si>
    <t>Lyxor Hedge Index</t>
  </si>
  <si>
    <t>CDAR</t>
  </si>
  <si>
    <t>Lyxor LS Credit Arbitrage Index</t>
  </si>
  <si>
    <t>EQLB</t>
  </si>
  <si>
    <t>Lyxor LS Equity Long Bias Index</t>
  </si>
  <si>
    <t>EQMN</t>
  </si>
  <si>
    <t>Lyxor LS Equity Market Neutral Index</t>
  </si>
  <si>
    <t>EQSB</t>
  </si>
  <si>
    <t>Lyxor LS Equity Short Bias Index</t>
  </si>
  <si>
    <t>EQSA</t>
  </si>
  <si>
    <t>Lyxor LS Equity Statistical Arbitrage Index</t>
  </si>
  <si>
    <t>EQVB</t>
  </si>
  <si>
    <t>Lyxor LS Equity Variable Bias Index</t>
  </si>
  <si>
    <t>SPST</t>
  </si>
  <si>
    <t>Lyxor Special Situations Index</t>
  </si>
  <si>
    <t>SUWD</t>
  </si>
  <si>
    <t>NT Sustainability Developed World Enlarged Ex Emerging Ex Grc Ex Kor Ex Stocks Index</t>
  </si>
  <si>
    <t>AGRP</t>
  </si>
  <si>
    <t>Rogers - Van Eck Natural Resources Agricultural Index</t>
  </si>
  <si>
    <t>PRCP</t>
  </si>
  <si>
    <t>Rogers - Van Eck Natural Resources Composite Index</t>
  </si>
  <si>
    <t>ENRP</t>
  </si>
  <si>
    <t>Rogers - Van Eck Natural Resources Energy Index</t>
  </si>
  <si>
    <t>PR--</t>
  </si>
  <si>
    <t>Rogers - Van Eck Natural Resources Index</t>
  </si>
  <si>
    <t>PRMT</t>
  </si>
  <si>
    <t>Rogers - Van Eck Natural Resources Metals Index</t>
  </si>
  <si>
    <t>PRXL</t>
  </si>
  <si>
    <t>Rogers - Van Eck Natural Resources US Extra Liquid Index</t>
  </si>
  <si>
    <t>GCCF</t>
  </si>
  <si>
    <t>SHC GCC Financial Institutions</t>
  </si>
  <si>
    <t>MCWE</t>
  </si>
  <si>
    <t>Navellier Overall A-100 Index</t>
  </si>
  <si>
    <t>WADR</t>
  </si>
  <si>
    <t>OFI Revenue Weighted ADR Index</t>
  </si>
  <si>
    <t>EM50</t>
  </si>
  <si>
    <t>OFI Revenue Weighted Emerging Market Index</t>
  </si>
  <si>
    <t>RSGG</t>
  </si>
  <si>
    <t>OFI Revenue Weighted Global Growth Index</t>
  </si>
  <si>
    <t>RSLC</t>
  </si>
  <si>
    <t>OFI Revenue Weighted Information Technology Sector Index</t>
  </si>
  <si>
    <t>RVWE</t>
  </si>
  <si>
    <t>OFI Revenue Weighted Navellier Overall A-100 Index</t>
  </si>
  <si>
    <t>SMPL</t>
  </si>
  <si>
    <t>Sample Custom IOI Index</t>
  </si>
  <si>
    <t>SPPO</t>
  </si>
  <si>
    <t>Sampo Pankki Pohjoismaiset Osakkeet Index</t>
  </si>
  <si>
    <t>SMPO</t>
  </si>
  <si>
    <t>Sampo Pankki Suomi Osake Index</t>
  </si>
  <si>
    <t>EMES</t>
  </si>
  <si>
    <t>Selection Weight for CIISEME2 on Selection Date</t>
  </si>
  <si>
    <t>MVSS</t>
  </si>
  <si>
    <t>Selection Weight for CIISMVSU on Selection Date</t>
  </si>
  <si>
    <t>QUES</t>
  </si>
  <si>
    <t>Selection Weight for CIISQUE2 on Selection Date</t>
  </si>
  <si>
    <t>DABI</t>
  </si>
  <si>
    <t>SG Diversified Assets Balanced Index</t>
  </si>
  <si>
    <t>M01E</t>
  </si>
  <si>
    <t>SG SDCI Aluminum Index</t>
  </si>
  <si>
    <t>M02E</t>
  </si>
  <si>
    <t>SG SDCI Copper Index</t>
  </si>
  <si>
    <t>M10E</t>
  </si>
  <si>
    <t>SG SDCI Corn Index</t>
  </si>
  <si>
    <t>M12E</t>
  </si>
  <si>
    <t>SG SDCI Cotton Index</t>
  </si>
  <si>
    <t>M05E</t>
  </si>
  <si>
    <t>SG SDCI Crude Oil Index</t>
  </si>
  <si>
    <t>M07E</t>
  </si>
  <si>
    <t>SG SDCI Gasoline Index</t>
  </si>
  <si>
    <t>M08E</t>
  </si>
  <si>
    <t>SG SDCI Heating Oil Index</t>
  </si>
  <si>
    <t>M03E</t>
  </si>
  <si>
    <t>SG SDCI Lead Index</t>
  </si>
  <si>
    <t>M06E</t>
  </si>
  <si>
    <t>SG SDCI Natural Gas Index</t>
  </si>
  <si>
    <t>M11E</t>
  </si>
  <si>
    <t>SG SDCI Soybean Index</t>
  </si>
  <si>
    <t>M09E</t>
  </si>
  <si>
    <t>SG SDCI Wheat Index</t>
  </si>
  <si>
    <t>M04E</t>
  </si>
  <si>
    <t>SG SDCI Zinc</t>
  </si>
  <si>
    <t>M13E</t>
  </si>
  <si>
    <t>SG Supply Demand Commodity Index</t>
  </si>
  <si>
    <t>AXBS</t>
  </si>
  <si>
    <t>SGI Best Selection Index</t>
  </si>
  <si>
    <t>TFXA</t>
  </si>
  <si>
    <t>SGI Cross Asset Trend Following Index</t>
  </si>
  <si>
    <t>GE10</t>
  </si>
  <si>
    <t>DCOM</t>
  </si>
  <si>
    <t>SGI Dynamic Commodity Portfolio Index</t>
  </si>
  <si>
    <t>FXTC</t>
  </si>
  <si>
    <t>SGI FX Trend Following Index Entry Exit Cost</t>
  </si>
  <si>
    <t>ALXC</t>
  </si>
  <si>
    <t>SGI Global Alpha Ex Commodities</t>
  </si>
  <si>
    <t>BNGR</t>
  </si>
  <si>
    <t>SGI Global Real Return Vol Target Index</t>
  </si>
  <si>
    <t>QIJ-</t>
  </si>
  <si>
    <t>SGI JPN QI Index</t>
  </si>
  <si>
    <t>MALL</t>
  </si>
  <si>
    <t>SGI Multiasset Allocator Index</t>
  </si>
  <si>
    <t>PSF-</t>
  </si>
  <si>
    <t>SGI Premium Selection Funds Index</t>
  </si>
  <si>
    <t>EM11</t>
  </si>
  <si>
    <t>SGI SLS Emerging 11%</t>
  </si>
  <si>
    <t>EM15</t>
  </si>
  <si>
    <t>SGI SLS Emerging 15%</t>
  </si>
  <si>
    <t>LMFV</t>
  </si>
  <si>
    <t>SGI Smart Market Neutral 3 Index</t>
  </si>
  <si>
    <t>V2SB</t>
  </si>
  <si>
    <t>SGI VOL INVEST SMART BETA Index</t>
  </si>
  <si>
    <t>APBT</t>
  </si>
  <si>
    <t>SGI WISE Asia Pacific ex Japan Vol Target 8%</t>
  </si>
  <si>
    <t>WCA-</t>
  </si>
  <si>
    <t>SGI Wise China A Shares</t>
  </si>
  <si>
    <t>APRL</t>
  </si>
  <si>
    <t>SGI Wise Long Apr</t>
  </si>
  <si>
    <t>AUGL</t>
  </si>
  <si>
    <t>SGI Wise Long Aug</t>
  </si>
  <si>
    <t>LGCM</t>
  </si>
  <si>
    <t>SGI Wise Long Composite</t>
  </si>
  <si>
    <t>DECL</t>
  </si>
  <si>
    <t>LS--</t>
  </si>
  <si>
    <t>SGI Wise Long/Short</t>
  </si>
  <si>
    <t>CN1-</t>
  </si>
  <si>
    <t>SGIXCN1</t>
  </si>
  <si>
    <t>CN2-</t>
  </si>
  <si>
    <t>SGIXCN2</t>
  </si>
  <si>
    <t>CN3-</t>
  </si>
  <si>
    <t>SGIXCN3</t>
  </si>
  <si>
    <t>CN4-</t>
  </si>
  <si>
    <t>SGIXCN4</t>
  </si>
  <si>
    <t>MCVT</t>
  </si>
  <si>
    <t>SGIXMD15 Control Vol</t>
  </si>
  <si>
    <t>MC01</t>
  </si>
  <si>
    <t>SGMDMC01</t>
  </si>
  <si>
    <t>MC02</t>
  </si>
  <si>
    <t>SGMDMC02</t>
  </si>
  <si>
    <t>MC03</t>
  </si>
  <si>
    <t>SGMDMC03</t>
  </si>
  <si>
    <t>MC04</t>
  </si>
  <si>
    <t>SGMDMC04</t>
  </si>
  <si>
    <t>MC05</t>
  </si>
  <si>
    <t>SGMDMC05</t>
  </si>
  <si>
    <t>MC06</t>
  </si>
  <si>
    <t>SGMDMC06</t>
  </si>
  <si>
    <t>MC07</t>
  </si>
  <si>
    <t>SGMDMC07</t>
  </si>
  <si>
    <t>MC08</t>
  </si>
  <si>
    <t>SGMDMC08</t>
  </si>
  <si>
    <t>MC09</t>
  </si>
  <si>
    <t>SGMDMC09</t>
  </si>
  <si>
    <t>MC10</t>
  </si>
  <si>
    <t>SGMDMC10</t>
  </si>
  <si>
    <t>MY2B</t>
  </si>
  <si>
    <t>SGMYL Index 2012</t>
  </si>
  <si>
    <t>FHC-</t>
  </si>
  <si>
    <t>SHC High Risk Conventional Index</t>
  </si>
  <si>
    <t>FHS-</t>
  </si>
  <si>
    <t>SHC High Risk Shariah Index</t>
  </si>
  <si>
    <t>FLC-</t>
  </si>
  <si>
    <t>SHC Low Risk Conventional Index</t>
  </si>
  <si>
    <t>FMC-</t>
  </si>
  <si>
    <t>SHC Mid Risk Conventional Index</t>
  </si>
  <si>
    <t>FMS-</t>
  </si>
  <si>
    <t>SHC Mid Risk Shariah Index</t>
  </si>
  <si>
    <t>SBEI</t>
  </si>
  <si>
    <t>Smart Beta US Efficient Index</t>
  </si>
  <si>
    <t>CYGR</t>
  </si>
  <si>
    <t>SmartALPHA Cyclical Growth</t>
  </si>
  <si>
    <t>CYVL</t>
  </si>
  <si>
    <t>SmartALPHA Cyclical Value</t>
  </si>
  <si>
    <t>DFGR</t>
  </si>
  <si>
    <t>SmartALPHA Defensive Growth</t>
  </si>
  <si>
    <t>DFVL</t>
  </si>
  <si>
    <t>SmartALPHA Defensive Value</t>
  </si>
  <si>
    <t>EINB</t>
  </si>
  <si>
    <t>S-Network Emerging Infrastructure Builders Index</t>
  </si>
  <si>
    <t>GLGM</t>
  </si>
  <si>
    <t>S-Network Global Gaming Index</t>
  </si>
  <si>
    <t>GLWT</t>
  </si>
  <si>
    <t>S-Network Global Water Index</t>
  </si>
  <si>
    <t>PMBI</t>
  </si>
  <si>
    <t>S-Network Medical Breakthroughs Index</t>
  </si>
  <si>
    <t>WTRT</t>
  </si>
  <si>
    <t>S-Network Water Tech</t>
  </si>
  <si>
    <t>WTRW</t>
  </si>
  <si>
    <t>S-Network Water Works</t>
  </si>
  <si>
    <t>COP1</t>
  </si>
  <si>
    <t>Societe Generale P01 TR Index</t>
  </si>
  <si>
    <t>COP4</t>
  </si>
  <si>
    <t>Societe Generale P04 TR Index</t>
  </si>
  <si>
    <t>13TB</t>
  </si>
  <si>
    <t>Solactive 13-Week US T-Bill Index</t>
  </si>
  <si>
    <t>P8ER</t>
  </si>
  <si>
    <t>SPECTRUM - Long / Short 8% Index ER</t>
  </si>
  <si>
    <t>P8TR</t>
  </si>
  <si>
    <t>SPECTRUM - Long / Short 8% Index TR</t>
  </si>
  <si>
    <t>CVRB</t>
  </si>
  <si>
    <t>Standard Chartered China Value Index with rebal costs</t>
  </si>
  <si>
    <t>CV15</t>
  </si>
  <si>
    <t>Standard Chartered China Value Index with rebal costs and fee</t>
  </si>
  <si>
    <t>CV48</t>
  </si>
  <si>
    <t>Standard Chartered China Value Index with rebal costs and fee .48</t>
  </si>
  <si>
    <t>CV88</t>
  </si>
  <si>
    <t>Standard Chartered China Value Index with rebal costs and fee .88</t>
  </si>
  <si>
    <t>SEMP</t>
  </si>
  <si>
    <t>Strategie Emergents Plus Index</t>
  </si>
  <si>
    <t>CNBS</t>
  </si>
  <si>
    <t>The Cannabis Index</t>
  </si>
  <si>
    <t>SOVB</t>
  </si>
  <si>
    <t>The Fisher-Gartman Bond Index</t>
  </si>
  <si>
    <t>EQU-</t>
  </si>
  <si>
    <t>The Fisher-Gartman Equity Subindex</t>
  </si>
  <si>
    <t>RISK</t>
  </si>
  <si>
    <t>The Fisher-Gartman Risk Index</t>
  </si>
  <si>
    <t>MORE</t>
  </si>
  <si>
    <t>The Osmosis MoRE World Index</t>
  </si>
  <si>
    <t>COP-</t>
  </si>
  <si>
    <t>Tortoise Crude Oil Pipelines MLP Index</t>
  </si>
  <si>
    <t>EXI-</t>
  </si>
  <si>
    <t>Tortoise Exempt Institutions MLP Index</t>
  </si>
  <si>
    <t>GNP-</t>
  </si>
  <si>
    <t>Tortoise Gathering &amp; Processing MLP Index</t>
  </si>
  <si>
    <t>LHP-</t>
  </si>
  <si>
    <t>Tortoise Long Haul Pipelines MLP Index</t>
  </si>
  <si>
    <t>MAT-</t>
  </si>
  <si>
    <t>Tortoise Marine Transportation MLP Index</t>
  </si>
  <si>
    <t>MID-</t>
  </si>
  <si>
    <t>Tortoise Midstream MLP Index</t>
  </si>
  <si>
    <t>NGP-</t>
  </si>
  <si>
    <t>Tortoise Natural Gas Pipelines MLP Index</t>
  </si>
  <si>
    <t>OGP-</t>
  </si>
  <si>
    <t>Tortoise Oil &amp; Gas Production MLP Index</t>
  </si>
  <si>
    <t>RPP-</t>
  </si>
  <si>
    <t>Tortoise Refined Products Pipelines MLP Index</t>
  </si>
  <si>
    <t>UPS-</t>
  </si>
  <si>
    <t>Tortoise Upstream MLP Index</t>
  </si>
  <si>
    <t>HBLV</t>
  </si>
  <si>
    <t>Two Rivers High Beta Low Volatility Index</t>
  </si>
  <si>
    <t>COM2</t>
  </si>
  <si>
    <t>UBSW COMMERCIAL PROP. 200</t>
  </si>
  <si>
    <t>COM3</t>
  </si>
  <si>
    <t>UBSW COMMERCIAL PROP. 300</t>
  </si>
  <si>
    <t>DP2-</t>
  </si>
  <si>
    <t>UBSW DIVERSIFIED PROP. 200</t>
  </si>
  <si>
    <t>DP3-</t>
  </si>
  <si>
    <t>UBSW DIVERSIFIED PROP. 300</t>
  </si>
  <si>
    <t>IDP2</t>
  </si>
  <si>
    <t>UBSW INDUSTRIAL PROP. 200</t>
  </si>
  <si>
    <t>ITP-</t>
  </si>
  <si>
    <t>UBSW INTERNATIONAL PROP</t>
  </si>
  <si>
    <t>LDP2</t>
  </si>
  <si>
    <t>UBSW LEADERS PROP. 200</t>
  </si>
  <si>
    <t>RTP2</t>
  </si>
  <si>
    <t>UBSW RETAIL PROP. 200</t>
  </si>
  <si>
    <t>RTP3</t>
  </si>
  <si>
    <t>UBSW RETAIL PROP. 300</t>
  </si>
  <si>
    <t>STLP</t>
  </si>
  <si>
    <t>UBSW STAPLED PROP</t>
  </si>
  <si>
    <t>DRLG</t>
  </si>
  <si>
    <t>Value Driven Long Index</t>
  </si>
  <si>
    <t>DRSH</t>
  </si>
  <si>
    <t>Value Driven Short index</t>
  </si>
  <si>
    <t>GNPG</t>
  </si>
  <si>
    <t>Wachovia Gathering and Processing Index</t>
  </si>
  <si>
    <t>PRGP</t>
  </si>
  <si>
    <t>Wachovia Propane GP Index</t>
  </si>
  <si>
    <t>COLL</t>
  </si>
  <si>
    <t>Wells Fargo Coal LPS Index</t>
  </si>
  <si>
    <t>COLM</t>
  </si>
  <si>
    <t>Wells Fargo Coal MLP Index</t>
  </si>
  <si>
    <t>CLLP</t>
  </si>
  <si>
    <t>Wells Fargo Crude Oil LPS Index</t>
  </si>
  <si>
    <t>CROL</t>
  </si>
  <si>
    <t>Wells Fargo Crude Oil MLP Index</t>
  </si>
  <si>
    <t>EXPM</t>
  </si>
  <si>
    <t>Wells Fargo Exploration &amp; Production MLP Index</t>
  </si>
  <si>
    <t>EXPP</t>
  </si>
  <si>
    <t>Wells Fargo Exploration and Production LPS Index</t>
  </si>
  <si>
    <t>GNPM</t>
  </si>
  <si>
    <t>Wells Fargo Gathering &amp; Processing MLP Index</t>
  </si>
  <si>
    <t>GPCM</t>
  </si>
  <si>
    <t>Wells Fargo GP Composite Index</t>
  </si>
  <si>
    <t>LPSC</t>
  </si>
  <si>
    <t>Wells Fargo LPS Composite</t>
  </si>
  <si>
    <t>MARI</t>
  </si>
  <si>
    <t>Wells Fargo Marine Transport MLP Index</t>
  </si>
  <si>
    <t>MSGP</t>
  </si>
  <si>
    <t>Wells Fargo Midstream GP Index</t>
  </si>
  <si>
    <t>MSLP</t>
  </si>
  <si>
    <t>Wells Fargo Midstream LPS</t>
  </si>
  <si>
    <t>MIDM</t>
  </si>
  <si>
    <t>Wells Fargo Midstream MLP</t>
  </si>
  <si>
    <t>NGGP</t>
  </si>
  <si>
    <t>Wells Fargo Natural Gas</t>
  </si>
  <si>
    <t>NGLP</t>
  </si>
  <si>
    <t>Wells Fargo Natural Gas LPS</t>
  </si>
  <si>
    <t>NGPG</t>
  </si>
  <si>
    <t>Wells Fargo Natural Gas Pipelines GP Index</t>
  </si>
  <si>
    <t>NGPL</t>
  </si>
  <si>
    <t>Wells Fargo Natural Gas Pipelines LPS Index</t>
  </si>
  <si>
    <t>NGPM</t>
  </si>
  <si>
    <t>Wells Fargo Natural Gas Pipelines MLP Index</t>
  </si>
  <si>
    <t>OILF</t>
  </si>
  <si>
    <t>Wells Fargo Oilfield Services LP Index</t>
  </si>
  <si>
    <t>PGP-</t>
  </si>
  <si>
    <t>Wells Fargo Petroleum GP Index</t>
  </si>
  <si>
    <t>PLPS</t>
  </si>
  <si>
    <t>Wells Fargo Petroleum LPS</t>
  </si>
  <si>
    <t>PMLP</t>
  </si>
  <si>
    <t>Wells Fargo Petroleum MLP</t>
  </si>
  <si>
    <t>PRLP</t>
  </si>
  <si>
    <t>Wells Fargo Propane LPS Index</t>
  </si>
  <si>
    <t>PROM</t>
  </si>
  <si>
    <t>Wells Fargo Propane MLP Index</t>
  </si>
  <si>
    <t>REFP</t>
  </si>
  <si>
    <t>Wells Fargo Refined Products LPS Index</t>
  </si>
  <si>
    <t>REFG</t>
  </si>
  <si>
    <t>Wells Fargo Refined Products MLP</t>
  </si>
  <si>
    <t>APX-</t>
  </si>
  <si>
    <t>WisdomTree Asia Pacific ex-Japan Index</t>
  </si>
  <si>
    <t>CXSO</t>
  </si>
  <si>
    <t>WisdomTree China ex-State-Owned Enterprises Index</t>
  </si>
  <si>
    <t>EMAI</t>
  </si>
  <si>
    <t>WisdomTree Emerging Asia Equity Income Index</t>
  </si>
  <si>
    <t>EMCG</t>
  </si>
  <si>
    <t>WisdomTree Emerging Market Consumer Growth Index</t>
  </si>
  <si>
    <t>GXU-</t>
  </si>
  <si>
    <t>WisdomTree Global ex-US Utilities Index</t>
  </si>
  <si>
    <t>GNR-</t>
  </si>
  <si>
    <t>WisdomTree Global Natural Resources Index</t>
  </si>
  <si>
    <t>ISEC</t>
  </si>
  <si>
    <t>WisdomTree International Sector Index</t>
  </si>
  <si>
    <t>JCGI</t>
  </si>
  <si>
    <t>WisdomTree Japan Capital Goods Index</t>
  </si>
  <si>
    <t>JEI-</t>
  </si>
  <si>
    <t>WisdomTree Japan Equity Income Index</t>
  </si>
  <si>
    <t>JFI-</t>
  </si>
  <si>
    <t>WisdomTree Japan Financials Index</t>
  </si>
  <si>
    <t>JHCI</t>
  </si>
  <si>
    <t>WisdomTree Japan Health Care Index</t>
  </si>
  <si>
    <t>JREI</t>
  </si>
  <si>
    <t>WisdomTree Japan Real Estate Index</t>
  </si>
  <si>
    <t>JTMT</t>
  </si>
  <si>
    <t>WisdomTree Japan Tech, Media, and Telecom Index</t>
  </si>
  <si>
    <t>WisdomTree Japan SmallCap Equity Index</t>
  </si>
  <si>
    <t>LCGI</t>
  </si>
  <si>
    <t>WisdomTree LargeCap Growth Index</t>
  </si>
  <si>
    <t>WisdomTree Pacific ex-Japan Equity Income Index</t>
  </si>
  <si>
    <t>LCV-</t>
  </si>
  <si>
    <t>WisdomTree U.S. LargeCap Value Index (TR)</t>
  </si>
  <si>
    <t>AMA-</t>
  </si>
  <si>
    <t>WSTCM Global Macro Risk-Managed Index</t>
  </si>
  <si>
    <t>GYH-</t>
  </si>
  <si>
    <t>Zacks Global Yield Hog Index</t>
  </si>
  <si>
    <t>7CR-</t>
  </si>
  <si>
    <t>7SF-</t>
  </si>
  <si>
    <t>COVB</t>
  </si>
  <si>
    <t>Lyxor Convertible Bonds Arbitrage Index</t>
  </si>
  <si>
    <t>AMXI</t>
  </si>
  <si>
    <t>S&amp;P Emerging and Frontier ME and Africa BMI Index (Custom)</t>
  </si>
  <si>
    <t>AMX2</t>
  </si>
  <si>
    <t>S&amp;P ME and Africa BMI Index (Custom)</t>
  </si>
  <si>
    <t>IT10</t>
  </si>
  <si>
    <t>S&amp;P/TSX CAPPED 10% INCOME TRUST INDEX</t>
  </si>
  <si>
    <t>TXMS</t>
  </si>
  <si>
    <t>S&amp;P/TSX MidSmall</t>
  </si>
  <si>
    <t>DAEC</t>
  </si>
  <si>
    <t>S&amp;P UAE Domestic Shariah capped 25%</t>
  </si>
  <si>
    <t>BAF-</t>
  </si>
  <si>
    <t>S&amp;P/ASX 100 Bank Adjustment Factor Index</t>
  </si>
  <si>
    <t>BAFI</t>
  </si>
  <si>
    <t>S&amp;P/ASX 100 INDUSTRIALS Bank Adjustment Factor Index</t>
  </si>
  <si>
    <t>VA--</t>
  </si>
  <si>
    <t>HSBC US Volatility Alpha 10% Risk Control Index</t>
  </si>
  <si>
    <t>VP--</t>
  </si>
  <si>
    <t>HSBC US Volatility Premium 10% Risk Control Index</t>
  </si>
  <si>
    <t>DADI</t>
  </si>
  <si>
    <t>Standard Chartered Developed Asia Dividend Index</t>
  </si>
  <si>
    <t>DVEX</t>
  </si>
  <si>
    <t>Blackrock EM Select Dividend with exclusion Index</t>
  </si>
  <si>
    <t>EUDV</t>
  </si>
  <si>
    <t>Credit Suisse HOLT European Dividends Index</t>
  </si>
  <si>
    <t>DIVP</t>
  </si>
  <si>
    <t>CS AIS Price Cumulative Quarterly Dividend</t>
  </si>
  <si>
    <t>EDCI</t>
  </si>
  <si>
    <t>Defined Emerging Markets Dividend Index</t>
  </si>
  <si>
    <t>IDCI</t>
  </si>
  <si>
    <t>Defined International Dividend Index</t>
  </si>
  <si>
    <t>UDCI</t>
  </si>
  <si>
    <t>Defined US Dividend Index</t>
  </si>
  <si>
    <t>DGV-</t>
  </si>
  <si>
    <t>Nasdaq Dividend Achievers Select Index</t>
  </si>
  <si>
    <t>EDOG</t>
  </si>
  <si>
    <t>S-Network Emerging Sector Dividend Dogs</t>
  </si>
  <si>
    <t>IDOG</t>
  </si>
  <si>
    <t>S-Network International Sector Dividend Dogs</t>
  </si>
  <si>
    <t>DA11</t>
  </si>
  <si>
    <t>Standard Chartered Developed Asia Dividend Index (Class D, Price Return)</t>
  </si>
  <si>
    <t>DA48</t>
  </si>
  <si>
    <t>Standard Chartered Developed Asia Dividend Index (Class I, Price Return)</t>
  </si>
  <si>
    <t>DA58</t>
  </si>
  <si>
    <t>Standard Chartered Developed Asia Dividend Index (Total Return, Investable)</t>
  </si>
  <si>
    <t>DA15</t>
  </si>
  <si>
    <t>Standard Chartered Developed Asia Dividend Index 3 (Class D, Price Return)</t>
  </si>
  <si>
    <t>SDOG</t>
  </si>
  <si>
    <t>W.E. Donoghue's Power Dividend Index</t>
  </si>
  <si>
    <t>APJD</t>
  </si>
  <si>
    <t>WisdomTree Asia Pacific ex-Japan SmallCap Dividend Index</t>
  </si>
  <si>
    <t>AUS-</t>
  </si>
  <si>
    <t>WisdomTree Australia Dividend Index</t>
  </si>
  <si>
    <t>EMDG</t>
  </si>
  <si>
    <t>WisdomTree Emerging Markets Quality Dividend Growth Index</t>
  </si>
  <si>
    <t>EUDG</t>
  </si>
  <si>
    <t>WisdomTree Europe Quality Dividend Growth Index</t>
  </si>
  <si>
    <t>GDIV</t>
  </si>
  <si>
    <t>WisdomTree Global Dividend Index</t>
  </si>
  <si>
    <t>GSCD</t>
  </si>
  <si>
    <t>WisdomTree Global SmallCap Dividend Index (TR)</t>
  </si>
  <si>
    <t>ILCD</t>
  </si>
  <si>
    <t xml:space="preserve">WisdomTree International LargeCap Dividend Index  </t>
  </si>
  <si>
    <t>IMCD</t>
  </si>
  <si>
    <t>WisdomTree International MidCap Dividend Index</t>
  </si>
  <si>
    <t>JPDG</t>
  </si>
  <si>
    <t>WisdomTree Japan Hedged Quality Dividend Growth Index</t>
  </si>
  <si>
    <t>JSCD</t>
  </si>
  <si>
    <t>WisdomTree Japan SmallCap Dividend Index</t>
  </si>
  <si>
    <t>MED-</t>
  </si>
  <si>
    <t>WisdomTree MidEast Dividend Index</t>
  </si>
  <si>
    <t>PACD</t>
  </si>
  <si>
    <t xml:space="preserve">WisdomTree Pacific ex-Japan Dividend Index </t>
  </si>
  <si>
    <t>GENV</t>
  </si>
  <si>
    <t>SGI Global Environment</t>
  </si>
  <si>
    <t>WEM-</t>
  </si>
  <si>
    <t>SGI Wise Emerging Index</t>
  </si>
  <si>
    <t>SUFX</t>
  </si>
  <si>
    <t>Sustainability Food Index</t>
  </si>
  <si>
    <t>LBNK</t>
  </si>
  <si>
    <t>Turkey Large Cap Banks Index</t>
  </si>
  <si>
    <t>AENE</t>
  </si>
  <si>
    <t>World Alternative Energy Index</t>
  </si>
  <si>
    <t>BIOE</t>
  </si>
  <si>
    <t>World Bioenergy Index</t>
  </si>
  <si>
    <t>TIM-</t>
  </si>
  <si>
    <t>World Timber Index</t>
  </si>
  <si>
    <t>SWAT</t>
  </si>
  <si>
    <t>WOWAX Shariah Index</t>
  </si>
  <si>
    <t>HOG-</t>
  </si>
  <si>
    <t>Zacks International Yield Hog Index</t>
  </si>
  <si>
    <t>GINS</t>
  </si>
  <si>
    <t>Zurich Financial Services Index</t>
  </si>
  <si>
    <t>LM--</t>
  </si>
  <si>
    <t>AlphaBeta MOMENTUM LARGE CAP</t>
  </si>
  <si>
    <t>BF--</t>
  </si>
  <si>
    <t>AlphaBeta VALUE General</t>
  </si>
  <si>
    <t>LV--</t>
  </si>
  <si>
    <t>AlphaBeta VALUE LARGE CAP</t>
  </si>
  <si>
    <t>CO--</t>
  </si>
  <si>
    <t>BASF Index</t>
  </si>
  <si>
    <t>INLC</t>
  </si>
  <si>
    <t>CEMP International 500 Long-Cash Volatility Weighted Index</t>
  </si>
  <si>
    <t>LRLC</t>
  </si>
  <si>
    <t>CEMP U.S. Large Cap 500 Long-Cash Volatility Weighted Index</t>
  </si>
  <si>
    <t>LRV-</t>
  </si>
  <si>
    <t>CEMP U.S. Large Cap 500 Volatility Weighted Index</t>
  </si>
  <si>
    <t>REV-</t>
  </si>
  <si>
    <t>CEMP U.S. REIT 100 Volatility Weighted Index</t>
  </si>
  <si>
    <t>RELC</t>
  </si>
  <si>
    <t>CEMP U.S. REIT Long-Cash Volatility Weighted Index</t>
  </si>
  <si>
    <t>5SV-</t>
  </si>
  <si>
    <t>CEMP U.S. Small Cap 500 Long/Cash Volatility Weighted Index</t>
  </si>
  <si>
    <t>SMV-</t>
  </si>
  <si>
    <t>CEMP U.S. Small Cap 500 Volatility Weighted Index</t>
  </si>
  <si>
    <t>130-</t>
  </si>
  <si>
    <t>Credit Suisse 130/30 Index</t>
  </si>
  <si>
    <t>130L</t>
  </si>
  <si>
    <t>Credit Suisse 130/30 Long Basket Return</t>
  </si>
  <si>
    <t>130S</t>
  </si>
  <si>
    <t>Credit Suisse 130/30 Short Basket Return</t>
  </si>
  <si>
    <t>CEF-</t>
  </si>
  <si>
    <t>First Trust Composite Closed-End Fund Index</t>
  </si>
  <si>
    <t>50--</t>
  </si>
  <si>
    <t>Fox 50 Index</t>
  </si>
  <si>
    <t>IDAD</t>
  </si>
  <si>
    <t>India ADR/GDR 15 Index</t>
  </si>
  <si>
    <t>EMV-</t>
  </si>
  <si>
    <t>Nasdaq Victory Emerging Market 500 Volatility Weighted Index</t>
  </si>
  <si>
    <t>GLO-</t>
  </si>
  <si>
    <t>Palisades Global Water Index</t>
  </si>
  <si>
    <t>PRV-</t>
  </si>
  <si>
    <t>Private Equity Index</t>
  </si>
  <si>
    <t>WR--</t>
  </si>
  <si>
    <t>RAE Fundamental All World</t>
  </si>
  <si>
    <t>EEU-</t>
  </si>
  <si>
    <t>RAE Fundamental Developed Europe</t>
  </si>
  <si>
    <t>ST--</t>
  </si>
  <si>
    <t>RAE Fundamental</t>
  </si>
  <si>
    <t>USLV</t>
  </si>
  <si>
    <t>RAFI Low Volatility US Unconstrained</t>
  </si>
  <si>
    <t>USL-</t>
  </si>
  <si>
    <t>RAFI US ELS Long Sub Index</t>
  </si>
  <si>
    <t>USS-</t>
  </si>
  <si>
    <t>RAFI US ELS Short Sub Index</t>
  </si>
  <si>
    <t>RT4+</t>
  </si>
  <si>
    <t>Real Return Target 40+ Index</t>
  </si>
  <si>
    <t>RT15</t>
  </si>
  <si>
    <t>Real Return Target 2015 Index</t>
  </si>
  <si>
    <t>RT45</t>
  </si>
  <si>
    <t>Real Return Target 2045 Index</t>
  </si>
  <si>
    <t>RT20</t>
  </si>
  <si>
    <t>Real Return Target 2020 Index</t>
  </si>
  <si>
    <t>RT50</t>
  </si>
  <si>
    <t>Real Return Target 2050 Index</t>
  </si>
  <si>
    <t>RT25</t>
  </si>
  <si>
    <t>Real Return Target 2025 Index</t>
  </si>
  <si>
    <t>RT35</t>
  </si>
  <si>
    <t>Real Return Target 2035 Index</t>
  </si>
  <si>
    <t>RT30</t>
  </si>
  <si>
    <t>Real Return Target 2030 Index</t>
  </si>
  <si>
    <t>RT40</t>
  </si>
  <si>
    <t>Real Return Target 2040 Index</t>
  </si>
  <si>
    <t>RTT-</t>
  </si>
  <si>
    <t>Real Return Target Today Index</t>
  </si>
  <si>
    <t>RPVT</t>
  </si>
  <si>
    <t>Guggenheim RBP Large-Cap Value Leading 30 Index</t>
  </si>
  <si>
    <t>RPLT</t>
  </si>
  <si>
    <t>Guggenheim RBP Large-Cap Leading 30 Index</t>
  </si>
  <si>
    <t>RPGB</t>
  </si>
  <si>
    <t>Guggenheim RBP Large-Cap Growth Lagging 30 Index</t>
  </si>
  <si>
    <t>RLB5</t>
  </si>
  <si>
    <t>Guggenheim RBP Large-Cap 50 Defensive Index</t>
  </si>
  <si>
    <t>RHB3</t>
  </si>
  <si>
    <t>DJSTTHRHB3USDW---P-US----</t>
  </si>
  <si>
    <t>RLB3</t>
  </si>
  <si>
    <t>DJSTTHRLB3USDW---P-US----</t>
  </si>
  <si>
    <t>RPVB</t>
  </si>
  <si>
    <t>Guggenheim RBP Large-Cap Value Lagging 30 Index</t>
  </si>
  <si>
    <t>RPDA</t>
  </si>
  <si>
    <t>Guggenheim Directional Allocation Total Return Index</t>
  </si>
  <si>
    <t>RHB1</t>
  </si>
  <si>
    <t>Guggenheim RBP Large-Cap Aggressive Index</t>
  </si>
  <si>
    <t>RPLB</t>
  </si>
  <si>
    <t>Guggenheim RBP Large-Cap Lagging 30 Index</t>
  </si>
  <si>
    <t>RLB1</t>
  </si>
  <si>
    <t>RHB5</t>
  </si>
  <si>
    <t>Guggenheim RBP Large-Cap 50 Aggressive Index</t>
  </si>
  <si>
    <t>RPGT</t>
  </si>
  <si>
    <t>Guggenheim RBP Large-Cap Growth Leading 30 Index</t>
  </si>
  <si>
    <t>1HD-</t>
  </si>
  <si>
    <t>CEMP U.S. High Dividend 100 Long/Cash Volatility Weighted Index</t>
  </si>
  <si>
    <t>1HDV</t>
  </si>
  <si>
    <t>CEMP U.S. Large Cap High Dividend 100 Volatility Weighted Index</t>
  </si>
  <si>
    <t>HIBO</t>
  </si>
  <si>
    <t>Cash Accural HIBOR 3M</t>
  </si>
  <si>
    <t>VT0-</t>
  </si>
  <si>
    <t>X-Alpha Vol-Targeted ER Index</t>
  </si>
  <si>
    <t>VT3-</t>
  </si>
  <si>
    <t>X-Alpha Vol-Targeted Index Level III</t>
  </si>
  <si>
    <t>VT4-</t>
  </si>
  <si>
    <t>X-Alpha Vol-Targeted Index Level IV</t>
  </si>
  <si>
    <t>VTL-</t>
  </si>
  <si>
    <t>X-Alpha Vol-Targeted TR Daily Index Level</t>
  </si>
  <si>
    <t>300B</t>
  </si>
  <si>
    <t>S&amp;P/ASX 300</t>
  </si>
  <si>
    <t>300C</t>
  </si>
  <si>
    <t>S&amp;P/ASX 300 Consumer Durables &amp;APPAREL (Industry Group) (TR)</t>
  </si>
  <si>
    <t>300D</t>
  </si>
  <si>
    <t>S&amp;P/ASX 50</t>
  </si>
  <si>
    <t>300E</t>
  </si>
  <si>
    <t>S&amp;P/ASX SMALL ORDINARIES Consumer Durables &amp;APPAREL (Industry Group)  Inactive (02-apr-2002)  (23-A</t>
  </si>
  <si>
    <t>RPCY</t>
  </si>
  <si>
    <t>S&amp;P GSCI Carry</t>
  </si>
  <si>
    <t>RPCT</t>
  </si>
  <si>
    <t>S&amp;P GSCI Carry - Tilted</t>
  </si>
  <si>
    <t>RPCS</t>
  </si>
  <si>
    <t>S&amp;P GSCI Sector Carry</t>
  </si>
  <si>
    <t>RPST</t>
  </si>
  <si>
    <t>S&amp;P GSCI Sector Carry - Tilted</t>
  </si>
  <si>
    <t>EG--</t>
  </si>
  <si>
    <t>S&amp;P/EGX ESG Index</t>
  </si>
  <si>
    <t>CPIY</t>
  </si>
  <si>
    <t>S&amp;P Monthly Australian Consumer Price Indicator YoY</t>
  </si>
  <si>
    <t>CPIM</t>
  </si>
  <si>
    <t>S&amp;P Monthly Australian Consumer Price Indicator MoM</t>
  </si>
  <si>
    <t>TP9Y</t>
  </si>
  <si>
    <t>S&amp;P US Treasury TIPS 1-10 Year Index</t>
  </si>
  <si>
    <t>TPFP</t>
  </si>
  <si>
    <t>S&amp;P US Treasury TIPS 15+ Year Index</t>
  </si>
  <si>
    <t>EU1L</t>
  </si>
  <si>
    <t>S&amp;P European First Lien Loan Index</t>
  </si>
  <si>
    <t>EURI</t>
  </si>
  <si>
    <t>S&amp;P European Retail Loan Index</t>
  </si>
  <si>
    <t>EU2L</t>
  </si>
  <si>
    <t>S&amp;P European Second Lien Loan Index</t>
  </si>
  <si>
    <t>EULB</t>
  </si>
  <si>
    <t>S&amp;P European LBO Loan Index</t>
  </si>
  <si>
    <t>EUTB</t>
  </si>
  <si>
    <t>S&amp;P European Term Loan B Loan Index</t>
  </si>
  <si>
    <t>EUNR</t>
  </si>
  <si>
    <t>S&amp;P European Nordic Region Loan Index</t>
  </si>
  <si>
    <t>EUCD</t>
  </si>
  <si>
    <t>S&amp;P European CCC and D Ratings Loan Index</t>
  </si>
  <si>
    <t>EUCT</t>
  </si>
  <si>
    <t>S&amp;P European Telecom &amp; Cable Loan Index</t>
  </si>
  <si>
    <t>EUFI</t>
  </si>
  <si>
    <t>S&amp;P European France Loan Index</t>
  </si>
  <si>
    <t>EUDI</t>
  </si>
  <si>
    <t>S&amp;P European Defensive Loan Index</t>
  </si>
  <si>
    <t>EUNI</t>
  </si>
  <si>
    <t>S&amp;P European Netherlands Loan Index</t>
  </si>
  <si>
    <t>EUPI</t>
  </si>
  <si>
    <t>S&amp;P European Publishing Loan Index</t>
  </si>
  <si>
    <t>EUIT</t>
  </si>
  <si>
    <t>S&amp;P European Italy Loan Index</t>
  </si>
  <si>
    <t>EU2B</t>
  </si>
  <si>
    <t>S&amp;P European BB Ratings Loan Index</t>
  </si>
  <si>
    <t>EU1B</t>
  </si>
  <si>
    <t>S&amp;P European B Ratings Loan Index</t>
  </si>
  <si>
    <t>EUAT</t>
  </si>
  <si>
    <t>S&amp;P European All Telecom Loan Index</t>
  </si>
  <si>
    <t>EUGI</t>
  </si>
  <si>
    <t>S&amp;P European Germany Loan Index</t>
  </si>
  <si>
    <t>EUEL</t>
  </si>
  <si>
    <t>S&amp;P European Euro Denominated LBO Loan Index</t>
  </si>
  <si>
    <t>EUFP</t>
  </si>
  <si>
    <t>S&amp;P European Food Products Loan Index</t>
  </si>
  <si>
    <t>EUED</t>
  </si>
  <si>
    <t>S&amp;P European Euro Denominated Loan Index</t>
  </si>
  <si>
    <t>EUHI</t>
  </si>
  <si>
    <t>S&amp;P European Healthcare Loan Index</t>
  </si>
  <si>
    <t>EUSI</t>
  </si>
  <si>
    <t>S&amp;P European Spain Loan Index</t>
  </si>
  <si>
    <t>EUCP</t>
  </si>
  <si>
    <t>S&amp;P European Chemical &amp; Plastics Loan Index</t>
  </si>
  <si>
    <t>EUBD</t>
  </si>
  <si>
    <t>S&amp;P European Bldg &amp; Dev Loan Index</t>
  </si>
  <si>
    <t>EU3C</t>
  </si>
  <si>
    <t>S&amp;P European CCC Ratings Loan Index</t>
  </si>
  <si>
    <t>EUBS</t>
  </si>
  <si>
    <t>S&amp;P European Business Services Loan Index</t>
  </si>
  <si>
    <t>EUAI</t>
  </si>
  <si>
    <t>S&amp;P European Auto Loan Index</t>
  </si>
  <si>
    <t>EUCY</t>
  </si>
  <si>
    <t>S&amp;P European Cyclical Loan Index</t>
  </si>
  <si>
    <t>EUII</t>
  </si>
  <si>
    <t>S&amp;P European General Industrial Loan Index</t>
  </si>
  <si>
    <t>EUWE</t>
  </si>
  <si>
    <t>S&amp;P European Western Europe Loan Index</t>
  </si>
  <si>
    <t>EUPG</t>
  </si>
  <si>
    <t>S&amp;P European PIIGS Loan Index</t>
  </si>
  <si>
    <t>EUUK</t>
  </si>
  <si>
    <t>S&amp;P European UK Loan Index</t>
  </si>
  <si>
    <t>EUTC</t>
  </si>
  <si>
    <t>S&amp;P European Term Loan C Loan Index</t>
  </si>
  <si>
    <t>SBT1</t>
  </si>
  <si>
    <t>S&amp;P Namibia Sovereign Bond 1+ Year Top 10 Index</t>
  </si>
  <si>
    <t>ER1P</t>
  </si>
  <si>
    <t>ER13</t>
  </si>
  <si>
    <t>ER15</t>
  </si>
  <si>
    <t>ER35</t>
  </si>
  <si>
    <t>ER51</t>
  </si>
  <si>
    <t>ER57</t>
  </si>
  <si>
    <t>ER71</t>
  </si>
  <si>
    <t>SK2-</t>
  </si>
  <si>
    <t>S&amp;P GCC Bond Index</t>
  </si>
  <si>
    <t>GOV-</t>
  </si>
  <si>
    <t>S&amp;P U.S. Government Bond Index (Non-Calc)</t>
  </si>
  <si>
    <t>ER01</t>
  </si>
  <si>
    <t>USIG</t>
  </si>
  <si>
    <t>S&amp;P U.S. Issued Investment Grade Corporate Bond Index II</t>
  </si>
  <si>
    <t>CPIG</t>
  </si>
  <si>
    <t>S&amp;P U.S. Dollar Global Investment Grade Corporate Bond Index (Non-Calc)</t>
  </si>
  <si>
    <t>LUA1</t>
  </si>
  <si>
    <t>S&amp;P/LSTA U.S. Aerospace &amp; Defense Narrow Loan Index</t>
  </si>
  <si>
    <t>LUA2</t>
  </si>
  <si>
    <t>S&amp;P/LSTA U.S. Aerospace &amp; Defense Narrow Performing Loan Index</t>
  </si>
  <si>
    <t>LUA3</t>
  </si>
  <si>
    <t>S&amp;P/LSTA U.S. Air Transport Narrow Loan Index</t>
  </si>
  <si>
    <t>LUA4</t>
  </si>
  <si>
    <t>S&amp;P/LSTA U.S. Air Transport Narrow Performing Loan Index</t>
  </si>
  <si>
    <t>LUAL</t>
  </si>
  <si>
    <t>S&amp;P/LSTA U.S. All Industries Ex Telecom Loan Index</t>
  </si>
  <si>
    <t>LUA5</t>
  </si>
  <si>
    <t>S&amp;P/LSTA U.S. Automotive Narrow Loan Index</t>
  </si>
  <si>
    <t>LUA6</t>
  </si>
  <si>
    <t>S&amp;P/LSTA U.S. Automotive Narrow Performing Loan Index</t>
  </si>
  <si>
    <t>LU5B</t>
  </si>
  <si>
    <t>S&amp;P/LSTA U.S. B- Rating Loan Index</t>
  </si>
  <si>
    <t>LU4B</t>
  </si>
  <si>
    <t>S&amp;P/LSTA U.S. B+ Rating Loan Index</t>
  </si>
  <si>
    <t>BD2B</t>
  </si>
  <si>
    <t>S&amp;P/LSTA U.S. BB- Ratings and Above Loan Index</t>
  </si>
  <si>
    <t>LU3B</t>
  </si>
  <si>
    <t>S&amp;P/LSTA U.S. BBB Ratings Loan Index</t>
  </si>
  <si>
    <t>LUB1</t>
  </si>
  <si>
    <t>S&amp;P/LSTA U.S. Beverage &amp; Tobacco Narrow Loan Index</t>
  </si>
  <si>
    <t>LUB2</t>
  </si>
  <si>
    <t>S&amp;P/LSTA U.S. Beverage &amp; Tobacco Narrow Performing Loan Index</t>
  </si>
  <si>
    <t>LUB7</t>
  </si>
  <si>
    <t>S&amp;P/LSTA U.S. Brokers/Dealers/Investment Houses Narrow Loan Index</t>
  </si>
  <si>
    <t>LUB8</t>
  </si>
  <si>
    <t>S&amp;P/LSTA U.S. Brokers/Dealers/Investment Houses Narrow Performing Loan Index</t>
  </si>
  <si>
    <t>LUB3</t>
  </si>
  <si>
    <t>S&amp;P/LSTA U.S. Building &amp; Development Narrow Loan Index</t>
  </si>
  <si>
    <t>LUB4</t>
  </si>
  <si>
    <t>S&amp;P/LSTA U.S. Building &amp; Development Narrow Performing Loan Index</t>
  </si>
  <si>
    <t>LUBM</t>
  </si>
  <si>
    <t>S&amp;P/LSTA U.S. Building Materials Broad Loan Index</t>
  </si>
  <si>
    <t>LUB5</t>
  </si>
  <si>
    <t>S&amp;P/LSTA U.S. Business Equipment &amp; Services Narrow Loan Index</t>
  </si>
  <si>
    <t>LUB6</t>
  </si>
  <si>
    <t>S&amp;P/LSTA U.S. Business Equipment &amp; Services Narrow Performing Loan Index</t>
  </si>
  <si>
    <t>LU1C</t>
  </si>
  <si>
    <t>S&amp;P/LSTA U.S. C Ratings Loan Index</t>
  </si>
  <si>
    <t>LUCD</t>
  </si>
  <si>
    <t>S&amp;P/LSTA U.S. C/D Ratings Loan Index</t>
  </si>
  <si>
    <t>LUC1</t>
  </si>
  <si>
    <t>S&amp;P/LSTA U.S. Cable &amp; Satellite Television Narrow Loan Index</t>
  </si>
  <si>
    <t>LUC2</t>
  </si>
  <si>
    <t>S&amp;P/LSTA U.S. Cable &amp; Satellite Television Narrow Performing Loan Index</t>
  </si>
  <si>
    <t>LU3C</t>
  </si>
  <si>
    <t>S&amp;P/LSTA U.S. CCC Ratings Loan Index</t>
  </si>
  <si>
    <t>LUC3</t>
  </si>
  <si>
    <t>S&amp;P/LSTA U.S. Chemicals &amp; Plastics Narrow Loan Index</t>
  </si>
  <si>
    <t>LUC4</t>
  </si>
  <si>
    <t>S&amp;P/LSTA U.S. Chemicals &amp; Plastics Narrow Performing Loan Index</t>
  </si>
  <si>
    <t>LUT3</t>
  </si>
  <si>
    <t>S&amp;P/LSTA U.S. Clothing/Textiles Narrow Loan Index</t>
  </si>
  <si>
    <t>LUT4</t>
  </si>
  <si>
    <t>S&amp;P/LSTA U.S. Clothing/Textiles Narrow Performing Loan Index</t>
  </si>
  <si>
    <t>LUCE</t>
  </si>
  <si>
    <t>S&amp;P/LSTA U.S. Computer &amp; Electronics Broad Loan Index</t>
  </si>
  <si>
    <t>LUC5</t>
  </si>
  <si>
    <t>S&amp;P/LSTA U.S. Conglomerates Narrow Loan Index</t>
  </si>
  <si>
    <t>LUC6</t>
  </si>
  <si>
    <t>S&amp;P/LSTA U.S. Conglomerates Narrow Performing Loan Index</t>
  </si>
  <si>
    <t>LUG1</t>
  </si>
  <si>
    <t>S&amp;P/LSTA U.S. Containers &amp; Glass Products Narrow Loan Index</t>
  </si>
  <si>
    <t>LUG2</t>
  </si>
  <si>
    <t>S&amp;P/LSTA U.S. Containers &amp; Glass Products Narrow Performing Loan Index</t>
  </si>
  <si>
    <t>LUC7</t>
  </si>
  <si>
    <t>S&amp;P/LSTA U.S. Cosmetics/Toiletries Narrow Loan Index</t>
  </si>
  <si>
    <t>LUC8</t>
  </si>
  <si>
    <t>S&amp;P/LSTA U.S. Cosmetics/Toiletries Narrow Performing Loan Index</t>
  </si>
  <si>
    <t>LU1D</t>
  </si>
  <si>
    <t>S&amp;P/LSTA U.S. D Rating Loan Index</t>
  </si>
  <si>
    <t>LUD1</t>
  </si>
  <si>
    <t>S&amp;P/LSTA U.S. Drugs Narrow Loan Index</t>
  </si>
  <si>
    <t>LUD2</t>
  </si>
  <si>
    <t>S&amp;P/LSTA U.S. Drugs Narrow Performing Loan Index</t>
  </si>
  <si>
    <t>LUE1</t>
  </si>
  <si>
    <t>S&amp;P/LSTA U.S. Ecological Services &amp; Equipment Narrow Loan Index</t>
  </si>
  <si>
    <t>LUE2</t>
  </si>
  <si>
    <t>S&amp;P/LSTA U.S. Ecological Services &amp; Equipment Narrow Performing Loan Index</t>
  </si>
  <si>
    <t>LUE3</t>
  </si>
  <si>
    <t>S&amp;P/LSTA U.S. Electronics/Electrical Narrow Loan Index</t>
  </si>
  <si>
    <t>LUE4</t>
  </si>
  <si>
    <t>S&amp;P/LSTA U.S. Electronics/Electrical Narrow Performing Loan Index</t>
  </si>
  <si>
    <t>LUEL</t>
  </si>
  <si>
    <t>S&amp;P/LSTA U.S. Entertainment &amp; Leisure Broad Loan Index</t>
  </si>
  <si>
    <t>LUE5</t>
  </si>
  <si>
    <t>S&amp;P/LSTA U.S. Equipment Leasing Narrow Loan Index</t>
  </si>
  <si>
    <t>LUAA</t>
  </si>
  <si>
    <t>S&amp;P/LSTA U.S. Ex C/D Ratings Loan Index</t>
  </si>
  <si>
    <t>LUF3</t>
  </si>
  <si>
    <t>S&amp;P/LSTA U.S. Financial Intermediaries Narrow Loan Index</t>
  </si>
  <si>
    <t>LUF4</t>
  </si>
  <si>
    <t>S&amp;P/LSTA U.S. Financial Intermediaries Narrow Performing Loan Index</t>
  </si>
  <si>
    <t>LUFB</t>
  </si>
  <si>
    <t>S&amp;P/LSTA U.S. Food &amp; Beverage Broad Loan Index</t>
  </si>
  <si>
    <t>LUF5</t>
  </si>
  <si>
    <t>S&amp;P/LSTA U.S. Food Products Narrow Loan Index</t>
  </si>
  <si>
    <t>LUF6</t>
  </si>
  <si>
    <t>S&amp;P/LSTA U.S. Food Products Narrow Performing Loan Index</t>
  </si>
  <si>
    <t>LUF7</t>
  </si>
  <si>
    <t>S&amp;P/LSTA U.S. Food Service Narrow Loan Index</t>
  </si>
  <si>
    <t>LUF8</t>
  </si>
  <si>
    <t>S&amp;P/LSTA U.S. Food Service Narrow Performing Loan Index</t>
  </si>
  <si>
    <t>LUD3</t>
  </si>
  <si>
    <t>S&amp;P/LSTA U.S. Food/Drug Retailers Narrow Loan Index</t>
  </si>
  <si>
    <t>LUD4</t>
  </si>
  <si>
    <t>S&amp;P/LSTA U.S. Food/Drug Retailers Narrow Performing Loan Index</t>
  </si>
  <si>
    <t>LUFP</t>
  </si>
  <si>
    <t>S&amp;P/LSTA U.S. Forest Product Broad Loan Index</t>
  </si>
  <si>
    <t>LUF9</t>
  </si>
  <si>
    <t>S&amp;P/LSTA U.S. Forest Products Narrow Loan Index</t>
  </si>
  <si>
    <t>LUF0</t>
  </si>
  <si>
    <t>S&amp;P/LSTA U.S. Forest Products Narrow Performing Loan Index</t>
  </si>
  <si>
    <t>LUGH</t>
  </si>
  <si>
    <t>S&amp;P/LSTA U.S. Gaming &amp; Hotel Broad Loan Index</t>
  </si>
  <si>
    <t>LUHC</t>
  </si>
  <si>
    <t>S&amp;P/LSTA U.S. Healthcare Broad Loan Index</t>
  </si>
  <si>
    <t>LUH1</t>
  </si>
  <si>
    <t>S&amp;P/LSTA U.S. Healthcare Narrow Loan Index</t>
  </si>
  <si>
    <t>LUH2</t>
  </si>
  <si>
    <t>S&amp;P/LSTA U.S. Healthcare Narrow Performing Loan Index</t>
  </si>
  <si>
    <t>LUH3</t>
  </si>
  <si>
    <t>S&amp;P/LSTA U.S. Home Furnishings Narrow Loan Index</t>
  </si>
  <si>
    <t>LUH4</t>
  </si>
  <si>
    <t>S&amp;P/LSTA U.S. Home Furnishings Narrow Performing Loan Index</t>
  </si>
  <si>
    <t>LUIN</t>
  </si>
  <si>
    <t>S&amp;P/LSTA U.S. Industrial Broad Loan Index</t>
  </si>
  <si>
    <t>LUI1</t>
  </si>
  <si>
    <t>S&amp;P/LSTA U.S. Industrial Equipment Narrow Loan Index</t>
  </si>
  <si>
    <t>LUI2</t>
  </si>
  <si>
    <t>S&amp;P/LSTA U.S. Industrial Equipment Narrow Performing Loan Index</t>
  </si>
  <si>
    <t>LUIP</t>
  </si>
  <si>
    <t>S&amp;P/LSTA U.S. Industrial Performing Broad Loan Index</t>
  </si>
  <si>
    <t>LUI3</t>
  </si>
  <si>
    <t>S&amp;P/LSTA U.S. Insurance Narrow Loan Index</t>
  </si>
  <si>
    <t>LUI4</t>
  </si>
  <si>
    <t>S&amp;P/LSTA U.S. Insurance Narrow Performing Loan Index</t>
  </si>
  <si>
    <t>LUL1</t>
  </si>
  <si>
    <t>S&amp;P/LSTA U.S. Leisure Goods/Activities/Movies Narrow Loan Index</t>
  </si>
  <si>
    <t>LUL2</t>
  </si>
  <si>
    <t>S&amp;P/LSTA U.S. Leisure Goods/Activities/Movies Narrow Performing Loan Index</t>
  </si>
  <si>
    <t>LUL3</t>
  </si>
  <si>
    <t>S&amp;P/LSTA U.S. Lodging &amp; Casinos Narrow Loan Index</t>
  </si>
  <si>
    <t>LUL4</t>
  </si>
  <si>
    <t>S&amp;P/LSTA U.S. Lodging &amp; Casinos Narrow Performing Loan Index</t>
  </si>
  <si>
    <t>LUME</t>
  </si>
  <si>
    <t>S&amp;P/LSTA U.S. Media Broad Loan Index</t>
  </si>
  <si>
    <t>LUMP</t>
  </si>
  <si>
    <t>S&amp;P/LSTA U.S. Media Performing Broad Loan Index</t>
  </si>
  <si>
    <t>LUMM</t>
  </si>
  <si>
    <t>S&amp;P/LSTA U.S. Metals &amp; Mining Broad Loan Index</t>
  </si>
  <si>
    <t>LUN1</t>
  </si>
  <si>
    <t>S&amp;P/LSTA U.S. Nonferrous Metals/Minerals Narrow Loan Index</t>
  </si>
  <si>
    <t>LUN2</t>
  </si>
  <si>
    <t>S&amp;P/LSTA U.S. Nonferrous Metals/Minerals Narrow Performing Loan Index</t>
  </si>
  <si>
    <t>LUNR</t>
  </si>
  <si>
    <t>S&amp;P/LSTA U.S. Non-Rated Loan Index</t>
  </si>
  <si>
    <t>LUOG</t>
  </si>
  <si>
    <t>S&amp;P/LSTA U.S. Oil &amp; Gas Broad Loan Index</t>
  </si>
  <si>
    <t>LUO1</t>
  </si>
  <si>
    <t>S&amp;P/LSTA U.S. Oil &amp; Gas Narrow Loan Index</t>
  </si>
  <si>
    <t>LUO2</t>
  </si>
  <si>
    <t>S&amp;P/LSTA U.S. Oil &amp; Gas Narrow Performing Loan Index</t>
  </si>
  <si>
    <t>LUOI</t>
  </si>
  <si>
    <t>S&amp;P/LSTA U.S. Other Broad Loan Index</t>
  </si>
  <si>
    <t>LU2P</t>
  </si>
  <si>
    <t>S&amp;P/LSTA U.S. Performing Loans Ex D Rating Index</t>
  </si>
  <si>
    <t>LUP1</t>
  </si>
  <si>
    <t>S&amp;P/LSTA U.S. Publishing Narrow Loan Index</t>
  </si>
  <si>
    <t>LUP2</t>
  </si>
  <si>
    <t>S&amp;P/LSTA U.S. Publishing Narrow Performing Loan Index</t>
  </si>
  <si>
    <t>LUR1</t>
  </si>
  <si>
    <t>S&amp;P/LSTA U.S. Radio &amp; Television Narrow Loan Index</t>
  </si>
  <si>
    <t>LUR2</t>
  </si>
  <si>
    <t>S&amp;P/LSTA U.S. Radio &amp; Television Narrow Performing Loan Index</t>
  </si>
  <si>
    <t>LUR3</t>
  </si>
  <si>
    <t>S&amp;P/LSTA U.S. Rail Industries Narrow Loan Index</t>
  </si>
  <si>
    <t>LUR4</t>
  </si>
  <si>
    <t>S&amp;P/LSTA U.S. Rail Industries Narrow Performing Loan Index</t>
  </si>
  <si>
    <t>LURE</t>
  </si>
  <si>
    <t>S&amp;P/LSTA U.S. Real Estate Broad Loan Index</t>
  </si>
  <si>
    <t>LUR5</t>
  </si>
  <si>
    <t>S&amp;P/LSTA U.S. Retailers Ex Food &amp; Drug Narrow Loan Index</t>
  </si>
  <si>
    <t>LUR6</t>
  </si>
  <si>
    <t>S&amp;P/LSTA U.S. Retailers Ex Food &amp; Drug Narrow Performing Loan Index</t>
  </si>
  <si>
    <t>LUSR</t>
  </si>
  <si>
    <t>S&amp;P/LSTA U.S. Services/Retail Broad Loan Index</t>
  </si>
  <si>
    <t>LUS1</t>
  </si>
  <si>
    <t>S&amp;P/LSTA U.S. Steel Narrow Loan Index</t>
  </si>
  <si>
    <t>LUS2</t>
  </si>
  <si>
    <t>S&amp;P/LSTA U.S. Steel Narrow Performing Loan Index</t>
  </si>
  <si>
    <t>LUS3</t>
  </si>
  <si>
    <t>S&amp;P/LSTA U.S. Surface Transport Narrow Loan Index</t>
  </si>
  <si>
    <t>LUS4</t>
  </si>
  <si>
    <t>S&amp;P/LSTA U.S. Surface Transport Narrow Performing Loan Index</t>
  </si>
  <si>
    <t>LUTI</t>
  </si>
  <si>
    <t>S&amp;P/LSTA U.S. Telecom Broad Loan Index</t>
  </si>
  <si>
    <t>LUT1</t>
  </si>
  <si>
    <t>S&amp;P/LSTA U.S. Telecom Narrow Loan Index</t>
  </si>
  <si>
    <t>LUT2</t>
  </si>
  <si>
    <t>S&amp;P/LSTA U.S. Telecom Narrow Performing Loan Index</t>
  </si>
  <si>
    <t>LUU1</t>
  </si>
  <si>
    <t>S&amp;P/LSTA U.S. Utilities Narrow Loan Index</t>
  </si>
  <si>
    <t>LUU2</t>
  </si>
  <si>
    <t>S&amp;P/LSTA U.S. Utilities Narrow Performing Loan Index</t>
  </si>
  <si>
    <t>LACB</t>
  </si>
  <si>
    <t>S&amp;P Latin America 40 (WM) (USD)</t>
  </si>
  <si>
    <t>S&amp;P SMIT 40</t>
  </si>
  <si>
    <t>CV60</t>
  </si>
  <si>
    <t>S&amp;P CIVETS 60 Index</t>
  </si>
  <si>
    <t>AA5A</t>
  </si>
  <si>
    <t>S&amp;P/ASX All Australian 50 (WM)</t>
  </si>
  <si>
    <t>A2XI</t>
  </si>
  <si>
    <t>S&amp;P/ASX 200 2x Inverse Daily Index</t>
  </si>
  <si>
    <t>AXEC</t>
  </si>
  <si>
    <t>S&amp;P/ASX Emerging Companies Index</t>
  </si>
  <si>
    <t>TOKA</t>
  </si>
  <si>
    <t>S&amp;P Japan Regional Index-Tokai</t>
  </si>
  <si>
    <t>AFR-</t>
  </si>
  <si>
    <t>S&amp;P Africa 40 Index</t>
  </si>
  <si>
    <t>GC50</t>
  </si>
  <si>
    <t>S&amp;P Greater China 50 Index</t>
  </si>
  <si>
    <t>200B</t>
  </si>
  <si>
    <t>S&amp;P/ASX 200 Ex Telstra</t>
  </si>
  <si>
    <t>SACP</t>
  </si>
  <si>
    <t>S&amp;P South Africa Completion Index</t>
  </si>
  <si>
    <t>LADR</t>
  </si>
  <si>
    <t>S&amp;P Latin America ADR Index</t>
  </si>
  <si>
    <t>HIQ-</t>
  </si>
  <si>
    <t>S&amp;P International Developed High Quality Rankings Index</t>
  </si>
  <si>
    <t>700A</t>
  </si>
  <si>
    <t>S&amp;P International 700 (WM)</t>
  </si>
  <si>
    <t>EMA-</t>
  </si>
  <si>
    <t>S&amp;P Emerging Asia 40 Index</t>
  </si>
  <si>
    <t>JSC-</t>
  </si>
  <si>
    <t>JMC-</t>
  </si>
  <si>
    <t>S&amp;P MILA Andean 40 Index</t>
  </si>
  <si>
    <t>AECN</t>
  </si>
  <si>
    <t>S&amp;P Emerging Asia Consumer Index</t>
  </si>
  <si>
    <t>ALLS</t>
  </si>
  <si>
    <t>S&amp;P All Africa Select</t>
  </si>
  <si>
    <t>NF15</t>
  </si>
  <si>
    <t>S&amp;P North Africa 15</t>
  </si>
  <si>
    <t>SA10</t>
  </si>
  <si>
    <t>S&amp;P Southern Africa ex-South Africa 10</t>
  </si>
  <si>
    <t>WA25</t>
  </si>
  <si>
    <t>S&amp;P West Africa 25</t>
  </si>
  <si>
    <t>PAFX</t>
  </si>
  <si>
    <t>S&amp;P Pan Africa Ex-South Africa BMI (USD) NTR</t>
  </si>
  <si>
    <t>EMHB</t>
  </si>
  <si>
    <t>S&amp;P BMI Emerging Markets High Beta Index</t>
  </si>
  <si>
    <t>IDHB</t>
  </si>
  <si>
    <t>S&amp;P BMI International Developed High Beta Index</t>
  </si>
  <si>
    <t>AGR-</t>
  </si>
  <si>
    <t>S&amp;P BMI North American Natural Resources Agriculture Index</t>
  </si>
  <si>
    <t>EGY-</t>
  </si>
  <si>
    <t>S&amp;P BMI North American Natural Resources Energy Index</t>
  </si>
  <si>
    <t>MET-</t>
  </si>
  <si>
    <t>S&amp;P BMI North American Natural Resources Metals and Mining Index</t>
  </si>
  <si>
    <t>CRBN</t>
  </si>
  <si>
    <t>S&amp;P/IFCI Carbon Efficient</t>
  </si>
  <si>
    <t>TXET</t>
  </si>
  <si>
    <t>S&amp;P/TSX Capped Energy Trust Index</t>
  </si>
  <si>
    <t>TXEB</t>
  </si>
  <si>
    <t>S&amp;P/TSX Equity 60 Index</t>
  </si>
  <si>
    <t>TXEA</t>
  </si>
  <si>
    <t>S&amp;P/TSX Equity Completion Index</t>
  </si>
  <si>
    <t>USDF</t>
  </si>
  <si>
    <t>S&amp;P Pan Asia Ex-JANZ Property (USD)</t>
  </si>
  <si>
    <t>350E</t>
  </si>
  <si>
    <t>S&amp;P Europe 350 Shariah Index (USD) -Energy (Sector)</t>
  </si>
  <si>
    <t>GCEG</t>
  </si>
  <si>
    <t>S&amp;P GCC + Egypt Shariah Select 10% Capped Index</t>
  </si>
  <si>
    <t>HTC-</t>
  </si>
  <si>
    <t>S&amp;P Global Healthcare Shariah</t>
  </si>
  <si>
    <t>OI50</t>
  </si>
  <si>
    <t>S&amp;P/OIC COMCEC 50</t>
  </si>
  <si>
    <t>ANBX</t>
  </si>
  <si>
    <t>S&amp;P Saudi Companies ex Conventional Banks (NEW)</t>
  </si>
  <si>
    <t>OIL-</t>
  </si>
  <si>
    <t>S&amp;P Global Oil Index</t>
  </si>
  <si>
    <t>EVLM</t>
  </si>
  <si>
    <t>S&amp;P 500 Dynamic VEQTOR Mid-Term Index</t>
  </si>
  <si>
    <t>EVLX</t>
  </si>
  <si>
    <t>S&amp;P 500 Dynamic VEQTOR X Index Excess Return</t>
  </si>
  <si>
    <t>ITLM</t>
  </si>
  <si>
    <t>S&amp;P Italy LargeMidCap Capped Daily Risk Control 10% Index</t>
  </si>
  <si>
    <t>5MR2</t>
  </si>
  <si>
    <t>S&amp;P 500 Managed Risk 2.0 Index</t>
  </si>
  <si>
    <t>SALV</t>
  </si>
  <si>
    <t>S&amp;P South Africa Low Volatility Index</t>
  </si>
  <si>
    <t>INC-</t>
  </si>
  <si>
    <t>S&amp;P Global Infrastructure Index Cluster</t>
  </si>
  <si>
    <t>SUJE</t>
  </si>
  <si>
    <t>S&amp;P Japan Eco</t>
  </si>
  <si>
    <t>ARBC</t>
  </si>
  <si>
    <t>50L1</t>
  </si>
  <si>
    <t>S&amp;P 500 Low Volatility (PR) Daily Risk Control 5% USD Index</t>
  </si>
  <si>
    <t>PALV</t>
  </si>
  <si>
    <t>S&amp;P Pan Asia Low Volatility Daily Risk Control Index</t>
  </si>
  <si>
    <t>TLVA</t>
  </si>
  <si>
    <t>S&amp;P 1500 Low Valuation Tilt Index</t>
  </si>
  <si>
    <t>TLMO</t>
  </si>
  <si>
    <t>S&amp;P 1500 Positive Momentum Tilt Index</t>
  </si>
  <si>
    <t>TLVO</t>
  </si>
  <si>
    <t>S&amp;P 1500 Reduced Volatility Tilt Index</t>
  </si>
  <si>
    <t>EMDO</t>
  </si>
  <si>
    <t>S&amp;P Emerging Market Dividend Opportunities Index</t>
  </si>
  <si>
    <t>GDO-</t>
  </si>
  <si>
    <t>S&amp;P Global Dividend Opportunities Index</t>
  </si>
  <si>
    <t>SADA</t>
  </si>
  <si>
    <t>S&amp;P South Africa Dividend Aristocrats</t>
  </si>
  <si>
    <t>A2XL</t>
  </si>
  <si>
    <t>S&amp;P/ASX 200 2x Leverage Daily Index</t>
  </si>
  <si>
    <t>CNY-</t>
  </si>
  <si>
    <t>S&amp;P Chinese Renminbi Index</t>
  </si>
  <si>
    <t>TB3M</t>
  </si>
  <si>
    <t>S&amp;P U.S. Treasury Bill 0-3 Month Index (non-calc)</t>
  </si>
  <si>
    <t>AOGC</t>
  </si>
  <si>
    <t>S&amp;P Asia Commodity Producers Oil Gas and Coal Index</t>
  </si>
  <si>
    <t>AAGR</t>
  </si>
  <si>
    <t>S&amp;P Asia Commodity Producers Agribusiness Index</t>
  </si>
  <si>
    <t>SEPL</t>
  </si>
  <si>
    <t>S&amp;P Europe Select Plus Custom Index</t>
  </si>
  <si>
    <t>ORPT</t>
  </si>
  <si>
    <t>S&amp;P/BMV Corpotrac Index TR (Non-Calc)</t>
  </si>
  <si>
    <t>MNDS</t>
  </si>
  <si>
    <t>S&amp;P 500 Managed Distribution Index - No Fee</t>
  </si>
  <si>
    <t>S&amp;P Alpha Control 3 Index</t>
  </si>
  <si>
    <t>CLVF</t>
  </si>
  <si>
    <t>S&amp;P Consumer Finance Index</t>
  </si>
  <si>
    <t>N23-</t>
  </si>
  <si>
    <t>S&amp;P 500 NTR (23%)</t>
  </si>
  <si>
    <t>1OLD</t>
  </si>
  <si>
    <t>S&amp;P 1000 Pure OLD</t>
  </si>
  <si>
    <t>5OLD</t>
  </si>
  <si>
    <t>S&amp;P 500 Pure - OLD</t>
  </si>
  <si>
    <t>SL4-</t>
  </si>
  <si>
    <t>S&amp;P 400 Securities Lending Index</t>
  </si>
  <si>
    <t>5HQR</t>
  </si>
  <si>
    <t>S&amp;P 500 High Quality Rankings Index</t>
  </si>
  <si>
    <t>SL6-</t>
  </si>
  <si>
    <t>S&amp;P 600 Securities Lending Index</t>
  </si>
  <si>
    <t>5LQR</t>
  </si>
  <si>
    <t>S&amp;P 500 Low Quality Rankings Index</t>
  </si>
  <si>
    <t>SL5-</t>
  </si>
  <si>
    <t>S&amp;P 500 Securities Lending Index</t>
  </si>
  <si>
    <t>5XEN</t>
  </si>
  <si>
    <t>S&amp;P 500 ex Energy</t>
  </si>
  <si>
    <t>GRA-</t>
  </si>
  <si>
    <t>Dow Jones Aggressive Portfolio Index</t>
  </si>
  <si>
    <t>URA-</t>
  </si>
  <si>
    <t>Dow Jones Aggressive U.S. Portfolio Index</t>
  </si>
  <si>
    <t>GRC-</t>
  </si>
  <si>
    <t>Dow Jones Conservative Portfolio Index</t>
  </si>
  <si>
    <t>URC-</t>
  </si>
  <si>
    <t>Dow Jones Conservative U.S. Portfolio Index</t>
  </si>
  <si>
    <t>GCMC</t>
  </si>
  <si>
    <t>Dow Jones Global Stock CMAC Index</t>
  </si>
  <si>
    <t>GRM-</t>
  </si>
  <si>
    <t>Dow Jones Moderate Portfolio Index</t>
  </si>
  <si>
    <t>GRMA</t>
  </si>
  <si>
    <t>Dow Jones Moderately Aggressive Portfolio Index</t>
  </si>
  <si>
    <t>URMA</t>
  </si>
  <si>
    <t>Dow Jones Moderately Aggressive U.S. Portfolio Index</t>
  </si>
  <si>
    <t>GRMC</t>
  </si>
  <si>
    <t>Dow Jones Moderately Conservative Portfolio Index</t>
  </si>
  <si>
    <t>URMC</t>
  </si>
  <si>
    <t>Dow Jones Moderately Conservative U.S. Portfolio Index</t>
  </si>
  <si>
    <t>UCMC</t>
  </si>
  <si>
    <t>Dow Jones U.S. Stock CMAC Index</t>
  </si>
  <si>
    <t>Total Return Hedged 75%</t>
  </si>
  <si>
    <t>Price Return Hedged 75%</t>
  </si>
  <si>
    <t>JB</t>
  </si>
  <si>
    <t>Net Total Return Hedged 75%</t>
  </si>
  <si>
    <t>Custom 75 % Hedged</t>
  </si>
  <si>
    <t>AECW</t>
  </si>
  <si>
    <t>S&amp;P/ASX Emerging Companies Index (WM)</t>
  </si>
  <si>
    <t>AORW</t>
  </si>
  <si>
    <t>ALL ORDINARIES (WM)</t>
  </si>
  <si>
    <t>XBFS</t>
  </si>
  <si>
    <t>S&amp;P 500 and S&amp;P Bitcoin Futures 60/40 Blend Index</t>
  </si>
  <si>
    <t>XBFO</t>
  </si>
  <si>
    <t>S&amp;P 500 and S&amp;P Bitcoin Futures 40/60 Blend Index</t>
  </si>
  <si>
    <t>5CTF</t>
  </si>
  <si>
    <t>S&amp;P 500 Climate Transition Focus ESG Index</t>
  </si>
  <si>
    <t>DE50</t>
  </si>
  <si>
    <t>S&amp;P DM Ex-U.S. &amp; EM 50/50 Shariah Index</t>
  </si>
  <si>
    <t>SJ</t>
  </si>
  <si>
    <t>Dividend Shariah</t>
  </si>
  <si>
    <t>IBoxx Sterling</t>
  </si>
  <si>
    <t>IBoxx</t>
  </si>
  <si>
    <t>CBCB</t>
  </si>
  <si>
    <t>beS&amp;P Global Carbon Budget Climate Bespoke(P) Index</t>
  </si>
  <si>
    <t>CBC-</t>
  </si>
  <si>
    <t>S&amp;P Global Carbon Budget Climate Index</t>
  </si>
  <si>
    <t>LMM-</t>
  </si>
  <si>
    <t>S&amp;P Global Lithium Mining &amp; Manufacturing Index</t>
  </si>
  <si>
    <t>LMMN</t>
  </si>
  <si>
    <t xml:space="preserve">S&amp;P Global Lithium Mining &amp; Manufacturing Index (NS Series) </t>
  </si>
  <si>
    <t>A2X1</t>
  </si>
  <si>
    <t>S&amp;P/ASX 200 Ex-S&amp;P/ASX 100 Index</t>
  </si>
  <si>
    <t>SARI</t>
  </si>
  <si>
    <t>SGI Sentiment Asset Rotation Index</t>
  </si>
  <si>
    <t>PR23</t>
  </si>
  <si>
    <t>Mercedes-Benz Peer Group Index PPSP_2023</t>
  </si>
  <si>
    <t>TK23</t>
  </si>
  <si>
    <t>Mercedes-Benz Index PPSP_2023</t>
  </si>
  <si>
    <t>SDM2</t>
  </si>
  <si>
    <t>SGI Sentiment Driven Multi Asset Diversifier Index</t>
  </si>
  <si>
    <t>DQI8</t>
  </si>
  <si>
    <t>SGI Quality Income VT ER 8 Index</t>
  </si>
  <si>
    <t>ROLS</t>
  </si>
  <si>
    <t>ReturnOnLeadership Index</t>
  </si>
  <si>
    <t>SAR8</t>
  </si>
  <si>
    <t>SGI US Sentiment Asset Rotation VT 8 Index </t>
  </si>
  <si>
    <t>Commodities - 1.5X Leveraged</t>
  </si>
  <si>
    <t>SB</t>
  </si>
  <si>
    <t>Commodities - 0.5X Leveraged</t>
  </si>
  <si>
    <t>Modified Trading Hours</t>
  </si>
  <si>
    <t>17</t>
  </si>
  <si>
    <t>Risk Control 17%</t>
  </si>
  <si>
    <t>EEA</t>
  </si>
  <si>
    <t>Extended East Africa</t>
  </si>
  <si>
    <t>E1P2</t>
  </si>
  <si>
    <t>S&amp;P EuroUSA 100 Net Zero 2050 Paris-Aligned Select Index (Series 2)</t>
  </si>
  <si>
    <t>5BIO</t>
  </si>
  <si>
    <t>S&amp;P 500 Biodiversity Index</t>
  </si>
  <si>
    <t>XBIO</t>
  </si>
  <si>
    <t xml:space="preserve">S&amp;P Biodiversity Index </t>
  </si>
  <si>
    <t>EU2S</t>
  </si>
  <si>
    <t>S&amp;P EuroUSA 60 Social Screened Select Index (Series 2)</t>
  </si>
  <si>
    <t>T6S4</t>
  </si>
  <si>
    <t>S&amp;P EuroUSAJapan 60 ESG Select Index (Series 4)</t>
  </si>
  <si>
    <t>N1S2</t>
  </si>
  <si>
    <t>S&amp;P Transatlantic 100 ESG Select (Series 2)</t>
  </si>
  <si>
    <t>50MR</t>
  </si>
  <si>
    <t>S&amp;P 500 Mean Reversion</t>
  </si>
  <si>
    <t>3L</t>
  </si>
  <si>
    <t>Leverage Multiplier 350</t>
  </si>
  <si>
    <t>BVIX</t>
  </si>
  <si>
    <t>S&amp;P/Ibovespa VIX</t>
  </si>
  <si>
    <t>5MKA</t>
  </si>
  <si>
    <t>S&amp;P 500 Market Agility</t>
  </si>
  <si>
    <t>5RA-</t>
  </si>
  <si>
    <t>S&amp;P 500 Long/Short Risk Aware</t>
  </si>
  <si>
    <t>UTRA</t>
  </si>
  <si>
    <t>S&amp;P U.S. Treasury Futures Long/Short Risk Aware</t>
  </si>
  <si>
    <t>DJ10</t>
  </si>
  <si>
    <t>Dow Jones U.S. Dividend 100 10% Premium Covered Call</t>
  </si>
  <si>
    <t>MC30</t>
  </si>
  <si>
    <t>S&amp;P AMT-Free Municipal Series Callable-Adjusted 2030 Index</t>
  </si>
  <si>
    <t>CYSE</t>
  </si>
  <si>
    <t>SGI Cybersecurity Index</t>
  </si>
  <si>
    <t>INEQ</t>
  </si>
  <si>
    <t>WisdomTree India Equity Index</t>
  </si>
  <si>
    <t>50L5</t>
  </si>
  <si>
    <t>S&amp;P 500 0.5X Leveraged Carry-Free Daily Index</t>
  </si>
  <si>
    <t>SEMF</t>
  </si>
  <si>
    <t>SGI EMFR Index</t>
  </si>
  <si>
    <t>CWTR</t>
  </si>
  <si>
    <t>SG CTA World Index</t>
  </si>
  <si>
    <t>IST5</t>
  </si>
  <si>
    <t>DJIM Titans 50 5/10/40 Capped Index</t>
  </si>
  <si>
    <t>51DP</t>
  </si>
  <si>
    <t>S&amp;P 500 10% Daily Premium Covered Call Index</t>
  </si>
  <si>
    <t>10DP</t>
  </si>
  <si>
    <t>Dow Jones U.S. Dividend 100 10% Daily Premium Covered Call Index</t>
  </si>
  <si>
    <t>5SEA</t>
  </si>
  <si>
    <t>S&amp;P 500 Sectors Equal Allocation Index</t>
  </si>
  <si>
    <t>T10E</t>
  </si>
  <si>
    <t>S&amp;P Transatlantic 100 Index</t>
  </si>
  <si>
    <t>5T1T</t>
  </si>
  <si>
    <t>S&amp;P 500 Top 10 Index (TTM)</t>
  </si>
  <si>
    <t>AI5E</t>
  </si>
  <si>
    <t>S&amp;P 500 RavenPack AI Index</t>
  </si>
  <si>
    <t>AI5N</t>
  </si>
  <si>
    <t>S&amp;P 500 RavenPack AI Non-Decrement Index</t>
  </si>
  <si>
    <t>AIAI</t>
  </si>
  <si>
    <t>S&amp;P 500 RavenPack AI Sentiment Index AISB</t>
  </si>
  <si>
    <t>AISN</t>
  </si>
  <si>
    <t>S&amp;P 500 RavenPack AI Sentiment Index NEWS</t>
  </si>
  <si>
    <t>AISE</t>
  </si>
  <si>
    <t>S&amp;P 500 RavenPack AI Sentiment Index</t>
  </si>
  <si>
    <t>AISB</t>
  </si>
  <si>
    <t>S&amp;P 500 RavenPack AI Sentiment Balanced Index</t>
  </si>
  <si>
    <t>AINA</t>
  </si>
  <si>
    <t>S&amp;P 500 RavenPack AI News Algo Index</t>
  </si>
  <si>
    <t>DTT3</t>
  </si>
  <si>
    <t>Dow Jones Taiwan Technology Dividend 30 Index</t>
  </si>
  <si>
    <t>500M</t>
  </si>
  <si>
    <t>S&amp;P 500 Economic Moat Index</t>
  </si>
  <si>
    <t>ISFI</t>
  </si>
  <si>
    <t>Dow Jones Islamic Market World TR and Dow Jones Sukuk PR 65/35 Blend Index</t>
  </si>
  <si>
    <t>SMCD</t>
  </si>
  <si>
    <t>Nikkei Semiconductor Stock Index</t>
  </si>
  <si>
    <t>MXS3</t>
  </si>
  <si>
    <t>S&amp;P Global Mining Ex-South32 Capped Series 2 Index</t>
  </si>
  <si>
    <t>A32-</t>
  </si>
  <si>
    <t>S&amp;P/ASX 300 Index Plus 2% (Custom)</t>
  </si>
  <si>
    <t>YYCM</t>
  </si>
  <si>
    <t>IHSM Carbon</t>
  </si>
  <si>
    <t>PAN1</t>
  </si>
  <si>
    <t>S&amp;P Pan Africa Ex-South Africa Capped (12.5% Non-African Listed Companies) Index</t>
  </si>
  <si>
    <t>FXGI</t>
  </si>
  <si>
    <t>SGI FXGC Index</t>
  </si>
  <si>
    <t>FXGT</t>
  </si>
  <si>
    <t>SGI FXGC Index (Technical)</t>
  </si>
  <si>
    <t>FXGC</t>
  </si>
  <si>
    <t>SGI FXGC Index (Cost)</t>
  </si>
  <si>
    <t>BBSM</t>
  </si>
  <si>
    <t>BBVA SMART Index</t>
  </si>
  <si>
    <t>HVAR</t>
  </si>
  <si>
    <t>HSBC Value Architect Index</t>
  </si>
  <si>
    <t>EV35</t>
  </si>
  <si>
    <t>S&amp;P 500 Futures 35% Edge Volatility</t>
  </si>
  <si>
    <t>EV40</t>
  </si>
  <si>
    <t>S&amp;P 500 Futures 40% Edge Volatility</t>
  </si>
  <si>
    <t>CACR</t>
  </si>
  <si>
    <t>S&amp;P Global Carbon Credit Index</t>
  </si>
  <si>
    <t>CCCA</t>
  </si>
  <si>
    <t>S&amp;P Carbon Credit CCA Index</t>
  </si>
  <si>
    <t>CEUA</t>
  </si>
  <si>
    <t>S&amp;P Carbon Credit EUA Index</t>
  </si>
  <si>
    <t>Fee Reduction 6%</t>
  </si>
  <si>
    <t>Rating(Only for Keys with brand IB)</t>
  </si>
  <si>
    <t>Maturity Code(Only for Keys with brand IB)</t>
  </si>
  <si>
    <t>Maturity Description</t>
  </si>
  <si>
    <t>BN-</t>
  </si>
  <si>
    <t>GG-</t>
  </si>
  <si>
    <t>AD-</t>
  </si>
  <si>
    <t>Not Applicable</t>
  </si>
  <si>
    <t>RHY</t>
  </si>
  <si>
    <t>RIG</t>
  </si>
  <si>
    <t>RIH</t>
  </si>
  <si>
    <t>Investment Grade/High Yield</t>
  </si>
  <si>
    <t>CIRR</t>
  </si>
  <si>
    <t>Cirrus</t>
  </si>
  <si>
    <t>GXLV</t>
  </si>
  <si>
    <t>Fidelity Low Volatility Focus Index</t>
  </si>
  <si>
    <t>NBCP</t>
  </si>
  <si>
    <t>Cirrus Namibia Capped Dual Listed Equity Index</t>
  </si>
  <si>
    <t>KCTW</t>
  </si>
  <si>
    <t>SGI Custom CTA World Trends Index</t>
  </si>
  <si>
    <t>ESCT</t>
  </si>
  <si>
    <t>SGI CTA Equity Sub Index</t>
  </si>
  <si>
    <t>FCTW</t>
  </si>
  <si>
    <t>SGI CTA ex-Equity Sub Index</t>
  </si>
  <si>
    <t>ECDW</t>
  </si>
  <si>
    <t xml:space="preserve">Equity Drifted Weight ticker </t>
  </si>
  <si>
    <t>FCDW</t>
  </si>
  <si>
    <t>Ex- Equity Drifted Weight ticker</t>
  </si>
  <si>
    <t>YYBJ</t>
  </si>
  <si>
    <t>iBoxx Global Developed Markets High Yield</t>
  </si>
  <si>
    <t>YYCJ</t>
  </si>
  <si>
    <t>iBoxx USD Liquid</t>
  </si>
  <si>
    <t>YYBL</t>
  </si>
  <si>
    <t>iBoxx Global Inflation-linked</t>
  </si>
  <si>
    <t>YYBN</t>
  </si>
  <si>
    <t>iBoxx Green Bonds Select</t>
  </si>
  <si>
    <t>8W7L</t>
  </si>
  <si>
    <t>Markit iBoxx Global Developed Markets High Yield Index</t>
  </si>
  <si>
    <t>OXWG</t>
  </si>
  <si>
    <t>Markit iBoxx Global Developed Markets High Yield USD Sub-Index</t>
  </si>
  <si>
    <t>T21A</t>
  </si>
  <si>
    <t>iBoxx $ Liquid High Yield Index</t>
  </si>
  <si>
    <t>13DD</t>
  </si>
  <si>
    <t>iBoxx TIPS Inflation-Linked Index</t>
  </si>
  <si>
    <t>177J</t>
  </si>
  <si>
    <t>iBoxx TIPS Inflation-Linked Index 5+</t>
  </si>
  <si>
    <t>BL6O</t>
  </si>
  <si>
    <t>iBoxx USD Green Bonds Select</t>
  </si>
  <si>
    <t>U6HN</t>
  </si>
  <si>
    <t>iBoxx GBP Green Bonds Select</t>
  </si>
  <si>
    <t>LFER</t>
  </si>
  <si>
    <t>iBoxx $ Liquid Investment Grade Index</t>
  </si>
  <si>
    <t>Bid Price - Nominal</t>
  </si>
  <si>
    <t>YDM</t>
  </si>
  <si>
    <t>Developed Markets</t>
  </si>
  <si>
    <t>FO-</t>
  </si>
  <si>
    <t>GI-</t>
  </si>
  <si>
    <t>IM-</t>
  </si>
  <si>
    <t>JE-</t>
  </si>
  <si>
    <t>MC-</t>
  </si>
  <si>
    <t>MO-</t>
  </si>
  <si>
    <t>PR-</t>
  </si>
  <si>
    <t>SM-</t>
  </si>
  <si>
    <t>VG-</t>
  </si>
  <si>
    <t>Andorra</t>
  </si>
  <si>
    <t>Brunei</t>
  </si>
  <si>
    <t>Faroe Islands</t>
  </si>
  <si>
    <t>Guernsey</t>
  </si>
  <si>
    <t>Isle Of Man</t>
  </si>
  <si>
    <t>Jersey</t>
  </si>
  <si>
    <t>Monaco</t>
  </si>
  <si>
    <t>Macau SAR, China</t>
  </si>
  <si>
    <t>Puerto Rico</t>
  </si>
  <si>
    <t>San Marino</t>
  </si>
  <si>
    <t>British Virgin Islands</t>
  </si>
  <si>
    <t>AD</t>
  </si>
  <si>
    <t>BM</t>
  </si>
  <si>
    <t>BS</t>
  </si>
  <si>
    <t>FO</t>
  </si>
  <si>
    <t>GG</t>
  </si>
  <si>
    <t>JE</t>
  </si>
  <si>
    <t>KY</t>
  </si>
  <si>
    <t>LI</t>
  </si>
  <si>
    <t>MC</t>
  </si>
  <si>
    <t>VG</t>
  </si>
  <si>
    <t>YYAA</t>
  </si>
  <si>
    <t>Corporates</t>
  </si>
  <si>
    <t>YYBA</t>
  </si>
  <si>
    <t>Sovereigns</t>
  </si>
  <si>
    <t>LGIM</t>
  </si>
  <si>
    <t>NK--</t>
  </si>
  <si>
    <t>Danish</t>
  </si>
  <si>
    <t>EALE</t>
  </si>
  <si>
    <t>SGI Allegro Transatlantic Long Leg Strategy</t>
  </si>
  <si>
    <t>TALE</t>
  </si>
  <si>
    <t>SGI Allegro Transatlantic Strategy</t>
  </si>
  <si>
    <t>BBAC</t>
  </si>
  <si>
    <t>BBVA Credit Carry Index</t>
  </si>
  <si>
    <t>BBCT</t>
  </si>
  <si>
    <t>BBVA Credit Trend Index</t>
  </si>
  <si>
    <t>T3FX</t>
  </si>
  <si>
    <t>TRY 3 Month FX Forward Implied Rate</t>
  </si>
  <si>
    <t>HEFC</t>
  </si>
  <si>
    <t>HSBC EM FX Carry Volatility Control Index</t>
  </si>
  <si>
    <t>HEFM</t>
  </si>
  <si>
    <t>HSBC EM FX Momentum Volatility Control Index</t>
  </si>
  <si>
    <t>HD2C</t>
  </si>
  <si>
    <t>HSBC European Dividend Index 2-Year Constant Maturity</t>
  </si>
  <si>
    <t>HD5C</t>
  </si>
  <si>
    <t>HSBC European Dividend Index 5-Year Constant Maturity</t>
  </si>
  <si>
    <t>HUCV</t>
  </si>
  <si>
    <t>HSBC Uniform EUR Core Volatility Budgeted 5% Index</t>
  </si>
  <si>
    <t>HUCI</t>
  </si>
  <si>
    <t>HSBC EUR Uniform Core Index</t>
  </si>
  <si>
    <t>HTR3</t>
  </si>
  <si>
    <t>HSBC TRY Forward Implied 3 Month Rate</t>
  </si>
  <si>
    <t>HMTY</t>
  </si>
  <si>
    <t>HSBC MacroEconomic Treasury Yield Spread Volatility</t>
  </si>
  <si>
    <t>HTB2</t>
  </si>
  <si>
    <t>HSBC MacroEconomic Treasury Yield Spread Core Index Bespoke2</t>
  </si>
  <si>
    <t>HTB3</t>
  </si>
  <si>
    <t>HSBC MacroEconomic Treasury Yield Spread Core Index Bespoke3</t>
  </si>
  <si>
    <t>HTV2</t>
  </si>
  <si>
    <t>HSBC MacroEconomic Treasury Yield Spread Volatility Budgeted Index Bespoke2</t>
  </si>
  <si>
    <t>HYS0</t>
  </si>
  <si>
    <t>HSBC MacroEconomic Treasury Yield Spread Core Index</t>
  </si>
  <si>
    <t>HYS1</t>
  </si>
  <si>
    <t>HSBC MacroEconomic Treasury Yield Spread Volatility Budgeted Index</t>
  </si>
  <si>
    <t>HYSJ</t>
  </si>
  <si>
    <t>HYSN</t>
  </si>
  <si>
    <t>HSBC MacroEconomic Treasury Yield Spread Net Volatility Budgeted Index</t>
  </si>
  <si>
    <t>HTV3</t>
  </si>
  <si>
    <t>HSBC MacroEconomic Treasury Yield Spread Volatility Budgeted Index Bespoke3</t>
  </si>
  <si>
    <t>MGNC</t>
  </si>
  <si>
    <t>Danish non-callable mortgage bond index</t>
  </si>
  <si>
    <t>MGN1</t>
  </si>
  <si>
    <t>Danish non-callable mortgage bond 1 year constant maturity index</t>
  </si>
  <si>
    <t>MGN3</t>
  </si>
  <si>
    <t>Danish non-callable mortgage bond 3 year constant maturity index</t>
  </si>
  <si>
    <t>MBNL</t>
  </si>
  <si>
    <t>Danish non-callable mortgage bond index - Long &amp;gt; 1Y</t>
  </si>
  <si>
    <t>MBNX</t>
  </si>
  <si>
    <t>Danish non-callable mortgage bond index - Short &amp;lt; 1Y</t>
  </si>
  <si>
    <t>GOBN</t>
  </si>
  <si>
    <t>Danish government bond index</t>
  </si>
  <si>
    <t>GO2C</t>
  </si>
  <si>
    <t>Danish government bond 2 year constant maturity index</t>
  </si>
  <si>
    <t>GO3C</t>
  </si>
  <si>
    <t>Danish government bond 3 year constant maturity index</t>
  </si>
  <si>
    <t>GO5C</t>
  </si>
  <si>
    <t>Danish government bond 5 year constant maturity index</t>
  </si>
  <si>
    <t>GO6C</t>
  </si>
  <si>
    <t>Danish government bond 6 year constant maturity index</t>
  </si>
  <si>
    <t>GO7C</t>
  </si>
  <si>
    <t>Danish government bond 7 year constant maturity index</t>
  </si>
  <si>
    <t>GOVT</t>
  </si>
  <si>
    <t>DK Govt</t>
  </si>
  <si>
    <t>MOBO</t>
  </si>
  <si>
    <t>Danish mortgage bond index</t>
  </si>
  <si>
    <t>MOC5</t>
  </si>
  <si>
    <t>DK Mortgage CM 5Y</t>
  </si>
  <si>
    <t>MBIX</t>
  </si>
  <si>
    <t>Danish callable mortgage bond index</t>
  </si>
  <si>
    <t>MC3C</t>
  </si>
  <si>
    <t>Danish callable mortgage bond 3 year constant maturity index</t>
  </si>
  <si>
    <t>MC5C</t>
  </si>
  <si>
    <t>Danish callable mortgage bond 5 year constant maturity index</t>
  </si>
  <si>
    <t>MC7C</t>
  </si>
  <si>
    <t>Danish callable mortgage bond 7 year constant maturity index</t>
  </si>
  <si>
    <t>MBE3</t>
  </si>
  <si>
    <t>Danish callable mortgage bond ex IO 30Y index</t>
  </si>
  <si>
    <t>MTGC</t>
  </si>
  <si>
    <t>DK Mtg Callable</t>
  </si>
  <si>
    <t>MB2C</t>
  </si>
  <si>
    <t>Danish mortgage bond 2 year constant maturity index</t>
  </si>
  <si>
    <t>MB3C</t>
  </si>
  <si>
    <t>Danish mortgage bond 3 year constant maturity index</t>
  </si>
  <si>
    <t>MB5C</t>
  </si>
  <si>
    <t>Danish mortgage bond 5 year constant maturity index</t>
  </si>
  <si>
    <t>DVRP</t>
  </si>
  <si>
    <t>RBC US Equity Dynamic VRP Cap 2x Index</t>
  </si>
  <si>
    <t>IM1U</t>
  </si>
  <si>
    <t>RBC US Equity Intraday Momentum Excess Return Index - Series 1</t>
  </si>
  <si>
    <t>IM2U</t>
  </si>
  <si>
    <t>RBC US Equity Intraday Momentum Excess Return Index - Series 2</t>
  </si>
  <si>
    <t>MACA</t>
  </si>
  <si>
    <t>Multi-Asset Conservative Allocation Index</t>
  </si>
  <si>
    <t>MABA</t>
  </si>
  <si>
    <t>Multi-Asset Balanced Allocation Index</t>
  </si>
  <si>
    <t>MAGI</t>
  </si>
  <si>
    <t>Multi-Asset Growth Allocation Index</t>
  </si>
  <si>
    <t>UB5Y</t>
  </si>
  <si>
    <t>UBS 5Y Euro Bond Index</t>
  </si>
  <si>
    <t>U25T</t>
  </si>
  <si>
    <t>UBS 25Y US Treasuries Index</t>
  </si>
  <si>
    <t>U5YT</t>
  </si>
  <si>
    <t>UBS 5Y US Treasuries Daily Index</t>
  </si>
  <si>
    <t>5YLO</t>
  </si>
  <si>
    <t>UBS Long CDX EM 5Y Index</t>
  </si>
  <si>
    <t>5YSE</t>
  </si>
  <si>
    <t>UBS Shortable CDX EM 5Y Index</t>
  </si>
  <si>
    <t>5YLH</t>
  </si>
  <si>
    <t>UBS Long CDX HY 5Y Index</t>
  </si>
  <si>
    <t>5YSY</t>
  </si>
  <si>
    <t>UBS Shortable CDX HY 5Y Index</t>
  </si>
  <si>
    <t>5YLI</t>
  </si>
  <si>
    <t>UBS Long CDX IG 5Y Index</t>
  </si>
  <si>
    <t>5YSI</t>
  </si>
  <si>
    <t>UBS Shortable CDX IG 5Y Index</t>
  </si>
  <si>
    <t>5YLM</t>
  </si>
  <si>
    <t>UBS Long iTraxx Main 5Y Index</t>
  </si>
  <si>
    <t>5YSM</t>
  </si>
  <si>
    <t>UBS Shortable iTraxx Main 5Y Index</t>
  </si>
  <si>
    <t>5YLX</t>
  </si>
  <si>
    <t>UBS Long iTraxx XO 5Y Index</t>
  </si>
  <si>
    <t>5YSX</t>
  </si>
  <si>
    <t>UBS Shortable iTraxx XO 5Y Index</t>
  </si>
  <si>
    <t>CQB7</t>
  </si>
  <si>
    <t>UBS Commodity Quarterly Backwardation Select - 7 Index</t>
  </si>
  <si>
    <t>CQ12</t>
  </si>
  <si>
    <t>UBS Commodity Quarterly Backwardation Select - 12 Index</t>
  </si>
  <si>
    <t>UROD</t>
  </si>
  <si>
    <t>UBS Rolling Discount Index</t>
  </si>
  <si>
    <t>URDD</t>
  </si>
  <si>
    <t>UBS Deep Rolling Discount Index</t>
  </si>
  <si>
    <t>URDY</t>
  </si>
  <si>
    <t>UBS Dynamic Weekly Index</t>
  </si>
  <si>
    <t>URFL</t>
  </si>
  <si>
    <t>UBS Rolling Flex Index</t>
  </si>
  <si>
    <t>UFRL</t>
  </si>
  <si>
    <t>UBS Flexible Rolling Index</t>
  </si>
  <si>
    <t>UVYI</t>
  </si>
  <si>
    <t>UBS Vario Yield Germany Index</t>
  </si>
  <si>
    <t>UVII</t>
  </si>
  <si>
    <t>UBS Europe Vario Income Index</t>
  </si>
  <si>
    <t>UDSY</t>
  </si>
  <si>
    <t>Unleveraged Defensive Synthetic Equity Fund Index</t>
  </si>
  <si>
    <t>FS25</t>
  </si>
  <si>
    <t>2025 Fixed Swap Index</t>
  </si>
  <si>
    <t>IS25</t>
  </si>
  <si>
    <t>2025 Inflation Swap Index</t>
  </si>
  <si>
    <t>RS25</t>
  </si>
  <si>
    <t>2025 Real Swap Index</t>
  </si>
  <si>
    <t>FS30</t>
  </si>
  <si>
    <t>2030 Fixed Swap Index</t>
  </si>
  <si>
    <t>IS30</t>
  </si>
  <si>
    <t>2030 Inflation Swap Index</t>
  </si>
  <si>
    <t>LL30</t>
  </si>
  <si>
    <t>2030 Leveraged Linker Index</t>
  </si>
  <si>
    <t>RS30</t>
  </si>
  <si>
    <t>2030 Real Swap Index</t>
  </si>
  <si>
    <t>LL34</t>
  </si>
  <si>
    <t>2034 Leveraged Linker Index</t>
  </si>
  <si>
    <t>FS35</t>
  </si>
  <si>
    <t>2035 Fixed Swap Index</t>
  </si>
  <si>
    <t>IS35</t>
  </si>
  <si>
    <t>2035 Inflation Swap Index</t>
  </si>
  <si>
    <t>RS35</t>
  </si>
  <si>
    <t>2035 Real Swap Index</t>
  </si>
  <si>
    <t>LL37</t>
  </si>
  <si>
    <t>2037 Leveraged Linker Index</t>
  </si>
  <si>
    <t>LG38</t>
  </si>
  <si>
    <t>2038 Leveraged Gilt Index</t>
  </si>
  <si>
    <t>FS40</t>
  </si>
  <si>
    <t>2040 Fixed Swap Index</t>
  </si>
  <si>
    <t>IS40</t>
  </si>
  <si>
    <t>2040 Inflation Swap Index</t>
  </si>
  <si>
    <t>LL40</t>
  </si>
  <si>
    <t>2040 Leveraged Linker Index</t>
  </si>
  <si>
    <t>RS40</t>
  </si>
  <si>
    <t>2040 Real Swap Index</t>
  </si>
  <si>
    <t>LG42</t>
  </si>
  <si>
    <t>2042 Leveraged Gilt Index</t>
  </si>
  <si>
    <t>LL42</t>
  </si>
  <si>
    <t>2042 Leveraged Linker Index</t>
  </si>
  <si>
    <t>FS45</t>
  </si>
  <si>
    <t>2045 Fixed Swap Index</t>
  </si>
  <si>
    <t>IS45</t>
  </si>
  <si>
    <t>2045 Inflation Swap Index</t>
  </si>
  <si>
    <t>LG45</t>
  </si>
  <si>
    <t>2045 Leveraged Gilt Index</t>
  </si>
  <si>
    <t>RS45</t>
  </si>
  <si>
    <t>2045 Real Swap Index</t>
  </si>
  <si>
    <t>LL47</t>
  </si>
  <si>
    <t>2047 Leveraged Linker Index</t>
  </si>
  <si>
    <t>LG49</t>
  </si>
  <si>
    <t>2049 Leveraged Gilt Index</t>
  </si>
  <si>
    <t>FS50</t>
  </si>
  <si>
    <t>2050 Fixed Swap Index</t>
  </si>
  <si>
    <t>IS5I</t>
  </si>
  <si>
    <t>2050 Inflation Swap Index</t>
  </si>
  <si>
    <t>LL50</t>
  </si>
  <si>
    <t>2050 Leveraged Linker Index</t>
  </si>
  <si>
    <t>RS5I</t>
  </si>
  <si>
    <t>2050 Real Swap Index</t>
  </si>
  <si>
    <t>FS55</t>
  </si>
  <si>
    <t>2055 Fixed Swap Index</t>
  </si>
  <si>
    <t>LG55</t>
  </si>
  <si>
    <t>2055 Leveraged Gilt Index</t>
  </si>
  <si>
    <t>LL55</t>
  </si>
  <si>
    <t>2055 Leveraged Linker Index</t>
  </si>
  <si>
    <t>RS55</t>
  </si>
  <si>
    <t>2055 Real Swap Index</t>
  </si>
  <si>
    <t>FS60</t>
  </si>
  <si>
    <t>2060 Fixed Swap Index</t>
  </si>
  <si>
    <t>IS60</t>
  </si>
  <si>
    <t>2060 Inflation Swap Index</t>
  </si>
  <si>
    <t>LG60</t>
  </si>
  <si>
    <t>2060 Leveraged Gilt Index</t>
  </si>
  <si>
    <t>RS60</t>
  </si>
  <si>
    <t>2060 Real Swap Index</t>
  </si>
  <si>
    <t>LL62</t>
  </si>
  <si>
    <t>2062 Leveraged Linker Index</t>
  </si>
  <si>
    <t>LG68</t>
  </si>
  <si>
    <t>2068 Leveraged Gilt Index</t>
  </si>
  <si>
    <t>LL68</t>
  </si>
  <si>
    <t>2068 Leveraged Linker Index</t>
  </si>
  <si>
    <t>LGFI</t>
  </si>
  <si>
    <t>LGIM LONGFIXED Index</t>
  </si>
  <si>
    <t>LGRE</t>
  </si>
  <si>
    <t>LGIM LONGREAL Index</t>
  </si>
  <si>
    <t>SHFI</t>
  </si>
  <si>
    <t>LGIM SHORTFIXED Index</t>
  </si>
  <si>
    <t>SHRE</t>
  </si>
  <si>
    <t>LGIM SHORTREAL Index</t>
  </si>
  <si>
    <t>SYEQ</t>
  </si>
  <si>
    <t>Leveraged Synthetic Equity Fund Index</t>
  </si>
  <si>
    <t>QDPA</t>
  </si>
  <si>
    <t>UBS Global Quality Dividend Payers</t>
  </si>
  <si>
    <t>UDYE</t>
  </si>
  <si>
    <t>UBS Dynamic Equity Risk Indicator</t>
  </si>
  <si>
    <t>UBCA</t>
  </si>
  <si>
    <t>UBS Euro Bond Carry Index</t>
  </si>
  <si>
    <t>UB1N</t>
  </si>
  <si>
    <t>UBS 10Y Bond Daily Index</t>
  </si>
  <si>
    <t>UB3Y</t>
  </si>
  <si>
    <t>UBS 30Y German Bond Index</t>
  </si>
  <si>
    <t>UB2Y</t>
  </si>
  <si>
    <t>UBS 2Y Bond Index</t>
  </si>
  <si>
    <t>UMAP</t>
  </si>
  <si>
    <t>UBS Multi Asset Portfolio Japan Alpha Index</t>
  </si>
  <si>
    <t>URAD</t>
  </si>
  <si>
    <t>UBS RADA Index</t>
  </si>
  <si>
    <t>URAS</t>
  </si>
  <si>
    <t>UBS GEM RADA Strategy Index</t>
  </si>
  <si>
    <t>URLS</t>
  </si>
  <si>
    <t>UBS RADA US Long Strategy Index</t>
  </si>
  <si>
    <t>URLP</t>
  </si>
  <si>
    <t>UBS RADA Long Plus Strategy Index</t>
  </si>
  <si>
    <t>U20T</t>
  </si>
  <si>
    <t>UBS 20Y US Treasuries Daily Index</t>
  </si>
  <si>
    <t>U2YT</t>
  </si>
  <si>
    <t>UBS 2Y US Treasuries Daily Index</t>
  </si>
  <si>
    <t>UTRC</t>
  </si>
  <si>
    <t>UBS US Treasuries Carry Index</t>
  </si>
  <si>
    <t>UCEB</t>
  </si>
  <si>
    <t>UBS-CSOP Global Asset Momentum Allocation Flex Equity and Bond Net Index</t>
  </si>
  <si>
    <t>UCSF</t>
  </si>
  <si>
    <t>UBS-CSOP Global Asset Momentum Allocation Flex Net Index</t>
  </si>
  <si>
    <t>UDFV</t>
  </si>
  <si>
    <t>UBS Dynamic FX V10 Delta One Total Return Index</t>
  </si>
  <si>
    <t>UDXL</t>
  </si>
  <si>
    <t>UBS Europe Deep XL Discount Index</t>
  </si>
  <si>
    <t>UROS</t>
  </si>
  <si>
    <t>UBS Europe Rolling Sprint Index</t>
  </si>
  <si>
    <t>MABT</t>
  </si>
  <si>
    <t>UBS Market Beta Equity Index</t>
  </si>
  <si>
    <t>UFXR</t>
  </si>
  <si>
    <t>UBS FX Risk Indicator +</t>
  </si>
  <si>
    <t>URVF</t>
  </si>
  <si>
    <t>UBS FX Volatility Filter Indicator*</t>
  </si>
  <si>
    <t>UFCA</t>
  </si>
  <si>
    <t>UBS G10 FX Carry Index - Total Return</t>
  </si>
  <si>
    <t>MABZ</t>
  </si>
  <si>
    <t>UBS Market Beta AUDUSD Index</t>
  </si>
  <si>
    <t>MAB2</t>
  </si>
  <si>
    <t>UBS Market Beta CADUSD Index</t>
  </si>
  <si>
    <t>MAB3</t>
  </si>
  <si>
    <t>UBS Market Beta EURUSD Index</t>
  </si>
  <si>
    <t>MAB4</t>
  </si>
  <si>
    <t>UBS Market Beta CHFUSD Index</t>
  </si>
  <si>
    <t>MAB5</t>
  </si>
  <si>
    <t>UBS Market Beta GBPUSD Index</t>
  </si>
  <si>
    <t>MAB6</t>
  </si>
  <si>
    <t>UBS Market Beta JPYUSD Index</t>
  </si>
  <si>
    <t>MAB7</t>
  </si>
  <si>
    <t>UBS Market Beta NZDUSD Index</t>
  </si>
  <si>
    <t>MAB8</t>
  </si>
  <si>
    <t>UBS Market Beta NOKUSD Index</t>
  </si>
  <si>
    <t>MAB9</t>
  </si>
  <si>
    <t>UBS Market Beta SEKUSD Index</t>
  </si>
  <si>
    <t>UFT6</t>
  </si>
  <si>
    <t>UBS STARC T6 FX Index</t>
  </si>
  <si>
    <t>MB1M</t>
  </si>
  <si>
    <t>UBS Market Beta 10Y Bond Index</t>
  </si>
  <si>
    <t>T6I-</t>
  </si>
  <si>
    <t>UBS STARC T6 Index</t>
  </si>
  <si>
    <t>1YLC</t>
  </si>
  <si>
    <t>UBS Long CDX IG 10Y Index</t>
  </si>
  <si>
    <t>1YLS</t>
  </si>
  <si>
    <t>UBS Shortable CDX IG 10Y Index</t>
  </si>
  <si>
    <t>1YLM</t>
  </si>
  <si>
    <t>UBS Long iTraxx Main 10Y Index</t>
  </si>
  <si>
    <t>1YSM</t>
  </si>
  <si>
    <t>UBS Shortable iTraxx Main 10Y Index</t>
  </si>
  <si>
    <t>UY5T</t>
  </si>
  <si>
    <t>UBS 5 Year Treasury Index</t>
  </si>
  <si>
    <t>MABJ</t>
  </si>
  <si>
    <t>UBS Market Beta Japan Equity Index JP</t>
  </si>
  <si>
    <t>MABL</t>
  </si>
  <si>
    <t>UBS Market Beta US Equity Index LP</t>
  </si>
  <si>
    <t>QV--</t>
  </si>
  <si>
    <t>Fidelity Quality Value Index</t>
  </si>
  <si>
    <t>HDRE</t>
  </si>
  <si>
    <t>HSBC European Dividend Reference Equity Index</t>
  </si>
  <si>
    <t>HDRB</t>
  </si>
  <si>
    <t>HSBC European Dividend VC Reference Benchmark Index</t>
  </si>
  <si>
    <t>HDRD</t>
  </si>
  <si>
    <t>HSBC European Dividend VC Reference Dividend Index</t>
  </si>
  <si>
    <t>RSPI</t>
  </si>
  <si>
    <t>Al Rajhi PetroChemical Index</t>
  </si>
  <si>
    <t>EXIG</t>
  </si>
  <si>
    <t>S&amp;P Saudi Arabia Domestic Ex-Industry Groups 30% Volatility Capped Index</t>
  </si>
  <si>
    <t>IF65</t>
  </si>
  <si>
    <t>Dow Jones Brookfield Global Infrastructure Index (65% EUR and 65% USD Hedged to CAD)</t>
  </si>
  <si>
    <t>5TCS</t>
  </si>
  <si>
    <t>S&amp;P 500 Thermal Coal Screened Index</t>
  </si>
  <si>
    <t>A315</t>
  </si>
  <si>
    <t>S&amp;P/ASX 300 A-REIT (Sector) Plus 1.5% Index</t>
  </si>
  <si>
    <t>A23-</t>
  </si>
  <si>
    <t>S&amp;P/ASX 200 Plus 3% Index</t>
  </si>
  <si>
    <t>A33-</t>
  </si>
  <si>
    <t>S&amp;P/ASX 300 Plus 3% Index</t>
  </si>
  <si>
    <t>A22-</t>
  </si>
  <si>
    <t>S&amp;P/ASX 200 Plus 2% Index</t>
  </si>
  <si>
    <t>A25-</t>
  </si>
  <si>
    <t>S&amp;P/ASX 200 Plus 5% Index</t>
  </si>
  <si>
    <t>EJS3</t>
  </si>
  <si>
    <t>S&amp;P EuroUSAJapan 100 Net Zero 2050 Paris-Aligned Select (Series 3)</t>
  </si>
  <si>
    <t>EJS2</t>
  </si>
  <si>
    <t>S&amp;P EuroUSAJapan 100 Net Zero 2050 Paris-Aligned Select (Series 2)</t>
  </si>
  <si>
    <t>DVJ1</t>
  </si>
  <si>
    <t>Dow Jones Japan Dividend 100 Index</t>
  </si>
  <si>
    <t>KDEF</t>
  </si>
  <si>
    <t>S&amp;P Kensho Global Defense Index</t>
  </si>
  <si>
    <t>AIES</t>
  </si>
  <si>
    <t>S&amp;P Kensho Artificial Intelligence Enablers Screened Index</t>
  </si>
  <si>
    <t>CYS-</t>
  </si>
  <si>
    <t>S&amp;P Kensho Cyber Security Screened Index</t>
  </si>
  <si>
    <t>J10T</t>
  </si>
  <si>
    <t>S&amp;P Japan 100 Paris-Aligned Transition ESG Index</t>
  </si>
  <si>
    <t>LG34</t>
  </si>
  <si>
    <t>2034 Leveraged Gilt Index</t>
  </si>
  <si>
    <t>LG73</t>
  </si>
  <si>
    <t>2073 Leveraged Gilt Index</t>
  </si>
  <si>
    <t>LL73</t>
  </si>
  <si>
    <t>2073 Leveraged Linker Index</t>
  </si>
  <si>
    <t>A27B</t>
  </si>
  <si>
    <t>S&amp;P/ASX MidCap 50 and Small Ordinaries Daily 25/75 Blend Index</t>
  </si>
  <si>
    <t>E356</t>
  </si>
  <si>
    <t>US Evolution 35v 6d Index</t>
  </si>
  <si>
    <t>E385</t>
  </si>
  <si>
    <t>US Evolution 38v 5d Index</t>
  </si>
  <si>
    <t>E404</t>
  </si>
  <si>
    <t>US Evolution 40v 4d Index</t>
  </si>
  <si>
    <t>TVE6</t>
  </si>
  <si>
    <t>SGTVE356</t>
  </si>
  <si>
    <t>TVE5</t>
  </si>
  <si>
    <t>SGTVE385</t>
  </si>
  <si>
    <t>TVE4</t>
  </si>
  <si>
    <t>SGTVE404</t>
  </si>
  <si>
    <t>TVI6</t>
  </si>
  <si>
    <t>SGTVI356</t>
  </si>
  <si>
    <t>TVI5</t>
  </si>
  <si>
    <t>SGTVI385</t>
  </si>
  <si>
    <t>TVI4</t>
  </si>
  <si>
    <t>SGTVI404</t>
  </si>
  <si>
    <t>MABE</t>
  </si>
  <si>
    <t>MB1E</t>
  </si>
  <si>
    <t>NA2A</t>
  </si>
  <si>
    <r>
      <t xml:space="preserve">S&amp;P/NZX All Real Estate (Sector) Gross with Imputation and S&amp;P/ASX 200 A-REIT (Sector) 50/50 Blend Index </t>
    </r>
    <r>
      <rPr>
        <sz val="11"/>
        <color rgb="FFFF0000"/>
        <rFont val="Calibri"/>
        <family val="2"/>
      </rPr>
      <t>(Custom)</t>
    </r>
  </si>
  <si>
    <t>UBS Market Beta Enhanced History_LC</t>
  </si>
  <si>
    <t>RWH</t>
  </si>
  <si>
    <t>Developed Ex Australia &amp; South Korea</t>
  </si>
  <si>
    <t>DME</t>
  </si>
  <si>
    <t xml:space="preserve">Islamic Market World Extended </t>
  </si>
  <si>
    <t>iBoxx</t>
  </si>
  <si>
    <t>40VT</t>
  </si>
  <si>
    <t>S&amp;P 500 Futures 40% Intraday VT TCA Index</t>
  </si>
  <si>
    <t>S&amp;P Broad AMT-Free Municipal Bond Index</t>
  </si>
  <si>
    <t>BM07</t>
  </si>
  <si>
    <t>S&amp;P Broad AMT-Free Municipal Bond 0-7 Year Index</t>
  </si>
  <si>
    <t>HRCS</t>
  </si>
  <si>
    <t>S&amp;P Hotels, Resorts &amp; Cruise Lines Select Industry Index</t>
  </si>
  <si>
    <t>5B1M</t>
  </si>
  <si>
    <t>S&amp;P 500 10% Buffered Index March Series</t>
  </si>
  <si>
    <t>5B1J</t>
  </si>
  <si>
    <t>S&amp;P 500 10% Buffered Index June Series</t>
  </si>
  <si>
    <t>5B1S</t>
  </si>
  <si>
    <t>S&amp;P 500 10% Buffered Index September Series</t>
  </si>
  <si>
    <t>5B1D</t>
  </si>
  <si>
    <t>S&amp;P 500 10% Buffered Index December Series</t>
  </si>
  <si>
    <t>FCUS</t>
  </si>
  <si>
    <t>Fidelity Focus Index</t>
  </si>
  <si>
    <t>XT1S</t>
  </si>
  <si>
    <t>S&amp;P Europe Ex-UK LargeMidCap and Top 100 SmallCap</t>
  </si>
  <si>
    <t>ETSB</t>
  </si>
  <si>
    <t>SGI Equity Temp-Screened Base Index</t>
  </si>
  <si>
    <t>BIOS</t>
  </si>
  <si>
    <t>BIO STR Index</t>
  </si>
  <si>
    <t>CEE-</t>
  </si>
  <si>
    <t>CEE STR Index</t>
  </si>
  <si>
    <t>ECAR</t>
  </si>
  <si>
    <t>ECAR STR Index</t>
  </si>
  <si>
    <t>ENER</t>
  </si>
  <si>
    <t>ENER STR NTR Index</t>
  </si>
  <si>
    <t>EUAC</t>
  </si>
  <si>
    <t>EUAC STR TR Index</t>
  </si>
  <si>
    <t>FEF-</t>
  </si>
  <si>
    <t>FEF STR Index</t>
  </si>
  <si>
    <t>HEAL</t>
  </si>
  <si>
    <t>HEAL STR Index</t>
  </si>
  <si>
    <t>MATE</t>
  </si>
  <si>
    <t>MATE STR Index</t>
  </si>
  <si>
    <t>WATE</t>
  </si>
  <si>
    <t>WATE STR Index</t>
  </si>
  <si>
    <t>CMFE</t>
  </si>
  <si>
    <t>Robeco Custom Europe ex UK Multi-Factor Equity Index</t>
  </si>
  <si>
    <t>TRIO</t>
  </si>
  <si>
    <t>SGI TRIO US Index</t>
  </si>
  <si>
    <t>MRKI</t>
  </si>
  <si>
    <t>SGMDMRKI Index</t>
  </si>
  <si>
    <t>MRKO</t>
  </si>
  <si>
    <t>SGMDMRKO Index</t>
  </si>
  <si>
    <t>CCWHE</t>
  </si>
  <si>
    <t>Wheat Composite</t>
  </si>
  <si>
    <t>iTraxx</t>
  </si>
  <si>
    <t>SCAP</t>
  </si>
  <si>
    <t>Sustainable Capital</t>
  </si>
  <si>
    <t>XXTE</t>
  </si>
  <si>
    <t>S&amp;P 500 Ex Tech Industry Groups Top 10 Index</t>
  </si>
  <si>
    <t>53UK</t>
  </si>
  <si>
    <t>S&amp;P 500 Index (3 PM UK Time)</t>
  </si>
  <si>
    <t>5QFA</t>
  </si>
  <si>
    <t>S&amp;P 500 Quality FCF Aristocrats Index</t>
  </si>
  <si>
    <t>QFCA</t>
  </si>
  <si>
    <t>S&amp;P Quality FCF Aristocrats Index</t>
  </si>
  <si>
    <t>50KC</t>
  </si>
  <si>
    <t>S&amp;P 500 Index (Korea Calendar)</t>
  </si>
  <si>
    <t>EGBM</t>
  </si>
  <si>
    <t>S&amp;P ESG Global Macro (with Bond Momentum Signal) Index</t>
  </si>
  <si>
    <t>5C1D</t>
  </si>
  <si>
    <t>S&amp;P 500 Covered Call 1% OTM Daily Index.</t>
  </si>
  <si>
    <t>EU3S</t>
  </si>
  <si>
    <t>S&amp;P EuroUSA 60 Social Screened Select Index (Series 3)</t>
  </si>
  <si>
    <t>HAYS</t>
  </si>
  <si>
    <t>S&amp;P/ASX 200 High Yield Select Index</t>
  </si>
  <si>
    <t>5T2C</t>
  </si>
  <si>
    <t>S&amp;P 500 Top 20 Select 35/20 Capped Index</t>
  </si>
  <si>
    <t>5T2S</t>
  </si>
  <si>
    <t>S&amp;P 500 Top 20 Select Index</t>
  </si>
  <si>
    <t>CD</t>
  </si>
  <si>
    <t>Daily Capped</t>
  </si>
  <si>
    <t>DX2</t>
  </si>
  <si>
    <t>Global Ex-India&amp;South Korea</t>
  </si>
  <si>
    <t>S&amp;P 500 Quanto Index</t>
  </si>
  <si>
    <t>SNBC</t>
  </si>
  <si>
    <t>SNB Capital</t>
  </si>
  <si>
    <t>HML2</t>
  </si>
  <si>
    <t>HSBC METYS Leveraged 2</t>
  </si>
  <si>
    <t>INNV</t>
  </si>
  <si>
    <t>Nomura Innovation</t>
  </si>
  <si>
    <t>V1MS</t>
  </si>
  <si>
    <t>SGI Constant Maturity 1-Month Short VIX Futures Index</t>
  </si>
  <si>
    <t>VSPR</t>
  </si>
  <si>
    <t>SGI Constant Maturity VIX Futures Spread Index</t>
  </si>
  <si>
    <t>V1MC</t>
  </si>
  <si>
    <t>Entry/Exit cost for SGI Constant Maturity 1-Month Short VIX Futures Index</t>
  </si>
  <si>
    <t>VSPC</t>
  </si>
  <si>
    <t>Entry/Exit cost for SGI Constant Maturity VIX Futures Spread Index</t>
  </si>
  <si>
    <t>GRSH</t>
  </si>
  <si>
    <t>SNB Capital Growth Shariah Index</t>
  </si>
  <si>
    <t>ISTC</t>
  </si>
  <si>
    <t>DJIM Developed Markets Information Technology and Communication Services 8% Capped Index</t>
  </si>
  <si>
    <t>5TDP</t>
  </si>
  <si>
    <t>S&amp;P 500 Top 50 15% Daily Premium Covered Call Index</t>
  </si>
  <si>
    <t>EV3V</t>
  </si>
  <si>
    <t xml:space="preserve">S&amp;P 500 35% Edge Volatility Index </t>
  </si>
  <si>
    <t>TIP5</t>
  </si>
  <si>
    <t xml:space="preserve">S&amp;P TIP Taiwan Carbon Reduced ESG Dividend 50 </t>
  </si>
  <si>
    <t>5XSG</t>
  </si>
  <si>
    <t>S&amp;P 500 Guarded Index (USD) TR</t>
  </si>
  <si>
    <t>WRSG</t>
  </si>
  <si>
    <t>S&amp;P World Guarded Index (USD)</t>
  </si>
  <si>
    <t>TPSG</t>
  </si>
  <si>
    <t>S&amp;P/TOPIX 150 Guarded Index (USD)</t>
  </si>
  <si>
    <t>51GP</t>
  </si>
  <si>
    <t>S&amp;P 500 GARP 100 Index</t>
  </si>
  <si>
    <t>TD80</t>
  </si>
  <si>
    <t>S&amp;P Target Date 2080 Index</t>
  </si>
  <si>
    <t>5T2T</t>
  </si>
  <si>
    <t>S&amp;P 500 Top 20 Select Index (TTM)</t>
  </si>
  <si>
    <t>5XML</t>
  </si>
  <si>
    <t>S&amp;P 500 Market Leaders Index</t>
  </si>
  <si>
    <t>IB7-</t>
  </si>
  <si>
    <t>S&amp;P 500 and iBoxx $ Treasuries 7-10Y 50/50 Blend Index</t>
  </si>
  <si>
    <t>IB10</t>
  </si>
  <si>
    <t>S&amp;P 500 and iBoxx USD Treasuries Current 10 Year 50/50 Blend Index</t>
  </si>
  <si>
    <t>IB7D</t>
  </si>
  <si>
    <t>Dow Jones U.S. Dividend 100 and iBoxx $ Treasuries 7-10Y 50/50 Blend Index</t>
  </si>
  <si>
    <t>Fee Reduction 1%</t>
  </si>
  <si>
    <t>Mean Reversion</t>
  </si>
  <si>
    <t>Currency Adjusted</t>
  </si>
  <si>
    <t>CSPB3</t>
  </si>
  <si>
    <t>S&amp;P 500 futures contract (ISP) trading on B3</t>
  </si>
  <si>
    <t>C10B3</t>
  </si>
  <si>
    <t>10yr US Govt Bond (B3)</t>
  </si>
  <si>
    <t>BBB</t>
  </si>
  <si>
    <t>RA3</t>
  </si>
  <si>
    <t>AAA</t>
  </si>
  <si>
    <t>RA1</t>
  </si>
  <si>
    <t>RA2</t>
  </si>
  <si>
    <t>INSI</t>
  </si>
  <si>
    <t>Inside Ownership</t>
  </si>
  <si>
    <t>YYAG</t>
  </si>
  <si>
    <t>iBoxx ALBI</t>
  </si>
  <si>
    <t>YYAT</t>
  </si>
  <si>
    <t>iBoxx EUR Investment Grade</t>
  </si>
  <si>
    <t>YYAZ</t>
  </si>
  <si>
    <t>iBoxx EUR Liquid High Yield</t>
  </si>
  <si>
    <t>YYBE</t>
  </si>
  <si>
    <t>iBoxx GBP Investment Grade</t>
  </si>
  <si>
    <t>YYBK</t>
  </si>
  <si>
    <t>iBoxx Global Government</t>
  </si>
  <si>
    <t>YYCE</t>
  </si>
  <si>
    <t>iBoxx USD Investment Grade</t>
  </si>
  <si>
    <t>YYCR</t>
  </si>
  <si>
    <t>S&amp;P/ASX iBoxx AUD</t>
  </si>
  <si>
    <t>YYCV</t>
  </si>
  <si>
    <t>CDX EM</t>
  </si>
  <si>
    <t>YYCW</t>
  </si>
  <si>
    <t>CDX HY</t>
  </si>
  <si>
    <t>YYCX</t>
  </si>
  <si>
    <t>CDX IG</t>
  </si>
  <si>
    <t>YYCY</t>
  </si>
  <si>
    <t>YYCZ</t>
  </si>
  <si>
    <t>iTraxx, CDX</t>
  </si>
  <si>
    <t>HUL3</t>
  </si>
  <si>
    <t>HSBC Uniform Leveraged 3</t>
  </si>
  <si>
    <t>U10Y</t>
  </si>
  <si>
    <t>UBS 10Y US Treasuries Index</t>
  </si>
  <si>
    <t>RCE5</t>
  </si>
  <si>
    <t>CS Retiree Consumer Expenditure 5% Blended Index</t>
  </si>
  <si>
    <t>RBAL</t>
  </si>
  <si>
    <t>Credit Suisse Retiree Balanced Index</t>
  </si>
  <si>
    <t>RCEX</t>
  </si>
  <si>
    <t>CS Retiree Consumer Expenditure Index</t>
  </si>
  <si>
    <t>SWSU</t>
  </si>
  <si>
    <t>Robeco Scottish Widows Equity Sustainability Tilted Index</t>
  </si>
  <si>
    <t>SWSD</t>
  </si>
  <si>
    <t>Robeco Scottish Widows Equity Sustainability Tilted Mid-Day Index</t>
  </si>
  <si>
    <t>ENG8</t>
  </si>
  <si>
    <t>S&amp;P 500 Engle 8% VT Index</t>
  </si>
  <si>
    <t>EN10</t>
  </si>
  <si>
    <t>S&amp;P 500 Engle 10% VT TCA Index</t>
  </si>
  <si>
    <t>EN12</t>
  </si>
  <si>
    <t>S&amp;P 500 Engle 12% VT TCA Index</t>
  </si>
  <si>
    <t>5LUK</t>
  </si>
  <si>
    <t>S&amp;P 500 Equal Weight Index (12 PM UK FX) (Global Calendar)</t>
  </si>
  <si>
    <t>DVU3</t>
  </si>
  <si>
    <t>DJ U.S. Dividend 30 Index</t>
  </si>
  <si>
    <t>T10Q</t>
  </si>
  <si>
    <t>S&amp;P 10-Year U.S. Treasury Futures Quanto Index</t>
  </si>
  <si>
    <t>ADPI</t>
  </si>
  <si>
    <t>S&amp;P AI-Related Data Center &amp; Power Supply Infrastructure Index</t>
  </si>
  <si>
    <t>IOWN</t>
  </si>
  <si>
    <t xml:space="preserve">Inside Ownership </t>
  </si>
  <si>
    <t>S5SY</t>
  </si>
  <si>
    <t>S&amp;P 500 Shareholder Yield Index</t>
  </si>
  <si>
    <t>C10D</t>
  </si>
  <si>
    <t>S&amp;P 500 10% Daily Fixed Covered Call Index</t>
  </si>
  <si>
    <t>BMXX</t>
  </si>
  <si>
    <t>S&amp;P BMI Ex-AE, CL, CO, KW, QA, &amp; SA Low Volatility Select Index</t>
  </si>
  <si>
    <t>I200</t>
  </si>
  <si>
    <t>Fidelity Innovation 200 Index</t>
  </si>
  <si>
    <t>WCRT</t>
  </si>
  <si>
    <t>S&amp;P World Climate Resilience Tilted Index</t>
  </si>
  <si>
    <t>ULLD</t>
  </si>
  <si>
    <t>S&amp;P UBS Distressed Leveraged Loan Index</t>
  </si>
  <si>
    <t>ULLL</t>
  </si>
  <si>
    <t>S&amp;P UBS Liquid Leveraged Loan Index</t>
  </si>
  <si>
    <t>ULL-</t>
  </si>
  <si>
    <t>S&amp;P UBS Leveraged Loan Index</t>
  </si>
  <si>
    <t>ULLN</t>
  </si>
  <si>
    <t>S&amp;P UBS Leveraged Loan Index, Non-USD Denominated Loans</t>
  </si>
  <si>
    <t>ULLI</t>
  </si>
  <si>
    <t>S&amp;P UBS Institutional Leveraged Loan Index</t>
  </si>
  <si>
    <t>ULLM</t>
  </si>
  <si>
    <t>S&amp;P UBS Institutional Leveraged Loan Index, Non-USD-Denominated Loans</t>
  </si>
  <si>
    <t>YSEN</t>
  </si>
  <si>
    <t>Senior</t>
  </si>
  <si>
    <t>YSUB</t>
  </si>
  <si>
    <t>Subordinated</t>
  </si>
  <si>
    <t>YLON</t>
  </si>
  <si>
    <t>London Snap</t>
  </si>
  <si>
    <t>YSTE</t>
  </si>
  <si>
    <t>Credit Steepener</t>
  </si>
  <si>
    <t>YFLA</t>
  </si>
  <si>
    <t>Credit Flattener</t>
  </si>
  <si>
    <t>SBRB</t>
  </si>
  <si>
    <t>S&amp;P 500 and Brazil Sovereign Real Interest Rate Bond 20/80 Blend Index</t>
  </si>
  <si>
    <t>T45C</t>
  </si>
  <si>
    <t>Dow Jones US Dividend 100 TDF 2045 Covered Call Shift Index</t>
  </si>
  <si>
    <t>RZDF</t>
  </si>
  <si>
    <t>Markit iBoxx ALBI India</t>
  </si>
  <si>
    <t>WEG6</t>
  </si>
  <si>
    <t>iBoxx € Corporates</t>
  </si>
  <si>
    <t>MI1J</t>
  </si>
  <si>
    <t>iBoxx € Sovereigns</t>
  </si>
  <si>
    <t>NX5X</t>
  </si>
  <si>
    <t>iBoxx EUR Liquid High Yield Index</t>
  </si>
  <si>
    <t>S6G0</t>
  </si>
  <si>
    <t>iBoxx £ Gilts</t>
  </si>
  <si>
    <t>LKHR</t>
  </si>
  <si>
    <t>iBoxx £ Non-Gilts</t>
  </si>
  <si>
    <t>5QPA</t>
  </si>
  <si>
    <t>iBoxx Global Government United States</t>
  </si>
  <si>
    <t>JOXV</t>
  </si>
  <si>
    <t>iBoxx $ Overall 1-5Y</t>
  </si>
  <si>
    <t>TBC5</t>
  </si>
  <si>
    <t>iBoxx $ Domestic Sovereigns &amp; Sub-sovereigns 1-5Y</t>
  </si>
  <si>
    <t>MAEG</t>
  </si>
  <si>
    <t>iBoxx $ Domestic Sovereigns &amp; Sub-sovereigns 1-10Y</t>
  </si>
  <si>
    <t>D1T9</t>
  </si>
  <si>
    <t>iBoxx $ Corporates</t>
  </si>
  <si>
    <t>QOCC</t>
  </si>
  <si>
    <t>iBoxx $ Overall</t>
  </si>
  <si>
    <t>U42G</t>
  </si>
  <si>
    <t>iBoxx $ Domestic Sovereigns &amp; Sub-sovereigns</t>
  </si>
  <si>
    <t>LIT5</t>
  </si>
  <si>
    <t>iBoxx USD Treasuries Current 10 Year</t>
  </si>
  <si>
    <t>S&amp;P/ASX iBoxx Australian Government Index</t>
  </si>
  <si>
    <t>YYEA</t>
  </si>
  <si>
    <t>S&amp;P/ASX iBoxx Australian Government Inflation-Linked Index</t>
  </si>
  <si>
    <t>YYEB</t>
  </si>
  <si>
    <t>S&amp;P/ASX iBoxx Australian &amp; State Governments Inflation-Linked Index</t>
  </si>
  <si>
    <t>YYEC</t>
  </si>
  <si>
    <t>S&amp;P/ASX iBoxx Australian Fixed Interest Index</t>
  </si>
  <si>
    <t>DW</t>
  </si>
  <si>
    <t>Duration Weighted</t>
  </si>
  <si>
    <t>UB</t>
  </si>
  <si>
    <t>UBS Base Market Weighted Methodology</t>
  </si>
  <si>
    <t>UR</t>
  </si>
  <si>
    <t>Bid Price - Real</t>
  </si>
  <si>
    <t>YC</t>
  </si>
  <si>
    <t>Custom Return</t>
  </si>
  <si>
    <t>Beta Excess Return</t>
  </si>
  <si>
    <t>EY</t>
  </si>
  <si>
    <t>Beta Excess Return Hedged</t>
  </si>
  <si>
    <t>E9</t>
  </si>
  <si>
    <t>Excess Return with DRC 5-Day Rollover</t>
  </si>
  <si>
    <t>Mid Total Return</t>
  </si>
  <si>
    <t>Mid Excess Return 5-Day Rollover</t>
  </si>
  <si>
    <t>E8</t>
  </si>
  <si>
    <t>Excess Return with DRC</t>
  </si>
  <si>
    <t>YYAE</t>
  </si>
  <si>
    <t>Sovereigns &amp; Sub-Sovereigns</t>
  </si>
  <si>
    <t>YYBY</t>
  </si>
  <si>
    <t>Non-Gilts</t>
  </si>
  <si>
    <t>YYFL</t>
  </si>
  <si>
    <t>Gilts</t>
  </si>
  <si>
    <t>Level 0</t>
  </si>
  <si>
    <t>Level 1</t>
  </si>
  <si>
    <t>Level 2</t>
  </si>
  <si>
    <t>Level 3</t>
  </si>
  <si>
    <t>Level 4</t>
  </si>
  <si>
    <t>Level 5</t>
  </si>
  <si>
    <t>Level 6</t>
  </si>
  <si>
    <t>Level 7</t>
  </si>
  <si>
    <t>Level 8</t>
  </si>
  <si>
    <t>YGE</t>
  </si>
  <si>
    <t>YNA</t>
  </si>
  <si>
    <t>Please refer to the methodology for country mapping</t>
  </si>
  <si>
    <t>YEU</t>
  </si>
  <si>
    <t>YEJ</t>
  </si>
  <si>
    <t>Asia ex-Japan</t>
  </si>
  <si>
    <t>Level(Only for Keys with brand IB)</t>
  </si>
  <si>
    <t>S&amp;P Daily Capped 35/20 Index</t>
  </si>
  <si>
    <t>S&amp;P AMT-Free Municipal Series Callable-Adjusted 2029 Index</t>
  </si>
  <si>
    <t>Stoneport Trading LLC</t>
  </si>
  <si>
    <t>CRPD</t>
  </si>
  <si>
    <t>S&amp;P Commodity Risk Premia Diversifier Index</t>
  </si>
  <si>
    <t>5FAR</t>
  </si>
  <si>
    <t>S&amp;P 500 Futures 40% VT Adaptive Response Index</t>
  </si>
  <si>
    <t>SGDT</t>
  </si>
  <si>
    <t>S&amp;P Global Diversified TCA</t>
  </si>
  <si>
    <t>SGDE</t>
  </si>
  <si>
    <t>S&amp;P Global Diversified TCA - Global Equity Index (USD) ER</t>
  </si>
  <si>
    <t>SGDB</t>
  </si>
  <si>
    <t>S&amp;P Global Diversified TCA - Global Equity Basket Index (USD) ER</t>
  </si>
  <si>
    <t>SGD7</t>
  </si>
  <si>
    <t>S&amp;P Global Diversified 7.5% TCA Index</t>
  </si>
  <si>
    <t>TSMU</t>
  </si>
  <si>
    <t>DJ Global TSM Uncapped</t>
  </si>
  <si>
    <t>AFE4</t>
  </si>
  <si>
    <t>S&amp;P AFE 40</t>
  </si>
  <si>
    <t>BRI4</t>
  </si>
  <si>
    <t>N1S3</t>
  </si>
  <si>
    <t>S&amp;P Transatlantic 100 ESG Select (Series 3)</t>
  </si>
  <si>
    <t>IFGU</t>
  </si>
  <si>
    <t>Dow Jones Brookfield Utilities Infrastructure Index</t>
  </si>
  <si>
    <t>5T2-</t>
  </si>
  <si>
    <t>S&amp;P 500 Top 20 Index</t>
  </si>
  <si>
    <t>5SMT</t>
  </si>
  <si>
    <t>S&amp;P 500 Shariah Systematic Mean Reversion Tactical Allocator Index</t>
  </si>
  <si>
    <t>MC31</t>
  </si>
  <si>
    <t>S&amp;P AMT-Free Municipal Series Callable-Adjusted 2031 Index</t>
  </si>
  <si>
    <t>DC17</t>
  </si>
  <si>
    <t>DFL CS AUD17VA Index</t>
  </si>
  <si>
    <t>DC18</t>
  </si>
  <si>
    <t>DFL CS USD18VA Index</t>
  </si>
  <si>
    <t>SP38</t>
  </si>
  <si>
    <t>S&amp;P Pan Asia Ex-JP, AU, NZ, IN, PK BMI Top 30 8% Capped Index</t>
  </si>
  <si>
    <t>GPSH</t>
  </si>
  <si>
    <t>SNB Capital GCC Petrochemical Shariah Index</t>
  </si>
  <si>
    <t>DTM1</t>
  </si>
  <si>
    <t>Dow Jones U.S. Dividend 100 Index (T-1)</t>
  </si>
  <si>
    <t>Component</t>
  </si>
  <si>
    <t>5TM1</t>
  </si>
  <si>
    <t>S&amp;P 500 (T-1)</t>
  </si>
  <si>
    <t>TRLL</t>
  </si>
  <si>
    <t>SGI Transatlantic Long Leg Index</t>
  </si>
  <si>
    <t>TRVT</t>
  </si>
  <si>
    <t>SGI Transatlantic VT Index</t>
  </si>
  <si>
    <t>TRV5</t>
  </si>
  <si>
    <t>SGI Transatlantic VT Fix Dividend 50 Index</t>
  </si>
  <si>
    <t>UBIQ</t>
  </si>
  <si>
    <t>Pence Ubiquitous Index</t>
  </si>
  <si>
    <t>USPI</t>
  </si>
  <si>
    <t>SG Pilot Index</t>
  </si>
  <si>
    <t>Congestion</t>
  </si>
  <si>
    <t>Backwardation</t>
  </si>
  <si>
    <t>Carry Long Position</t>
  </si>
  <si>
    <t>Carry Short Position</t>
  </si>
  <si>
    <t>REQ</t>
  </si>
  <si>
    <t>Europe Developed and US</t>
  </si>
  <si>
    <t>YUAA</t>
  </si>
  <si>
    <t>UBS Loan</t>
  </si>
  <si>
    <t>YUAB</t>
  </si>
  <si>
    <t>YUAC</t>
  </si>
  <si>
    <t>Consumer Durables</t>
  </si>
  <si>
    <t>YUAD</t>
  </si>
  <si>
    <t>Consumer Non-Durables</t>
  </si>
  <si>
    <t>YUAE</t>
  </si>
  <si>
    <t>YUAF</t>
  </si>
  <si>
    <t>YUAG</t>
  </si>
  <si>
    <t>Food and Drug</t>
  </si>
  <si>
    <t>YUAH</t>
  </si>
  <si>
    <t>Food/Tobacco</t>
  </si>
  <si>
    <t>YUAI</t>
  </si>
  <si>
    <t>Forest Prod/Containers</t>
  </si>
  <si>
    <t>YUAJ</t>
  </si>
  <si>
    <t>Gaming</t>
  </si>
  <si>
    <t>YUAK</t>
  </si>
  <si>
    <t>YUAL</t>
  </si>
  <si>
    <t>Housing</t>
  </si>
  <si>
    <t>YUAM</t>
  </si>
  <si>
    <t>YUAN</t>
  </si>
  <si>
    <t>Manufacturing</t>
  </si>
  <si>
    <t>YUAO</t>
  </si>
  <si>
    <t>Media/Telecom</t>
  </si>
  <si>
    <t>YUAP</t>
  </si>
  <si>
    <t>Metals/Minerals</t>
  </si>
  <si>
    <t>YUAQ</t>
  </si>
  <si>
    <t>YUAR</t>
  </si>
  <si>
    <t>Service</t>
  </si>
  <si>
    <t>YUAS</t>
  </si>
  <si>
    <t>YUAT</t>
  </si>
  <si>
    <t>Utility</t>
  </si>
  <si>
    <t>TEMA</t>
  </si>
  <si>
    <t>Tema ETFs</t>
  </si>
  <si>
    <t>FT--</t>
  </si>
  <si>
    <t>First Trust Municipal Closed-End Fund Index</t>
  </si>
  <si>
    <t>S&amp;P BIC 40 Index</t>
  </si>
  <si>
    <t>BIC + Turkey</t>
  </si>
  <si>
    <t>BIC</t>
  </si>
  <si>
    <t xml:space="preserve">BIC 50 Index </t>
  </si>
  <si>
    <t>DJ BIC 50 DR (China) Index</t>
  </si>
  <si>
    <t xml:space="preserve">DJ BIC 50 ADR/GDR Index </t>
  </si>
  <si>
    <t>S5X1</t>
  </si>
  <si>
    <t>S&amp;P 500 Ex-S&amp;P 100 Index</t>
  </si>
  <si>
    <t>5T05</t>
  </si>
  <si>
    <t>S&amp;P 500 Top 5 Index</t>
  </si>
  <si>
    <t>FCAD</t>
  </si>
  <si>
    <t>S&amp;P 500 Advantage 15% VT TCA Index</t>
  </si>
  <si>
    <t>RLE5</t>
  </si>
  <si>
    <t>S&amp;P 500 U.S. Revenue Leaders Index</t>
  </si>
  <si>
    <t>5FVA</t>
  </si>
  <si>
    <t>S&amp;P 500 Futures Volatility Watcher 35% VT</t>
  </si>
  <si>
    <t>C5ST</t>
  </si>
  <si>
    <t>S&amp;P 500 and Short-Term Treasury 50/50 Blend</t>
  </si>
  <si>
    <t>XML5</t>
  </si>
  <si>
    <t>S&amp;P 500 U.S. Market Leaders Top 50 Index</t>
  </si>
  <si>
    <t>ENG6</t>
  </si>
  <si>
    <t>S&amp;P 500 Engle 6% VT Index</t>
  </si>
  <si>
    <t>EN14</t>
  </si>
  <si>
    <t>S&amp;P 500 Engle 14% VT Index</t>
  </si>
  <si>
    <t>EN15</t>
  </si>
  <si>
    <t>S&amp;P 500 Engle 15% VT Index</t>
  </si>
  <si>
    <t>C5UT</t>
  </si>
  <si>
    <t>S&amp;P 500 and S&amp;P U.S. Treasury Bill 0-3 Month 50/50 Blend Index</t>
  </si>
  <si>
    <t>5EI1</t>
  </si>
  <si>
    <t>S&amp;P 500 Equity Income 1-Year Index</t>
  </si>
  <si>
    <t>KAIX</t>
  </si>
  <si>
    <t>S&amp;P Kensho Artificial Intelligence Enablers &amp; Adopters Ex-Weapons &amp; Military Index</t>
  </si>
  <si>
    <t>ORCA</t>
  </si>
  <si>
    <t>SGI Orca Index</t>
  </si>
  <si>
    <t>PR24</t>
  </si>
  <si>
    <t>Mercedes-Benz Peer Group Index PPSP_2024</t>
  </si>
  <si>
    <t>TK24</t>
  </si>
  <si>
    <t>Mercedes-Benz Index PPSP_2024</t>
  </si>
  <si>
    <t>EAL1</t>
  </si>
  <si>
    <t>SGI Allegro Transatlantic Long Leg Strategy_NEW</t>
  </si>
  <si>
    <t>TAL1</t>
  </si>
  <si>
    <t>SGI Allegro Transatlantic Strategy_NEW</t>
  </si>
  <si>
    <t>HEF2</t>
  </si>
  <si>
    <t>HSBC Emerging Markets Foreign Exchange Carry 2 Volatility Control United States Dollar Index</t>
  </si>
  <si>
    <t>MWUC</t>
  </si>
  <si>
    <t>Maywood US Custom Index</t>
  </si>
  <si>
    <t>DSPY</t>
  </si>
  <si>
    <t>DSPY 500 Historical Weight Index</t>
  </si>
  <si>
    <t>URM-</t>
  </si>
  <si>
    <t>World Uranium Index</t>
  </si>
  <si>
    <t>DVK3</t>
  </si>
  <si>
    <t>Dow Jones U.S. Dividend 100 Index (T-1) 3PM KST Rate</t>
  </si>
  <si>
    <t>50K3</t>
  </si>
  <si>
    <t>S&amp;P 500 (T-1) 3PM KST Rate</t>
  </si>
  <si>
    <t>DL</t>
  </si>
  <si>
    <t>Dynamic Leverage</t>
  </si>
  <si>
    <t>Protective Put and Covered Call</t>
  </si>
  <si>
    <t xml:space="preserve">TCA 5% Decrement </t>
  </si>
  <si>
    <t>6V</t>
  </si>
  <si>
    <t>6% Target Volatility</t>
  </si>
  <si>
    <t>V4</t>
  </si>
  <si>
    <t>14% Target Volatility</t>
  </si>
  <si>
    <t>BIC &amp; Turkey</t>
  </si>
  <si>
    <t>Brazil, India &amp; China - BIC</t>
  </si>
  <si>
    <t>BC3</t>
  </si>
  <si>
    <t>Below Split CCC</t>
  </si>
  <si>
    <t>HYPA</t>
  </si>
  <si>
    <t>Hypatia Capital</t>
  </si>
  <si>
    <t>ZFS-</t>
  </si>
  <si>
    <t>Zurich ZFS</t>
  </si>
  <si>
    <t>Fox</t>
  </si>
  <si>
    <t>QSI-</t>
  </si>
  <si>
    <t>QSI</t>
  </si>
  <si>
    <t>RepuStars</t>
  </si>
  <si>
    <t>VMMQ</t>
  </si>
  <si>
    <t>VMQS</t>
  </si>
  <si>
    <t>S&amp;P/BMV Index 24</t>
  </si>
  <si>
    <t>FIUB</t>
  </si>
  <si>
    <t>S&amp;P UBS Loan Index</t>
  </si>
  <si>
    <t>EQLS</t>
  </si>
  <si>
    <t>Nomura EQLS Global Index</t>
  </si>
  <si>
    <t>VSWI</t>
  </si>
  <si>
    <t>SGI Dynamic VIX Futures Basket Index</t>
  </si>
  <si>
    <t>VSW2</t>
  </si>
  <si>
    <t>SGI LM2 Dynamic Index</t>
  </si>
  <si>
    <t>WCEO</t>
  </si>
  <si>
    <t>Hypatia Women CEO Index</t>
  </si>
  <si>
    <t>PXX7</t>
  </si>
  <si>
    <t>US 500 Excluding Mega-Cap Technology Index</t>
  </si>
  <si>
    <t>SX5G</t>
  </si>
  <si>
    <t>EURO STOXX 50 Gross Return Index</t>
  </si>
  <si>
    <t>TRL1</t>
  </si>
  <si>
    <t>SGI Transatlantic Long Leg Index_RT</t>
  </si>
  <si>
    <t>TRV1</t>
  </si>
  <si>
    <t>SGI Transatlantic VT Index_RT</t>
  </si>
  <si>
    <t>TVT5</t>
  </si>
  <si>
    <t>SGI Transatlantic VT Fix Dividend 50 Index_RT</t>
  </si>
  <si>
    <t>SDVU</t>
  </si>
  <si>
    <t>SG LOIM Synthetic Down Var US Index</t>
  </si>
  <si>
    <t>VULV</t>
  </si>
  <si>
    <t>SGSDVULV Index</t>
  </si>
  <si>
    <t>VUTC</t>
  </si>
  <si>
    <t>SGSDVUTC Index</t>
  </si>
  <si>
    <t>PX10</t>
  </si>
  <si>
    <t>US 500 Excluding Top 10 Index</t>
  </si>
  <si>
    <t>FCUE</t>
  </si>
  <si>
    <t>Fidelity Focused Index</t>
  </si>
  <si>
    <t>ADRF</t>
  </si>
  <si>
    <t>S&amp;P Developed Markets ADR and S&amp;P Emerging 50 ADR 85/15 Blend Index</t>
  </si>
  <si>
    <t>EUOE</t>
  </si>
  <si>
    <t>WisdomTree European Opportunities Equity Index</t>
  </si>
  <si>
    <t>EUOP</t>
  </si>
  <si>
    <t>WisdomTree European Opportunities Index</t>
  </si>
  <si>
    <t>FSTR</t>
  </si>
  <si>
    <t>FTEC STR Index</t>
  </si>
  <si>
    <t>FUPH</t>
  </si>
  <si>
    <t>RAE Fundamental Physical Global</t>
  </si>
  <si>
    <t>LTFC</t>
  </si>
  <si>
    <t>SGLTFCC</t>
  </si>
  <si>
    <t>US--</t>
  </si>
  <si>
    <t>QSI Index</t>
  </si>
  <si>
    <t>TL22</t>
  </si>
  <si>
    <t>SGCMTL22</t>
  </si>
  <si>
    <t>TD22</t>
  </si>
  <si>
    <t>SGCMTD22</t>
  </si>
  <si>
    <t>5FCT</t>
  </si>
  <si>
    <t>FONN</t>
  </si>
  <si>
    <t>S&amp;P/BMV New Bank Funding Over-Night Rate Index</t>
  </si>
  <si>
    <t>AHCF</t>
  </si>
  <si>
    <t>S&amp;P Access Hong Kong Free Cash Flow 50 Index</t>
  </si>
  <si>
    <t>SHH7</t>
  </si>
  <si>
    <t>S&amp;P Access Hong Kong Low Volatility High Dividend - High Dividend 75 Index</t>
  </si>
  <si>
    <t>SHH2</t>
  </si>
  <si>
    <t>S&amp;P Access Hong Kong Low Volatility High Dividend - High Volatility 25 Index</t>
  </si>
  <si>
    <t>CGGI</t>
  </si>
  <si>
    <t>S&amp;P Carbon Credit RGGI Index</t>
  </si>
  <si>
    <t>CUKA</t>
  </si>
  <si>
    <t>S&amp;P Carbon Credit UKA Index</t>
  </si>
  <si>
    <t>CWCA</t>
  </si>
  <si>
    <t xml:space="preserve">S&amp;P Carbon Credit WCA Index </t>
  </si>
  <si>
    <t>DVD3</t>
  </si>
  <si>
    <t>Dow Jones Korea Dividend 30 Index</t>
  </si>
  <si>
    <t>DEVI</t>
  </si>
  <si>
    <t>S&amp;P Europe Defense Vision Index</t>
  </si>
  <si>
    <t>NNY1</t>
  </si>
  <si>
    <t>S&amp;P New York AMT-Free Municipal USD10 Million Par Bond Index</t>
  </si>
  <si>
    <t>N1PA</t>
  </si>
  <si>
    <t>S&amp;P 10+ Year National AMT-Free Municipal Bond Index</t>
  </si>
  <si>
    <t>5CTP</t>
  </si>
  <si>
    <t>S&amp;P 500 Climate Transition Base Pathway-Aligned ESG Index</t>
  </si>
  <si>
    <t>5CTB</t>
  </si>
  <si>
    <t>S&amp;P 500 Climate Transition Base+ Index</t>
  </si>
  <si>
    <t>BDSO</t>
  </si>
  <si>
    <t>Broad Digital Market - Solana</t>
  </si>
  <si>
    <t>BDXR</t>
  </si>
  <si>
    <t>Broad Digital Market - XRP</t>
  </si>
  <si>
    <t>5MGM</t>
  </si>
  <si>
    <t>S&amp;P 500 Economic Moat Gross Margin Attribution Index</t>
  </si>
  <si>
    <t>5MRO</t>
  </si>
  <si>
    <t>S&amp;P 500 Economic Moat ROIC Attribution Index</t>
  </si>
  <si>
    <t>5MMS</t>
  </si>
  <si>
    <t>S&amp;P 500 Economic Moat Market Share Attribution Index</t>
  </si>
  <si>
    <t>1DRP</t>
  </si>
  <si>
    <t>S&amp;P 500 1-Day Realized Dispersion Index</t>
  </si>
  <si>
    <t>30RP</t>
  </si>
  <si>
    <t>S&amp;P 500 30-Day Realized Dispersion Index</t>
  </si>
  <si>
    <t>UTRL</t>
  </si>
  <si>
    <t>S&amp;P U.S. Treasury Futures Risk Aware</t>
  </si>
  <si>
    <t>5MAL</t>
  </si>
  <si>
    <t>S&amp;P 500 Market Agility Long Only</t>
  </si>
  <si>
    <t>5RAL</t>
  </si>
  <si>
    <t>S&amp;P 500 Risk Aware</t>
  </si>
  <si>
    <t>AHDC</t>
  </si>
  <si>
    <t>S&amp;P Access Hong Kong Dividend Free Cash Flow Index</t>
  </si>
  <si>
    <t>PVBW</t>
  </si>
  <si>
    <t>Markit iBoxx ALBI South Korea 1-3</t>
  </si>
  <si>
    <t>SD60</t>
  </si>
  <si>
    <t>iBoxx $ Covered 5-7Y</t>
  </si>
  <si>
    <t>YR</t>
  </si>
  <si>
    <t>Mid Price - Real</t>
  </si>
  <si>
    <t>RWN</t>
  </si>
  <si>
    <t xml:space="preserve">Developed Ex Korea &amp; Europe </t>
  </si>
  <si>
    <t>Y5-</t>
  </si>
  <si>
    <t>Y10</t>
  </si>
  <si>
    <t>KAMC</t>
  </si>
  <si>
    <t>Kamco</t>
  </si>
  <si>
    <t>HSI</t>
  </si>
  <si>
    <t>YYAI</t>
  </si>
  <si>
    <t>iBoxx Asia ex-Japan, iBoxx ALBI</t>
  </si>
  <si>
    <t>TMA4</t>
  </si>
  <si>
    <t>S&amp;P U.S. Tactical Multi-Asset 4.5% TCA Index</t>
  </si>
  <si>
    <t>TMA-</t>
  </si>
  <si>
    <t>S&amp;P U.S. Tactical Multi-Asset TCA Index</t>
  </si>
  <si>
    <t>TMAE</t>
  </si>
  <si>
    <t>S&amp;P U.S. Tactical Multi-Asset TCA - Equity Index</t>
  </si>
  <si>
    <t>TMAF</t>
  </si>
  <si>
    <t>S&amp;P U.S. Tactical Multi-Asset TCA - Fixed Income Index</t>
  </si>
  <si>
    <t>BDAA</t>
  </si>
  <si>
    <t>Broad Digital Market - Aave</t>
  </si>
  <si>
    <t>BDCD</t>
  </si>
  <si>
    <t>Broad Digital Market - Cardano</t>
  </si>
  <si>
    <t>BDPD</t>
  </si>
  <si>
    <t>Broad Digital Market - Polkadot</t>
  </si>
  <si>
    <t>BDCL</t>
  </si>
  <si>
    <t>Broad Digital Market - ChainLink</t>
  </si>
  <si>
    <t>5DDB</t>
  </si>
  <si>
    <t>S&amp;P 500 Daily Dynamic Buffer Index</t>
  </si>
  <si>
    <t>5DBO</t>
  </si>
  <si>
    <t>S&amp;P 500 Daily Dynamic Buffer Index - Options Only</t>
  </si>
  <si>
    <t>10JB</t>
  </si>
  <si>
    <t>S&amp;P 100 U.S. Jobs Leaders Index</t>
  </si>
  <si>
    <t>51VT</t>
  </si>
  <si>
    <t>S&amp;P 500 Futures 10% Volatility Intraday Target Long Index</t>
  </si>
  <si>
    <t>T7TI</t>
  </si>
  <si>
    <t>iBoxx USD Asia ex-Japan (Restricted) (Far East) (50%) &amp; ALBI (50%)</t>
  </si>
  <si>
    <t>GEUL</t>
  </si>
  <si>
    <t>S&amp;P GCC Ex-UAE Composite Liquid Index</t>
  </si>
  <si>
    <t>AEMM</t>
  </si>
  <si>
    <t>Kamco Global + ADR Energy, Metals &amp; Mining Top 100 Index</t>
  </si>
  <si>
    <t>HVIX</t>
  </si>
  <si>
    <t>HSI VIX</t>
  </si>
  <si>
    <t>JOE-</t>
  </si>
  <si>
    <t>WisdomTree Japan Opportunities Index</t>
  </si>
  <si>
    <t>UCQD</t>
  </si>
  <si>
    <t>WisdomTree Quality Dividend Growth UCITs Index</t>
  </si>
  <si>
    <t>DCQU</t>
  </si>
  <si>
    <t>Robeco Developed Custom Quality Model Portfolio</t>
  </si>
  <si>
    <t>DCLR</t>
  </si>
  <si>
    <t>Robeco Developed Custom Low-risk Model Portfolio</t>
  </si>
  <si>
    <t>CROE</t>
  </si>
  <si>
    <t>SG Macrocompass Enhanced</t>
  </si>
  <si>
    <t>LW</t>
  </si>
  <si>
    <t>Leverage Weight</t>
  </si>
  <si>
    <t>3C</t>
  </si>
  <si>
    <t>30% Delta Covered Call</t>
  </si>
  <si>
    <t>RWM</t>
  </si>
  <si>
    <t>Developed Ex Canada &amp; South Korea</t>
  </si>
  <si>
    <t>PJ</t>
  </si>
  <si>
    <t>Price Return Hedged 20%</t>
  </si>
  <si>
    <t>TJ</t>
  </si>
  <si>
    <t>Total Return Hedged 20%</t>
  </si>
  <si>
    <t>BEMR</t>
  </si>
  <si>
    <t>Market Value Capped</t>
  </si>
  <si>
    <t>Y5</t>
  </si>
  <si>
    <t>Y8</t>
  </si>
  <si>
    <t>Sustainability - Green, Social, Sustainable &amp; Sustainability-Linked</t>
  </si>
  <si>
    <t>Gross of Tax Nominal Total Return Hedged</t>
  </si>
  <si>
    <t>Y6</t>
  </si>
  <si>
    <t>Gross of Tax Nominal Total Return Local</t>
  </si>
  <si>
    <t>Y7</t>
  </si>
  <si>
    <t>Gross of Tax Nominal Total Return Unhedged</t>
  </si>
  <si>
    <t>All</t>
  </si>
  <si>
    <t>RUT</t>
  </si>
  <si>
    <t>Upper Tier(highest rated loans)</t>
  </si>
  <si>
    <t>RMT</t>
  </si>
  <si>
    <t>Middle Tier(mid-level rated loans)</t>
  </si>
  <si>
    <t>RLT</t>
  </si>
  <si>
    <t>Lower Tier(lowest level rated loans)</t>
  </si>
  <si>
    <t>Y01</t>
  </si>
  <si>
    <t>1+ Year</t>
  </si>
  <si>
    <t>Y11</t>
  </si>
  <si>
    <t>1-10 Year</t>
  </si>
  <si>
    <t>Y14</t>
  </si>
  <si>
    <t>3+ Year</t>
  </si>
  <si>
    <t>Y19</t>
  </si>
  <si>
    <t>5+ Year</t>
  </si>
  <si>
    <t>Y49</t>
  </si>
  <si>
    <t>0-10 Year</t>
  </si>
  <si>
    <t>5 Year</t>
  </si>
  <si>
    <t>10 Year</t>
  </si>
  <si>
    <t>7-10 Years</t>
  </si>
  <si>
    <t>Below Split CCC Rating</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</si>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</sst>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d/yy;@"/>
  </numFmts>
  <fonts count="89">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8"/>
      <name val="Arial"/>
      <family val="2"/>
    </font>
    <font>
      <sz val="10"/>
      <name val="Arial"/>
      <family val="2"/>
    </font>
    <font>
      <sz val="10"/>
      <color indexed="8"/>
      <name val="Arial"/>
      <family val="2"/>
    </font>
    <font>
      <sz val="11"/>
      <color indexed="8"/>
      <name val="Calibri"/>
      <family val="2"/>
    </font>
    <font>
      <sz val="11"/>
      <color indexed="22"/>
      <name val="Calibri"/>
      <family val="2"/>
    </font>
    <font>
      <sz val="11"/>
      <color indexed="20"/>
      <name val="Calibri"/>
      <family val="2"/>
    </font>
    <font>
      <b/>
      <sz val="11"/>
      <color indexed="52"/>
      <name val="Calibri"/>
      <family val="2"/>
    </font>
    <font>
      <b/>
      <sz val="11"/>
      <color indexed="22"/>
      <name val="Calibri"/>
      <family val="2"/>
    </font>
    <font>
      <sz val="9"/>
      <name val="Geneva"/>
    </font>
    <font>
      <i/>
      <sz val="11"/>
      <color indexed="23"/>
      <name val="Calibri"/>
      <family val="2"/>
    </font>
    <font>
      <sz val="11"/>
      <color indexed="17"/>
      <name val="Calibri"/>
      <family val="2"/>
    </font>
    <font>
      <b/>
      <sz val="15"/>
      <color indexed="62"/>
      <name val="Calibri"/>
      <family val="2"/>
    </font>
    <font>
      <b/>
      <sz val="13"/>
      <color indexed="62"/>
      <name val="Calibri"/>
      <family val="2"/>
    </font>
    <font>
      <b/>
      <sz val="11"/>
      <color indexed="62"/>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62"/>
      <name val="Cambria"/>
      <family val="2"/>
    </font>
    <font>
      <b/>
      <sz val="11"/>
      <color indexed="8"/>
      <name val="Calibri"/>
      <family val="2"/>
    </font>
    <font>
      <sz val="11"/>
      <color indexed="10"/>
      <name val="Calibri"/>
      <family val="2"/>
    </font>
    <font>
      <sz val="10"/>
      <color indexed="8"/>
      <name val="Arial"/>
      <family val="2"/>
    </font>
    <font>
      <sz val="11"/>
      <color theme="1"/>
      <name val="Calibri"/>
      <family val="2"/>
      <scheme val="minor"/>
    </font>
    <font>
      <b/>
      <sz val="11"/>
      <color theme="1"/>
      <name val="Calibri"/>
      <family val="2"/>
      <scheme val="minor"/>
    </font>
    <font>
      <sz val="9"/>
      <color indexed="81"/>
      <name val="Tahoma"/>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b/>
      <sz val="10"/>
      <name val="Calibri"/>
      <family val="2"/>
      <scheme val="minor"/>
    </font>
    <font>
      <sz val="10"/>
      <name val="Calibri"/>
      <family val="2"/>
      <scheme val="minor"/>
    </font>
    <font>
      <i/>
      <sz val="10"/>
      <name val="Calibri"/>
      <family val="2"/>
      <scheme val="minor"/>
    </font>
    <font>
      <sz val="10"/>
      <color rgb="FFFF0000"/>
      <name val="Calibri"/>
      <family val="2"/>
      <scheme val="minor"/>
    </font>
    <font>
      <sz val="10"/>
      <color theme="1"/>
      <name val="Calibri"/>
      <family val="2"/>
      <scheme val="minor"/>
    </font>
    <font>
      <sz val="10"/>
      <color indexed="8"/>
      <name val="Calibri"/>
      <family val="2"/>
      <scheme val="minor"/>
    </font>
    <font>
      <b/>
      <sz val="10"/>
      <color theme="1"/>
      <name val="Calibri"/>
      <family val="2"/>
      <scheme val="minor"/>
    </font>
    <font>
      <b/>
      <sz val="10"/>
      <color indexed="8"/>
      <name val="Calibri"/>
      <family val="2"/>
      <scheme val="minor"/>
    </font>
    <font>
      <i/>
      <sz val="10"/>
      <color rgb="FFFF0000"/>
      <name val="Calibri"/>
      <family val="2"/>
      <scheme val="minor"/>
    </font>
    <font>
      <sz val="10"/>
      <color rgb="FF000000"/>
      <name val="Calibri"/>
      <family val="2"/>
      <scheme val="minor"/>
    </font>
    <font>
      <b/>
      <i/>
      <sz val="10"/>
      <color theme="0"/>
      <name val="Arial"/>
      <family val="2"/>
    </font>
    <font>
      <b/>
      <sz val="10"/>
      <name val="Arial"/>
      <family val="2"/>
    </font>
    <font>
      <sz val="10"/>
      <name val="Arial"/>
      <family val="2"/>
    </font>
    <font>
      <sz val="11"/>
      <name val="Calibri"/>
      <family val="2"/>
      <scheme val="minor"/>
    </font>
    <font>
      <sz val="10"/>
      <color theme="1"/>
      <name val="Calibri"/>
      <family val="2"/>
    </font>
    <font>
      <sz val="10"/>
      <name val="Arial"/>
      <family val="2"/>
    </font>
    <font>
      <sz val="11"/>
      <color rgb="FF1F497D"/>
      <name val="Calibri"/>
      <family val="2"/>
    </font>
    <font>
      <sz val="10"/>
      <color rgb="FF000000"/>
      <name val="Calibri"/>
      <family val="2"/>
    </font>
    <font>
      <b/>
      <sz val="11"/>
      <name val="Calibri"/>
      <family val="2"/>
      <scheme val="minor"/>
    </font>
    <font>
      <sz val="11"/>
      <color rgb="FF000000"/>
      <name val="Calibri"/>
      <family val="2"/>
    </font>
    <font>
      <sz val="11"/>
      <color rgb="FFFF0000"/>
      <name val="Calibri"/>
      <family val="2"/>
    </font>
  </fonts>
  <fills count="53">
    <fill>
      <patternFill patternType="none"/>
    </fill>
    <fill>
      <patternFill patternType="gray125"/>
    </fill>
    <fill>
      <patternFill patternType="solid">
        <fgColor indexed="9"/>
      </patternFill>
    </fill>
    <fill>
      <patternFill patternType="solid">
        <fgColor indexed="47"/>
      </patternFill>
    </fill>
    <fill>
      <patternFill patternType="solid">
        <fgColor indexed="26"/>
      </patternFill>
    </fill>
    <fill>
      <patternFill patternType="solid">
        <fgColor indexed="27"/>
      </patternFill>
    </fill>
    <fill>
      <patternFill patternType="solid">
        <fgColor indexed="22"/>
      </patternFill>
    </fill>
    <fill>
      <patternFill patternType="solid">
        <fgColor indexed="29"/>
      </patternFill>
    </fill>
    <fill>
      <patternFill patternType="solid">
        <fgColor indexed="43"/>
      </patternFill>
    </fill>
    <fill>
      <patternFill patternType="solid">
        <fgColor indexed="44"/>
      </patternFill>
    </fill>
    <fill>
      <patternFill patternType="solid">
        <fgColor indexed="49"/>
      </patternFill>
    </fill>
    <fill>
      <patternFill patternType="solid">
        <fgColor indexed="10"/>
      </patternFill>
    </fill>
    <fill>
      <patternFill patternType="solid">
        <fgColor indexed="57"/>
      </patternFill>
    </fill>
    <fill>
      <patternFill patternType="solid">
        <fgColor indexed="54"/>
      </patternFill>
    </fill>
    <fill>
      <patternFill patternType="solid">
        <fgColor indexed="53"/>
      </patternFill>
    </fill>
    <fill>
      <patternFill patternType="solid">
        <fgColor indexed="45"/>
      </patternFill>
    </fill>
    <fill>
      <patternFill patternType="solid">
        <fgColor indexed="55"/>
      </patternFill>
    </fill>
    <fill>
      <patternFill patternType="solid">
        <fgColor indexed="42"/>
      </patternFill>
    </fill>
    <fill>
      <patternFill patternType="solid">
        <fgColor theme="0" tint="-4.9989318521683403E-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1"/>
        <bgColor indexed="64"/>
      </patternFill>
    </fill>
    <fill>
      <patternFill patternType="solid">
        <fgColor rgb="FFFFFFCC"/>
        <bgColor indexed="64"/>
      </patternFill>
    </fill>
    <fill>
      <patternFill patternType="solid">
        <fgColor indexed="31"/>
      </patternFill>
    </fill>
  </fills>
  <borders count="25">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49"/>
      </bottom>
      <diagonal/>
    </border>
    <border>
      <left/>
      <right/>
      <top/>
      <bottom style="thick">
        <color indexed="22"/>
      </bottom>
      <diagonal/>
    </border>
    <border>
      <left/>
      <right/>
      <top/>
      <bottom style="medium">
        <color indexed="49"/>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49"/>
      </top>
      <bottom style="double">
        <color indexed="49"/>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hair">
        <color theme="0" tint="-0.499984740745262"/>
      </left>
      <right style="thin">
        <color indexed="64"/>
      </right>
      <top style="thin">
        <color indexed="64"/>
      </top>
      <bottom style="thin">
        <color indexed="64"/>
      </bottom>
      <diagonal/>
    </border>
  </borders>
  <cellStyleXfs count="36652">
    <xf numFmtId="0" fontId="0" fillId="0" borderId="0"/>
    <xf numFmtId="0" fontId="29" fillId="0" borderId="0"/>
    <xf numFmtId="0" fontId="31" fillId="2" borderId="0" applyNumberFormat="0" applyBorder="0" applyAlignment="0" applyProtection="0"/>
    <xf numFmtId="0" fontId="31" fillId="2"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6" borderId="0" applyNumberFormat="0" applyBorder="0" applyAlignment="0" applyProtection="0"/>
    <xf numFmtId="0" fontId="31" fillId="6" borderId="0" applyNumberFormat="0" applyBorder="0" applyAlignment="0" applyProtection="0"/>
    <xf numFmtId="0" fontId="31" fillId="7" borderId="0" applyNumberFormat="0" applyBorder="0" applyAlignment="0" applyProtection="0"/>
    <xf numFmtId="0" fontId="31" fillId="7" borderId="0" applyNumberFormat="0" applyBorder="0" applyAlignment="0" applyProtection="0"/>
    <xf numFmtId="0" fontId="31" fillId="8" borderId="0" applyNumberFormat="0" applyBorder="0" applyAlignment="0" applyProtection="0"/>
    <xf numFmtId="0" fontId="31" fillId="8" borderId="0" applyNumberFormat="0" applyBorder="0" applyAlignment="0" applyProtection="0"/>
    <xf numFmtId="0" fontId="31" fillId="6" borderId="0" applyNumberFormat="0" applyBorder="0" applyAlignment="0" applyProtection="0"/>
    <xf numFmtId="0" fontId="31" fillId="6" borderId="0" applyNumberFormat="0" applyBorder="0" applyAlignment="0" applyProtection="0"/>
    <xf numFmtId="0" fontId="31" fillId="9" borderId="0" applyNumberFormat="0" applyBorder="0" applyAlignment="0" applyProtection="0"/>
    <xf numFmtId="0" fontId="31" fillId="9"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2" fillId="10" borderId="0" applyNumberFormat="0" applyBorder="0" applyAlignment="0" applyProtection="0"/>
    <xf numFmtId="0" fontId="32" fillId="10" borderId="0" applyNumberFormat="0" applyBorder="0" applyAlignment="0" applyProtection="0"/>
    <xf numFmtId="0" fontId="32" fillId="7" borderId="0" applyNumberFormat="0" applyBorder="0" applyAlignment="0" applyProtection="0"/>
    <xf numFmtId="0" fontId="32" fillId="7" borderId="0" applyNumberFormat="0" applyBorder="0" applyAlignment="0" applyProtection="0"/>
    <xf numFmtId="0" fontId="32" fillId="8" borderId="0" applyNumberFormat="0" applyBorder="0" applyAlignment="0" applyProtection="0"/>
    <xf numFmtId="0" fontId="32" fillId="8" borderId="0" applyNumberFormat="0" applyBorder="0" applyAlignment="0" applyProtection="0"/>
    <xf numFmtId="0" fontId="32" fillId="6" borderId="0" applyNumberFormat="0" applyBorder="0" applyAlignment="0" applyProtection="0"/>
    <xf numFmtId="0" fontId="32" fillId="6" borderId="0" applyNumberFormat="0" applyBorder="0" applyAlignment="0" applyProtection="0"/>
    <xf numFmtId="0" fontId="32" fillId="10" borderId="0" applyNumberFormat="0" applyBorder="0" applyAlignment="0" applyProtection="0"/>
    <xf numFmtId="0" fontId="32" fillId="10" borderId="0" applyNumberFormat="0" applyBorder="0" applyAlignment="0" applyProtection="0"/>
    <xf numFmtId="0" fontId="32" fillId="3" borderId="0" applyNumberFormat="0" applyBorder="0" applyAlignment="0" applyProtection="0"/>
    <xf numFmtId="0" fontId="32" fillId="3" borderId="0" applyNumberFormat="0" applyBorder="0" applyAlignment="0" applyProtection="0"/>
    <xf numFmtId="0" fontId="32" fillId="10" borderId="0" applyNumberFormat="0" applyBorder="0" applyAlignment="0" applyProtection="0"/>
    <xf numFmtId="0" fontId="32" fillId="10" borderId="0" applyNumberFormat="0" applyBorder="0" applyAlignment="0" applyProtection="0"/>
    <xf numFmtId="0" fontId="32" fillId="11" borderId="0" applyNumberFormat="0" applyBorder="0" applyAlignment="0" applyProtection="0"/>
    <xf numFmtId="0" fontId="32" fillId="11" borderId="0" applyNumberFormat="0" applyBorder="0" applyAlignment="0" applyProtection="0"/>
    <xf numFmtId="0" fontId="32" fillId="12" borderId="0" applyNumberFormat="0" applyBorder="0" applyAlignment="0" applyProtection="0"/>
    <xf numFmtId="0" fontId="32" fillId="12" borderId="0" applyNumberFormat="0" applyBorder="0" applyAlignment="0" applyProtection="0"/>
    <xf numFmtId="0" fontId="32" fillId="13" borderId="0" applyNumberFormat="0" applyBorder="0" applyAlignment="0" applyProtection="0"/>
    <xf numFmtId="0" fontId="32" fillId="13" borderId="0" applyNumberFormat="0" applyBorder="0" applyAlignment="0" applyProtection="0"/>
    <xf numFmtId="0" fontId="32" fillId="10" borderId="0" applyNumberFormat="0" applyBorder="0" applyAlignment="0" applyProtection="0"/>
    <xf numFmtId="0" fontId="32" fillId="10" borderId="0" applyNumberFormat="0" applyBorder="0" applyAlignment="0" applyProtection="0"/>
    <xf numFmtId="0" fontId="32" fillId="14" borderId="0" applyNumberFormat="0" applyBorder="0" applyAlignment="0" applyProtection="0"/>
    <xf numFmtId="0" fontId="32" fillId="14" borderId="0" applyNumberFormat="0" applyBorder="0" applyAlignment="0" applyProtection="0"/>
    <xf numFmtId="0" fontId="33" fillId="15" borderId="0" applyNumberFormat="0" applyBorder="0" applyAlignment="0" applyProtection="0"/>
    <xf numFmtId="0" fontId="33" fillId="15" borderId="0" applyNumberFormat="0" applyBorder="0" applyAlignment="0" applyProtection="0"/>
    <xf numFmtId="0" fontId="34" fillId="2" borderId="1" applyNumberFormat="0" applyAlignment="0" applyProtection="0"/>
    <xf numFmtId="0" fontId="34" fillId="2" borderId="1" applyNumberFormat="0" applyAlignment="0" applyProtection="0"/>
    <xf numFmtId="0" fontId="35" fillId="16" borderId="2" applyNumberFormat="0" applyAlignment="0" applyProtection="0"/>
    <xf numFmtId="0" fontId="35" fillId="16" borderId="2" applyNumberFormat="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9" fillId="0" borderId="3" applyNumberFormat="0" applyFill="0" applyAlignment="0" applyProtection="0"/>
    <xf numFmtId="0" fontId="39" fillId="0" borderId="3" applyNumberFormat="0" applyFill="0" applyAlignment="0" applyProtection="0"/>
    <xf numFmtId="0" fontId="40" fillId="0" borderId="4" applyNumberFormat="0" applyFill="0" applyAlignment="0" applyProtection="0"/>
    <xf numFmtId="0" fontId="40" fillId="0" borderId="4" applyNumberFormat="0" applyFill="0" applyAlignment="0" applyProtection="0"/>
    <xf numFmtId="0" fontId="41" fillId="0" borderId="5" applyNumberFormat="0" applyFill="0" applyAlignment="0" applyProtection="0"/>
    <xf numFmtId="0" fontId="41" fillId="0" borderId="5" applyNumberFormat="0" applyFill="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2" fillId="3" borderId="1" applyNumberFormat="0" applyAlignment="0" applyProtection="0"/>
    <xf numFmtId="0" fontId="42" fillId="3" borderId="1" applyNumberFormat="0" applyAlignment="0" applyProtection="0"/>
    <xf numFmtId="0" fontId="43" fillId="0" borderId="6" applyNumberFormat="0" applyFill="0" applyAlignment="0" applyProtection="0"/>
    <xf numFmtId="0" fontId="43" fillId="0" borderId="6" applyNumberFormat="0" applyFill="0" applyAlignment="0" applyProtection="0"/>
    <xf numFmtId="0" fontId="44" fillId="8" borderId="0" applyNumberFormat="0" applyBorder="0" applyAlignment="0" applyProtection="0"/>
    <xf numFmtId="0" fontId="44" fillId="8" borderId="0" applyNumberFormat="0" applyBorder="0" applyAlignment="0" applyProtection="0"/>
    <xf numFmtId="0" fontId="29" fillId="0" borderId="0"/>
    <xf numFmtId="0" fontId="29" fillId="0" borderId="0"/>
    <xf numFmtId="0" fontId="50" fillId="0" borderId="0"/>
    <xf numFmtId="0" fontId="27" fillId="0" borderId="0"/>
    <xf numFmtId="0" fontId="36" fillId="0" borderId="0"/>
    <xf numFmtId="0" fontId="36" fillId="0" borderId="0"/>
    <xf numFmtId="0" fontId="31" fillId="0" borderId="0"/>
    <xf numFmtId="0" fontId="27" fillId="0" borderId="0"/>
    <xf numFmtId="0" fontId="31" fillId="4" borderId="7" applyNumberFormat="0" applyFont="0" applyAlignment="0" applyProtection="0"/>
    <xf numFmtId="0" fontId="31" fillId="4" borderId="7" applyNumberFormat="0" applyFont="0" applyAlignment="0" applyProtection="0"/>
    <xf numFmtId="0" fontId="45" fillId="2" borderId="8" applyNumberFormat="0" applyAlignment="0" applyProtection="0"/>
    <xf numFmtId="0" fontId="45" fillId="2" borderId="8" applyNumberFormat="0" applyAlignment="0" applyProtection="0"/>
    <xf numFmtId="0" fontId="27" fillId="0" borderId="0" applyNumberFormat="0" applyFill="0" applyBorder="0" applyAlignment="0" applyProtection="0"/>
    <xf numFmtId="0" fontId="29"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7" fillId="0" borderId="9" applyNumberFormat="0" applyFill="0" applyAlignment="0" applyProtection="0"/>
    <xf numFmtId="0" fontId="47" fillId="0" borderId="9" applyNumberFormat="0" applyFill="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9" fillId="0" borderId="0"/>
    <xf numFmtId="0" fontId="26" fillId="0" borderId="0"/>
    <xf numFmtId="0" fontId="53" fillId="0" borderId="0" applyNumberFormat="0" applyFill="0" applyBorder="0" applyAlignment="0" applyProtection="0"/>
    <xf numFmtId="0" fontId="54" fillId="0" borderId="13" applyNumberFormat="0" applyFill="0" applyAlignment="0" applyProtection="0"/>
    <xf numFmtId="0" fontId="55" fillId="0" borderId="14" applyNumberFormat="0" applyFill="0" applyAlignment="0" applyProtection="0"/>
    <xf numFmtId="0" fontId="56" fillId="0" borderId="15" applyNumberFormat="0" applyFill="0" applyAlignment="0" applyProtection="0"/>
    <xf numFmtId="0" fontId="56" fillId="0" borderId="0" applyNumberFormat="0" applyFill="0" applyBorder="0" applyAlignment="0" applyProtection="0"/>
    <xf numFmtId="0" fontId="57" fillId="19" borderId="0" applyNumberFormat="0" applyBorder="0" applyAlignment="0" applyProtection="0"/>
    <xf numFmtId="0" fontId="58" fillId="20" borderId="0" applyNumberFormat="0" applyBorder="0" applyAlignment="0" applyProtection="0"/>
    <xf numFmtId="0" fontId="59" fillId="21" borderId="0" applyNumberFormat="0" applyBorder="0" applyAlignment="0" applyProtection="0"/>
    <xf numFmtId="0" fontId="60" fillId="22" borderId="16" applyNumberFormat="0" applyAlignment="0" applyProtection="0"/>
    <xf numFmtId="0" fontId="61" fillId="23" borderId="17" applyNumberFormat="0" applyAlignment="0" applyProtection="0"/>
    <xf numFmtId="0" fontId="62" fillId="23" borderId="16" applyNumberFormat="0" applyAlignment="0" applyProtection="0"/>
    <xf numFmtId="0" fontId="63" fillId="0" borderId="18" applyNumberFormat="0" applyFill="0" applyAlignment="0" applyProtection="0"/>
    <xf numFmtId="0" fontId="64" fillId="24" borderId="19" applyNumberFormat="0" applyAlignment="0" applyProtection="0"/>
    <xf numFmtId="0" fontId="65" fillId="0" borderId="0" applyNumberFormat="0" applyFill="0" applyBorder="0" applyAlignment="0" applyProtection="0"/>
    <xf numFmtId="0" fontId="26" fillId="25" borderId="20" applyNumberFormat="0" applyFont="0" applyAlignment="0" applyProtection="0"/>
    <xf numFmtId="0" fontId="66" fillId="0" borderId="0" applyNumberFormat="0" applyFill="0" applyBorder="0" applyAlignment="0" applyProtection="0"/>
    <xf numFmtId="0" fontId="51" fillId="0" borderId="21" applyNumberFormat="0" applyFill="0" applyAlignment="0" applyProtection="0"/>
    <xf numFmtId="0" fontId="67" fillId="26" borderId="0" applyNumberFormat="0" applyBorder="0" applyAlignment="0" applyProtection="0"/>
    <xf numFmtId="0" fontId="26" fillId="27" borderId="0" applyNumberFormat="0" applyBorder="0" applyAlignment="0" applyProtection="0"/>
    <xf numFmtId="0" fontId="26" fillId="28" borderId="0" applyNumberFormat="0" applyBorder="0" applyAlignment="0" applyProtection="0"/>
    <xf numFmtId="0" fontId="67" fillId="29" borderId="0" applyNumberFormat="0" applyBorder="0" applyAlignment="0" applyProtection="0"/>
    <xf numFmtId="0" fontId="67" fillId="30" borderId="0" applyNumberFormat="0" applyBorder="0" applyAlignment="0" applyProtection="0"/>
    <xf numFmtId="0" fontId="26" fillId="31" borderId="0" applyNumberFormat="0" applyBorder="0" applyAlignment="0" applyProtection="0"/>
    <xf numFmtId="0" fontId="26" fillId="32" borderId="0" applyNumberFormat="0" applyBorder="0" applyAlignment="0" applyProtection="0"/>
    <xf numFmtId="0" fontId="67" fillId="33" borderId="0" applyNumberFormat="0" applyBorder="0" applyAlignment="0" applyProtection="0"/>
    <xf numFmtId="0" fontId="67" fillId="34" borderId="0" applyNumberFormat="0" applyBorder="0" applyAlignment="0" applyProtection="0"/>
    <xf numFmtId="0" fontId="26" fillId="35" borderId="0" applyNumberFormat="0" applyBorder="0" applyAlignment="0" applyProtection="0"/>
    <xf numFmtId="0" fontId="26" fillId="36" borderId="0" applyNumberFormat="0" applyBorder="0" applyAlignment="0" applyProtection="0"/>
    <xf numFmtId="0" fontId="67" fillId="37" borderId="0" applyNumberFormat="0" applyBorder="0" applyAlignment="0" applyProtection="0"/>
    <xf numFmtId="0" fontId="67" fillId="38" borderId="0" applyNumberFormat="0" applyBorder="0" applyAlignment="0" applyProtection="0"/>
    <xf numFmtId="0" fontId="26" fillId="39" borderId="0" applyNumberFormat="0" applyBorder="0" applyAlignment="0" applyProtection="0"/>
    <xf numFmtId="0" fontId="26" fillId="40" borderId="0" applyNumberFormat="0" applyBorder="0" applyAlignment="0" applyProtection="0"/>
    <xf numFmtId="0" fontId="67" fillId="41" borderId="0" applyNumberFormat="0" applyBorder="0" applyAlignment="0" applyProtection="0"/>
    <xf numFmtId="0" fontId="67" fillId="42" borderId="0" applyNumberFormat="0" applyBorder="0" applyAlignment="0" applyProtection="0"/>
    <xf numFmtId="0" fontId="26" fillId="43" borderId="0" applyNumberFormat="0" applyBorder="0" applyAlignment="0" applyProtection="0"/>
    <xf numFmtId="0" fontId="26" fillId="44" borderId="0" applyNumberFormat="0" applyBorder="0" applyAlignment="0" applyProtection="0"/>
    <xf numFmtId="0" fontId="67" fillId="45" borderId="0" applyNumberFormat="0" applyBorder="0" applyAlignment="0" applyProtection="0"/>
    <xf numFmtId="0" fontId="67" fillId="46" borderId="0" applyNumberFormat="0" applyBorder="0" applyAlignment="0" applyProtection="0"/>
    <xf numFmtId="0" fontId="26" fillId="47" borderId="0" applyNumberFormat="0" applyBorder="0" applyAlignment="0" applyProtection="0"/>
    <xf numFmtId="0" fontId="26" fillId="48" borderId="0" applyNumberFormat="0" applyBorder="0" applyAlignment="0" applyProtection="0"/>
    <xf numFmtId="0" fontId="67" fillId="49" borderId="0" applyNumberFormat="0" applyBorder="0" applyAlignment="0" applyProtection="0"/>
    <xf numFmtId="0" fontId="25" fillId="0" borderId="0"/>
    <xf numFmtId="0" fontId="25" fillId="25" borderId="20" applyNumberFormat="0" applyFont="0" applyAlignment="0" applyProtection="0"/>
    <xf numFmtId="0" fontId="25" fillId="27" borderId="0" applyNumberFormat="0" applyBorder="0" applyAlignment="0" applyProtection="0"/>
    <xf numFmtId="0" fontId="25" fillId="28" borderId="0" applyNumberFormat="0" applyBorder="0" applyAlignment="0" applyProtection="0"/>
    <xf numFmtId="0" fontId="25" fillId="31" borderId="0" applyNumberFormat="0" applyBorder="0" applyAlignment="0" applyProtection="0"/>
    <xf numFmtId="0" fontId="25" fillId="32" borderId="0" applyNumberFormat="0" applyBorder="0" applyAlignment="0" applyProtection="0"/>
    <xf numFmtId="0" fontId="25" fillId="35" borderId="0" applyNumberFormat="0" applyBorder="0" applyAlignment="0" applyProtection="0"/>
    <xf numFmtId="0" fontId="25" fillId="36" borderId="0" applyNumberFormat="0" applyBorder="0" applyAlignment="0" applyProtection="0"/>
    <xf numFmtId="0" fontId="25" fillId="39"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25" fillId="47" borderId="0" applyNumberFormat="0" applyBorder="0" applyAlignment="0" applyProtection="0"/>
    <xf numFmtId="0" fontId="25" fillId="48" borderId="0" applyNumberFormat="0" applyBorder="0" applyAlignment="0" applyProtection="0"/>
    <xf numFmtId="0" fontId="27" fillId="0" borderId="0"/>
    <xf numFmtId="0" fontId="27" fillId="0" borderId="0"/>
    <xf numFmtId="0" fontId="31" fillId="2" borderId="0" applyNumberFormat="0" applyBorder="0" applyAlignment="0" applyProtection="0"/>
    <xf numFmtId="0" fontId="31" fillId="3" borderId="0" applyNumberFormat="0" applyBorder="0" applyAlignment="0" applyProtection="0"/>
    <xf numFmtId="0" fontId="31" fillId="4" borderId="0" applyNumberFormat="0" applyBorder="0" applyAlignment="0" applyProtection="0"/>
    <xf numFmtId="0" fontId="31" fillId="2" borderId="0" applyNumberFormat="0" applyBorder="0" applyAlignment="0" applyProtection="0"/>
    <xf numFmtId="0" fontId="31" fillId="5" borderId="0" applyNumberFormat="0" applyBorder="0" applyAlignment="0" applyProtection="0"/>
    <xf numFmtId="0" fontId="31" fillId="3" borderId="0" applyNumberFormat="0" applyBorder="0" applyAlignment="0" applyProtection="0"/>
    <xf numFmtId="0" fontId="31" fillId="6" borderId="0" applyNumberFormat="0" applyBorder="0" applyAlignment="0" applyProtection="0"/>
    <xf numFmtId="0" fontId="31" fillId="7" borderId="0" applyNumberFormat="0" applyBorder="0" applyAlignment="0" applyProtection="0"/>
    <xf numFmtId="0" fontId="31" fillId="8" borderId="0" applyNumberFormat="0" applyBorder="0" applyAlignment="0" applyProtection="0"/>
    <xf numFmtId="0" fontId="31" fillId="6" borderId="0" applyNumberFormat="0" applyBorder="0" applyAlignment="0" applyProtection="0"/>
    <xf numFmtId="0" fontId="31" fillId="9" borderId="0" applyNumberFormat="0" applyBorder="0" applyAlignment="0" applyProtection="0"/>
    <xf numFmtId="0" fontId="31" fillId="3" borderId="0" applyNumberFormat="0" applyBorder="0" applyAlignment="0" applyProtection="0"/>
    <xf numFmtId="0" fontId="32" fillId="10" borderId="0" applyNumberFormat="0" applyBorder="0" applyAlignment="0" applyProtection="0"/>
    <xf numFmtId="0" fontId="32" fillId="7" borderId="0" applyNumberFormat="0" applyBorder="0" applyAlignment="0" applyProtection="0"/>
    <xf numFmtId="0" fontId="32" fillId="8" borderId="0" applyNumberFormat="0" applyBorder="0" applyAlignment="0" applyProtection="0"/>
    <xf numFmtId="0" fontId="32" fillId="6" borderId="0" applyNumberFormat="0" applyBorder="0" applyAlignment="0" applyProtection="0"/>
    <xf numFmtId="0" fontId="32" fillId="10" borderId="0" applyNumberFormat="0" applyBorder="0" applyAlignment="0" applyProtection="0"/>
    <xf numFmtId="0" fontId="32" fillId="3" borderId="0" applyNumberFormat="0" applyBorder="0" applyAlignment="0" applyProtection="0"/>
    <xf numFmtId="0" fontId="32" fillId="10" borderId="0" applyNumberFormat="0" applyBorder="0" applyAlignment="0" applyProtection="0"/>
    <xf numFmtId="0" fontId="32" fillId="11" borderId="0" applyNumberFormat="0" applyBorder="0" applyAlignment="0" applyProtection="0"/>
    <xf numFmtId="0" fontId="32" fillId="12" borderId="0" applyNumberFormat="0" applyBorder="0" applyAlignment="0" applyProtection="0"/>
    <xf numFmtId="0" fontId="32" fillId="13" borderId="0" applyNumberFormat="0" applyBorder="0" applyAlignment="0" applyProtection="0"/>
    <xf numFmtId="0" fontId="32" fillId="10" borderId="0" applyNumberFormat="0" applyBorder="0" applyAlignment="0" applyProtection="0"/>
    <xf numFmtId="0" fontId="32" fillId="14" borderId="0" applyNumberFormat="0" applyBorder="0" applyAlignment="0" applyProtection="0"/>
    <xf numFmtId="0" fontId="33" fillId="15" borderId="0" applyNumberFormat="0" applyBorder="0" applyAlignment="0" applyProtection="0"/>
    <xf numFmtId="0" fontId="34" fillId="2" borderId="1" applyNumberFormat="0" applyAlignment="0" applyProtection="0"/>
    <xf numFmtId="0" fontId="35" fillId="16" borderId="2" applyNumberFormat="0" applyAlignment="0" applyProtection="0"/>
    <xf numFmtId="0" fontId="37" fillId="0" borderId="0" applyNumberFormat="0" applyFill="0" applyBorder="0" applyAlignment="0" applyProtection="0"/>
    <xf numFmtId="0" fontId="38" fillId="17" borderId="0" applyNumberFormat="0" applyBorder="0" applyAlignment="0" applyProtection="0"/>
    <xf numFmtId="0" fontId="39" fillId="0" borderId="3" applyNumberFormat="0" applyFill="0" applyAlignment="0" applyProtection="0"/>
    <xf numFmtId="0" fontId="40" fillId="0" borderId="4" applyNumberFormat="0" applyFill="0" applyAlignment="0" applyProtection="0"/>
    <xf numFmtId="0" fontId="41" fillId="0" borderId="5" applyNumberFormat="0" applyFill="0" applyAlignment="0" applyProtection="0"/>
    <xf numFmtId="0" fontId="41" fillId="0" borderId="0" applyNumberFormat="0" applyFill="0" applyBorder="0" applyAlignment="0" applyProtection="0"/>
    <xf numFmtId="0" fontId="42" fillId="3" borderId="1" applyNumberFormat="0" applyAlignment="0" applyProtection="0"/>
    <xf numFmtId="0" fontId="43" fillId="0" borderId="6" applyNumberFormat="0" applyFill="0" applyAlignment="0" applyProtection="0"/>
    <xf numFmtId="0" fontId="44" fillId="8" borderId="0" applyNumberFormat="0" applyBorder="0" applyAlignment="0" applyProtection="0"/>
    <xf numFmtId="0" fontId="27" fillId="0" borderId="0"/>
    <xf numFmtId="0" fontId="27" fillId="0" borderId="0"/>
    <xf numFmtId="0" fontId="25" fillId="0" borderId="0"/>
    <xf numFmtId="0" fontId="31" fillId="4" borderId="7" applyNumberFormat="0" applyFont="0" applyAlignment="0" applyProtection="0"/>
    <xf numFmtId="0" fontId="45" fillId="2" borderId="8" applyNumberFormat="0" applyAlignment="0" applyProtection="0"/>
    <xf numFmtId="0" fontId="27" fillId="0" borderId="0" applyNumberFormat="0" applyFill="0" applyBorder="0" applyAlignment="0" applyProtection="0"/>
    <xf numFmtId="0" fontId="46" fillId="0" borderId="0" applyNumberFormat="0" applyFill="0" applyBorder="0" applyAlignment="0" applyProtection="0"/>
    <xf numFmtId="0" fontId="47" fillId="0" borderId="9" applyNumberFormat="0" applyFill="0" applyAlignment="0" applyProtection="0"/>
    <xf numFmtId="0" fontId="48" fillId="0" borderId="0" applyNumberFormat="0" applyFill="0" applyBorder="0" applyAlignment="0" applyProtection="0"/>
    <xf numFmtId="0" fontId="25" fillId="0" borderId="0"/>
    <xf numFmtId="0" fontId="25" fillId="25" borderId="20" applyNumberFormat="0" applyFont="0" applyAlignment="0" applyProtection="0"/>
    <xf numFmtId="0" fontId="25" fillId="27" borderId="0" applyNumberFormat="0" applyBorder="0" applyAlignment="0" applyProtection="0"/>
    <xf numFmtId="0" fontId="25" fillId="28" borderId="0" applyNumberFormat="0" applyBorder="0" applyAlignment="0" applyProtection="0"/>
    <xf numFmtId="0" fontId="25" fillId="31" borderId="0" applyNumberFormat="0" applyBorder="0" applyAlignment="0" applyProtection="0"/>
    <xf numFmtId="0" fontId="25" fillId="32" borderId="0" applyNumberFormat="0" applyBorder="0" applyAlignment="0" applyProtection="0"/>
    <xf numFmtId="0" fontId="25" fillId="35" borderId="0" applyNumberFormat="0" applyBorder="0" applyAlignment="0" applyProtection="0"/>
    <xf numFmtId="0" fontId="25" fillId="36" borderId="0" applyNumberFormat="0" applyBorder="0" applyAlignment="0" applyProtection="0"/>
    <xf numFmtId="0" fontId="25" fillId="39"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25" fillId="47" borderId="0" applyNumberFormat="0" applyBorder="0" applyAlignment="0" applyProtection="0"/>
    <xf numFmtId="0" fontId="25" fillId="48" borderId="0" applyNumberFormat="0" applyBorder="0" applyAlignment="0" applyProtection="0"/>
    <xf numFmtId="0" fontId="24" fillId="0" borderId="0"/>
    <xf numFmtId="0" fontId="23" fillId="0" borderId="0"/>
    <xf numFmtId="0" fontId="23" fillId="25" borderId="20" applyNumberFormat="0" applyFont="0" applyAlignment="0" applyProtection="0"/>
    <xf numFmtId="0" fontId="23" fillId="27" borderId="0" applyNumberFormat="0" applyBorder="0" applyAlignment="0" applyProtection="0"/>
    <xf numFmtId="0" fontId="23" fillId="28" borderId="0" applyNumberFormat="0" applyBorder="0" applyAlignment="0" applyProtection="0"/>
    <xf numFmtId="0" fontId="23" fillId="31" borderId="0" applyNumberFormat="0" applyBorder="0" applyAlignment="0" applyProtection="0"/>
    <xf numFmtId="0" fontId="23" fillId="32" borderId="0" applyNumberFormat="0" applyBorder="0" applyAlignment="0" applyProtection="0"/>
    <xf numFmtId="0" fontId="23" fillId="35" borderId="0" applyNumberFormat="0" applyBorder="0" applyAlignment="0" applyProtection="0"/>
    <xf numFmtId="0" fontId="23" fillId="36" borderId="0" applyNumberFormat="0" applyBorder="0" applyAlignment="0" applyProtection="0"/>
    <xf numFmtId="0" fontId="23" fillId="39" borderId="0" applyNumberFormat="0" applyBorder="0" applyAlignment="0" applyProtection="0"/>
    <xf numFmtId="0" fontId="23" fillId="40" borderId="0" applyNumberFormat="0" applyBorder="0" applyAlignment="0" applyProtection="0"/>
    <xf numFmtId="0" fontId="23" fillId="43" borderId="0" applyNumberFormat="0" applyBorder="0" applyAlignment="0" applyProtection="0"/>
    <xf numFmtId="0" fontId="23" fillId="44" borderId="0" applyNumberFormat="0" applyBorder="0" applyAlignment="0" applyProtection="0"/>
    <xf numFmtId="0" fontId="23" fillId="47" borderId="0" applyNumberFormat="0" applyBorder="0" applyAlignment="0" applyProtection="0"/>
    <xf numFmtId="0" fontId="23" fillId="48" borderId="0" applyNumberFormat="0" applyBorder="0" applyAlignment="0" applyProtection="0"/>
    <xf numFmtId="0" fontId="22" fillId="0" borderId="0"/>
    <xf numFmtId="0" fontId="22" fillId="0" borderId="0"/>
    <xf numFmtId="0" fontId="22" fillId="25" borderId="20" applyNumberFormat="0" applyFont="0" applyAlignment="0" applyProtection="0"/>
    <xf numFmtId="0" fontId="22" fillId="27" borderId="0" applyNumberFormat="0" applyBorder="0" applyAlignment="0" applyProtection="0"/>
    <xf numFmtId="0" fontId="22" fillId="28" borderId="0" applyNumberFormat="0" applyBorder="0" applyAlignment="0" applyProtection="0"/>
    <xf numFmtId="0" fontId="22" fillId="31" borderId="0" applyNumberFormat="0" applyBorder="0" applyAlignment="0" applyProtection="0"/>
    <xf numFmtId="0" fontId="22" fillId="32" borderId="0" applyNumberFormat="0" applyBorder="0" applyAlignment="0" applyProtection="0"/>
    <xf numFmtId="0" fontId="22" fillId="35" borderId="0" applyNumberFormat="0" applyBorder="0" applyAlignment="0" applyProtection="0"/>
    <xf numFmtId="0" fontId="22" fillId="36" borderId="0" applyNumberFormat="0" applyBorder="0" applyAlignment="0" applyProtection="0"/>
    <xf numFmtId="0" fontId="22" fillId="39" borderId="0" applyNumberFormat="0" applyBorder="0" applyAlignment="0" applyProtection="0"/>
    <xf numFmtId="0" fontId="22" fillId="40" borderId="0" applyNumberFormat="0" applyBorder="0" applyAlignment="0" applyProtection="0"/>
    <xf numFmtId="0" fontId="22" fillId="43" borderId="0" applyNumberFormat="0" applyBorder="0" applyAlignment="0" applyProtection="0"/>
    <xf numFmtId="0" fontId="22" fillId="44" borderId="0" applyNumberFormat="0" applyBorder="0" applyAlignment="0" applyProtection="0"/>
    <xf numFmtId="0" fontId="22" fillId="47" borderId="0" applyNumberFormat="0" applyBorder="0" applyAlignment="0" applyProtection="0"/>
    <xf numFmtId="0" fontId="22" fillId="48" borderId="0" applyNumberFormat="0" applyBorder="0" applyAlignment="0" applyProtection="0"/>
    <xf numFmtId="0" fontId="22" fillId="0" borderId="0"/>
    <xf numFmtId="0" fontId="22" fillId="25" borderId="20" applyNumberFormat="0" applyFont="0" applyAlignment="0" applyProtection="0"/>
    <xf numFmtId="0" fontId="22" fillId="27" borderId="0" applyNumberFormat="0" applyBorder="0" applyAlignment="0" applyProtection="0"/>
    <xf numFmtId="0" fontId="22" fillId="28" borderId="0" applyNumberFormat="0" applyBorder="0" applyAlignment="0" applyProtection="0"/>
    <xf numFmtId="0" fontId="22" fillId="31" borderId="0" applyNumberFormat="0" applyBorder="0" applyAlignment="0" applyProtection="0"/>
    <xf numFmtId="0" fontId="22" fillId="32" borderId="0" applyNumberFormat="0" applyBorder="0" applyAlignment="0" applyProtection="0"/>
    <xf numFmtId="0" fontId="22" fillId="35" borderId="0" applyNumberFormat="0" applyBorder="0" applyAlignment="0" applyProtection="0"/>
    <xf numFmtId="0" fontId="22" fillId="36" borderId="0" applyNumberFormat="0" applyBorder="0" applyAlignment="0" applyProtection="0"/>
    <xf numFmtId="0" fontId="22" fillId="39" borderId="0" applyNumberFormat="0" applyBorder="0" applyAlignment="0" applyProtection="0"/>
    <xf numFmtId="0" fontId="22" fillId="40" borderId="0" applyNumberFormat="0" applyBorder="0" applyAlignment="0" applyProtection="0"/>
    <xf numFmtId="0" fontId="22" fillId="43" borderId="0" applyNumberFormat="0" applyBorder="0" applyAlignment="0" applyProtection="0"/>
    <xf numFmtId="0" fontId="22" fillId="44" borderId="0" applyNumberFormat="0" applyBorder="0" applyAlignment="0" applyProtection="0"/>
    <xf numFmtId="0" fontId="22" fillId="47" borderId="0" applyNumberFormat="0" applyBorder="0" applyAlignment="0" applyProtection="0"/>
    <xf numFmtId="0" fontId="22" fillId="48" borderId="0" applyNumberFormat="0" applyBorder="0" applyAlignment="0" applyProtection="0"/>
    <xf numFmtId="0" fontId="22" fillId="0" borderId="0"/>
    <xf numFmtId="0" fontId="22" fillId="0" borderId="0"/>
    <xf numFmtId="0" fontId="22" fillId="25" borderId="20" applyNumberFormat="0" applyFont="0" applyAlignment="0" applyProtection="0"/>
    <xf numFmtId="0" fontId="22" fillId="27" borderId="0" applyNumberFormat="0" applyBorder="0" applyAlignment="0" applyProtection="0"/>
    <xf numFmtId="0" fontId="22" fillId="28" borderId="0" applyNumberFormat="0" applyBorder="0" applyAlignment="0" applyProtection="0"/>
    <xf numFmtId="0" fontId="22" fillId="31" borderId="0" applyNumberFormat="0" applyBorder="0" applyAlignment="0" applyProtection="0"/>
    <xf numFmtId="0" fontId="22" fillId="32" borderId="0" applyNumberFormat="0" applyBorder="0" applyAlignment="0" applyProtection="0"/>
    <xf numFmtId="0" fontId="22" fillId="35" borderId="0" applyNumberFormat="0" applyBorder="0" applyAlignment="0" applyProtection="0"/>
    <xf numFmtId="0" fontId="22" fillId="36" borderId="0" applyNumberFormat="0" applyBorder="0" applyAlignment="0" applyProtection="0"/>
    <xf numFmtId="0" fontId="22" fillId="39" borderId="0" applyNumberFormat="0" applyBorder="0" applyAlignment="0" applyProtection="0"/>
    <xf numFmtId="0" fontId="22" fillId="40" borderId="0" applyNumberFormat="0" applyBorder="0" applyAlignment="0" applyProtection="0"/>
    <xf numFmtId="0" fontId="22" fillId="43" borderId="0" applyNumberFormat="0" applyBorder="0" applyAlignment="0" applyProtection="0"/>
    <xf numFmtId="0" fontId="22" fillId="44" borderId="0" applyNumberFormat="0" applyBorder="0" applyAlignment="0" applyProtection="0"/>
    <xf numFmtId="0" fontId="22" fillId="47" borderId="0" applyNumberFormat="0" applyBorder="0" applyAlignment="0" applyProtection="0"/>
    <xf numFmtId="0" fontId="22" fillId="48" borderId="0" applyNumberFormat="0" applyBorder="0" applyAlignment="0" applyProtection="0"/>
    <xf numFmtId="0" fontId="22" fillId="0" borderId="0"/>
    <xf numFmtId="0" fontId="22" fillId="0" borderId="0"/>
    <xf numFmtId="0" fontId="22" fillId="25" borderId="20" applyNumberFormat="0" applyFont="0" applyAlignment="0" applyProtection="0"/>
    <xf numFmtId="0" fontId="22" fillId="27" borderId="0" applyNumberFormat="0" applyBorder="0" applyAlignment="0" applyProtection="0"/>
    <xf numFmtId="0" fontId="22" fillId="28" borderId="0" applyNumberFormat="0" applyBorder="0" applyAlignment="0" applyProtection="0"/>
    <xf numFmtId="0" fontId="22" fillId="31" borderId="0" applyNumberFormat="0" applyBorder="0" applyAlignment="0" applyProtection="0"/>
    <xf numFmtId="0" fontId="22" fillId="32" borderId="0" applyNumberFormat="0" applyBorder="0" applyAlignment="0" applyProtection="0"/>
    <xf numFmtId="0" fontId="22" fillId="35" borderId="0" applyNumberFormat="0" applyBorder="0" applyAlignment="0" applyProtection="0"/>
    <xf numFmtId="0" fontId="22" fillId="36" borderId="0" applyNumberFormat="0" applyBorder="0" applyAlignment="0" applyProtection="0"/>
    <xf numFmtId="0" fontId="22" fillId="39" borderId="0" applyNumberFormat="0" applyBorder="0" applyAlignment="0" applyProtection="0"/>
    <xf numFmtId="0" fontId="22" fillId="40" borderId="0" applyNumberFormat="0" applyBorder="0" applyAlignment="0" applyProtection="0"/>
    <xf numFmtId="0" fontId="22" fillId="43" borderId="0" applyNumberFormat="0" applyBorder="0" applyAlignment="0" applyProtection="0"/>
    <xf numFmtId="0" fontId="22" fillId="44" borderId="0" applyNumberFormat="0" applyBorder="0" applyAlignment="0" applyProtection="0"/>
    <xf numFmtId="0" fontId="22" fillId="47" borderId="0" applyNumberFormat="0" applyBorder="0" applyAlignment="0" applyProtection="0"/>
    <xf numFmtId="0" fontId="22" fillId="48" borderId="0" applyNumberFormat="0" applyBorder="0" applyAlignment="0" applyProtection="0"/>
    <xf numFmtId="0" fontId="22" fillId="0" borderId="0"/>
    <xf numFmtId="0" fontId="30" fillId="0" borderId="0"/>
    <xf numFmtId="0" fontId="22" fillId="27" borderId="0" applyNumberFormat="0" applyBorder="0" applyAlignment="0" applyProtection="0"/>
    <xf numFmtId="0" fontId="22" fillId="28" borderId="0" applyNumberFormat="0" applyBorder="0" applyAlignment="0" applyProtection="0"/>
    <xf numFmtId="0" fontId="22" fillId="31" borderId="0" applyNumberFormat="0" applyBorder="0" applyAlignment="0" applyProtection="0"/>
    <xf numFmtId="0" fontId="22" fillId="32" borderId="0" applyNumberFormat="0" applyBorder="0" applyAlignment="0" applyProtection="0"/>
    <xf numFmtId="0" fontId="22" fillId="35" borderId="0" applyNumberFormat="0" applyBorder="0" applyAlignment="0" applyProtection="0"/>
    <xf numFmtId="0" fontId="22" fillId="36" borderId="0" applyNumberFormat="0" applyBorder="0" applyAlignment="0" applyProtection="0"/>
    <xf numFmtId="0" fontId="22" fillId="39" borderId="0" applyNumberFormat="0" applyBorder="0" applyAlignment="0" applyProtection="0"/>
    <xf numFmtId="0" fontId="22" fillId="40" borderId="0" applyNumberFormat="0" applyBorder="0" applyAlignment="0" applyProtection="0"/>
    <xf numFmtId="0" fontId="22" fillId="43" borderId="0" applyNumberFormat="0" applyBorder="0" applyAlignment="0" applyProtection="0"/>
    <xf numFmtId="0" fontId="22" fillId="44" borderId="0" applyNumberFormat="0" applyBorder="0" applyAlignment="0" applyProtection="0"/>
    <xf numFmtId="0" fontId="22" fillId="47" borderId="0" applyNumberFormat="0" applyBorder="0" applyAlignment="0" applyProtection="0"/>
    <xf numFmtId="0" fontId="22" fillId="48" borderId="0" applyNumberFormat="0" applyBorder="0" applyAlignment="0" applyProtection="0"/>
    <xf numFmtId="0" fontId="22" fillId="0" borderId="0"/>
    <xf numFmtId="0" fontId="22" fillId="25" borderId="20" applyNumberFormat="0" applyFont="0" applyAlignment="0" applyProtection="0"/>
    <xf numFmtId="0" fontId="27" fillId="0" borderId="0"/>
    <xf numFmtId="0" fontId="22" fillId="27" borderId="0" applyNumberFormat="0" applyBorder="0" applyAlignment="0" applyProtection="0"/>
    <xf numFmtId="0" fontId="22" fillId="28" borderId="0" applyNumberFormat="0" applyBorder="0" applyAlignment="0" applyProtection="0"/>
    <xf numFmtId="0" fontId="22" fillId="31" borderId="0" applyNumberFormat="0" applyBorder="0" applyAlignment="0" applyProtection="0"/>
    <xf numFmtId="0" fontId="22" fillId="32" borderId="0" applyNumberFormat="0" applyBorder="0" applyAlignment="0" applyProtection="0"/>
    <xf numFmtId="0" fontId="22" fillId="35" borderId="0" applyNumberFormat="0" applyBorder="0" applyAlignment="0" applyProtection="0"/>
    <xf numFmtId="0" fontId="22" fillId="36" borderId="0" applyNumberFormat="0" applyBorder="0" applyAlignment="0" applyProtection="0"/>
    <xf numFmtId="0" fontId="22" fillId="39" borderId="0" applyNumberFormat="0" applyBorder="0" applyAlignment="0" applyProtection="0"/>
    <xf numFmtId="0" fontId="22" fillId="40" borderId="0" applyNumberFormat="0" applyBorder="0" applyAlignment="0" applyProtection="0"/>
    <xf numFmtId="0" fontId="22" fillId="43" borderId="0" applyNumberFormat="0" applyBorder="0" applyAlignment="0" applyProtection="0"/>
    <xf numFmtId="0" fontId="22" fillId="44" borderId="0" applyNumberFormat="0" applyBorder="0" applyAlignment="0" applyProtection="0"/>
    <xf numFmtId="0" fontId="22" fillId="47" borderId="0" applyNumberFormat="0" applyBorder="0" applyAlignment="0" applyProtection="0"/>
    <xf numFmtId="0" fontId="22" fillId="48" borderId="0" applyNumberFormat="0" applyBorder="0" applyAlignment="0" applyProtection="0"/>
    <xf numFmtId="0" fontId="22" fillId="0" borderId="0"/>
    <xf numFmtId="0" fontId="22" fillId="25" borderId="20" applyNumberFormat="0" applyFont="0" applyAlignment="0" applyProtection="0"/>
    <xf numFmtId="0" fontId="21" fillId="0" borderId="0"/>
    <xf numFmtId="0" fontId="20" fillId="0" borderId="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27" fillId="0" borderId="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27" fillId="0" borderId="0"/>
    <xf numFmtId="0" fontId="27" fillId="0" borderId="0"/>
    <xf numFmtId="0" fontId="27" fillId="0" borderId="0"/>
    <xf numFmtId="0" fontId="19" fillId="0" borderId="0"/>
    <xf numFmtId="0" fontId="27" fillId="0" borderId="0"/>
    <xf numFmtId="0" fontId="80" fillId="0" borderId="0"/>
    <xf numFmtId="0" fontId="80" fillId="0" borderId="0"/>
    <xf numFmtId="0" fontId="80" fillId="0" borderId="0"/>
    <xf numFmtId="0" fontId="80" fillId="0" borderId="0"/>
    <xf numFmtId="0" fontId="80" fillId="0" borderId="0"/>
    <xf numFmtId="0" fontId="80" fillId="0" borderId="0"/>
    <xf numFmtId="0" fontId="80" fillId="0" borderId="0"/>
    <xf numFmtId="0" fontId="80" fillId="0" borderId="0"/>
    <xf numFmtId="0" fontId="80" fillId="0" borderId="0"/>
    <xf numFmtId="0" fontId="80" fillId="0" borderId="0"/>
    <xf numFmtId="0" fontId="80" fillId="0" borderId="0"/>
    <xf numFmtId="0" fontId="31" fillId="2" borderId="0" applyNumberFormat="0" applyBorder="0" applyAlignment="0" applyProtection="0"/>
    <xf numFmtId="0" fontId="31" fillId="3" borderId="0" applyNumberFormat="0" applyBorder="0" applyAlignment="0" applyProtection="0"/>
    <xf numFmtId="0" fontId="31" fillId="4" borderId="0" applyNumberFormat="0" applyBorder="0" applyAlignment="0" applyProtection="0"/>
    <xf numFmtId="0" fontId="31" fillId="2" borderId="0" applyNumberFormat="0" applyBorder="0" applyAlignment="0" applyProtection="0"/>
    <xf numFmtId="0" fontId="18" fillId="0" borderId="0"/>
    <xf numFmtId="0" fontId="80" fillId="0" borderId="0"/>
    <xf numFmtId="0" fontId="80" fillId="0" borderId="0"/>
    <xf numFmtId="0" fontId="17" fillId="0" borderId="0"/>
    <xf numFmtId="0" fontId="17" fillId="0" borderId="0"/>
    <xf numFmtId="0" fontId="27" fillId="0" borderId="0"/>
    <xf numFmtId="0" fontId="16" fillId="0" borderId="0"/>
    <xf numFmtId="0" fontId="16" fillId="0" borderId="0"/>
    <xf numFmtId="0" fontId="15" fillId="0" borderId="0"/>
    <xf numFmtId="0" fontId="15" fillId="0" borderId="0"/>
    <xf numFmtId="0" fontId="14" fillId="0" borderId="0"/>
    <xf numFmtId="0" fontId="13" fillId="0" borderId="0"/>
    <xf numFmtId="0" fontId="12" fillId="0" borderId="0"/>
    <xf numFmtId="0" fontId="11" fillId="0" borderId="0"/>
    <xf numFmtId="0" fontId="10" fillId="0" borderId="0"/>
    <xf numFmtId="0" fontId="10" fillId="0" borderId="0"/>
    <xf numFmtId="0" fontId="9" fillId="0" borderId="0"/>
    <xf numFmtId="0" fontId="8" fillId="0" borderId="0"/>
    <xf numFmtId="0" fontId="8" fillId="0" borderId="0"/>
    <xf numFmtId="0" fontId="7" fillId="0" borderId="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2"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4"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2"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52" borderId="0" applyNumberFormat="0" applyBorder="0" applyAlignment="0" applyProtection="0"/>
    <xf numFmtId="0" fontId="31" fillId="52" borderId="0" applyNumberFormat="0" applyBorder="0" applyAlignment="0" applyProtection="0"/>
    <xf numFmtId="0" fontId="31" fillId="52" borderId="0" applyNumberFormat="0" applyBorder="0" applyAlignment="0" applyProtection="0"/>
    <xf numFmtId="0" fontId="31" fillId="52" borderId="0" applyNumberFormat="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6" fillId="0" borderId="0"/>
    <xf numFmtId="0" fontId="6" fillId="0" borderId="0"/>
    <xf numFmtId="0" fontId="5" fillId="0" borderId="0"/>
    <xf numFmtId="0" fontId="5" fillId="0" borderId="0"/>
    <xf numFmtId="0" fontId="4"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3" fillId="0" borderId="0"/>
    <xf numFmtId="0" fontId="3" fillId="0" borderId="0"/>
    <xf numFmtId="0" fontId="2" fillId="0" borderId="0"/>
    <xf numFmtId="0" fontId="1" fillId="0" borderId="0"/>
  </cellStyleXfs>
  <cellXfs count="164">
    <xf numFmtId="0" fontId="0" fillId="0" borderId="0" xfId="0"/>
    <xf numFmtId="0" fontId="68" fillId="0" borderId="10" xfId="0" applyFont="1" applyBorder="1" applyAlignment="1">
      <alignment wrapText="1"/>
    </xf>
    <xf numFmtId="0" fontId="69" fillId="0" borderId="10" xfId="0" applyFont="1" applyBorder="1"/>
    <xf numFmtId="14" fontId="69" fillId="0" borderId="10" xfId="0" applyNumberFormat="1" applyFont="1" applyBorder="1"/>
    <xf numFmtId="0" fontId="69" fillId="0" borderId="0" xfId="0" applyFont="1"/>
    <xf numFmtId="14" fontId="69" fillId="0" borderId="10" xfId="212" applyNumberFormat="1" applyFont="1" applyBorder="1"/>
    <xf numFmtId="0" fontId="69" fillId="0" borderId="0" xfId="0" applyFont="1" applyProtection="1">
      <protection locked="0"/>
    </xf>
    <xf numFmtId="0" fontId="68" fillId="0" borderId="0" xfId="0" applyFont="1"/>
    <xf numFmtId="0" fontId="69" fillId="0" borderId="0" xfId="0" applyFont="1" applyAlignment="1">
      <alignment wrapText="1"/>
    </xf>
    <xf numFmtId="0" fontId="68" fillId="0" borderId="0" xfId="0" applyFont="1" applyProtection="1">
      <protection locked="0"/>
    </xf>
    <xf numFmtId="0" fontId="72" fillId="0" borderId="0" xfId="213" applyFont="1" applyProtection="1">
      <protection locked="0"/>
    </xf>
    <xf numFmtId="0" fontId="70" fillId="0" borderId="0" xfId="0" applyFont="1"/>
    <xf numFmtId="0" fontId="68" fillId="0" borderId="10" xfId="0" applyFont="1" applyBorder="1"/>
    <xf numFmtId="0" fontId="68" fillId="0" borderId="0" xfId="0" applyFont="1" applyAlignment="1">
      <alignment wrapText="1"/>
    </xf>
    <xf numFmtId="0" fontId="69" fillId="0" borderId="10" xfId="0" applyFont="1" applyBorder="1" applyAlignment="1">
      <alignment vertical="top"/>
    </xf>
    <xf numFmtId="0" fontId="69" fillId="0" borderId="10" xfId="0" applyFont="1" applyBorder="1" applyAlignment="1">
      <alignment wrapText="1"/>
    </xf>
    <xf numFmtId="0" fontId="69" fillId="0" borderId="10" xfId="78" applyFont="1" applyBorder="1"/>
    <xf numFmtId="0" fontId="69" fillId="0" borderId="10" xfId="77" applyFont="1" applyBorder="1"/>
    <xf numFmtId="0" fontId="69" fillId="0" borderId="10" xfId="81" applyFont="1" applyBorder="1"/>
    <xf numFmtId="0" fontId="69" fillId="0" borderId="10" xfId="80" applyFont="1" applyBorder="1"/>
    <xf numFmtId="0" fontId="69" fillId="0" borderId="10" xfId="0" applyFont="1" applyBorder="1" applyAlignment="1">
      <alignment vertical="center"/>
    </xf>
    <xf numFmtId="0" fontId="69" fillId="0" borderId="10" xfId="79" applyFont="1" applyBorder="1"/>
    <xf numFmtId="0" fontId="69" fillId="0" borderId="10" xfId="77" applyFont="1" applyBorder="1" applyAlignment="1">
      <alignment horizontal="left" vertical="top"/>
    </xf>
    <xf numFmtId="0" fontId="69" fillId="0" borderId="10" xfId="0" quotePrefix="1" applyFont="1" applyBorder="1"/>
    <xf numFmtId="49" fontId="69" fillId="0" borderId="10" xfId="0" applyNumberFormat="1" applyFont="1" applyBorder="1"/>
    <xf numFmtId="0" fontId="69" fillId="0" borderId="10" xfId="75" applyFont="1" applyBorder="1"/>
    <xf numFmtId="0" fontId="69" fillId="0" borderId="10" xfId="75" applyFont="1" applyBorder="1" applyAlignment="1">
      <alignment horizontal="left"/>
    </xf>
    <xf numFmtId="0" fontId="69" fillId="0" borderId="10" xfId="75" quotePrefix="1" applyFont="1" applyBorder="1" applyAlignment="1">
      <alignment horizontal="left"/>
    </xf>
    <xf numFmtId="0" fontId="69" fillId="0" borderId="10" xfId="190" applyFont="1" applyBorder="1"/>
    <xf numFmtId="0" fontId="69" fillId="0" borderId="10" xfId="75" quotePrefix="1" applyFont="1" applyBorder="1"/>
    <xf numFmtId="0" fontId="71" fillId="0" borderId="10" xfId="0" applyFont="1" applyBorder="1"/>
    <xf numFmtId="0" fontId="69" fillId="0" borderId="10" xfId="190" applyFont="1" applyBorder="1" applyAlignment="1">
      <alignment horizontal="left"/>
    </xf>
    <xf numFmtId="0" fontId="68" fillId="0" borderId="10" xfId="0" applyFont="1" applyBorder="1" applyAlignment="1">
      <alignment horizontal="left"/>
    </xf>
    <xf numFmtId="0" fontId="69" fillId="0" borderId="10" xfId="0" applyFont="1" applyBorder="1" applyAlignment="1">
      <alignment horizontal="left"/>
    </xf>
    <xf numFmtId="0" fontId="68" fillId="18" borderId="10" xfId="0" applyFont="1" applyFill="1" applyBorder="1"/>
    <xf numFmtId="0" fontId="69" fillId="18" borderId="10" xfId="0" applyFont="1" applyFill="1" applyBorder="1"/>
    <xf numFmtId="0" fontId="69" fillId="18" borderId="10" xfId="0" applyFont="1" applyFill="1" applyBorder="1" applyAlignment="1">
      <alignment wrapText="1"/>
    </xf>
    <xf numFmtId="0" fontId="69" fillId="18" borderId="10" xfId="79" applyFont="1" applyFill="1" applyBorder="1"/>
    <xf numFmtId="0" fontId="72" fillId="18" borderId="10" xfId="0" applyFont="1" applyFill="1" applyBorder="1" applyAlignment="1">
      <alignment wrapText="1"/>
    </xf>
    <xf numFmtId="0" fontId="69" fillId="18" borderId="10" xfId="77" applyFont="1" applyFill="1" applyBorder="1"/>
    <xf numFmtId="0" fontId="69" fillId="18" borderId="10" xfId="0" applyFont="1" applyFill="1" applyBorder="1" applyAlignment="1">
      <alignment horizontal="left"/>
    </xf>
    <xf numFmtId="0" fontId="69" fillId="18" borderId="10" xfId="78" applyFont="1" applyFill="1" applyBorder="1"/>
    <xf numFmtId="0" fontId="69" fillId="18" borderId="10" xfId="80" applyFont="1" applyFill="1" applyBorder="1"/>
    <xf numFmtId="0" fontId="69" fillId="18" borderId="10" xfId="77" applyFont="1" applyFill="1" applyBorder="1" applyAlignment="1">
      <alignment horizontal="left" vertical="top"/>
    </xf>
    <xf numFmtId="0" fontId="73" fillId="18" borderId="10" xfId="0" applyFont="1" applyFill="1" applyBorder="1"/>
    <xf numFmtId="0" fontId="77" fillId="18" borderId="10" xfId="0" applyFont="1" applyFill="1" applyBorder="1"/>
    <xf numFmtId="0" fontId="68" fillId="18" borderId="10" xfId="0" applyFont="1" applyFill="1" applyBorder="1" applyAlignment="1">
      <alignment wrapText="1"/>
    </xf>
    <xf numFmtId="1" fontId="75" fillId="18" borderId="10" xfId="0" applyNumberFormat="1" applyFont="1" applyFill="1" applyBorder="1" applyAlignment="1">
      <alignment horizontal="left"/>
    </xf>
    <xf numFmtId="0" fontId="75" fillId="18" borderId="10" xfId="0" applyFont="1" applyFill="1" applyBorder="1" applyAlignment="1">
      <alignment horizontal="left"/>
    </xf>
    <xf numFmtId="0" fontId="74" fillId="18" borderId="10" xfId="0" applyFont="1" applyFill="1" applyBorder="1" applyAlignment="1">
      <alignment horizontal="left"/>
    </xf>
    <xf numFmtId="1" fontId="73" fillId="18" borderId="10" xfId="0" applyNumberFormat="1" applyFont="1" applyFill="1" applyBorder="1" applyAlignment="1">
      <alignment horizontal="left"/>
    </xf>
    <xf numFmtId="164" fontId="69" fillId="18" borderId="10" xfId="0" applyNumberFormat="1" applyFont="1" applyFill="1" applyBorder="1"/>
    <xf numFmtId="164" fontId="69" fillId="18" borderId="10" xfId="79" applyNumberFormat="1" applyFont="1" applyFill="1" applyBorder="1"/>
    <xf numFmtId="164" fontId="69" fillId="18" borderId="10" xfId="77" applyNumberFormat="1" applyFont="1" applyFill="1" applyBorder="1"/>
    <xf numFmtId="164" fontId="69" fillId="18" borderId="10" xfId="78" applyNumberFormat="1" applyFont="1" applyFill="1" applyBorder="1"/>
    <xf numFmtId="164" fontId="69" fillId="18" borderId="10" xfId="80" applyNumberFormat="1" applyFont="1" applyFill="1" applyBorder="1"/>
    <xf numFmtId="0" fontId="68" fillId="18" borderId="12" xfId="0" applyFont="1" applyFill="1" applyBorder="1"/>
    <xf numFmtId="0" fontId="78" fillId="50" borderId="22" xfId="0" applyFont="1" applyFill="1" applyBorder="1"/>
    <xf numFmtId="0" fontId="78" fillId="50" borderId="23" xfId="0" applyFont="1" applyFill="1" applyBorder="1"/>
    <xf numFmtId="0" fontId="78" fillId="0" borderId="0" xfId="0" applyFont="1"/>
    <xf numFmtId="0" fontId="78" fillId="50" borderId="11" xfId="0" applyFont="1" applyFill="1" applyBorder="1"/>
    <xf numFmtId="0" fontId="72" fillId="0" borderId="0" xfId="213" applyFont="1"/>
    <xf numFmtId="0" fontId="69" fillId="0" borderId="22" xfId="0" applyFont="1" applyBorder="1" applyAlignment="1">
      <alignment horizontal="left"/>
    </xf>
    <xf numFmtId="0" fontId="68" fillId="0" borderId="22" xfId="0" applyFont="1" applyBorder="1" applyAlignment="1">
      <alignment horizontal="left"/>
    </xf>
    <xf numFmtId="0" fontId="68" fillId="0" borderId="23" xfId="0" applyFont="1" applyBorder="1" applyAlignment="1">
      <alignment horizontal="left"/>
    </xf>
    <xf numFmtId="0" fontId="68" fillId="0" borderId="24" xfId="0" applyFont="1" applyBorder="1" applyAlignment="1">
      <alignment horizontal="left"/>
    </xf>
    <xf numFmtId="0" fontId="70" fillId="0" borderId="22" xfId="0" applyFont="1" applyBorder="1" applyAlignment="1">
      <alignment horizontal="left"/>
    </xf>
    <xf numFmtId="0" fontId="69" fillId="0" borderId="24" xfId="0" applyFont="1" applyBorder="1" applyAlignment="1">
      <alignment horizontal="left"/>
    </xf>
    <xf numFmtId="0" fontId="70" fillId="0" borderId="22" xfId="0" applyFont="1" applyBorder="1" applyAlignment="1" applyProtection="1">
      <alignment horizontal="left"/>
      <protection locked="0"/>
    </xf>
    <xf numFmtId="0" fontId="69" fillId="0" borderId="22" xfId="0" applyFont="1" applyBorder="1" applyAlignment="1" applyProtection="1">
      <alignment horizontal="left"/>
      <protection locked="0"/>
    </xf>
    <xf numFmtId="0" fontId="79" fillId="0" borderId="0" xfId="0" applyFont="1"/>
    <xf numFmtId="0" fontId="72" fillId="0" borderId="10" xfId="0" applyFont="1" applyBorder="1" applyAlignment="1">
      <alignment wrapText="1"/>
    </xf>
    <xf numFmtId="0" fontId="73" fillId="0" borderId="10" xfId="0" applyFont="1" applyBorder="1"/>
    <xf numFmtId="0" fontId="77" fillId="0" borderId="10" xfId="0" applyFont="1" applyBorder="1"/>
    <xf numFmtId="1" fontId="75" fillId="0" borderId="10" xfId="0" applyNumberFormat="1" applyFont="1" applyBorder="1" applyAlignment="1">
      <alignment horizontal="left" vertical="top"/>
    </xf>
    <xf numFmtId="1" fontId="75" fillId="0" borderId="10" xfId="0" applyNumberFormat="1" applyFont="1" applyBorder="1" applyAlignment="1">
      <alignment vertical="top"/>
    </xf>
    <xf numFmtId="0" fontId="75" fillId="0" borderId="10" xfId="0" applyFont="1" applyBorder="1" applyAlignment="1">
      <alignment vertical="top"/>
    </xf>
    <xf numFmtId="0" fontId="74" fillId="0" borderId="10" xfId="0" applyFont="1" applyBorder="1" applyAlignment="1">
      <alignment vertical="top"/>
    </xf>
    <xf numFmtId="0" fontId="68" fillId="0" borderId="10" xfId="0" applyFont="1" applyBorder="1" applyAlignment="1">
      <alignment vertical="top"/>
    </xf>
    <xf numFmtId="0" fontId="69" fillId="0" borderId="0" xfId="0" applyFont="1" applyAlignment="1">
      <alignment horizontal="left"/>
    </xf>
    <xf numFmtId="0" fontId="78" fillId="50" borderId="10" xfId="0" applyFont="1" applyFill="1" applyBorder="1"/>
    <xf numFmtId="0" fontId="0" fillId="0" borderId="10" xfId="0" applyBorder="1"/>
    <xf numFmtId="0" fontId="69" fillId="0" borderId="10" xfId="18132" applyFont="1" applyBorder="1"/>
    <xf numFmtId="14" fontId="69" fillId="0" borderId="10" xfId="18132" applyNumberFormat="1" applyFont="1" applyBorder="1"/>
    <xf numFmtId="14" fontId="17" fillId="0" borderId="0" xfId="18135" applyNumberFormat="1"/>
    <xf numFmtId="14" fontId="27" fillId="0" borderId="0" xfId="18138" applyNumberFormat="1" applyFont="1"/>
    <xf numFmtId="0" fontId="79" fillId="0" borderId="10" xfId="18139" applyFont="1" applyBorder="1"/>
    <xf numFmtId="14" fontId="27" fillId="0" borderId="0" xfId="18141" applyNumberFormat="1" applyFont="1"/>
    <xf numFmtId="14" fontId="79" fillId="0" borderId="0" xfId="18143" applyNumberFormat="1" applyFont="1"/>
    <xf numFmtId="14" fontId="79" fillId="0" borderId="0" xfId="18144" applyNumberFormat="1" applyFont="1"/>
    <xf numFmtId="14" fontId="69" fillId="0" borderId="10" xfId="18145" applyNumberFormat="1" applyFont="1" applyBorder="1"/>
    <xf numFmtId="14" fontId="81" fillId="0" borderId="10" xfId="18146" applyNumberFormat="1" applyFont="1" applyBorder="1"/>
    <xf numFmtId="0" fontId="69" fillId="0" borderId="10" xfId="18147" applyFont="1" applyBorder="1"/>
    <xf numFmtId="14" fontId="69" fillId="0" borderId="10" xfId="18147" applyNumberFormat="1" applyFont="1" applyBorder="1"/>
    <xf numFmtId="0" fontId="71" fillId="0" borderId="0" xfId="0" applyFont="1"/>
    <xf numFmtId="14" fontId="27" fillId="0" borderId="0" xfId="18148" applyNumberFormat="1" applyFont="1"/>
    <xf numFmtId="14" fontId="69" fillId="0" borderId="10" xfId="18149" applyNumberFormat="1" applyFont="1" applyBorder="1"/>
    <xf numFmtId="14" fontId="69" fillId="0" borderId="10" xfId="18150" applyNumberFormat="1" applyFont="1" applyBorder="1"/>
    <xf numFmtId="0" fontId="69" fillId="0" borderId="10" xfId="18151" applyFont="1" applyBorder="1"/>
    <xf numFmtId="14" fontId="69" fillId="0" borderId="10" xfId="18151" applyNumberFormat="1" applyFont="1" applyBorder="1"/>
    <xf numFmtId="0" fontId="69" fillId="0" borderId="10" xfId="31217" applyFont="1" applyBorder="1"/>
    <xf numFmtId="14" fontId="69" fillId="0" borderId="10" xfId="31218" applyNumberFormat="1" applyFont="1" applyBorder="1"/>
    <xf numFmtId="14" fontId="69" fillId="0" borderId="10" xfId="31217" applyNumberFormat="1" applyFont="1" applyBorder="1"/>
    <xf numFmtId="1" fontId="73" fillId="0" borderId="10" xfId="31219" applyNumberFormat="1" applyFont="1" applyBorder="1" applyAlignment="1">
      <alignment horizontal="left" vertical="top"/>
    </xf>
    <xf numFmtId="1" fontId="73" fillId="0" borderId="10" xfId="31219" applyNumberFormat="1" applyFont="1" applyBorder="1" applyAlignment="1">
      <alignment vertical="top"/>
    </xf>
    <xf numFmtId="0" fontId="69" fillId="0" borderId="10" xfId="31219" applyFont="1" applyBorder="1" applyAlignment="1">
      <alignment vertical="top"/>
    </xf>
    <xf numFmtId="1" fontId="69" fillId="0" borderId="10" xfId="31219" applyNumberFormat="1" applyFont="1" applyBorder="1" applyAlignment="1">
      <alignment horizontal="left" vertical="top"/>
    </xf>
    <xf numFmtId="1" fontId="69" fillId="0" borderId="10" xfId="31219" applyNumberFormat="1" applyFont="1" applyBorder="1" applyAlignment="1">
      <alignment vertical="top"/>
    </xf>
    <xf numFmtId="0" fontId="69" fillId="0" borderId="10" xfId="31219" applyFont="1" applyBorder="1" applyAlignment="1">
      <alignment horizontal="left" vertical="top"/>
    </xf>
    <xf numFmtId="0" fontId="70" fillId="0" borderId="10" xfId="31219" applyFont="1" applyBorder="1" applyAlignment="1">
      <alignment vertical="top"/>
    </xf>
    <xf numFmtId="49" fontId="69" fillId="0" borderId="10" xfId="31219" applyNumberFormat="1" applyFont="1" applyBorder="1" applyAlignment="1">
      <alignment vertical="top"/>
    </xf>
    <xf numFmtId="1" fontId="75" fillId="0" borderId="10" xfId="31220" applyNumberFormat="1" applyFont="1" applyBorder="1" applyAlignment="1">
      <alignment horizontal="left" vertical="top"/>
    </xf>
    <xf numFmtId="1" fontId="75" fillId="0" borderId="10" xfId="31220" applyNumberFormat="1" applyFont="1" applyBorder="1" applyAlignment="1">
      <alignment vertical="top"/>
    </xf>
    <xf numFmtId="0" fontId="75" fillId="0" borderId="10" xfId="31220" applyFont="1" applyBorder="1" applyAlignment="1">
      <alignment vertical="top"/>
    </xf>
    <xf numFmtId="0" fontId="74" fillId="0" borderId="10" xfId="31220" applyFont="1" applyBorder="1" applyAlignment="1">
      <alignment vertical="top"/>
    </xf>
    <xf numFmtId="0" fontId="68" fillId="0" borderId="10" xfId="31220" applyFont="1" applyBorder="1" applyAlignment="1">
      <alignment vertical="top"/>
    </xf>
    <xf numFmtId="1" fontId="69" fillId="0" borderId="10" xfId="31220" applyNumberFormat="1" applyFont="1" applyBorder="1" applyAlignment="1">
      <alignment horizontal="left" vertical="top"/>
    </xf>
    <xf numFmtId="1" fontId="69" fillId="0" borderId="10" xfId="31220" applyNumberFormat="1" applyFont="1" applyBorder="1" applyAlignment="1">
      <alignment vertical="top"/>
    </xf>
    <xf numFmtId="0" fontId="69" fillId="0" borderId="10" xfId="31220" applyFont="1" applyBorder="1" applyAlignment="1">
      <alignment vertical="top"/>
    </xf>
    <xf numFmtId="0" fontId="69" fillId="0" borderId="12" xfId="31221" applyFont="1" applyBorder="1"/>
    <xf numFmtId="0" fontId="0" fillId="0" borderId="0" xfId="0" applyAlignment="1">
      <alignment horizontal="center"/>
    </xf>
    <xf numFmtId="0" fontId="82" fillId="0" borderId="10" xfId="0" applyFont="1" applyBorder="1" applyAlignment="1">
      <alignment vertical="center"/>
    </xf>
    <xf numFmtId="14" fontId="82" fillId="0" borderId="10" xfId="0" applyNumberFormat="1" applyFont="1" applyBorder="1" applyAlignment="1">
      <alignment horizontal="right" vertical="center"/>
    </xf>
    <xf numFmtId="0" fontId="69" fillId="0" borderId="12" xfId="0" applyFont="1" applyBorder="1"/>
    <xf numFmtId="14" fontId="69" fillId="0" borderId="12" xfId="0" applyNumberFormat="1" applyFont="1" applyBorder="1"/>
    <xf numFmtId="0" fontId="72" fillId="0" borderId="10" xfId="18139" applyFont="1" applyBorder="1"/>
    <xf numFmtId="0" fontId="27" fillId="0" borderId="10" xfId="18137" applyBorder="1"/>
    <xf numFmtId="0" fontId="82" fillId="0" borderId="11" xfId="0" applyFont="1" applyBorder="1" applyAlignment="1">
      <alignment vertical="center"/>
    </xf>
    <xf numFmtId="0" fontId="82" fillId="0" borderId="12" xfId="0" applyFont="1" applyBorder="1" applyAlignment="1">
      <alignment vertical="center"/>
    </xf>
    <xf numFmtId="0" fontId="85" fillId="0" borderId="10" xfId="0" applyFont="1" applyBorder="1" applyAlignment="1">
      <alignment vertical="center"/>
    </xf>
    <xf numFmtId="14" fontId="81" fillId="0" borderId="10" xfId="0" applyNumberFormat="1" applyFont="1" applyBorder="1"/>
    <xf numFmtId="0" fontId="69" fillId="0" borderId="0" xfId="0" quotePrefix="1" applyFont="1"/>
    <xf numFmtId="49" fontId="69" fillId="0" borderId="0" xfId="0" applyNumberFormat="1" applyFont="1"/>
    <xf numFmtId="49" fontId="68" fillId="0" borderId="10" xfId="0" applyNumberFormat="1" applyFont="1" applyBorder="1" applyAlignment="1">
      <alignment vertical="top"/>
    </xf>
    <xf numFmtId="49" fontId="69" fillId="0" borderId="10" xfId="31220" applyNumberFormat="1" applyFont="1" applyBorder="1" applyAlignment="1">
      <alignment vertical="top"/>
    </xf>
    <xf numFmtId="49" fontId="70" fillId="0" borderId="10" xfId="31219" applyNumberFormat="1" applyFont="1" applyBorder="1" applyAlignment="1">
      <alignment vertical="top"/>
    </xf>
    <xf numFmtId="49" fontId="76" fillId="0" borderId="10" xfId="31219" applyNumberFormat="1" applyFont="1" applyBorder="1" applyAlignment="1">
      <alignment vertical="top"/>
    </xf>
    <xf numFmtId="49" fontId="69" fillId="0" borderId="10" xfId="0" applyNumberFormat="1" applyFont="1" applyBorder="1" applyAlignment="1">
      <alignment vertical="top"/>
    </xf>
    <xf numFmtId="0" fontId="86" fillId="0" borderId="10" xfId="0" applyFont="1" applyBorder="1"/>
    <xf numFmtId="14" fontId="27" fillId="0" borderId="0" xfId="0" applyNumberFormat="1" applyFont="1"/>
    <xf numFmtId="14" fontId="81" fillId="0" borderId="0" xfId="0" applyNumberFormat="1" applyFont="1"/>
    <xf numFmtId="14" fontId="69" fillId="18" borderId="10" xfId="0" applyNumberFormat="1" applyFont="1" applyFill="1" applyBorder="1"/>
    <xf numFmtId="14" fontId="69" fillId="0" borderId="10" xfId="0" applyNumberFormat="1" applyFont="1" applyBorder="1" applyAlignment="1">
      <alignment horizontal="right"/>
    </xf>
    <xf numFmtId="164" fontId="69" fillId="0" borderId="0" xfId="0" applyNumberFormat="1" applyFont="1"/>
    <xf numFmtId="164" fontId="69" fillId="51" borderId="0" xfId="0" applyNumberFormat="1" applyFont="1" applyFill="1"/>
    <xf numFmtId="14" fontId="27" fillId="0" borderId="10" xfId="18140" applyNumberFormat="1" applyFont="1" applyBorder="1"/>
    <xf numFmtId="14" fontId="79" fillId="0" borderId="10" xfId="18142" applyNumberFormat="1" applyFont="1" applyBorder="1"/>
    <xf numFmtId="14" fontId="27" fillId="0" borderId="10" xfId="18142" applyNumberFormat="1" applyFont="1" applyBorder="1"/>
    <xf numFmtId="14" fontId="27" fillId="0" borderId="10" xfId="18136" applyNumberFormat="1" applyFont="1" applyBorder="1"/>
    <xf numFmtId="0" fontId="31" fillId="0" borderId="0" xfId="12303"/>
    <xf numFmtId="0" fontId="31" fillId="0" borderId="10" xfId="12303" applyBorder="1"/>
    <xf numFmtId="14" fontId="0" fillId="0" borderId="0" xfId="0" applyNumberFormat="1"/>
    <xf numFmtId="49" fontId="69" fillId="18" borderId="10" xfId="0" applyNumberFormat="1" applyFont="1" applyFill="1" applyBorder="1"/>
    <xf numFmtId="14" fontId="69" fillId="0" borderId="12" xfId="212" applyNumberFormat="1" applyFont="1" applyBorder="1"/>
    <xf numFmtId="0" fontId="69" fillId="0" borderId="12" xfId="31221" quotePrefix="1" applyFont="1" applyBorder="1"/>
    <xf numFmtId="49" fontId="69" fillId="0" borderId="10" xfId="31219" quotePrefix="1" applyNumberFormat="1" applyFont="1" applyBorder="1" applyAlignment="1">
      <alignment vertical="top"/>
    </xf>
    <xf numFmtId="0" fontId="69" fillId="0" borderId="10" xfId="0" quotePrefix="1" applyFont="1" applyBorder="1" applyAlignment="1">
      <alignment vertical="top"/>
    </xf>
    <xf numFmtId="0" fontId="74" fillId="0" borderId="10" xfId="0" applyFont="1" applyBorder="1"/>
    <xf numFmtId="0" fontId="69" fillId="0" borderId="24" xfId="0" quotePrefix="1" applyFont="1" applyBorder="1" applyAlignment="1">
      <alignment horizontal="left"/>
    </xf>
    <xf numFmtId="0" fontId="69" fillId="0" borderId="22" xfId="0" quotePrefix="1" applyFont="1" applyBorder="1" applyAlignment="1">
      <alignment horizontal="left"/>
    </xf>
    <xf numFmtId="0" fontId="79" fillId="0" borderId="10" xfId="0" applyFont="1" applyBorder="1"/>
    <xf numFmtId="0" fontId="69" fillId="0" borderId="10" xfId="0" quotePrefix="1" applyFont="1" applyBorder="1" applyAlignment="1">
      <alignment horizontal="left"/>
    </xf>
    <xf numFmtId="0" fontId="74" fillId="0" borderId="10" xfId="0" quotePrefix="1" applyFont="1" applyBorder="1"/>
    <xf numFmtId="49" fontId="0" fillId="0" borderId="10" xfId="0" applyNumberFormat="1" applyBorder="1"/>
  </cellXfs>
  <cellStyles count="36652">
    <cellStyle name="_x000a_bidires=100_x000d_" xfId="1" xr:uid="{00000000-0005-0000-0000-000000000000}"/>
    <cellStyle name="_x000a_bidires=100_x000d_ 2" xfId="152" xr:uid="{00000000-0005-0000-0000-000001000000}"/>
    <cellStyle name="_x000a_bidires=100_x000d__Attribute" xfId="17945" xr:uid="{00000000-0005-0000-0000-000002000000}"/>
    <cellStyle name="20% - Accent1" xfId="2" builtinId="30" customBuiltin="1"/>
    <cellStyle name="20% - Accent1 10" xfId="319" xr:uid="{00000000-0005-0000-0000-000004000000}"/>
    <cellStyle name="20% - Accent1 10 10" xfId="320" xr:uid="{00000000-0005-0000-0000-000005000000}"/>
    <cellStyle name="20% - Accent1 10 11" xfId="18152" xr:uid="{00000000-0005-0000-0000-000006000000}"/>
    <cellStyle name="20% - Accent1 10 2" xfId="321" xr:uid="{00000000-0005-0000-0000-000007000000}"/>
    <cellStyle name="20% - Accent1 10 2 10" xfId="18153" xr:uid="{00000000-0005-0000-0000-000008000000}"/>
    <cellStyle name="20% - Accent1 10 2 2" xfId="322" xr:uid="{00000000-0005-0000-0000-000009000000}"/>
    <cellStyle name="20% - Accent1 10 2 2 2" xfId="323" xr:uid="{00000000-0005-0000-0000-00000A000000}"/>
    <cellStyle name="20% - Accent1 10 2 2 3" xfId="324" xr:uid="{00000000-0005-0000-0000-00000B000000}"/>
    <cellStyle name="20% - Accent1 10 2 2 4" xfId="18154" xr:uid="{00000000-0005-0000-0000-00000C000000}"/>
    <cellStyle name="20% - Accent1 10 2 2_Attribute (16-17)" xfId="325" xr:uid="{00000000-0005-0000-0000-00000D000000}"/>
    <cellStyle name="20% - Accent1 10 2 3" xfId="326" xr:uid="{00000000-0005-0000-0000-00000E000000}"/>
    <cellStyle name="20% - Accent1 10 2 3 2" xfId="327" xr:uid="{00000000-0005-0000-0000-00000F000000}"/>
    <cellStyle name="20% - Accent1 10 2 3 3" xfId="328" xr:uid="{00000000-0005-0000-0000-000010000000}"/>
    <cellStyle name="20% - Accent1 10 2 3 4" xfId="18155" xr:uid="{00000000-0005-0000-0000-000011000000}"/>
    <cellStyle name="20% - Accent1 10 2 3_Attribute (16-17)" xfId="329" xr:uid="{00000000-0005-0000-0000-000012000000}"/>
    <cellStyle name="20% - Accent1 10 2 4" xfId="330" xr:uid="{00000000-0005-0000-0000-000013000000}"/>
    <cellStyle name="20% - Accent1 10 2 4 2" xfId="331" xr:uid="{00000000-0005-0000-0000-000014000000}"/>
    <cellStyle name="20% - Accent1 10 2 4 3" xfId="332" xr:uid="{00000000-0005-0000-0000-000015000000}"/>
    <cellStyle name="20% - Accent1 10 2 4 4" xfId="18156" xr:uid="{00000000-0005-0000-0000-000016000000}"/>
    <cellStyle name="20% - Accent1 10 2 4_Attribute (16-17)" xfId="333" xr:uid="{00000000-0005-0000-0000-000017000000}"/>
    <cellStyle name="20% - Accent1 10 2 5" xfId="334" xr:uid="{00000000-0005-0000-0000-000018000000}"/>
    <cellStyle name="20% - Accent1 10 2 6" xfId="335" xr:uid="{00000000-0005-0000-0000-000019000000}"/>
    <cellStyle name="20% - Accent1 10 2 7" xfId="336" xr:uid="{00000000-0005-0000-0000-00001A000000}"/>
    <cellStyle name="20% - Accent1 10 2 8" xfId="337" xr:uid="{00000000-0005-0000-0000-00001B000000}"/>
    <cellStyle name="20% - Accent1 10 2 9" xfId="338" xr:uid="{00000000-0005-0000-0000-00001C000000}"/>
    <cellStyle name="20% - Accent1 10 2_Attribute (16-17)" xfId="339" xr:uid="{00000000-0005-0000-0000-00001D000000}"/>
    <cellStyle name="20% - Accent1 10 3" xfId="340" xr:uid="{00000000-0005-0000-0000-00001E000000}"/>
    <cellStyle name="20% - Accent1 10 3 2" xfId="341" xr:uid="{00000000-0005-0000-0000-00001F000000}"/>
    <cellStyle name="20% - Accent1 10 3 3" xfId="342" xr:uid="{00000000-0005-0000-0000-000020000000}"/>
    <cellStyle name="20% - Accent1 10 3 4" xfId="18157" xr:uid="{00000000-0005-0000-0000-000021000000}"/>
    <cellStyle name="20% - Accent1 10 3_Attribute (16-17)" xfId="343" xr:uid="{00000000-0005-0000-0000-000022000000}"/>
    <cellStyle name="20% - Accent1 10 4" xfId="344" xr:uid="{00000000-0005-0000-0000-000023000000}"/>
    <cellStyle name="20% - Accent1 10 4 2" xfId="345" xr:uid="{00000000-0005-0000-0000-000024000000}"/>
    <cellStyle name="20% - Accent1 10 4 3" xfId="346" xr:uid="{00000000-0005-0000-0000-000025000000}"/>
    <cellStyle name="20% - Accent1 10 4 4" xfId="18158" xr:uid="{00000000-0005-0000-0000-000026000000}"/>
    <cellStyle name="20% - Accent1 10 4_Attribute (16-17)" xfId="347" xr:uid="{00000000-0005-0000-0000-000027000000}"/>
    <cellStyle name="20% - Accent1 10 5" xfId="348" xr:uid="{00000000-0005-0000-0000-000028000000}"/>
    <cellStyle name="20% - Accent1 10 5 2" xfId="349" xr:uid="{00000000-0005-0000-0000-000029000000}"/>
    <cellStyle name="20% - Accent1 10 5 3" xfId="350" xr:uid="{00000000-0005-0000-0000-00002A000000}"/>
    <cellStyle name="20% - Accent1 10 5 4" xfId="18159" xr:uid="{00000000-0005-0000-0000-00002B000000}"/>
    <cellStyle name="20% - Accent1 10 5_Attribute (16-17)" xfId="351" xr:uid="{00000000-0005-0000-0000-00002C000000}"/>
    <cellStyle name="20% - Accent1 10 6" xfId="352" xr:uid="{00000000-0005-0000-0000-00002D000000}"/>
    <cellStyle name="20% - Accent1 10 7" xfId="353" xr:uid="{00000000-0005-0000-0000-00002E000000}"/>
    <cellStyle name="20% - Accent1 10 8" xfId="354" xr:uid="{00000000-0005-0000-0000-00002F000000}"/>
    <cellStyle name="20% - Accent1 10 9" xfId="355" xr:uid="{00000000-0005-0000-0000-000030000000}"/>
    <cellStyle name="20% - Accent1 10_Attribute (16-17)" xfId="356" xr:uid="{00000000-0005-0000-0000-000031000000}"/>
    <cellStyle name="20% - Accent1 11" xfId="357" xr:uid="{00000000-0005-0000-0000-000032000000}"/>
    <cellStyle name="20% - Accent1 11 10" xfId="358" xr:uid="{00000000-0005-0000-0000-000033000000}"/>
    <cellStyle name="20% - Accent1 11 11" xfId="18160" xr:uid="{00000000-0005-0000-0000-000034000000}"/>
    <cellStyle name="20% - Accent1 11 2" xfId="359" xr:uid="{00000000-0005-0000-0000-000035000000}"/>
    <cellStyle name="20% - Accent1 11 2 10" xfId="18161" xr:uid="{00000000-0005-0000-0000-000036000000}"/>
    <cellStyle name="20% - Accent1 11 2 2" xfId="360" xr:uid="{00000000-0005-0000-0000-000037000000}"/>
    <cellStyle name="20% - Accent1 11 2 2 2" xfId="361" xr:uid="{00000000-0005-0000-0000-000038000000}"/>
    <cellStyle name="20% - Accent1 11 2 2 3" xfId="362" xr:uid="{00000000-0005-0000-0000-000039000000}"/>
    <cellStyle name="20% - Accent1 11 2 2 4" xfId="18162" xr:uid="{00000000-0005-0000-0000-00003A000000}"/>
    <cellStyle name="20% - Accent1 11 2 2_Attribute (16-17)" xfId="363" xr:uid="{00000000-0005-0000-0000-00003B000000}"/>
    <cellStyle name="20% - Accent1 11 2 3" xfId="364" xr:uid="{00000000-0005-0000-0000-00003C000000}"/>
    <cellStyle name="20% - Accent1 11 2 3 2" xfId="365" xr:uid="{00000000-0005-0000-0000-00003D000000}"/>
    <cellStyle name="20% - Accent1 11 2 3 3" xfId="366" xr:uid="{00000000-0005-0000-0000-00003E000000}"/>
    <cellStyle name="20% - Accent1 11 2 3 4" xfId="18163" xr:uid="{00000000-0005-0000-0000-00003F000000}"/>
    <cellStyle name="20% - Accent1 11 2 3_Attribute (16-17)" xfId="367" xr:uid="{00000000-0005-0000-0000-000040000000}"/>
    <cellStyle name="20% - Accent1 11 2 4" xfId="368" xr:uid="{00000000-0005-0000-0000-000041000000}"/>
    <cellStyle name="20% - Accent1 11 2 4 2" xfId="369" xr:uid="{00000000-0005-0000-0000-000042000000}"/>
    <cellStyle name="20% - Accent1 11 2 4 3" xfId="370" xr:uid="{00000000-0005-0000-0000-000043000000}"/>
    <cellStyle name="20% - Accent1 11 2 4 4" xfId="18164" xr:uid="{00000000-0005-0000-0000-000044000000}"/>
    <cellStyle name="20% - Accent1 11 2 4_Attribute (16-17)" xfId="371" xr:uid="{00000000-0005-0000-0000-000045000000}"/>
    <cellStyle name="20% - Accent1 11 2 5" xfId="372" xr:uid="{00000000-0005-0000-0000-000046000000}"/>
    <cellStyle name="20% - Accent1 11 2 6" xfId="373" xr:uid="{00000000-0005-0000-0000-000047000000}"/>
    <cellStyle name="20% - Accent1 11 2 7" xfId="374" xr:uid="{00000000-0005-0000-0000-000048000000}"/>
    <cellStyle name="20% - Accent1 11 2 8" xfId="375" xr:uid="{00000000-0005-0000-0000-000049000000}"/>
    <cellStyle name="20% - Accent1 11 2 9" xfId="376" xr:uid="{00000000-0005-0000-0000-00004A000000}"/>
    <cellStyle name="20% - Accent1 11 2_Attribute (16-17)" xfId="377" xr:uid="{00000000-0005-0000-0000-00004B000000}"/>
    <cellStyle name="20% - Accent1 11 3" xfId="378" xr:uid="{00000000-0005-0000-0000-00004C000000}"/>
    <cellStyle name="20% - Accent1 11 3 2" xfId="379" xr:uid="{00000000-0005-0000-0000-00004D000000}"/>
    <cellStyle name="20% - Accent1 11 3 3" xfId="380" xr:uid="{00000000-0005-0000-0000-00004E000000}"/>
    <cellStyle name="20% - Accent1 11 3 4" xfId="18165" xr:uid="{00000000-0005-0000-0000-00004F000000}"/>
    <cellStyle name="20% - Accent1 11 3_Attribute (16-17)" xfId="381" xr:uid="{00000000-0005-0000-0000-000050000000}"/>
    <cellStyle name="20% - Accent1 11 4" xfId="382" xr:uid="{00000000-0005-0000-0000-000051000000}"/>
    <cellStyle name="20% - Accent1 11 4 2" xfId="383" xr:uid="{00000000-0005-0000-0000-000052000000}"/>
    <cellStyle name="20% - Accent1 11 4 3" xfId="384" xr:uid="{00000000-0005-0000-0000-000053000000}"/>
    <cellStyle name="20% - Accent1 11 4 4" xfId="18166" xr:uid="{00000000-0005-0000-0000-000054000000}"/>
    <cellStyle name="20% - Accent1 11 4_Attribute (16-17)" xfId="385" xr:uid="{00000000-0005-0000-0000-000055000000}"/>
    <cellStyle name="20% - Accent1 11 5" xfId="386" xr:uid="{00000000-0005-0000-0000-000056000000}"/>
    <cellStyle name="20% - Accent1 11 5 2" xfId="387" xr:uid="{00000000-0005-0000-0000-000057000000}"/>
    <cellStyle name="20% - Accent1 11 5 3" xfId="388" xr:uid="{00000000-0005-0000-0000-000058000000}"/>
    <cellStyle name="20% - Accent1 11 5 4" xfId="18167" xr:uid="{00000000-0005-0000-0000-000059000000}"/>
    <cellStyle name="20% - Accent1 11 5_Attribute (16-17)" xfId="389" xr:uid="{00000000-0005-0000-0000-00005A000000}"/>
    <cellStyle name="20% - Accent1 11 6" xfId="390" xr:uid="{00000000-0005-0000-0000-00005B000000}"/>
    <cellStyle name="20% - Accent1 11 7" xfId="391" xr:uid="{00000000-0005-0000-0000-00005C000000}"/>
    <cellStyle name="20% - Accent1 11 8" xfId="392" xr:uid="{00000000-0005-0000-0000-00005D000000}"/>
    <cellStyle name="20% - Accent1 11 9" xfId="393" xr:uid="{00000000-0005-0000-0000-00005E000000}"/>
    <cellStyle name="20% - Accent1 11_Attribute (16-17)" xfId="394" xr:uid="{00000000-0005-0000-0000-00005F000000}"/>
    <cellStyle name="20% - Accent1 12" xfId="395" xr:uid="{00000000-0005-0000-0000-000060000000}"/>
    <cellStyle name="20% - Accent1 12 10" xfId="396" xr:uid="{00000000-0005-0000-0000-000061000000}"/>
    <cellStyle name="20% - Accent1 12 11" xfId="18168" xr:uid="{00000000-0005-0000-0000-000062000000}"/>
    <cellStyle name="20% - Accent1 12 2" xfId="397" xr:uid="{00000000-0005-0000-0000-000063000000}"/>
    <cellStyle name="20% - Accent1 12 2 10" xfId="18169" xr:uid="{00000000-0005-0000-0000-000064000000}"/>
    <cellStyle name="20% - Accent1 12 2 2" xfId="398" xr:uid="{00000000-0005-0000-0000-000065000000}"/>
    <cellStyle name="20% - Accent1 12 2 2 2" xfId="399" xr:uid="{00000000-0005-0000-0000-000066000000}"/>
    <cellStyle name="20% - Accent1 12 2 2 3" xfId="400" xr:uid="{00000000-0005-0000-0000-000067000000}"/>
    <cellStyle name="20% - Accent1 12 2 2 4" xfId="18170" xr:uid="{00000000-0005-0000-0000-000068000000}"/>
    <cellStyle name="20% - Accent1 12 2 2_Attribute (16-17)" xfId="401" xr:uid="{00000000-0005-0000-0000-000069000000}"/>
    <cellStyle name="20% - Accent1 12 2 3" xfId="402" xr:uid="{00000000-0005-0000-0000-00006A000000}"/>
    <cellStyle name="20% - Accent1 12 2 3 2" xfId="403" xr:uid="{00000000-0005-0000-0000-00006B000000}"/>
    <cellStyle name="20% - Accent1 12 2 3 3" xfId="404" xr:uid="{00000000-0005-0000-0000-00006C000000}"/>
    <cellStyle name="20% - Accent1 12 2 3 4" xfId="18171" xr:uid="{00000000-0005-0000-0000-00006D000000}"/>
    <cellStyle name="20% - Accent1 12 2 3_Attribute (16-17)" xfId="405" xr:uid="{00000000-0005-0000-0000-00006E000000}"/>
    <cellStyle name="20% - Accent1 12 2 4" xfId="406" xr:uid="{00000000-0005-0000-0000-00006F000000}"/>
    <cellStyle name="20% - Accent1 12 2 4 2" xfId="407" xr:uid="{00000000-0005-0000-0000-000070000000}"/>
    <cellStyle name="20% - Accent1 12 2 4 3" xfId="408" xr:uid="{00000000-0005-0000-0000-000071000000}"/>
    <cellStyle name="20% - Accent1 12 2 4 4" xfId="18172" xr:uid="{00000000-0005-0000-0000-000072000000}"/>
    <cellStyle name="20% - Accent1 12 2 4_Attribute (16-17)" xfId="409" xr:uid="{00000000-0005-0000-0000-000073000000}"/>
    <cellStyle name="20% - Accent1 12 2 5" xfId="410" xr:uid="{00000000-0005-0000-0000-000074000000}"/>
    <cellStyle name="20% - Accent1 12 2 6" xfId="411" xr:uid="{00000000-0005-0000-0000-000075000000}"/>
    <cellStyle name="20% - Accent1 12 2 7" xfId="412" xr:uid="{00000000-0005-0000-0000-000076000000}"/>
    <cellStyle name="20% - Accent1 12 2 8" xfId="413" xr:uid="{00000000-0005-0000-0000-000077000000}"/>
    <cellStyle name="20% - Accent1 12 2 9" xfId="414" xr:uid="{00000000-0005-0000-0000-000078000000}"/>
    <cellStyle name="20% - Accent1 12 2_Attribute (16-17)" xfId="415" xr:uid="{00000000-0005-0000-0000-000079000000}"/>
    <cellStyle name="20% - Accent1 12 3" xfId="416" xr:uid="{00000000-0005-0000-0000-00007A000000}"/>
    <cellStyle name="20% - Accent1 12 3 2" xfId="417" xr:uid="{00000000-0005-0000-0000-00007B000000}"/>
    <cellStyle name="20% - Accent1 12 3 3" xfId="418" xr:uid="{00000000-0005-0000-0000-00007C000000}"/>
    <cellStyle name="20% - Accent1 12 3 4" xfId="18173" xr:uid="{00000000-0005-0000-0000-00007D000000}"/>
    <cellStyle name="20% - Accent1 12 3_Attribute (16-17)" xfId="419" xr:uid="{00000000-0005-0000-0000-00007E000000}"/>
    <cellStyle name="20% - Accent1 12 4" xfId="420" xr:uid="{00000000-0005-0000-0000-00007F000000}"/>
    <cellStyle name="20% - Accent1 12 4 2" xfId="421" xr:uid="{00000000-0005-0000-0000-000080000000}"/>
    <cellStyle name="20% - Accent1 12 4 3" xfId="422" xr:uid="{00000000-0005-0000-0000-000081000000}"/>
    <cellStyle name="20% - Accent1 12 4 4" xfId="18174" xr:uid="{00000000-0005-0000-0000-000082000000}"/>
    <cellStyle name="20% - Accent1 12 4_Attribute (16-17)" xfId="423" xr:uid="{00000000-0005-0000-0000-000083000000}"/>
    <cellStyle name="20% - Accent1 12 5" xfId="424" xr:uid="{00000000-0005-0000-0000-000084000000}"/>
    <cellStyle name="20% - Accent1 12 5 2" xfId="425" xr:uid="{00000000-0005-0000-0000-000085000000}"/>
    <cellStyle name="20% - Accent1 12 5 3" xfId="426" xr:uid="{00000000-0005-0000-0000-000086000000}"/>
    <cellStyle name="20% - Accent1 12 5 4" xfId="18175" xr:uid="{00000000-0005-0000-0000-000087000000}"/>
    <cellStyle name="20% - Accent1 12 5_Attribute (16-17)" xfId="427" xr:uid="{00000000-0005-0000-0000-000088000000}"/>
    <cellStyle name="20% - Accent1 12 6" xfId="428" xr:uid="{00000000-0005-0000-0000-000089000000}"/>
    <cellStyle name="20% - Accent1 12 7" xfId="429" xr:uid="{00000000-0005-0000-0000-00008A000000}"/>
    <cellStyle name="20% - Accent1 12 8" xfId="430" xr:uid="{00000000-0005-0000-0000-00008B000000}"/>
    <cellStyle name="20% - Accent1 12 9" xfId="431" xr:uid="{00000000-0005-0000-0000-00008C000000}"/>
    <cellStyle name="20% - Accent1 12_Attribute (16-17)" xfId="432" xr:uid="{00000000-0005-0000-0000-00008D000000}"/>
    <cellStyle name="20% - Accent1 13" xfId="433" xr:uid="{00000000-0005-0000-0000-00008E000000}"/>
    <cellStyle name="20% - Accent1 13 10" xfId="18176" xr:uid="{00000000-0005-0000-0000-00008F000000}"/>
    <cellStyle name="20% - Accent1 13 2" xfId="434" xr:uid="{00000000-0005-0000-0000-000090000000}"/>
    <cellStyle name="20% - Accent1 13 2 2" xfId="435" xr:uid="{00000000-0005-0000-0000-000091000000}"/>
    <cellStyle name="20% - Accent1 13 2 3" xfId="436" xr:uid="{00000000-0005-0000-0000-000092000000}"/>
    <cellStyle name="20% - Accent1 13 2 4" xfId="18177" xr:uid="{00000000-0005-0000-0000-000093000000}"/>
    <cellStyle name="20% - Accent1 13 2_Attribute (16-17)" xfId="437" xr:uid="{00000000-0005-0000-0000-000094000000}"/>
    <cellStyle name="20% - Accent1 13 3" xfId="438" xr:uid="{00000000-0005-0000-0000-000095000000}"/>
    <cellStyle name="20% - Accent1 13 3 2" xfId="439" xr:uid="{00000000-0005-0000-0000-000096000000}"/>
    <cellStyle name="20% - Accent1 13 3 3" xfId="440" xr:uid="{00000000-0005-0000-0000-000097000000}"/>
    <cellStyle name="20% - Accent1 13 3 4" xfId="18178" xr:uid="{00000000-0005-0000-0000-000098000000}"/>
    <cellStyle name="20% - Accent1 13 3_Attribute (16-17)" xfId="441" xr:uid="{00000000-0005-0000-0000-000099000000}"/>
    <cellStyle name="20% - Accent1 13 4" xfId="442" xr:uid="{00000000-0005-0000-0000-00009A000000}"/>
    <cellStyle name="20% - Accent1 13 4 2" xfId="443" xr:uid="{00000000-0005-0000-0000-00009B000000}"/>
    <cellStyle name="20% - Accent1 13 4 3" xfId="444" xr:uid="{00000000-0005-0000-0000-00009C000000}"/>
    <cellStyle name="20% - Accent1 13 4 4" xfId="18179" xr:uid="{00000000-0005-0000-0000-00009D000000}"/>
    <cellStyle name="20% - Accent1 13 4_Attribute (16-17)" xfId="445" xr:uid="{00000000-0005-0000-0000-00009E000000}"/>
    <cellStyle name="20% - Accent1 13 5" xfId="446" xr:uid="{00000000-0005-0000-0000-00009F000000}"/>
    <cellStyle name="20% - Accent1 13 6" xfId="447" xr:uid="{00000000-0005-0000-0000-0000A0000000}"/>
    <cellStyle name="20% - Accent1 13 7" xfId="448" xr:uid="{00000000-0005-0000-0000-0000A1000000}"/>
    <cellStyle name="20% - Accent1 13 8" xfId="449" xr:uid="{00000000-0005-0000-0000-0000A2000000}"/>
    <cellStyle name="20% - Accent1 13 9" xfId="450" xr:uid="{00000000-0005-0000-0000-0000A3000000}"/>
    <cellStyle name="20% - Accent1 13_Attribute (16-17)" xfId="451" xr:uid="{00000000-0005-0000-0000-0000A4000000}"/>
    <cellStyle name="20% - Accent1 14" xfId="452" xr:uid="{00000000-0005-0000-0000-0000A5000000}"/>
    <cellStyle name="20% - Accent1 14 10" xfId="18180" xr:uid="{00000000-0005-0000-0000-0000A6000000}"/>
    <cellStyle name="20% - Accent1 14 2" xfId="453" xr:uid="{00000000-0005-0000-0000-0000A7000000}"/>
    <cellStyle name="20% - Accent1 14 2 2" xfId="454" xr:uid="{00000000-0005-0000-0000-0000A8000000}"/>
    <cellStyle name="20% - Accent1 14 2 3" xfId="455" xr:uid="{00000000-0005-0000-0000-0000A9000000}"/>
    <cellStyle name="20% - Accent1 14 2 4" xfId="18181" xr:uid="{00000000-0005-0000-0000-0000AA000000}"/>
    <cellStyle name="20% - Accent1 14 2_Attribute (16-17)" xfId="456" xr:uid="{00000000-0005-0000-0000-0000AB000000}"/>
    <cellStyle name="20% - Accent1 14 3" xfId="457" xr:uid="{00000000-0005-0000-0000-0000AC000000}"/>
    <cellStyle name="20% - Accent1 14 3 2" xfId="458" xr:uid="{00000000-0005-0000-0000-0000AD000000}"/>
    <cellStyle name="20% - Accent1 14 3 3" xfId="459" xr:uid="{00000000-0005-0000-0000-0000AE000000}"/>
    <cellStyle name="20% - Accent1 14 3 4" xfId="18182" xr:uid="{00000000-0005-0000-0000-0000AF000000}"/>
    <cellStyle name="20% - Accent1 14 3_Attribute (16-17)" xfId="460" xr:uid="{00000000-0005-0000-0000-0000B0000000}"/>
    <cellStyle name="20% - Accent1 14 4" xfId="461" xr:uid="{00000000-0005-0000-0000-0000B1000000}"/>
    <cellStyle name="20% - Accent1 14 4 2" xfId="462" xr:uid="{00000000-0005-0000-0000-0000B2000000}"/>
    <cellStyle name="20% - Accent1 14 4 3" xfId="463" xr:uid="{00000000-0005-0000-0000-0000B3000000}"/>
    <cellStyle name="20% - Accent1 14 4 4" xfId="18183" xr:uid="{00000000-0005-0000-0000-0000B4000000}"/>
    <cellStyle name="20% - Accent1 14 4_Attribute (16-17)" xfId="464" xr:uid="{00000000-0005-0000-0000-0000B5000000}"/>
    <cellStyle name="20% - Accent1 14 5" xfId="465" xr:uid="{00000000-0005-0000-0000-0000B6000000}"/>
    <cellStyle name="20% - Accent1 14 6" xfId="466" xr:uid="{00000000-0005-0000-0000-0000B7000000}"/>
    <cellStyle name="20% - Accent1 14 7" xfId="467" xr:uid="{00000000-0005-0000-0000-0000B8000000}"/>
    <cellStyle name="20% - Accent1 14 8" xfId="468" xr:uid="{00000000-0005-0000-0000-0000B9000000}"/>
    <cellStyle name="20% - Accent1 14 9" xfId="469" xr:uid="{00000000-0005-0000-0000-0000BA000000}"/>
    <cellStyle name="20% - Accent1 14_Attribute (16-17)" xfId="470" xr:uid="{00000000-0005-0000-0000-0000BB000000}"/>
    <cellStyle name="20% - Accent1 15" xfId="471" xr:uid="{00000000-0005-0000-0000-0000BC000000}"/>
    <cellStyle name="20% - Accent1 16" xfId="472" xr:uid="{00000000-0005-0000-0000-0000BD000000}"/>
    <cellStyle name="20% - Accent1 16 2" xfId="473" xr:uid="{00000000-0005-0000-0000-0000BE000000}"/>
    <cellStyle name="20% - Accent1 16 3" xfId="474" xr:uid="{00000000-0005-0000-0000-0000BF000000}"/>
    <cellStyle name="20% - Accent1 16 4" xfId="18184" xr:uid="{00000000-0005-0000-0000-0000C0000000}"/>
    <cellStyle name="20% - Accent1 16_Attribute (16-17)" xfId="475" xr:uid="{00000000-0005-0000-0000-0000C1000000}"/>
    <cellStyle name="20% - Accent1 17" xfId="476" xr:uid="{00000000-0005-0000-0000-0000C2000000}"/>
    <cellStyle name="20% - Accent1 17 2" xfId="477" xr:uid="{00000000-0005-0000-0000-0000C3000000}"/>
    <cellStyle name="20% - Accent1 17 3" xfId="478" xr:uid="{00000000-0005-0000-0000-0000C4000000}"/>
    <cellStyle name="20% - Accent1 17 4" xfId="18185" xr:uid="{00000000-0005-0000-0000-0000C5000000}"/>
    <cellStyle name="20% - Accent1 17_Attribute (16-17)" xfId="479" xr:uid="{00000000-0005-0000-0000-0000C6000000}"/>
    <cellStyle name="20% - Accent1 18" xfId="480" xr:uid="{00000000-0005-0000-0000-0000C7000000}"/>
    <cellStyle name="20% - Accent1 19" xfId="481" xr:uid="{00000000-0005-0000-0000-0000C8000000}"/>
    <cellStyle name="20% - Accent1 2" xfId="3" xr:uid="{00000000-0005-0000-0000-0000C9000000}"/>
    <cellStyle name="20% - Accent1 2 2" xfId="482" xr:uid="{00000000-0005-0000-0000-0000CA000000}"/>
    <cellStyle name="20% - Accent1 2 2 10" xfId="18186" xr:uid="{00000000-0005-0000-0000-0000CB000000}"/>
    <cellStyle name="20% - Accent1 2 2 2" xfId="483" xr:uid="{00000000-0005-0000-0000-0000CC000000}"/>
    <cellStyle name="20% - Accent1 2 2 2 2" xfId="484" xr:uid="{00000000-0005-0000-0000-0000CD000000}"/>
    <cellStyle name="20% - Accent1 2 2 2 3" xfId="485" xr:uid="{00000000-0005-0000-0000-0000CE000000}"/>
    <cellStyle name="20% - Accent1 2 2 2 4" xfId="18187" xr:uid="{00000000-0005-0000-0000-0000CF000000}"/>
    <cellStyle name="20% - Accent1 2 2 2_Attribute (16-17)" xfId="486" xr:uid="{00000000-0005-0000-0000-0000D0000000}"/>
    <cellStyle name="20% - Accent1 2 2 3" xfId="487" xr:uid="{00000000-0005-0000-0000-0000D1000000}"/>
    <cellStyle name="20% - Accent1 2 2 4" xfId="488" xr:uid="{00000000-0005-0000-0000-0000D2000000}"/>
    <cellStyle name="20% - Accent1 2 2 5" xfId="489" xr:uid="{00000000-0005-0000-0000-0000D3000000}"/>
    <cellStyle name="20% - Accent1 2 2 6" xfId="490" xr:uid="{00000000-0005-0000-0000-0000D4000000}"/>
    <cellStyle name="20% - Accent1 2 2 7" xfId="491" xr:uid="{00000000-0005-0000-0000-0000D5000000}"/>
    <cellStyle name="20% - Accent1 2 2 8" xfId="18188" xr:uid="{00000000-0005-0000-0000-0000D6000000}"/>
    <cellStyle name="20% - Accent1 2 2 9" xfId="18189" xr:uid="{00000000-0005-0000-0000-0000D7000000}"/>
    <cellStyle name="20% - Accent1 2 2_Attribute (16-17)" xfId="492" xr:uid="{00000000-0005-0000-0000-0000D8000000}"/>
    <cellStyle name="20% - Accent1 2_Index Check" xfId="18128" xr:uid="{00000000-0005-0000-0000-0000D9000000}"/>
    <cellStyle name="20% - Accent1 20" xfId="493" xr:uid="{00000000-0005-0000-0000-0000DA000000}"/>
    <cellStyle name="20% - Accent1 21" xfId="494" xr:uid="{00000000-0005-0000-0000-0000DB000000}"/>
    <cellStyle name="20% - Accent1 22" xfId="495" xr:uid="{00000000-0005-0000-0000-0000DC000000}"/>
    <cellStyle name="20% - Accent1 23" xfId="18190" xr:uid="{00000000-0005-0000-0000-0000DD000000}"/>
    <cellStyle name="20% - Accent1 24" xfId="18191" xr:uid="{00000000-0005-0000-0000-0000DE000000}"/>
    <cellStyle name="20% - Accent1 3" xfId="114" xr:uid="{00000000-0005-0000-0000-0000DF000000}"/>
    <cellStyle name="20% - Accent1 3 10" xfId="496" xr:uid="{00000000-0005-0000-0000-0000E0000000}"/>
    <cellStyle name="20% - Accent1 3 11" xfId="497" xr:uid="{00000000-0005-0000-0000-0000E1000000}"/>
    <cellStyle name="20% - Accent1 3 12" xfId="498" xr:uid="{00000000-0005-0000-0000-0000E2000000}"/>
    <cellStyle name="20% - Accent1 3 13" xfId="499" xr:uid="{00000000-0005-0000-0000-0000E3000000}"/>
    <cellStyle name="20% - Accent1 3 14" xfId="18192" xr:uid="{00000000-0005-0000-0000-0000E4000000}"/>
    <cellStyle name="20% - Accent1 3 2" xfId="200" xr:uid="{00000000-0005-0000-0000-0000E5000000}"/>
    <cellStyle name="20% - Accent1 3 2 10" xfId="500" xr:uid="{00000000-0005-0000-0000-0000E6000000}"/>
    <cellStyle name="20% - Accent1 3 2 11" xfId="501" xr:uid="{00000000-0005-0000-0000-0000E7000000}"/>
    <cellStyle name="20% - Accent1 3 2 12" xfId="502" xr:uid="{00000000-0005-0000-0000-0000E8000000}"/>
    <cellStyle name="20% - Accent1 3 2 13" xfId="18193" xr:uid="{00000000-0005-0000-0000-0000E9000000}"/>
    <cellStyle name="20% - Accent1 3 2 2" xfId="259" xr:uid="{00000000-0005-0000-0000-0000EA000000}"/>
    <cellStyle name="20% - Accent1 3 2 2 10" xfId="503" xr:uid="{00000000-0005-0000-0000-0000EB000000}"/>
    <cellStyle name="20% - Accent1 3 2 2 11" xfId="504" xr:uid="{00000000-0005-0000-0000-0000EC000000}"/>
    <cellStyle name="20% - Accent1 3 2 2 12" xfId="18194" xr:uid="{00000000-0005-0000-0000-0000ED000000}"/>
    <cellStyle name="20% - Accent1 3 2 2 2" xfId="505" xr:uid="{00000000-0005-0000-0000-0000EE000000}"/>
    <cellStyle name="20% - Accent1 3 2 2 2 10" xfId="18195" xr:uid="{00000000-0005-0000-0000-0000EF000000}"/>
    <cellStyle name="20% - Accent1 3 2 2 2 2" xfId="506" xr:uid="{00000000-0005-0000-0000-0000F0000000}"/>
    <cellStyle name="20% - Accent1 3 2 2 2 2 2" xfId="507" xr:uid="{00000000-0005-0000-0000-0000F1000000}"/>
    <cellStyle name="20% - Accent1 3 2 2 2 2 3" xfId="508" xr:uid="{00000000-0005-0000-0000-0000F2000000}"/>
    <cellStyle name="20% - Accent1 3 2 2 2 2 4" xfId="18196" xr:uid="{00000000-0005-0000-0000-0000F3000000}"/>
    <cellStyle name="20% - Accent1 3 2 2 2 2_Attribute (16-17)" xfId="509" xr:uid="{00000000-0005-0000-0000-0000F4000000}"/>
    <cellStyle name="20% - Accent1 3 2 2 2 3" xfId="510" xr:uid="{00000000-0005-0000-0000-0000F5000000}"/>
    <cellStyle name="20% - Accent1 3 2 2 2 3 2" xfId="511" xr:uid="{00000000-0005-0000-0000-0000F6000000}"/>
    <cellStyle name="20% - Accent1 3 2 2 2 3 3" xfId="512" xr:uid="{00000000-0005-0000-0000-0000F7000000}"/>
    <cellStyle name="20% - Accent1 3 2 2 2 3 4" xfId="18197" xr:uid="{00000000-0005-0000-0000-0000F8000000}"/>
    <cellStyle name="20% - Accent1 3 2 2 2 3_Attribute (16-17)" xfId="513" xr:uid="{00000000-0005-0000-0000-0000F9000000}"/>
    <cellStyle name="20% - Accent1 3 2 2 2 4" xfId="514" xr:uid="{00000000-0005-0000-0000-0000FA000000}"/>
    <cellStyle name="20% - Accent1 3 2 2 2 4 2" xfId="515" xr:uid="{00000000-0005-0000-0000-0000FB000000}"/>
    <cellStyle name="20% - Accent1 3 2 2 2 4 3" xfId="516" xr:uid="{00000000-0005-0000-0000-0000FC000000}"/>
    <cellStyle name="20% - Accent1 3 2 2 2 4 4" xfId="18198" xr:uid="{00000000-0005-0000-0000-0000FD000000}"/>
    <cellStyle name="20% - Accent1 3 2 2 2 4_Attribute (16-17)" xfId="517" xr:uid="{00000000-0005-0000-0000-0000FE000000}"/>
    <cellStyle name="20% - Accent1 3 2 2 2 5" xfId="518" xr:uid="{00000000-0005-0000-0000-0000FF000000}"/>
    <cellStyle name="20% - Accent1 3 2 2 2 6" xfId="519" xr:uid="{00000000-0005-0000-0000-000000010000}"/>
    <cellStyle name="20% - Accent1 3 2 2 2 7" xfId="520" xr:uid="{00000000-0005-0000-0000-000001010000}"/>
    <cellStyle name="20% - Accent1 3 2 2 2 8" xfId="521" xr:uid="{00000000-0005-0000-0000-000002010000}"/>
    <cellStyle name="20% - Accent1 3 2 2 2 9" xfId="522" xr:uid="{00000000-0005-0000-0000-000003010000}"/>
    <cellStyle name="20% - Accent1 3 2 2 2_Attribute (16-17)" xfId="523" xr:uid="{00000000-0005-0000-0000-000004010000}"/>
    <cellStyle name="20% - Accent1 3 2 2 3" xfId="524" xr:uid="{00000000-0005-0000-0000-000005010000}"/>
    <cellStyle name="20% - Accent1 3 2 2 3 10" xfId="18199" xr:uid="{00000000-0005-0000-0000-000006010000}"/>
    <cellStyle name="20% - Accent1 3 2 2 3 2" xfId="525" xr:uid="{00000000-0005-0000-0000-000007010000}"/>
    <cellStyle name="20% - Accent1 3 2 2 3 2 2" xfId="526" xr:uid="{00000000-0005-0000-0000-000008010000}"/>
    <cellStyle name="20% - Accent1 3 2 2 3 2 3" xfId="527" xr:uid="{00000000-0005-0000-0000-000009010000}"/>
    <cellStyle name="20% - Accent1 3 2 2 3 2 4" xfId="18200" xr:uid="{00000000-0005-0000-0000-00000A010000}"/>
    <cellStyle name="20% - Accent1 3 2 2 3 2_Attribute (16-17)" xfId="528" xr:uid="{00000000-0005-0000-0000-00000B010000}"/>
    <cellStyle name="20% - Accent1 3 2 2 3 3" xfId="529" xr:uid="{00000000-0005-0000-0000-00000C010000}"/>
    <cellStyle name="20% - Accent1 3 2 2 3 3 2" xfId="530" xr:uid="{00000000-0005-0000-0000-00000D010000}"/>
    <cellStyle name="20% - Accent1 3 2 2 3 3 3" xfId="531" xr:uid="{00000000-0005-0000-0000-00000E010000}"/>
    <cellStyle name="20% - Accent1 3 2 2 3 3 4" xfId="18201" xr:uid="{00000000-0005-0000-0000-00000F010000}"/>
    <cellStyle name="20% - Accent1 3 2 2 3 3_Attribute (16-17)" xfId="532" xr:uid="{00000000-0005-0000-0000-000010010000}"/>
    <cellStyle name="20% - Accent1 3 2 2 3 4" xfId="533" xr:uid="{00000000-0005-0000-0000-000011010000}"/>
    <cellStyle name="20% - Accent1 3 2 2 3 4 2" xfId="534" xr:uid="{00000000-0005-0000-0000-000012010000}"/>
    <cellStyle name="20% - Accent1 3 2 2 3 4 3" xfId="535" xr:uid="{00000000-0005-0000-0000-000013010000}"/>
    <cellStyle name="20% - Accent1 3 2 2 3 4 4" xfId="18202" xr:uid="{00000000-0005-0000-0000-000014010000}"/>
    <cellStyle name="20% - Accent1 3 2 2 3 4_Attribute (16-17)" xfId="536" xr:uid="{00000000-0005-0000-0000-000015010000}"/>
    <cellStyle name="20% - Accent1 3 2 2 3 5" xfId="537" xr:uid="{00000000-0005-0000-0000-000016010000}"/>
    <cellStyle name="20% - Accent1 3 2 2 3 6" xfId="538" xr:uid="{00000000-0005-0000-0000-000017010000}"/>
    <cellStyle name="20% - Accent1 3 2 2 3 7" xfId="539" xr:uid="{00000000-0005-0000-0000-000018010000}"/>
    <cellStyle name="20% - Accent1 3 2 2 3 8" xfId="540" xr:uid="{00000000-0005-0000-0000-000019010000}"/>
    <cellStyle name="20% - Accent1 3 2 2 3 9" xfId="541" xr:uid="{00000000-0005-0000-0000-00001A010000}"/>
    <cellStyle name="20% - Accent1 3 2 2 3_Attribute (16-17)" xfId="542" xr:uid="{00000000-0005-0000-0000-00001B010000}"/>
    <cellStyle name="20% - Accent1 3 2 2 4" xfId="543" xr:uid="{00000000-0005-0000-0000-00001C010000}"/>
    <cellStyle name="20% - Accent1 3 2 2 4 2" xfId="544" xr:uid="{00000000-0005-0000-0000-00001D010000}"/>
    <cellStyle name="20% - Accent1 3 2 2 4 3" xfId="545" xr:uid="{00000000-0005-0000-0000-00001E010000}"/>
    <cellStyle name="20% - Accent1 3 2 2 4 4" xfId="18203" xr:uid="{00000000-0005-0000-0000-00001F010000}"/>
    <cellStyle name="20% - Accent1 3 2 2 4_Attribute (16-17)" xfId="546" xr:uid="{00000000-0005-0000-0000-000020010000}"/>
    <cellStyle name="20% - Accent1 3 2 2 5" xfId="547" xr:uid="{00000000-0005-0000-0000-000021010000}"/>
    <cellStyle name="20% - Accent1 3 2 2 5 2" xfId="548" xr:uid="{00000000-0005-0000-0000-000022010000}"/>
    <cellStyle name="20% - Accent1 3 2 2 5 3" xfId="549" xr:uid="{00000000-0005-0000-0000-000023010000}"/>
    <cellStyle name="20% - Accent1 3 2 2 5 4" xfId="18204" xr:uid="{00000000-0005-0000-0000-000024010000}"/>
    <cellStyle name="20% - Accent1 3 2 2 5_Attribute (16-17)" xfId="550" xr:uid="{00000000-0005-0000-0000-000025010000}"/>
    <cellStyle name="20% - Accent1 3 2 2 6" xfId="551" xr:uid="{00000000-0005-0000-0000-000026010000}"/>
    <cellStyle name="20% - Accent1 3 2 2 6 2" xfId="552" xr:uid="{00000000-0005-0000-0000-000027010000}"/>
    <cellStyle name="20% - Accent1 3 2 2 6 3" xfId="553" xr:uid="{00000000-0005-0000-0000-000028010000}"/>
    <cellStyle name="20% - Accent1 3 2 2 6 4" xfId="18205" xr:uid="{00000000-0005-0000-0000-000029010000}"/>
    <cellStyle name="20% - Accent1 3 2 2 6_Attribute (16-17)" xfId="554" xr:uid="{00000000-0005-0000-0000-00002A010000}"/>
    <cellStyle name="20% - Accent1 3 2 2 7" xfId="555" xr:uid="{00000000-0005-0000-0000-00002B010000}"/>
    <cellStyle name="20% - Accent1 3 2 2 8" xfId="556" xr:uid="{00000000-0005-0000-0000-00002C010000}"/>
    <cellStyle name="20% - Accent1 3 2 2 9" xfId="557" xr:uid="{00000000-0005-0000-0000-00002D010000}"/>
    <cellStyle name="20% - Accent1 3 2 2_Attribute" xfId="17948" xr:uid="{00000000-0005-0000-0000-00002E010000}"/>
    <cellStyle name="20% - Accent1 3 2 3" xfId="558" xr:uid="{00000000-0005-0000-0000-00002F010000}"/>
    <cellStyle name="20% - Accent1 3 2 3 10" xfId="18206" xr:uid="{00000000-0005-0000-0000-000030010000}"/>
    <cellStyle name="20% - Accent1 3 2 3 2" xfId="559" xr:uid="{00000000-0005-0000-0000-000031010000}"/>
    <cellStyle name="20% - Accent1 3 2 3 2 2" xfId="560" xr:uid="{00000000-0005-0000-0000-000032010000}"/>
    <cellStyle name="20% - Accent1 3 2 3 2 3" xfId="561" xr:uid="{00000000-0005-0000-0000-000033010000}"/>
    <cellStyle name="20% - Accent1 3 2 3 2 4" xfId="18207" xr:uid="{00000000-0005-0000-0000-000034010000}"/>
    <cellStyle name="20% - Accent1 3 2 3 2_Attribute (16-17)" xfId="562" xr:uid="{00000000-0005-0000-0000-000035010000}"/>
    <cellStyle name="20% - Accent1 3 2 3 3" xfId="563" xr:uid="{00000000-0005-0000-0000-000036010000}"/>
    <cellStyle name="20% - Accent1 3 2 3 3 2" xfId="564" xr:uid="{00000000-0005-0000-0000-000037010000}"/>
    <cellStyle name="20% - Accent1 3 2 3 3 3" xfId="565" xr:uid="{00000000-0005-0000-0000-000038010000}"/>
    <cellStyle name="20% - Accent1 3 2 3 3 4" xfId="18208" xr:uid="{00000000-0005-0000-0000-000039010000}"/>
    <cellStyle name="20% - Accent1 3 2 3 3_Attribute (16-17)" xfId="566" xr:uid="{00000000-0005-0000-0000-00003A010000}"/>
    <cellStyle name="20% - Accent1 3 2 3 4" xfId="567" xr:uid="{00000000-0005-0000-0000-00003B010000}"/>
    <cellStyle name="20% - Accent1 3 2 3 4 2" xfId="568" xr:uid="{00000000-0005-0000-0000-00003C010000}"/>
    <cellStyle name="20% - Accent1 3 2 3 4 3" xfId="569" xr:uid="{00000000-0005-0000-0000-00003D010000}"/>
    <cellStyle name="20% - Accent1 3 2 3 4 4" xfId="18209" xr:uid="{00000000-0005-0000-0000-00003E010000}"/>
    <cellStyle name="20% - Accent1 3 2 3 4_Attribute (16-17)" xfId="570" xr:uid="{00000000-0005-0000-0000-00003F010000}"/>
    <cellStyle name="20% - Accent1 3 2 3 5" xfId="571" xr:uid="{00000000-0005-0000-0000-000040010000}"/>
    <cellStyle name="20% - Accent1 3 2 3 6" xfId="572" xr:uid="{00000000-0005-0000-0000-000041010000}"/>
    <cellStyle name="20% - Accent1 3 2 3 7" xfId="573" xr:uid="{00000000-0005-0000-0000-000042010000}"/>
    <cellStyle name="20% - Accent1 3 2 3 8" xfId="574" xr:uid="{00000000-0005-0000-0000-000043010000}"/>
    <cellStyle name="20% - Accent1 3 2 3 9" xfId="575" xr:uid="{00000000-0005-0000-0000-000044010000}"/>
    <cellStyle name="20% - Accent1 3 2 3_Attribute (16-17)" xfId="576" xr:uid="{00000000-0005-0000-0000-000045010000}"/>
    <cellStyle name="20% - Accent1 3 2 4" xfId="577" xr:uid="{00000000-0005-0000-0000-000046010000}"/>
    <cellStyle name="20% - Accent1 3 2 4 10" xfId="18210" xr:uid="{00000000-0005-0000-0000-000047010000}"/>
    <cellStyle name="20% - Accent1 3 2 4 2" xfId="578" xr:uid="{00000000-0005-0000-0000-000048010000}"/>
    <cellStyle name="20% - Accent1 3 2 4 2 2" xfId="579" xr:uid="{00000000-0005-0000-0000-000049010000}"/>
    <cellStyle name="20% - Accent1 3 2 4 2 3" xfId="580" xr:uid="{00000000-0005-0000-0000-00004A010000}"/>
    <cellStyle name="20% - Accent1 3 2 4 2 4" xfId="18211" xr:uid="{00000000-0005-0000-0000-00004B010000}"/>
    <cellStyle name="20% - Accent1 3 2 4 2_Attribute (16-17)" xfId="581" xr:uid="{00000000-0005-0000-0000-00004C010000}"/>
    <cellStyle name="20% - Accent1 3 2 4 3" xfId="582" xr:uid="{00000000-0005-0000-0000-00004D010000}"/>
    <cellStyle name="20% - Accent1 3 2 4 3 2" xfId="583" xr:uid="{00000000-0005-0000-0000-00004E010000}"/>
    <cellStyle name="20% - Accent1 3 2 4 3 3" xfId="584" xr:uid="{00000000-0005-0000-0000-00004F010000}"/>
    <cellStyle name="20% - Accent1 3 2 4 3 4" xfId="18212" xr:uid="{00000000-0005-0000-0000-000050010000}"/>
    <cellStyle name="20% - Accent1 3 2 4 3_Attribute (16-17)" xfId="585" xr:uid="{00000000-0005-0000-0000-000051010000}"/>
    <cellStyle name="20% - Accent1 3 2 4 4" xfId="586" xr:uid="{00000000-0005-0000-0000-000052010000}"/>
    <cellStyle name="20% - Accent1 3 2 4 4 2" xfId="587" xr:uid="{00000000-0005-0000-0000-000053010000}"/>
    <cellStyle name="20% - Accent1 3 2 4 4 3" xfId="588" xr:uid="{00000000-0005-0000-0000-000054010000}"/>
    <cellStyle name="20% - Accent1 3 2 4 4 4" xfId="18213" xr:uid="{00000000-0005-0000-0000-000055010000}"/>
    <cellStyle name="20% - Accent1 3 2 4 4_Attribute (16-17)" xfId="589" xr:uid="{00000000-0005-0000-0000-000056010000}"/>
    <cellStyle name="20% - Accent1 3 2 4 5" xfId="590" xr:uid="{00000000-0005-0000-0000-000057010000}"/>
    <cellStyle name="20% - Accent1 3 2 4 6" xfId="591" xr:uid="{00000000-0005-0000-0000-000058010000}"/>
    <cellStyle name="20% - Accent1 3 2 4 7" xfId="592" xr:uid="{00000000-0005-0000-0000-000059010000}"/>
    <cellStyle name="20% - Accent1 3 2 4 8" xfId="593" xr:uid="{00000000-0005-0000-0000-00005A010000}"/>
    <cellStyle name="20% - Accent1 3 2 4 9" xfId="594" xr:uid="{00000000-0005-0000-0000-00005B010000}"/>
    <cellStyle name="20% - Accent1 3 2 4_Attribute (16-17)" xfId="595" xr:uid="{00000000-0005-0000-0000-00005C010000}"/>
    <cellStyle name="20% - Accent1 3 2 5" xfId="596" xr:uid="{00000000-0005-0000-0000-00005D010000}"/>
    <cellStyle name="20% - Accent1 3 2 5 2" xfId="597" xr:uid="{00000000-0005-0000-0000-00005E010000}"/>
    <cellStyle name="20% - Accent1 3 2 5 3" xfId="598" xr:uid="{00000000-0005-0000-0000-00005F010000}"/>
    <cellStyle name="20% - Accent1 3 2 5 4" xfId="18214" xr:uid="{00000000-0005-0000-0000-000060010000}"/>
    <cellStyle name="20% - Accent1 3 2 5_Attribute (16-17)" xfId="599" xr:uid="{00000000-0005-0000-0000-000061010000}"/>
    <cellStyle name="20% - Accent1 3 2 6" xfId="600" xr:uid="{00000000-0005-0000-0000-000062010000}"/>
    <cellStyle name="20% - Accent1 3 2 6 2" xfId="601" xr:uid="{00000000-0005-0000-0000-000063010000}"/>
    <cellStyle name="20% - Accent1 3 2 6 3" xfId="602" xr:uid="{00000000-0005-0000-0000-000064010000}"/>
    <cellStyle name="20% - Accent1 3 2 6 4" xfId="18215" xr:uid="{00000000-0005-0000-0000-000065010000}"/>
    <cellStyle name="20% - Accent1 3 2 6_Attribute (16-17)" xfId="603" xr:uid="{00000000-0005-0000-0000-000066010000}"/>
    <cellStyle name="20% - Accent1 3 2 7" xfId="604" xr:uid="{00000000-0005-0000-0000-000067010000}"/>
    <cellStyle name="20% - Accent1 3 2 7 2" xfId="605" xr:uid="{00000000-0005-0000-0000-000068010000}"/>
    <cellStyle name="20% - Accent1 3 2 7 3" xfId="606" xr:uid="{00000000-0005-0000-0000-000069010000}"/>
    <cellStyle name="20% - Accent1 3 2 7 4" xfId="18216" xr:uid="{00000000-0005-0000-0000-00006A010000}"/>
    <cellStyle name="20% - Accent1 3 2 7_Attribute (16-17)" xfId="607" xr:uid="{00000000-0005-0000-0000-00006B010000}"/>
    <cellStyle name="20% - Accent1 3 2 8" xfId="608" xr:uid="{00000000-0005-0000-0000-00006C010000}"/>
    <cellStyle name="20% - Accent1 3 2 9" xfId="609" xr:uid="{00000000-0005-0000-0000-00006D010000}"/>
    <cellStyle name="20% - Accent1 3 2_Attribute" xfId="17947" xr:uid="{00000000-0005-0000-0000-00006E010000}"/>
    <cellStyle name="20% - Accent1 3 3" xfId="230" xr:uid="{00000000-0005-0000-0000-00006F010000}"/>
    <cellStyle name="20% - Accent1 3 3 10" xfId="610" xr:uid="{00000000-0005-0000-0000-000070010000}"/>
    <cellStyle name="20% - Accent1 3 3 11" xfId="611" xr:uid="{00000000-0005-0000-0000-000071010000}"/>
    <cellStyle name="20% - Accent1 3 3 12" xfId="18217" xr:uid="{00000000-0005-0000-0000-000072010000}"/>
    <cellStyle name="20% - Accent1 3 3 2" xfId="612" xr:uid="{00000000-0005-0000-0000-000073010000}"/>
    <cellStyle name="20% - Accent1 3 3 2 10" xfId="18218" xr:uid="{00000000-0005-0000-0000-000074010000}"/>
    <cellStyle name="20% - Accent1 3 3 2 2" xfId="613" xr:uid="{00000000-0005-0000-0000-000075010000}"/>
    <cellStyle name="20% - Accent1 3 3 2 2 2" xfId="614" xr:uid="{00000000-0005-0000-0000-000076010000}"/>
    <cellStyle name="20% - Accent1 3 3 2 2 3" xfId="615" xr:uid="{00000000-0005-0000-0000-000077010000}"/>
    <cellStyle name="20% - Accent1 3 3 2 2 4" xfId="18219" xr:uid="{00000000-0005-0000-0000-000078010000}"/>
    <cellStyle name="20% - Accent1 3 3 2 2_Attribute (16-17)" xfId="616" xr:uid="{00000000-0005-0000-0000-000079010000}"/>
    <cellStyle name="20% - Accent1 3 3 2 3" xfId="617" xr:uid="{00000000-0005-0000-0000-00007A010000}"/>
    <cellStyle name="20% - Accent1 3 3 2 3 2" xfId="618" xr:uid="{00000000-0005-0000-0000-00007B010000}"/>
    <cellStyle name="20% - Accent1 3 3 2 3 3" xfId="619" xr:uid="{00000000-0005-0000-0000-00007C010000}"/>
    <cellStyle name="20% - Accent1 3 3 2 3 4" xfId="18220" xr:uid="{00000000-0005-0000-0000-00007D010000}"/>
    <cellStyle name="20% - Accent1 3 3 2 3_Attribute (16-17)" xfId="620" xr:uid="{00000000-0005-0000-0000-00007E010000}"/>
    <cellStyle name="20% - Accent1 3 3 2 4" xfId="621" xr:uid="{00000000-0005-0000-0000-00007F010000}"/>
    <cellStyle name="20% - Accent1 3 3 2 4 2" xfId="622" xr:uid="{00000000-0005-0000-0000-000080010000}"/>
    <cellStyle name="20% - Accent1 3 3 2 4 3" xfId="623" xr:uid="{00000000-0005-0000-0000-000081010000}"/>
    <cellStyle name="20% - Accent1 3 3 2 4 4" xfId="18221" xr:uid="{00000000-0005-0000-0000-000082010000}"/>
    <cellStyle name="20% - Accent1 3 3 2 4_Attribute (16-17)" xfId="624" xr:uid="{00000000-0005-0000-0000-000083010000}"/>
    <cellStyle name="20% - Accent1 3 3 2 5" xfId="625" xr:uid="{00000000-0005-0000-0000-000084010000}"/>
    <cellStyle name="20% - Accent1 3 3 2 6" xfId="626" xr:uid="{00000000-0005-0000-0000-000085010000}"/>
    <cellStyle name="20% - Accent1 3 3 2 7" xfId="627" xr:uid="{00000000-0005-0000-0000-000086010000}"/>
    <cellStyle name="20% - Accent1 3 3 2 8" xfId="628" xr:uid="{00000000-0005-0000-0000-000087010000}"/>
    <cellStyle name="20% - Accent1 3 3 2 9" xfId="629" xr:uid="{00000000-0005-0000-0000-000088010000}"/>
    <cellStyle name="20% - Accent1 3 3 2_Attribute (16-17)" xfId="630" xr:uid="{00000000-0005-0000-0000-000089010000}"/>
    <cellStyle name="20% - Accent1 3 3 3" xfId="631" xr:uid="{00000000-0005-0000-0000-00008A010000}"/>
    <cellStyle name="20% - Accent1 3 3 3 10" xfId="18222" xr:uid="{00000000-0005-0000-0000-00008B010000}"/>
    <cellStyle name="20% - Accent1 3 3 3 2" xfId="632" xr:uid="{00000000-0005-0000-0000-00008C010000}"/>
    <cellStyle name="20% - Accent1 3 3 3 2 2" xfId="633" xr:uid="{00000000-0005-0000-0000-00008D010000}"/>
    <cellStyle name="20% - Accent1 3 3 3 2 3" xfId="634" xr:uid="{00000000-0005-0000-0000-00008E010000}"/>
    <cellStyle name="20% - Accent1 3 3 3 2 4" xfId="18223" xr:uid="{00000000-0005-0000-0000-00008F010000}"/>
    <cellStyle name="20% - Accent1 3 3 3 2_Attribute (16-17)" xfId="635" xr:uid="{00000000-0005-0000-0000-000090010000}"/>
    <cellStyle name="20% - Accent1 3 3 3 3" xfId="636" xr:uid="{00000000-0005-0000-0000-000091010000}"/>
    <cellStyle name="20% - Accent1 3 3 3 3 2" xfId="637" xr:uid="{00000000-0005-0000-0000-000092010000}"/>
    <cellStyle name="20% - Accent1 3 3 3 3 3" xfId="638" xr:uid="{00000000-0005-0000-0000-000093010000}"/>
    <cellStyle name="20% - Accent1 3 3 3 3 4" xfId="18224" xr:uid="{00000000-0005-0000-0000-000094010000}"/>
    <cellStyle name="20% - Accent1 3 3 3 3_Attribute (16-17)" xfId="639" xr:uid="{00000000-0005-0000-0000-000095010000}"/>
    <cellStyle name="20% - Accent1 3 3 3 4" xfId="640" xr:uid="{00000000-0005-0000-0000-000096010000}"/>
    <cellStyle name="20% - Accent1 3 3 3 4 2" xfId="641" xr:uid="{00000000-0005-0000-0000-000097010000}"/>
    <cellStyle name="20% - Accent1 3 3 3 4 3" xfId="642" xr:uid="{00000000-0005-0000-0000-000098010000}"/>
    <cellStyle name="20% - Accent1 3 3 3 4 4" xfId="18225" xr:uid="{00000000-0005-0000-0000-000099010000}"/>
    <cellStyle name="20% - Accent1 3 3 3 4_Attribute (16-17)" xfId="643" xr:uid="{00000000-0005-0000-0000-00009A010000}"/>
    <cellStyle name="20% - Accent1 3 3 3 5" xfId="644" xr:uid="{00000000-0005-0000-0000-00009B010000}"/>
    <cellStyle name="20% - Accent1 3 3 3 6" xfId="645" xr:uid="{00000000-0005-0000-0000-00009C010000}"/>
    <cellStyle name="20% - Accent1 3 3 3 7" xfId="646" xr:uid="{00000000-0005-0000-0000-00009D010000}"/>
    <cellStyle name="20% - Accent1 3 3 3 8" xfId="647" xr:uid="{00000000-0005-0000-0000-00009E010000}"/>
    <cellStyle name="20% - Accent1 3 3 3 9" xfId="648" xr:uid="{00000000-0005-0000-0000-00009F010000}"/>
    <cellStyle name="20% - Accent1 3 3 3_Attribute (16-17)" xfId="649" xr:uid="{00000000-0005-0000-0000-0000A0010000}"/>
    <cellStyle name="20% - Accent1 3 3 4" xfId="650" xr:uid="{00000000-0005-0000-0000-0000A1010000}"/>
    <cellStyle name="20% - Accent1 3 3 4 2" xfId="651" xr:uid="{00000000-0005-0000-0000-0000A2010000}"/>
    <cellStyle name="20% - Accent1 3 3 4 3" xfId="652" xr:uid="{00000000-0005-0000-0000-0000A3010000}"/>
    <cellStyle name="20% - Accent1 3 3 4 4" xfId="18226" xr:uid="{00000000-0005-0000-0000-0000A4010000}"/>
    <cellStyle name="20% - Accent1 3 3 4_Attribute (16-17)" xfId="653" xr:uid="{00000000-0005-0000-0000-0000A5010000}"/>
    <cellStyle name="20% - Accent1 3 3 5" xfId="654" xr:uid="{00000000-0005-0000-0000-0000A6010000}"/>
    <cellStyle name="20% - Accent1 3 3 5 2" xfId="655" xr:uid="{00000000-0005-0000-0000-0000A7010000}"/>
    <cellStyle name="20% - Accent1 3 3 5 3" xfId="656" xr:uid="{00000000-0005-0000-0000-0000A8010000}"/>
    <cellStyle name="20% - Accent1 3 3 5 4" xfId="18227" xr:uid="{00000000-0005-0000-0000-0000A9010000}"/>
    <cellStyle name="20% - Accent1 3 3 5_Attribute (16-17)" xfId="657" xr:uid="{00000000-0005-0000-0000-0000AA010000}"/>
    <cellStyle name="20% - Accent1 3 3 6" xfId="658" xr:uid="{00000000-0005-0000-0000-0000AB010000}"/>
    <cellStyle name="20% - Accent1 3 3 6 2" xfId="659" xr:uid="{00000000-0005-0000-0000-0000AC010000}"/>
    <cellStyle name="20% - Accent1 3 3 6 3" xfId="660" xr:uid="{00000000-0005-0000-0000-0000AD010000}"/>
    <cellStyle name="20% - Accent1 3 3 6 4" xfId="18228" xr:uid="{00000000-0005-0000-0000-0000AE010000}"/>
    <cellStyle name="20% - Accent1 3 3 6_Attribute (16-17)" xfId="661" xr:uid="{00000000-0005-0000-0000-0000AF010000}"/>
    <cellStyle name="20% - Accent1 3 3 7" xfId="662" xr:uid="{00000000-0005-0000-0000-0000B0010000}"/>
    <cellStyle name="20% - Accent1 3 3 8" xfId="663" xr:uid="{00000000-0005-0000-0000-0000B1010000}"/>
    <cellStyle name="20% - Accent1 3 3 9" xfId="664" xr:uid="{00000000-0005-0000-0000-0000B2010000}"/>
    <cellStyle name="20% - Accent1 3 3_Attribute" xfId="17949" xr:uid="{00000000-0005-0000-0000-0000B3010000}"/>
    <cellStyle name="20% - Accent1 3 4" xfId="665" xr:uid="{00000000-0005-0000-0000-0000B4010000}"/>
    <cellStyle name="20% - Accent1 3 4 10" xfId="18229" xr:uid="{00000000-0005-0000-0000-0000B5010000}"/>
    <cellStyle name="20% - Accent1 3 4 2" xfId="666" xr:uid="{00000000-0005-0000-0000-0000B6010000}"/>
    <cellStyle name="20% - Accent1 3 4 2 2" xfId="667" xr:uid="{00000000-0005-0000-0000-0000B7010000}"/>
    <cellStyle name="20% - Accent1 3 4 2 3" xfId="668" xr:uid="{00000000-0005-0000-0000-0000B8010000}"/>
    <cellStyle name="20% - Accent1 3 4 2 4" xfId="18230" xr:uid="{00000000-0005-0000-0000-0000B9010000}"/>
    <cellStyle name="20% - Accent1 3 4 2_Attribute (16-17)" xfId="669" xr:uid="{00000000-0005-0000-0000-0000BA010000}"/>
    <cellStyle name="20% - Accent1 3 4 3" xfId="670" xr:uid="{00000000-0005-0000-0000-0000BB010000}"/>
    <cellStyle name="20% - Accent1 3 4 3 2" xfId="671" xr:uid="{00000000-0005-0000-0000-0000BC010000}"/>
    <cellStyle name="20% - Accent1 3 4 3 3" xfId="672" xr:uid="{00000000-0005-0000-0000-0000BD010000}"/>
    <cellStyle name="20% - Accent1 3 4 3 4" xfId="18231" xr:uid="{00000000-0005-0000-0000-0000BE010000}"/>
    <cellStyle name="20% - Accent1 3 4 3_Attribute (16-17)" xfId="673" xr:uid="{00000000-0005-0000-0000-0000BF010000}"/>
    <cellStyle name="20% - Accent1 3 4 4" xfId="674" xr:uid="{00000000-0005-0000-0000-0000C0010000}"/>
    <cellStyle name="20% - Accent1 3 4 4 2" xfId="675" xr:uid="{00000000-0005-0000-0000-0000C1010000}"/>
    <cellStyle name="20% - Accent1 3 4 4 3" xfId="676" xr:uid="{00000000-0005-0000-0000-0000C2010000}"/>
    <cellStyle name="20% - Accent1 3 4 4 4" xfId="18232" xr:uid="{00000000-0005-0000-0000-0000C3010000}"/>
    <cellStyle name="20% - Accent1 3 4 4_Attribute (16-17)" xfId="677" xr:uid="{00000000-0005-0000-0000-0000C4010000}"/>
    <cellStyle name="20% - Accent1 3 4 5" xfId="678" xr:uid="{00000000-0005-0000-0000-0000C5010000}"/>
    <cellStyle name="20% - Accent1 3 4 6" xfId="679" xr:uid="{00000000-0005-0000-0000-0000C6010000}"/>
    <cellStyle name="20% - Accent1 3 4 7" xfId="680" xr:uid="{00000000-0005-0000-0000-0000C7010000}"/>
    <cellStyle name="20% - Accent1 3 4 8" xfId="681" xr:uid="{00000000-0005-0000-0000-0000C8010000}"/>
    <cellStyle name="20% - Accent1 3 4 9" xfId="682" xr:uid="{00000000-0005-0000-0000-0000C9010000}"/>
    <cellStyle name="20% - Accent1 3 4_Attribute (16-17)" xfId="683" xr:uid="{00000000-0005-0000-0000-0000CA010000}"/>
    <cellStyle name="20% - Accent1 3 5" xfId="684" xr:uid="{00000000-0005-0000-0000-0000CB010000}"/>
    <cellStyle name="20% - Accent1 3 5 10" xfId="18233" xr:uid="{00000000-0005-0000-0000-0000CC010000}"/>
    <cellStyle name="20% - Accent1 3 5 2" xfId="685" xr:uid="{00000000-0005-0000-0000-0000CD010000}"/>
    <cellStyle name="20% - Accent1 3 5 2 2" xfId="686" xr:uid="{00000000-0005-0000-0000-0000CE010000}"/>
    <cellStyle name="20% - Accent1 3 5 2 3" xfId="687" xr:uid="{00000000-0005-0000-0000-0000CF010000}"/>
    <cellStyle name="20% - Accent1 3 5 2 4" xfId="18234" xr:uid="{00000000-0005-0000-0000-0000D0010000}"/>
    <cellStyle name="20% - Accent1 3 5 2_Attribute (16-17)" xfId="688" xr:uid="{00000000-0005-0000-0000-0000D1010000}"/>
    <cellStyle name="20% - Accent1 3 5 3" xfId="689" xr:uid="{00000000-0005-0000-0000-0000D2010000}"/>
    <cellStyle name="20% - Accent1 3 5 3 2" xfId="690" xr:uid="{00000000-0005-0000-0000-0000D3010000}"/>
    <cellStyle name="20% - Accent1 3 5 3 3" xfId="691" xr:uid="{00000000-0005-0000-0000-0000D4010000}"/>
    <cellStyle name="20% - Accent1 3 5 3 4" xfId="18235" xr:uid="{00000000-0005-0000-0000-0000D5010000}"/>
    <cellStyle name="20% - Accent1 3 5 3_Attribute (16-17)" xfId="692" xr:uid="{00000000-0005-0000-0000-0000D6010000}"/>
    <cellStyle name="20% - Accent1 3 5 4" xfId="693" xr:uid="{00000000-0005-0000-0000-0000D7010000}"/>
    <cellStyle name="20% - Accent1 3 5 4 2" xfId="694" xr:uid="{00000000-0005-0000-0000-0000D8010000}"/>
    <cellStyle name="20% - Accent1 3 5 4 3" xfId="695" xr:uid="{00000000-0005-0000-0000-0000D9010000}"/>
    <cellStyle name="20% - Accent1 3 5 4 4" xfId="18236" xr:uid="{00000000-0005-0000-0000-0000DA010000}"/>
    <cellStyle name="20% - Accent1 3 5 4_Attribute (16-17)" xfId="696" xr:uid="{00000000-0005-0000-0000-0000DB010000}"/>
    <cellStyle name="20% - Accent1 3 5 5" xfId="697" xr:uid="{00000000-0005-0000-0000-0000DC010000}"/>
    <cellStyle name="20% - Accent1 3 5 6" xfId="698" xr:uid="{00000000-0005-0000-0000-0000DD010000}"/>
    <cellStyle name="20% - Accent1 3 5 7" xfId="699" xr:uid="{00000000-0005-0000-0000-0000DE010000}"/>
    <cellStyle name="20% - Accent1 3 5 8" xfId="700" xr:uid="{00000000-0005-0000-0000-0000DF010000}"/>
    <cellStyle name="20% - Accent1 3 5 9" xfId="701" xr:uid="{00000000-0005-0000-0000-0000E0010000}"/>
    <cellStyle name="20% - Accent1 3 5_Attribute (16-17)" xfId="702" xr:uid="{00000000-0005-0000-0000-0000E1010000}"/>
    <cellStyle name="20% - Accent1 3 6" xfId="703" xr:uid="{00000000-0005-0000-0000-0000E2010000}"/>
    <cellStyle name="20% - Accent1 3 6 2" xfId="704" xr:uid="{00000000-0005-0000-0000-0000E3010000}"/>
    <cellStyle name="20% - Accent1 3 6 3" xfId="705" xr:uid="{00000000-0005-0000-0000-0000E4010000}"/>
    <cellStyle name="20% - Accent1 3 6 4" xfId="18237" xr:uid="{00000000-0005-0000-0000-0000E5010000}"/>
    <cellStyle name="20% - Accent1 3 6_Attribute (16-17)" xfId="706" xr:uid="{00000000-0005-0000-0000-0000E6010000}"/>
    <cellStyle name="20% - Accent1 3 7" xfId="707" xr:uid="{00000000-0005-0000-0000-0000E7010000}"/>
    <cellStyle name="20% - Accent1 3 7 2" xfId="708" xr:uid="{00000000-0005-0000-0000-0000E8010000}"/>
    <cellStyle name="20% - Accent1 3 7 3" xfId="709" xr:uid="{00000000-0005-0000-0000-0000E9010000}"/>
    <cellStyle name="20% - Accent1 3 7 4" xfId="18238" xr:uid="{00000000-0005-0000-0000-0000EA010000}"/>
    <cellStyle name="20% - Accent1 3 7_Attribute (16-17)" xfId="710" xr:uid="{00000000-0005-0000-0000-0000EB010000}"/>
    <cellStyle name="20% - Accent1 3 8" xfId="711" xr:uid="{00000000-0005-0000-0000-0000EC010000}"/>
    <cellStyle name="20% - Accent1 3 8 2" xfId="712" xr:uid="{00000000-0005-0000-0000-0000ED010000}"/>
    <cellStyle name="20% - Accent1 3 8 3" xfId="713" xr:uid="{00000000-0005-0000-0000-0000EE010000}"/>
    <cellStyle name="20% - Accent1 3 8 4" xfId="18239" xr:uid="{00000000-0005-0000-0000-0000EF010000}"/>
    <cellStyle name="20% - Accent1 3 8_Attribute (16-17)" xfId="714" xr:uid="{00000000-0005-0000-0000-0000F0010000}"/>
    <cellStyle name="20% - Accent1 3 9" xfId="715" xr:uid="{00000000-0005-0000-0000-0000F1010000}"/>
    <cellStyle name="20% - Accent1 3_Attribute" xfId="17946" xr:uid="{00000000-0005-0000-0000-0000F2010000}"/>
    <cellStyle name="20% - Accent1 4" xfId="153" xr:uid="{00000000-0005-0000-0000-0000F3010000}"/>
    <cellStyle name="20% - Accent1 5" xfId="139" xr:uid="{00000000-0005-0000-0000-0000F4010000}"/>
    <cellStyle name="20% - Accent1 5 10" xfId="716" xr:uid="{00000000-0005-0000-0000-0000F5010000}"/>
    <cellStyle name="20% - Accent1 5 11" xfId="717" xr:uid="{00000000-0005-0000-0000-0000F6010000}"/>
    <cellStyle name="20% - Accent1 5 12" xfId="718" xr:uid="{00000000-0005-0000-0000-0000F7010000}"/>
    <cellStyle name="20% - Accent1 5 13" xfId="18240" xr:uid="{00000000-0005-0000-0000-0000F8010000}"/>
    <cellStyle name="20% - Accent1 5 2" xfId="244" xr:uid="{00000000-0005-0000-0000-0000F9010000}"/>
    <cellStyle name="20% - Accent1 5 2 10" xfId="719" xr:uid="{00000000-0005-0000-0000-0000FA010000}"/>
    <cellStyle name="20% - Accent1 5 2 11" xfId="720" xr:uid="{00000000-0005-0000-0000-0000FB010000}"/>
    <cellStyle name="20% - Accent1 5 2 12" xfId="18241" xr:uid="{00000000-0005-0000-0000-0000FC010000}"/>
    <cellStyle name="20% - Accent1 5 2 2" xfId="721" xr:uid="{00000000-0005-0000-0000-0000FD010000}"/>
    <cellStyle name="20% - Accent1 5 2 2 10" xfId="18242" xr:uid="{00000000-0005-0000-0000-0000FE010000}"/>
    <cellStyle name="20% - Accent1 5 2 2 2" xfId="722" xr:uid="{00000000-0005-0000-0000-0000FF010000}"/>
    <cellStyle name="20% - Accent1 5 2 2 2 2" xfId="723" xr:uid="{00000000-0005-0000-0000-000000020000}"/>
    <cellStyle name="20% - Accent1 5 2 2 2 3" xfId="724" xr:uid="{00000000-0005-0000-0000-000001020000}"/>
    <cellStyle name="20% - Accent1 5 2 2 2 4" xfId="18243" xr:uid="{00000000-0005-0000-0000-000002020000}"/>
    <cellStyle name="20% - Accent1 5 2 2 2_Attribute (16-17)" xfId="725" xr:uid="{00000000-0005-0000-0000-000003020000}"/>
    <cellStyle name="20% - Accent1 5 2 2 3" xfId="726" xr:uid="{00000000-0005-0000-0000-000004020000}"/>
    <cellStyle name="20% - Accent1 5 2 2 3 2" xfId="727" xr:uid="{00000000-0005-0000-0000-000005020000}"/>
    <cellStyle name="20% - Accent1 5 2 2 3 3" xfId="728" xr:uid="{00000000-0005-0000-0000-000006020000}"/>
    <cellStyle name="20% - Accent1 5 2 2 3 4" xfId="18244" xr:uid="{00000000-0005-0000-0000-000007020000}"/>
    <cellStyle name="20% - Accent1 5 2 2 3_Attribute (16-17)" xfId="729" xr:uid="{00000000-0005-0000-0000-000008020000}"/>
    <cellStyle name="20% - Accent1 5 2 2 4" xfId="730" xr:uid="{00000000-0005-0000-0000-000009020000}"/>
    <cellStyle name="20% - Accent1 5 2 2 4 2" xfId="731" xr:uid="{00000000-0005-0000-0000-00000A020000}"/>
    <cellStyle name="20% - Accent1 5 2 2 4 3" xfId="732" xr:uid="{00000000-0005-0000-0000-00000B020000}"/>
    <cellStyle name="20% - Accent1 5 2 2 4 4" xfId="18245" xr:uid="{00000000-0005-0000-0000-00000C020000}"/>
    <cellStyle name="20% - Accent1 5 2 2 4_Attribute (16-17)" xfId="733" xr:uid="{00000000-0005-0000-0000-00000D020000}"/>
    <cellStyle name="20% - Accent1 5 2 2 5" xfId="734" xr:uid="{00000000-0005-0000-0000-00000E020000}"/>
    <cellStyle name="20% - Accent1 5 2 2 6" xfId="735" xr:uid="{00000000-0005-0000-0000-00000F020000}"/>
    <cellStyle name="20% - Accent1 5 2 2 7" xfId="736" xr:uid="{00000000-0005-0000-0000-000010020000}"/>
    <cellStyle name="20% - Accent1 5 2 2 8" xfId="737" xr:uid="{00000000-0005-0000-0000-000011020000}"/>
    <cellStyle name="20% - Accent1 5 2 2 9" xfId="738" xr:uid="{00000000-0005-0000-0000-000012020000}"/>
    <cellStyle name="20% - Accent1 5 2 2_Attribute (16-17)" xfId="739" xr:uid="{00000000-0005-0000-0000-000013020000}"/>
    <cellStyle name="20% - Accent1 5 2 3" xfId="740" xr:uid="{00000000-0005-0000-0000-000014020000}"/>
    <cellStyle name="20% - Accent1 5 2 3 10" xfId="18246" xr:uid="{00000000-0005-0000-0000-000015020000}"/>
    <cellStyle name="20% - Accent1 5 2 3 2" xfId="741" xr:uid="{00000000-0005-0000-0000-000016020000}"/>
    <cellStyle name="20% - Accent1 5 2 3 2 2" xfId="742" xr:uid="{00000000-0005-0000-0000-000017020000}"/>
    <cellStyle name="20% - Accent1 5 2 3 2 3" xfId="743" xr:uid="{00000000-0005-0000-0000-000018020000}"/>
    <cellStyle name="20% - Accent1 5 2 3 2 4" xfId="18247" xr:uid="{00000000-0005-0000-0000-000019020000}"/>
    <cellStyle name="20% - Accent1 5 2 3 2_Attribute (16-17)" xfId="744" xr:uid="{00000000-0005-0000-0000-00001A020000}"/>
    <cellStyle name="20% - Accent1 5 2 3 3" xfId="745" xr:uid="{00000000-0005-0000-0000-00001B020000}"/>
    <cellStyle name="20% - Accent1 5 2 3 3 2" xfId="746" xr:uid="{00000000-0005-0000-0000-00001C020000}"/>
    <cellStyle name="20% - Accent1 5 2 3 3 3" xfId="747" xr:uid="{00000000-0005-0000-0000-00001D020000}"/>
    <cellStyle name="20% - Accent1 5 2 3 3 4" xfId="18248" xr:uid="{00000000-0005-0000-0000-00001E020000}"/>
    <cellStyle name="20% - Accent1 5 2 3 3_Attribute (16-17)" xfId="748" xr:uid="{00000000-0005-0000-0000-00001F020000}"/>
    <cellStyle name="20% - Accent1 5 2 3 4" xfId="749" xr:uid="{00000000-0005-0000-0000-000020020000}"/>
    <cellStyle name="20% - Accent1 5 2 3 4 2" xfId="750" xr:uid="{00000000-0005-0000-0000-000021020000}"/>
    <cellStyle name="20% - Accent1 5 2 3 4 3" xfId="751" xr:uid="{00000000-0005-0000-0000-000022020000}"/>
    <cellStyle name="20% - Accent1 5 2 3 4 4" xfId="18249" xr:uid="{00000000-0005-0000-0000-000023020000}"/>
    <cellStyle name="20% - Accent1 5 2 3 4_Attribute (16-17)" xfId="752" xr:uid="{00000000-0005-0000-0000-000024020000}"/>
    <cellStyle name="20% - Accent1 5 2 3 5" xfId="753" xr:uid="{00000000-0005-0000-0000-000025020000}"/>
    <cellStyle name="20% - Accent1 5 2 3 6" xfId="754" xr:uid="{00000000-0005-0000-0000-000026020000}"/>
    <cellStyle name="20% - Accent1 5 2 3 7" xfId="755" xr:uid="{00000000-0005-0000-0000-000027020000}"/>
    <cellStyle name="20% - Accent1 5 2 3 8" xfId="756" xr:uid="{00000000-0005-0000-0000-000028020000}"/>
    <cellStyle name="20% - Accent1 5 2 3 9" xfId="757" xr:uid="{00000000-0005-0000-0000-000029020000}"/>
    <cellStyle name="20% - Accent1 5 2 3_Attribute (16-17)" xfId="758" xr:uid="{00000000-0005-0000-0000-00002A020000}"/>
    <cellStyle name="20% - Accent1 5 2 4" xfId="759" xr:uid="{00000000-0005-0000-0000-00002B020000}"/>
    <cellStyle name="20% - Accent1 5 2 4 2" xfId="760" xr:uid="{00000000-0005-0000-0000-00002C020000}"/>
    <cellStyle name="20% - Accent1 5 2 4 3" xfId="761" xr:uid="{00000000-0005-0000-0000-00002D020000}"/>
    <cellStyle name="20% - Accent1 5 2 4 4" xfId="18250" xr:uid="{00000000-0005-0000-0000-00002E020000}"/>
    <cellStyle name="20% - Accent1 5 2 4_Attribute (16-17)" xfId="762" xr:uid="{00000000-0005-0000-0000-00002F020000}"/>
    <cellStyle name="20% - Accent1 5 2 5" xfId="763" xr:uid="{00000000-0005-0000-0000-000030020000}"/>
    <cellStyle name="20% - Accent1 5 2 5 2" xfId="764" xr:uid="{00000000-0005-0000-0000-000031020000}"/>
    <cellStyle name="20% - Accent1 5 2 5 3" xfId="765" xr:uid="{00000000-0005-0000-0000-000032020000}"/>
    <cellStyle name="20% - Accent1 5 2 5 4" xfId="18251" xr:uid="{00000000-0005-0000-0000-000033020000}"/>
    <cellStyle name="20% - Accent1 5 2 5_Attribute (16-17)" xfId="766" xr:uid="{00000000-0005-0000-0000-000034020000}"/>
    <cellStyle name="20% - Accent1 5 2 6" xfId="767" xr:uid="{00000000-0005-0000-0000-000035020000}"/>
    <cellStyle name="20% - Accent1 5 2 6 2" xfId="768" xr:uid="{00000000-0005-0000-0000-000036020000}"/>
    <cellStyle name="20% - Accent1 5 2 6 3" xfId="769" xr:uid="{00000000-0005-0000-0000-000037020000}"/>
    <cellStyle name="20% - Accent1 5 2 6 4" xfId="18252" xr:uid="{00000000-0005-0000-0000-000038020000}"/>
    <cellStyle name="20% - Accent1 5 2 6_Attribute (16-17)" xfId="770" xr:uid="{00000000-0005-0000-0000-000039020000}"/>
    <cellStyle name="20% - Accent1 5 2 7" xfId="771" xr:uid="{00000000-0005-0000-0000-00003A020000}"/>
    <cellStyle name="20% - Accent1 5 2 8" xfId="772" xr:uid="{00000000-0005-0000-0000-00003B020000}"/>
    <cellStyle name="20% - Accent1 5 2 9" xfId="773" xr:uid="{00000000-0005-0000-0000-00003C020000}"/>
    <cellStyle name="20% - Accent1 5 2_Attribute" xfId="17951" xr:uid="{00000000-0005-0000-0000-00003D020000}"/>
    <cellStyle name="20% - Accent1 5 3" xfId="774" xr:uid="{00000000-0005-0000-0000-00003E020000}"/>
    <cellStyle name="20% - Accent1 5 3 10" xfId="18253" xr:uid="{00000000-0005-0000-0000-00003F020000}"/>
    <cellStyle name="20% - Accent1 5 3 2" xfId="775" xr:uid="{00000000-0005-0000-0000-000040020000}"/>
    <cellStyle name="20% - Accent1 5 3 2 2" xfId="776" xr:uid="{00000000-0005-0000-0000-000041020000}"/>
    <cellStyle name="20% - Accent1 5 3 2 3" xfId="777" xr:uid="{00000000-0005-0000-0000-000042020000}"/>
    <cellStyle name="20% - Accent1 5 3 2 4" xfId="18254" xr:uid="{00000000-0005-0000-0000-000043020000}"/>
    <cellStyle name="20% - Accent1 5 3 2_Attribute (16-17)" xfId="778" xr:uid="{00000000-0005-0000-0000-000044020000}"/>
    <cellStyle name="20% - Accent1 5 3 3" xfId="779" xr:uid="{00000000-0005-0000-0000-000045020000}"/>
    <cellStyle name="20% - Accent1 5 3 3 2" xfId="780" xr:uid="{00000000-0005-0000-0000-000046020000}"/>
    <cellStyle name="20% - Accent1 5 3 3 3" xfId="781" xr:uid="{00000000-0005-0000-0000-000047020000}"/>
    <cellStyle name="20% - Accent1 5 3 3 4" xfId="18255" xr:uid="{00000000-0005-0000-0000-000048020000}"/>
    <cellStyle name="20% - Accent1 5 3 3_Attribute (16-17)" xfId="782" xr:uid="{00000000-0005-0000-0000-000049020000}"/>
    <cellStyle name="20% - Accent1 5 3 4" xfId="783" xr:uid="{00000000-0005-0000-0000-00004A020000}"/>
    <cellStyle name="20% - Accent1 5 3 4 2" xfId="784" xr:uid="{00000000-0005-0000-0000-00004B020000}"/>
    <cellStyle name="20% - Accent1 5 3 4 3" xfId="785" xr:uid="{00000000-0005-0000-0000-00004C020000}"/>
    <cellStyle name="20% - Accent1 5 3 4 4" xfId="18256" xr:uid="{00000000-0005-0000-0000-00004D020000}"/>
    <cellStyle name="20% - Accent1 5 3 4_Attribute (16-17)" xfId="786" xr:uid="{00000000-0005-0000-0000-00004E020000}"/>
    <cellStyle name="20% - Accent1 5 3 5" xfId="787" xr:uid="{00000000-0005-0000-0000-00004F020000}"/>
    <cellStyle name="20% - Accent1 5 3 6" xfId="788" xr:uid="{00000000-0005-0000-0000-000050020000}"/>
    <cellStyle name="20% - Accent1 5 3 7" xfId="789" xr:uid="{00000000-0005-0000-0000-000051020000}"/>
    <cellStyle name="20% - Accent1 5 3 8" xfId="790" xr:uid="{00000000-0005-0000-0000-000052020000}"/>
    <cellStyle name="20% - Accent1 5 3 9" xfId="791" xr:uid="{00000000-0005-0000-0000-000053020000}"/>
    <cellStyle name="20% - Accent1 5 3_Attribute (16-17)" xfId="792" xr:uid="{00000000-0005-0000-0000-000054020000}"/>
    <cellStyle name="20% - Accent1 5 4" xfId="793" xr:uid="{00000000-0005-0000-0000-000055020000}"/>
    <cellStyle name="20% - Accent1 5 4 10" xfId="18257" xr:uid="{00000000-0005-0000-0000-000056020000}"/>
    <cellStyle name="20% - Accent1 5 4 2" xfId="794" xr:uid="{00000000-0005-0000-0000-000057020000}"/>
    <cellStyle name="20% - Accent1 5 4 2 2" xfId="795" xr:uid="{00000000-0005-0000-0000-000058020000}"/>
    <cellStyle name="20% - Accent1 5 4 2 3" xfId="796" xr:uid="{00000000-0005-0000-0000-000059020000}"/>
    <cellStyle name="20% - Accent1 5 4 2 4" xfId="18258" xr:uid="{00000000-0005-0000-0000-00005A020000}"/>
    <cellStyle name="20% - Accent1 5 4 2_Attribute (16-17)" xfId="797" xr:uid="{00000000-0005-0000-0000-00005B020000}"/>
    <cellStyle name="20% - Accent1 5 4 3" xfId="798" xr:uid="{00000000-0005-0000-0000-00005C020000}"/>
    <cellStyle name="20% - Accent1 5 4 3 2" xfId="799" xr:uid="{00000000-0005-0000-0000-00005D020000}"/>
    <cellStyle name="20% - Accent1 5 4 3 3" xfId="800" xr:uid="{00000000-0005-0000-0000-00005E020000}"/>
    <cellStyle name="20% - Accent1 5 4 3 4" xfId="18259" xr:uid="{00000000-0005-0000-0000-00005F020000}"/>
    <cellStyle name="20% - Accent1 5 4 3_Attribute (16-17)" xfId="801" xr:uid="{00000000-0005-0000-0000-000060020000}"/>
    <cellStyle name="20% - Accent1 5 4 4" xfId="802" xr:uid="{00000000-0005-0000-0000-000061020000}"/>
    <cellStyle name="20% - Accent1 5 4 4 2" xfId="803" xr:uid="{00000000-0005-0000-0000-000062020000}"/>
    <cellStyle name="20% - Accent1 5 4 4 3" xfId="804" xr:uid="{00000000-0005-0000-0000-000063020000}"/>
    <cellStyle name="20% - Accent1 5 4 4 4" xfId="18260" xr:uid="{00000000-0005-0000-0000-000064020000}"/>
    <cellStyle name="20% - Accent1 5 4 4_Attribute (16-17)" xfId="805" xr:uid="{00000000-0005-0000-0000-000065020000}"/>
    <cellStyle name="20% - Accent1 5 4 5" xfId="806" xr:uid="{00000000-0005-0000-0000-000066020000}"/>
    <cellStyle name="20% - Accent1 5 4 6" xfId="807" xr:uid="{00000000-0005-0000-0000-000067020000}"/>
    <cellStyle name="20% - Accent1 5 4 7" xfId="808" xr:uid="{00000000-0005-0000-0000-000068020000}"/>
    <cellStyle name="20% - Accent1 5 4 8" xfId="809" xr:uid="{00000000-0005-0000-0000-000069020000}"/>
    <cellStyle name="20% - Accent1 5 4 9" xfId="810" xr:uid="{00000000-0005-0000-0000-00006A020000}"/>
    <cellStyle name="20% - Accent1 5 4_Attribute (16-17)" xfId="811" xr:uid="{00000000-0005-0000-0000-00006B020000}"/>
    <cellStyle name="20% - Accent1 5 5" xfId="812" xr:uid="{00000000-0005-0000-0000-00006C020000}"/>
    <cellStyle name="20% - Accent1 5 5 2" xfId="813" xr:uid="{00000000-0005-0000-0000-00006D020000}"/>
    <cellStyle name="20% - Accent1 5 5 3" xfId="814" xr:uid="{00000000-0005-0000-0000-00006E020000}"/>
    <cellStyle name="20% - Accent1 5 5 4" xfId="18261" xr:uid="{00000000-0005-0000-0000-00006F020000}"/>
    <cellStyle name="20% - Accent1 5 5_Attribute (16-17)" xfId="815" xr:uid="{00000000-0005-0000-0000-000070020000}"/>
    <cellStyle name="20% - Accent1 5 6" xfId="816" xr:uid="{00000000-0005-0000-0000-000071020000}"/>
    <cellStyle name="20% - Accent1 5 6 2" xfId="817" xr:uid="{00000000-0005-0000-0000-000072020000}"/>
    <cellStyle name="20% - Accent1 5 6 3" xfId="818" xr:uid="{00000000-0005-0000-0000-000073020000}"/>
    <cellStyle name="20% - Accent1 5 6 4" xfId="18262" xr:uid="{00000000-0005-0000-0000-000074020000}"/>
    <cellStyle name="20% - Accent1 5 6_Attribute (16-17)" xfId="819" xr:uid="{00000000-0005-0000-0000-000075020000}"/>
    <cellStyle name="20% - Accent1 5 7" xfId="820" xr:uid="{00000000-0005-0000-0000-000076020000}"/>
    <cellStyle name="20% - Accent1 5 7 2" xfId="821" xr:uid="{00000000-0005-0000-0000-000077020000}"/>
    <cellStyle name="20% - Accent1 5 7 3" xfId="822" xr:uid="{00000000-0005-0000-0000-000078020000}"/>
    <cellStyle name="20% - Accent1 5 7 4" xfId="18263" xr:uid="{00000000-0005-0000-0000-000079020000}"/>
    <cellStyle name="20% - Accent1 5 7_Attribute (16-17)" xfId="823" xr:uid="{00000000-0005-0000-0000-00007A020000}"/>
    <cellStyle name="20% - Accent1 5 8" xfId="824" xr:uid="{00000000-0005-0000-0000-00007B020000}"/>
    <cellStyle name="20% - Accent1 5 9" xfId="825" xr:uid="{00000000-0005-0000-0000-00007C020000}"/>
    <cellStyle name="20% - Accent1 5_Attribute" xfId="17950" xr:uid="{00000000-0005-0000-0000-00007D020000}"/>
    <cellStyle name="20% - Accent1 6" xfId="215" xr:uid="{00000000-0005-0000-0000-00007E020000}"/>
    <cellStyle name="20% - Accent1 6 10" xfId="826" xr:uid="{00000000-0005-0000-0000-00007F020000}"/>
    <cellStyle name="20% - Accent1 6 11" xfId="827" xr:uid="{00000000-0005-0000-0000-000080020000}"/>
    <cellStyle name="20% - Accent1 6 12" xfId="828" xr:uid="{00000000-0005-0000-0000-000081020000}"/>
    <cellStyle name="20% - Accent1 6 13" xfId="18264" xr:uid="{00000000-0005-0000-0000-000082020000}"/>
    <cellStyle name="20% - Accent1 6 2" xfId="274" xr:uid="{00000000-0005-0000-0000-000083020000}"/>
    <cellStyle name="20% - Accent1 6 2 10" xfId="829" xr:uid="{00000000-0005-0000-0000-000084020000}"/>
    <cellStyle name="20% - Accent1 6 2 11" xfId="830" xr:uid="{00000000-0005-0000-0000-000085020000}"/>
    <cellStyle name="20% - Accent1 6 2 12" xfId="18265" xr:uid="{00000000-0005-0000-0000-000086020000}"/>
    <cellStyle name="20% - Accent1 6 2 2" xfId="831" xr:uid="{00000000-0005-0000-0000-000087020000}"/>
    <cellStyle name="20% - Accent1 6 2 2 10" xfId="18266" xr:uid="{00000000-0005-0000-0000-000088020000}"/>
    <cellStyle name="20% - Accent1 6 2 2 2" xfId="832" xr:uid="{00000000-0005-0000-0000-000089020000}"/>
    <cellStyle name="20% - Accent1 6 2 2 2 2" xfId="833" xr:uid="{00000000-0005-0000-0000-00008A020000}"/>
    <cellStyle name="20% - Accent1 6 2 2 2 3" xfId="834" xr:uid="{00000000-0005-0000-0000-00008B020000}"/>
    <cellStyle name="20% - Accent1 6 2 2 2 4" xfId="18267" xr:uid="{00000000-0005-0000-0000-00008C020000}"/>
    <cellStyle name="20% - Accent1 6 2 2 2_Attribute (16-17)" xfId="835" xr:uid="{00000000-0005-0000-0000-00008D020000}"/>
    <cellStyle name="20% - Accent1 6 2 2 3" xfId="836" xr:uid="{00000000-0005-0000-0000-00008E020000}"/>
    <cellStyle name="20% - Accent1 6 2 2 3 2" xfId="837" xr:uid="{00000000-0005-0000-0000-00008F020000}"/>
    <cellStyle name="20% - Accent1 6 2 2 3 3" xfId="838" xr:uid="{00000000-0005-0000-0000-000090020000}"/>
    <cellStyle name="20% - Accent1 6 2 2 3 4" xfId="18268" xr:uid="{00000000-0005-0000-0000-000091020000}"/>
    <cellStyle name="20% - Accent1 6 2 2 3_Attribute (16-17)" xfId="839" xr:uid="{00000000-0005-0000-0000-000092020000}"/>
    <cellStyle name="20% - Accent1 6 2 2 4" xfId="840" xr:uid="{00000000-0005-0000-0000-000093020000}"/>
    <cellStyle name="20% - Accent1 6 2 2 4 2" xfId="841" xr:uid="{00000000-0005-0000-0000-000094020000}"/>
    <cellStyle name="20% - Accent1 6 2 2 4 3" xfId="842" xr:uid="{00000000-0005-0000-0000-000095020000}"/>
    <cellStyle name="20% - Accent1 6 2 2 4 4" xfId="18269" xr:uid="{00000000-0005-0000-0000-000096020000}"/>
    <cellStyle name="20% - Accent1 6 2 2 4_Attribute (16-17)" xfId="843" xr:uid="{00000000-0005-0000-0000-000097020000}"/>
    <cellStyle name="20% - Accent1 6 2 2 5" xfId="844" xr:uid="{00000000-0005-0000-0000-000098020000}"/>
    <cellStyle name="20% - Accent1 6 2 2 6" xfId="845" xr:uid="{00000000-0005-0000-0000-000099020000}"/>
    <cellStyle name="20% - Accent1 6 2 2 7" xfId="846" xr:uid="{00000000-0005-0000-0000-00009A020000}"/>
    <cellStyle name="20% - Accent1 6 2 2 8" xfId="847" xr:uid="{00000000-0005-0000-0000-00009B020000}"/>
    <cellStyle name="20% - Accent1 6 2 2 9" xfId="848" xr:uid="{00000000-0005-0000-0000-00009C020000}"/>
    <cellStyle name="20% - Accent1 6 2 2_Attribute (16-17)" xfId="849" xr:uid="{00000000-0005-0000-0000-00009D020000}"/>
    <cellStyle name="20% - Accent1 6 2 3" xfId="850" xr:uid="{00000000-0005-0000-0000-00009E020000}"/>
    <cellStyle name="20% - Accent1 6 2 3 10" xfId="18270" xr:uid="{00000000-0005-0000-0000-00009F020000}"/>
    <cellStyle name="20% - Accent1 6 2 3 2" xfId="851" xr:uid="{00000000-0005-0000-0000-0000A0020000}"/>
    <cellStyle name="20% - Accent1 6 2 3 2 2" xfId="852" xr:uid="{00000000-0005-0000-0000-0000A1020000}"/>
    <cellStyle name="20% - Accent1 6 2 3 2 3" xfId="853" xr:uid="{00000000-0005-0000-0000-0000A2020000}"/>
    <cellStyle name="20% - Accent1 6 2 3 2 4" xfId="18271" xr:uid="{00000000-0005-0000-0000-0000A3020000}"/>
    <cellStyle name="20% - Accent1 6 2 3 2_Attribute (16-17)" xfId="854" xr:uid="{00000000-0005-0000-0000-0000A4020000}"/>
    <cellStyle name="20% - Accent1 6 2 3 3" xfId="855" xr:uid="{00000000-0005-0000-0000-0000A5020000}"/>
    <cellStyle name="20% - Accent1 6 2 3 3 2" xfId="856" xr:uid="{00000000-0005-0000-0000-0000A6020000}"/>
    <cellStyle name="20% - Accent1 6 2 3 3 3" xfId="857" xr:uid="{00000000-0005-0000-0000-0000A7020000}"/>
    <cellStyle name="20% - Accent1 6 2 3 3 4" xfId="18272" xr:uid="{00000000-0005-0000-0000-0000A8020000}"/>
    <cellStyle name="20% - Accent1 6 2 3 3_Attribute (16-17)" xfId="858" xr:uid="{00000000-0005-0000-0000-0000A9020000}"/>
    <cellStyle name="20% - Accent1 6 2 3 4" xfId="859" xr:uid="{00000000-0005-0000-0000-0000AA020000}"/>
    <cellStyle name="20% - Accent1 6 2 3 4 2" xfId="860" xr:uid="{00000000-0005-0000-0000-0000AB020000}"/>
    <cellStyle name="20% - Accent1 6 2 3 4 3" xfId="861" xr:uid="{00000000-0005-0000-0000-0000AC020000}"/>
    <cellStyle name="20% - Accent1 6 2 3 4 4" xfId="18273" xr:uid="{00000000-0005-0000-0000-0000AD020000}"/>
    <cellStyle name="20% - Accent1 6 2 3 4_Attribute (16-17)" xfId="862" xr:uid="{00000000-0005-0000-0000-0000AE020000}"/>
    <cellStyle name="20% - Accent1 6 2 3 5" xfId="863" xr:uid="{00000000-0005-0000-0000-0000AF020000}"/>
    <cellStyle name="20% - Accent1 6 2 3 6" xfId="864" xr:uid="{00000000-0005-0000-0000-0000B0020000}"/>
    <cellStyle name="20% - Accent1 6 2 3 7" xfId="865" xr:uid="{00000000-0005-0000-0000-0000B1020000}"/>
    <cellStyle name="20% - Accent1 6 2 3 8" xfId="866" xr:uid="{00000000-0005-0000-0000-0000B2020000}"/>
    <cellStyle name="20% - Accent1 6 2 3 9" xfId="867" xr:uid="{00000000-0005-0000-0000-0000B3020000}"/>
    <cellStyle name="20% - Accent1 6 2 3_Attribute (16-17)" xfId="868" xr:uid="{00000000-0005-0000-0000-0000B4020000}"/>
    <cellStyle name="20% - Accent1 6 2 4" xfId="869" xr:uid="{00000000-0005-0000-0000-0000B5020000}"/>
    <cellStyle name="20% - Accent1 6 2 4 2" xfId="870" xr:uid="{00000000-0005-0000-0000-0000B6020000}"/>
    <cellStyle name="20% - Accent1 6 2 4 3" xfId="871" xr:uid="{00000000-0005-0000-0000-0000B7020000}"/>
    <cellStyle name="20% - Accent1 6 2 4 4" xfId="18274" xr:uid="{00000000-0005-0000-0000-0000B8020000}"/>
    <cellStyle name="20% - Accent1 6 2 4_Attribute (16-17)" xfId="872" xr:uid="{00000000-0005-0000-0000-0000B9020000}"/>
    <cellStyle name="20% - Accent1 6 2 5" xfId="873" xr:uid="{00000000-0005-0000-0000-0000BA020000}"/>
    <cellStyle name="20% - Accent1 6 2 5 2" xfId="874" xr:uid="{00000000-0005-0000-0000-0000BB020000}"/>
    <cellStyle name="20% - Accent1 6 2 5 3" xfId="875" xr:uid="{00000000-0005-0000-0000-0000BC020000}"/>
    <cellStyle name="20% - Accent1 6 2 5 4" xfId="18275" xr:uid="{00000000-0005-0000-0000-0000BD020000}"/>
    <cellStyle name="20% - Accent1 6 2 5_Attribute (16-17)" xfId="876" xr:uid="{00000000-0005-0000-0000-0000BE020000}"/>
    <cellStyle name="20% - Accent1 6 2 6" xfId="877" xr:uid="{00000000-0005-0000-0000-0000BF020000}"/>
    <cellStyle name="20% - Accent1 6 2 6 2" xfId="878" xr:uid="{00000000-0005-0000-0000-0000C0020000}"/>
    <cellStyle name="20% - Accent1 6 2 6 3" xfId="879" xr:uid="{00000000-0005-0000-0000-0000C1020000}"/>
    <cellStyle name="20% - Accent1 6 2 6 4" xfId="18276" xr:uid="{00000000-0005-0000-0000-0000C2020000}"/>
    <cellStyle name="20% - Accent1 6 2 6_Attribute (16-17)" xfId="880" xr:uid="{00000000-0005-0000-0000-0000C3020000}"/>
    <cellStyle name="20% - Accent1 6 2 7" xfId="881" xr:uid="{00000000-0005-0000-0000-0000C4020000}"/>
    <cellStyle name="20% - Accent1 6 2 8" xfId="882" xr:uid="{00000000-0005-0000-0000-0000C5020000}"/>
    <cellStyle name="20% - Accent1 6 2 9" xfId="883" xr:uid="{00000000-0005-0000-0000-0000C6020000}"/>
    <cellStyle name="20% - Accent1 6 2_Attribute" xfId="17953" xr:uid="{00000000-0005-0000-0000-0000C7020000}"/>
    <cellStyle name="20% - Accent1 6 3" xfId="884" xr:uid="{00000000-0005-0000-0000-0000C8020000}"/>
    <cellStyle name="20% - Accent1 6 3 10" xfId="18277" xr:uid="{00000000-0005-0000-0000-0000C9020000}"/>
    <cellStyle name="20% - Accent1 6 3 2" xfId="885" xr:uid="{00000000-0005-0000-0000-0000CA020000}"/>
    <cellStyle name="20% - Accent1 6 3 2 2" xfId="886" xr:uid="{00000000-0005-0000-0000-0000CB020000}"/>
    <cellStyle name="20% - Accent1 6 3 2 3" xfId="887" xr:uid="{00000000-0005-0000-0000-0000CC020000}"/>
    <cellStyle name="20% - Accent1 6 3 2 4" xfId="18278" xr:uid="{00000000-0005-0000-0000-0000CD020000}"/>
    <cellStyle name="20% - Accent1 6 3 2_Attribute (16-17)" xfId="888" xr:uid="{00000000-0005-0000-0000-0000CE020000}"/>
    <cellStyle name="20% - Accent1 6 3 3" xfId="889" xr:uid="{00000000-0005-0000-0000-0000CF020000}"/>
    <cellStyle name="20% - Accent1 6 3 3 2" xfId="890" xr:uid="{00000000-0005-0000-0000-0000D0020000}"/>
    <cellStyle name="20% - Accent1 6 3 3 3" xfId="891" xr:uid="{00000000-0005-0000-0000-0000D1020000}"/>
    <cellStyle name="20% - Accent1 6 3 3 4" xfId="18279" xr:uid="{00000000-0005-0000-0000-0000D2020000}"/>
    <cellStyle name="20% - Accent1 6 3 3_Attribute (16-17)" xfId="892" xr:uid="{00000000-0005-0000-0000-0000D3020000}"/>
    <cellStyle name="20% - Accent1 6 3 4" xfId="893" xr:uid="{00000000-0005-0000-0000-0000D4020000}"/>
    <cellStyle name="20% - Accent1 6 3 4 2" xfId="894" xr:uid="{00000000-0005-0000-0000-0000D5020000}"/>
    <cellStyle name="20% - Accent1 6 3 4 3" xfId="895" xr:uid="{00000000-0005-0000-0000-0000D6020000}"/>
    <cellStyle name="20% - Accent1 6 3 4 4" xfId="18280" xr:uid="{00000000-0005-0000-0000-0000D7020000}"/>
    <cellStyle name="20% - Accent1 6 3 4_Attribute (16-17)" xfId="896" xr:uid="{00000000-0005-0000-0000-0000D8020000}"/>
    <cellStyle name="20% - Accent1 6 3 5" xfId="897" xr:uid="{00000000-0005-0000-0000-0000D9020000}"/>
    <cellStyle name="20% - Accent1 6 3 6" xfId="898" xr:uid="{00000000-0005-0000-0000-0000DA020000}"/>
    <cellStyle name="20% - Accent1 6 3 7" xfId="899" xr:uid="{00000000-0005-0000-0000-0000DB020000}"/>
    <cellStyle name="20% - Accent1 6 3 8" xfId="900" xr:uid="{00000000-0005-0000-0000-0000DC020000}"/>
    <cellStyle name="20% - Accent1 6 3 9" xfId="901" xr:uid="{00000000-0005-0000-0000-0000DD020000}"/>
    <cellStyle name="20% - Accent1 6 3_Attribute (16-17)" xfId="902" xr:uid="{00000000-0005-0000-0000-0000DE020000}"/>
    <cellStyle name="20% - Accent1 6 4" xfId="903" xr:uid="{00000000-0005-0000-0000-0000DF020000}"/>
    <cellStyle name="20% - Accent1 6 4 10" xfId="18281" xr:uid="{00000000-0005-0000-0000-0000E0020000}"/>
    <cellStyle name="20% - Accent1 6 4 2" xfId="904" xr:uid="{00000000-0005-0000-0000-0000E1020000}"/>
    <cellStyle name="20% - Accent1 6 4 2 2" xfId="905" xr:uid="{00000000-0005-0000-0000-0000E2020000}"/>
    <cellStyle name="20% - Accent1 6 4 2 3" xfId="906" xr:uid="{00000000-0005-0000-0000-0000E3020000}"/>
    <cellStyle name="20% - Accent1 6 4 2 4" xfId="18282" xr:uid="{00000000-0005-0000-0000-0000E4020000}"/>
    <cellStyle name="20% - Accent1 6 4 2_Attribute (16-17)" xfId="907" xr:uid="{00000000-0005-0000-0000-0000E5020000}"/>
    <cellStyle name="20% - Accent1 6 4 3" xfId="908" xr:uid="{00000000-0005-0000-0000-0000E6020000}"/>
    <cellStyle name="20% - Accent1 6 4 3 2" xfId="909" xr:uid="{00000000-0005-0000-0000-0000E7020000}"/>
    <cellStyle name="20% - Accent1 6 4 3 3" xfId="910" xr:uid="{00000000-0005-0000-0000-0000E8020000}"/>
    <cellStyle name="20% - Accent1 6 4 3 4" xfId="18283" xr:uid="{00000000-0005-0000-0000-0000E9020000}"/>
    <cellStyle name="20% - Accent1 6 4 3_Attribute (16-17)" xfId="911" xr:uid="{00000000-0005-0000-0000-0000EA020000}"/>
    <cellStyle name="20% - Accent1 6 4 4" xfId="912" xr:uid="{00000000-0005-0000-0000-0000EB020000}"/>
    <cellStyle name="20% - Accent1 6 4 4 2" xfId="913" xr:uid="{00000000-0005-0000-0000-0000EC020000}"/>
    <cellStyle name="20% - Accent1 6 4 4 3" xfId="914" xr:uid="{00000000-0005-0000-0000-0000ED020000}"/>
    <cellStyle name="20% - Accent1 6 4 4 4" xfId="18284" xr:uid="{00000000-0005-0000-0000-0000EE020000}"/>
    <cellStyle name="20% - Accent1 6 4 4_Attribute (16-17)" xfId="915" xr:uid="{00000000-0005-0000-0000-0000EF020000}"/>
    <cellStyle name="20% - Accent1 6 4 5" xfId="916" xr:uid="{00000000-0005-0000-0000-0000F0020000}"/>
    <cellStyle name="20% - Accent1 6 4 6" xfId="917" xr:uid="{00000000-0005-0000-0000-0000F1020000}"/>
    <cellStyle name="20% - Accent1 6 4 7" xfId="918" xr:uid="{00000000-0005-0000-0000-0000F2020000}"/>
    <cellStyle name="20% - Accent1 6 4 8" xfId="919" xr:uid="{00000000-0005-0000-0000-0000F3020000}"/>
    <cellStyle name="20% - Accent1 6 4 9" xfId="920" xr:uid="{00000000-0005-0000-0000-0000F4020000}"/>
    <cellStyle name="20% - Accent1 6 4_Attribute (16-17)" xfId="921" xr:uid="{00000000-0005-0000-0000-0000F5020000}"/>
    <cellStyle name="20% - Accent1 6 5" xfId="922" xr:uid="{00000000-0005-0000-0000-0000F6020000}"/>
    <cellStyle name="20% - Accent1 6 5 2" xfId="923" xr:uid="{00000000-0005-0000-0000-0000F7020000}"/>
    <cellStyle name="20% - Accent1 6 5 3" xfId="924" xr:uid="{00000000-0005-0000-0000-0000F8020000}"/>
    <cellStyle name="20% - Accent1 6 5 4" xfId="18285" xr:uid="{00000000-0005-0000-0000-0000F9020000}"/>
    <cellStyle name="20% - Accent1 6 5_Attribute (16-17)" xfId="925" xr:uid="{00000000-0005-0000-0000-0000FA020000}"/>
    <cellStyle name="20% - Accent1 6 6" xfId="926" xr:uid="{00000000-0005-0000-0000-0000FB020000}"/>
    <cellStyle name="20% - Accent1 6 6 2" xfId="927" xr:uid="{00000000-0005-0000-0000-0000FC020000}"/>
    <cellStyle name="20% - Accent1 6 6 3" xfId="928" xr:uid="{00000000-0005-0000-0000-0000FD020000}"/>
    <cellStyle name="20% - Accent1 6 6 4" xfId="18286" xr:uid="{00000000-0005-0000-0000-0000FE020000}"/>
    <cellStyle name="20% - Accent1 6 6_Attribute (16-17)" xfId="929" xr:uid="{00000000-0005-0000-0000-0000FF020000}"/>
    <cellStyle name="20% - Accent1 6 7" xfId="930" xr:uid="{00000000-0005-0000-0000-000000030000}"/>
    <cellStyle name="20% - Accent1 6 7 2" xfId="931" xr:uid="{00000000-0005-0000-0000-000001030000}"/>
    <cellStyle name="20% - Accent1 6 7 3" xfId="932" xr:uid="{00000000-0005-0000-0000-000002030000}"/>
    <cellStyle name="20% - Accent1 6 7 4" xfId="18287" xr:uid="{00000000-0005-0000-0000-000003030000}"/>
    <cellStyle name="20% - Accent1 6 7_Attribute (16-17)" xfId="933" xr:uid="{00000000-0005-0000-0000-000004030000}"/>
    <cellStyle name="20% - Accent1 6 8" xfId="934" xr:uid="{00000000-0005-0000-0000-000005030000}"/>
    <cellStyle name="20% - Accent1 6 9" xfId="935" xr:uid="{00000000-0005-0000-0000-000006030000}"/>
    <cellStyle name="20% - Accent1 6_Attribute" xfId="17952" xr:uid="{00000000-0005-0000-0000-000007030000}"/>
    <cellStyle name="20% - Accent1 7" xfId="288" xr:uid="{00000000-0005-0000-0000-000008030000}"/>
    <cellStyle name="20% - Accent1 7 10" xfId="936" xr:uid="{00000000-0005-0000-0000-000009030000}"/>
    <cellStyle name="20% - Accent1 7 11" xfId="937" xr:uid="{00000000-0005-0000-0000-00000A030000}"/>
    <cellStyle name="20% - Accent1 7 12" xfId="938" xr:uid="{00000000-0005-0000-0000-00000B030000}"/>
    <cellStyle name="20% - Accent1 7 13" xfId="18288" xr:uid="{00000000-0005-0000-0000-00000C030000}"/>
    <cellStyle name="20% - Accent1 7 2" xfId="939" xr:uid="{00000000-0005-0000-0000-00000D030000}"/>
    <cellStyle name="20% - Accent1 7 2 10" xfId="940" xr:uid="{00000000-0005-0000-0000-00000E030000}"/>
    <cellStyle name="20% - Accent1 7 2 11" xfId="18289" xr:uid="{00000000-0005-0000-0000-00000F030000}"/>
    <cellStyle name="20% - Accent1 7 2 2" xfId="941" xr:uid="{00000000-0005-0000-0000-000010030000}"/>
    <cellStyle name="20% - Accent1 7 2 2 10" xfId="18290" xr:uid="{00000000-0005-0000-0000-000011030000}"/>
    <cellStyle name="20% - Accent1 7 2 2 2" xfId="942" xr:uid="{00000000-0005-0000-0000-000012030000}"/>
    <cellStyle name="20% - Accent1 7 2 2 2 2" xfId="943" xr:uid="{00000000-0005-0000-0000-000013030000}"/>
    <cellStyle name="20% - Accent1 7 2 2 2 3" xfId="944" xr:uid="{00000000-0005-0000-0000-000014030000}"/>
    <cellStyle name="20% - Accent1 7 2 2 2 4" xfId="18291" xr:uid="{00000000-0005-0000-0000-000015030000}"/>
    <cellStyle name="20% - Accent1 7 2 2 2_Attribute (16-17)" xfId="945" xr:uid="{00000000-0005-0000-0000-000016030000}"/>
    <cellStyle name="20% - Accent1 7 2 2 3" xfId="946" xr:uid="{00000000-0005-0000-0000-000017030000}"/>
    <cellStyle name="20% - Accent1 7 2 2 3 2" xfId="947" xr:uid="{00000000-0005-0000-0000-000018030000}"/>
    <cellStyle name="20% - Accent1 7 2 2 3 3" xfId="948" xr:uid="{00000000-0005-0000-0000-000019030000}"/>
    <cellStyle name="20% - Accent1 7 2 2 3 4" xfId="18292" xr:uid="{00000000-0005-0000-0000-00001A030000}"/>
    <cellStyle name="20% - Accent1 7 2 2 3_Attribute (16-17)" xfId="949" xr:uid="{00000000-0005-0000-0000-00001B030000}"/>
    <cellStyle name="20% - Accent1 7 2 2 4" xfId="950" xr:uid="{00000000-0005-0000-0000-00001C030000}"/>
    <cellStyle name="20% - Accent1 7 2 2 4 2" xfId="951" xr:uid="{00000000-0005-0000-0000-00001D030000}"/>
    <cellStyle name="20% - Accent1 7 2 2 4 3" xfId="952" xr:uid="{00000000-0005-0000-0000-00001E030000}"/>
    <cellStyle name="20% - Accent1 7 2 2 4 4" xfId="18293" xr:uid="{00000000-0005-0000-0000-00001F030000}"/>
    <cellStyle name="20% - Accent1 7 2 2 4_Attribute (16-17)" xfId="953" xr:uid="{00000000-0005-0000-0000-000020030000}"/>
    <cellStyle name="20% - Accent1 7 2 2 5" xfId="954" xr:uid="{00000000-0005-0000-0000-000021030000}"/>
    <cellStyle name="20% - Accent1 7 2 2 6" xfId="955" xr:uid="{00000000-0005-0000-0000-000022030000}"/>
    <cellStyle name="20% - Accent1 7 2 2 7" xfId="956" xr:uid="{00000000-0005-0000-0000-000023030000}"/>
    <cellStyle name="20% - Accent1 7 2 2 8" xfId="957" xr:uid="{00000000-0005-0000-0000-000024030000}"/>
    <cellStyle name="20% - Accent1 7 2 2 9" xfId="958" xr:uid="{00000000-0005-0000-0000-000025030000}"/>
    <cellStyle name="20% - Accent1 7 2 2_Attribute (16-17)" xfId="959" xr:uid="{00000000-0005-0000-0000-000026030000}"/>
    <cellStyle name="20% - Accent1 7 2 3" xfId="960" xr:uid="{00000000-0005-0000-0000-000027030000}"/>
    <cellStyle name="20% - Accent1 7 2 3 2" xfId="961" xr:uid="{00000000-0005-0000-0000-000028030000}"/>
    <cellStyle name="20% - Accent1 7 2 3 3" xfId="962" xr:uid="{00000000-0005-0000-0000-000029030000}"/>
    <cellStyle name="20% - Accent1 7 2 3 4" xfId="18294" xr:uid="{00000000-0005-0000-0000-00002A030000}"/>
    <cellStyle name="20% - Accent1 7 2 3_Attribute (16-17)" xfId="963" xr:uid="{00000000-0005-0000-0000-00002B030000}"/>
    <cellStyle name="20% - Accent1 7 2 4" xfId="964" xr:uid="{00000000-0005-0000-0000-00002C030000}"/>
    <cellStyle name="20% - Accent1 7 2 4 2" xfId="965" xr:uid="{00000000-0005-0000-0000-00002D030000}"/>
    <cellStyle name="20% - Accent1 7 2 4 3" xfId="966" xr:uid="{00000000-0005-0000-0000-00002E030000}"/>
    <cellStyle name="20% - Accent1 7 2 4 4" xfId="18295" xr:uid="{00000000-0005-0000-0000-00002F030000}"/>
    <cellStyle name="20% - Accent1 7 2 4_Attribute (16-17)" xfId="967" xr:uid="{00000000-0005-0000-0000-000030030000}"/>
    <cellStyle name="20% - Accent1 7 2 5" xfId="968" xr:uid="{00000000-0005-0000-0000-000031030000}"/>
    <cellStyle name="20% - Accent1 7 2 5 2" xfId="969" xr:uid="{00000000-0005-0000-0000-000032030000}"/>
    <cellStyle name="20% - Accent1 7 2 5 3" xfId="970" xr:uid="{00000000-0005-0000-0000-000033030000}"/>
    <cellStyle name="20% - Accent1 7 2 5 4" xfId="18296" xr:uid="{00000000-0005-0000-0000-000034030000}"/>
    <cellStyle name="20% - Accent1 7 2 5_Attribute (16-17)" xfId="971" xr:uid="{00000000-0005-0000-0000-000035030000}"/>
    <cellStyle name="20% - Accent1 7 2 6" xfId="972" xr:uid="{00000000-0005-0000-0000-000036030000}"/>
    <cellStyle name="20% - Accent1 7 2 7" xfId="973" xr:uid="{00000000-0005-0000-0000-000037030000}"/>
    <cellStyle name="20% - Accent1 7 2 8" xfId="974" xr:uid="{00000000-0005-0000-0000-000038030000}"/>
    <cellStyle name="20% - Accent1 7 2 9" xfId="975" xr:uid="{00000000-0005-0000-0000-000039030000}"/>
    <cellStyle name="20% - Accent1 7 2_Attribute (16-17)" xfId="976" xr:uid="{00000000-0005-0000-0000-00003A030000}"/>
    <cellStyle name="20% - Accent1 7 3" xfId="977" xr:uid="{00000000-0005-0000-0000-00003B030000}"/>
    <cellStyle name="20% - Accent1 7 3 10" xfId="18297" xr:uid="{00000000-0005-0000-0000-00003C030000}"/>
    <cellStyle name="20% - Accent1 7 3 2" xfId="978" xr:uid="{00000000-0005-0000-0000-00003D030000}"/>
    <cellStyle name="20% - Accent1 7 3 2 2" xfId="979" xr:uid="{00000000-0005-0000-0000-00003E030000}"/>
    <cellStyle name="20% - Accent1 7 3 2 3" xfId="980" xr:uid="{00000000-0005-0000-0000-00003F030000}"/>
    <cellStyle name="20% - Accent1 7 3 2 4" xfId="18298" xr:uid="{00000000-0005-0000-0000-000040030000}"/>
    <cellStyle name="20% - Accent1 7 3 2_Attribute (16-17)" xfId="981" xr:uid="{00000000-0005-0000-0000-000041030000}"/>
    <cellStyle name="20% - Accent1 7 3 3" xfId="982" xr:uid="{00000000-0005-0000-0000-000042030000}"/>
    <cellStyle name="20% - Accent1 7 3 3 2" xfId="983" xr:uid="{00000000-0005-0000-0000-000043030000}"/>
    <cellStyle name="20% - Accent1 7 3 3 3" xfId="984" xr:uid="{00000000-0005-0000-0000-000044030000}"/>
    <cellStyle name="20% - Accent1 7 3 3 4" xfId="18299" xr:uid="{00000000-0005-0000-0000-000045030000}"/>
    <cellStyle name="20% - Accent1 7 3 3_Attribute (16-17)" xfId="985" xr:uid="{00000000-0005-0000-0000-000046030000}"/>
    <cellStyle name="20% - Accent1 7 3 4" xfId="986" xr:uid="{00000000-0005-0000-0000-000047030000}"/>
    <cellStyle name="20% - Accent1 7 3 4 2" xfId="987" xr:uid="{00000000-0005-0000-0000-000048030000}"/>
    <cellStyle name="20% - Accent1 7 3 4 3" xfId="988" xr:uid="{00000000-0005-0000-0000-000049030000}"/>
    <cellStyle name="20% - Accent1 7 3 4 4" xfId="18300" xr:uid="{00000000-0005-0000-0000-00004A030000}"/>
    <cellStyle name="20% - Accent1 7 3 4_Attribute (16-17)" xfId="989" xr:uid="{00000000-0005-0000-0000-00004B030000}"/>
    <cellStyle name="20% - Accent1 7 3 5" xfId="990" xr:uid="{00000000-0005-0000-0000-00004C030000}"/>
    <cellStyle name="20% - Accent1 7 3 6" xfId="991" xr:uid="{00000000-0005-0000-0000-00004D030000}"/>
    <cellStyle name="20% - Accent1 7 3 7" xfId="992" xr:uid="{00000000-0005-0000-0000-00004E030000}"/>
    <cellStyle name="20% - Accent1 7 3 8" xfId="993" xr:uid="{00000000-0005-0000-0000-00004F030000}"/>
    <cellStyle name="20% - Accent1 7 3 9" xfId="994" xr:uid="{00000000-0005-0000-0000-000050030000}"/>
    <cellStyle name="20% - Accent1 7 3_Attribute (16-17)" xfId="995" xr:uid="{00000000-0005-0000-0000-000051030000}"/>
    <cellStyle name="20% - Accent1 7 4" xfId="996" xr:uid="{00000000-0005-0000-0000-000052030000}"/>
    <cellStyle name="20% - Accent1 7 4 10" xfId="18301" xr:uid="{00000000-0005-0000-0000-000053030000}"/>
    <cellStyle name="20% - Accent1 7 4 2" xfId="997" xr:uid="{00000000-0005-0000-0000-000054030000}"/>
    <cellStyle name="20% - Accent1 7 4 2 2" xfId="998" xr:uid="{00000000-0005-0000-0000-000055030000}"/>
    <cellStyle name="20% - Accent1 7 4 2 3" xfId="999" xr:uid="{00000000-0005-0000-0000-000056030000}"/>
    <cellStyle name="20% - Accent1 7 4 2 4" xfId="18302" xr:uid="{00000000-0005-0000-0000-000057030000}"/>
    <cellStyle name="20% - Accent1 7 4 2_Attribute (16-17)" xfId="1000" xr:uid="{00000000-0005-0000-0000-000058030000}"/>
    <cellStyle name="20% - Accent1 7 4 3" xfId="1001" xr:uid="{00000000-0005-0000-0000-000059030000}"/>
    <cellStyle name="20% - Accent1 7 4 3 2" xfId="1002" xr:uid="{00000000-0005-0000-0000-00005A030000}"/>
    <cellStyle name="20% - Accent1 7 4 3 3" xfId="1003" xr:uid="{00000000-0005-0000-0000-00005B030000}"/>
    <cellStyle name="20% - Accent1 7 4 3 4" xfId="18303" xr:uid="{00000000-0005-0000-0000-00005C030000}"/>
    <cellStyle name="20% - Accent1 7 4 3_Attribute (16-17)" xfId="1004" xr:uid="{00000000-0005-0000-0000-00005D030000}"/>
    <cellStyle name="20% - Accent1 7 4 4" xfId="1005" xr:uid="{00000000-0005-0000-0000-00005E030000}"/>
    <cellStyle name="20% - Accent1 7 4 4 2" xfId="1006" xr:uid="{00000000-0005-0000-0000-00005F030000}"/>
    <cellStyle name="20% - Accent1 7 4 4 3" xfId="1007" xr:uid="{00000000-0005-0000-0000-000060030000}"/>
    <cellStyle name="20% - Accent1 7 4 4 4" xfId="18304" xr:uid="{00000000-0005-0000-0000-000061030000}"/>
    <cellStyle name="20% - Accent1 7 4 4_Attribute (16-17)" xfId="1008" xr:uid="{00000000-0005-0000-0000-000062030000}"/>
    <cellStyle name="20% - Accent1 7 4 5" xfId="1009" xr:uid="{00000000-0005-0000-0000-000063030000}"/>
    <cellStyle name="20% - Accent1 7 4 6" xfId="1010" xr:uid="{00000000-0005-0000-0000-000064030000}"/>
    <cellStyle name="20% - Accent1 7 4 7" xfId="1011" xr:uid="{00000000-0005-0000-0000-000065030000}"/>
    <cellStyle name="20% - Accent1 7 4 8" xfId="1012" xr:uid="{00000000-0005-0000-0000-000066030000}"/>
    <cellStyle name="20% - Accent1 7 4 9" xfId="1013" xr:uid="{00000000-0005-0000-0000-000067030000}"/>
    <cellStyle name="20% - Accent1 7 4_Attribute (16-17)" xfId="1014" xr:uid="{00000000-0005-0000-0000-000068030000}"/>
    <cellStyle name="20% - Accent1 7 5" xfId="1015" xr:uid="{00000000-0005-0000-0000-000069030000}"/>
    <cellStyle name="20% - Accent1 7 5 2" xfId="1016" xr:uid="{00000000-0005-0000-0000-00006A030000}"/>
    <cellStyle name="20% - Accent1 7 5 3" xfId="1017" xr:uid="{00000000-0005-0000-0000-00006B030000}"/>
    <cellStyle name="20% - Accent1 7 5 4" xfId="18305" xr:uid="{00000000-0005-0000-0000-00006C030000}"/>
    <cellStyle name="20% - Accent1 7 5_Attribute (16-17)" xfId="1018" xr:uid="{00000000-0005-0000-0000-00006D030000}"/>
    <cellStyle name="20% - Accent1 7 6" xfId="1019" xr:uid="{00000000-0005-0000-0000-00006E030000}"/>
    <cellStyle name="20% - Accent1 7 6 2" xfId="1020" xr:uid="{00000000-0005-0000-0000-00006F030000}"/>
    <cellStyle name="20% - Accent1 7 6 3" xfId="1021" xr:uid="{00000000-0005-0000-0000-000070030000}"/>
    <cellStyle name="20% - Accent1 7 6 4" xfId="18306" xr:uid="{00000000-0005-0000-0000-000071030000}"/>
    <cellStyle name="20% - Accent1 7 6_Attribute (16-17)" xfId="1022" xr:uid="{00000000-0005-0000-0000-000072030000}"/>
    <cellStyle name="20% - Accent1 7 7" xfId="1023" xr:uid="{00000000-0005-0000-0000-000073030000}"/>
    <cellStyle name="20% - Accent1 7 7 2" xfId="1024" xr:uid="{00000000-0005-0000-0000-000074030000}"/>
    <cellStyle name="20% - Accent1 7 7 3" xfId="1025" xr:uid="{00000000-0005-0000-0000-000075030000}"/>
    <cellStyle name="20% - Accent1 7 7 4" xfId="18307" xr:uid="{00000000-0005-0000-0000-000076030000}"/>
    <cellStyle name="20% - Accent1 7 7_Attribute (16-17)" xfId="1026" xr:uid="{00000000-0005-0000-0000-000077030000}"/>
    <cellStyle name="20% - Accent1 7 8" xfId="1027" xr:uid="{00000000-0005-0000-0000-000078030000}"/>
    <cellStyle name="20% - Accent1 7 9" xfId="1028" xr:uid="{00000000-0005-0000-0000-000079030000}"/>
    <cellStyle name="20% - Accent1 7_Attribute" xfId="17954" xr:uid="{00000000-0005-0000-0000-00007A030000}"/>
    <cellStyle name="20% - Accent1 8" xfId="303" xr:uid="{00000000-0005-0000-0000-00007B030000}"/>
    <cellStyle name="20% - Accent1 8 10" xfId="1029" xr:uid="{00000000-0005-0000-0000-00007C030000}"/>
    <cellStyle name="20% - Accent1 8 11" xfId="1030" xr:uid="{00000000-0005-0000-0000-00007D030000}"/>
    <cellStyle name="20% - Accent1 8 12" xfId="1031" xr:uid="{00000000-0005-0000-0000-00007E030000}"/>
    <cellStyle name="20% - Accent1 8 13" xfId="18308" xr:uid="{00000000-0005-0000-0000-00007F030000}"/>
    <cellStyle name="20% - Accent1 8 2" xfId="1032" xr:uid="{00000000-0005-0000-0000-000080030000}"/>
    <cellStyle name="20% - Accent1 8 2 10" xfId="1033" xr:uid="{00000000-0005-0000-0000-000081030000}"/>
    <cellStyle name="20% - Accent1 8 2 11" xfId="18309" xr:uid="{00000000-0005-0000-0000-000082030000}"/>
    <cellStyle name="20% - Accent1 8 2 2" xfId="1034" xr:uid="{00000000-0005-0000-0000-000083030000}"/>
    <cellStyle name="20% - Accent1 8 2 2 10" xfId="18310" xr:uid="{00000000-0005-0000-0000-000084030000}"/>
    <cellStyle name="20% - Accent1 8 2 2 2" xfId="1035" xr:uid="{00000000-0005-0000-0000-000085030000}"/>
    <cellStyle name="20% - Accent1 8 2 2 2 2" xfId="1036" xr:uid="{00000000-0005-0000-0000-000086030000}"/>
    <cellStyle name="20% - Accent1 8 2 2 2 3" xfId="1037" xr:uid="{00000000-0005-0000-0000-000087030000}"/>
    <cellStyle name="20% - Accent1 8 2 2 2 4" xfId="18311" xr:uid="{00000000-0005-0000-0000-000088030000}"/>
    <cellStyle name="20% - Accent1 8 2 2 2_Attribute (16-17)" xfId="1038" xr:uid="{00000000-0005-0000-0000-000089030000}"/>
    <cellStyle name="20% - Accent1 8 2 2 3" xfId="1039" xr:uid="{00000000-0005-0000-0000-00008A030000}"/>
    <cellStyle name="20% - Accent1 8 2 2 3 2" xfId="1040" xr:uid="{00000000-0005-0000-0000-00008B030000}"/>
    <cellStyle name="20% - Accent1 8 2 2 3 3" xfId="1041" xr:uid="{00000000-0005-0000-0000-00008C030000}"/>
    <cellStyle name="20% - Accent1 8 2 2 3 4" xfId="18312" xr:uid="{00000000-0005-0000-0000-00008D030000}"/>
    <cellStyle name="20% - Accent1 8 2 2 3_Attribute (16-17)" xfId="1042" xr:uid="{00000000-0005-0000-0000-00008E030000}"/>
    <cellStyle name="20% - Accent1 8 2 2 4" xfId="1043" xr:uid="{00000000-0005-0000-0000-00008F030000}"/>
    <cellStyle name="20% - Accent1 8 2 2 4 2" xfId="1044" xr:uid="{00000000-0005-0000-0000-000090030000}"/>
    <cellStyle name="20% - Accent1 8 2 2 4 3" xfId="1045" xr:uid="{00000000-0005-0000-0000-000091030000}"/>
    <cellStyle name="20% - Accent1 8 2 2 4 4" xfId="18313" xr:uid="{00000000-0005-0000-0000-000092030000}"/>
    <cellStyle name="20% - Accent1 8 2 2 4_Attribute (16-17)" xfId="1046" xr:uid="{00000000-0005-0000-0000-000093030000}"/>
    <cellStyle name="20% - Accent1 8 2 2 5" xfId="1047" xr:uid="{00000000-0005-0000-0000-000094030000}"/>
    <cellStyle name="20% - Accent1 8 2 2 6" xfId="1048" xr:uid="{00000000-0005-0000-0000-000095030000}"/>
    <cellStyle name="20% - Accent1 8 2 2 7" xfId="1049" xr:uid="{00000000-0005-0000-0000-000096030000}"/>
    <cellStyle name="20% - Accent1 8 2 2 8" xfId="1050" xr:uid="{00000000-0005-0000-0000-000097030000}"/>
    <cellStyle name="20% - Accent1 8 2 2 9" xfId="1051" xr:uid="{00000000-0005-0000-0000-000098030000}"/>
    <cellStyle name="20% - Accent1 8 2 2_Attribute (16-17)" xfId="1052" xr:uid="{00000000-0005-0000-0000-000099030000}"/>
    <cellStyle name="20% - Accent1 8 2 3" xfId="1053" xr:uid="{00000000-0005-0000-0000-00009A030000}"/>
    <cellStyle name="20% - Accent1 8 2 3 2" xfId="1054" xr:uid="{00000000-0005-0000-0000-00009B030000}"/>
    <cellStyle name="20% - Accent1 8 2 3 3" xfId="1055" xr:uid="{00000000-0005-0000-0000-00009C030000}"/>
    <cellStyle name="20% - Accent1 8 2 3 4" xfId="18314" xr:uid="{00000000-0005-0000-0000-00009D030000}"/>
    <cellStyle name="20% - Accent1 8 2 3_Attribute (16-17)" xfId="1056" xr:uid="{00000000-0005-0000-0000-00009E030000}"/>
    <cellStyle name="20% - Accent1 8 2 4" xfId="1057" xr:uid="{00000000-0005-0000-0000-00009F030000}"/>
    <cellStyle name="20% - Accent1 8 2 4 2" xfId="1058" xr:uid="{00000000-0005-0000-0000-0000A0030000}"/>
    <cellStyle name="20% - Accent1 8 2 4 3" xfId="1059" xr:uid="{00000000-0005-0000-0000-0000A1030000}"/>
    <cellStyle name="20% - Accent1 8 2 4 4" xfId="18315" xr:uid="{00000000-0005-0000-0000-0000A2030000}"/>
    <cellStyle name="20% - Accent1 8 2 4_Attribute (16-17)" xfId="1060" xr:uid="{00000000-0005-0000-0000-0000A3030000}"/>
    <cellStyle name="20% - Accent1 8 2 5" xfId="1061" xr:uid="{00000000-0005-0000-0000-0000A4030000}"/>
    <cellStyle name="20% - Accent1 8 2 5 2" xfId="1062" xr:uid="{00000000-0005-0000-0000-0000A5030000}"/>
    <cellStyle name="20% - Accent1 8 2 5 3" xfId="1063" xr:uid="{00000000-0005-0000-0000-0000A6030000}"/>
    <cellStyle name="20% - Accent1 8 2 5 4" xfId="18316" xr:uid="{00000000-0005-0000-0000-0000A7030000}"/>
    <cellStyle name="20% - Accent1 8 2 5_Attribute (16-17)" xfId="1064" xr:uid="{00000000-0005-0000-0000-0000A8030000}"/>
    <cellStyle name="20% - Accent1 8 2 6" xfId="1065" xr:uid="{00000000-0005-0000-0000-0000A9030000}"/>
    <cellStyle name="20% - Accent1 8 2 7" xfId="1066" xr:uid="{00000000-0005-0000-0000-0000AA030000}"/>
    <cellStyle name="20% - Accent1 8 2 8" xfId="1067" xr:uid="{00000000-0005-0000-0000-0000AB030000}"/>
    <cellStyle name="20% - Accent1 8 2 9" xfId="1068" xr:uid="{00000000-0005-0000-0000-0000AC030000}"/>
    <cellStyle name="20% - Accent1 8 2_Attribute (16-17)" xfId="1069" xr:uid="{00000000-0005-0000-0000-0000AD030000}"/>
    <cellStyle name="20% - Accent1 8 3" xfId="1070" xr:uid="{00000000-0005-0000-0000-0000AE030000}"/>
    <cellStyle name="20% - Accent1 8 3 10" xfId="18317" xr:uid="{00000000-0005-0000-0000-0000AF030000}"/>
    <cellStyle name="20% - Accent1 8 3 2" xfId="1071" xr:uid="{00000000-0005-0000-0000-0000B0030000}"/>
    <cellStyle name="20% - Accent1 8 3 2 2" xfId="1072" xr:uid="{00000000-0005-0000-0000-0000B1030000}"/>
    <cellStyle name="20% - Accent1 8 3 2 3" xfId="1073" xr:uid="{00000000-0005-0000-0000-0000B2030000}"/>
    <cellStyle name="20% - Accent1 8 3 2 4" xfId="18318" xr:uid="{00000000-0005-0000-0000-0000B3030000}"/>
    <cellStyle name="20% - Accent1 8 3 2_Attribute (16-17)" xfId="1074" xr:uid="{00000000-0005-0000-0000-0000B4030000}"/>
    <cellStyle name="20% - Accent1 8 3 3" xfId="1075" xr:uid="{00000000-0005-0000-0000-0000B5030000}"/>
    <cellStyle name="20% - Accent1 8 3 3 2" xfId="1076" xr:uid="{00000000-0005-0000-0000-0000B6030000}"/>
    <cellStyle name="20% - Accent1 8 3 3 3" xfId="1077" xr:uid="{00000000-0005-0000-0000-0000B7030000}"/>
    <cellStyle name="20% - Accent1 8 3 3 4" xfId="18319" xr:uid="{00000000-0005-0000-0000-0000B8030000}"/>
    <cellStyle name="20% - Accent1 8 3 3_Attribute (16-17)" xfId="1078" xr:uid="{00000000-0005-0000-0000-0000B9030000}"/>
    <cellStyle name="20% - Accent1 8 3 4" xfId="1079" xr:uid="{00000000-0005-0000-0000-0000BA030000}"/>
    <cellStyle name="20% - Accent1 8 3 4 2" xfId="1080" xr:uid="{00000000-0005-0000-0000-0000BB030000}"/>
    <cellStyle name="20% - Accent1 8 3 4 3" xfId="1081" xr:uid="{00000000-0005-0000-0000-0000BC030000}"/>
    <cellStyle name="20% - Accent1 8 3 4 4" xfId="18320" xr:uid="{00000000-0005-0000-0000-0000BD030000}"/>
    <cellStyle name="20% - Accent1 8 3 4_Attribute (16-17)" xfId="1082" xr:uid="{00000000-0005-0000-0000-0000BE030000}"/>
    <cellStyle name="20% - Accent1 8 3 5" xfId="1083" xr:uid="{00000000-0005-0000-0000-0000BF030000}"/>
    <cellStyle name="20% - Accent1 8 3 6" xfId="1084" xr:uid="{00000000-0005-0000-0000-0000C0030000}"/>
    <cellStyle name="20% - Accent1 8 3 7" xfId="1085" xr:uid="{00000000-0005-0000-0000-0000C1030000}"/>
    <cellStyle name="20% - Accent1 8 3 8" xfId="1086" xr:uid="{00000000-0005-0000-0000-0000C2030000}"/>
    <cellStyle name="20% - Accent1 8 3 9" xfId="1087" xr:uid="{00000000-0005-0000-0000-0000C3030000}"/>
    <cellStyle name="20% - Accent1 8 3_Attribute (16-17)" xfId="1088" xr:uid="{00000000-0005-0000-0000-0000C4030000}"/>
    <cellStyle name="20% - Accent1 8 4" xfId="1089" xr:uid="{00000000-0005-0000-0000-0000C5030000}"/>
    <cellStyle name="20% - Accent1 8 4 10" xfId="18321" xr:uid="{00000000-0005-0000-0000-0000C6030000}"/>
    <cellStyle name="20% - Accent1 8 4 2" xfId="1090" xr:uid="{00000000-0005-0000-0000-0000C7030000}"/>
    <cellStyle name="20% - Accent1 8 4 2 2" xfId="1091" xr:uid="{00000000-0005-0000-0000-0000C8030000}"/>
    <cellStyle name="20% - Accent1 8 4 2 3" xfId="1092" xr:uid="{00000000-0005-0000-0000-0000C9030000}"/>
    <cellStyle name="20% - Accent1 8 4 2 4" xfId="18322" xr:uid="{00000000-0005-0000-0000-0000CA030000}"/>
    <cellStyle name="20% - Accent1 8 4 2_Attribute (16-17)" xfId="1093" xr:uid="{00000000-0005-0000-0000-0000CB030000}"/>
    <cellStyle name="20% - Accent1 8 4 3" xfId="1094" xr:uid="{00000000-0005-0000-0000-0000CC030000}"/>
    <cellStyle name="20% - Accent1 8 4 3 2" xfId="1095" xr:uid="{00000000-0005-0000-0000-0000CD030000}"/>
    <cellStyle name="20% - Accent1 8 4 3 3" xfId="1096" xr:uid="{00000000-0005-0000-0000-0000CE030000}"/>
    <cellStyle name="20% - Accent1 8 4 3 4" xfId="18323" xr:uid="{00000000-0005-0000-0000-0000CF030000}"/>
    <cellStyle name="20% - Accent1 8 4 3_Attribute (16-17)" xfId="1097" xr:uid="{00000000-0005-0000-0000-0000D0030000}"/>
    <cellStyle name="20% - Accent1 8 4 4" xfId="1098" xr:uid="{00000000-0005-0000-0000-0000D1030000}"/>
    <cellStyle name="20% - Accent1 8 4 4 2" xfId="1099" xr:uid="{00000000-0005-0000-0000-0000D2030000}"/>
    <cellStyle name="20% - Accent1 8 4 4 3" xfId="1100" xr:uid="{00000000-0005-0000-0000-0000D3030000}"/>
    <cellStyle name="20% - Accent1 8 4 4 4" xfId="18324" xr:uid="{00000000-0005-0000-0000-0000D4030000}"/>
    <cellStyle name="20% - Accent1 8 4 4_Attribute (16-17)" xfId="1101" xr:uid="{00000000-0005-0000-0000-0000D5030000}"/>
    <cellStyle name="20% - Accent1 8 4 5" xfId="1102" xr:uid="{00000000-0005-0000-0000-0000D6030000}"/>
    <cellStyle name="20% - Accent1 8 4 6" xfId="1103" xr:uid="{00000000-0005-0000-0000-0000D7030000}"/>
    <cellStyle name="20% - Accent1 8 4 7" xfId="1104" xr:uid="{00000000-0005-0000-0000-0000D8030000}"/>
    <cellStyle name="20% - Accent1 8 4 8" xfId="1105" xr:uid="{00000000-0005-0000-0000-0000D9030000}"/>
    <cellStyle name="20% - Accent1 8 4 9" xfId="1106" xr:uid="{00000000-0005-0000-0000-0000DA030000}"/>
    <cellStyle name="20% - Accent1 8 4_Attribute (16-17)" xfId="1107" xr:uid="{00000000-0005-0000-0000-0000DB030000}"/>
    <cellStyle name="20% - Accent1 8 5" xfId="1108" xr:uid="{00000000-0005-0000-0000-0000DC030000}"/>
    <cellStyle name="20% - Accent1 8 5 2" xfId="1109" xr:uid="{00000000-0005-0000-0000-0000DD030000}"/>
    <cellStyle name="20% - Accent1 8 5 3" xfId="1110" xr:uid="{00000000-0005-0000-0000-0000DE030000}"/>
    <cellStyle name="20% - Accent1 8 5 4" xfId="18325" xr:uid="{00000000-0005-0000-0000-0000DF030000}"/>
    <cellStyle name="20% - Accent1 8 5_Attribute (16-17)" xfId="1111" xr:uid="{00000000-0005-0000-0000-0000E0030000}"/>
    <cellStyle name="20% - Accent1 8 6" xfId="1112" xr:uid="{00000000-0005-0000-0000-0000E1030000}"/>
    <cellStyle name="20% - Accent1 8 6 2" xfId="1113" xr:uid="{00000000-0005-0000-0000-0000E2030000}"/>
    <cellStyle name="20% - Accent1 8 6 3" xfId="1114" xr:uid="{00000000-0005-0000-0000-0000E3030000}"/>
    <cellStyle name="20% - Accent1 8 6 4" xfId="18326" xr:uid="{00000000-0005-0000-0000-0000E4030000}"/>
    <cellStyle name="20% - Accent1 8 6_Attribute (16-17)" xfId="1115" xr:uid="{00000000-0005-0000-0000-0000E5030000}"/>
    <cellStyle name="20% - Accent1 8 7" xfId="1116" xr:uid="{00000000-0005-0000-0000-0000E6030000}"/>
    <cellStyle name="20% - Accent1 8 7 2" xfId="1117" xr:uid="{00000000-0005-0000-0000-0000E7030000}"/>
    <cellStyle name="20% - Accent1 8 7 3" xfId="1118" xr:uid="{00000000-0005-0000-0000-0000E8030000}"/>
    <cellStyle name="20% - Accent1 8 7 4" xfId="18327" xr:uid="{00000000-0005-0000-0000-0000E9030000}"/>
    <cellStyle name="20% - Accent1 8 7_Attribute (16-17)" xfId="1119" xr:uid="{00000000-0005-0000-0000-0000EA030000}"/>
    <cellStyle name="20% - Accent1 8 8" xfId="1120" xr:uid="{00000000-0005-0000-0000-0000EB030000}"/>
    <cellStyle name="20% - Accent1 8 9" xfId="1121" xr:uid="{00000000-0005-0000-0000-0000EC030000}"/>
    <cellStyle name="20% - Accent1 8_Attribute" xfId="17955" xr:uid="{00000000-0005-0000-0000-0000ED030000}"/>
    <cellStyle name="20% - Accent1 9" xfId="1122" xr:uid="{00000000-0005-0000-0000-0000EE030000}"/>
    <cellStyle name="20% - Accent2" xfId="4" builtinId="34" customBuiltin="1"/>
    <cellStyle name="20% - Accent2 10" xfId="1123" xr:uid="{00000000-0005-0000-0000-0000F0030000}"/>
    <cellStyle name="20% - Accent2 10 10" xfId="1124" xr:uid="{00000000-0005-0000-0000-0000F1030000}"/>
    <cellStyle name="20% - Accent2 10 11" xfId="18328" xr:uid="{00000000-0005-0000-0000-0000F2030000}"/>
    <cellStyle name="20% - Accent2 10 2" xfId="1125" xr:uid="{00000000-0005-0000-0000-0000F3030000}"/>
    <cellStyle name="20% - Accent2 10 2 10" xfId="18329" xr:uid="{00000000-0005-0000-0000-0000F4030000}"/>
    <cellStyle name="20% - Accent2 10 2 2" xfId="1126" xr:uid="{00000000-0005-0000-0000-0000F5030000}"/>
    <cellStyle name="20% - Accent2 10 2 2 2" xfId="1127" xr:uid="{00000000-0005-0000-0000-0000F6030000}"/>
    <cellStyle name="20% - Accent2 10 2 2 3" xfId="1128" xr:uid="{00000000-0005-0000-0000-0000F7030000}"/>
    <cellStyle name="20% - Accent2 10 2 2 4" xfId="18330" xr:uid="{00000000-0005-0000-0000-0000F8030000}"/>
    <cellStyle name="20% - Accent2 10 2 2_Attribute (16-17)" xfId="1129" xr:uid="{00000000-0005-0000-0000-0000F9030000}"/>
    <cellStyle name="20% - Accent2 10 2 3" xfId="1130" xr:uid="{00000000-0005-0000-0000-0000FA030000}"/>
    <cellStyle name="20% - Accent2 10 2 3 2" xfId="1131" xr:uid="{00000000-0005-0000-0000-0000FB030000}"/>
    <cellStyle name="20% - Accent2 10 2 3 3" xfId="1132" xr:uid="{00000000-0005-0000-0000-0000FC030000}"/>
    <cellStyle name="20% - Accent2 10 2 3 4" xfId="18331" xr:uid="{00000000-0005-0000-0000-0000FD030000}"/>
    <cellStyle name="20% - Accent2 10 2 3_Attribute (16-17)" xfId="1133" xr:uid="{00000000-0005-0000-0000-0000FE030000}"/>
    <cellStyle name="20% - Accent2 10 2 4" xfId="1134" xr:uid="{00000000-0005-0000-0000-0000FF030000}"/>
    <cellStyle name="20% - Accent2 10 2 4 2" xfId="1135" xr:uid="{00000000-0005-0000-0000-000000040000}"/>
    <cellStyle name="20% - Accent2 10 2 4 3" xfId="1136" xr:uid="{00000000-0005-0000-0000-000001040000}"/>
    <cellStyle name="20% - Accent2 10 2 4 4" xfId="18332" xr:uid="{00000000-0005-0000-0000-000002040000}"/>
    <cellStyle name="20% - Accent2 10 2 4_Attribute (16-17)" xfId="1137" xr:uid="{00000000-0005-0000-0000-000003040000}"/>
    <cellStyle name="20% - Accent2 10 2 5" xfId="1138" xr:uid="{00000000-0005-0000-0000-000004040000}"/>
    <cellStyle name="20% - Accent2 10 2 6" xfId="1139" xr:uid="{00000000-0005-0000-0000-000005040000}"/>
    <cellStyle name="20% - Accent2 10 2 7" xfId="1140" xr:uid="{00000000-0005-0000-0000-000006040000}"/>
    <cellStyle name="20% - Accent2 10 2 8" xfId="1141" xr:uid="{00000000-0005-0000-0000-000007040000}"/>
    <cellStyle name="20% - Accent2 10 2 9" xfId="1142" xr:uid="{00000000-0005-0000-0000-000008040000}"/>
    <cellStyle name="20% - Accent2 10 2_Attribute (16-17)" xfId="1143" xr:uid="{00000000-0005-0000-0000-000009040000}"/>
    <cellStyle name="20% - Accent2 10 3" xfId="1144" xr:uid="{00000000-0005-0000-0000-00000A040000}"/>
    <cellStyle name="20% - Accent2 10 3 2" xfId="1145" xr:uid="{00000000-0005-0000-0000-00000B040000}"/>
    <cellStyle name="20% - Accent2 10 3 3" xfId="1146" xr:uid="{00000000-0005-0000-0000-00000C040000}"/>
    <cellStyle name="20% - Accent2 10 3 4" xfId="18333" xr:uid="{00000000-0005-0000-0000-00000D040000}"/>
    <cellStyle name="20% - Accent2 10 3_Attribute (16-17)" xfId="1147" xr:uid="{00000000-0005-0000-0000-00000E040000}"/>
    <cellStyle name="20% - Accent2 10 4" xfId="1148" xr:uid="{00000000-0005-0000-0000-00000F040000}"/>
    <cellStyle name="20% - Accent2 10 4 2" xfId="1149" xr:uid="{00000000-0005-0000-0000-000010040000}"/>
    <cellStyle name="20% - Accent2 10 4 3" xfId="1150" xr:uid="{00000000-0005-0000-0000-000011040000}"/>
    <cellStyle name="20% - Accent2 10 4 4" xfId="18334" xr:uid="{00000000-0005-0000-0000-000012040000}"/>
    <cellStyle name="20% - Accent2 10 4_Attribute (16-17)" xfId="1151" xr:uid="{00000000-0005-0000-0000-000013040000}"/>
    <cellStyle name="20% - Accent2 10 5" xfId="1152" xr:uid="{00000000-0005-0000-0000-000014040000}"/>
    <cellStyle name="20% - Accent2 10 5 2" xfId="1153" xr:uid="{00000000-0005-0000-0000-000015040000}"/>
    <cellStyle name="20% - Accent2 10 5 3" xfId="1154" xr:uid="{00000000-0005-0000-0000-000016040000}"/>
    <cellStyle name="20% - Accent2 10 5 4" xfId="18335" xr:uid="{00000000-0005-0000-0000-000017040000}"/>
    <cellStyle name="20% - Accent2 10 5_Attribute (16-17)" xfId="1155" xr:uid="{00000000-0005-0000-0000-000018040000}"/>
    <cellStyle name="20% - Accent2 10 6" xfId="1156" xr:uid="{00000000-0005-0000-0000-000019040000}"/>
    <cellStyle name="20% - Accent2 10 7" xfId="1157" xr:uid="{00000000-0005-0000-0000-00001A040000}"/>
    <cellStyle name="20% - Accent2 10 8" xfId="1158" xr:uid="{00000000-0005-0000-0000-00001B040000}"/>
    <cellStyle name="20% - Accent2 10 9" xfId="1159" xr:uid="{00000000-0005-0000-0000-00001C040000}"/>
    <cellStyle name="20% - Accent2 10_Attribute (16-17)" xfId="1160" xr:uid="{00000000-0005-0000-0000-00001D040000}"/>
    <cellStyle name="20% - Accent2 11" xfId="1161" xr:uid="{00000000-0005-0000-0000-00001E040000}"/>
    <cellStyle name="20% - Accent2 11 10" xfId="1162" xr:uid="{00000000-0005-0000-0000-00001F040000}"/>
    <cellStyle name="20% - Accent2 11 11" xfId="18336" xr:uid="{00000000-0005-0000-0000-000020040000}"/>
    <cellStyle name="20% - Accent2 11 2" xfId="1163" xr:uid="{00000000-0005-0000-0000-000021040000}"/>
    <cellStyle name="20% - Accent2 11 2 10" xfId="18337" xr:uid="{00000000-0005-0000-0000-000022040000}"/>
    <cellStyle name="20% - Accent2 11 2 2" xfId="1164" xr:uid="{00000000-0005-0000-0000-000023040000}"/>
    <cellStyle name="20% - Accent2 11 2 2 2" xfId="1165" xr:uid="{00000000-0005-0000-0000-000024040000}"/>
    <cellStyle name="20% - Accent2 11 2 2 3" xfId="1166" xr:uid="{00000000-0005-0000-0000-000025040000}"/>
    <cellStyle name="20% - Accent2 11 2 2 4" xfId="18338" xr:uid="{00000000-0005-0000-0000-000026040000}"/>
    <cellStyle name="20% - Accent2 11 2 2_Attribute (16-17)" xfId="1167" xr:uid="{00000000-0005-0000-0000-000027040000}"/>
    <cellStyle name="20% - Accent2 11 2 3" xfId="1168" xr:uid="{00000000-0005-0000-0000-000028040000}"/>
    <cellStyle name="20% - Accent2 11 2 3 2" xfId="1169" xr:uid="{00000000-0005-0000-0000-000029040000}"/>
    <cellStyle name="20% - Accent2 11 2 3 3" xfId="1170" xr:uid="{00000000-0005-0000-0000-00002A040000}"/>
    <cellStyle name="20% - Accent2 11 2 3 4" xfId="18339" xr:uid="{00000000-0005-0000-0000-00002B040000}"/>
    <cellStyle name="20% - Accent2 11 2 3_Attribute (16-17)" xfId="1171" xr:uid="{00000000-0005-0000-0000-00002C040000}"/>
    <cellStyle name="20% - Accent2 11 2 4" xfId="1172" xr:uid="{00000000-0005-0000-0000-00002D040000}"/>
    <cellStyle name="20% - Accent2 11 2 4 2" xfId="1173" xr:uid="{00000000-0005-0000-0000-00002E040000}"/>
    <cellStyle name="20% - Accent2 11 2 4 3" xfId="1174" xr:uid="{00000000-0005-0000-0000-00002F040000}"/>
    <cellStyle name="20% - Accent2 11 2 4 4" xfId="18340" xr:uid="{00000000-0005-0000-0000-000030040000}"/>
    <cellStyle name="20% - Accent2 11 2 4_Attribute (16-17)" xfId="1175" xr:uid="{00000000-0005-0000-0000-000031040000}"/>
    <cellStyle name="20% - Accent2 11 2 5" xfId="1176" xr:uid="{00000000-0005-0000-0000-000032040000}"/>
    <cellStyle name="20% - Accent2 11 2 6" xfId="1177" xr:uid="{00000000-0005-0000-0000-000033040000}"/>
    <cellStyle name="20% - Accent2 11 2 7" xfId="1178" xr:uid="{00000000-0005-0000-0000-000034040000}"/>
    <cellStyle name="20% - Accent2 11 2 8" xfId="1179" xr:uid="{00000000-0005-0000-0000-000035040000}"/>
    <cellStyle name="20% - Accent2 11 2 9" xfId="1180" xr:uid="{00000000-0005-0000-0000-000036040000}"/>
    <cellStyle name="20% - Accent2 11 2_Attribute (16-17)" xfId="1181" xr:uid="{00000000-0005-0000-0000-000037040000}"/>
    <cellStyle name="20% - Accent2 11 3" xfId="1182" xr:uid="{00000000-0005-0000-0000-000038040000}"/>
    <cellStyle name="20% - Accent2 11 3 2" xfId="1183" xr:uid="{00000000-0005-0000-0000-000039040000}"/>
    <cellStyle name="20% - Accent2 11 3 3" xfId="1184" xr:uid="{00000000-0005-0000-0000-00003A040000}"/>
    <cellStyle name="20% - Accent2 11 3 4" xfId="18341" xr:uid="{00000000-0005-0000-0000-00003B040000}"/>
    <cellStyle name="20% - Accent2 11 3_Attribute (16-17)" xfId="1185" xr:uid="{00000000-0005-0000-0000-00003C040000}"/>
    <cellStyle name="20% - Accent2 11 4" xfId="1186" xr:uid="{00000000-0005-0000-0000-00003D040000}"/>
    <cellStyle name="20% - Accent2 11 4 2" xfId="1187" xr:uid="{00000000-0005-0000-0000-00003E040000}"/>
    <cellStyle name="20% - Accent2 11 4 3" xfId="1188" xr:uid="{00000000-0005-0000-0000-00003F040000}"/>
    <cellStyle name="20% - Accent2 11 4 4" xfId="18342" xr:uid="{00000000-0005-0000-0000-000040040000}"/>
    <cellStyle name="20% - Accent2 11 4_Attribute (16-17)" xfId="1189" xr:uid="{00000000-0005-0000-0000-000041040000}"/>
    <cellStyle name="20% - Accent2 11 5" xfId="1190" xr:uid="{00000000-0005-0000-0000-000042040000}"/>
    <cellStyle name="20% - Accent2 11 5 2" xfId="1191" xr:uid="{00000000-0005-0000-0000-000043040000}"/>
    <cellStyle name="20% - Accent2 11 5 3" xfId="1192" xr:uid="{00000000-0005-0000-0000-000044040000}"/>
    <cellStyle name="20% - Accent2 11 5 4" xfId="18343" xr:uid="{00000000-0005-0000-0000-000045040000}"/>
    <cellStyle name="20% - Accent2 11 5_Attribute (16-17)" xfId="1193" xr:uid="{00000000-0005-0000-0000-000046040000}"/>
    <cellStyle name="20% - Accent2 11 6" xfId="1194" xr:uid="{00000000-0005-0000-0000-000047040000}"/>
    <cellStyle name="20% - Accent2 11 7" xfId="1195" xr:uid="{00000000-0005-0000-0000-000048040000}"/>
    <cellStyle name="20% - Accent2 11 8" xfId="1196" xr:uid="{00000000-0005-0000-0000-000049040000}"/>
    <cellStyle name="20% - Accent2 11 9" xfId="1197" xr:uid="{00000000-0005-0000-0000-00004A040000}"/>
    <cellStyle name="20% - Accent2 11_Attribute (16-17)" xfId="1198" xr:uid="{00000000-0005-0000-0000-00004B040000}"/>
    <cellStyle name="20% - Accent2 12" xfId="1199" xr:uid="{00000000-0005-0000-0000-00004C040000}"/>
    <cellStyle name="20% - Accent2 12 10" xfId="1200" xr:uid="{00000000-0005-0000-0000-00004D040000}"/>
    <cellStyle name="20% - Accent2 12 11" xfId="18344" xr:uid="{00000000-0005-0000-0000-00004E040000}"/>
    <cellStyle name="20% - Accent2 12 2" xfId="1201" xr:uid="{00000000-0005-0000-0000-00004F040000}"/>
    <cellStyle name="20% - Accent2 12 2 10" xfId="18345" xr:uid="{00000000-0005-0000-0000-000050040000}"/>
    <cellStyle name="20% - Accent2 12 2 2" xfId="1202" xr:uid="{00000000-0005-0000-0000-000051040000}"/>
    <cellStyle name="20% - Accent2 12 2 2 2" xfId="1203" xr:uid="{00000000-0005-0000-0000-000052040000}"/>
    <cellStyle name="20% - Accent2 12 2 2 3" xfId="1204" xr:uid="{00000000-0005-0000-0000-000053040000}"/>
    <cellStyle name="20% - Accent2 12 2 2 4" xfId="18346" xr:uid="{00000000-0005-0000-0000-000054040000}"/>
    <cellStyle name="20% - Accent2 12 2 2_Attribute (16-17)" xfId="1205" xr:uid="{00000000-0005-0000-0000-000055040000}"/>
    <cellStyle name="20% - Accent2 12 2 3" xfId="1206" xr:uid="{00000000-0005-0000-0000-000056040000}"/>
    <cellStyle name="20% - Accent2 12 2 3 2" xfId="1207" xr:uid="{00000000-0005-0000-0000-000057040000}"/>
    <cellStyle name="20% - Accent2 12 2 3 3" xfId="1208" xr:uid="{00000000-0005-0000-0000-000058040000}"/>
    <cellStyle name="20% - Accent2 12 2 3 4" xfId="18347" xr:uid="{00000000-0005-0000-0000-000059040000}"/>
    <cellStyle name="20% - Accent2 12 2 3_Attribute (16-17)" xfId="1209" xr:uid="{00000000-0005-0000-0000-00005A040000}"/>
    <cellStyle name="20% - Accent2 12 2 4" xfId="1210" xr:uid="{00000000-0005-0000-0000-00005B040000}"/>
    <cellStyle name="20% - Accent2 12 2 4 2" xfId="1211" xr:uid="{00000000-0005-0000-0000-00005C040000}"/>
    <cellStyle name="20% - Accent2 12 2 4 3" xfId="1212" xr:uid="{00000000-0005-0000-0000-00005D040000}"/>
    <cellStyle name="20% - Accent2 12 2 4 4" xfId="18348" xr:uid="{00000000-0005-0000-0000-00005E040000}"/>
    <cellStyle name="20% - Accent2 12 2 4_Attribute (16-17)" xfId="1213" xr:uid="{00000000-0005-0000-0000-00005F040000}"/>
    <cellStyle name="20% - Accent2 12 2 5" xfId="1214" xr:uid="{00000000-0005-0000-0000-000060040000}"/>
    <cellStyle name="20% - Accent2 12 2 6" xfId="1215" xr:uid="{00000000-0005-0000-0000-000061040000}"/>
    <cellStyle name="20% - Accent2 12 2 7" xfId="1216" xr:uid="{00000000-0005-0000-0000-000062040000}"/>
    <cellStyle name="20% - Accent2 12 2 8" xfId="1217" xr:uid="{00000000-0005-0000-0000-000063040000}"/>
    <cellStyle name="20% - Accent2 12 2 9" xfId="1218" xr:uid="{00000000-0005-0000-0000-000064040000}"/>
    <cellStyle name="20% - Accent2 12 2_Attribute (16-17)" xfId="1219" xr:uid="{00000000-0005-0000-0000-000065040000}"/>
    <cellStyle name="20% - Accent2 12 3" xfId="1220" xr:uid="{00000000-0005-0000-0000-000066040000}"/>
    <cellStyle name="20% - Accent2 12 3 2" xfId="1221" xr:uid="{00000000-0005-0000-0000-000067040000}"/>
    <cellStyle name="20% - Accent2 12 3 3" xfId="1222" xr:uid="{00000000-0005-0000-0000-000068040000}"/>
    <cellStyle name="20% - Accent2 12 3 4" xfId="18349" xr:uid="{00000000-0005-0000-0000-000069040000}"/>
    <cellStyle name="20% - Accent2 12 3_Attribute (16-17)" xfId="1223" xr:uid="{00000000-0005-0000-0000-00006A040000}"/>
    <cellStyle name="20% - Accent2 12 4" xfId="1224" xr:uid="{00000000-0005-0000-0000-00006B040000}"/>
    <cellStyle name="20% - Accent2 12 4 2" xfId="1225" xr:uid="{00000000-0005-0000-0000-00006C040000}"/>
    <cellStyle name="20% - Accent2 12 4 3" xfId="1226" xr:uid="{00000000-0005-0000-0000-00006D040000}"/>
    <cellStyle name="20% - Accent2 12 4 4" xfId="18350" xr:uid="{00000000-0005-0000-0000-00006E040000}"/>
    <cellStyle name="20% - Accent2 12 4_Attribute (16-17)" xfId="1227" xr:uid="{00000000-0005-0000-0000-00006F040000}"/>
    <cellStyle name="20% - Accent2 12 5" xfId="1228" xr:uid="{00000000-0005-0000-0000-000070040000}"/>
    <cellStyle name="20% - Accent2 12 5 2" xfId="1229" xr:uid="{00000000-0005-0000-0000-000071040000}"/>
    <cellStyle name="20% - Accent2 12 5 3" xfId="1230" xr:uid="{00000000-0005-0000-0000-000072040000}"/>
    <cellStyle name="20% - Accent2 12 5 4" xfId="18351" xr:uid="{00000000-0005-0000-0000-000073040000}"/>
    <cellStyle name="20% - Accent2 12 5_Attribute (16-17)" xfId="1231" xr:uid="{00000000-0005-0000-0000-000074040000}"/>
    <cellStyle name="20% - Accent2 12 6" xfId="1232" xr:uid="{00000000-0005-0000-0000-000075040000}"/>
    <cellStyle name="20% - Accent2 12 7" xfId="1233" xr:uid="{00000000-0005-0000-0000-000076040000}"/>
    <cellStyle name="20% - Accent2 12 8" xfId="1234" xr:uid="{00000000-0005-0000-0000-000077040000}"/>
    <cellStyle name="20% - Accent2 12 9" xfId="1235" xr:uid="{00000000-0005-0000-0000-000078040000}"/>
    <cellStyle name="20% - Accent2 12_Attribute (16-17)" xfId="1236" xr:uid="{00000000-0005-0000-0000-000079040000}"/>
    <cellStyle name="20% - Accent2 13" xfId="1237" xr:uid="{00000000-0005-0000-0000-00007A040000}"/>
    <cellStyle name="20% - Accent2 13 10" xfId="18352" xr:uid="{00000000-0005-0000-0000-00007B040000}"/>
    <cellStyle name="20% - Accent2 13 2" xfId="1238" xr:uid="{00000000-0005-0000-0000-00007C040000}"/>
    <cellStyle name="20% - Accent2 13 2 2" xfId="1239" xr:uid="{00000000-0005-0000-0000-00007D040000}"/>
    <cellStyle name="20% - Accent2 13 2 3" xfId="1240" xr:uid="{00000000-0005-0000-0000-00007E040000}"/>
    <cellStyle name="20% - Accent2 13 2 4" xfId="18353" xr:uid="{00000000-0005-0000-0000-00007F040000}"/>
    <cellStyle name="20% - Accent2 13 2_Attribute (16-17)" xfId="1241" xr:uid="{00000000-0005-0000-0000-000080040000}"/>
    <cellStyle name="20% - Accent2 13 3" xfId="1242" xr:uid="{00000000-0005-0000-0000-000081040000}"/>
    <cellStyle name="20% - Accent2 13 3 2" xfId="1243" xr:uid="{00000000-0005-0000-0000-000082040000}"/>
    <cellStyle name="20% - Accent2 13 3 3" xfId="1244" xr:uid="{00000000-0005-0000-0000-000083040000}"/>
    <cellStyle name="20% - Accent2 13 3 4" xfId="18354" xr:uid="{00000000-0005-0000-0000-000084040000}"/>
    <cellStyle name="20% - Accent2 13 3_Attribute (16-17)" xfId="1245" xr:uid="{00000000-0005-0000-0000-000085040000}"/>
    <cellStyle name="20% - Accent2 13 4" xfId="1246" xr:uid="{00000000-0005-0000-0000-000086040000}"/>
    <cellStyle name="20% - Accent2 13 4 2" xfId="1247" xr:uid="{00000000-0005-0000-0000-000087040000}"/>
    <cellStyle name="20% - Accent2 13 4 3" xfId="1248" xr:uid="{00000000-0005-0000-0000-000088040000}"/>
    <cellStyle name="20% - Accent2 13 4 4" xfId="18355" xr:uid="{00000000-0005-0000-0000-000089040000}"/>
    <cellStyle name="20% - Accent2 13 4_Attribute (16-17)" xfId="1249" xr:uid="{00000000-0005-0000-0000-00008A040000}"/>
    <cellStyle name="20% - Accent2 13 5" xfId="1250" xr:uid="{00000000-0005-0000-0000-00008B040000}"/>
    <cellStyle name="20% - Accent2 13 6" xfId="1251" xr:uid="{00000000-0005-0000-0000-00008C040000}"/>
    <cellStyle name="20% - Accent2 13 7" xfId="1252" xr:uid="{00000000-0005-0000-0000-00008D040000}"/>
    <cellStyle name="20% - Accent2 13 8" xfId="1253" xr:uid="{00000000-0005-0000-0000-00008E040000}"/>
    <cellStyle name="20% - Accent2 13 9" xfId="1254" xr:uid="{00000000-0005-0000-0000-00008F040000}"/>
    <cellStyle name="20% - Accent2 13_Attribute (16-17)" xfId="1255" xr:uid="{00000000-0005-0000-0000-000090040000}"/>
    <cellStyle name="20% - Accent2 14" xfId="1256" xr:uid="{00000000-0005-0000-0000-000091040000}"/>
    <cellStyle name="20% - Accent2 14 10" xfId="18356" xr:uid="{00000000-0005-0000-0000-000092040000}"/>
    <cellStyle name="20% - Accent2 14 2" xfId="1257" xr:uid="{00000000-0005-0000-0000-000093040000}"/>
    <cellStyle name="20% - Accent2 14 2 2" xfId="1258" xr:uid="{00000000-0005-0000-0000-000094040000}"/>
    <cellStyle name="20% - Accent2 14 2 3" xfId="1259" xr:uid="{00000000-0005-0000-0000-000095040000}"/>
    <cellStyle name="20% - Accent2 14 2 4" xfId="18357" xr:uid="{00000000-0005-0000-0000-000096040000}"/>
    <cellStyle name="20% - Accent2 14 2_Attribute (16-17)" xfId="1260" xr:uid="{00000000-0005-0000-0000-000097040000}"/>
    <cellStyle name="20% - Accent2 14 3" xfId="1261" xr:uid="{00000000-0005-0000-0000-000098040000}"/>
    <cellStyle name="20% - Accent2 14 3 2" xfId="1262" xr:uid="{00000000-0005-0000-0000-000099040000}"/>
    <cellStyle name="20% - Accent2 14 3 3" xfId="1263" xr:uid="{00000000-0005-0000-0000-00009A040000}"/>
    <cellStyle name="20% - Accent2 14 3 4" xfId="18358" xr:uid="{00000000-0005-0000-0000-00009B040000}"/>
    <cellStyle name="20% - Accent2 14 3_Attribute (16-17)" xfId="1264" xr:uid="{00000000-0005-0000-0000-00009C040000}"/>
    <cellStyle name="20% - Accent2 14 4" xfId="1265" xr:uid="{00000000-0005-0000-0000-00009D040000}"/>
    <cellStyle name="20% - Accent2 14 4 2" xfId="1266" xr:uid="{00000000-0005-0000-0000-00009E040000}"/>
    <cellStyle name="20% - Accent2 14 4 3" xfId="1267" xr:uid="{00000000-0005-0000-0000-00009F040000}"/>
    <cellStyle name="20% - Accent2 14 4 4" xfId="18359" xr:uid="{00000000-0005-0000-0000-0000A0040000}"/>
    <cellStyle name="20% - Accent2 14 4_Attribute (16-17)" xfId="1268" xr:uid="{00000000-0005-0000-0000-0000A1040000}"/>
    <cellStyle name="20% - Accent2 14 5" xfId="1269" xr:uid="{00000000-0005-0000-0000-0000A2040000}"/>
    <cellStyle name="20% - Accent2 14 6" xfId="1270" xr:uid="{00000000-0005-0000-0000-0000A3040000}"/>
    <cellStyle name="20% - Accent2 14 7" xfId="1271" xr:uid="{00000000-0005-0000-0000-0000A4040000}"/>
    <cellStyle name="20% - Accent2 14 8" xfId="1272" xr:uid="{00000000-0005-0000-0000-0000A5040000}"/>
    <cellStyle name="20% - Accent2 14 9" xfId="1273" xr:uid="{00000000-0005-0000-0000-0000A6040000}"/>
    <cellStyle name="20% - Accent2 14_Attribute (16-17)" xfId="1274" xr:uid="{00000000-0005-0000-0000-0000A7040000}"/>
    <cellStyle name="20% - Accent2 15" xfId="1275" xr:uid="{00000000-0005-0000-0000-0000A8040000}"/>
    <cellStyle name="20% - Accent2 16" xfId="1276" xr:uid="{00000000-0005-0000-0000-0000A9040000}"/>
    <cellStyle name="20% - Accent2 16 2" xfId="1277" xr:uid="{00000000-0005-0000-0000-0000AA040000}"/>
    <cellStyle name="20% - Accent2 16 3" xfId="1278" xr:uid="{00000000-0005-0000-0000-0000AB040000}"/>
    <cellStyle name="20% - Accent2 16 4" xfId="18360" xr:uid="{00000000-0005-0000-0000-0000AC040000}"/>
    <cellStyle name="20% - Accent2 16_Attribute (16-17)" xfId="1279" xr:uid="{00000000-0005-0000-0000-0000AD040000}"/>
    <cellStyle name="20% - Accent2 17" xfId="1280" xr:uid="{00000000-0005-0000-0000-0000AE040000}"/>
    <cellStyle name="20% - Accent2 17 2" xfId="1281" xr:uid="{00000000-0005-0000-0000-0000AF040000}"/>
    <cellStyle name="20% - Accent2 17 3" xfId="1282" xr:uid="{00000000-0005-0000-0000-0000B0040000}"/>
    <cellStyle name="20% - Accent2 17 4" xfId="18361" xr:uid="{00000000-0005-0000-0000-0000B1040000}"/>
    <cellStyle name="20% - Accent2 17_Attribute (16-17)" xfId="1283" xr:uid="{00000000-0005-0000-0000-0000B2040000}"/>
    <cellStyle name="20% - Accent2 18" xfId="1284" xr:uid="{00000000-0005-0000-0000-0000B3040000}"/>
    <cellStyle name="20% - Accent2 19" xfId="1285" xr:uid="{00000000-0005-0000-0000-0000B4040000}"/>
    <cellStyle name="20% - Accent2 2" xfId="5" xr:uid="{00000000-0005-0000-0000-0000B5040000}"/>
    <cellStyle name="20% - Accent2 2 2" xfId="1286" xr:uid="{00000000-0005-0000-0000-0000B6040000}"/>
    <cellStyle name="20% - Accent2 2 2 10" xfId="18362" xr:uid="{00000000-0005-0000-0000-0000B7040000}"/>
    <cellStyle name="20% - Accent2 2 2 2" xfId="1287" xr:uid="{00000000-0005-0000-0000-0000B8040000}"/>
    <cellStyle name="20% - Accent2 2 2 2 2" xfId="1288" xr:uid="{00000000-0005-0000-0000-0000B9040000}"/>
    <cellStyle name="20% - Accent2 2 2 2 3" xfId="1289" xr:uid="{00000000-0005-0000-0000-0000BA040000}"/>
    <cellStyle name="20% - Accent2 2 2 2 4" xfId="18363" xr:uid="{00000000-0005-0000-0000-0000BB040000}"/>
    <cellStyle name="20% - Accent2 2 2 2_Attribute (16-17)" xfId="1290" xr:uid="{00000000-0005-0000-0000-0000BC040000}"/>
    <cellStyle name="20% - Accent2 2 2 3" xfId="1291" xr:uid="{00000000-0005-0000-0000-0000BD040000}"/>
    <cellStyle name="20% - Accent2 2 2 4" xfId="1292" xr:uid="{00000000-0005-0000-0000-0000BE040000}"/>
    <cellStyle name="20% - Accent2 2 2 5" xfId="1293" xr:uid="{00000000-0005-0000-0000-0000BF040000}"/>
    <cellStyle name="20% - Accent2 2 2 6" xfId="1294" xr:uid="{00000000-0005-0000-0000-0000C0040000}"/>
    <cellStyle name="20% - Accent2 2 2 7" xfId="1295" xr:uid="{00000000-0005-0000-0000-0000C1040000}"/>
    <cellStyle name="20% - Accent2 2 2 8" xfId="18364" xr:uid="{00000000-0005-0000-0000-0000C2040000}"/>
    <cellStyle name="20% - Accent2 2 2 9" xfId="18365" xr:uid="{00000000-0005-0000-0000-0000C3040000}"/>
    <cellStyle name="20% - Accent2 2 2_Attribute (16-17)" xfId="1296" xr:uid="{00000000-0005-0000-0000-0000C4040000}"/>
    <cellStyle name="20% - Accent2 2_Index Check" xfId="18129" xr:uid="{00000000-0005-0000-0000-0000C5040000}"/>
    <cellStyle name="20% - Accent2 20" xfId="1297" xr:uid="{00000000-0005-0000-0000-0000C6040000}"/>
    <cellStyle name="20% - Accent2 21" xfId="1298" xr:uid="{00000000-0005-0000-0000-0000C7040000}"/>
    <cellStyle name="20% - Accent2 22" xfId="1299" xr:uid="{00000000-0005-0000-0000-0000C8040000}"/>
    <cellStyle name="20% - Accent2 23" xfId="18366" xr:uid="{00000000-0005-0000-0000-0000C9040000}"/>
    <cellStyle name="20% - Accent2 24" xfId="18367" xr:uid="{00000000-0005-0000-0000-0000CA040000}"/>
    <cellStyle name="20% - Accent2 3" xfId="118" xr:uid="{00000000-0005-0000-0000-0000CB040000}"/>
    <cellStyle name="20% - Accent2 3 10" xfId="1300" xr:uid="{00000000-0005-0000-0000-0000CC040000}"/>
    <cellStyle name="20% - Accent2 3 11" xfId="1301" xr:uid="{00000000-0005-0000-0000-0000CD040000}"/>
    <cellStyle name="20% - Accent2 3 12" xfId="1302" xr:uid="{00000000-0005-0000-0000-0000CE040000}"/>
    <cellStyle name="20% - Accent2 3 13" xfId="1303" xr:uid="{00000000-0005-0000-0000-0000CF040000}"/>
    <cellStyle name="20% - Accent2 3 14" xfId="18368" xr:uid="{00000000-0005-0000-0000-0000D0040000}"/>
    <cellStyle name="20% - Accent2 3 2" xfId="202" xr:uid="{00000000-0005-0000-0000-0000D1040000}"/>
    <cellStyle name="20% - Accent2 3 2 10" xfId="1304" xr:uid="{00000000-0005-0000-0000-0000D2040000}"/>
    <cellStyle name="20% - Accent2 3 2 11" xfId="1305" xr:uid="{00000000-0005-0000-0000-0000D3040000}"/>
    <cellStyle name="20% - Accent2 3 2 12" xfId="1306" xr:uid="{00000000-0005-0000-0000-0000D4040000}"/>
    <cellStyle name="20% - Accent2 3 2 13" xfId="18369" xr:uid="{00000000-0005-0000-0000-0000D5040000}"/>
    <cellStyle name="20% - Accent2 3 2 2" xfId="261" xr:uid="{00000000-0005-0000-0000-0000D6040000}"/>
    <cellStyle name="20% - Accent2 3 2 2 10" xfId="1307" xr:uid="{00000000-0005-0000-0000-0000D7040000}"/>
    <cellStyle name="20% - Accent2 3 2 2 11" xfId="1308" xr:uid="{00000000-0005-0000-0000-0000D8040000}"/>
    <cellStyle name="20% - Accent2 3 2 2 12" xfId="18370" xr:uid="{00000000-0005-0000-0000-0000D9040000}"/>
    <cellStyle name="20% - Accent2 3 2 2 2" xfId="1309" xr:uid="{00000000-0005-0000-0000-0000DA040000}"/>
    <cellStyle name="20% - Accent2 3 2 2 2 10" xfId="18371" xr:uid="{00000000-0005-0000-0000-0000DB040000}"/>
    <cellStyle name="20% - Accent2 3 2 2 2 2" xfId="1310" xr:uid="{00000000-0005-0000-0000-0000DC040000}"/>
    <cellStyle name="20% - Accent2 3 2 2 2 2 2" xfId="1311" xr:uid="{00000000-0005-0000-0000-0000DD040000}"/>
    <cellStyle name="20% - Accent2 3 2 2 2 2 3" xfId="1312" xr:uid="{00000000-0005-0000-0000-0000DE040000}"/>
    <cellStyle name="20% - Accent2 3 2 2 2 2 4" xfId="18372" xr:uid="{00000000-0005-0000-0000-0000DF040000}"/>
    <cellStyle name="20% - Accent2 3 2 2 2 2_Attribute (16-17)" xfId="1313" xr:uid="{00000000-0005-0000-0000-0000E0040000}"/>
    <cellStyle name="20% - Accent2 3 2 2 2 3" xfId="1314" xr:uid="{00000000-0005-0000-0000-0000E1040000}"/>
    <cellStyle name="20% - Accent2 3 2 2 2 3 2" xfId="1315" xr:uid="{00000000-0005-0000-0000-0000E2040000}"/>
    <cellStyle name="20% - Accent2 3 2 2 2 3 3" xfId="1316" xr:uid="{00000000-0005-0000-0000-0000E3040000}"/>
    <cellStyle name="20% - Accent2 3 2 2 2 3 4" xfId="18373" xr:uid="{00000000-0005-0000-0000-0000E4040000}"/>
    <cellStyle name="20% - Accent2 3 2 2 2 3_Attribute (16-17)" xfId="1317" xr:uid="{00000000-0005-0000-0000-0000E5040000}"/>
    <cellStyle name="20% - Accent2 3 2 2 2 4" xfId="1318" xr:uid="{00000000-0005-0000-0000-0000E6040000}"/>
    <cellStyle name="20% - Accent2 3 2 2 2 4 2" xfId="1319" xr:uid="{00000000-0005-0000-0000-0000E7040000}"/>
    <cellStyle name="20% - Accent2 3 2 2 2 4 3" xfId="1320" xr:uid="{00000000-0005-0000-0000-0000E8040000}"/>
    <cellStyle name="20% - Accent2 3 2 2 2 4 4" xfId="18374" xr:uid="{00000000-0005-0000-0000-0000E9040000}"/>
    <cellStyle name="20% - Accent2 3 2 2 2 4_Attribute (16-17)" xfId="1321" xr:uid="{00000000-0005-0000-0000-0000EA040000}"/>
    <cellStyle name="20% - Accent2 3 2 2 2 5" xfId="1322" xr:uid="{00000000-0005-0000-0000-0000EB040000}"/>
    <cellStyle name="20% - Accent2 3 2 2 2 6" xfId="1323" xr:uid="{00000000-0005-0000-0000-0000EC040000}"/>
    <cellStyle name="20% - Accent2 3 2 2 2 7" xfId="1324" xr:uid="{00000000-0005-0000-0000-0000ED040000}"/>
    <cellStyle name="20% - Accent2 3 2 2 2 8" xfId="1325" xr:uid="{00000000-0005-0000-0000-0000EE040000}"/>
    <cellStyle name="20% - Accent2 3 2 2 2 9" xfId="1326" xr:uid="{00000000-0005-0000-0000-0000EF040000}"/>
    <cellStyle name="20% - Accent2 3 2 2 2_Attribute (16-17)" xfId="1327" xr:uid="{00000000-0005-0000-0000-0000F0040000}"/>
    <cellStyle name="20% - Accent2 3 2 2 3" xfId="1328" xr:uid="{00000000-0005-0000-0000-0000F1040000}"/>
    <cellStyle name="20% - Accent2 3 2 2 3 10" xfId="18375" xr:uid="{00000000-0005-0000-0000-0000F2040000}"/>
    <cellStyle name="20% - Accent2 3 2 2 3 2" xfId="1329" xr:uid="{00000000-0005-0000-0000-0000F3040000}"/>
    <cellStyle name="20% - Accent2 3 2 2 3 2 2" xfId="1330" xr:uid="{00000000-0005-0000-0000-0000F4040000}"/>
    <cellStyle name="20% - Accent2 3 2 2 3 2 3" xfId="1331" xr:uid="{00000000-0005-0000-0000-0000F5040000}"/>
    <cellStyle name="20% - Accent2 3 2 2 3 2 4" xfId="18376" xr:uid="{00000000-0005-0000-0000-0000F6040000}"/>
    <cellStyle name="20% - Accent2 3 2 2 3 2_Attribute (16-17)" xfId="1332" xr:uid="{00000000-0005-0000-0000-0000F7040000}"/>
    <cellStyle name="20% - Accent2 3 2 2 3 3" xfId="1333" xr:uid="{00000000-0005-0000-0000-0000F8040000}"/>
    <cellStyle name="20% - Accent2 3 2 2 3 3 2" xfId="1334" xr:uid="{00000000-0005-0000-0000-0000F9040000}"/>
    <cellStyle name="20% - Accent2 3 2 2 3 3 3" xfId="1335" xr:uid="{00000000-0005-0000-0000-0000FA040000}"/>
    <cellStyle name="20% - Accent2 3 2 2 3 3 4" xfId="18377" xr:uid="{00000000-0005-0000-0000-0000FB040000}"/>
    <cellStyle name="20% - Accent2 3 2 2 3 3_Attribute (16-17)" xfId="1336" xr:uid="{00000000-0005-0000-0000-0000FC040000}"/>
    <cellStyle name="20% - Accent2 3 2 2 3 4" xfId="1337" xr:uid="{00000000-0005-0000-0000-0000FD040000}"/>
    <cellStyle name="20% - Accent2 3 2 2 3 4 2" xfId="1338" xr:uid="{00000000-0005-0000-0000-0000FE040000}"/>
    <cellStyle name="20% - Accent2 3 2 2 3 4 3" xfId="1339" xr:uid="{00000000-0005-0000-0000-0000FF040000}"/>
    <cellStyle name="20% - Accent2 3 2 2 3 4 4" xfId="18378" xr:uid="{00000000-0005-0000-0000-000000050000}"/>
    <cellStyle name="20% - Accent2 3 2 2 3 4_Attribute (16-17)" xfId="1340" xr:uid="{00000000-0005-0000-0000-000001050000}"/>
    <cellStyle name="20% - Accent2 3 2 2 3 5" xfId="1341" xr:uid="{00000000-0005-0000-0000-000002050000}"/>
    <cellStyle name="20% - Accent2 3 2 2 3 6" xfId="1342" xr:uid="{00000000-0005-0000-0000-000003050000}"/>
    <cellStyle name="20% - Accent2 3 2 2 3 7" xfId="1343" xr:uid="{00000000-0005-0000-0000-000004050000}"/>
    <cellStyle name="20% - Accent2 3 2 2 3 8" xfId="1344" xr:uid="{00000000-0005-0000-0000-000005050000}"/>
    <cellStyle name="20% - Accent2 3 2 2 3 9" xfId="1345" xr:uid="{00000000-0005-0000-0000-000006050000}"/>
    <cellStyle name="20% - Accent2 3 2 2 3_Attribute (16-17)" xfId="1346" xr:uid="{00000000-0005-0000-0000-000007050000}"/>
    <cellStyle name="20% - Accent2 3 2 2 4" xfId="1347" xr:uid="{00000000-0005-0000-0000-000008050000}"/>
    <cellStyle name="20% - Accent2 3 2 2 4 2" xfId="1348" xr:uid="{00000000-0005-0000-0000-000009050000}"/>
    <cellStyle name="20% - Accent2 3 2 2 4 3" xfId="1349" xr:uid="{00000000-0005-0000-0000-00000A050000}"/>
    <cellStyle name="20% - Accent2 3 2 2 4 4" xfId="18379" xr:uid="{00000000-0005-0000-0000-00000B050000}"/>
    <cellStyle name="20% - Accent2 3 2 2 4_Attribute (16-17)" xfId="1350" xr:uid="{00000000-0005-0000-0000-00000C050000}"/>
    <cellStyle name="20% - Accent2 3 2 2 5" xfId="1351" xr:uid="{00000000-0005-0000-0000-00000D050000}"/>
    <cellStyle name="20% - Accent2 3 2 2 5 2" xfId="1352" xr:uid="{00000000-0005-0000-0000-00000E050000}"/>
    <cellStyle name="20% - Accent2 3 2 2 5 3" xfId="1353" xr:uid="{00000000-0005-0000-0000-00000F050000}"/>
    <cellStyle name="20% - Accent2 3 2 2 5 4" xfId="18380" xr:uid="{00000000-0005-0000-0000-000010050000}"/>
    <cellStyle name="20% - Accent2 3 2 2 5_Attribute (16-17)" xfId="1354" xr:uid="{00000000-0005-0000-0000-000011050000}"/>
    <cellStyle name="20% - Accent2 3 2 2 6" xfId="1355" xr:uid="{00000000-0005-0000-0000-000012050000}"/>
    <cellStyle name="20% - Accent2 3 2 2 6 2" xfId="1356" xr:uid="{00000000-0005-0000-0000-000013050000}"/>
    <cellStyle name="20% - Accent2 3 2 2 6 3" xfId="1357" xr:uid="{00000000-0005-0000-0000-000014050000}"/>
    <cellStyle name="20% - Accent2 3 2 2 6 4" xfId="18381" xr:uid="{00000000-0005-0000-0000-000015050000}"/>
    <cellStyle name="20% - Accent2 3 2 2 6_Attribute (16-17)" xfId="1358" xr:uid="{00000000-0005-0000-0000-000016050000}"/>
    <cellStyle name="20% - Accent2 3 2 2 7" xfId="1359" xr:uid="{00000000-0005-0000-0000-000017050000}"/>
    <cellStyle name="20% - Accent2 3 2 2 8" xfId="1360" xr:uid="{00000000-0005-0000-0000-000018050000}"/>
    <cellStyle name="20% - Accent2 3 2 2 9" xfId="1361" xr:uid="{00000000-0005-0000-0000-000019050000}"/>
    <cellStyle name="20% - Accent2 3 2 2_Attribute" xfId="17958" xr:uid="{00000000-0005-0000-0000-00001A050000}"/>
    <cellStyle name="20% - Accent2 3 2 3" xfId="1362" xr:uid="{00000000-0005-0000-0000-00001B050000}"/>
    <cellStyle name="20% - Accent2 3 2 3 10" xfId="18382" xr:uid="{00000000-0005-0000-0000-00001C050000}"/>
    <cellStyle name="20% - Accent2 3 2 3 2" xfId="1363" xr:uid="{00000000-0005-0000-0000-00001D050000}"/>
    <cellStyle name="20% - Accent2 3 2 3 2 2" xfId="1364" xr:uid="{00000000-0005-0000-0000-00001E050000}"/>
    <cellStyle name="20% - Accent2 3 2 3 2 3" xfId="1365" xr:uid="{00000000-0005-0000-0000-00001F050000}"/>
    <cellStyle name="20% - Accent2 3 2 3 2 4" xfId="18383" xr:uid="{00000000-0005-0000-0000-000020050000}"/>
    <cellStyle name="20% - Accent2 3 2 3 2_Attribute (16-17)" xfId="1366" xr:uid="{00000000-0005-0000-0000-000021050000}"/>
    <cellStyle name="20% - Accent2 3 2 3 3" xfId="1367" xr:uid="{00000000-0005-0000-0000-000022050000}"/>
    <cellStyle name="20% - Accent2 3 2 3 3 2" xfId="1368" xr:uid="{00000000-0005-0000-0000-000023050000}"/>
    <cellStyle name="20% - Accent2 3 2 3 3 3" xfId="1369" xr:uid="{00000000-0005-0000-0000-000024050000}"/>
    <cellStyle name="20% - Accent2 3 2 3 3 4" xfId="18384" xr:uid="{00000000-0005-0000-0000-000025050000}"/>
    <cellStyle name="20% - Accent2 3 2 3 3_Attribute (16-17)" xfId="1370" xr:uid="{00000000-0005-0000-0000-000026050000}"/>
    <cellStyle name="20% - Accent2 3 2 3 4" xfId="1371" xr:uid="{00000000-0005-0000-0000-000027050000}"/>
    <cellStyle name="20% - Accent2 3 2 3 4 2" xfId="1372" xr:uid="{00000000-0005-0000-0000-000028050000}"/>
    <cellStyle name="20% - Accent2 3 2 3 4 3" xfId="1373" xr:uid="{00000000-0005-0000-0000-000029050000}"/>
    <cellStyle name="20% - Accent2 3 2 3 4 4" xfId="18385" xr:uid="{00000000-0005-0000-0000-00002A050000}"/>
    <cellStyle name="20% - Accent2 3 2 3 4_Attribute (16-17)" xfId="1374" xr:uid="{00000000-0005-0000-0000-00002B050000}"/>
    <cellStyle name="20% - Accent2 3 2 3 5" xfId="1375" xr:uid="{00000000-0005-0000-0000-00002C050000}"/>
    <cellStyle name="20% - Accent2 3 2 3 6" xfId="1376" xr:uid="{00000000-0005-0000-0000-00002D050000}"/>
    <cellStyle name="20% - Accent2 3 2 3 7" xfId="1377" xr:uid="{00000000-0005-0000-0000-00002E050000}"/>
    <cellStyle name="20% - Accent2 3 2 3 8" xfId="1378" xr:uid="{00000000-0005-0000-0000-00002F050000}"/>
    <cellStyle name="20% - Accent2 3 2 3 9" xfId="1379" xr:uid="{00000000-0005-0000-0000-000030050000}"/>
    <cellStyle name="20% - Accent2 3 2 3_Attribute (16-17)" xfId="1380" xr:uid="{00000000-0005-0000-0000-000031050000}"/>
    <cellStyle name="20% - Accent2 3 2 4" xfId="1381" xr:uid="{00000000-0005-0000-0000-000032050000}"/>
    <cellStyle name="20% - Accent2 3 2 4 10" xfId="18386" xr:uid="{00000000-0005-0000-0000-000033050000}"/>
    <cellStyle name="20% - Accent2 3 2 4 2" xfId="1382" xr:uid="{00000000-0005-0000-0000-000034050000}"/>
    <cellStyle name="20% - Accent2 3 2 4 2 2" xfId="1383" xr:uid="{00000000-0005-0000-0000-000035050000}"/>
    <cellStyle name="20% - Accent2 3 2 4 2 3" xfId="1384" xr:uid="{00000000-0005-0000-0000-000036050000}"/>
    <cellStyle name="20% - Accent2 3 2 4 2 4" xfId="18387" xr:uid="{00000000-0005-0000-0000-000037050000}"/>
    <cellStyle name="20% - Accent2 3 2 4 2_Attribute (16-17)" xfId="1385" xr:uid="{00000000-0005-0000-0000-000038050000}"/>
    <cellStyle name="20% - Accent2 3 2 4 3" xfId="1386" xr:uid="{00000000-0005-0000-0000-000039050000}"/>
    <cellStyle name="20% - Accent2 3 2 4 3 2" xfId="1387" xr:uid="{00000000-0005-0000-0000-00003A050000}"/>
    <cellStyle name="20% - Accent2 3 2 4 3 3" xfId="1388" xr:uid="{00000000-0005-0000-0000-00003B050000}"/>
    <cellStyle name="20% - Accent2 3 2 4 3 4" xfId="18388" xr:uid="{00000000-0005-0000-0000-00003C050000}"/>
    <cellStyle name="20% - Accent2 3 2 4 3_Attribute (16-17)" xfId="1389" xr:uid="{00000000-0005-0000-0000-00003D050000}"/>
    <cellStyle name="20% - Accent2 3 2 4 4" xfId="1390" xr:uid="{00000000-0005-0000-0000-00003E050000}"/>
    <cellStyle name="20% - Accent2 3 2 4 4 2" xfId="1391" xr:uid="{00000000-0005-0000-0000-00003F050000}"/>
    <cellStyle name="20% - Accent2 3 2 4 4 3" xfId="1392" xr:uid="{00000000-0005-0000-0000-000040050000}"/>
    <cellStyle name="20% - Accent2 3 2 4 4 4" xfId="18389" xr:uid="{00000000-0005-0000-0000-000041050000}"/>
    <cellStyle name="20% - Accent2 3 2 4 4_Attribute (16-17)" xfId="1393" xr:uid="{00000000-0005-0000-0000-000042050000}"/>
    <cellStyle name="20% - Accent2 3 2 4 5" xfId="1394" xr:uid="{00000000-0005-0000-0000-000043050000}"/>
    <cellStyle name="20% - Accent2 3 2 4 6" xfId="1395" xr:uid="{00000000-0005-0000-0000-000044050000}"/>
    <cellStyle name="20% - Accent2 3 2 4 7" xfId="1396" xr:uid="{00000000-0005-0000-0000-000045050000}"/>
    <cellStyle name="20% - Accent2 3 2 4 8" xfId="1397" xr:uid="{00000000-0005-0000-0000-000046050000}"/>
    <cellStyle name="20% - Accent2 3 2 4 9" xfId="1398" xr:uid="{00000000-0005-0000-0000-000047050000}"/>
    <cellStyle name="20% - Accent2 3 2 4_Attribute (16-17)" xfId="1399" xr:uid="{00000000-0005-0000-0000-000048050000}"/>
    <cellStyle name="20% - Accent2 3 2 5" xfId="1400" xr:uid="{00000000-0005-0000-0000-000049050000}"/>
    <cellStyle name="20% - Accent2 3 2 5 2" xfId="1401" xr:uid="{00000000-0005-0000-0000-00004A050000}"/>
    <cellStyle name="20% - Accent2 3 2 5 3" xfId="1402" xr:uid="{00000000-0005-0000-0000-00004B050000}"/>
    <cellStyle name="20% - Accent2 3 2 5 4" xfId="18390" xr:uid="{00000000-0005-0000-0000-00004C050000}"/>
    <cellStyle name="20% - Accent2 3 2 5_Attribute (16-17)" xfId="1403" xr:uid="{00000000-0005-0000-0000-00004D050000}"/>
    <cellStyle name="20% - Accent2 3 2 6" xfId="1404" xr:uid="{00000000-0005-0000-0000-00004E050000}"/>
    <cellStyle name="20% - Accent2 3 2 6 2" xfId="1405" xr:uid="{00000000-0005-0000-0000-00004F050000}"/>
    <cellStyle name="20% - Accent2 3 2 6 3" xfId="1406" xr:uid="{00000000-0005-0000-0000-000050050000}"/>
    <cellStyle name="20% - Accent2 3 2 6 4" xfId="18391" xr:uid="{00000000-0005-0000-0000-000051050000}"/>
    <cellStyle name="20% - Accent2 3 2 6_Attribute (16-17)" xfId="1407" xr:uid="{00000000-0005-0000-0000-000052050000}"/>
    <cellStyle name="20% - Accent2 3 2 7" xfId="1408" xr:uid="{00000000-0005-0000-0000-000053050000}"/>
    <cellStyle name="20% - Accent2 3 2 7 2" xfId="1409" xr:uid="{00000000-0005-0000-0000-000054050000}"/>
    <cellStyle name="20% - Accent2 3 2 7 3" xfId="1410" xr:uid="{00000000-0005-0000-0000-000055050000}"/>
    <cellStyle name="20% - Accent2 3 2 7 4" xfId="18392" xr:uid="{00000000-0005-0000-0000-000056050000}"/>
    <cellStyle name="20% - Accent2 3 2 7_Attribute (16-17)" xfId="1411" xr:uid="{00000000-0005-0000-0000-000057050000}"/>
    <cellStyle name="20% - Accent2 3 2 8" xfId="1412" xr:uid="{00000000-0005-0000-0000-000058050000}"/>
    <cellStyle name="20% - Accent2 3 2 9" xfId="1413" xr:uid="{00000000-0005-0000-0000-000059050000}"/>
    <cellStyle name="20% - Accent2 3 2_Attribute" xfId="17957" xr:uid="{00000000-0005-0000-0000-00005A050000}"/>
    <cellStyle name="20% - Accent2 3 3" xfId="232" xr:uid="{00000000-0005-0000-0000-00005B050000}"/>
    <cellStyle name="20% - Accent2 3 3 10" xfId="1414" xr:uid="{00000000-0005-0000-0000-00005C050000}"/>
    <cellStyle name="20% - Accent2 3 3 11" xfId="1415" xr:uid="{00000000-0005-0000-0000-00005D050000}"/>
    <cellStyle name="20% - Accent2 3 3 12" xfId="18393" xr:uid="{00000000-0005-0000-0000-00005E050000}"/>
    <cellStyle name="20% - Accent2 3 3 2" xfId="1416" xr:uid="{00000000-0005-0000-0000-00005F050000}"/>
    <cellStyle name="20% - Accent2 3 3 2 10" xfId="18394" xr:uid="{00000000-0005-0000-0000-000060050000}"/>
    <cellStyle name="20% - Accent2 3 3 2 2" xfId="1417" xr:uid="{00000000-0005-0000-0000-000061050000}"/>
    <cellStyle name="20% - Accent2 3 3 2 2 2" xfId="1418" xr:uid="{00000000-0005-0000-0000-000062050000}"/>
    <cellStyle name="20% - Accent2 3 3 2 2 3" xfId="1419" xr:uid="{00000000-0005-0000-0000-000063050000}"/>
    <cellStyle name="20% - Accent2 3 3 2 2 4" xfId="18395" xr:uid="{00000000-0005-0000-0000-000064050000}"/>
    <cellStyle name="20% - Accent2 3 3 2 2_Attribute (16-17)" xfId="1420" xr:uid="{00000000-0005-0000-0000-000065050000}"/>
    <cellStyle name="20% - Accent2 3 3 2 3" xfId="1421" xr:uid="{00000000-0005-0000-0000-000066050000}"/>
    <cellStyle name="20% - Accent2 3 3 2 3 2" xfId="1422" xr:uid="{00000000-0005-0000-0000-000067050000}"/>
    <cellStyle name="20% - Accent2 3 3 2 3 3" xfId="1423" xr:uid="{00000000-0005-0000-0000-000068050000}"/>
    <cellStyle name="20% - Accent2 3 3 2 3 4" xfId="18396" xr:uid="{00000000-0005-0000-0000-000069050000}"/>
    <cellStyle name="20% - Accent2 3 3 2 3_Attribute (16-17)" xfId="1424" xr:uid="{00000000-0005-0000-0000-00006A050000}"/>
    <cellStyle name="20% - Accent2 3 3 2 4" xfId="1425" xr:uid="{00000000-0005-0000-0000-00006B050000}"/>
    <cellStyle name="20% - Accent2 3 3 2 4 2" xfId="1426" xr:uid="{00000000-0005-0000-0000-00006C050000}"/>
    <cellStyle name="20% - Accent2 3 3 2 4 3" xfId="1427" xr:uid="{00000000-0005-0000-0000-00006D050000}"/>
    <cellStyle name="20% - Accent2 3 3 2 4 4" xfId="18397" xr:uid="{00000000-0005-0000-0000-00006E050000}"/>
    <cellStyle name="20% - Accent2 3 3 2 4_Attribute (16-17)" xfId="1428" xr:uid="{00000000-0005-0000-0000-00006F050000}"/>
    <cellStyle name="20% - Accent2 3 3 2 5" xfId="1429" xr:uid="{00000000-0005-0000-0000-000070050000}"/>
    <cellStyle name="20% - Accent2 3 3 2 6" xfId="1430" xr:uid="{00000000-0005-0000-0000-000071050000}"/>
    <cellStyle name="20% - Accent2 3 3 2 7" xfId="1431" xr:uid="{00000000-0005-0000-0000-000072050000}"/>
    <cellStyle name="20% - Accent2 3 3 2 8" xfId="1432" xr:uid="{00000000-0005-0000-0000-000073050000}"/>
    <cellStyle name="20% - Accent2 3 3 2 9" xfId="1433" xr:uid="{00000000-0005-0000-0000-000074050000}"/>
    <cellStyle name="20% - Accent2 3 3 2_Attribute (16-17)" xfId="1434" xr:uid="{00000000-0005-0000-0000-000075050000}"/>
    <cellStyle name="20% - Accent2 3 3 3" xfId="1435" xr:uid="{00000000-0005-0000-0000-000076050000}"/>
    <cellStyle name="20% - Accent2 3 3 3 10" xfId="18398" xr:uid="{00000000-0005-0000-0000-000077050000}"/>
    <cellStyle name="20% - Accent2 3 3 3 2" xfId="1436" xr:uid="{00000000-0005-0000-0000-000078050000}"/>
    <cellStyle name="20% - Accent2 3 3 3 2 2" xfId="1437" xr:uid="{00000000-0005-0000-0000-000079050000}"/>
    <cellStyle name="20% - Accent2 3 3 3 2 3" xfId="1438" xr:uid="{00000000-0005-0000-0000-00007A050000}"/>
    <cellStyle name="20% - Accent2 3 3 3 2 4" xfId="18399" xr:uid="{00000000-0005-0000-0000-00007B050000}"/>
    <cellStyle name="20% - Accent2 3 3 3 2_Attribute (16-17)" xfId="1439" xr:uid="{00000000-0005-0000-0000-00007C050000}"/>
    <cellStyle name="20% - Accent2 3 3 3 3" xfId="1440" xr:uid="{00000000-0005-0000-0000-00007D050000}"/>
    <cellStyle name="20% - Accent2 3 3 3 3 2" xfId="1441" xr:uid="{00000000-0005-0000-0000-00007E050000}"/>
    <cellStyle name="20% - Accent2 3 3 3 3 3" xfId="1442" xr:uid="{00000000-0005-0000-0000-00007F050000}"/>
    <cellStyle name="20% - Accent2 3 3 3 3 4" xfId="18400" xr:uid="{00000000-0005-0000-0000-000080050000}"/>
    <cellStyle name="20% - Accent2 3 3 3 3_Attribute (16-17)" xfId="1443" xr:uid="{00000000-0005-0000-0000-000081050000}"/>
    <cellStyle name="20% - Accent2 3 3 3 4" xfId="1444" xr:uid="{00000000-0005-0000-0000-000082050000}"/>
    <cellStyle name="20% - Accent2 3 3 3 4 2" xfId="1445" xr:uid="{00000000-0005-0000-0000-000083050000}"/>
    <cellStyle name="20% - Accent2 3 3 3 4 3" xfId="1446" xr:uid="{00000000-0005-0000-0000-000084050000}"/>
    <cellStyle name="20% - Accent2 3 3 3 4 4" xfId="18401" xr:uid="{00000000-0005-0000-0000-000085050000}"/>
    <cellStyle name="20% - Accent2 3 3 3 4_Attribute (16-17)" xfId="1447" xr:uid="{00000000-0005-0000-0000-000086050000}"/>
    <cellStyle name="20% - Accent2 3 3 3 5" xfId="1448" xr:uid="{00000000-0005-0000-0000-000087050000}"/>
    <cellStyle name="20% - Accent2 3 3 3 6" xfId="1449" xr:uid="{00000000-0005-0000-0000-000088050000}"/>
    <cellStyle name="20% - Accent2 3 3 3 7" xfId="1450" xr:uid="{00000000-0005-0000-0000-000089050000}"/>
    <cellStyle name="20% - Accent2 3 3 3 8" xfId="1451" xr:uid="{00000000-0005-0000-0000-00008A050000}"/>
    <cellStyle name="20% - Accent2 3 3 3 9" xfId="1452" xr:uid="{00000000-0005-0000-0000-00008B050000}"/>
    <cellStyle name="20% - Accent2 3 3 3_Attribute (16-17)" xfId="1453" xr:uid="{00000000-0005-0000-0000-00008C050000}"/>
    <cellStyle name="20% - Accent2 3 3 4" xfId="1454" xr:uid="{00000000-0005-0000-0000-00008D050000}"/>
    <cellStyle name="20% - Accent2 3 3 4 2" xfId="1455" xr:uid="{00000000-0005-0000-0000-00008E050000}"/>
    <cellStyle name="20% - Accent2 3 3 4 3" xfId="1456" xr:uid="{00000000-0005-0000-0000-00008F050000}"/>
    <cellStyle name="20% - Accent2 3 3 4 4" xfId="18402" xr:uid="{00000000-0005-0000-0000-000090050000}"/>
    <cellStyle name="20% - Accent2 3 3 4_Attribute (16-17)" xfId="1457" xr:uid="{00000000-0005-0000-0000-000091050000}"/>
    <cellStyle name="20% - Accent2 3 3 5" xfId="1458" xr:uid="{00000000-0005-0000-0000-000092050000}"/>
    <cellStyle name="20% - Accent2 3 3 5 2" xfId="1459" xr:uid="{00000000-0005-0000-0000-000093050000}"/>
    <cellStyle name="20% - Accent2 3 3 5 3" xfId="1460" xr:uid="{00000000-0005-0000-0000-000094050000}"/>
    <cellStyle name="20% - Accent2 3 3 5 4" xfId="18403" xr:uid="{00000000-0005-0000-0000-000095050000}"/>
    <cellStyle name="20% - Accent2 3 3 5_Attribute (16-17)" xfId="1461" xr:uid="{00000000-0005-0000-0000-000096050000}"/>
    <cellStyle name="20% - Accent2 3 3 6" xfId="1462" xr:uid="{00000000-0005-0000-0000-000097050000}"/>
    <cellStyle name="20% - Accent2 3 3 6 2" xfId="1463" xr:uid="{00000000-0005-0000-0000-000098050000}"/>
    <cellStyle name="20% - Accent2 3 3 6 3" xfId="1464" xr:uid="{00000000-0005-0000-0000-000099050000}"/>
    <cellStyle name="20% - Accent2 3 3 6 4" xfId="18404" xr:uid="{00000000-0005-0000-0000-00009A050000}"/>
    <cellStyle name="20% - Accent2 3 3 6_Attribute (16-17)" xfId="1465" xr:uid="{00000000-0005-0000-0000-00009B050000}"/>
    <cellStyle name="20% - Accent2 3 3 7" xfId="1466" xr:uid="{00000000-0005-0000-0000-00009C050000}"/>
    <cellStyle name="20% - Accent2 3 3 8" xfId="1467" xr:uid="{00000000-0005-0000-0000-00009D050000}"/>
    <cellStyle name="20% - Accent2 3 3 9" xfId="1468" xr:uid="{00000000-0005-0000-0000-00009E050000}"/>
    <cellStyle name="20% - Accent2 3 3_Attribute" xfId="17959" xr:uid="{00000000-0005-0000-0000-00009F050000}"/>
    <cellStyle name="20% - Accent2 3 4" xfId="1469" xr:uid="{00000000-0005-0000-0000-0000A0050000}"/>
    <cellStyle name="20% - Accent2 3 4 10" xfId="18405" xr:uid="{00000000-0005-0000-0000-0000A1050000}"/>
    <cellStyle name="20% - Accent2 3 4 2" xfId="1470" xr:uid="{00000000-0005-0000-0000-0000A2050000}"/>
    <cellStyle name="20% - Accent2 3 4 2 2" xfId="1471" xr:uid="{00000000-0005-0000-0000-0000A3050000}"/>
    <cellStyle name="20% - Accent2 3 4 2 3" xfId="1472" xr:uid="{00000000-0005-0000-0000-0000A4050000}"/>
    <cellStyle name="20% - Accent2 3 4 2 4" xfId="18406" xr:uid="{00000000-0005-0000-0000-0000A5050000}"/>
    <cellStyle name="20% - Accent2 3 4 2_Attribute (16-17)" xfId="1473" xr:uid="{00000000-0005-0000-0000-0000A6050000}"/>
    <cellStyle name="20% - Accent2 3 4 3" xfId="1474" xr:uid="{00000000-0005-0000-0000-0000A7050000}"/>
    <cellStyle name="20% - Accent2 3 4 3 2" xfId="1475" xr:uid="{00000000-0005-0000-0000-0000A8050000}"/>
    <cellStyle name="20% - Accent2 3 4 3 3" xfId="1476" xr:uid="{00000000-0005-0000-0000-0000A9050000}"/>
    <cellStyle name="20% - Accent2 3 4 3 4" xfId="18407" xr:uid="{00000000-0005-0000-0000-0000AA050000}"/>
    <cellStyle name="20% - Accent2 3 4 3_Attribute (16-17)" xfId="1477" xr:uid="{00000000-0005-0000-0000-0000AB050000}"/>
    <cellStyle name="20% - Accent2 3 4 4" xfId="1478" xr:uid="{00000000-0005-0000-0000-0000AC050000}"/>
    <cellStyle name="20% - Accent2 3 4 4 2" xfId="1479" xr:uid="{00000000-0005-0000-0000-0000AD050000}"/>
    <cellStyle name="20% - Accent2 3 4 4 3" xfId="1480" xr:uid="{00000000-0005-0000-0000-0000AE050000}"/>
    <cellStyle name="20% - Accent2 3 4 4 4" xfId="18408" xr:uid="{00000000-0005-0000-0000-0000AF050000}"/>
    <cellStyle name="20% - Accent2 3 4 4_Attribute (16-17)" xfId="1481" xr:uid="{00000000-0005-0000-0000-0000B0050000}"/>
    <cellStyle name="20% - Accent2 3 4 5" xfId="1482" xr:uid="{00000000-0005-0000-0000-0000B1050000}"/>
    <cellStyle name="20% - Accent2 3 4 6" xfId="1483" xr:uid="{00000000-0005-0000-0000-0000B2050000}"/>
    <cellStyle name="20% - Accent2 3 4 7" xfId="1484" xr:uid="{00000000-0005-0000-0000-0000B3050000}"/>
    <cellStyle name="20% - Accent2 3 4 8" xfId="1485" xr:uid="{00000000-0005-0000-0000-0000B4050000}"/>
    <cellStyle name="20% - Accent2 3 4 9" xfId="1486" xr:uid="{00000000-0005-0000-0000-0000B5050000}"/>
    <cellStyle name="20% - Accent2 3 4_Attribute (16-17)" xfId="1487" xr:uid="{00000000-0005-0000-0000-0000B6050000}"/>
    <cellStyle name="20% - Accent2 3 5" xfId="1488" xr:uid="{00000000-0005-0000-0000-0000B7050000}"/>
    <cellStyle name="20% - Accent2 3 5 10" xfId="18409" xr:uid="{00000000-0005-0000-0000-0000B8050000}"/>
    <cellStyle name="20% - Accent2 3 5 2" xfId="1489" xr:uid="{00000000-0005-0000-0000-0000B9050000}"/>
    <cellStyle name="20% - Accent2 3 5 2 2" xfId="1490" xr:uid="{00000000-0005-0000-0000-0000BA050000}"/>
    <cellStyle name="20% - Accent2 3 5 2 3" xfId="1491" xr:uid="{00000000-0005-0000-0000-0000BB050000}"/>
    <cellStyle name="20% - Accent2 3 5 2 4" xfId="18410" xr:uid="{00000000-0005-0000-0000-0000BC050000}"/>
    <cellStyle name="20% - Accent2 3 5 2_Attribute (16-17)" xfId="1492" xr:uid="{00000000-0005-0000-0000-0000BD050000}"/>
    <cellStyle name="20% - Accent2 3 5 3" xfId="1493" xr:uid="{00000000-0005-0000-0000-0000BE050000}"/>
    <cellStyle name="20% - Accent2 3 5 3 2" xfId="1494" xr:uid="{00000000-0005-0000-0000-0000BF050000}"/>
    <cellStyle name="20% - Accent2 3 5 3 3" xfId="1495" xr:uid="{00000000-0005-0000-0000-0000C0050000}"/>
    <cellStyle name="20% - Accent2 3 5 3 4" xfId="18411" xr:uid="{00000000-0005-0000-0000-0000C1050000}"/>
    <cellStyle name="20% - Accent2 3 5 3_Attribute (16-17)" xfId="1496" xr:uid="{00000000-0005-0000-0000-0000C2050000}"/>
    <cellStyle name="20% - Accent2 3 5 4" xfId="1497" xr:uid="{00000000-0005-0000-0000-0000C3050000}"/>
    <cellStyle name="20% - Accent2 3 5 4 2" xfId="1498" xr:uid="{00000000-0005-0000-0000-0000C4050000}"/>
    <cellStyle name="20% - Accent2 3 5 4 3" xfId="1499" xr:uid="{00000000-0005-0000-0000-0000C5050000}"/>
    <cellStyle name="20% - Accent2 3 5 4 4" xfId="18412" xr:uid="{00000000-0005-0000-0000-0000C6050000}"/>
    <cellStyle name="20% - Accent2 3 5 4_Attribute (16-17)" xfId="1500" xr:uid="{00000000-0005-0000-0000-0000C7050000}"/>
    <cellStyle name="20% - Accent2 3 5 5" xfId="1501" xr:uid="{00000000-0005-0000-0000-0000C8050000}"/>
    <cellStyle name="20% - Accent2 3 5 6" xfId="1502" xr:uid="{00000000-0005-0000-0000-0000C9050000}"/>
    <cellStyle name="20% - Accent2 3 5 7" xfId="1503" xr:uid="{00000000-0005-0000-0000-0000CA050000}"/>
    <cellStyle name="20% - Accent2 3 5 8" xfId="1504" xr:uid="{00000000-0005-0000-0000-0000CB050000}"/>
    <cellStyle name="20% - Accent2 3 5 9" xfId="1505" xr:uid="{00000000-0005-0000-0000-0000CC050000}"/>
    <cellStyle name="20% - Accent2 3 5_Attribute (16-17)" xfId="1506" xr:uid="{00000000-0005-0000-0000-0000CD050000}"/>
    <cellStyle name="20% - Accent2 3 6" xfId="1507" xr:uid="{00000000-0005-0000-0000-0000CE050000}"/>
    <cellStyle name="20% - Accent2 3 6 2" xfId="1508" xr:uid="{00000000-0005-0000-0000-0000CF050000}"/>
    <cellStyle name="20% - Accent2 3 6 3" xfId="1509" xr:uid="{00000000-0005-0000-0000-0000D0050000}"/>
    <cellStyle name="20% - Accent2 3 6 4" xfId="18413" xr:uid="{00000000-0005-0000-0000-0000D1050000}"/>
    <cellStyle name="20% - Accent2 3 6_Attribute (16-17)" xfId="1510" xr:uid="{00000000-0005-0000-0000-0000D2050000}"/>
    <cellStyle name="20% - Accent2 3 7" xfId="1511" xr:uid="{00000000-0005-0000-0000-0000D3050000}"/>
    <cellStyle name="20% - Accent2 3 7 2" xfId="1512" xr:uid="{00000000-0005-0000-0000-0000D4050000}"/>
    <cellStyle name="20% - Accent2 3 7 3" xfId="1513" xr:uid="{00000000-0005-0000-0000-0000D5050000}"/>
    <cellStyle name="20% - Accent2 3 7 4" xfId="18414" xr:uid="{00000000-0005-0000-0000-0000D6050000}"/>
    <cellStyle name="20% - Accent2 3 7_Attribute (16-17)" xfId="1514" xr:uid="{00000000-0005-0000-0000-0000D7050000}"/>
    <cellStyle name="20% - Accent2 3 8" xfId="1515" xr:uid="{00000000-0005-0000-0000-0000D8050000}"/>
    <cellStyle name="20% - Accent2 3 8 2" xfId="1516" xr:uid="{00000000-0005-0000-0000-0000D9050000}"/>
    <cellStyle name="20% - Accent2 3 8 3" xfId="1517" xr:uid="{00000000-0005-0000-0000-0000DA050000}"/>
    <cellStyle name="20% - Accent2 3 8 4" xfId="18415" xr:uid="{00000000-0005-0000-0000-0000DB050000}"/>
    <cellStyle name="20% - Accent2 3 8_Attribute (16-17)" xfId="1518" xr:uid="{00000000-0005-0000-0000-0000DC050000}"/>
    <cellStyle name="20% - Accent2 3 9" xfId="1519" xr:uid="{00000000-0005-0000-0000-0000DD050000}"/>
    <cellStyle name="20% - Accent2 3_Attribute" xfId="17956" xr:uid="{00000000-0005-0000-0000-0000DE050000}"/>
    <cellStyle name="20% - Accent2 4" xfId="154" xr:uid="{00000000-0005-0000-0000-0000DF050000}"/>
    <cellStyle name="20% - Accent2 5" xfId="141" xr:uid="{00000000-0005-0000-0000-0000E0050000}"/>
    <cellStyle name="20% - Accent2 5 10" xfId="1520" xr:uid="{00000000-0005-0000-0000-0000E1050000}"/>
    <cellStyle name="20% - Accent2 5 11" xfId="1521" xr:uid="{00000000-0005-0000-0000-0000E2050000}"/>
    <cellStyle name="20% - Accent2 5 12" xfId="1522" xr:uid="{00000000-0005-0000-0000-0000E3050000}"/>
    <cellStyle name="20% - Accent2 5 13" xfId="18416" xr:uid="{00000000-0005-0000-0000-0000E4050000}"/>
    <cellStyle name="20% - Accent2 5 2" xfId="246" xr:uid="{00000000-0005-0000-0000-0000E5050000}"/>
    <cellStyle name="20% - Accent2 5 2 10" xfId="1523" xr:uid="{00000000-0005-0000-0000-0000E6050000}"/>
    <cellStyle name="20% - Accent2 5 2 11" xfId="1524" xr:uid="{00000000-0005-0000-0000-0000E7050000}"/>
    <cellStyle name="20% - Accent2 5 2 12" xfId="18417" xr:uid="{00000000-0005-0000-0000-0000E8050000}"/>
    <cellStyle name="20% - Accent2 5 2 2" xfId="1525" xr:uid="{00000000-0005-0000-0000-0000E9050000}"/>
    <cellStyle name="20% - Accent2 5 2 2 10" xfId="18418" xr:uid="{00000000-0005-0000-0000-0000EA050000}"/>
    <cellStyle name="20% - Accent2 5 2 2 2" xfId="1526" xr:uid="{00000000-0005-0000-0000-0000EB050000}"/>
    <cellStyle name="20% - Accent2 5 2 2 2 2" xfId="1527" xr:uid="{00000000-0005-0000-0000-0000EC050000}"/>
    <cellStyle name="20% - Accent2 5 2 2 2 3" xfId="1528" xr:uid="{00000000-0005-0000-0000-0000ED050000}"/>
    <cellStyle name="20% - Accent2 5 2 2 2 4" xfId="18419" xr:uid="{00000000-0005-0000-0000-0000EE050000}"/>
    <cellStyle name="20% - Accent2 5 2 2 2_Attribute (16-17)" xfId="1529" xr:uid="{00000000-0005-0000-0000-0000EF050000}"/>
    <cellStyle name="20% - Accent2 5 2 2 3" xfId="1530" xr:uid="{00000000-0005-0000-0000-0000F0050000}"/>
    <cellStyle name="20% - Accent2 5 2 2 3 2" xfId="1531" xr:uid="{00000000-0005-0000-0000-0000F1050000}"/>
    <cellStyle name="20% - Accent2 5 2 2 3 3" xfId="1532" xr:uid="{00000000-0005-0000-0000-0000F2050000}"/>
    <cellStyle name="20% - Accent2 5 2 2 3 4" xfId="18420" xr:uid="{00000000-0005-0000-0000-0000F3050000}"/>
    <cellStyle name="20% - Accent2 5 2 2 3_Attribute (16-17)" xfId="1533" xr:uid="{00000000-0005-0000-0000-0000F4050000}"/>
    <cellStyle name="20% - Accent2 5 2 2 4" xfId="1534" xr:uid="{00000000-0005-0000-0000-0000F5050000}"/>
    <cellStyle name="20% - Accent2 5 2 2 4 2" xfId="1535" xr:uid="{00000000-0005-0000-0000-0000F6050000}"/>
    <cellStyle name="20% - Accent2 5 2 2 4 3" xfId="1536" xr:uid="{00000000-0005-0000-0000-0000F7050000}"/>
    <cellStyle name="20% - Accent2 5 2 2 4 4" xfId="18421" xr:uid="{00000000-0005-0000-0000-0000F8050000}"/>
    <cellStyle name="20% - Accent2 5 2 2 4_Attribute (16-17)" xfId="1537" xr:uid="{00000000-0005-0000-0000-0000F9050000}"/>
    <cellStyle name="20% - Accent2 5 2 2 5" xfId="1538" xr:uid="{00000000-0005-0000-0000-0000FA050000}"/>
    <cellStyle name="20% - Accent2 5 2 2 6" xfId="1539" xr:uid="{00000000-0005-0000-0000-0000FB050000}"/>
    <cellStyle name="20% - Accent2 5 2 2 7" xfId="1540" xr:uid="{00000000-0005-0000-0000-0000FC050000}"/>
    <cellStyle name="20% - Accent2 5 2 2 8" xfId="1541" xr:uid="{00000000-0005-0000-0000-0000FD050000}"/>
    <cellStyle name="20% - Accent2 5 2 2 9" xfId="1542" xr:uid="{00000000-0005-0000-0000-0000FE050000}"/>
    <cellStyle name="20% - Accent2 5 2 2_Attribute (16-17)" xfId="1543" xr:uid="{00000000-0005-0000-0000-0000FF050000}"/>
    <cellStyle name="20% - Accent2 5 2 3" xfId="1544" xr:uid="{00000000-0005-0000-0000-000000060000}"/>
    <cellStyle name="20% - Accent2 5 2 3 10" xfId="18422" xr:uid="{00000000-0005-0000-0000-000001060000}"/>
    <cellStyle name="20% - Accent2 5 2 3 2" xfId="1545" xr:uid="{00000000-0005-0000-0000-000002060000}"/>
    <cellStyle name="20% - Accent2 5 2 3 2 2" xfId="1546" xr:uid="{00000000-0005-0000-0000-000003060000}"/>
    <cellStyle name="20% - Accent2 5 2 3 2 3" xfId="1547" xr:uid="{00000000-0005-0000-0000-000004060000}"/>
    <cellStyle name="20% - Accent2 5 2 3 2 4" xfId="18423" xr:uid="{00000000-0005-0000-0000-000005060000}"/>
    <cellStyle name="20% - Accent2 5 2 3 2_Attribute (16-17)" xfId="1548" xr:uid="{00000000-0005-0000-0000-000006060000}"/>
    <cellStyle name="20% - Accent2 5 2 3 3" xfId="1549" xr:uid="{00000000-0005-0000-0000-000007060000}"/>
    <cellStyle name="20% - Accent2 5 2 3 3 2" xfId="1550" xr:uid="{00000000-0005-0000-0000-000008060000}"/>
    <cellStyle name="20% - Accent2 5 2 3 3 3" xfId="1551" xr:uid="{00000000-0005-0000-0000-000009060000}"/>
    <cellStyle name="20% - Accent2 5 2 3 3 4" xfId="18424" xr:uid="{00000000-0005-0000-0000-00000A060000}"/>
    <cellStyle name="20% - Accent2 5 2 3 3_Attribute (16-17)" xfId="1552" xr:uid="{00000000-0005-0000-0000-00000B060000}"/>
    <cellStyle name="20% - Accent2 5 2 3 4" xfId="1553" xr:uid="{00000000-0005-0000-0000-00000C060000}"/>
    <cellStyle name="20% - Accent2 5 2 3 4 2" xfId="1554" xr:uid="{00000000-0005-0000-0000-00000D060000}"/>
    <cellStyle name="20% - Accent2 5 2 3 4 3" xfId="1555" xr:uid="{00000000-0005-0000-0000-00000E060000}"/>
    <cellStyle name="20% - Accent2 5 2 3 4 4" xfId="18425" xr:uid="{00000000-0005-0000-0000-00000F060000}"/>
    <cellStyle name="20% - Accent2 5 2 3 4_Attribute (16-17)" xfId="1556" xr:uid="{00000000-0005-0000-0000-000010060000}"/>
    <cellStyle name="20% - Accent2 5 2 3 5" xfId="1557" xr:uid="{00000000-0005-0000-0000-000011060000}"/>
    <cellStyle name="20% - Accent2 5 2 3 6" xfId="1558" xr:uid="{00000000-0005-0000-0000-000012060000}"/>
    <cellStyle name="20% - Accent2 5 2 3 7" xfId="1559" xr:uid="{00000000-0005-0000-0000-000013060000}"/>
    <cellStyle name="20% - Accent2 5 2 3 8" xfId="1560" xr:uid="{00000000-0005-0000-0000-000014060000}"/>
    <cellStyle name="20% - Accent2 5 2 3 9" xfId="1561" xr:uid="{00000000-0005-0000-0000-000015060000}"/>
    <cellStyle name="20% - Accent2 5 2 3_Attribute (16-17)" xfId="1562" xr:uid="{00000000-0005-0000-0000-000016060000}"/>
    <cellStyle name="20% - Accent2 5 2 4" xfId="1563" xr:uid="{00000000-0005-0000-0000-000017060000}"/>
    <cellStyle name="20% - Accent2 5 2 4 2" xfId="1564" xr:uid="{00000000-0005-0000-0000-000018060000}"/>
    <cellStyle name="20% - Accent2 5 2 4 3" xfId="1565" xr:uid="{00000000-0005-0000-0000-000019060000}"/>
    <cellStyle name="20% - Accent2 5 2 4 4" xfId="18426" xr:uid="{00000000-0005-0000-0000-00001A060000}"/>
    <cellStyle name="20% - Accent2 5 2 4_Attribute (16-17)" xfId="1566" xr:uid="{00000000-0005-0000-0000-00001B060000}"/>
    <cellStyle name="20% - Accent2 5 2 5" xfId="1567" xr:uid="{00000000-0005-0000-0000-00001C060000}"/>
    <cellStyle name="20% - Accent2 5 2 5 2" xfId="1568" xr:uid="{00000000-0005-0000-0000-00001D060000}"/>
    <cellStyle name="20% - Accent2 5 2 5 3" xfId="1569" xr:uid="{00000000-0005-0000-0000-00001E060000}"/>
    <cellStyle name="20% - Accent2 5 2 5 4" xfId="18427" xr:uid="{00000000-0005-0000-0000-00001F060000}"/>
    <cellStyle name="20% - Accent2 5 2 5_Attribute (16-17)" xfId="1570" xr:uid="{00000000-0005-0000-0000-000020060000}"/>
    <cellStyle name="20% - Accent2 5 2 6" xfId="1571" xr:uid="{00000000-0005-0000-0000-000021060000}"/>
    <cellStyle name="20% - Accent2 5 2 6 2" xfId="1572" xr:uid="{00000000-0005-0000-0000-000022060000}"/>
    <cellStyle name="20% - Accent2 5 2 6 3" xfId="1573" xr:uid="{00000000-0005-0000-0000-000023060000}"/>
    <cellStyle name="20% - Accent2 5 2 6 4" xfId="18428" xr:uid="{00000000-0005-0000-0000-000024060000}"/>
    <cellStyle name="20% - Accent2 5 2 6_Attribute (16-17)" xfId="1574" xr:uid="{00000000-0005-0000-0000-000025060000}"/>
    <cellStyle name="20% - Accent2 5 2 7" xfId="1575" xr:uid="{00000000-0005-0000-0000-000026060000}"/>
    <cellStyle name="20% - Accent2 5 2 8" xfId="1576" xr:uid="{00000000-0005-0000-0000-000027060000}"/>
    <cellStyle name="20% - Accent2 5 2 9" xfId="1577" xr:uid="{00000000-0005-0000-0000-000028060000}"/>
    <cellStyle name="20% - Accent2 5 2_Attribute" xfId="17961" xr:uid="{00000000-0005-0000-0000-000029060000}"/>
    <cellStyle name="20% - Accent2 5 3" xfId="1578" xr:uid="{00000000-0005-0000-0000-00002A060000}"/>
    <cellStyle name="20% - Accent2 5 3 10" xfId="18429" xr:uid="{00000000-0005-0000-0000-00002B060000}"/>
    <cellStyle name="20% - Accent2 5 3 2" xfId="1579" xr:uid="{00000000-0005-0000-0000-00002C060000}"/>
    <cellStyle name="20% - Accent2 5 3 2 2" xfId="1580" xr:uid="{00000000-0005-0000-0000-00002D060000}"/>
    <cellStyle name="20% - Accent2 5 3 2 3" xfId="1581" xr:uid="{00000000-0005-0000-0000-00002E060000}"/>
    <cellStyle name="20% - Accent2 5 3 2 4" xfId="18430" xr:uid="{00000000-0005-0000-0000-00002F060000}"/>
    <cellStyle name="20% - Accent2 5 3 2_Attribute (16-17)" xfId="1582" xr:uid="{00000000-0005-0000-0000-000030060000}"/>
    <cellStyle name="20% - Accent2 5 3 3" xfId="1583" xr:uid="{00000000-0005-0000-0000-000031060000}"/>
    <cellStyle name="20% - Accent2 5 3 3 2" xfId="1584" xr:uid="{00000000-0005-0000-0000-000032060000}"/>
    <cellStyle name="20% - Accent2 5 3 3 3" xfId="1585" xr:uid="{00000000-0005-0000-0000-000033060000}"/>
    <cellStyle name="20% - Accent2 5 3 3 4" xfId="18431" xr:uid="{00000000-0005-0000-0000-000034060000}"/>
    <cellStyle name="20% - Accent2 5 3 3_Attribute (16-17)" xfId="1586" xr:uid="{00000000-0005-0000-0000-000035060000}"/>
    <cellStyle name="20% - Accent2 5 3 4" xfId="1587" xr:uid="{00000000-0005-0000-0000-000036060000}"/>
    <cellStyle name="20% - Accent2 5 3 4 2" xfId="1588" xr:uid="{00000000-0005-0000-0000-000037060000}"/>
    <cellStyle name="20% - Accent2 5 3 4 3" xfId="1589" xr:uid="{00000000-0005-0000-0000-000038060000}"/>
    <cellStyle name="20% - Accent2 5 3 4 4" xfId="18432" xr:uid="{00000000-0005-0000-0000-000039060000}"/>
    <cellStyle name="20% - Accent2 5 3 4_Attribute (16-17)" xfId="1590" xr:uid="{00000000-0005-0000-0000-00003A060000}"/>
    <cellStyle name="20% - Accent2 5 3 5" xfId="1591" xr:uid="{00000000-0005-0000-0000-00003B060000}"/>
    <cellStyle name="20% - Accent2 5 3 6" xfId="1592" xr:uid="{00000000-0005-0000-0000-00003C060000}"/>
    <cellStyle name="20% - Accent2 5 3 7" xfId="1593" xr:uid="{00000000-0005-0000-0000-00003D060000}"/>
    <cellStyle name="20% - Accent2 5 3 8" xfId="1594" xr:uid="{00000000-0005-0000-0000-00003E060000}"/>
    <cellStyle name="20% - Accent2 5 3 9" xfId="1595" xr:uid="{00000000-0005-0000-0000-00003F060000}"/>
    <cellStyle name="20% - Accent2 5 3_Attribute (16-17)" xfId="1596" xr:uid="{00000000-0005-0000-0000-000040060000}"/>
    <cellStyle name="20% - Accent2 5 4" xfId="1597" xr:uid="{00000000-0005-0000-0000-000041060000}"/>
    <cellStyle name="20% - Accent2 5 4 10" xfId="18433" xr:uid="{00000000-0005-0000-0000-000042060000}"/>
    <cellStyle name="20% - Accent2 5 4 2" xfId="1598" xr:uid="{00000000-0005-0000-0000-000043060000}"/>
    <cellStyle name="20% - Accent2 5 4 2 2" xfId="1599" xr:uid="{00000000-0005-0000-0000-000044060000}"/>
    <cellStyle name="20% - Accent2 5 4 2 3" xfId="1600" xr:uid="{00000000-0005-0000-0000-000045060000}"/>
    <cellStyle name="20% - Accent2 5 4 2 4" xfId="18434" xr:uid="{00000000-0005-0000-0000-000046060000}"/>
    <cellStyle name="20% - Accent2 5 4 2_Attribute (16-17)" xfId="1601" xr:uid="{00000000-0005-0000-0000-000047060000}"/>
    <cellStyle name="20% - Accent2 5 4 3" xfId="1602" xr:uid="{00000000-0005-0000-0000-000048060000}"/>
    <cellStyle name="20% - Accent2 5 4 3 2" xfId="1603" xr:uid="{00000000-0005-0000-0000-000049060000}"/>
    <cellStyle name="20% - Accent2 5 4 3 3" xfId="1604" xr:uid="{00000000-0005-0000-0000-00004A060000}"/>
    <cellStyle name="20% - Accent2 5 4 3 4" xfId="18435" xr:uid="{00000000-0005-0000-0000-00004B060000}"/>
    <cellStyle name="20% - Accent2 5 4 3_Attribute (16-17)" xfId="1605" xr:uid="{00000000-0005-0000-0000-00004C060000}"/>
    <cellStyle name="20% - Accent2 5 4 4" xfId="1606" xr:uid="{00000000-0005-0000-0000-00004D060000}"/>
    <cellStyle name="20% - Accent2 5 4 4 2" xfId="1607" xr:uid="{00000000-0005-0000-0000-00004E060000}"/>
    <cellStyle name="20% - Accent2 5 4 4 3" xfId="1608" xr:uid="{00000000-0005-0000-0000-00004F060000}"/>
    <cellStyle name="20% - Accent2 5 4 4 4" xfId="18436" xr:uid="{00000000-0005-0000-0000-000050060000}"/>
    <cellStyle name="20% - Accent2 5 4 4_Attribute (16-17)" xfId="1609" xr:uid="{00000000-0005-0000-0000-000051060000}"/>
    <cellStyle name="20% - Accent2 5 4 5" xfId="1610" xr:uid="{00000000-0005-0000-0000-000052060000}"/>
    <cellStyle name="20% - Accent2 5 4 6" xfId="1611" xr:uid="{00000000-0005-0000-0000-000053060000}"/>
    <cellStyle name="20% - Accent2 5 4 7" xfId="1612" xr:uid="{00000000-0005-0000-0000-000054060000}"/>
    <cellStyle name="20% - Accent2 5 4 8" xfId="1613" xr:uid="{00000000-0005-0000-0000-000055060000}"/>
    <cellStyle name="20% - Accent2 5 4 9" xfId="1614" xr:uid="{00000000-0005-0000-0000-000056060000}"/>
    <cellStyle name="20% - Accent2 5 4_Attribute (16-17)" xfId="1615" xr:uid="{00000000-0005-0000-0000-000057060000}"/>
    <cellStyle name="20% - Accent2 5 5" xfId="1616" xr:uid="{00000000-0005-0000-0000-000058060000}"/>
    <cellStyle name="20% - Accent2 5 5 2" xfId="1617" xr:uid="{00000000-0005-0000-0000-000059060000}"/>
    <cellStyle name="20% - Accent2 5 5 3" xfId="1618" xr:uid="{00000000-0005-0000-0000-00005A060000}"/>
    <cellStyle name="20% - Accent2 5 5 4" xfId="18437" xr:uid="{00000000-0005-0000-0000-00005B060000}"/>
    <cellStyle name="20% - Accent2 5 5_Attribute (16-17)" xfId="1619" xr:uid="{00000000-0005-0000-0000-00005C060000}"/>
    <cellStyle name="20% - Accent2 5 6" xfId="1620" xr:uid="{00000000-0005-0000-0000-00005D060000}"/>
    <cellStyle name="20% - Accent2 5 6 2" xfId="1621" xr:uid="{00000000-0005-0000-0000-00005E060000}"/>
    <cellStyle name="20% - Accent2 5 6 3" xfId="1622" xr:uid="{00000000-0005-0000-0000-00005F060000}"/>
    <cellStyle name="20% - Accent2 5 6 4" xfId="18438" xr:uid="{00000000-0005-0000-0000-000060060000}"/>
    <cellStyle name="20% - Accent2 5 6_Attribute (16-17)" xfId="1623" xr:uid="{00000000-0005-0000-0000-000061060000}"/>
    <cellStyle name="20% - Accent2 5 7" xfId="1624" xr:uid="{00000000-0005-0000-0000-000062060000}"/>
    <cellStyle name="20% - Accent2 5 7 2" xfId="1625" xr:uid="{00000000-0005-0000-0000-000063060000}"/>
    <cellStyle name="20% - Accent2 5 7 3" xfId="1626" xr:uid="{00000000-0005-0000-0000-000064060000}"/>
    <cellStyle name="20% - Accent2 5 7 4" xfId="18439" xr:uid="{00000000-0005-0000-0000-000065060000}"/>
    <cellStyle name="20% - Accent2 5 7_Attribute (16-17)" xfId="1627" xr:uid="{00000000-0005-0000-0000-000066060000}"/>
    <cellStyle name="20% - Accent2 5 8" xfId="1628" xr:uid="{00000000-0005-0000-0000-000067060000}"/>
    <cellStyle name="20% - Accent2 5 9" xfId="1629" xr:uid="{00000000-0005-0000-0000-000068060000}"/>
    <cellStyle name="20% - Accent2 5_Attribute" xfId="17960" xr:uid="{00000000-0005-0000-0000-000069060000}"/>
    <cellStyle name="20% - Accent2 6" xfId="217" xr:uid="{00000000-0005-0000-0000-00006A060000}"/>
    <cellStyle name="20% - Accent2 6 10" xfId="1630" xr:uid="{00000000-0005-0000-0000-00006B060000}"/>
    <cellStyle name="20% - Accent2 6 11" xfId="1631" xr:uid="{00000000-0005-0000-0000-00006C060000}"/>
    <cellStyle name="20% - Accent2 6 12" xfId="1632" xr:uid="{00000000-0005-0000-0000-00006D060000}"/>
    <cellStyle name="20% - Accent2 6 13" xfId="18440" xr:uid="{00000000-0005-0000-0000-00006E060000}"/>
    <cellStyle name="20% - Accent2 6 2" xfId="276" xr:uid="{00000000-0005-0000-0000-00006F060000}"/>
    <cellStyle name="20% - Accent2 6 2 10" xfId="1633" xr:uid="{00000000-0005-0000-0000-000070060000}"/>
    <cellStyle name="20% - Accent2 6 2 11" xfId="1634" xr:uid="{00000000-0005-0000-0000-000071060000}"/>
    <cellStyle name="20% - Accent2 6 2 12" xfId="18441" xr:uid="{00000000-0005-0000-0000-000072060000}"/>
    <cellStyle name="20% - Accent2 6 2 2" xfId="1635" xr:uid="{00000000-0005-0000-0000-000073060000}"/>
    <cellStyle name="20% - Accent2 6 2 2 10" xfId="18442" xr:uid="{00000000-0005-0000-0000-000074060000}"/>
    <cellStyle name="20% - Accent2 6 2 2 2" xfId="1636" xr:uid="{00000000-0005-0000-0000-000075060000}"/>
    <cellStyle name="20% - Accent2 6 2 2 2 2" xfId="1637" xr:uid="{00000000-0005-0000-0000-000076060000}"/>
    <cellStyle name="20% - Accent2 6 2 2 2 3" xfId="1638" xr:uid="{00000000-0005-0000-0000-000077060000}"/>
    <cellStyle name="20% - Accent2 6 2 2 2 4" xfId="18443" xr:uid="{00000000-0005-0000-0000-000078060000}"/>
    <cellStyle name="20% - Accent2 6 2 2 2_Attribute (16-17)" xfId="1639" xr:uid="{00000000-0005-0000-0000-000079060000}"/>
    <cellStyle name="20% - Accent2 6 2 2 3" xfId="1640" xr:uid="{00000000-0005-0000-0000-00007A060000}"/>
    <cellStyle name="20% - Accent2 6 2 2 3 2" xfId="1641" xr:uid="{00000000-0005-0000-0000-00007B060000}"/>
    <cellStyle name="20% - Accent2 6 2 2 3 3" xfId="1642" xr:uid="{00000000-0005-0000-0000-00007C060000}"/>
    <cellStyle name="20% - Accent2 6 2 2 3 4" xfId="18444" xr:uid="{00000000-0005-0000-0000-00007D060000}"/>
    <cellStyle name="20% - Accent2 6 2 2 3_Attribute (16-17)" xfId="1643" xr:uid="{00000000-0005-0000-0000-00007E060000}"/>
    <cellStyle name="20% - Accent2 6 2 2 4" xfId="1644" xr:uid="{00000000-0005-0000-0000-00007F060000}"/>
    <cellStyle name="20% - Accent2 6 2 2 4 2" xfId="1645" xr:uid="{00000000-0005-0000-0000-000080060000}"/>
    <cellStyle name="20% - Accent2 6 2 2 4 3" xfId="1646" xr:uid="{00000000-0005-0000-0000-000081060000}"/>
    <cellStyle name="20% - Accent2 6 2 2 4 4" xfId="18445" xr:uid="{00000000-0005-0000-0000-000082060000}"/>
    <cellStyle name="20% - Accent2 6 2 2 4_Attribute (16-17)" xfId="1647" xr:uid="{00000000-0005-0000-0000-000083060000}"/>
    <cellStyle name="20% - Accent2 6 2 2 5" xfId="1648" xr:uid="{00000000-0005-0000-0000-000084060000}"/>
    <cellStyle name="20% - Accent2 6 2 2 6" xfId="1649" xr:uid="{00000000-0005-0000-0000-000085060000}"/>
    <cellStyle name="20% - Accent2 6 2 2 7" xfId="1650" xr:uid="{00000000-0005-0000-0000-000086060000}"/>
    <cellStyle name="20% - Accent2 6 2 2 8" xfId="1651" xr:uid="{00000000-0005-0000-0000-000087060000}"/>
    <cellStyle name="20% - Accent2 6 2 2 9" xfId="1652" xr:uid="{00000000-0005-0000-0000-000088060000}"/>
    <cellStyle name="20% - Accent2 6 2 2_Attribute (16-17)" xfId="1653" xr:uid="{00000000-0005-0000-0000-000089060000}"/>
    <cellStyle name="20% - Accent2 6 2 3" xfId="1654" xr:uid="{00000000-0005-0000-0000-00008A060000}"/>
    <cellStyle name="20% - Accent2 6 2 3 10" xfId="18446" xr:uid="{00000000-0005-0000-0000-00008B060000}"/>
    <cellStyle name="20% - Accent2 6 2 3 2" xfId="1655" xr:uid="{00000000-0005-0000-0000-00008C060000}"/>
    <cellStyle name="20% - Accent2 6 2 3 2 2" xfId="1656" xr:uid="{00000000-0005-0000-0000-00008D060000}"/>
    <cellStyle name="20% - Accent2 6 2 3 2 3" xfId="1657" xr:uid="{00000000-0005-0000-0000-00008E060000}"/>
    <cellStyle name="20% - Accent2 6 2 3 2 4" xfId="18447" xr:uid="{00000000-0005-0000-0000-00008F060000}"/>
    <cellStyle name="20% - Accent2 6 2 3 2_Attribute (16-17)" xfId="1658" xr:uid="{00000000-0005-0000-0000-000090060000}"/>
    <cellStyle name="20% - Accent2 6 2 3 3" xfId="1659" xr:uid="{00000000-0005-0000-0000-000091060000}"/>
    <cellStyle name="20% - Accent2 6 2 3 3 2" xfId="1660" xr:uid="{00000000-0005-0000-0000-000092060000}"/>
    <cellStyle name="20% - Accent2 6 2 3 3 3" xfId="1661" xr:uid="{00000000-0005-0000-0000-000093060000}"/>
    <cellStyle name="20% - Accent2 6 2 3 3 4" xfId="18448" xr:uid="{00000000-0005-0000-0000-000094060000}"/>
    <cellStyle name="20% - Accent2 6 2 3 3_Attribute (16-17)" xfId="1662" xr:uid="{00000000-0005-0000-0000-000095060000}"/>
    <cellStyle name="20% - Accent2 6 2 3 4" xfId="1663" xr:uid="{00000000-0005-0000-0000-000096060000}"/>
    <cellStyle name="20% - Accent2 6 2 3 4 2" xfId="1664" xr:uid="{00000000-0005-0000-0000-000097060000}"/>
    <cellStyle name="20% - Accent2 6 2 3 4 3" xfId="1665" xr:uid="{00000000-0005-0000-0000-000098060000}"/>
    <cellStyle name="20% - Accent2 6 2 3 4 4" xfId="18449" xr:uid="{00000000-0005-0000-0000-000099060000}"/>
    <cellStyle name="20% - Accent2 6 2 3 4_Attribute (16-17)" xfId="1666" xr:uid="{00000000-0005-0000-0000-00009A060000}"/>
    <cellStyle name="20% - Accent2 6 2 3 5" xfId="1667" xr:uid="{00000000-0005-0000-0000-00009B060000}"/>
    <cellStyle name="20% - Accent2 6 2 3 6" xfId="1668" xr:uid="{00000000-0005-0000-0000-00009C060000}"/>
    <cellStyle name="20% - Accent2 6 2 3 7" xfId="1669" xr:uid="{00000000-0005-0000-0000-00009D060000}"/>
    <cellStyle name="20% - Accent2 6 2 3 8" xfId="1670" xr:uid="{00000000-0005-0000-0000-00009E060000}"/>
    <cellStyle name="20% - Accent2 6 2 3 9" xfId="1671" xr:uid="{00000000-0005-0000-0000-00009F060000}"/>
    <cellStyle name="20% - Accent2 6 2 3_Attribute (16-17)" xfId="1672" xr:uid="{00000000-0005-0000-0000-0000A0060000}"/>
    <cellStyle name="20% - Accent2 6 2 4" xfId="1673" xr:uid="{00000000-0005-0000-0000-0000A1060000}"/>
    <cellStyle name="20% - Accent2 6 2 4 2" xfId="1674" xr:uid="{00000000-0005-0000-0000-0000A2060000}"/>
    <cellStyle name="20% - Accent2 6 2 4 3" xfId="1675" xr:uid="{00000000-0005-0000-0000-0000A3060000}"/>
    <cellStyle name="20% - Accent2 6 2 4 4" xfId="18450" xr:uid="{00000000-0005-0000-0000-0000A4060000}"/>
    <cellStyle name="20% - Accent2 6 2 4_Attribute (16-17)" xfId="1676" xr:uid="{00000000-0005-0000-0000-0000A5060000}"/>
    <cellStyle name="20% - Accent2 6 2 5" xfId="1677" xr:uid="{00000000-0005-0000-0000-0000A6060000}"/>
    <cellStyle name="20% - Accent2 6 2 5 2" xfId="1678" xr:uid="{00000000-0005-0000-0000-0000A7060000}"/>
    <cellStyle name="20% - Accent2 6 2 5 3" xfId="1679" xr:uid="{00000000-0005-0000-0000-0000A8060000}"/>
    <cellStyle name="20% - Accent2 6 2 5 4" xfId="18451" xr:uid="{00000000-0005-0000-0000-0000A9060000}"/>
    <cellStyle name="20% - Accent2 6 2 5_Attribute (16-17)" xfId="1680" xr:uid="{00000000-0005-0000-0000-0000AA060000}"/>
    <cellStyle name="20% - Accent2 6 2 6" xfId="1681" xr:uid="{00000000-0005-0000-0000-0000AB060000}"/>
    <cellStyle name="20% - Accent2 6 2 6 2" xfId="1682" xr:uid="{00000000-0005-0000-0000-0000AC060000}"/>
    <cellStyle name="20% - Accent2 6 2 6 3" xfId="1683" xr:uid="{00000000-0005-0000-0000-0000AD060000}"/>
    <cellStyle name="20% - Accent2 6 2 6 4" xfId="18452" xr:uid="{00000000-0005-0000-0000-0000AE060000}"/>
    <cellStyle name="20% - Accent2 6 2 6_Attribute (16-17)" xfId="1684" xr:uid="{00000000-0005-0000-0000-0000AF060000}"/>
    <cellStyle name="20% - Accent2 6 2 7" xfId="1685" xr:uid="{00000000-0005-0000-0000-0000B0060000}"/>
    <cellStyle name="20% - Accent2 6 2 8" xfId="1686" xr:uid="{00000000-0005-0000-0000-0000B1060000}"/>
    <cellStyle name="20% - Accent2 6 2 9" xfId="1687" xr:uid="{00000000-0005-0000-0000-0000B2060000}"/>
    <cellStyle name="20% - Accent2 6 2_Attribute" xfId="17963" xr:uid="{00000000-0005-0000-0000-0000B3060000}"/>
    <cellStyle name="20% - Accent2 6 3" xfId="1688" xr:uid="{00000000-0005-0000-0000-0000B4060000}"/>
    <cellStyle name="20% - Accent2 6 3 10" xfId="18453" xr:uid="{00000000-0005-0000-0000-0000B5060000}"/>
    <cellStyle name="20% - Accent2 6 3 2" xfId="1689" xr:uid="{00000000-0005-0000-0000-0000B6060000}"/>
    <cellStyle name="20% - Accent2 6 3 2 2" xfId="1690" xr:uid="{00000000-0005-0000-0000-0000B7060000}"/>
    <cellStyle name="20% - Accent2 6 3 2 3" xfId="1691" xr:uid="{00000000-0005-0000-0000-0000B8060000}"/>
    <cellStyle name="20% - Accent2 6 3 2 4" xfId="18454" xr:uid="{00000000-0005-0000-0000-0000B9060000}"/>
    <cellStyle name="20% - Accent2 6 3 2_Attribute (16-17)" xfId="1692" xr:uid="{00000000-0005-0000-0000-0000BA060000}"/>
    <cellStyle name="20% - Accent2 6 3 3" xfId="1693" xr:uid="{00000000-0005-0000-0000-0000BB060000}"/>
    <cellStyle name="20% - Accent2 6 3 3 2" xfId="1694" xr:uid="{00000000-0005-0000-0000-0000BC060000}"/>
    <cellStyle name="20% - Accent2 6 3 3 3" xfId="1695" xr:uid="{00000000-0005-0000-0000-0000BD060000}"/>
    <cellStyle name="20% - Accent2 6 3 3 4" xfId="18455" xr:uid="{00000000-0005-0000-0000-0000BE060000}"/>
    <cellStyle name="20% - Accent2 6 3 3_Attribute (16-17)" xfId="1696" xr:uid="{00000000-0005-0000-0000-0000BF060000}"/>
    <cellStyle name="20% - Accent2 6 3 4" xfId="1697" xr:uid="{00000000-0005-0000-0000-0000C0060000}"/>
    <cellStyle name="20% - Accent2 6 3 4 2" xfId="1698" xr:uid="{00000000-0005-0000-0000-0000C1060000}"/>
    <cellStyle name="20% - Accent2 6 3 4 3" xfId="1699" xr:uid="{00000000-0005-0000-0000-0000C2060000}"/>
    <cellStyle name="20% - Accent2 6 3 4 4" xfId="18456" xr:uid="{00000000-0005-0000-0000-0000C3060000}"/>
    <cellStyle name="20% - Accent2 6 3 4_Attribute (16-17)" xfId="1700" xr:uid="{00000000-0005-0000-0000-0000C4060000}"/>
    <cellStyle name="20% - Accent2 6 3 5" xfId="1701" xr:uid="{00000000-0005-0000-0000-0000C5060000}"/>
    <cellStyle name="20% - Accent2 6 3 6" xfId="1702" xr:uid="{00000000-0005-0000-0000-0000C6060000}"/>
    <cellStyle name="20% - Accent2 6 3 7" xfId="1703" xr:uid="{00000000-0005-0000-0000-0000C7060000}"/>
    <cellStyle name="20% - Accent2 6 3 8" xfId="1704" xr:uid="{00000000-0005-0000-0000-0000C8060000}"/>
    <cellStyle name="20% - Accent2 6 3 9" xfId="1705" xr:uid="{00000000-0005-0000-0000-0000C9060000}"/>
    <cellStyle name="20% - Accent2 6 3_Attribute (16-17)" xfId="1706" xr:uid="{00000000-0005-0000-0000-0000CA060000}"/>
    <cellStyle name="20% - Accent2 6 4" xfId="1707" xr:uid="{00000000-0005-0000-0000-0000CB060000}"/>
    <cellStyle name="20% - Accent2 6 4 10" xfId="18457" xr:uid="{00000000-0005-0000-0000-0000CC060000}"/>
    <cellStyle name="20% - Accent2 6 4 2" xfId="1708" xr:uid="{00000000-0005-0000-0000-0000CD060000}"/>
    <cellStyle name="20% - Accent2 6 4 2 2" xfId="1709" xr:uid="{00000000-0005-0000-0000-0000CE060000}"/>
    <cellStyle name="20% - Accent2 6 4 2 3" xfId="1710" xr:uid="{00000000-0005-0000-0000-0000CF060000}"/>
    <cellStyle name="20% - Accent2 6 4 2 4" xfId="18458" xr:uid="{00000000-0005-0000-0000-0000D0060000}"/>
    <cellStyle name="20% - Accent2 6 4 2_Attribute (16-17)" xfId="1711" xr:uid="{00000000-0005-0000-0000-0000D1060000}"/>
    <cellStyle name="20% - Accent2 6 4 3" xfId="1712" xr:uid="{00000000-0005-0000-0000-0000D2060000}"/>
    <cellStyle name="20% - Accent2 6 4 3 2" xfId="1713" xr:uid="{00000000-0005-0000-0000-0000D3060000}"/>
    <cellStyle name="20% - Accent2 6 4 3 3" xfId="1714" xr:uid="{00000000-0005-0000-0000-0000D4060000}"/>
    <cellStyle name="20% - Accent2 6 4 3 4" xfId="18459" xr:uid="{00000000-0005-0000-0000-0000D5060000}"/>
    <cellStyle name="20% - Accent2 6 4 3_Attribute (16-17)" xfId="1715" xr:uid="{00000000-0005-0000-0000-0000D6060000}"/>
    <cellStyle name="20% - Accent2 6 4 4" xfId="1716" xr:uid="{00000000-0005-0000-0000-0000D7060000}"/>
    <cellStyle name="20% - Accent2 6 4 4 2" xfId="1717" xr:uid="{00000000-0005-0000-0000-0000D8060000}"/>
    <cellStyle name="20% - Accent2 6 4 4 3" xfId="1718" xr:uid="{00000000-0005-0000-0000-0000D9060000}"/>
    <cellStyle name="20% - Accent2 6 4 4 4" xfId="18460" xr:uid="{00000000-0005-0000-0000-0000DA060000}"/>
    <cellStyle name="20% - Accent2 6 4 4_Attribute (16-17)" xfId="1719" xr:uid="{00000000-0005-0000-0000-0000DB060000}"/>
    <cellStyle name="20% - Accent2 6 4 5" xfId="1720" xr:uid="{00000000-0005-0000-0000-0000DC060000}"/>
    <cellStyle name="20% - Accent2 6 4 6" xfId="1721" xr:uid="{00000000-0005-0000-0000-0000DD060000}"/>
    <cellStyle name="20% - Accent2 6 4 7" xfId="1722" xr:uid="{00000000-0005-0000-0000-0000DE060000}"/>
    <cellStyle name="20% - Accent2 6 4 8" xfId="1723" xr:uid="{00000000-0005-0000-0000-0000DF060000}"/>
    <cellStyle name="20% - Accent2 6 4 9" xfId="1724" xr:uid="{00000000-0005-0000-0000-0000E0060000}"/>
    <cellStyle name="20% - Accent2 6 4_Attribute (16-17)" xfId="1725" xr:uid="{00000000-0005-0000-0000-0000E1060000}"/>
    <cellStyle name="20% - Accent2 6 5" xfId="1726" xr:uid="{00000000-0005-0000-0000-0000E2060000}"/>
    <cellStyle name="20% - Accent2 6 5 2" xfId="1727" xr:uid="{00000000-0005-0000-0000-0000E3060000}"/>
    <cellStyle name="20% - Accent2 6 5 3" xfId="1728" xr:uid="{00000000-0005-0000-0000-0000E4060000}"/>
    <cellStyle name="20% - Accent2 6 5 4" xfId="18461" xr:uid="{00000000-0005-0000-0000-0000E5060000}"/>
    <cellStyle name="20% - Accent2 6 5_Attribute (16-17)" xfId="1729" xr:uid="{00000000-0005-0000-0000-0000E6060000}"/>
    <cellStyle name="20% - Accent2 6 6" xfId="1730" xr:uid="{00000000-0005-0000-0000-0000E7060000}"/>
    <cellStyle name="20% - Accent2 6 6 2" xfId="1731" xr:uid="{00000000-0005-0000-0000-0000E8060000}"/>
    <cellStyle name="20% - Accent2 6 6 3" xfId="1732" xr:uid="{00000000-0005-0000-0000-0000E9060000}"/>
    <cellStyle name="20% - Accent2 6 6 4" xfId="18462" xr:uid="{00000000-0005-0000-0000-0000EA060000}"/>
    <cellStyle name="20% - Accent2 6 6_Attribute (16-17)" xfId="1733" xr:uid="{00000000-0005-0000-0000-0000EB060000}"/>
    <cellStyle name="20% - Accent2 6 7" xfId="1734" xr:uid="{00000000-0005-0000-0000-0000EC060000}"/>
    <cellStyle name="20% - Accent2 6 7 2" xfId="1735" xr:uid="{00000000-0005-0000-0000-0000ED060000}"/>
    <cellStyle name="20% - Accent2 6 7 3" xfId="1736" xr:uid="{00000000-0005-0000-0000-0000EE060000}"/>
    <cellStyle name="20% - Accent2 6 7 4" xfId="18463" xr:uid="{00000000-0005-0000-0000-0000EF060000}"/>
    <cellStyle name="20% - Accent2 6 7_Attribute (16-17)" xfId="1737" xr:uid="{00000000-0005-0000-0000-0000F0060000}"/>
    <cellStyle name="20% - Accent2 6 8" xfId="1738" xr:uid="{00000000-0005-0000-0000-0000F1060000}"/>
    <cellStyle name="20% - Accent2 6 9" xfId="1739" xr:uid="{00000000-0005-0000-0000-0000F2060000}"/>
    <cellStyle name="20% - Accent2 6_Attribute" xfId="17962" xr:uid="{00000000-0005-0000-0000-0000F3060000}"/>
    <cellStyle name="20% - Accent2 7" xfId="290" xr:uid="{00000000-0005-0000-0000-0000F4060000}"/>
    <cellStyle name="20% - Accent2 7 10" xfId="1740" xr:uid="{00000000-0005-0000-0000-0000F5060000}"/>
    <cellStyle name="20% - Accent2 7 11" xfId="1741" xr:uid="{00000000-0005-0000-0000-0000F6060000}"/>
    <cellStyle name="20% - Accent2 7 12" xfId="1742" xr:uid="{00000000-0005-0000-0000-0000F7060000}"/>
    <cellStyle name="20% - Accent2 7 13" xfId="18464" xr:uid="{00000000-0005-0000-0000-0000F8060000}"/>
    <cellStyle name="20% - Accent2 7 2" xfId="1743" xr:uid="{00000000-0005-0000-0000-0000F9060000}"/>
    <cellStyle name="20% - Accent2 7 2 10" xfId="1744" xr:uid="{00000000-0005-0000-0000-0000FA060000}"/>
    <cellStyle name="20% - Accent2 7 2 11" xfId="18465" xr:uid="{00000000-0005-0000-0000-0000FB060000}"/>
    <cellStyle name="20% - Accent2 7 2 2" xfId="1745" xr:uid="{00000000-0005-0000-0000-0000FC060000}"/>
    <cellStyle name="20% - Accent2 7 2 2 10" xfId="18466" xr:uid="{00000000-0005-0000-0000-0000FD060000}"/>
    <cellStyle name="20% - Accent2 7 2 2 2" xfId="1746" xr:uid="{00000000-0005-0000-0000-0000FE060000}"/>
    <cellStyle name="20% - Accent2 7 2 2 2 2" xfId="1747" xr:uid="{00000000-0005-0000-0000-0000FF060000}"/>
    <cellStyle name="20% - Accent2 7 2 2 2 3" xfId="1748" xr:uid="{00000000-0005-0000-0000-000000070000}"/>
    <cellStyle name="20% - Accent2 7 2 2 2 4" xfId="18467" xr:uid="{00000000-0005-0000-0000-000001070000}"/>
    <cellStyle name="20% - Accent2 7 2 2 2_Attribute (16-17)" xfId="1749" xr:uid="{00000000-0005-0000-0000-000002070000}"/>
    <cellStyle name="20% - Accent2 7 2 2 3" xfId="1750" xr:uid="{00000000-0005-0000-0000-000003070000}"/>
    <cellStyle name="20% - Accent2 7 2 2 3 2" xfId="1751" xr:uid="{00000000-0005-0000-0000-000004070000}"/>
    <cellStyle name="20% - Accent2 7 2 2 3 3" xfId="1752" xr:uid="{00000000-0005-0000-0000-000005070000}"/>
    <cellStyle name="20% - Accent2 7 2 2 3 4" xfId="18468" xr:uid="{00000000-0005-0000-0000-000006070000}"/>
    <cellStyle name="20% - Accent2 7 2 2 3_Attribute (16-17)" xfId="1753" xr:uid="{00000000-0005-0000-0000-000007070000}"/>
    <cellStyle name="20% - Accent2 7 2 2 4" xfId="1754" xr:uid="{00000000-0005-0000-0000-000008070000}"/>
    <cellStyle name="20% - Accent2 7 2 2 4 2" xfId="1755" xr:uid="{00000000-0005-0000-0000-000009070000}"/>
    <cellStyle name="20% - Accent2 7 2 2 4 3" xfId="1756" xr:uid="{00000000-0005-0000-0000-00000A070000}"/>
    <cellStyle name="20% - Accent2 7 2 2 4 4" xfId="18469" xr:uid="{00000000-0005-0000-0000-00000B070000}"/>
    <cellStyle name="20% - Accent2 7 2 2 4_Attribute (16-17)" xfId="1757" xr:uid="{00000000-0005-0000-0000-00000C070000}"/>
    <cellStyle name="20% - Accent2 7 2 2 5" xfId="1758" xr:uid="{00000000-0005-0000-0000-00000D070000}"/>
    <cellStyle name="20% - Accent2 7 2 2 6" xfId="1759" xr:uid="{00000000-0005-0000-0000-00000E070000}"/>
    <cellStyle name="20% - Accent2 7 2 2 7" xfId="1760" xr:uid="{00000000-0005-0000-0000-00000F070000}"/>
    <cellStyle name="20% - Accent2 7 2 2 8" xfId="1761" xr:uid="{00000000-0005-0000-0000-000010070000}"/>
    <cellStyle name="20% - Accent2 7 2 2 9" xfId="1762" xr:uid="{00000000-0005-0000-0000-000011070000}"/>
    <cellStyle name="20% - Accent2 7 2 2_Attribute (16-17)" xfId="1763" xr:uid="{00000000-0005-0000-0000-000012070000}"/>
    <cellStyle name="20% - Accent2 7 2 3" xfId="1764" xr:uid="{00000000-0005-0000-0000-000013070000}"/>
    <cellStyle name="20% - Accent2 7 2 3 2" xfId="1765" xr:uid="{00000000-0005-0000-0000-000014070000}"/>
    <cellStyle name="20% - Accent2 7 2 3 3" xfId="1766" xr:uid="{00000000-0005-0000-0000-000015070000}"/>
    <cellStyle name="20% - Accent2 7 2 3 4" xfId="18470" xr:uid="{00000000-0005-0000-0000-000016070000}"/>
    <cellStyle name="20% - Accent2 7 2 3_Attribute (16-17)" xfId="1767" xr:uid="{00000000-0005-0000-0000-000017070000}"/>
    <cellStyle name="20% - Accent2 7 2 4" xfId="1768" xr:uid="{00000000-0005-0000-0000-000018070000}"/>
    <cellStyle name="20% - Accent2 7 2 4 2" xfId="1769" xr:uid="{00000000-0005-0000-0000-000019070000}"/>
    <cellStyle name="20% - Accent2 7 2 4 3" xfId="1770" xr:uid="{00000000-0005-0000-0000-00001A070000}"/>
    <cellStyle name="20% - Accent2 7 2 4 4" xfId="18471" xr:uid="{00000000-0005-0000-0000-00001B070000}"/>
    <cellStyle name="20% - Accent2 7 2 4_Attribute (16-17)" xfId="1771" xr:uid="{00000000-0005-0000-0000-00001C070000}"/>
    <cellStyle name="20% - Accent2 7 2 5" xfId="1772" xr:uid="{00000000-0005-0000-0000-00001D070000}"/>
    <cellStyle name="20% - Accent2 7 2 5 2" xfId="1773" xr:uid="{00000000-0005-0000-0000-00001E070000}"/>
    <cellStyle name="20% - Accent2 7 2 5 3" xfId="1774" xr:uid="{00000000-0005-0000-0000-00001F070000}"/>
    <cellStyle name="20% - Accent2 7 2 5 4" xfId="18472" xr:uid="{00000000-0005-0000-0000-000020070000}"/>
    <cellStyle name="20% - Accent2 7 2 5_Attribute (16-17)" xfId="1775" xr:uid="{00000000-0005-0000-0000-000021070000}"/>
    <cellStyle name="20% - Accent2 7 2 6" xfId="1776" xr:uid="{00000000-0005-0000-0000-000022070000}"/>
    <cellStyle name="20% - Accent2 7 2 7" xfId="1777" xr:uid="{00000000-0005-0000-0000-000023070000}"/>
    <cellStyle name="20% - Accent2 7 2 8" xfId="1778" xr:uid="{00000000-0005-0000-0000-000024070000}"/>
    <cellStyle name="20% - Accent2 7 2 9" xfId="1779" xr:uid="{00000000-0005-0000-0000-000025070000}"/>
    <cellStyle name="20% - Accent2 7 2_Attribute (16-17)" xfId="1780" xr:uid="{00000000-0005-0000-0000-000026070000}"/>
    <cellStyle name="20% - Accent2 7 3" xfId="1781" xr:uid="{00000000-0005-0000-0000-000027070000}"/>
    <cellStyle name="20% - Accent2 7 3 10" xfId="18473" xr:uid="{00000000-0005-0000-0000-000028070000}"/>
    <cellStyle name="20% - Accent2 7 3 2" xfId="1782" xr:uid="{00000000-0005-0000-0000-000029070000}"/>
    <cellStyle name="20% - Accent2 7 3 2 2" xfId="1783" xr:uid="{00000000-0005-0000-0000-00002A070000}"/>
    <cellStyle name="20% - Accent2 7 3 2 3" xfId="1784" xr:uid="{00000000-0005-0000-0000-00002B070000}"/>
    <cellStyle name="20% - Accent2 7 3 2 4" xfId="18474" xr:uid="{00000000-0005-0000-0000-00002C070000}"/>
    <cellStyle name="20% - Accent2 7 3 2_Attribute (16-17)" xfId="1785" xr:uid="{00000000-0005-0000-0000-00002D070000}"/>
    <cellStyle name="20% - Accent2 7 3 3" xfId="1786" xr:uid="{00000000-0005-0000-0000-00002E070000}"/>
    <cellStyle name="20% - Accent2 7 3 3 2" xfId="1787" xr:uid="{00000000-0005-0000-0000-00002F070000}"/>
    <cellStyle name="20% - Accent2 7 3 3 3" xfId="1788" xr:uid="{00000000-0005-0000-0000-000030070000}"/>
    <cellStyle name="20% - Accent2 7 3 3 4" xfId="18475" xr:uid="{00000000-0005-0000-0000-000031070000}"/>
    <cellStyle name="20% - Accent2 7 3 3_Attribute (16-17)" xfId="1789" xr:uid="{00000000-0005-0000-0000-000032070000}"/>
    <cellStyle name="20% - Accent2 7 3 4" xfId="1790" xr:uid="{00000000-0005-0000-0000-000033070000}"/>
    <cellStyle name="20% - Accent2 7 3 4 2" xfId="1791" xr:uid="{00000000-0005-0000-0000-000034070000}"/>
    <cellStyle name="20% - Accent2 7 3 4 3" xfId="1792" xr:uid="{00000000-0005-0000-0000-000035070000}"/>
    <cellStyle name="20% - Accent2 7 3 4 4" xfId="18476" xr:uid="{00000000-0005-0000-0000-000036070000}"/>
    <cellStyle name="20% - Accent2 7 3 4_Attribute (16-17)" xfId="1793" xr:uid="{00000000-0005-0000-0000-000037070000}"/>
    <cellStyle name="20% - Accent2 7 3 5" xfId="1794" xr:uid="{00000000-0005-0000-0000-000038070000}"/>
    <cellStyle name="20% - Accent2 7 3 6" xfId="1795" xr:uid="{00000000-0005-0000-0000-000039070000}"/>
    <cellStyle name="20% - Accent2 7 3 7" xfId="1796" xr:uid="{00000000-0005-0000-0000-00003A070000}"/>
    <cellStyle name="20% - Accent2 7 3 8" xfId="1797" xr:uid="{00000000-0005-0000-0000-00003B070000}"/>
    <cellStyle name="20% - Accent2 7 3 9" xfId="1798" xr:uid="{00000000-0005-0000-0000-00003C070000}"/>
    <cellStyle name="20% - Accent2 7 3_Attribute (16-17)" xfId="1799" xr:uid="{00000000-0005-0000-0000-00003D070000}"/>
    <cellStyle name="20% - Accent2 7 4" xfId="1800" xr:uid="{00000000-0005-0000-0000-00003E070000}"/>
    <cellStyle name="20% - Accent2 7 4 10" xfId="18477" xr:uid="{00000000-0005-0000-0000-00003F070000}"/>
    <cellStyle name="20% - Accent2 7 4 2" xfId="1801" xr:uid="{00000000-0005-0000-0000-000040070000}"/>
    <cellStyle name="20% - Accent2 7 4 2 2" xfId="1802" xr:uid="{00000000-0005-0000-0000-000041070000}"/>
    <cellStyle name="20% - Accent2 7 4 2 3" xfId="1803" xr:uid="{00000000-0005-0000-0000-000042070000}"/>
    <cellStyle name="20% - Accent2 7 4 2 4" xfId="18478" xr:uid="{00000000-0005-0000-0000-000043070000}"/>
    <cellStyle name="20% - Accent2 7 4 2_Attribute (16-17)" xfId="1804" xr:uid="{00000000-0005-0000-0000-000044070000}"/>
    <cellStyle name="20% - Accent2 7 4 3" xfId="1805" xr:uid="{00000000-0005-0000-0000-000045070000}"/>
    <cellStyle name="20% - Accent2 7 4 3 2" xfId="1806" xr:uid="{00000000-0005-0000-0000-000046070000}"/>
    <cellStyle name="20% - Accent2 7 4 3 3" xfId="1807" xr:uid="{00000000-0005-0000-0000-000047070000}"/>
    <cellStyle name="20% - Accent2 7 4 3 4" xfId="18479" xr:uid="{00000000-0005-0000-0000-000048070000}"/>
    <cellStyle name="20% - Accent2 7 4 3_Attribute (16-17)" xfId="1808" xr:uid="{00000000-0005-0000-0000-000049070000}"/>
    <cellStyle name="20% - Accent2 7 4 4" xfId="1809" xr:uid="{00000000-0005-0000-0000-00004A070000}"/>
    <cellStyle name="20% - Accent2 7 4 4 2" xfId="1810" xr:uid="{00000000-0005-0000-0000-00004B070000}"/>
    <cellStyle name="20% - Accent2 7 4 4 3" xfId="1811" xr:uid="{00000000-0005-0000-0000-00004C070000}"/>
    <cellStyle name="20% - Accent2 7 4 4 4" xfId="18480" xr:uid="{00000000-0005-0000-0000-00004D070000}"/>
    <cellStyle name="20% - Accent2 7 4 4_Attribute (16-17)" xfId="1812" xr:uid="{00000000-0005-0000-0000-00004E070000}"/>
    <cellStyle name="20% - Accent2 7 4 5" xfId="1813" xr:uid="{00000000-0005-0000-0000-00004F070000}"/>
    <cellStyle name="20% - Accent2 7 4 6" xfId="1814" xr:uid="{00000000-0005-0000-0000-000050070000}"/>
    <cellStyle name="20% - Accent2 7 4 7" xfId="1815" xr:uid="{00000000-0005-0000-0000-000051070000}"/>
    <cellStyle name="20% - Accent2 7 4 8" xfId="1816" xr:uid="{00000000-0005-0000-0000-000052070000}"/>
    <cellStyle name="20% - Accent2 7 4 9" xfId="1817" xr:uid="{00000000-0005-0000-0000-000053070000}"/>
    <cellStyle name="20% - Accent2 7 4_Attribute (16-17)" xfId="1818" xr:uid="{00000000-0005-0000-0000-000054070000}"/>
    <cellStyle name="20% - Accent2 7 5" xfId="1819" xr:uid="{00000000-0005-0000-0000-000055070000}"/>
    <cellStyle name="20% - Accent2 7 5 2" xfId="1820" xr:uid="{00000000-0005-0000-0000-000056070000}"/>
    <cellStyle name="20% - Accent2 7 5 3" xfId="1821" xr:uid="{00000000-0005-0000-0000-000057070000}"/>
    <cellStyle name="20% - Accent2 7 5 4" xfId="18481" xr:uid="{00000000-0005-0000-0000-000058070000}"/>
    <cellStyle name="20% - Accent2 7 5_Attribute (16-17)" xfId="1822" xr:uid="{00000000-0005-0000-0000-000059070000}"/>
    <cellStyle name="20% - Accent2 7 6" xfId="1823" xr:uid="{00000000-0005-0000-0000-00005A070000}"/>
    <cellStyle name="20% - Accent2 7 6 2" xfId="1824" xr:uid="{00000000-0005-0000-0000-00005B070000}"/>
    <cellStyle name="20% - Accent2 7 6 3" xfId="1825" xr:uid="{00000000-0005-0000-0000-00005C070000}"/>
    <cellStyle name="20% - Accent2 7 6 4" xfId="18482" xr:uid="{00000000-0005-0000-0000-00005D070000}"/>
    <cellStyle name="20% - Accent2 7 6_Attribute (16-17)" xfId="1826" xr:uid="{00000000-0005-0000-0000-00005E070000}"/>
    <cellStyle name="20% - Accent2 7 7" xfId="1827" xr:uid="{00000000-0005-0000-0000-00005F070000}"/>
    <cellStyle name="20% - Accent2 7 7 2" xfId="1828" xr:uid="{00000000-0005-0000-0000-000060070000}"/>
    <cellStyle name="20% - Accent2 7 7 3" xfId="1829" xr:uid="{00000000-0005-0000-0000-000061070000}"/>
    <cellStyle name="20% - Accent2 7 7 4" xfId="18483" xr:uid="{00000000-0005-0000-0000-000062070000}"/>
    <cellStyle name="20% - Accent2 7 7_Attribute (16-17)" xfId="1830" xr:uid="{00000000-0005-0000-0000-000063070000}"/>
    <cellStyle name="20% - Accent2 7 8" xfId="1831" xr:uid="{00000000-0005-0000-0000-000064070000}"/>
    <cellStyle name="20% - Accent2 7 9" xfId="1832" xr:uid="{00000000-0005-0000-0000-000065070000}"/>
    <cellStyle name="20% - Accent2 7_Attribute" xfId="17964" xr:uid="{00000000-0005-0000-0000-000066070000}"/>
    <cellStyle name="20% - Accent2 8" xfId="305" xr:uid="{00000000-0005-0000-0000-000067070000}"/>
    <cellStyle name="20% - Accent2 8 10" xfId="1833" xr:uid="{00000000-0005-0000-0000-000068070000}"/>
    <cellStyle name="20% - Accent2 8 11" xfId="1834" xr:uid="{00000000-0005-0000-0000-000069070000}"/>
    <cellStyle name="20% - Accent2 8 12" xfId="1835" xr:uid="{00000000-0005-0000-0000-00006A070000}"/>
    <cellStyle name="20% - Accent2 8 13" xfId="18484" xr:uid="{00000000-0005-0000-0000-00006B070000}"/>
    <cellStyle name="20% - Accent2 8 2" xfId="1836" xr:uid="{00000000-0005-0000-0000-00006C070000}"/>
    <cellStyle name="20% - Accent2 8 2 10" xfId="1837" xr:uid="{00000000-0005-0000-0000-00006D070000}"/>
    <cellStyle name="20% - Accent2 8 2 11" xfId="18485" xr:uid="{00000000-0005-0000-0000-00006E070000}"/>
    <cellStyle name="20% - Accent2 8 2 2" xfId="1838" xr:uid="{00000000-0005-0000-0000-00006F070000}"/>
    <cellStyle name="20% - Accent2 8 2 2 10" xfId="18486" xr:uid="{00000000-0005-0000-0000-000070070000}"/>
    <cellStyle name="20% - Accent2 8 2 2 2" xfId="1839" xr:uid="{00000000-0005-0000-0000-000071070000}"/>
    <cellStyle name="20% - Accent2 8 2 2 2 2" xfId="1840" xr:uid="{00000000-0005-0000-0000-000072070000}"/>
    <cellStyle name="20% - Accent2 8 2 2 2 3" xfId="1841" xr:uid="{00000000-0005-0000-0000-000073070000}"/>
    <cellStyle name="20% - Accent2 8 2 2 2 4" xfId="18487" xr:uid="{00000000-0005-0000-0000-000074070000}"/>
    <cellStyle name="20% - Accent2 8 2 2 2_Attribute (16-17)" xfId="1842" xr:uid="{00000000-0005-0000-0000-000075070000}"/>
    <cellStyle name="20% - Accent2 8 2 2 3" xfId="1843" xr:uid="{00000000-0005-0000-0000-000076070000}"/>
    <cellStyle name="20% - Accent2 8 2 2 3 2" xfId="1844" xr:uid="{00000000-0005-0000-0000-000077070000}"/>
    <cellStyle name="20% - Accent2 8 2 2 3 3" xfId="1845" xr:uid="{00000000-0005-0000-0000-000078070000}"/>
    <cellStyle name="20% - Accent2 8 2 2 3 4" xfId="18488" xr:uid="{00000000-0005-0000-0000-000079070000}"/>
    <cellStyle name="20% - Accent2 8 2 2 3_Attribute (16-17)" xfId="1846" xr:uid="{00000000-0005-0000-0000-00007A070000}"/>
    <cellStyle name="20% - Accent2 8 2 2 4" xfId="1847" xr:uid="{00000000-0005-0000-0000-00007B070000}"/>
    <cellStyle name="20% - Accent2 8 2 2 4 2" xfId="1848" xr:uid="{00000000-0005-0000-0000-00007C070000}"/>
    <cellStyle name="20% - Accent2 8 2 2 4 3" xfId="1849" xr:uid="{00000000-0005-0000-0000-00007D070000}"/>
    <cellStyle name="20% - Accent2 8 2 2 4 4" xfId="18489" xr:uid="{00000000-0005-0000-0000-00007E070000}"/>
    <cellStyle name="20% - Accent2 8 2 2 4_Attribute (16-17)" xfId="1850" xr:uid="{00000000-0005-0000-0000-00007F070000}"/>
    <cellStyle name="20% - Accent2 8 2 2 5" xfId="1851" xr:uid="{00000000-0005-0000-0000-000080070000}"/>
    <cellStyle name="20% - Accent2 8 2 2 6" xfId="1852" xr:uid="{00000000-0005-0000-0000-000081070000}"/>
    <cellStyle name="20% - Accent2 8 2 2 7" xfId="1853" xr:uid="{00000000-0005-0000-0000-000082070000}"/>
    <cellStyle name="20% - Accent2 8 2 2 8" xfId="1854" xr:uid="{00000000-0005-0000-0000-000083070000}"/>
    <cellStyle name="20% - Accent2 8 2 2 9" xfId="1855" xr:uid="{00000000-0005-0000-0000-000084070000}"/>
    <cellStyle name="20% - Accent2 8 2 2_Attribute (16-17)" xfId="1856" xr:uid="{00000000-0005-0000-0000-000085070000}"/>
    <cellStyle name="20% - Accent2 8 2 3" xfId="1857" xr:uid="{00000000-0005-0000-0000-000086070000}"/>
    <cellStyle name="20% - Accent2 8 2 3 2" xfId="1858" xr:uid="{00000000-0005-0000-0000-000087070000}"/>
    <cellStyle name="20% - Accent2 8 2 3 3" xfId="1859" xr:uid="{00000000-0005-0000-0000-000088070000}"/>
    <cellStyle name="20% - Accent2 8 2 3 4" xfId="18490" xr:uid="{00000000-0005-0000-0000-000089070000}"/>
    <cellStyle name="20% - Accent2 8 2 3_Attribute (16-17)" xfId="1860" xr:uid="{00000000-0005-0000-0000-00008A070000}"/>
    <cellStyle name="20% - Accent2 8 2 4" xfId="1861" xr:uid="{00000000-0005-0000-0000-00008B070000}"/>
    <cellStyle name="20% - Accent2 8 2 4 2" xfId="1862" xr:uid="{00000000-0005-0000-0000-00008C070000}"/>
    <cellStyle name="20% - Accent2 8 2 4 3" xfId="1863" xr:uid="{00000000-0005-0000-0000-00008D070000}"/>
    <cellStyle name="20% - Accent2 8 2 4 4" xfId="18491" xr:uid="{00000000-0005-0000-0000-00008E070000}"/>
    <cellStyle name="20% - Accent2 8 2 4_Attribute (16-17)" xfId="1864" xr:uid="{00000000-0005-0000-0000-00008F070000}"/>
    <cellStyle name="20% - Accent2 8 2 5" xfId="1865" xr:uid="{00000000-0005-0000-0000-000090070000}"/>
    <cellStyle name="20% - Accent2 8 2 5 2" xfId="1866" xr:uid="{00000000-0005-0000-0000-000091070000}"/>
    <cellStyle name="20% - Accent2 8 2 5 3" xfId="1867" xr:uid="{00000000-0005-0000-0000-000092070000}"/>
    <cellStyle name="20% - Accent2 8 2 5 4" xfId="18492" xr:uid="{00000000-0005-0000-0000-000093070000}"/>
    <cellStyle name="20% - Accent2 8 2 5_Attribute (16-17)" xfId="1868" xr:uid="{00000000-0005-0000-0000-000094070000}"/>
    <cellStyle name="20% - Accent2 8 2 6" xfId="1869" xr:uid="{00000000-0005-0000-0000-000095070000}"/>
    <cellStyle name="20% - Accent2 8 2 7" xfId="1870" xr:uid="{00000000-0005-0000-0000-000096070000}"/>
    <cellStyle name="20% - Accent2 8 2 8" xfId="1871" xr:uid="{00000000-0005-0000-0000-000097070000}"/>
    <cellStyle name="20% - Accent2 8 2 9" xfId="1872" xr:uid="{00000000-0005-0000-0000-000098070000}"/>
    <cellStyle name="20% - Accent2 8 2_Attribute (16-17)" xfId="1873" xr:uid="{00000000-0005-0000-0000-000099070000}"/>
    <cellStyle name="20% - Accent2 8 3" xfId="1874" xr:uid="{00000000-0005-0000-0000-00009A070000}"/>
    <cellStyle name="20% - Accent2 8 3 10" xfId="18493" xr:uid="{00000000-0005-0000-0000-00009B070000}"/>
    <cellStyle name="20% - Accent2 8 3 2" xfId="1875" xr:uid="{00000000-0005-0000-0000-00009C070000}"/>
    <cellStyle name="20% - Accent2 8 3 2 2" xfId="1876" xr:uid="{00000000-0005-0000-0000-00009D070000}"/>
    <cellStyle name="20% - Accent2 8 3 2 3" xfId="1877" xr:uid="{00000000-0005-0000-0000-00009E070000}"/>
    <cellStyle name="20% - Accent2 8 3 2 4" xfId="18494" xr:uid="{00000000-0005-0000-0000-00009F070000}"/>
    <cellStyle name="20% - Accent2 8 3 2_Attribute (16-17)" xfId="1878" xr:uid="{00000000-0005-0000-0000-0000A0070000}"/>
    <cellStyle name="20% - Accent2 8 3 3" xfId="1879" xr:uid="{00000000-0005-0000-0000-0000A1070000}"/>
    <cellStyle name="20% - Accent2 8 3 3 2" xfId="1880" xr:uid="{00000000-0005-0000-0000-0000A2070000}"/>
    <cellStyle name="20% - Accent2 8 3 3 3" xfId="1881" xr:uid="{00000000-0005-0000-0000-0000A3070000}"/>
    <cellStyle name="20% - Accent2 8 3 3 4" xfId="18495" xr:uid="{00000000-0005-0000-0000-0000A4070000}"/>
    <cellStyle name="20% - Accent2 8 3 3_Attribute (16-17)" xfId="1882" xr:uid="{00000000-0005-0000-0000-0000A5070000}"/>
    <cellStyle name="20% - Accent2 8 3 4" xfId="1883" xr:uid="{00000000-0005-0000-0000-0000A6070000}"/>
    <cellStyle name="20% - Accent2 8 3 4 2" xfId="1884" xr:uid="{00000000-0005-0000-0000-0000A7070000}"/>
    <cellStyle name="20% - Accent2 8 3 4 3" xfId="1885" xr:uid="{00000000-0005-0000-0000-0000A8070000}"/>
    <cellStyle name="20% - Accent2 8 3 4 4" xfId="18496" xr:uid="{00000000-0005-0000-0000-0000A9070000}"/>
    <cellStyle name="20% - Accent2 8 3 4_Attribute (16-17)" xfId="1886" xr:uid="{00000000-0005-0000-0000-0000AA070000}"/>
    <cellStyle name="20% - Accent2 8 3 5" xfId="1887" xr:uid="{00000000-0005-0000-0000-0000AB070000}"/>
    <cellStyle name="20% - Accent2 8 3 6" xfId="1888" xr:uid="{00000000-0005-0000-0000-0000AC070000}"/>
    <cellStyle name="20% - Accent2 8 3 7" xfId="1889" xr:uid="{00000000-0005-0000-0000-0000AD070000}"/>
    <cellStyle name="20% - Accent2 8 3 8" xfId="1890" xr:uid="{00000000-0005-0000-0000-0000AE070000}"/>
    <cellStyle name="20% - Accent2 8 3 9" xfId="1891" xr:uid="{00000000-0005-0000-0000-0000AF070000}"/>
    <cellStyle name="20% - Accent2 8 3_Attribute (16-17)" xfId="1892" xr:uid="{00000000-0005-0000-0000-0000B0070000}"/>
    <cellStyle name="20% - Accent2 8 4" xfId="1893" xr:uid="{00000000-0005-0000-0000-0000B1070000}"/>
    <cellStyle name="20% - Accent2 8 4 10" xfId="18497" xr:uid="{00000000-0005-0000-0000-0000B2070000}"/>
    <cellStyle name="20% - Accent2 8 4 2" xfId="1894" xr:uid="{00000000-0005-0000-0000-0000B3070000}"/>
    <cellStyle name="20% - Accent2 8 4 2 2" xfId="1895" xr:uid="{00000000-0005-0000-0000-0000B4070000}"/>
    <cellStyle name="20% - Accent2 8 4 2 3" xfId="1896" xr:uid="{00000000-0005-0000-0000-0000B5070000}"/>
    <cellStyle name="20% - Accent2 8 4 2 4" xfId="18498" xr:uid="{00000000-0005-0000-0000-0000B6070000}"/>
    <cellStyle name="20% - Accent2 8 4 2_Attribute (16-17)" xfId="1897" xr:uid="{00000000-0005-0000-0000-0000B7070000}"/>
    <cellStyle name="20% - Accent2 8 4 3" xfId="1898" xr:uid="{00000000-0005-0000-0000-0000B8070000}"/>
    <cellStyle name="20% - Accent2 8 4 3 2" xfId="1899" xr:uid="{00000000-0005-0000-0000-0000B9070000}"/>
    <cellStyle name="20% - Accent2 8 4 3 3" xfId="1900" xr:uid="{00000000-0005-0000-0000-0000BA070000}"/>
    <cellStyle name="20% - Accent2 8 4 3 4" xfId="18499" xr:uid="{00000000-0005-0000-0000-0000BB070000}"/>
    <cellStyle name="20% - Accent2 8 4 3_Attribute (16-17)" xfId="1901" xr:uid="{00000000-0005-0000-0000-0000BC070000}"/>
    <cellStyle name="20% - Accent2 8 4 4" xfId="1902" xr:uid="{00000000-0005-0000-0000-0000BD070000}"/>
    <cellStyle name="20% - Accent2 8 4 4 2" xfId="1903" xr:uid="{00000000-0005-0000-0000-0000BE070000}"/>
    <cellStyle name="20% - Accent2 8 4 4 3" xfId="1904" xr:uid="{00000000-0005-0000-0000-0000BF070000}"/>
    <cellStyle name="20% - Accent2 8 4 4 4" xfId="18500" xr:uid="{00000000-0005-0000-0000-0000C0070000}"/>
    <cellStyle name="20% - Accent2 8 4 4_Attribute (16-17)" xfId="1905" xr:uid="{00000000-0005-0000-0000-0000C1070000}"/>
    <cellStyle name="20% - Accent2 8 4 5" xfId="1906" xr:uid="{00000000-0005-0000-0000-0000C2070000}"/>
    <cellStyle name="20% - Accent2 8 4 6" xfId="1907" xr:uid="{00000000-0005-0000-0000-0000C3070000}"/>
    <cellStyle name="20% - Accent2 8 4 7" xfId="1908" xr:uid="{00000000-0005-0000-0000-0000C4070000}"/>
    <cellStyle name="20% - Accent2 8 4 8" xfId="1909" xr:uid="{00000000-0005-0000-0000-0000C5070000}"/>
    <cellStyle name="20% - Accent2 8 4 9" xfId="1910" xr:uid="{00000000-0005-0000-0000-0000C6070000}"/>
    <cellStyle name="20% - Accent2 8 4_Attribute (16-17)" xfId="1911" xr:uid="{00000000-0005-0000-0000-0000C7070000}"/>
    <cellStyle name="20% - Accent2 8 5" xfId="1912" xr:uid="{00000000-0005-0000-0000-0000C8070000}"/>
    <cellStyle name="20% - Accent2 8 5 2" xfId="1913" xr:uid="{00000000-0005-0000-0000-0000C9070000}"/>
    <cellStyle name="20% - Accent2 8 5 3" xfId="1914" xr:uid="{00000000-0005-0000-0000-0000CA070000}"/>
    <cellStyle name="20% - Accent2 8 5 4" xfId="18501" xr:uid="{00000000-0005-0000-0000-0000CB070000}"/>
    <cellStyle name="20% - Accent2 8 5_Attribute (16-17)" xfId="1915" xr:uid="{00000000-0005-0000-0000-0000CC070000}"/>
    <cellStyle name="20% - Accent2 8 6" xfId="1916" xr:uid="{00000000-0005-0000-0000-0000CD070000}"/>
    <cellStyle name="20% - Accent2 8 6 2" xfId="1917" xr:uid="{00000000-0005-0000-0000-0000CE070000}"/>
    <cellStyle name="20% - Accent2 8 6 3" xfId="1918" xr:uid="{00000000-0005-0000-0000-0000CF070000}"/>
    <cellStyle name="20% - Accent2 8 6 4" xfId="18502" xr:uid="{00000000-0005-0000-0000-0000D0070000}"/>
    <cellStyle name="20% - Accent2 8 6_Attribute (16-17)" xfId="1919" xr:uid="{00000000-0005-0000-0000-0000D1070000}"/>
    <cellStyle name="20% - Accent2 8 7" xfId="1920" xr:uid="{00000000-0005-0000-0000-0000D2070000}"/>
    <cellStyle name="20% - Accent2 8 7 2" xfId="1921" xr:uid="{00000000-0005-0000-0000-0000D3070000}"/>
    <cellStyle name="20% - Accent2 8 7 3" xfId="1922" xr:uid="{00000000-0005-0000-0000-0000D4070000}"/>
    <cellStyle name="20% - Accent2 8 7 4" xfId="18503" xr:uid="{00000000-0005-0000-0000-0000D5070000}"/>
    <cellStyle name="20% - Accent2 8 7_Attribute (16-17)" xfId="1923" xr:uid="{00000000-0005-0000-0000-0000D6070000}"/>
    <cellStyle name="20% - Accent2 8 8" xfId="1924" xr:uid="{00000000-0005-0000-0000-0000D7070000}"/>
    <cellStyle name="20% - Accent2 8 9" xfId="1925" xr:uid="{00000000-0005-0000-0000-0000D8070000}"/>
    <cellStyle name="20% - Accent2 8_Attribute" xfId="17965" xr:uid="{00000000-0005-0000-0000-0000D9070000}"/>
    <cellStyle name="20% - Accent2 9" xfId="1926" xr:uid="{00000000-0005-0000-0000-0000DA070000}"/>
    <cellStyle name="20% - Accent3" xfId="6" builtinId="38" customBuiltin="1"/>
    <cellStyle name="20% - Accent3 10" xfId="1927" xr:uid="{00000000-0005-0000-0000-0000DC070000}"/>
    <cellStyle name="20% - Accent3 10 10" xfId="1928" xr:uid="{00000000-0005-0000-0000-0000DD070000}"/>
    <cellStyle name="20% - Accent3 10 11" xfId="18504" xr:uid="{00000000-0005-0000-0000-0000DE070000}"/>
    <cellStyle name="20% - Accent3 10 2" xfId="1929" xr:uid="{00000000-0005-0000-0000-0000DF070000}"/>
    <cellStyle name="20% - Accent3 10 2 10" xfId="18505" xr:uid="{00000000-0005-0000-0000-0000E0070000}"/>
    <cellStyle name="20% - Accent3 10 2 2" xfId="1930" xr:uid="{00000000-0005-0000-0000-0000E1070000}"/>
    <cellStyle name="20% - Accent3 10 2 2 2" xfId="1931" xr:uid="{00000000-0005-0000-0000-0000E2070000}"/>
    <cellStyle name="20% - Accent3 10 2 2 3" xfId="1932" xr:uid="{00000000-0005-0000-0000-0000E3070000}"/>
    <cellStyle name="20% - Accent3 10 2 2 4" xfId="18506" xr:uid="{00000000-0005-0000-0000-0000E4070000}"/>
    <cellStyle name="20% - Accent3 10 2 2_Attribute (16-17)" xfId="1933" xr:uid="{00000000-0005-0000-0000-0000E5070000}"/>
    <cellStyle name="20% - Accent3 10 2 3" xfId="1934" xr:uid="{00000000-0005-0000-0000-0000E6070000}"/>
    <cellStyle name="20% - Accent3 10 2 3 2" xfId="1935" xr:uid="{00000000-0005-0000-0000-0000E7070000}"/>
    <cellStyle name="20% - Accent3 10 2 3 3" xfId="1936" xr:uid="{00000000-0005-0000-0000-0000E8070000}"/>
    <cellStyle name="20% - Accent3 10 2 3 4" xfId="18507" xr:uid="{00000000-0005-0000-0000-0000E9070000}"/>
    <cellStyle name="20% - Accent3 10 2 3_Attribute (16-17)" xfId="1937" xr:uid="{00000000-0005-0000-0000-0000EA070000}"/>
    <cellStyle name="20% - Accent3 10 2 4" xfId="1938" xr:uid="{00000000-0005-0000-0000-0000EB070000}"/>
    <cellStyle name="20% - Accent3 10 2 4 2" xfId="1939" xr:uid="{00000000-0005-0000-0000-0000EC070000}"/>
    <cellStyle name="20% - Accent3 10 2 4 3" xfId="1940" xr:uid="{00000000-0005-0000-0000-0000ED070000}"/>
    <cellStyle name="20% - Accent3 10 2 4 4" xfId="18508" xr:uid="{00000000-0005-0000-0000-0000EE070000}"/>
    <cellStyle name="20% - Accent3 10 2 4_Attribute (16-17)" xfId="1941" xr:uid="{00000000-0005-0000-0000-0000EF070000}"/>
    <cellStyle name="20% - Accent3 10 2 5" xfId="1942" xr:uid="{00000000-0005-0000-0000-0000F0070000}"/>
    <cellStyle name="20% - Accent3 10 2 6" xfId="1943" xr:uid="{00000000-0005-0000-0000-0000F1070000}"/>
    <cellStyle name="20% - Accent3 10 2 7" xfId="1944" xr:uid="{00000000-0005-0000-0000-0000F2070000}"/>
    <cellStyle name="20% - Accent3 10 2 8" xfId="1945" xr:uid="{00000000-0005-0000-0000-0000F3070000}"/>
    <cellStyle name="20% - Accent3 10 2 9" xfId="1946" xr:uid="{00000000-0005-0000-0000-0000F4070000}"/>
    <cellStyle name="20% - Accent3 10 2_Attribute (16-17)" xfId="1947" xr:uid="{00000000-0005-0000-0000-0000F5070000}"/>
    <cellStyle name="20% - Accent3 10 3" xfId="1948" xr:uid="{00000000-0005-0000-0000-0000F6070000}"/>
    <cellStyle name="20% - Accent3 10 3 2" xfId="1949" xr:uid="{00000000-0005-0000-0000-0000F7070000}"/>
    <cellStyle name="20% - Accent3 10 3 3" xfId="1950" xr:uid="{00000000-0005-0000-0000-0000F8070000}"/>
    <cellStyle name="20% - Accent3 10 3 4" xfId="18509" xr:uid="{00000000-0005-0000-0000-0000F9070000}"/>
    <cellStyle name="20% - Accent3 10 3_Attribute (16-17)" xfId="1951" xr:uid="{00000000-0005-0000-0000-0000FA070000}"/>
    <cellStyle name="20% - Accent3 10 4" xfId="1952" xr:uid="{00000000-0005-0000-0000-0000FB070000}"/>
    <cellStyle name="20% - Accent3 10 4 2" xfId="1953" xr:uid="{00000000-0005-0000-0000-0000FC070000}"/>
    <cellStyle name="20% - Accent3 10 4 3" xfId="1954" xr:uid="{00000000-0005-0000-0000-0000FD070000}"/>
    <cellStyle name="20% - Accent3 10 4 4" xfId="18510" xr:uid="{00000000-0005-0000-0000-0000FE070000}"/>
    <cellStyle name="20% - Accent3 10 4_Attribute (16-17)" xfId="1955" xr:uid="{00000000-0005-0000-0000-0000FF070000}"/>
    <cellStyle name="20% - Accent3 10 5" xfId="1956" xr:uid="{00000000-0005-0000-0000-000000080000}"/>
    <cellStyle name="20% - Accent3 10 5 2" xfId="1957" xr:uid="{00000000-0005-0000-0000-000001080000}"/>
    <cellStyle name="20% - Accent3 10 5 3" xfId="1958" xr:uid="{00000000-0005-0000-0000-000002080000}"/>
    <cellStyle name="20% - Accent3 10 5 4" xfId="18511" xr:uid="{00000000-0005-0000-0000-000003080000}"/>
    <cellStyle name="20% - Accent3 10 5_Attribute (16-17)" xfId="1959" xr:uid="{00000000-0005-0000-0000-000004080000}"/>
    <cellStyle name="20% - Accent3 10 6" xfId="1960" xr:uid="{00000000-0005-0000-0000-000005080000}"/>
    <cellStyle name="20% - Accent3 10 7" xfId="1961" xr:uid="{00000000-0005-0000-0000-000006080000}"/>
    <cellStyle name="20% - Accent3 10 8" xfId="1962" xr:uid="{00000000-0005-0000-0000-000007080000}"/>
    <cellStyle name="20% - Accent3 10 9" xfId="1963" xr:uid="{00000000-0005-0000-0000-000008080000}"/>
    <cellStyle name="20% - Accent3 10_Attribute (16-17)" xfId="1964" xr:uid="{00000000-0005-0000-0000-000009080000}"/>
    <cellStyle name="20% - Accent3 11" xfId="1965" xr:uid="{00000000-0005-0000-0000-00000A080000}"/>
    <cellStyle name="20% - Accent3 11 10" xfId="1966" xr:uid="{00000000-0005-0000-0000-00000B080000}"/>
    <cellStyle name="20% - Accent3 11 11" xfId="18512" xr:uid="{00000000-0005-0000-0000-00000C080000}"/>
    <cellStyle name="20% - Accent3 11 2" xfId="1967" xr:uid="{00000000-0005-0000-0000-00000D080000}"/>
    <cellStyle name="20% - Accent3 11 2 10" xfId="18513" xr:uid="{00000000-0005-0000-0000-00000E080000}"/>
    <cellStyle name="20% - Accent3 11 2 2" xfId="1968" xr:uid="{00000000-0005-0000-0000-00000F080000}"/>
    <cellStyle name="20% - Accent3 11 2 2 2" xfId="1969" xr:uid="{00000000-0005-0000-0000-000010080000}"/>
    <cellStyle name="20% - Accent3 11 2 2 3" xfId="1970" xr:uid="{00000000-0005-0000-0000-000011080000}"/>
    <cellStyle name="20% - Accent3 11 2 2 4" xfId="18514" xr:uid="{00000000-0005-0000-0000-000012080000}"/>
    <cellStyle name="20% - Accent3 11 2 2_Attribute (16-17)" xfId="1971" xr:uid="{00000000-0005-0000-0000-000013080000}"/>
    <cellStyle name="20% - Accent3 11 2 3" xfId="1972" xr:uid="{00000000-0005-0000-0000-000014080000}"/>
    <cellStyle name="20% - Accent3 11 2 3 2" xfId="1973" xr:uid="{00000000-0005-0000-0000-000015080000}"/>
    <cellStyle name="20% - Accent3 11 2 3 3" xfId="1974" xr:uid="{00000000-0005-0000-0000-000016080000}"/>
    <cellStyle name="20% - Accent3 11 2 3 4" xfId="18515" xr:uid="{00000000-0005-0000-0000-000017080000}"/>
    <cellStyle name="20% - Accent3 11 2 3_Attribute (16-17)" xfId="1975" xr:uid="{00000000-0005-0000-0000-000018080000}"/>
    <cellStyle name="20% - Accent3 11 2 4" xfId="1976" xr:uid="{00000000-0005-0000-0000-000019080000}"/>
    <cellStyle name="20% - Accent3 11 2 4 2" xfId="1977" xr:uid="{00000000-0005-0000-0000-00001A080000}"/>
    <cellStyle name="20% - Accent3 11 2 4 3" xfId="1978" xr:uid="{00000000-0005-0000-0000-00001B080000}"/>
    <cellStyle name="20% - Accent3 11 2 4 4" xfId="18516" xr:uid="{00000000-0005-0000-0000-00001C080000}"/>
    <cellStyle name="20% - Accent3 11 2 4_Attribute (16-17)" xfId="1979" xr:uid="{00000000-0005-0000-0000-00001D080000}"/>
    <cellStyle name="20% - Accent3 11 2 5" xfId="1980" xr:uid="{00000000-0005-0000-0000-00001E080000}"/>
    <cellStyle name="20% - Accent3 11 2 6" xfId="1981" xr:uid="{00000000-0005-0000-0000-00001F080000}"/>
    <cellStyle name="20% - Accent3 11 2 7" xfId="1982" xr:uid="{00000000-0005-0000-0000-000020080000}"/>
    <cellStyle name="20% - Accent3 11 2 8" xfId="1983" xr:uid="{00000000-0005-0000-0000-000021080000}"/>
    <cellStyle name="20% - Accent3 11 2 9" xfId="1984" xr:uid="{00000000-0005-0000-0000-000022080000}"/>
    <cellStyle name="20% - Accent3 11 2_Attribute (16-17)" xfId="1985" xr:uid="{00000000-0005-0000-0000-000023080000}"/>
    <cellStyle name="20% - Accent3 11 3" xfId="1986" xr:uid="{00000000-0005-0000-0000-000024080000}"/>
    <cellStyle name="20% - Accent3 11 3 2" xfId="1987" xr:uid="{00000000-0005-0000-0000-000025080000}"/>
    <cellStyle name="20% - Accent3 11 3 3" xfId="1988" xr:uid="{00000000-0005-0000-0000-000026080000}"/>
    <cellStyle name="20% - Accent3 11 3 4" xfId="18517" xr:uid="{00000000-0005-0000-0000-000027080000}"/>
    <cellStyle name="20% - Accent3 11 3_Attribute (16-17)" xfId="1989" xr:uid="{00000000-0005-0000-0000-000028080000}"/>
    <cellStyle name="20% - Accent3 11 4" xfId="1990" xr:uid="{00000000-0005-0000-0000-000029080000}"/>
    <cellStyle name="20% - Accent3 11 4 2" xfId="1991" xr:uid="{00000000-0005-0000-0000-00002A080000}"/>
    <cellStyle name="20% - Accent3 11 4 3" xfId="1992" xr:uid="{00000000-0005-0000-0000-00002B080000}"/>
    <cellStyle name="20% - Accent3 11 4 4" xfId="18518" xr:uid="{00000000-0005-0000-0000-00002C080000}"/>
    <cellStyle name="20% - Accent3 11 4_Attribute (16-17)" xfId="1993" xr:uid="{00000000-0005-0000-0000-00002D080000}"/>
    <cellStyle name="20% - Accent3 11 5" xfId="1994" xr:uid="{00000000-0005-0000-0000-00002E080000}"/>
    <cellStyle name="20% - Accent3 11 5 2" xfId="1995" xr:uid="{00000000-0005-0000-0000-00002F080000}"/>
    <cellStyle name="20% - Accent3 11 5 3" xfId="1996" xr:uid="{00000000-0005-0000-0000-000030080000}"/>
    <cellStyle name="20% - Accent3 11 5 4" xfId="18519" xr:uid="{00000000-0005-0000-0000-000031080000}"/>
    <cellStyle name="20% - Accent3 11 5_Attribute (16-17)" xfId="1997" xr:uid="{00000000-0005-0000-0000-000032080000}"/>
    <cellStyle name="20% - Accent3 11 6" xfId="1998" xr:uid="{00000000-0005-0000-0000-000033080000}"/>
    <cellStyle name="20% - Accent3 11 7" xfId="1999" xr:uid="{00000000-0005-0000-0000-000034080000}"/>
    <cellStyle name="20% - Accent3 11 8" xfId="2000" xr:uid="{00000000-0005-0000-0000-000035080000}"/>
    <cellStyle name="20% - Accent3 11 9" xfId="2001" xr:uid="{00000000-0005-0000-0000-000036080000}"/>
    <cellStyle name="20% - Accent3 11_Attribute (16-17)" xfId="2002" xr:uid="{00000000-0005-0000-0000-000037080000}"/>
    <cellStyle name="20% - Accent3 12" xfId="2003" xr:uid="{00000000-0005-0000-0000-000038080000}"/>
    <cellStyle name="20% - Accent3 12 10" xfId="2004" xr:uid="{00000000-0005-0000-0000-000039080000}"/>
    <cellStyle name="20% - Accent3 12 11" xfId="18520" xr:uid="{00000000-0005-0000-0000-00003A080000}"/>
    <cellStyle name="20% - Accent3 12 2" xfId="2005" xr:uid="{00000000-0005-0000-0000-00003B080000}"/>
    <cellStyle name="20% - Accent3 12 2 10" xfId="18521" xr:uid="{00000000-0005-0000-0000-00003C080000}"/>
    <cellStyle name="20% - Accent3 12 2 2" xfId="2006" xr:uid="{00000000-0005-0000-0000-00003D080000}"/>
    <cellStyle name="20% - Accent3 12 2 2 2" xfId="2007" xr:uid="{00000000-0005-0000-0000-00003E080000}"/>
    <cellStyle name="20% - Accent3 12 2 2 3" xfId="2008" xr:uid="{00000000-0005-0000-0000-00003F080000}"/>
    <cellStyle name="20% - Accent3 12 2 2 4" xfId="18522" xr:uid="{00000000-0005-0000-0000-000040080000}"/>
    <cellStyle name="20% - Accent3 12 2 2_Attribute (16-17)" xfId="2009" xr:uid="{00000000-0005-0000-0000-000041080000}"/>
    <cellStyle name="20% - Accent3 12 2 3" xfId="2010" xr:uid="{00000000-0005-0000-0000-000042080000}"/>
    <cellStyle name="20% - Accent3 12 2 3 2" xfId="2011" xr:uid="{00000000-0005-0000-0000-000043080000}"/>
    <cellStyle name="20% - Accent3 12 2 3 3" xfId="2012" xr:uid="{00000000-0005-0000-0000-000044080000}"/>
    <cellStyle name="20% - Accent3 12 2 3 4" xfId="18523" xr:uid="{00000000-0005-0000-0000-000045080000}"/>
    <cellStyle name="20% - Accent3 12 2 3_Attribute (16-17)" xfId="2013" xr:uid="{00000000-0005-0000-0000-000046080000}"/>
    <cellStyle name="20% - Accent3 12 2 4" xfId="2014" xr:uid="{00000000-0005-0000-0000-000047080000}"/>
    <cellStyle name="20% - Accent3 12 2 4 2" xfId="2015" xr:uid="{00000000-0005-0000-0000-000048080000}"/>
    <cellStyle name="20% - Accent3 12 2 4 3" xfId="2016" xr:uid="{00000000-0005-0000-0000-000049080000}"/>
    <cellStyle name="20% - Accent3 12 2 4 4" xfId="18524" xr:uid="{00000000-0005-0000-0000-00004A080000}"/>
    <cellStyle name="20% - Accent3 12 2 4_Attribute (16-17)" xfId="2017" xr:uid="{00000000-0005-0000-0000-00004B080000}"/>
    <cellStyle name="20% - Accent3 12 2 5" xfId="2018" xr:uid="{00000000-0005-0000-0000-00004C080000}"/>
    <cellStyle name="20% - Accent3 12 2 6" xfId="2019" xr:uid="{00000000-0005-0000-0000-00004D080000}"/>
    <cellStyle name="20% - Accent3 12 2 7" xfId="2020" xr:uid="{00000000-0005-0000-0000-00004E080000}"/>
    <cellStyle name="20% - Accent3 12 2 8" xfId="2021" xr:uid="{00000000-0005-0000-0000-00004F080000}"/>
    <cellStyle name="20% - Accent3 12 2 9" xfId="2022" xr:uid="{00000000-0005-0000-0000-000050080000}"/>
    <cellStyle name="20% - Accent3 12 2_Attribute (16-17)" xfId="2023" xr:uid="{00000000-0005-0000-0000-000051080000}"/>
    <cellStyle name="20% - Accent3 12 3" xfId="2024" xr:uid="{00000000-0005-0000-0000-000052080000}"/>
    <cellStyle name="20% - Accent3 12 3 2" xfId="2025" xr:uid="{00000000-0005-0000-0000-000053080000}"/>
    <cellStyle name="20% - Accent3 12 3 3" xfId="2026" xr:uid="{00000000-0005-0000-0000-000054080000}"/>
    <cellStyle name="20% - Accent3 12 3 4" xfId="18525" xr:uid="{00000000-0005-0000-0000-000055080000}"/>
    <cellStyle name="20% - Accent3 12 3_Attribute (16-17)" xfId="2027" xr:uid="{00000000-0005-0000-0000-000056080000}"/>
    <cellStyle name="20% - Accent3 12 4" xfId="2028" xr:uid="{00000000-0005-0000-0000-000057080000}"/>
    <cellStyle name="20% - Accent3 12 4 2" xfId="2029" xr:uid="{00000000-0005-0000-0000-000058080000}"/>
    <cellStyle name="20% - Accent3 12 4 3" xfId="2030" xr:uid="{00000000-0005-0000-0000-000059080000}"/>
    <cellStyle name="20% - Accent3 12 4 4" xfId="18526" xr:uid="{00000000-0005-0000-0000-00005A080000}"/>
    <cellStyle name="20% - Accent3 12 4_Attribute (16-17)" xfId="2031" xr:uid="{00000000-0005-0000-0000-00005B080000}"/>
    <cellStyle name="20% - Accent3 12 5" xfId="2032" xr:uid="{00000000-0005-0000-0000-00005C080000}"/>
    <cellStyle name="20% - Accent3 12 5 2" xfId="2033" xr:uid="{00000000-0005-0000-0000-00005D080000}"/>
    <cellStyle name="20% - Accent3 12 5 3" xfId="2034" xr:uid="{00000000-0005-0000-0000-00005E080000}"/>
    <cellStyle name="20% - Accent3 12 5 4" xfId="18527" xr:uid="{00000000-0005-0000-0000-00005F080000}"/>
    <cellStyle name="20% - Accent3 12 5_Attribute (16-17)" xfId="2035" xr:uid="{00000000-0005-0000-0000-000060080000}"/>
    <cellStyle name="20% - Accent3 12 6" xfId="2036" xr:uid="{00000000-0005-0000-0000-000061080000}"/>
    <cellStyle name="20% - Accent3 12 7" xfId="2037" xr:uid="{00000000-0005-0000-0000-000062080000}"/>
    <cellStyle name="20% - Accent3 12 8" xfId="2038" xr:uid="{00000000-0005-0000-0000-000063080000}"/>
    <cellStyle name="20% - Accent3 12 9" xfId="2039" xr:uid="{00000000-0005-0000-0000-000064080000}"/>
    <cellStyle name="20% - Accent3 12_Attribute (16-17)" xfId="2040" xr:uid="{00000000-0005-0000-0000-000065080000}"/>
    <cellStyle name="20% - Accent3 13" xfId="2041" xr:uid="{00000000-0005-0000-0000-000066080000}"/>
    <cellStyle name="20% - Accent3 13 10" xfId="18528" xr:uid="{00000000-0005-0000-0000-000067080000}"/>
    <cellStyle name="20% - Accent3 13 2" xfId="2042" xr:uid="{00000000-0005-0000-0000-000068080000}"/>
    <cellStyle name="20% - Accent3 13 2 2" xfId="2043" xr:uid="{00000000-0005-0000-0000-000069080000}"/>
    <cellStyle name="20% - Accent3 13 2 3" xfId="2044" xr:uid="{00000000-0005-0000-0000-00006A080000}"/>
    <cellStyle name="20% - Accent3 13 2 4" xfId="18529" xr:uid="{00000000-0005-0000-0000-00006B080000}"/>
    <cellStyle name="20% - Accent3 13 2_Attribute (16-17)" xfId="2045" xr:uid="{00000000-0005-0000-0000-00006C080000}"/>
    <cellStyle name="20% - Accent3 13 3" xfId="2046" xr:uid="{00000000-0005-0000-0000-00006D080000}"/>
    <cellStyle name="20% - Accent3 13 3 2" xfId="2047" xr:uid="{00000000-0005-0000-0000-00006E080000}"/>
    <cellStyle name="20% - Accent3 13 3 3" xfId="2048" xr:uid="{00000000-0005-0000-0000-00006F080000}"/>
    <cellStyle name="20% - Accent3 13 3 4" xfId="18530" xr:uid="{00000000-0005-0000-0000-000070080000}"/>
    <cellStyle name="20% - Accent3 13 3_Attribute (16-17)" xfId="2049" xr:uid="{00000000-0005-0000-0000-000071080000}"/>
    <cellStyle name="20% - Accent3 13 4" xfId="2050" xr:uid="{00000000-0005-0000-0000-000072080000}"/>
    <cellStyle name="20% - Accent3 13 4 2" xfId="2051" xr:uid="{00000000-0005-0000-0000-000073080000}"/>
    <cellStyle name="20% - Accent3 13 4 3" xfId="2052" xr:uid="{00000000-0005-0000-0000-000074080000}"/>
    <cellStyle name="20% - Accent3 13 4 4" xfId="18531" xr:uid="{00000000-0005-0000-0000-000075080000}"/>
    <cellStyle name="20% - Accent3 13 4_Attribute (16-17)" xfId="2053" xr:uid="{00000000-0005-0000-0000-000076080000}"/>
    <cellStyle name="20% - Accent3 13 5" xfId="2054" xr:uid="{00000000-0005-0000-0000-000077080000}"/>
    <cellStyle name="20% - Accent3 13 6" xfId="2055" xr:uid="{00000000-0005-0000-0000-000078080000}"/>
    <cellStyle name="20% - Accent3 13 7" xfId="2056" xr:uid="{00000000-0005-0000-0000-000079080000}"/>
    <cellStyle name="20% - Accent3 13 8" xfId="2057" xr:uid="{00000000-0005-0000-0000-00007A080000}"/>
    <cellStyle name="20% - Accent3 13 9" xfId="2058" xr:uid="{00000000-0005-0000-0000-00007B080000}"/>
    <cellStyle name="20% - Accent3 13_Attribute (16-17)" xfId="2059" xr:uid="{00000000-0005-0000-0000-00007C080000}"/>
    <cellStyle name="20% - Accent3 14" xfId="2060" xr:uid="{00000000-0005-0000-0000-00007D080000}"/>
    <cellStyle name="20% - Accent3 14 10" xfId="18532" xr:uid="{00000000-0005-0000-0000-00007E080000}"/>
    <cellStyle name="20% - Accent3 14 2" xfId="2061" xr:uid="{00000000-0005-0000-0000-00007F080000}"/>
    <cellStyle name="20% - Accent3 14 2 2" xfId="2062" xr:uid="{00000000-0005-0000-0000-000080080000}"/>
    <cellStyle name="20% - Accent3 14 2 3" xfId="2063" xr:uid="{00000000-0005-0000-0000-000081080000}"/>
    <cellStyle name="20% - Accent3 14 2 4" xfId="18533" xr:uid="{00000000-0005-0000-0000-000082080000}"/>
    <cellStyle name="20% - Accent3 14 2_Attribute (16-17)" xfId="2064" xr:uid="{00000000-0005-0000-0000-000083080000}"/>
    <cellStyle name="20% - Accent3 14 3" xfId="2065" xr:uid="{00000000-0005-0000-0000-000084080000}"/>
    <cellStyle name="20% - Accent3 14 3 2" xfId="2066" xr:uid="{00000000-0005-0000-0000-000085080000}"/>
    <cellStyle name="20% - Accent3 14 3 3" xfId="2067" xr:uid="{00000000-0005-0000-0000-000086080000}"/>
    <cellStyle name="20% - Accent3 14 3 4" xfId="18534" xr:uid="{00000000-0005-0000-0000-000087080000}"/>
    <cellStyle name="20% - Accent3 14 3_Attribute (16-17)" xfId="2068" xr:uid="{00000000-0005-0000-0000-000088080000}"/>
    <cellStyle name="20% - Accent3 14 4" xfId="2069" xr:uid="{00000000-0005-0000-0000-000089080000}"/>
    <cellStyle name="20% - Accent3 14 4 2" xfId="2070" xr:uid="{00000000-0005-0000-0000-00008A080000}"/>
    <cellStyle name="20% - Accent3 14 4 3" xfId="2071" xr:uid="{00000000-0005-0000-0000-00008B080000}"/>
    <cellStyle name="20% - Accent3 14 4 4" xfId="18535" xr:uid="{00000000-0005-0000-0000-00008C080000}"/>
    <cellStyle name="20% - Accent3 14 4_Attribute (16-17)" xfId="2072" xr:uid="{00000000-0005-0000-0000-00008D080000}"/>
    <cellStyle name="20% - Accent3 14 5" xfId="2073" xr:uid="{00000000-0005-0000-0000-00008E080000}"/>
    <cellStyle name="20% - Accent3 14 6" xfId="2074" xr:uid="{00000000-0005-0000-0000-00008F080000}"/>
    <cellStyle name="20% - Accent3 14 7" xfId="2075" xr:uid="{00000000-0005-0000-0000-000090080000}"/>
    <cellStyle name="20% - Accent3 14 8" xfId="2076" xr:uid="{00000000-0005-0000-0000-000091080000}"/>
    <cellStyle name="20% - Accent3 14 9" xfId="2077" xr:uid="{00000000-0005-0000-0000-000092080000}"/>
    <cellStyle name="20% - Accent3 14_Attribute (16-17)" xfId="2078" xr:uid="{00000000-0005-0000-0000-000093080000}"/>
    <cellStyle name="20% - Accent3 15" xfId="2079" xr:uid="{00000000-0005-0000-0000-000094080000}"/>
    <cellStyle name="20% - Accent3 16" xfId="2080" xr:uid="{00000000-0005-0000-0000-000095080000}"/>
    <cellStyle name="20% - Accent3 16 2" xfId="2081" xr:uid="{00000000-0005-0000-0000-000096080000}"/>
    <cellStyle name="20% - Accent3 16 3" xfId="2082" xr:uid="{00000000-0005-0000-0000-000097080000}"/>
    <cellStyle name="20% - Accent3 16 4" xfId="18536" xr:uid="{00000000-0005-0000-0000-000098080000}"/>
    <cellStyle name="20% - Accent3 16_Attribute (16-17)" xfId="2083" xr:uid="{00000000-0005-0000-0000-000099080000}"/>
    <cellStyle name="20% - Accent3 17" xfId="2084" xr:uid="{00000000-0005-0000-0000-00009A080000}"/>
    <cellStyle name="20% - Accent3 17 2" xfId="2085" xr:uid="{00000000-0005-0000-0000-00009B080000}"/>
    <cellStyle name="20% - Accent3 17 3" xfId="2086" xr:uid="{00000000-0005-0000-0000-00009C080000}"/>
    <cellStyle name="20% - Accent3 17 4" xfId="18537" xr:uid="{00000000-0005-0000-0000-00009D080000}"/>
    <cellStyle name="20% - Accent3 17_Attribute (16-17)" xfId="2087" xr:uid="{00000000-0005-0000-0000-00009E080000}"/>
    <cellStyle name="20% - Accent3 18" xfId="2088" xr:uid="{00000000-0005-0000-0000-00009F080000}"/>
    <cellStyle name="20% - Accent3 19" xfId="2089" xr:uid="{00000000-0005-0000-0000-0000A0080000}"/>
    <cellStyle name="20% - Accent3 2" xfId="7" xr:uid="{00000000-0005-0000-0000-0000A1080000}"/>
    <cellStyle name="20% - Accent3 2 2" xfId="2090" xr:uid="{00000000-0005-0000-0000-0000A2080000}"/>
    <cellStyle name="20% - Accent3 2 2 10" xfId="18538" xr:uid="{00000000-0005-0000-0000-0000A3080000}"/>
    <cellStyle name="20% - Accent3 2 2 2" xfId="2091" xr:uid="{00000000-0005-0000-0000-0000A4080000}"/>
    <cellStyle name="20% - Accent3 2 2 2 2" xfId="2092" xr:uid="{00000000-0005-0000-0000-0000A5080000}"/>
    <cellStyle name="20% - Accent3 2 2 2 3" xfId="2093" xr:uid="{00000000-0005-0000-0000-0000A6080000}"/>
    <cellStyle name="20% - Accent3 2 2 2 4" xfId="18539" xr:uid="{00000000-0005-0000-0000-0000A7080000}"/>
    <cellStyle name="20% - Accent3 2 2 2_Attribute (16-17)" xfId="2094" xr:uid="{00000000-0005-0000-0000-0000A8080000}"/>
    <cellStyle name="20% - Accent3 2 2 3" xfId="2095" xr:uid="{00000000-0005-0000-0000-0000A9080000}"/>
    <cellStyle name="20% - Accent3 2 2 4" xfId="2096" xr:uid="{00000000-0005-0000-0000-0000AA080000}"/>
    <cellStyle name="20% - Accent3 2 2 5" xfId="2097" xr:uid="{00000000-0005-0000-0000-0000AB080000}"/>
    <cellStyle name="20% - Accent3 2 2 6" xfId="2098" xr:uid="{00000000-0005-0000-0000-0000AC080000}"/>
    <cellStyle name="20% - Accent3 2 2 7" xfId="2099" xr:uid="{00000000-0005-0000-0000-0000AD080000}"/>
    <cellStyle name="20% - Accent3 2 2 8" xfId="18540" xr:uid="{00000000-0005-0000-0000-0000AE080000}"/>
    <cellStyle name="20% - Accent3 2 2 9" xfId="18541" xr:uid="{00000000-0005-0000-0000-0000AF080000}"/>
    <cellStyle name="20% - Accent3 2 2_Attribute (16-17)" xfId="2100" xr:uid="{00000000-0005-0000-0000-0000B0080000}"/>
    <cellStyle name="20% - Accent3 2_Index Check" xfId="18130" xr:uid="{00000000-0005-0000-0000-0000B1080000}"/>
    <cellStyle name="20% - Accent3 20" xfId="2101" xr:uid="{00000000-0005-0000-0000-0000B2080000}"/>
    <cellStyle name="20% - Accent3 21" xfId="2102" xr:uid="{00000000-0005-0000-0000-0000B3080000}"/>
    <cellStyle name="20% - Accent3 22" xfId="2103" xr:uid="{00000000-0005-0000-0000-0000B4080000}"/>
    <cellStyle name="20% - Accent3 23" xfId="18542" xr:uid="{00000000-0005-0000-0000-0000B5080000}"/>
    <cellStyle name="20% - Accent3 24" xfId="18543" xr:uid="{00000000-0005-0000-0000-0000B6080000}"/>
    <cellStyle name="20% - Accent3 3" xfId="122" xr:uid="{00000000-0005-0000-0000-0000B7080000}"/>
    <cellStyle name="20% - Accent3 3 10" xfId="2104" xr:uid="{00000000-0005-0000-0000-0000B8080000}"/>
    <cellStyle name="20% - Accent3 3 11" xfId="2105" xr:uid="{00000000-0005-0000-0000-0000B9080000}"/>
    <cellStyle name="20% - Accent3 3 12" xfId="2106" xr:uid="{00000000-0005-0000-0000-0000BA080000}"/>
    <cellStyle name="20% - Accent3 3 13" xfId="2107" xr:uid="{00000000-0005-0000-0000-0000BB080000}"/>
    <cellStyle name="20% - Accent3 3 14" xfId="18544" xr:uid="{00000000-0005-0000-0000-0000BC080000}"/>
    <cellStyle name="20% - Accent3 3 2" xfId="204" xr:uid="{00000000-0005-0000-0000-0000BD080000}"/>
    <cellStyle name="20% - Accent3 3 2 10" xfId="2108" xr:uid="{00000000-0005-0000-0000-0000BE080000}"/>
    <cellStyle name="20% - Accent3 3 2 11" xfId="2109" xr:uid="{00000000-0005-0000-0000-0000BF080000}"/>
    <cellStyle name="20% - Accent3 3 2 12" xfId="2110" xr:uid="{00000000-0005-0000-0000-0000C0080000}"/>
    <cellStyle name="20% - Accent3 3 2 13" xfId="18545" xr:uid="{00000000-0005-0000-0000-0000C1080000}"/>
    <cellStyle name="20% - Accent3 3 2 2" xfId="263" xr:uid="{00000000-0005-0000-0000-0000C2080000}"/>
    <cellStyle name="20% - Accent3 3 2 2 10" xfId="2111" xr:uid="{00000000-0005-0000-0000-0000C3080000}"/>
    <cellStyle name="20% - Accent3 3 2 2 11" xfId="2112" xr:uid="{00000000-0005-0000-0000-0000C4080000}"/>
    <cellStyle name="20% - Accent3 3 2 2 12" xfId="18546" xr:uid="{00000000-0005-0000-0000-0000C5080000}"/>
    <cellStyle name="20% - Accent3 3 2 2 2" xfId="2113" xr:uid="{00000000-0005-0000-0000-0000C6080000}"/>
    <cellStyle name="20% - Accent3 3 2 2 2 10" xfId="18547" xr:uid="{00000000-0005-0000-0000-0000C7080000}"/>
    <cellStyle name="20% - Accent3 3 2 2 2 2" xfId="2114" xr:uid="{00000000-0005-0000-0000-0000C8080000}"/>
    <cellStyle name="20% - Accent3 3 2 2 2 2 2" xfId="2115" xr:uid="{00000000-0005-0000-0000-0000C9080000}"/>
    <cellStyle name="20% - Accent3 3 2 2 2 2 3" xfId="2116" xr:uid="{00000000-0005-0000-0000-0000CA080000}"/>
    <cellStyle name="20% - Accent3 3 2 2 2 2 4" xfId="18548" xr:uid="{00000000-0005-0000-0000-0000CB080000}"/>
    <cellStyle name="20% - Accent3 3 2 2 2 2_Attribute (16-17)" xfId="2117" xr:uid="{00000000-0005-0000-0000-0000CC080000}"/>
    <cellStyle name="20% - Accent3 3 2 2 2 3" xfId="2118" xr:uid="{00000000-0005-0000-0000-0000CD080000}"/>
    <cellStyle name="20% - Accent3 3 2 2 2 3 2" xfId="2119" xr:uid="{00000000-0005-0000-0000-0000CE080000}"/>
    <cellStyle name="20% - Accent3 3 2 2 2 3 3" xfId="2120" xr:uid="{00000000-0005-0000-0000-0000CF080000}"/>
    <cellStyle name="20% - Accent3 3 2 2 2 3 4" xfId="18549" xr:uid="{00000000-0005-0000-0000-0000D0080000}"/>
    <cellStyle name="20% - Accent3 3 2 2 2 3_Attribute (16-17)" xfId="2121" xr:uid="{00000000-0005-0000-0000-0000D1080000}"/>
    <cellStyle name="20% - Accent3 3 2 2 2 4" xfId="2122" xr:uid="{00000000-0005-0000-0000-0000D2080000}"/>
    <cellStyle name="20% - Accent3 3 2 2 2 4 2" xfId="2123" xr:uid="{00000000-0005-0000-0000-0000D3080000}"/>
    <cellStyle name="20% - Accent3 3 2 2 2 4 3" xfId="2124" xr:uid="{00000000-0005-0000-0000-0000D4080000}"/>
    <cellStyle name="20% - Accent3 3 2 2 2 4 4" xfId="18550" xr:uid="{00000000-0005-0000-0000-0000D5080000}"/>
    <cellStyle name="20% - Accent3 3 2 2 2 4_Attribute (16-17)" xfId="2125" xr:uid="{00000000-0005-0000-0000-0000D6080000}"/>
    <cellStyle name="20% - Accent3 3 2 2 2 5" xfId="2126" xr:uid="{00000000-0005-0000-0000-0000D7080000}"/>
    <cellStyle name="20% - Accent3 3 2 2 2 6" xfId="2127" xr:uid="{00000000-0005-0000-0000-0000D8080000}"/>
    <cellStyle name="20% - Accent3 3 2 2 2 7" xfId="2128" xr:uid="{00000000-0005-0000-0000-0000D9080000}"/>
    <cellStyle name="20% - Accent3 3 2 2 2 8" xfId="2129" xr:uid="{00000000-0005-0000-0000-0000DA080000}"/>
    <cellStyle name="20% - Accent3 3 2 2 2 9" xfId="2130" xr:uid="{00000000-0005-0000-0000-0000DB080000}"/>
    <cellStyle name="20% - Accent3 3 2 2 2_Attribute (16-17)" xfId="2131" xr:uid="{00000000-0005-0000-0000-0000DC080000}"/>
    <cellStyle name="20% - Accent3 3 2 2 3" xfId="2132" xr:uid="{00000000-0005-0000-0000-0000DD080000}"/>
    <cellStyle name="20% - Accent3 3 2 2 3 10" xfId="18551" xr:uid="{00000000-0005-0000-0000-0000DE080000}"/>
    <cellStyle name="20% - Accent3 3 2 2 3 2" xfId="2133" xr:uid="{00000000-0005-0000-0000-0000DF080000}"/>
    <cellStyle name="20% - Accent3 3 2 2 3 2 2" xfId="2134" xr:uid="{00000000-0005-0000-0000-0000E0080000}"/>
    <cellStyle name="20% - Accent3 3 2 2 3 2 3" xfId="2135" xr:uid="{00000000-0005-0000-0000-0000E1080000}"/>
    <cellStyle name="20% - Accent3 3 2 2 3 2 4" xfId="18552" xr:uid="{00000000-0005-0000-0000-0000E2080000}"/>
    <cellStyle name="20% - Accent3 3 2 2 3 2_Attribute (16-17)" xfId="2136" xr:uid="{00000000-0005-0000-0000-0000E3080000}"/>
    <cellStyle name="20% - Accent3 3 2 2 3 3" xfId="2137" xr:uid="{00000000-0005-0000-0000-0000E4080000}"/>
    <cellStyle name="20% - Accent3 3 2 2 3 3 2" xfId="2138" xr:uid="{00000000-0005-0000-0000-0000E5080000}"/>
    <cellStyle name="20% - Accent3 3 2 2 3 3 3" xfId="2139" xr:uid="{00000000-0005-0000-0000-0000E6080000}"/>
    <cellStyle name="20% - Accent3 3 2 2 3 3 4" xfId="18553" xr:uid="{00000000-0005-0000-0000-0000E7080000}"/>
    <cellStyle name="20% - Accent3 3 2 2 3 3_Attribute (16-17)" xfId="2140" xr:uid="{00000000-0005-0000-0000-0000E8080000}"/>
    <cellStyle name="20% - Accent3 3 2 2 3 4" xfId="2141" xr:uid="{00000000-0005-0000-0000-0000E9080000}"/>
    <cellStyle name="20% - Accent3 3 2 2 3 4 2" xfId="2142" xr:uid="{00000000-0005-0000-0000-0000EA080000}"/>
    <cellStyle name="20% - Accent3 3 2 2 3 4 3" xfId="2143" xr:uid="{00000000-0005-0000-0000-0000EB080000}"/>
    <cellStyle name="20% - Accent3 3 2 2 3 4 4" xfId="18554" xr:uid="{00000000-0005-0000-0000-0000EC080000}"/>
    <cellStyle name="20% - Accent3 3 2 2 3 4_Attribute (16-17)" xfId="2144" xr:uid="{00000000-0005-0000-0000-0000ED080000}"/>
    <cellStyle name="20% - Accent3 3 2 2 3 5" xfId="2145" xr:uid="{00000000-0005-0000-0000-0000EE080000}"/>
    <cellStyle name="20% - Accent3 3 2 2 3 6" xfId="2146" xr:uid="{00000000-0005-0000-0000-0000EF080000}"/>
    <cellStyle name="20% - Accent3 3 2 2 3 7" xfId="2147" xr:uid="{00000000-0005-0000-0000-0000F0080000}"/>
    <cellStyle name="20% - Accent3 3 2 2 3 8" xfId="2148" xr:uid="{00000000-0005-0000-0000-0000F1080000}"/>
    <cellStyle name="20% - Accent3 3 2 2 3 9" xfId="2149" xr:uid="{00000000-0005-0000-0000-0000F2080000}"/>
    <cellStyle name="20% - Accent3 3 2 2 3_Attribute (16-17)" xfId="2150" xr:uid="{00000000-0005-0000-0000-0000F3080000}"/>
    <cellStyle name="20% - Accent3 3 2 2 4" xfId="2151" xr:uid="{00000000-0005-0000-0000-0000F4080000}"/>
    <cellStyle name="20% - Accent3 3 2 2 4 2" xfId="2152" xr:uid="{00000000-0005-0000-0000-0000F5080000}"/>
    <cellStyle name="20% - Accent3 3 2 2 4 3" xfId="2153" xr:uid="{00000000-0005-0000-0000-0000F6080000}"/>
    <cellStyle name="20% - Accent3 3 2 2 4 4" xfId="18555" xr:uid="{00000000-0005-0000-0000-0000F7080000}"/>
    <cellStyle name="20% - Accent3 3 2 2 4_Attribute (16-17)" xfId="2154" xr:uid="{00000000-0005-0000-0000-0000F8080000}"/>
    <cellStyle name="20% - Accent3 3 2 2 5" xfId="2155" xr:uid="{00000000-0005-0000-0000-0000F9080000}"/>
    <cellStyle name="20% - Accent3 3 2 2 5 2" xfId="2156" xr:uid="{00000000-0005-0000-0000-0000FA080000}"/>
    <cellStyle name="20% - Accent3 3 2 2 5 3" xfId="2157" xr:uid="{00000000-0005-0000-0000-0000FB080000}"/>
    <cellStyle name="20% - Accent3 3 2 2 5 4" xfId="18556" xr:uid="{00000000-0005-0000-0000-0000FC080000}"/>
    <cellStyle name="20% - Accent3 3 2 2 5_Attribute (16-17)" xfId="2158" xr:uid="{00000000-0005-0000-0000-0000FD080000}"/>
    <cellStyle name="20% - Accent3 3 2 2 6" xfId="2159" xr:uid="{00000000-0005-0000-0000-0000FE080000}"/>
    <cellStyle name="20% - Accent3 3 2 2 6 2" xfId="2160" xr:uid="{00000000-0005-0000-0000-0000FF080000}"/>
    <cellStyle name="20% - Accent3 3 2 2 6 3" xfId="2161" xr:uid="{00000000-0005-0000-0000-000000090000}"/>
    <cellStyle name="20% - Accent3 3 2 2 6 4" xfId="18557" xr:uid="{00000000-0005-0000-0000-000001090000}"/>
    <cellStyle name="20% - Accent3 3 2 2 6_Attribute (16-17)" xfId="2162" xr:uid="{00000000-0005-0000-0000-000002090000}"/>
    <cellStyle name="20% - Accent3 3 2 2 7" xfId="2163" xr:uid="{00000000-0005-0000-0000-000003090000}"/>
    <cellStyle name="20% - Accent3 3 2 2 8" xfId="2164" xr:uid="{00000000-0005-0000-0000-000004090000}"/>
    <cellStyle name="20% - Accent3 3 2 2 9" xfId="2165" xr:uid="{00000000-0005-0000-0000-000005090000}"/>
    <cellStyle name="20% - Accent3 3 2 2_Attribute" xfId="17968" xr:uid="{00000000-0005-0000-0000-000006090000}"/>
    <cellStyle name="20% - Accent3 3 2 3" xfId="2166" xr:uid="{00000000-0005-0000-0000-000007090000}"/>
    <cellStyle name="20% - Accent3 3 2 3 10" xfId="18558" xr:uid="{00000000-0005-0000-0000-000008090000}"/>
    <cellStyle name="20% - Accent3 3 2 3 2" xfId="2167" xr:uid="{00000000-0005-0000-0000-000009090000}"/>
    <cellStyle name="20% - Accent3 3 2 3 2 2" xfId="2168" xr:uid="{00000000-0005-0000-0000-00000A090000}"/>
    <cellStyle name="20% - Accent3 3 2 3 2 3" xfId="2169" xr:uid="{00000000-0005-0000-0000-00000B090000}"/>
    <cellStyle name="20% - Accent3 3 2 3 2 4" xfId="18559" xr:uid="{00000000-0005-0000-0000-00000C090000}"/>
    <cellStyle name="20% - Accent3 3 2 3 2_Attribute (16-17)" xfId="2170" xr:uid="{00000000-0005-0000-0000-00000D090000}"/>
    <cellStyle name="20% - Accent3 3 2 3 3" xfId="2171" xr:uid="{00000000-0005-0000-0000-00000E090000}"/>
    <cellStyle name="20% - Accent3 3 2 3 3 2" xfId="2172" xr:uid="{00000000-0005-0000-0000-00000F090000}"/>
    <cellStyle name="20% - Accent3 3 2 3 3 3" xfId="2173" xr:uid="{00000000-0005-0000-0000-000010090000}"/>
    <cellStyle name="20% - Accent3 3 2 3 3 4" xfId="18560" xr:uid="{00000000-0005-0000-0000-000011090000}"/>
    <cellStyle name="20% - Accent3 3 2 3 3_Attribute (16-17)" xfId="2174" xr:uid="{00000000-0005-0000-0000-000012090000}"/>
    <cellStyle name="20% - Accent3 3 2 3 4" xfId="2175" xr:uid="{00000000-0005-0000-0000-000013090000}"/>
    <cellStyle name="20% - Accent3 3 2 3 4 2" xfId="2176" xr:uid="{00000000-0005-0000-0000-000014090000}"/>
    <cellStyle name="20% - Accent3 3 2 3 4 3" xfId="2177" xr:uid="{00000000-0005-0000-0000-000015090000}"/>
    <cellStyle name="20% - Accent3 3 2 3 4 4" xfId="18561" xr:uid="{00000000-0005-0000-0000-000016090000}"/>
    <cellStyle name="20% - Accent3 3 2 3 4_Attribute (16-17)" xfId="2178" xr:uid="{00000000-0005-0000-0000-000017090000}"/>
    <cellStyle name="20% - Accent3 3 2 3 5" xfId="2179" xr:uid="{00000000-0005-0000-0000-000018090000}"/>
    <cellStyle name="20% - Accent3 3 2 3 6" xfId="2180" xr:uid="{00000000-0005-0000-0000-000019090000}"/>
    <cellStyle name="20% - Accent3 3 2 3 7" xfId="2181" xr:uid="{00000000-0005-0000-0000-00001A090000}"/>
    <cellStyle name="20% - Accent3 3 2 3 8" xfId="2182" xr:uid="{00000000-0005-0000-0000-00001B090000}"/>
    <cellStyle name="20% - Accent3 3 2 3 9" xfId="2183" xr:uid="{00000000-0005-0000-0000-00001C090000}"/>
    <cellStyle name="20% - Accent3 3 2 3_Attribute (16-17)" xfId="2184" xr:uid="{00000000-0005-0000-0000-00001D090000}"/>
    <cellStyle name="20% - Accent3 3 2 4" xfId="2185" xr:uid="{00000000-0005-0000-0000-00001E090000}"/>
    <cellStyle name="20% - Accent3 3 2 4 10" xfId="18562" xr:uid="{00000000-0005-0000-0000-00001F090000}"/>
    <cellStyle name="20% - Accent3 3 2 4 2" xfId="2186" xr:uid="{00000000-0005-0000-0000-000020090000}"/>
    <cellStyle name="20% - Accent3 3 2 4 2 2" xfId="2187" xr:uid="{00000000-0005-0000-0000-000021090000}"/>
    <cellStyle name="20% - Accent3 3 2 4 2 3" xfId="2188" xr:uid="{00000000-0005-0000-0000-000022090000}"/>
    <cellStyle name="20% - Accent3 3 2 4 2 4" xfId="18563" xr:uid="{00000000-0005-0000-0000-000023090000}"/>
    <cellStyle name="20% - Accent3 3 2 4 2_Attribute (16-17)" xfId="2189" xr:uid="{00000000-0005-0000-0000-000024090000}"/>
    <cellStyle name="20% - Accent3 3 2 4 3" xfId="2190" xr:uid="{00000000-0005-0000-0000-000025090000}"/>
    <cellStyle name="20% - Accent3 3 2 4 3 2" xfId="2191" xr:uid="{00000000-0005-0000-0000-000026090000}"/>
    <cellStyle name="20% - Accent3 3 2 4 3 3" xfId="2192" xr:uid="{00000000-0005-0000-0000-000027090000}"/>
    <cellStyle name="20% - Accent3 3 2 4 3 4" xfId="18564" xr:uid="{00000000-0005-0000-0000-000028090000}"/>
    <cellStyle name="20% - Accent3 3 2 4 3_Attribute (16-17)" xfId="2193" xr:uid="{00000000-0005-0000-0000-000029090000}"/>
    <cellStyle name="20% - Accent3 3 2 4 4" xfId="2194" xr:uid="{00000000-0005-0000-0000-00002A090000}"/>
    <cellStyle name="20% - Accent3 3 2 4 4 2" xfId="2195" xr:uid="{00000000-0005-0000-0000-00002B090000}"/>
    <cellStyle name="20% - Accent3 3 2 4 4 3" xfId="2196" xr:uid="{00000000-0005-0000-0000-00002C090000}"/>
    <cellStyle name="20% - Accent3 3 2 4 4 4" xfId="18565" xr:uid="{00000000-0005-0000-0000-00002D090000}"/>
    <cellStyle name="20% - Accent3 3 2 4 4_Attribute (16-17)" xfId="2197" xr:uid="{00000000-0005-0000-0000-00002E090000}"/>
    <cellStyle name="20% - Accent3 3 2 4 5" xfId="2198" xr:uid="{00000000-0005-0000-0000-00002F090000}"/>
    <cellStyle name="20% - Accent3 3 2 4 6" xfId="2199" xr:uid="{00000000-0005-0000-0000-000030090000}"/>
    <cellStyle name="20% - Accent3 3 2 4 7" xfId="2200" xr:uid="{00000000-0005-0000-0000-000031090000}"/>
    <cellStyle name="20% - Accent3 3 2 4 8" xfId="2201" xr:uid="{00000000-0005-0000-0000-000032090000}"/>
    <cellStyle name="20% - Accent3 3 2 4 9" xfId="2202" xr:uid="{00000000-0005-0000-0000-000033090000}"/>
    <cellStyle name="20% - Accent3 3 2 4_Attribute (16-17)" xfId="2203" xr:uid="{00000000-0005-0000-0000-000034090000}"/>
    <cellStyle name="20% - Accent3 3 2 5" xfId="2204" xr:uid="{00000000-0005-0000-0000-000035090000}"/>
    <cellStyle name="20% - Accent3 3 2 5 2" xfId="2205" xr:uid="{00000000-0005-0000-0000-000036090000}"/>
    <cellStyle name="20% - Accent3 3 2 5 3" xfId="2206" xr:uid="{00000000-0005-0000-0000-000037090000}"/>
    <cellStyle name="20% - Accent3 3 2 5 4" xfId="18566" xr:uid="{00000000-0005-0000-0000-000038090000}"/>
    <cellStyle name="20% - Accent3 3 2 5_Attribute (16-17)" xfId="2207" xr:uid="{00000000-0005-0000-0000-000039090000}"/>
    <cellStyle name="20% - Accent3 3 2 6" xfId="2208" xr:uid="{00000000-0005-0000-0000-00003A090000}"/>
    <cellStyle name="20% - Accent3 3 2 6 2" xfId="2209" xr:uid="{00000000-0005-0000-0000-00003B090000}"/>
    <cellStyle name="20% - Accent3 3 2 6 3" xfId="2210" xr:uid="{00000000-0005-0000-0000-00003C090000}"/>
    <cellStyle name="20% - Accent3 3 2 6 4" xfId="18567" xr:uid="{00000000-0005-0000-0000-00003D090000}"/>
    <cellStyle name="20% - Accent3 3 2 6_Attribute (16-17)" xfId="2211" xr:uid="{00000000-0005-0000-0000-00003E090000}"/>
    <cellStyle name="20% - Accent3 3 2 7" xfId="2212" xr:uid="{00000000-0005-0000-0000-00003F090000}"/>
    <cellStyle name="20% - Accent3 3 2 7 2" xfId="2213" xr:uid="{00000000-0005-0000-0000-000040090000}"/>
    <cellStyle name="20% - Accent3 3 2 7 3" xfId="2214" xr:uid="{00000000-0005-0000-0000-000041090000}"/>
    <cellStyle name="20% - Accent3 3 2 7 4" xfId="18568" xr:uid="{00000000-0005-0000-0000-000042090000}"/>
    <cellStyle name="20% - Accent3 3 2 7_Attribute (16-17)" xfId="2215" xr:uid="{00000000-0005-0000-0000-000043090000}"/>
    <cellStyle name="20% - Accent3 3 2 8" xfId="2216" xr:uid="{00000000-0005-0000-0000-000044090000}"/>
    <cellStyle name="20% - Accent3 3 2 9" xfId="2217" xr:uid="{00000000-0005-0000-0000-000045090000}"/>
    <cellStyle name="20% - Accent3 3 2_Attribute" xfId="17967" xr:uid="{00000000-0005-0000-0000-000046090000}"/>
    <cellStyle name="20% - Accent3 3 3" xfId="234" xr:uid="{00000000-0005-0000-0000-000047090000}"/>
    <cellStyle name="20% - Accent3 3 3 10" xfId="2218" xr:uid="{00000000-0005-0000-0000-000048090000}"/>
    <cellStyle name="20% - Accent3 3 3 11" xfId="2219" xr:uid="{00000000-0005-0000-0000-000049090000}"/>
    <cellStyle name="20% - Accent3 3 3 12" xfId="18569" xr:uid="{00000000-0005-0000-0000-00004A090000}"/>
    <cellStyle name="20% - Accent3 3 3 2" xfId="2220" xr:uid="{00000000-0005-0000-0000-00004B090000}"/>
    <cellStyle name="20% - Accent3 3 3 2 10" xfId="18570" xr:uid="{00000000-0005-0000-0000-00004C090000}"/>
    <cellStyle name="20% - Accent3 3 3 2 2" xfId="2221" xr:uid="{00000000-0005-0000-0000-00004D090000}"/>
    <cellStyle name="20% - Accent3 3 3 2 2 2" xfId="2222" xr:uid="{00000000-0005-0000-0000-00004E090000}"/>
    <cellStyle name="20% - Accent3 3 3 2 2 3" xfId="2223" xr:uid="{00000000-0005-0000-0000-00004F090000}"/>
    <cellStyle name="20% - Accent3 3 3 2 2 4" xfId="18571" xr:uid="{00000000-0005-0000-0000-000050090000}"/>
    <cellStyle name="20% - Accent3 3 3 2 2_Attribute (16-17)" xfId="2224" xr:uid="{00000000-0005-0000-0000-000051090000}"/>
    <cellStyle name="20% - Accent3 3 3 2 3" xfId="2225" xr:uid="{00000000-0005-0000-0000-000052090000}"/>
    <cellStyle name="20% - Accent3 3 3 2 3 2" xfId="2226" xr:uid="{00000000-0005-0000-0000-000053090000}"/>
    <cellStyle name="20% - Accent3 3 3 2 3 3" xfId="2227" xr:uid="{00000000-0005-0000-0000-000054090000}"/>
    <cellStyle name="20% - Accent3 3 3 2 3 4" xfId="18572" xr:uid="{00000000-0005-0000-0000-000055090000}"/>
    <cellStyle name="20% - Accent3 3 3 2 3_Attribute (16-17)" xfId="2228" xr:uid="{00000000-0005-0000-0000-000056090000}"/>
    <cellStyle name="20% - Accent3 3 3 2 4" xfId="2229" xr:uid="{00000000-0005-0000-0000-000057090000}"/>
    <cellStyle name="20% - Accent3 3 3 2 4 2" xfId="2230" xr:uid="{00000000-0005-0000-0000-000058090000}"/>
    <cellStyle name="20% - Accent3 3 3 2 4 3" xfId="2231" xr:uid="{00000000-0005-0000-0000-000059090000}"/>
    <cellStyle name="20% - Accent3 3 3 2 4 4" xfId="18573" xr:uid="{00000000-0005-0000-0000-00005A090000}"/>
    <cellStyle name="20% - Accent3 3 3 2 4_Attribute (16-17)" xfId="2232" xr:uid="{00000000-0005-0000-0000-00005B090000}"/>
    <cellStyle name="20% - Accent3 3 3 2 5" xfId="2233" xr:uid="{00000000-0005-0000-0000-00005C090000}"/>
    <cellStyle name="20% - Accent3 3 3 2 6" xfId="2234" xr:uid="{00000000-0005-0000-0000-00005D090000}"/>
    <cellStyle name="20% - Accent3 3 3 2 7" xfId="2235" xr:uid="{00000000-0005-0000-0000-00005E090000}"/>
    <cellStyle name="20% - Accent3 3 3 2 8" xfId="2236" xr:uid="{00000000-0005-0000-0000-00005F090000}"/>
    <cellStyle name="20% - Accent3 3 3 2 9" xfId="2237" xr:uid="{00000000-0005-0000-0000-000060090000}"/>
    <cellStyle name="20% - Accent3 3 3 2_Attribute (16-17)" xfId="2238" xr:uid="{00000000-0005-0000-0000-000061090000}"/>
    <cellStyle name="20% - Accent3 3 3 3" xfId="2239" xr:uid="{00000000-0005-0000-0000-000062090000}"/>
    <cellStyle name="20% - Accent3 3 3 3 10" xfId="18574" xr:uid="{00000000-0005-0000-0000-000063090000}"/>
    <cellStyle name="20% - Accent3 3 3 3 2" xfId="2240" xr:uid="{00000000-0005-0000-0000-000064090000}"/>
    <cellStyle name="20% - Accent3 3 3 3 2 2" xfId="2241" xr:uid="{00000000-0005-0000-0000-000065090000}"/>
    <cellStyle name="20% - Accent3 3 3 3 2 3" xfId="2242" xr:uid="{00000000-0005-0000-0000-000066090000}"/>
    <cellStyle name="20% - Accent3 3 3 3 2 4" xfId="18575" xr:uid="{00000000-0005-0000-0000-000067090000}"/>
    <cellStyle name="20% - Accent3 3 3 3 2_Attribute (16-17)" xfId="2243" xr:uid="{00000000-0005-0000-0000-000068090000}"/>
    <cellStyle name="20% - Accent3 3 3 3 3" xfId="2244" xr:uid="{00000000-0005-0000-0000-000069090000}"/>
    <cellStyle name="20% - Accent3 3 3 3 3 2" xfId="2245" xr:uid="{00000000-0005-0000-0000-00006A090000}"/>
    <cellStyle name="20% - Accent3 3 3 3 3 3" xfId="2246" xr:uid="{00000000-0005-0000-0000-00006B090000}"/>
    <cellStyle name="20% - Accent3 3 3 3 3 4" xfId="18576" xr:uid="{00000000-0005-0000-0000-00006C090000}"/>
    <cellStyle name="20% - Accent3 3 3 3 3_Attribute (16-17)" xfId="2247" xr:uid="{00000000-0005-0000-0000-00006D090000}"/>
    <cellStyle name="20% - Accent3 3 3 3 4" xfId="2248" xr:uid="{00000000-0005-0000-0000-00006E090000}"/>
    <cellStyle name="20% - Accent3 3 3 3 4 2" xfId="2249" xr:uid="{00000000-0005-0000-0000-00006F090000}"/>
    <cellStyle name="20% - Accent3 3 3 3 4 3" xfId="2250" xr:uid="{00000000-0005-0000-0000-000070090000}"/>
    <cellStyle name="20% - Accent3 3 3 3 4 4" xfId="18577" xr:uid="{00000000-0005-0000-0000-000071090000}"/>
    <cellStyle name="20% - Accent3 3 3 3 4_Attribute (16-17)" xfId="2251" xr:uid="{00000000-0005-0000-0000-000072090000}"/>
    <cellStyle name="20% - Accent3 3 3 3 5" xfId="2252" xr:uid="{00000000-0005-0000-0000-000073090000}"/>
    <cellStyle name="20% - Accent3 3 3 3 6" xfId="2253" xr:uid="{00000000-0005-0000-0000-000074090000}"/>
    <cellStyle name="20% - Accent3 3 3 3 7" xfId="2254" xr:uid="{00000000-0005-0000-0000-000075090000}"/>
    <cellStyle name="20% - Accent3 3 3 3 8" xfId="2255" xr:uid="{00000000-0005-0000-0000-000076090000}"/>
    <cellStyle name="20% - Accent3 3 3 3 9" xfId="2256" xr:uid="{00000000-0005-0000-0000-000077090000}"/>
    <cellStyle name="20% - Accent3 3 3 3_Attribute (16-17)" xfId="2257" xr:uid="{00000000-0005-0000-0000-000078090000}"/>
    <cellStyle name="20% - Accent3 3 3 4" xfId="2258" xr:uid="{00000000-0005-0000-0000-000079090000}"/>
    <cellStyle name="20% - Accent3 3 3 4 2" xfId="2259" xr:uid="{00000000-0005-0000-0000-00007A090000}"/>
    <cellStyle name="20% - Accent3 3 3 4 3" xfId="2260" xr:uid="{00000000-0005-0000-0000-00007B090000}"/>
    <cellStyle name="20% - Accent3 3 3 4 4" xfId="18578" xr:uid="{00000000-0005-0000-0000-00007C090000}"/>
    <cellStyle name="20% - Accent3 3 3 4_Attribute (16-17)" xfId="2261" xr:uid="{00000000-0005-0000-0000-00007D090000}"/>
    <cellStyle name="20% - Accent3 3 3 5" xfId="2262" xr:uid="{00000000-0005-0000-0000-00007E090000}"/>
    <cellStyle name="20% - Accent3 3 3 5 2" xfId="2263" xr:uid="{00000000-0005-0000-0000-00007F090000}"/>
    <cellStyle name="20% - Accent3 3 3 5 3" xfId="2264" xr:uid="{00000000-0005-0000-0000-000080090000}"/>
    <cellStyle name="20% - Accent3 3 3 5 4" xfId="18579" xr:uid="{00000000-0005-0000-0000-000081090000}"/>
    <cellStyle name="20% - Accent3 3 3 5_Attribute (16-17)" xfId="2265" xr:uid="{00000000-0005-0000-0000-000082090000}"/>
    <cellStyle name="20% - Accent3 3 3 6" xfId="2266" xr:uid="{00000000-0005-0000-0000-000083090000}"/>
    <cellStyle name="20% - Accent3 3 3 6 2" xfId="2267" xr:uid="{00000000-0005-0000-0000-000084090000}"/>
    <cellStyle name="20% - Accent3 3 3 6 3" xfId="2268" xr:uid="{00000000-0005-0000-0000-000085090000}"/>
    <cellStyle name="20% - Accent3 3 3 6 4" xfId="18580" xr:uid="{00000000-0005-0000-0000-000086090000}"/>
    <cellStyle name="20% - Accent3 3 3 6_Attribute (16-17)" xfId="2269" xr:uid="{00000000-0005-0000-0000-000087090000}"/>
    <cellStyle name="20% - Accent3 3 3 7" xfId="2270" xr:uid="{00000000-0005-0000-0000-000088090000}"/>
    <cellStyle name="20% - Accent3 3 3 8" xfId="2271" xr:uid="{00000000-0005-0000-0000-000089090000}"/>
    <cellStyle name="20% - Accent3 3 3 9" xfId="2272" xr:uid="{00000000-0005-0000-0000-00008A090000}"/>
    <cellStyle name="20% - Accent3 3 3_Attribute" xfId="17969" xr:uid="{00000000-0005-0000-0000-00008B090000}"/>
    <cellStyle name="20% - Accent3 3 4" xfId="2273" xr:uid="{00000000-0005-0000-0000-00008C090000}"/>
    <cellStyle name="20% - Accent3 3 4 10" xfId="18581" xr:uid="{00000000-0005-0000-0000-00008D090000}"/>
    <cellStyle name="20% - Accent3 3 4 2" xfId="2274" xr:uid="{00000000-0005-0000-0000-00008E090000}"/>
    <cellStyle name="20% - Accent3 3 4 2 2" xfId="2275" xr:uid="{00000000-0005-0000-0000-00008F090000}"/>
    <cellStyle name="20% - Accent3 3 4 2 3" xfId="2276" xr:uid="{00000000-0005-0000-0000-000090090000}"/>
    <cellStyle name="20% - Accent3 3 4 2 4" xfId="18582" xr:uid="{00000000-0005-0000-0000-000091090000}"/>
    <cellStyle name="20% - Accent3 3 4 2_Attribute (16-17)" xfId="2277" xr:uid="{00000000-0005-0000-0000-000092090000}"/>
    <cellStyle name="20% - Accent3 3 4 3" xfId="2278" xr:uid="{00000000-0005-0000-0000-000093090000}"/>
    <cellStyle name="20% - Accent3 3 4 3 2" xfId="2279" xr:uid="{00000000-0005-0000-0000-000094090000}"/>
    <cellStyle name="20% - Accent3 3 4 3 3" xfId="2280" xr:uid="{00000000-0005-0000-0000-000095090000}"/>
    <cellStyle name="20% - Accent3 3 4 3 4" xfId="18583" xr:uid="{00000000-0005-0000-0000-000096090000}"/>
    <cellStyle name="20% - Accent3 3 4 3_Attribute (16-17)" xfId="2281" xr:uid="{00000000-0005-0000-0000-000097090000}"/>
    <cellStyle name="20% - Accent3 3 4 4" xfId="2282" xr:uid="{00000000-0005-0000-0000-000098090000}"/>
    <cellStyle name="20% - Accent3 3 4 4 2" xfId="2283" xr:uid="{00000000-0005-0000-0000-000099090000}"/>
    <cellStyle name="20% - Accent3 3 4 4 3" xfId="2284" xr:uid="{00000000-0005-0000-0000-00009A090000}"/>
    <cellStyle name="20% - Accent3 3 4 4 4" xfId="18584" xr:uid="{00000000-0005-0000-0000-00009B090000}"/>
    <cellStyle name="20% - Accent3 3 4 4_Attribute (16-17)" xfId="2285" xr:uid="{00000000-0005-0000-0000-00009C090000}"/>
    <cellStyle name="20% - Accent3 3 4 5" xfId="2286" xr:uid="{00000000-0005-0000-0000-00009D090000}"/>
    <cellStyle name="20% - Accent3 3 4 6" xfId="2287" xr:uid="{00000000-0005-0000-0000-00009E090000}"/>
    <cellStyle name="20% - Accent3 3 4 7" xfId="2288" xr:uid="{00000000-0005-0000-0000-00009F090000}"/>
    <cellStyle name="20% - Accent3 3 4 8" xfId="2289" xr:uid="{00000000-0005-0000-0000-0000A0090000}"/>
    <cellStyle name="20% - Accent3 3 4 9" xfId="2290" xr:uid="{00000000-0005-0000-0000-0000A1090000}"/>
    <cellStyle name="20% - Accent3 3 4_Attribute (16-17)" xfId="2291" xr:uid="{00000000-0005-0000-0000-0000A2090000}"/>
    <cellStyle name="20% - Accent3 3 5" xfId="2292" xr:uid="{00000000-0005-0000-0000-0000A3090000}"/>
    <cellStyle name="20% - Accent3 3 5 10" xfId="18585" xr:uid="{00000000-0005-0000-0000-0000A4090000}"/>
    <cellStyle name="20% - Accent3 3 5 2" xfId="2293" xr:uid="{00000000-0005-0000-0000-0000A5090000}"/>
    <cellStyle name="20% - Accent3 3 5 2 2" xfId="2294" xr:uid="{00000000-0005-0000-0000-0000A6090000}"/>
    <cellStyle name="20% - Accent3 3 5 2 3" xfId="2295" xr:uid="{00000000-0005-0000-0000-0000A7090000}"/>
    <cellStyle name="20% - Accent3 3 5 2 4" xfId="18586" xr:uid="{00000000-0005-0000-0000-0000A8090000}"/>
    <cellStyle name="20% - Accent3 3 5 2_Attribute (16-17)" xfId="2296" xr:uid="{00000000-0005-0000-0000-0000A9090000}"/>
    <cellStyle name="20% - Accent3 3 5 3" xfId="2297" xr:uid="{00000000-0005-0000-0000-0000AA090000}"/>
    <cellStyle name="20% - Accent3 3 5 3 2" xfId="2298" xr:uid="{00000000-0005-0000-0000-0000AB090000}"/>
    <cellStyle name="20% - Accent3 3 5 3 3" xfId="2299" xr:uid="{00000000-0005-0000-0000-0000AC090000}"/>
    <cellStyle name="20% - Accent3 3 5 3 4" xfId="18587" xr:uid="{00000000-0005-0000-0000-0000AD090000}"/>
    <cellStyle name="20% - Accent3 3 5 3_Attribute (16-17)" xfId="2300" xr:uid="{00000000-0005-0000-0000-0000AE090000}"/>
    <cellStyle name="20% - Accent3 3 5 4" xfId="2301" xr:uid="{00000000-0005-0000-0000-0000AF090000}"/>
    <cellStyle name="20% - Accent3 3 5 4 2" xfId="2302" xr:uid="{00000000-0005-0000-0000-0000B0090000}"/>
    <cellStyle name="20% - Accent3 3 5 4 3" xfId="2303" xr:uid="{00000000-0005-0000-0000-0000B1090000}"/>
    <cellStyle name="20% - Accent3 3 5 4 4" xfId="18588" xr:uid="{00000000-0005-0000-0000-0000B2090000}"/>
    <cellStyle name="20% - Accent3 3 5 4_Attribute (16-17)" xfId="2304" xr:uid="{00000000-0005-0000-0000-0000B3090000}"/>
    <cellStyle name="20% - Accent3 3 5 5" xfId="2305" xr:uid="{00000000-0005-0000-0000-0000B4090000}"/>
    <cellStyle name="20% - Accent3 3 5 6" xfId="2306" xr:uid="{00000000-0005-0000-0000-0000B5090000}"/>
    <cellStyle name="20% - Accent3 3 5 7" xfId="2307" xr:uid="{00000000-0005-0000-0000-0000B6090000}"/>
    <cellStyle name="20% - Accent3 3 5 8" xfId="2308" xr:uid="{00000000-0005-0000-0000-0000B7090000}"/>
    <cellStyle name="20% - Accent3 3 5 9" xfId="2309" xr:uid="{00000000-0005-0000-0000-0000B8090000}"/>
    <cellStyle name="20% - Accent3 3 5_Attribute (16-17)" xfId="2310" xr:uid="{00000000-0005-0000-0000-0000B9090000}"/>
    <cellStyle name="20% - Accent3 3 6" xfId="2311" xr:uid="{00000000-0005-0000-0000-0000BA090000}"/>
    <cellStyle name="20% - Accent3 3 6 2" xfId="2312" xr:uid="{00000000-0005-0000-0000-0000BB090000}"/>
    <cellStyle name="20% - Accent3 3 6 3" xfId="2313" xr:uid="{00000000-0005-0000-0000-0000BC090000}"/>
    <cellStyle name="20% - Accent3 3 6 4" xfId="18589" xr:uid="{00000000-0005-0000-0000-0000BD090000}"/>
    <cellStyle name="20% - Accent3 3 6_Attribute (16-17)" xfId="2314" xr:uid="{00000000-0005-0000-0000-0000BE090000}"/>
    <cellStyle name="20% - Accent3 3 7" xfId="2315" xr:uid="{00000000-0005-0000-0000-0000BF090000}"/>
    <cellStyle name="20% - Accent3 3 7 2" xfId="2316" xr:uid="{00000000-0005-0000-0000-0000C0090000}"/>
    <cellStyle name="20% - Accent3 3 7 3" xfId="2317" xr:uid="{00000000-0005-0000-0000-0000C1090000}"/>
    <cellStyle name="20% - Accent3 3 7 4" xfId="18590" xr:uid="{00000000-0005-0000-0000-0000C2090000}"/>
    <cellStyle name="20% - Accent3 3 7_Attribute (16-17)" xfId="2318" xr:uid="{00000000-0005-0000-0000-0000C3090000}"/>
    <cellStyle name="20% - Accent3 3 8" xfId="2319" xr:uid="{00000000-0005-0000-0000-0000C4090000}"/>
    <cellStyle name="20% - Accent3 3 8 2" xfId="2320" xr:uid="{00000000-0005-0000-0000-0000C5090000}"/>
    <cellStyle name="20% - Accent3 3 8 3" xfId="2321" xr:uid="{00000000-0005-0000-0000-0000C6090000}"/>
    <cellStyle name="20% - Accent3 3 8 4" xfId="18591" xr:uid="{00000000-0005-0000-0000-0000C7090000}"/>
    <cellStyle name="20% - Accent3 3 8_Attribute (16-17)" xfId="2322" xr:uid="{00000000-0005-0000-0000-0000C8090000}"/>
    <cellStyle name="20% - Accent3 3 9" xfId="2323" xr:uid="{00000000-0005-0000-0000-0000C9090000}"/>
    <cellStyle name="20% - Accent3 3_Attribute" xfId="17966" xr:uid="{00000000-0005-0000-0000-0000CA090000}"/>
    <cellStyle name="20% - Accent3 4" xfId="155" xr:uid="{00000000-0005-0000-0000-0000CB090000}"/>
    <cellStyle name="20% - Accent3 5" xfId="143" xr:uid="{00000000-0005-0000-0000-0000CC090000}"/>
    <cellStyle name="20% - Accent3 5 10" xfId="2324" xr:uid="{00000000-0005-0000-0000-0000CD090000}"/>
    <cellStyle name="20% - Accent3 5 11" xfId="2325" xr:uid="{00000000-0005-0000-0000-0000CE090000}"/>
    <cellStyle name="20% - Accent3 5 12" xfId="2326" xr:uid="{00000000-0005-0000-0000-0000CF090000}"/>
    <cellStyle name="20% - Accent3 5 13" xfId="18592" xr:uid="{00000000-0005-0000-0000-0000D0090000}"/>
    <cellStyle name="20% - Accent3 5 2" xfId="248" xr:uid="{00000000-0005-0000-0000-0000D1090000}"/>
    <cellStyle name="20% - Accent3 5 2 10" xfId="2327" xr:uid="{00000000-0005-0000-0000-0000D2090000}"/>
    <cellStyle name="20% - Accent3 5 2 11" xfId="2328" xr:uid="{00000000-0005-0000-0000-0000D3090000}"/>
    <cellStyle name="20% - Accent3 5 2 12" xfId="18593" xr:uid="{00000000-0005-0000-0000-0000D4090000}"/>
    <cellStyle name="20% - Accent3 5 2 2" xfId="2329" xr:uid="{00000000-0005-0000-0000-0000D5090000}"/>
    <cellStyle name="20% - Accent3 5 2 2 10" xfId="18594" xr:uid="{00000000-0005-0000-0000-0000D6090000}"/>
    <cellStyle name="20% - Accent3 5 2 2 2" xfId="2330" xr:uid="{00000000-0005-0000-0000-0000D7090000}"/>
    <cellStyle name="20% - Accent3 5 2 2 2 2" xfId="2331" xr:uid="{00000000-0005-0000-0000-0000D8090000}"/>
    <cellStyle name="20% - Accent3 5 2 2 2 3" xfId="2332" xr:uid="{00000000-0005-0000-0000-0000D9090000}"/>
    <cellStyle name="20% - Accent3 5 2 2 2 4" xfId="18595" xr:uid="{00000000-0005-0000-0000-0000DA090000}"/>
    <cellStyle name="20% - Accent3 5 2 2 2_Attribute (16-17)" xfId="2333" xr:uid="{00000000-0005-0000-0000-0000DB090000}"/>
    <cellStyle name="20% - Accent3 5 2 2 3" xfId="2334" xr:uid="{00000000-0005-0000-0000-0000DC090000}"/>
    <cellStyle name="20% - Accent3 5 2 2 3 2" xfId="2335" xr:uid="{00000000-0005-0000-0000-0000DD090000}"/>
    <cellStyle name="20% - Accent3 5 2 2 3 3" xfId="2336" xr:uid="{00000000-0005-0000-0000-0000DE090000}"/>
    <cellStyle name="20% - Accent3 5 2 2 3 4" xfId="18596" xr:uid="{00000000-0005-0000-0000-0000DF090000}"/>
    <cellStyle name="20% - Accent3 5 2 2 3_Attribute (16-17)" xfId="2337" xr:uid="{00000000-0005-0000-0000-0000E0090000}"/>
    <cellStyle name="20% - Accent3 5 2 2 4" xfId="2338" xr:uid="{00000000-0005-0000-0000-0000E1090000}"/>
    <cellStyle name="20% - Accent3 5 2 2 4 2" xfId="2339" xr:uid="{00000000-0005-0000-0000-0000E2090000}"/>
    <cellStyle name="20% - Accent3 5 2 2 4 3" xfId="2340" xr:uid="{00000000-0005-0000-0000-0000E3090000}"/>
    <cellStyle name="20% - Accent3 5 2 2 4 4" xfId="18597" xr:uid="{00000000-0005-0000-0000-0000E4090000}"/>
    <cellStyle name="20% - Accent3 5 2 2 4_Attribute (16-17)" xfId="2341" xr:uid="{00000000-0005-0000-0000-0000E5090000}"/>
    <cellStyle name="20% - Accent3 5 2 2 5" xfId="2342" xr:uid="{00000000-0005-0000-0000-0000E6090000}"/>
    <cellStyle name="20% - Accent3 5 2 2 6" xfId="2343" xr:uid="{00000000-0005-0000-0000-0000E7090000}"/>
    <cellStyle name="20% - Accent3 5 2 2 7" xfId="2344" xr:uid="{00000000-0005-0000-0000-0000E8090000}"/>
    <cellStyle name="20% - Accent3 5 2 2 8" xfId="2345" xr:uid="{00000000-0005-0000-0000-0000E9090000}"/>
    <cellStyle name="20% - Accent3 5 2 2 9" xfId="2346" xr:uid="{00000000-0005-0000-0000-0000EA090000}"/>
    <cellStyle name="20% - Accent3 5 2 2_Attribute (16-17)" xfId="2347" xr:uid="{00000000-0005-0000-0000-0000EB090000}"/>
    <cellStyle name="20% - Accent3 5 2 3" xfId="2348" xr:uid="{00000000-0005-0000-0000-0000EC090000}"/>
    <cellStyle name="20% - Accent3 5 2 3 10" xfId="18598" xr:uid="{00000000-0005-0000-0000-0000ED090000}"/>
    <cellStyle name="20% - Accent3 5 2 3 2" xfId="2349" xr:uid="{00000000-0005-0000-0000-0000EE090000}"/>
    <cellStyle name="20% - Accent3 5 2 3 2 2" xfId="2350" xr:uid="{00000000-0005-0000-0000-0000EF090000}"/>
    <cellStyle name="20% - Accent3 5 2 3 2 3" xfId="2351" xr:uid="{00000000-0005-0000-0000-0000F0090000}"/>
    <cellStyle name="20% - Accent3 5 2 3 2 4" xfId="18599" xr:uid="{00000000-0005-0000-0000-0000F1090000}"/>
    <cellStyle name="20% - Accent3 5 2 3 2_Attribute (16-17)" xfId="2352" xr:uid="{00000000-0005-0000-0000-0000F2090000}"/>
    <cellStyle name="20% - Accent3 5 2 3 3" xfId="2353" xr:uid="{00000000-0005-0000-0000-0000F3090000}"/>
    <cellStyle name="20% - Accent3 5 2 3 3 2" xfId="2354" xr:uid="{00000000-0005-0000-0000-0000F4090000}"/>
    <cellStyle name="20% - Accent3 5 2 3 3 3" xfId="2355" xr:uid="{00000000-0005-0000-0000-0000F5090000}"/>
    <cellStyle name="20% - Accent3 5 2 3 3 4" xfId="18600" xr:uid="{00000000-0005-0000-0000-0000F6090000}"/>
    <cellStyle name="20% - Accent3 5 2 3 3_Attribute (16-17)" xfId="2356" xr:uid="{00000000-0005-0000-0000-0000F7090000}"/>
    <cellStyle name="20% - Accent3 5 2 3 4" xfId="2357" xr:uid="{00000000-0005-0000-0000-0000F8090000}"/>
    <cellStyle name="20% - Accent3 5 2 3 4 2" xfId="2358" xr:uid="{00000000-0005-0000-0000-0000F9090000}"/>
    <cellStyle name="20% - Accent3 5 2 3 4 3" xfId="2359" xr:uid="{00000000-0005-0000-0000-0000FA090000}"/>
    <cellStyle name="20% - Accent3 5 2 3 4 4" xfId="18601" xr:uid="{00000000-0005-0000-0000-0000FB090000}"/>
    <cellStyle name="20% - Accent3 5 2 3 4_Attribute (16-17)" xfId="2360" xr:uid="{00000000-0005-0000-0000-0000FC090000}"/>
    <cellStyle name="20% - Accent3 5 2 3 5" xfId="2361" xr:uid="{00000000-0005-0000-0000-0000FD090000}"/>
    <cellStyle name="20% - Accent3 5 2 3 6" xfId="2362" xr:uid="{00000000-0005-0000-0000-0000FE090000}"/>
    <cellStyle name="20% - Accent3 5 2 3 7" xfId="2363" xr:uid="{00000000-0005-0000-0000-0000FF090000}"/>
    <cellStyle name="20% - Accent3 5 2 3 8" xfId="2364" xr:uid="{00000000-0005-0000-0000-0000000A0000}"/>
    <cellStyle name="20% - Accent3 5 2 3 9" xfId="2365" xr:uid="{00000000-0005-0000-0000-0000010A0000}"/>
    <cellStyle name="20% - Accent3 5 2 3_Attribute (16-17)" xfId="2366" xr:uid="{00000000-0005-0000-0000-0000020A0000}"/>
    <cellStyle name="20% - Accent3 5 2 4" xfId="2367" xr:uid="{00000000-0005-0000-0000-0000030A0000}"/>
    <cellStyle name="20% - Accent3 5 2 4 2" xfId="2368" xr:uid="{00000000-0005-0000-0000-0000040A0000}"/>
    <cellStyle name="20% - Accent3 5 2 4 3" xfId="2369" xr:uid="{00000000-0005-0000-0000-0000050A0000}"/>
    <cellStyle name="20% - Accent3 5 2 4 4" xfId="18602" xr:uid="{00000000-0005-0000-0000-0000060A0000}"/>
    <cellStyle name="20% - Accent3 5 2 4_Attribute (16-17)" xfId="2370" xr:uid="{00000000-0005-0000-0000-0000070A0000}"/>
    <cellStyle name="20% - Accent3 5 2 5" xfId="2371" xr:uid="{00000000-0005-0000-0000-0000080A0000}"/>
    <cellStyle name="20% - Accent3 5 2 5 2" xfId="2372" xr:uid="{00000000-0005-0000-0000-0000090A0000}"/>
    <cellStyle name="20% - Accent3 5 2 5 3" xfId="2373" xr:uid="{00000000-0005-0000-0000-00000A0A0000}"/>
    <cellStyle name="20% - Accent3 5 2 5 4" xfId="18603" xr:uid="{00000000-0005-0000-0000-00000B0A0000}"/>
    <cellStyle name="20% - Accent3 5 2 5_Attribute (16-17)" xfId="2374" xr:uid="{00000000-0005-0000-0000-00000C0A0000}"/>
    <cellStyle name="20% - Accent3 5 2 6" xfId="2375" xr:uid="{00000000-0005-0000-0000-00000D0A0000}"/>
    <cellStyle name="20% - Accent3 5 2 6 2" xfId="2376" xr:uid="{00000000-0005-0000-0000-00000E0A0000}"/>
    <cellStyle name="20% - Accent3 5 2 6 3" xfId="2377" xr:uid="{00000000-0005-0000-0000-00000F0A0000}"/>
    <cellStyle name="20% - Accent3 5 2 6 4" xfId="18604" xr:uid="{00000000-0005-0000-0000-0000100A0000}"/>
    <cellStyle name="20% - Accent3 5 2 6_Attribute (16-17)" xfId="2378" xr:uid="{00000000-0005-0000-0000-0000110A0000}"/>
    <cellStyle name="20% - Accent3 5 2 7" xfId="2379" xr:uid="{00000000-0005-0000-0000-0000120A0000}"/>
    <cellStyle name="20% - Accent3 5 2 8" xfId="2380" xr:uid="{00000000-0005-0000-0000-0000130A0000}"/>
    <cellStyle name="20% - Accent3 5 2 9" xfId="2381" xr:uid="{00000000-0005-0000-0000-0000140A0000}"/>
    <cellStyle name="20% - Accent3 5 2_Attribute" xfId="17971" xr:uid="{00000000-0005-0000-0000-0000150A0000}"/>
    <cellStyle name="20% - Accent3 5 3" xfId="2382" xr:uid="{00000000-0005-0000-0000-0000160A0000}"/>
    <cellStyle name="20% - Accent3 5 3 10" xfId="18605" xr:uid="{00000000-0005-0000-0000-0000170A0000}"/>
    <cellStyle name="20% - Accent3 5 3 2" xfId="2383" xr:uid="{00000000-0005-0000-0000-0000180A0000}"/>
    <cellStyle name="20% - Accent3 5 3 2 2" xfId="2384" xr:uid="{00000000-0005-0000-0000-0000190A0000}"/>
    <cellStyle name="20% - Accent3 5 3 2 3" xfId="2385" xr:uid="{00000000-0005-0000-0000-00001A0A0000}"/>
    <cellStyle name="20% - Accent3 5 3 2 4" xfId="18606" xr:uid="{00000000-0005-0000-0000-00001B0A0000}"/>
    <cellStyle name="20% - Accent3 5 3 2_Attribute (16-17)" xfId="2386" xr:uid="{00000000-0005-0000-0000-00001C0A0000}"/>
    <cellStyle name="20% - Accent3 5 3 3" xfId="2387" xr:uid="{00000000-0005-0000-0000-00001D0A0000}"/>
    <cellStyle name="20% - Accent3 5 3 3 2" xfId="2388" xr:uid="{00000000-0005-0000-0000-00001E0A0000}"/>
    <cellStyle name="20% - Accent3 5 3 3 3" xfId="2389" xr:uid="{00000000-0005-0000-0000-00001F0A0000}"/>
    <cellStyle name="20% - Accent3 5 3 3 4" xfId="18607" xr:uid="{00000000-0005-0000-0000-0000200A0000}"/>
    <cellStyle name="20% - Accent3 5 3 3_Attribute (16-17)" xfId="2390" xr:uid="{00000000-0005-0000-0000-0000210A0000}"/>
    <cellStyle name="20% - Accent3 5 3 4" xfId="2391" xr:uid="{00000000-0005-0000-0000-0000220A0000}"/>
    <cellStyle name="20% - Accent3 5 3 4 2" xfId="2392" xr:uid="{00000000-0005-0000-0000-0000230A0000}"/>
    <cellStyle name="20% - Accent3 5 3 4 3" xfId="2393" xr:uid="{00000000-0005-0000-0000-0000240A0000}"/>
    <cellStyle name="20% - Accent3 5 3 4 4" xfId="18608" xr:uid="{00000000-0005-0000-0000-0000250A0000}"/>
    <cellStyle name="20% - Accent3 5 3 4_Attribute (16-17)" xfId="2394" xr:uid="{00000000-0005-0000-0000-0000260A0000}"/>
    <cellStyle name="20% - Accent3 5 3 5" xfId="2395" xr:uid="{00000000-0005-0000-0000-0000270A0000}"/>
    <cellStyle name="20% - Accent3 5 3 6" xfId="2396" xr:uid="{00000000-0005-0000-0000-0000280A0000}"/>
    <cellStyle name="20% - Accent3 5 3 7" xfId="2397" xr:uid="{00000000-0005-0000-0000-0000290A0000}"/>
    <cellStyle name="20% - Accent3 5 3 8" xfId="2398" xr:uid="{00000000-0005-0000-0000-00002A0A0000}"/>
    <cellStyle name="20% - Accent3 5 3 9" xfId="2399" xr:uid="{00000000-0005-0000-0000-00002B0A0000}"/>
    <cellStyle name="20% - Accent3 5 3_Attribute (16-17)" xfId="2400" xr:uid="{00000000-0005-0000-0000-00002C0A0000}"/>
    <cellStyle name="20% - Accent3 5 4" xfId="2401" xr:uid="{00000000-0005-0000-0000-00002D0A0000}"/>
    <cellStyle name="20% - Accent3 5 4 10" xfId="18609" xr:uid="{00000000-0005-0000-0000-00002E0A0000}"/>
    <cellStyle name="20% - Accent3 5 4 2" xfId="2402" xr:uid="{00000000-0005-0000-0000-00002F0A0000}"/>
    <cellStyle name="20% - Accent3 5 4 2 2" xfId="2403" xr:uid="{00000000-0005-0000-0000-0000300A0000}"/>
    <cellStyle name="20% - Accent3 5 4 2 3" xfId="2404" xr:uid="{00000000-0005-0000-0000-0000310A0000}"/>
    <cellStyle name="20% - Accent3 5 4 2 4" xfId="18610" xr:uid="{00000000-0005-0000-0000-0000320A0000}"/>
    <cellStyle name="20% - Accent3 5 4 2_Attribute (16-17)" xfId="2405" xr:uid="{00000000-0005-0000-0000-0000330A0000}"/>
    <cellStyle name="20% - Accent3 5 4 3" xfId="2406" xr:uid="{00000000-0005-0000-0000-0000340A0000}"/>
    <cellStyle name="20% - Accent3 5 4 3 2" xfId="2407" xr:uid="{00000000-0005-0000-0000-0000350A0000}"/>
    <cellStyle name="20% - Accent3 5 4 3 3" xfId="2408" xr:uid="{00000000-0005-0000-0000-0000360A0000}"/>
    <cellStyle name="20% - Accent3 5 4 3 4" xfId="18611" xr:uid="{00000000-0005-0000-0000-0000370A0000}"/>
    <cellStyle name="20% - Accent3 5 4 3_Attribute (16-17)" xfId="2409" xr:uid="{00000000-0005-0000-0000-0000380A0000}"/>
    <cellStyle name="20% - Accent3 5 4 4" xfId="2410" xr:uid="{00000000-0005-0000-0000-0000390A0000}"/>
    <cellStyle name="20% - Accent3 5 4 4 2" xfId="2411" xr:uid="{00000000-0005-0000-0000-00003A0A0000}"/>
    <cellStyle name="20% - Accent3 5 4 4 3" xfId="2412" xr:uid="{00000000-0005-0000-0000-00003B0A0000}"/>
    <cellStyle name="20% - Accent3 5 4 4 4" xfId="18612" xr:uid="{00000000-0005-0000-0000-00003C0A0000}"/>
    <cellStyle name="20% - Accent3 5 4 4_Attribute (16-17)" xfId="2413" xr:uid="{00000000-0005-0000-0000-00003D0A0000}"/>
    <cellStyle name="20% - Accent3 5 4 5" xfId="2414" xr:uid="{00000000-0005-0000-0000-00003E0A0000}"/>
    <cellStyle name="20% - Accent3 5 4 6" xfId="2415" xr:uid="{00000000-0005-0000-0000-00003F0A0000}"/>
    <cellStyle name="20% - Accent3 5 4 7" xfId="2416" xr:uid="{00000000-0005-0000-0000-0000400A0000}"/>
    <cellStyle name="20% - Accent3 5 4 8" xfId="2417" xr:uid="{00000000-0005-0000-0000-0000410A0000}"/>
    <cellStyle name="20% - Accent3 5 4 9" xfId="2418" xr:uid="{00000000-0005-0000-0000-0000420A0000}"/>
    <cellStyle name="20% - Accent3 5 4_Attribute (16-17)" xfId="2419" xr:uid="{00000000-0005-0000-0000-0000430A0000}"/>
    <cellStyle name="20% - Accent3 5 5" xfId="2420" xr:uid="{00000000-0005-0000-0000-0000440A0000}"/>
    <cellStyle name="20% - Accent3 5 5 2" xfId="2421" xr:uid="{00000000-0005-0000-0000-0000450A0000}"/>
    <cellStyle name="20% - Accent3 5 5 3" xfId="2422" xr:uid="{00000000-0005-0000-0000-0000460A0000}"/>
    <cellStyle name="20% - Accent3 5 5 4" xfId="18613" xr:uid="{00000000-0005-0000-0000-0000470A0000}"/>
    <cellStyle name="20% - Accent3 5 5_Attribute (16-17)" xfId="2423" xr:uid="{00000000-0005-0000-0000-0000480A0000}"/>
    <cellStyle name="20% - Accent3 5 6" xfId="2424" xr:uid="{00000000-0005-0000-0000-0000490A0000}"/>
    <cellStyle name="20% - Accent3 5 6 2" xfId="2425" xr:uid="{00000000-0005-0000-0000-00004A0A0000}"/>
    <cellStyle name="20% - Accent3 5 6 3" xfId="2426" xr:uid="{00000000-0005-0000-0000-00004B0A0000}"/>
    <cellStyle name="20% - Accent3 5 6 4" xfId="18614" xr:uid="{00000000-0005-0000-0000-00004C0A0000}"/>
    <cellStyle name="20% - Accent3 5 6_Attribute (16-17)" xfId="2427" xr:uid="{00000000-0005-0000-0000-00004D0A0000}"/>
    <cellStyle name="20% - Accent3 5 7" xfId="2428" xr:uid="{00000000-0005-0000-0000-00004E0A0000}"/>
    <cellStyle name="20% - Accent3 5 7 2" xfId="2429" xr:uid="{00000000-0005-0000-0000-00004F0A0000}"/>
    <cellStyle name="20% - Accent3 5 7 3" xfId="2430" xr:uid="{00000000-0005-0000-0000-0000500A0000}"/>
    <cellStyle name="20% - Accent3 5 7 4" xfId="18615" xr:uid="{00000000-0005-0000-0000-0000510A0000}"/>
    <cellStyle name="20% - Accent3 5 7_Attribute (16-17)" xfId="2431" xr:uid="{00000000-0005-0000-0000-0000520A0000}"/>
    <cellStyle name="20% - Accent3 5 8" xfId="2432" xr:uid="{00000000-0005-0000-0000-0000530A0000}"/>
    <cellStyle name="20% - Accent3 5 9" xfId="2433" xr:uid="{00000000-0005-0000-0000-0000540A0000}"/>
    <cellStyle name="20% - Accent3 5_Attribute" xfId="17970" xr:uid="{00000000-0005-0000-0000-0000550A0000}"/>
    <cellStyle name="20% - Accent3 6" xfId="219" xr:uid="{00000000-0005-0000-0000-0000560A0000}"/>
    <cellStyle name="20% - Accent3 6 10" xfId="2434" xr:uid="{00000000-0005-0000-0000-0000570A0000}"/>
    <cellStyle name="20% - Accent3 6 11" xfId="2435" xr:uid="{00000000-0005-0000-0000-0000580A0000}"/>
    <cellStyle name="20% - Accent3 6 12" xfId="2436" xr:uid="{00000000-0005-0000-0000-0000590A0000}"/>
    <cellStyle name="20% - Accent3 6 13" xfId="18616" xr:uid="{00000000-0005-0000-0000-00005A0A0000}"/>
    <cellStyle name="20% - Accent3 6 2" xfId="278" xr:uid="{00000000-0005-0000-0000-00005B0A0000}"/>
    <cellStyle name="20% - Accent3 6 2 10" xfId="2437" xr:uid="{00000000-0005-0000-0000-00005C0A0000}"/>
    <cellStyle name="20% - Accent3 6 2 11" xfId="2438" xr:uid="{00000000-0005-0000-0000-00005D0A0000}"/>
    <cellStyle name="20% - Accent3 6 2 12" xfId="18617" xr:uid="{00000000-0005-0000-0000-00005E0A0000}"/>
    <cellStyle name="20% - Accent3 6 2 2" xfId="2439" xr:uid="{00000000-0005-0000-0000-00005F0A0000}"/>
    <cellStyle name="20% - Accent3 6 2 2 10" xfId="18618" xr:uid="{00000000-0005-0000-0000-0000600A0000}"/>
    <cellStyle name="20% - Accent3 6 2 2 2" xfId="2440" xr:uid="{00000000-0005-0000-0000-0000610A0000}"/>
    <cellStyle name="20% - Accent3 6 2 2 2 2" xfId="2441" xr:uid="{00000000-0005-0000-0000-0000620A0000}"/>
    <cellStyle name="20% - Accent3 6 2 2 2 3" xfId="2442" xr:uid="{00000000-0005-0000-0000-0000630A0000}"/>
    <cellStyle name="20% - Accent3 6 2 2 2 4" xfId="18619" xr:uid="{00000000-0005-0000-0000-0000640A0000}"/>
    <cellStyle name="20% - Accent3 6 2 2 2_Attribute (16-17)" xfId="2443" xr:uid="{00000000-0005-0000-0000-0000650A0000}"/>
    <cellStyle name="20% - Accent3 6 2 2 3" xfId="2444" xr:uid="{00000000-0005-0000-0000-0000660A0000}"/>
    <cellStyle name="20% - Accent3 6 2 2 3 2" xfId="2445" xr:uid="{00000000-0005-0000-0000-0000670A0000}"/>
    <cellStyle name="20% - Accent3 6 2 2 3 3" xfId="2446" xr:uid="{00000000-0005-0000-0000-0000680A0000}"/>
    <cellStyle name="20% - Accent3 6 2 2 3 4" xfId="18620" xr:uid="{00000000-0005-0000-0000-0000690A0000}"/>
    <cellStyle name="20% - Accent3 6 2 2 3_Attribute (16-17)" xfId="2447" xr:uid="{00000000-0005-0000-0000-00006A0A0000}"/>
    <cellStyle name="20% - Accent3 6 2 2 4" xfId="2448" xr:uid="{00000000-0005-0000-0000-00006B0A0000}"/>
    <cellStyle name="20% - Accent3 6 2 2 4 2" xfId="2449" xr:uid="{00000000-0005-0000-0000-00006C0A0000}"/>
    <cellStyle name="20% - Accent3 6 2 2 4 3" xfId="2450" xr:uid="{00000000-0005-0000-0000-00006D0A0000}"/>
    <cellStyle name="20% - Accent3 6 2 2 4 4" xfId="18621" xr:uid="{00000000-0005-0000-0000-00006E0A0000}"/>
    <cellStyle name="20% - Accent3 6 2 2 4_Attribute (16-17)" xfId="2451" xr:uid="{00000000-0005-0000-0000-00006F0A0000}"/>
    <cellStyle name="20% - Accent3 6 2 2 5" xfId="2452" xr:uid="{00000000-0005-0000-0000-0000700A0000}"/>
    <cellStyle name="20% - Accent3 6 2 2 6" xfId="2453" xr:uid="{00000000-0005-0000-0000-0000710A0000}"/>
    <cellStyle name="20% - Accent3 6 2 2 7" xfId="2454" xr:uid="{00000000-0005-0000-0000-0000720A0000}"/>
    <cellStyle name="20% - Accent3 6 2 2 8" xfId="2455" xr:uid="{00000000-0005-0000-0000-0000730A0000}"/>
    <cellStyle name="20% - Accent3 6 2 2 9" xfId="2456" xr:uid="{00000000-0005-0000-0000-0000740A0000}"/>
    <cellStyle name="20% - Accent3 6 2 2_Attribute (16-17)" xfId="2457" xr:uid="{00000000-0005-0000-0000-0000750A0000}"/>
    <cellStyle name="20% - Accent3 6 2 3" xfId="2458" xr:uid="{00000000-0005-0000-0000-0000760A0000}"/>
    <cellStyle name="20% - Accent3 6 2 3 10" xfId="18622" xr:uid="{00000000-0005-0000-0000-0000770A0000}"/>
    <cellStyle name="20% - Accent3 6 2 3 2" xfId="2459" xr:uid="{00000000-0005-0000-0000-0000780A0000}"/>
    <cellStyle name="20% - Accent3 6 2 3 2 2" xfId="2460" xr:uid="{00000000-0005-0000-0000-0000790A0000}"/>
    <cellStyle name="20% - Accent3 6 2 3 2 3" xfId="2461" xr:uid="{00000000-0005-0000-0000-00007A0A0000}"/>
    <cellStyle name="20% - Accent3 6 2 3 2 4" xfId="18623" xr:uid="{00000000-0005-0000-0000-00007B0A0000}"/>
    <cellStyle name="20% - Accent3 6 2 3 2_Attribute (16-17)" xfId="2462" xr:uid="{00000000-0005-0000-0000-00007C0A0000}"/>
    <cellStyle name="20% - Accent3 6 2 3 3" xfId="2463" xr:uid="{00000000-0005-0000-0000-00007D0A0000}"/>
    <cellStyle name="20% - Accent3 6 2 3 3 2" xfId="2464" xr:uid="{00000000-0005-0000-0000-00007E0A0000}"/>
    <cellStyle name="20% - Accent3 6 2 3 3 3" xfId="2465" xr:uid="{00000000-0005-0000-0000-00007F0A0000}"/>
    <cellStyle name="20% - Accent3 6 2 3 3 4" xfId="18624" xr:uid="{00000000-0005-0000-0000-0000800A0000}"/>
    <cellStyle name="20% - Accent3 6 2 3 3_Attribute (16-17)" xfId="2466" xr:uid="{00000000-0005-0000-0000-0000810A0000}"/>
    <cellStyle name="20% - Accent3 6 2 3 4" xfId="2467" xr:uid="{00000000-0005-0000-0000-0000820A0000}"/>
    <cellStyle name="20% - Accent3 6 2 3 4 2" xfId="2468" xr:uid="{00000000-0005-0000-0000-0000830A0000}"/>
    <cellStyle name="20% - Accent3 6 2 3 4 3" xfId="2469" xr:uid="{00000000-0005-0000-0000-0000840A0000}"/>
    <cellStyle name="20% - Accent3 6 2 3 4 4" xfId="18625" xr:uid="{00000000-0005-0000-0000-0000850A0000}"/>
    <cellStyle name="20% - Accent3 6 2 3 4_Attribute (16-17)" xfId="2470" xr:uid="{00000000-0005-0000-0000-0000860A0000}"/>
    <cellStyle name="20% - Accent3 6 2 3 5" xfId="2471" xr:uid="{00000000-0005-0000-0000-0000870A0000}"/>
    <cellStyle name="20% - Accent3 6 2 3 6" xfId="2472" xr:uid="{00000000-0005-0000-0000-0000880A0000}"/>
    <cellStyle name="20% - Accent3 6 2 3 7" xfId="2473" xr:uid="{00000000-0005-0000-0000-0000890A0000}"/>
    <cellStyle name="20% - Accent3 6 2 3 8" xfId="2474" xr:uid="{00000000-0005-0000-0000-00008A0A0000}"/>
    <cellStyle name="20% - Accent3 6 2 3 9" xfId="2475" xr:uid="{00000000-0005-0000-0000-00008B0A0000}"/>
    <cellStyle name="20% - Accent3 6 2 3_Attribute (16-17)" xfId="2476" xr:uid="{00000000-0005-0000-0000-00008C0A0000}"/>
    <cellStyle name="20% - Accent3 6 2 4" xfId="2477" xr:uid="{00000000-0005-0000-0000-00008D0A0000}"/>
    <cellStyle name="20% - Accent3 6 2 4 2" xfId="2478" xr:uid="{00000000-0005-0000-0000-00008E0A0000}"/>
    <cellStyle name="20% - Accent3 6 2 4 3" xfId="2479" xr:uid="{00000000-0005-0000-0000-00008F0A0000}"/>
    <cellStyle name="20% - Accent3 6 2 4 4" xfId="18626" xr:uid="{00000000-0005-0000-0000-0000900A0000}"/>
    <cellStyle name="20% - Accent3 6 2 4_Attribute (16-17)" xfId="2480" xr:uid="{00000000-0005-0000-0000-0000910A0000}"/>
    <cellStyle name="20% - Accent3 6 2 5" xfId="2481" xr:uid="{00000000-0005-0000-0000-0000920A0000}"/>
    <cellStyle name="20% - Accent3 6 2 5 2" xfId="2482" xr:uid="{00000000-0005-0000-0000-0000930A0000}"/>
    <cellStyle name="20% - Accent3 6 2 5 3" xfId="2483" xr:uid="{00000000-0005-0000-0000-0000940A0000}"/>
    <cellStyle name="20% - Accent3 6 2 5 4" xfId="18627" xr:uid="{00000000-0005-0000-0000-0000950A0000}"/>
    <cellStyle name="20% - Accent3 6 2 5_Attribute (16-17)" xfId="2484" xr:uid="{00000000-0005-0000-0000-0000960A0000}"/>
    <cellStyle name="20% - Accent3 6 2 6" xfId="2485" xr:uid="{00000000-0005-0000-0000-0000970A0000}"/>
    <cellStyle name="20% - Accent3 6 2 6 2" xfId="2486" xr:uid="{00000000-0005-0000-0000-0000980A0000}"/>
    <cellStyle name="20% - Accent3 6 2 6 3" xfId="2487" xr:uid="{00000000-0005-0000-0000-0000990A0000}"/>
    <cellStyle name="20% - Accent3 6 2 6 4" xfId="18628" xr:uid="{00000000-0005-0000-0000-00009A0A0000}"/>
    <cellStyle name="20% - Accent3 6 2 6_Attribute (16-17)" xfId="2488" xr:uid="{00000000-0005-0000-0000-00009B0A0000}"/>
    <cellStyle name="20% - Accent3 6 2 7" xfId="2489" xr:uid="{00000000-0005-0000-0000-00009C0A0000}"/>
    <cellStyle name="20% - Accent3 6 2 8" xfId="2490" xr:uid="{00000000-0005-0000-0000-00009D0A0000}"/>
    <cellStyle name="20% - Accent3 6 2 9" xfId="2491" xr:uid="{00000000-0005-0000-0000-00009E0A0000}"/>
    <cellStyle name="20% - Accent3 6 2_Attribute" xfId="17973" xr:uid="{00000000-0005-0000-0000-00009F0A0000}"/>
    <cellStyle name="20% - Accent3 6 3" xfId="2492" xr:uid="{00000000-0005-0000-0000-0000A00A0000}"/>
    <cellStyle name="20% - Accent3 6 3 10" xfId="18629" xr:uid="{00000000-0005-0000-0000-0000A10A0000}"/>
    <cellStyle name="20% - Accent3 6 3 2" xfId="2493" xr:uid="{00000000-0005-0000-0000-0000A20A0000}"/>
    <cellStyle name="20% - Accent3 6 3 2 2" xfId="2494" xr:uid="{00000000-0005-0000-0000-0000A30A0000}"/>
    <cellStyle name="20% - Accent3 6 3 2 3" xfId="2495" xr:uid="{00000000-0005-0000-0000-0000A40A0000}"/>
    <cellStyle name="20% - Accent3 6 3 2 4" xfId="18630" xr:uid="{00000000-0005-0000-0000-0000A50A0000}"/>
    <cellStyle name="20% - Accent3 6 3 2_Attribute (16-17)" xfId="2496" xr:uid="{00000000-0005-0000-0000-0000A60A0000}"/>
    <cellStyle name="20% - Accent3 6 3 3" xfId="2497" xr:uid="{00000000-0005-0000-0000-0000A70A0000}"/>
    <cellStyle name="20% - Accent3 6 3 3 2" xfId="2498" xr:uid="{00000000-0005-0000-0000-0000A80A0000}"/>
    <cellStyle name="20% - Accent3 6 3 3 3" xfId="2499" xr:uid="{00000000-0005-0000-0000-0000A90A0000}"/>
    <cellStyle name="20% - Accent3 6 3 3 4" xfId="18631" xr:uid="{00000000-0005-0000-0000-0000AA0A0000}"/>
    <cellStyle name="20% - Accent3 6 3 3_Attribute (16-17)" xfId="2500" xr:uid="{00000000-0005-0000-0000-0000AB0A0000}"/>
    <cellStyle name="20% - Accent3 6 3 4" xfId="2501" xr:uid="{00000000-0005-0000-0000-0000AC0A0000}"/>
    <cellStyle name="20% - Accent3 6 3 4 2" xfId="2502" xr:uid="{00000000-0005-0000-0000-0000AD0A0000}"/>
    <cellStyle name="20% - Accent3 6 3 4 3" xfId="2503" xr:uid="{00000000-0005-0000-0000-0000AE0A0000}"/>
    <cellStyle name="20% - Accent3 6 3 4 4" xfId="18632" xr:uid="{00000000-0005-0000-0000-0000AF0A0000}"/>
    <cellStyle name="20% - Accent3 6 3 4_Attribute (16-17)" xfId="2504" xr:uid="{00000000-0005-0000-0000-0000B00A0000}"/>
    <cellStyle name="20% - Accent3 6 3 5" xfId="2505" xr:uid="{00000000-0005-0000-0000-0000B10A0000}"/>
    <cellStyle name="20% - Accent3 6 3 6" xfId="2506" xr:uid="{00000000-0005-0000-0000-0000B20A0000}"/>
    <cellStyle name="20% - Accent3 6 3 7" xfId="2507" xr:uid="{00000000-0005-0000-0000-0000B30A0000}"/>
    <cellStyle name="20% - Accent3 6 3 8" xfId="2508" xr:uid="{00000000-0005-0000-0000-0000B40A0000}"/>
    <cellStyle name="20% - Accent3 6 3 9" xfId="2509" xr:uid="{00000000-0005-0000-0000-0000B50A0000}"/>
    <cellStyle name="20% - Accent3 6 3_Attribute (16-17)" xfId="2510" xr:uid="{00000000-0005-0000-0000-0000B60A0000}"/>
    <cellStyle name="20% - Accent3 6 4" xfId="2511" xr:uid="{00000000-0005-0000-0000-0000B70A0000}"/>
    <cellStyle name="20% - Accent3 6 4 10" xfId="18633" xr:uid="{00000000-0005-0000-0000-0000B80A0000}"/>
    <cellStyle name="20% - Accent3 6 4 2" xfId="2512" xr:uid="{00000000-0005-0000-0000-0000B90A0000}"/>
    <cellStyle name="20% - Accent3 6 4 2 2" xfId="2513" xr:uid="{00000000-0005-0000-0000-0000BA0A0000}"/>
    <cellStyle name="20% - Accent3 6 4 2 3" xfId="2514" xr:uid="{00000000-0005-0000-0000-0000BB0A0000}"/>
    <cellStyle name="20% - Accent3 6 4 2 4" xfId="18634" xr:uid="{00000000-0005-0000-0000-0000BC0A0000}"/>
    <cellStyle name="20% - Accent3 6 4 2_Attribute (16-17)" xfId="2515" xr:uid="{00000000-0005-0000-0000-0000BD0A0000}"/>
    <cellStyle name="20% - Accent3 6 4 3" xfId="2516" xr:uid="{00000000-0005-0000-0000-0000BE0A0000}"/>
    <cellStyle name="20% - Accent3 6 4 3 2" xfId="2517" xr:uid="{00000000-0005-0000-0000-0000BF0A0000}"/>
    <cellStyle name="20% - Accent3 6 4 3 3" xfId="2518" xr:uid="{00000000-0005-0000-0000-0000C00A0000}"/>
    <cellStyle name="20% - Accent3 6 4 3 4" xfId="18635" xr:uid="{00000000-0005-0000-0000-0000C10A0000}"/>
    <cellStyle name="20% - Accent3 6 4 3_Attribute (16-17)" xfId="2519" xr:uid="{00000000-0005-0000-0000-0000C20A0000}"/>
    <cellStyle name="20% - Accent3 6 4 4" xfId="2520" xr:uid="{00000000-0005-0000-0000-0000C30A0000}"/>
    <cellStyle name="20% - Accent3 6 4 4 2" xfId="2521" xr:uid="{00000000-0005-0000-0000-0000C40A0000}"/>
    <cellStyle name="20% - Accent3 6 4 4 3" xfId="2522" xr:uid="{00000000-0005-0000-0000-0000C50A0000}"/>
    <cellStyle name="20% - Accent3 6 4 4 4" xfId="18636" xr:uid="{00000000-0005-0000-0000-0000C60A0000}"/>
    <cellStyle name="20% - Accent3 6 4 4_Attribute (16-17)" xfId="2523" xr:uid="{00000000-0005-0000-0000-0000C70A0000}"/>
    <cellStyle name="20% - Accent3 6 4 5" xfId="2524" xr:uid="{00000000-0005-0000-0000-0000C80A0000}"/>
    <cellStyle name="20% - Accent3 6 4 6" xfId="2525" xr:uid="{00000000-0005-0000-0000-0000C90A0000}"/>
    <cellStyle name="20% - Accent3 6 4 7" xfId="2526" xr:uid="{00000000-0005-0000-0000-0000CA0A0000}"/>
    <cellStyle name="20% - Accent3 6 4 8" xfId="2527" xr:uid="{00000000-0005-0000-0000-0000CB0A0000}"/>
    <cellStyle name="20% - Accent3 6 4 9" xfId="2528" xr:uid="{00000000-0005-0000-0000-0000CC0A0000}"/>
    <cellStyle name="20% - Accent3 6 4_Attribute (16-17)" xfId="2529" xr:uid="{00000000-0005-0000-0000-0000CD0A0000}"/>
    <cellStyle name="20% - Accent3 6 5" xfId="2530" xr:uid="{00000000-0005-0000-0000-0000CE0A0000}"/>
    <cellStyle name="20% - Accent3 6 5 2" xfId="2531" xr:uid="{00000000-0005-0000-0000-0000CF0A0000}"/>
    <cellStyle name="20% - Accent3 6 5 3" xfId="2532" xr:uid="{00000000-0005-0000-0000-0000D00A0000}"/>
    <cellStyle name="20% - Accent3 6 5 4" xfId="18637" xr:uid="{00000000-0005-0000-0000-0000D10A0000}"/>
    <cellStyle name="20% - Accent3 6 5_Attribute (16-17)" xfId="2533" xr:uid="{00000000-0005-0000-0000-0000D20A0000}"/>
    <cellStyle name="20% - Accent3 6 6" xfId="2534" xr:uid="{00000000-0005-0000-0000-0000D30A0000}"/>
    <cellStyle name="20% - Accent3 6 6 2" xfId="2535" xr:uid="{00000000-0005-0000-0000-0000D40A0000}"/>
    <cellStyle name="20% - Accent3 6 6 3" xfId="2536" xr:uid="{00000000-0005-0000-0000-0000D50A0000}"/>
    <cellStyle name="20% - Accent3 6 6 4" xfId="18638" xr:uid="{00000000-0005-0000-0000-0000D60A0000}"/>
    <cellStyle name="20% - Accent3 6 6_Attribute (16-17)" xfId="2537" xr:uid="{00000000-0005-0000-0000-0000D70A0000}"/>
    <cellStyle name="20% - Accent3 6 7" xfId="2538" xr:uid="{00000000-0005-0000-0000-0000D80A0000}"/>
    <cellStyle name="20% - Accent3 6 7 2" xfId="2539" xr:uid="{00000000-0005-0000-0000-0000D90A0000}"/>
    <cellStyle name="20% - Accent3 6 7 3" xfId="2540" xr:uid="{00000000-0005-0000-0000-0000DA0A0000}"/>
    <cellStyle name="20% - Accent3 6 7 4" xfId="18639" xr:uid="{00000000-0005-0000-0000-0000DB0A0000}"/>
    <cellStyle name="20% - Accent3 6 7_Attribute (16-17)" xfId="2541" xr:uid="{00000000-0005-0000-0000-0000DC0A0000}"/>
    <cellStyle name="20% - Accent3 6 8" xfId="2542" xr:uid="{00000000-0005-0000-0000-0000DD0A0000}"/>
    <cellStyle name="20% - Accent3 6 9" xfId="2543" xr:uid="{00000000-0005-0000-0000-0000DE0A0000}"/>
    <cellStyle name="20% - Accent3 6_Attribute" xfId="17972" xr:uid="{00000000-0005-0000-0000-0000DF0A0000}"/>
    <cellStyle name="20% - Accent3 7" xfId="292" xr:uid="{00000000-0005-0000-0000-0000E00A0000}"/>
    <cellStyle name="20% - Accent3 7 10" xfId="2544" xr:uid="{00000000-0005-0000-0000-0000E10A0000}"/>
    <cellStyle name="20% - Accent3 7 11" xfId="2545" xr:uid="{00000000-0005-0000-0000-0000E20A0000}"/>
    <cellStyle name="20% - Accent3 7 12" xfId="2546" xr:uid="{00000000-0005-0000-0000-0000E30A0000}"/>
    <cellStyle name="20% - Accent3 7 13" xfId="18640" xr:uid="{00000000-0005-0000-0000-0000E40A0000}"/>
    <cellStyle name="20% - Accent3 7 2" xfId="2547" xr:uid="{00000000-0005-0000-0000-0000E50A0000}"/>
    <cellStyle name="20% - Accent3 7 2 10" xfId="2548" xr:uid="{00000000-0005-0000-0000-0000E60A0000}"/>
    <cellStyle name="20% - Accent3 7 2 11" xfId="18641" xr:uid="{00000000-0005-0000-0000-0000E70A0000}"/>
    <cellStyle name="20% - Accent3 7 2 2" xfId="2549" xr:uid="{00000000-0005-0000-0000-0000E80A0000}"/>
    <cellStyle name="20% - Accent3 7 2 2 10" xfId="18642" xr:uid="{00000000-0005-0000-0000-0000E90A0000}"/>
    <cellStyle name="20% - Accent3 7 2 2 2" xfId="2550" xr:uid="{00000000-0005-0000-0000-0000EA0A0000}"/>
    <cellStyle name="20% - Accent3 7 2 2 2 2" xfId="2551" xr:uid="{00000000-0005-0000-0000-0000EB0A0000}"/>
    <cellStyle name="20% - Accent3 7 2 2 2 3" xfId="2552" xr:uid="{00000000-0005-0000-0000-0000EC0A0000}"/>
    <cellStyle name="20% - Accent3 7 2 2 2 4" xfId="18643" xr:uid="{00000000-0005-0000-0000-0000ED0A0000}"/>
    <cellStyle name="20% - Accent3 7 2 2 2_Attribute (16-17)" xfId="2553" xr:uid="{00000000-0005-0000-0000-0000EE0A0000}"/>
    <cellStyle name="20% - Accent3 7 2 2 3" xfId="2554" xr:uid="{00000000-0005-0000-0000-0000EF0A0000}"/>
    <cellStyle name="20% - Accent3 7 2 2 3 2" xfId="2555" xr:uid="{00000000-0005-0000-0000-0000F00A0000}"/>
    <cellStyle name="20% - Accent3 7 2 2 3 3" xfId="2556" xr:uid="{00000000-0005-0000-0000-0000F10A0000}"/>
    <cellStyle name="20% - Accent3 7 2 2 3 4" xfId="18644" xr:uid="{00000000-0005-0000-0000-0000F20A0000}"/>
    <cellStyle name="20% - Accent3 7 2 2 3_Attribute (16-17)" xfId="2557" xr:uid="{00000000-0005-0000-0000-0000F30A0000}"/>
    <cellStyle name="20% - Accent3 7 2 2 4" xfId="2558" xr:uid="{00000000-0005-0000-0000-0000F40A0000}"/>
    <cellStyle name="20% - Accent3 7 2 2 4 2" xfId="2559" xr:uid="{00000000-0005-0000-0000-0000F50A0000}"/>
    <cellStyle name="20% - Accent3 7 2 2 4 3" xfId="2560" xr:uid="{00000000-0005-0000-0000-0000F60A0000}"/>
    <cellStyle name="20% - Accent3 7 2 2 4 4" xfId="18645" xr:uid="{00000000-0005-0000-0000-0000F70A0000}"/>
    <cellStyle name="20% - Accent3 7 2 2 4_Attribute (16-17)" xfId="2561" xr:uid="{00000000-0005-0000-0000-0000F80A0000}"/>
    <cellStyle name="20% - Accent3 7 2 2 5" xfId="2562" xr:uid="{00000000-0005-0000-0000-0000F90A0000}"/>
    <cellStyle name="20% - Accent3 7 2 2 6" xfId="2563" xr:uid="{00000000-0005-0000-0000-0000FA0A0000}"/>
    <cellStyle name="20% - Accent3 7 2 2 7" xfId="2564" xr:uid="{00000000-0005-0000-0000-0000FB0A0000}"/>
    <cellStyle name="20% - Accent3 7 2 2 8" xfId="2565" xr:uid="{00000000-0005-0000-0000-0000FC0A0000}"/>
    <cellStyle name="20% - Accent3 7 2 2 9" xfId="2566" xr:uid="{00000000-0005-0000-0000-0000FD0A0000}"/>
    <cellStyle name="20% - Accent3 7 2 2_Attribute (16-17)" xfId="2567" xr:uid="{00000000-0005-0000-0000-0000FE0A0000}"/>
    <cellStyle name="20% - Accent3 7 2 3" xfId="2568" xr:uid="{00000000-0005-0000-0000-0000FF0A0000}"/>
    <cellStyle name="20% - Accent3 7 2 3 2" xfId="2569" xr:uid="{00000000-0005-0000-0000-0000000B0000}"/>
    <cellStyle name="20% - Accent3 7 2 3 3" xfId="2570" xr:uid="{00000000-0005-0000-0000-0000010B0000}"/>
    <cellStyle name="20% - Accent3 7 2 3 4" xfId="18646" xr:uid="{00000000-0005-0000-0000-0000020B0000}"/>
    <cellStyle name="20% - Accent3 7 2 3_Attribute (16-17)" xfId="2571" xr:uid="{00000000-0005-0000-0000-0000030B0000}"/>
    <cellStyle name="20% - Accent3 7 2 4" xfId="2572" xr:uid="{00000000-0005-0000-0000-0000040B0000}"/>
    <cellStyle name="20% - Accent3 7 2 4 2" xfId="2573" xr:uid="{00000000-0005-0000-0000-0000050B0000}"/>
    <cellStyle name="20% - Accent3 7 2 4 3" xfId="2574" xr:uid="{00000000-0005-0000-0000-0000060B0000}"/>
    <cellStyle name="20% - Accent3 7 2 4 4" xfId="18647" xr:uid="{00000000-0005-0000-0000-0000070B0000}"/>
    <cellStyle name="20% - Accent3 7 2 4_Attribute (16-17)" xfId="2575" xr:uid="{00000000-0005-0000-0000-0000080B0000}"/>
    <cellStyle name="20% - Accent3 7 2 5" xfId="2576" xr:uid="{00000000-0005-0000-0000-0000090B0000}"/>
    <cellStyle name="20% - Accent3 7 2 5 2" xfId="2577" xr:uid="{00000000-0005-0000-0000-00000A0B0000}"/>
    <cellStyle name="20% - Accent3 7 2 5 3" xfId="2578" xr:uid="{00000000-0005-0000-0000-00000B0B0000}"/>
    <cellStyle name="20% - Accent3 7 2 5 4" xfId="18648" xr:uid="{00000000-0005-0000-0000-00000C0B0000}"/>
    <cellStyle name="20% - Accent3 7 2 5_Attribute (16-17)" xfId="2579" xr:uid="{00000000-0005-0000-0000-00000D0B0000}"/>
    <cellStyle name="20% - Accent3 7 2 6" xfId="2580" xr:uid="{00000000-0005-0000-0000-00000E0B0000}"/>
    <cellStyle name="20% - Accent3 7 2 7" xfId="2581" xr:uid="{00000000-0005-0000-0000-00000F0B0000}"/>
    <cellStyle name="20% - Accent3 7 2 8" xfId="2582" xr:uid="{00000000-0005-0000-0000-0000100B0000}"/>
    <cellStyle name="20% - Accent3 7 2 9" xfId="2583" xr:uid="{00000000-0005-0000-0000-0000110B0000}"/>
    <cellStyle name="20% - Accent3 7 2_Attribute (16-17)" xfId="2584" xr:uid="{00000000-0005-0000-0000-0000120B0000}"/>
    <cellStyle name="20% - Accent3 7 3" xfId="2585" xr:uid="{00000000-0005-0000-0000-0000130B0000}"/>
    <cellStyle name="20% - Accent3 7 3 10" xfId="18649" xr:uid="{00000000-0005-0000-0000-0000140B0000}"/>
    <cellStyle name="20% - Accent3 7 3 2" xfId="2586" xr:uid="{00000000-0005-0000-0000-0000150B0000}"/>
    <cellStyle name="20% - Accent3 7 3 2 2" xfId="2587" xr:uid="{00000000-0005-0000-0000-0000160B0000}"/>
    <cellStyle name="20% - Accent3 7 3 2 3" xfId="2588" xr:uid="{00000000-0005-0000-0000-0000170B0000}"/>
    <cellStyle name="20% - Accent3 7 3 2 4" xfId="18650" xr:uid="{00000000-0005-0000-0000-0000180B0000}"/>
    <cellStyle name="20% - Accent3 7 3 2_Attribute (16-17)" xfId="2589" xr:uid="{00000000-0005-0000-0000-0000190B0000}"/>
    <cellStyle name="20% - Accent3 7 3 3" xfId="2590" xr:uid="{00000000-0005-0000-0000-00001A0B0000}"/>
    <cellStyle name="20% - Accent3 7 3 3 2" xfId="2591" xr:uid="{00000000-0005-0000-0000-00001B0B0000}"/>
    <cellStyle name="20% - Accent3 7 3 3 3" xfId="2592" xr:uid="{00000000-0005-0000-0000-00001C0B0000}"/>
    <cellStyle name="20% - Accent3 7 3 3 4" xfId="18651" xr:uid="{00000000-0005-0000-0000-00001D0B0000}"/>
    <cellStyle name="20% - Accent3 7 3 3_Attribute (16-17)" xfId="2593" xr:uid="{00000000-0005-0000-0000-00001E0B0000}"/>
    <cellStyle name="20% - Accent3 7 3 4" xfId="2594" xr:uid="{00000000-0005-0000-0000-00001F0B0000}"/>
    <cellStyle name="20% - Accent3 7 3 4 2" xfId="2595" xr:uid="{00000000-0005-0000-0000-0000200B0000}"/>
    <cellStyle name="20% - Accent3 7 3 4 3" xfId="2596" xr:uid="{00000000-0005-0000-0000-0000210B0000}"/>
    <cellStyle name="20% - Accent3 7 3 4 4" xfId="18652" xr:uid="{00000000-0005-0000-0000-0000220B0000}"/>
    <cellStyle name="20% - Accent3 7 3 4_Attribute (16-17)" xfId="2597" xr:uid="{00000000-0005-0000-0000-0000230B0000}"/>
    <cellStyle name="20% - Accent3 7 3 5" xfId="2598" xr:uid="{00000000-0005-0000-0000-0000240B0000}"/>
    <cellStyle name="20% - Accent3 7 3 6" xfId="2599" xr:uid="{00000000-0005-0000-0000-0000250B0000}"/>
    <cellStyle name="20% - Accent3 7 3 7" xfId="2600" xr:uid="{00000000-0005-0000-0000-0000260B0000}"/>
    <cellStyle name="20% - Accent3 7 3 8" xfId="2601" xr:uid="{00000000-0005-0000-0000-0000270B0000}"/>
    <cellStyle name="20% - Accent3 7 3 9" xfId="2602" xr:uid="{00000000-0005-0000-0000-0000280B0000}"/>
    <cellStyle name="20% - Accent3 7 3_Attribute (16-17)" xfId="2603" xr:uid="{00000000-0005-0000-0000-0000290B0000}"/>
    <cellStyle name="20% - Accent3 7 4" xfId="2604" xr:uid="{00000000-0005-0000-0000-00002A0B0000}"/>
    <cellStyle name="20% - Accent3 7 4 10" xfId="18653" xr:uid="{00000000-0005-0000-0000-00002B0B0000}"/>
    <cellStyle name="20% - Accent3 7 4 2" xfId="2605" xr:uid="{00000000-0005-0000-0000-00002C0B0000}"/>
    <cellStyle name="20% - Accent3 7 4 2 2" xfId="2606" xr:uid="{00000000-0005-0000-0000-00002D0B0000}"/>
    <cellStyle name="20% - Accent3 7 4 2 3" xfId="2607" xr:uid="{00000000-0005-0000-0000-00002E0B0000}"/>
    <cellStyle name="20% - Accent3 7 4 2 4" xfId="18654" xr:uid="{00000000-0005-0000-0000-00002F0B0000}"/>
    <cellStyle name="20% - Accent3 7 4 2_Attribute (16-17)" xfId="2608" xr:uid="{00000000-0005-0000-0000-0000300B0000}"/>
    <cellStyle name="20% - Accent3 7 4 3" xfId="2609" xr:uid="{00000000-0005-0000-0000-0000310B0000}"/>
    <cellStyle name="20% - Accent3 7 4 3 2" xfId="2610" xr:uid="{00000000-0005-0000-0000-0000320B0000}"/>
    <cellStyle name="20% - Accent3 7 4 3 3" xfId="2611" xr:uid="{00000000-0005-0000-0000-0000330B0000}"/>
    <cellStyle name="20% - Accent3 7 4 3 4" xfId="18655" xr:uid="{00000000-0005-0000-0000-0000340B0000}"/>
    <cellStyle name="20% - Accent3 7 4 3_Attribute (16-17)" xfId="2612" xr:uid="{00000000-0005-0000-0000-0000350B0000}"/>
    <cellStyle name="20% - Accent3 7 4 4" xfId="2613" xr:uid="{00000000-0005-0000-0000-0000360B0000}"/>
    <cellStyle name="20% - Accent3 7 4 4 2" xfId="2614" xr:uid="{00000000-0005-0000-0000-0000370B0000}"/>
    <cellStyle name="20% - Accent3 7 4 4 3" xfId="2615" xr:uid="{00000000-0005-0000-0000-0000380B0000}"/>
    <cellStyle name="20% - Accent3 7 4 4 4" xfId="18656" xr:uid="{00000000-0005-0000-0000-0000390B0000}"/>
    <cellStyle name="20% - Accent3 7 4 4_Attribute (16-17)" xfId="2616" xr:uid="{00000000-0005-0000-0000-00003A0B0000}"/>
    <cellStyle name="20% - Accent3 7 4 5" xfId="2617" xr:uid="{00000000-0005-0000-0000-00003B0B0000}"/>
    <cellStyle name="20% - Accent3 7 4 6" xfId="2618" xr:uid="{00000000-0005-0000-0000-00003C0B0000}"/>
    <cellStyle name="20% - Accent3 7 4 7" xfId="2619" xr:uid="{00000000-0005-0000-0000-00003D0B0000}"/>
    <cellStyle name="20% - Accent3 7 4 8" xfId="2620" xr:uid="{00000000-0005-0000-0000-00003E0B0000}"/>
    <cellStyle name="20% - Accent3 7 4 9" xfId="2621" xr:uid="{00000000-0005-0000-0000-00003F0B0000}"/>
    <cellStyle name="20% - Accent3 7 4_Attribute (16-17)" xfId="2622" xr:uid="{00000000-0005-0000-0000-0000400B0000}"/>
    <cellStyle name="20% - Accent3 7 5" xfId="2623" xr:uid="{00000000-0005-0000-0000-0000410B0000}"/>
    <cellStyle name="20% - Accent3 7 5 2" xfId="2624" xr:uid="{00000000-0005-0000-0000-0000420B0000}"/>
    <cellStyle name="20% - Accent3 7 5 3" xfId="2625" xr:uid="{00000000-0005-0000-0000-0000430B0000}"/>
    <cellStyle name="20% - Accent3 7 5 4" xfId="18657" xr:uid="{00000000-0005-0000-0000-0000440B0000}"/>
    <cellStyle name="20% - Accent3 7 5_Attribute (16-17)" xfId="2626" xr:uid="{00000000-0005-0000-0000-0000450B0000}"/>
    <cellStyle name="20% - Accent3 7 6" xfId="2627" xr:uid="{00000000-0005-0000-0000-0000460B0000}"/>
    <cellStyle name="20% - Accent3 7 6 2" xfId="2628" xr:uid="{00000000-0005-0000-0000-0000470B0000}"/>
    <cellStyle name="20% - Accent3 7 6 3" xfId="2629" xr:uid="{00000000-0005-0000-0000-0000480B0000}"/>
    <cellStyle name="20% - Accent3 7 6 4" xfId="18658" xr:uid="{00000000-0005-0000-0000-0000490B0000}"/>
    <cellStyle name="20% - Accent3 7 6_Attribute (16-17)" xfId="2630" xr:uid="{00000000-0005-0000-0000-00004A0B0000}"/>
    <cellStyle name="20% - Accent3 7 7" xfId="2631" xr:uid="{00000000-0005-0000-0000-00004B0B0000}"/>
    <cellStyle name="20% - Accent3 7 7 2" xfId="2632" xr:uid="{00000000-0005-0000-0000-00004C0B0000}"/>
    <cellStyle name="20% - Accent3 7 7 3" xfId="2633" xr:uid="{00000000-0005-0000-0000-00004D0B0000}"/>
    <cellStyle name="20% - Accent3 7 7 4" xfId="18659" xr:uid="{00000000-0005-0000-0000-00004E0B0000}"/>
    <cellStyle name="20% - Accent3 7 7_Attribute (16-17)" xfId="2634" xr:uid="{00000000-0005-0000-0000-00004F0B0000}"/>
    <cellStyle name="20% - Accent3 7 8" xfId="2635" xr:uid="{00000000-0005-0000-0000-0000500B0000}"/>
    <cellStyle name="20% - Accent3 7 9" xfId="2636" xr:uid="{00000000-0005-0000-0000-0000510B0000}"/>
    <cellStyle name="20% - Accent3 7_Attribute" xfId="17974" xr:uid="{00000000-0005-0000-0000-0000520B0000}"/>
    <cellStyle name="20% - Accent3 8" xfId="307" xr:uid="{00000000-0005-0000-0000-0000530B0000}"/>
    <cellStyle name="20% - Accent3 8 10" xfId="2637" xr:uid="{00000000-0005-0000-0000-0000540B0000}"/>
    <cellStyle name="20% - Accent3 8 11" xfId="2638" xr:uid="{00000000-0005-0000-0000-0000550B0000}"/>
    <cellStyle name="20% - Accent3 8 12" xfId="2639" xr:uid="{00000000-0005-0000-0000-0000560B0000}"/>
    <cellStyle name="20% - Accent3 8 13" xfId="18660" xr:uid="{00000000-0005-0000-0000-0000570B0000}"/>
    <cellStyle name="20% - Accent3 8 2" xfId="2640" xr:uid="{00000000-0005-0000-0000-0000580B0000}"/>
    <cellStyle name="20% - Accent3 8 2 10" xfId="2641" xr:uid="{00000000-0005-0000-0000-0000590B0000}"/>
    <cellStyle name="20% - Accent3 8 2 11" xfId="18661" xr:uid="{00000000-0005-0000-0000-00005A0B0000}"/>
    <cellStyle name="20% - Accent3 8 2 2" xfId="2642" xr:uid="{00000000-0005-0000-0000-00005B0B0000}"/>
    <cellStyle name="20% - Accent3 8 2 2 10" xfId="18662" xr:uid="{00000000-0005-0000-0000-00005C0B0000}"/>
    <cellStyle name="20% - Accent3 8 2 2 2" xfId="2643" xr:uid="{00000000-0005-0000-0000-00005D0B0000}"/>
    <cellStyle name="20% - Accent3 8 2 2 2 2" xfId="2644" xr:uid="{00000000-0005-0000-0000-00005E0B0000}"/>
    <cellStyle name="20% - Accent3 8 2 2 2 3" xfId="2645" xr:uid="{00000000-0005-0000-0000-00005F0B0000}"/>
    <cellStyle name="20% - Accent3 8 2 2 2 4" xfId="18663" xr:uid="{00000000-0005-0000-0000-0000600B0000}"/>
    <cellStyle name="20% - Accent3 8 2 2 2_Attribute (16-17)" xfId="2646" xr:uid="{00000000-0005-0000-0000-0000610B0000}"/>
    <cellStyle name="20% - Accent3 8 2 2 3" xfId="2647" xr:uid="{00000000-0005-0000-0000-0000620B0000}"/>
    <cellStyle name="20% - Accent3 8 2 2 3 2" xfId="2648" xr:uid="{00000000-0005-0000-0000-0000630B0000}"/>
    <cellStyle name="20% - Accent3 8 2 2 3 3" xfId="2649" xr:uid="{00000000-0005-0000-0000-0000640B0000}"/>
    <cellStyle name="20% - Accent3 8 2 2 3 4" xfId="18664" xr:uid="{00000000-0005-0000-0000-0000650B0000}"/>
    <cellStyle name="20% - Accent3 8 2 2 3_Attribute (16-17)" xfId="2650" xr:uid="{00000000-0005-0000-0000-0000660B0000}"/>
    <cellStyle name="20% - Accent3 8 2 2 4" xfId="2651" xr:uid="{00000000-0005-0000-0000-0000670B0000}"/>
    <cellStyle name="20% - Accent3 8 2 2 4 2" xfId="2652" xr:uid="{00000000-0005-0000-0000-0000680B0000}"/>
    <cellStyle name="20% - Accent3 8 2 2 4 3" xfId="2653" xr:uid="{00000000-0005-0000-0000-0000690B0000}"/>
    <cellStyle name="20% - Accent3 8 2 2 4 4" xfId="18665" xr:uid="{00000000-0005-0000-0000-00006A0B0000}"/>
    <cellStyle name="20% - Accent3 8 2 2 4_Attribute (16-17)" xfId="2654" xr:uid="{00000000-0005-0000-0000-00006B0B0000}"/>
    <cellStyle name="20% - Accent3 8 2 2 5" xfId="2655" xr:uid="{00000000-0005-0000-0000-00006C0B0000}"/>
    <cellStyle name="20% - Accent3 8 2 2 6" xfId="2656" xr:uid="{00000000-0005-0000-0000-00006D0B0000}"/>
    <cellStyle name="20% - Accent3 8 2 2 7" xfId="2657" xr:uid="{00000000-0005-0000-0000-00006E0B0000}"/>
    <cellStyle name="20% - Accent3 8 2 2 8" xfId="2658" xr:uid="{00000000-0005-0000-0000-00006F0B0000}"/>
    <cellStyle name="20% - Accent3 8 2 2 9" xfId="2659" xr:uid="{00000000-0005-0000-0000-0000700B0000}"/>
    <cellStyle name="20% - Accent3 8 2 2_Attribute (16-17)" xfId="2660" xr:uid="{00000000-0005-0000-0000-0000710B0000}"/>
    <cellStyle name="20% - Accent3 8 2 3" xfId="2661" xr:uid="{00000000-0005-0000-0000-0000720B0000}"/>
    <cellStyle name="20% - Accent3 8 2 3 2" xfId="2662" xr:uid="{00000000-0005-0000-0000-0000730B0000}"/>
    <cellStyle name="20% - Accent3 8 2 3 3" xfId="2663" xr:uid="{00000000-0005-0000-0000-0000740B0000}"/>
    <cellStyle name="20% - Accent3 8 2 3 4" xfId="18666" xr:uid="{00000000-0005-0000-0000-0000750B0000}"/>
    <cellStyle name="20% - Accent3 8 2 3_Attribute (16-17)" xfId="2664" xr:uid="{00000000-0005-0000-0000-0000760B0000}"/>
    <cellStyle name="20% - Accent3 8 2 4" xfId="2665" xr:uid="{00000000-0005-0000-0000-0000770B0000}"/>
    <cellStyle name="20% - Accent3 8 2 4 2" xfId="2666" xr:uid="{00000000-0005-0000-0000-0000780B0000}"/>
    <cellStyle name="20% - Accent3 8 2 4 3" xfId="2667" xr:uid="{00000000-0005-0000-0000-0000790B0000}"/>
    <cellStyle name="20% - Accent3 8 2 4 4" xfId="18667" xr:uid="{00000000-0005-0000-0000-00007A0B0000}"/>
    <cellStyle name="20% - Accent3 8 2 4_Attribute (16-17)" xfId="2668" xr:uid="{00000000-0005-0000-0000-00007B0B0000}"/>
    <cellStyle name="20% - Accent3 8 2 5" xfId="2669" xr:uid="{00000000-0005-0000-0000-00007C0B0000}"/>
    <cellStyle name="20% - Accent3 8 2 5 2" xfId="2670" xr:uid="{00000000-0005-0000-0000-00007D0B0000}"/>
    <cellStyle name="20% - Accent3 8 2 5 3" xfId="2671" xr:uid="{00000000-0005-0000-0000-00007E0B0000}"/>
    <cellStyle name="20% - Accent3 8 2 5 4" xfId="18668" xr:uid="{00000000-0005-0000-0000-00007F0B0000}"/>
    <cellStyle name="20% - Accent3 8 2 5_Attribute (16-17)" xfId="2672" xr:uid="{00000000-0005-0000-0000-0000800B0000}"/>
    <cellStyle name="20% - Accent3 8 2 6" xfId="2673" xr:uid="{00000000-0005-0000-0000-0000810B0000}"/>
    <cellStyle name="20% - Accent3 8 2 7" xfId="2674" xr:uid="{00000000-0005-0000-0000-0000820B0000}"/>
    <cellStyle name="20% - Accent3 8 2 8" xfId="2675" xr:uid="{00000000-0005-0000-0000-0000830B0000}"/>
    <cellStyle name="20% - Accent3 8 2 9" xfId="2676" xr:uid="{00000000-0005-0000-0000-0000840B0000}"/>
    <cellStyle name="20% - Accent3 8 2_Attribute (16-17)" xfId="2677" xr:uid="{00000000-0005-0000-0000-0000850B0000}"/>
    <cellStyle name="20% - Accent3 8 3" xfId="2678" xr:uid="{00000000-0005-0000-0000-0000860B0000}"/>
    <cellStyle name="20% - Accent3 8 3 10" xfId="18669" xr:uid="{00000000-0005-0000-0000-0000870B0000}"/>
    <cellStyle name="20% - Accent3 8 3 2" xfId="2679" xr:uid="{00000000-0005-0000-0000-0000880B0000}"/>
    <cellStyle name="20% - Accent3 8 3 2 2" xfId="2680" xr:uid="{00000000-0005-0000-0000-0000890B0000}"/>
    <cellStyle name="20% - Accent3 8 3 2 3" xfId="2681" xr:uid="{00000000-0005-0000-0000-00008A0B0000}"/>
    <cellStyle name="20% - Accent3 8 3 2 4" xfId="18670" xr:uid="{00000000-0005-0000-0000-00008B0B0000}"/>
    <cellStyle name="20% - Accent3 8 3 2_Attribute (16-17)" xfId="2682" xr:uid="{00000000-0005-0000-0000-00008C0B0000}"/>
    <cellStyle name="20% - Accent3 8 3 3" xfId="2683" xr:uid="{00000000-0005-0000-0000-00008D0B0000}"/>
    <cellStyle name="20% - Accent3 8 3 3 2" xfId="2684" xr:uid="{00000000-0005-0000-0000-00008E0B0000}"/>
    <cellStyle name="20% - Accent3 8 3 3 3" xfId="2685" xr:uid="{00000000-0005-0000-0000-00008F0B0000}"/>
    <cellStyle name="20% - Accent3 8 3 3 4" xfId="18671" xr:uid="{00000000-0005-0000-0000-0000900B0000}"/>
    <cellStyle name="20% - Accent3 8 3 3_Attribute (16-17)" xfId="2686" xr:uid="{00000000-0005-0000-0000-0000910B0000}"/>
    <cellStyle name="20% - Accent3 8 3 4" xfId="2687" xr:uid="{00000000-0005-0000-0000-0000920B0000}"/>
    <cellStyle name="20% - Accent3 8 3 4 2" xfId="2688" xr:uid="{00000000-0005-0000-0000-0000930B0000}"/>
    <cellStyle name="20% - Accent3 8 3 4 3" xfId="2689" xr:uid="{00000000-0005-0000-0000-0000940B0000}"/>
    <cellStyle name="20% - Accent3 8 3 4 4" xfId="18672" xr:uid="{00000000-0005-0000-0000-0000950B0000}"/>
    <cellStyle name="20% - Accent3 8 3 4_Attribute (16-17)" xfId="2690" xr:uid="{00000000-0005-0000-0000-0000960B0000}"/>
    <cellStyle name="20% - Accent3 8 3 5" xfId="2691" xr:uid="{00000000-0005-0000-0000-0000970B0000}"/>
    <cellStyle name="20% - Accent3 8 3 6" xfId="2692" xr:uid="{00000000-0005-0000-0000-0000980B0000}"/>
    <cellStyle name="20% - Accent3 8 3 7" xfId="2693" xr:uid="{00000000-0005-0000-0000-0000990B0000}"/>
    <cellStyle name="20% - Accent3 8 3 8" xfId="2694" xr:uid="{00000000-0005-0000-0000-00009A0B0000}"/>
    <cellStyle name="20% - Accent3 8 3 9" xfId="2695" xr:uid="{00000000-0005-0000-0000-00009B0B0000}"/>
    <cellStyle name="20% - Accent3 8 3_Attribute (16-17)" xfId="2696" xr:uid="{00000000-0005-0000-0000-00009C0B0000}"/>
    <cellStyle name="20% - Accent3 8 4" xfId="2697" xr:uid="{00000000-0005-0000-0000-00009D0B0000}"/>
    <cellStyle name="20% - Accent3 8 4 10" xfId="18673" xr:uid="{00000000-0005-0000-0000-00009E0B0000}"/>
    <cellStyle name="20% - Accent3 8 4 2" xfId="2698" xr:uid="{00000000-0005-0000-0000-00009F0B0000}"/>
    <cellStyle name="20% - Accent3 8 4 2 2" xfId="2699" xr:uid="{00000000-0005-0000-0000-0000A00B0000}"/>
    <cellStyle name="20% - Accent3 8 4 2 3" xfId="2700" xr:uid="{00000000-0005-0000-0000-0000A10B0000}"/>
    <cellStyle name="20% - Accent3 8 4 2 4" xfId="18674" xr:uid="{00000000-0005-0000-0000-0000A20B0000}"/>
    <cellStyle name="20% - Accent3 8 4 2_Attribute (16-17)" xfId="2701" xr:uid="{00000000-0005-0000-0000-0000A30B0000}"/>
    <cellStyle name="20% - Accent3 8 4 3" xfId="2702" xr:uid="{00000000-0005-0000-0000-0000A40B0000}"/>
    <cellStyle name="20% - Accent3 8 4 3 2" xfId="2703" xr:uid="{00000000-0005-0000-0000-0000A50B0000}"/>
    <cellStyle name="20% - Accent3 8 4 3 3" xfId="2704" xr:uid="{00000000-0005-0000-0000-0000A60B0000}"/>
    <cellStyle name="20% - Accent3 8 4 3 4" xfId="18675" xr:uid="{00000000-0005-0000-0000-0000A70B0000}"/>
    <cellStyle name="20% - Accent3 8 4 3_Attribute (16-17)" xfId="2705" xr:uid="{00000000-0005-0000-0000-0000A80B0000}"/>
    <cellStyle name="20% - Accent3 8 4 4" xfId="2706" xr:uid="{00000000-0005-0000-0000-0000A90B0000}"/>
    <cellStyle name="20% - Accent3 8 4 4 2" xfId="2707" xr:uid="{00000000-0005-0000-0000-0000AA0B0000}"/>
    <cellStyle name="20% - Accent3 8 4 4 3" xfId="2708" xr:uid="{00000000-0005-0000-0000-0000AB0B0000}"/>
    <cellStyle name="20% - Accent3 8 4 4 4" xfId="18676" xr:uid="{00000000-0005-0000-0000-0000AC0B0000}"/>
    <cellStyle name="20% - Accent3 8 4 4_Attribute (16-17)" xfId="2709" xr:uid="{00000000-0005-0000-0000-0000AD0B0000}"/>
    <cellStyle name="20% - Accent3 8 4 5" xfId="2710" xr:uid="{00000000-0005-0000-0000-0000AE0B0000}"/>
    <cellStyle name="20% - Accent3 8 4 6" xfId="2711" xr:uid="{00000000-0005-0000-0000-0000AF0B0000}"/>
    <cellStyle name="20% - Accent3 8 4 7" xfId="2712" xr:uid="{00000000-0005-0000-0000-0000B00B0000}"/>
    <cellStyle name="20% - Accent3 8 4 8" xfId="2713" xr:uid="{00000000-0005-0000-0000-0000B10B0000}"/>
    <cellStyle name="20% - Accent3 8 4 9" xfId="2714" xr:uid="{00000000-0005-0000-0000-0000B20B0000}"/>
    <cellStyle name="20% - Accent3 8 4_Attribute (16-17)" xfId="2715" xr:uid="{00000000-0005-0000-0000-0000B30B0000}"/>
    <cellStyle name="20% - Accent3 8 5" xfId="2716" xr:uid="{00000000-0005-0000-0000-0000B40B0000}"/>
    <cellStyle name="20% - Accent3 8 5 2" xfId="2717" xr:uid="{00000000-0005-0000-0000-0000B50B0000}"/>
    <cellStyle name="20% - Accent3 8 5 3" xfId="2718" xr:uid="{00000000-0005-0000-0000-0000B60B0000}"/>
    <cellStyle name="20% - Accent3 8 5 4" xfId="18677" xr:uid="{00000000-0005-0000-0000-0000B70B0000}"/>
    <cellStyle name="20% - Accent3 8 5_Attribute (16-17)" xfId="2719" xr:uid="{00000000-0005-0000-0000-0000B80B0000}"/>
    <cellStyle name="20% - Accent3 8 6" xfId="2720" xr:uid="{00000000-0005-0000-0000-0000B90B0000}"/>
    <cellStyle name="20% - Accent3 8 6 2" xfId="2721" xr:uid="{00000000-0005-0000-0000-0000BA0B0000}"/>
    <cellStyle name="20% - Accent3 8 6 3" xfId="2722" xr:uid="{00000000-0005-0000-0000-0000BB0B0000}"/>
    <cellStyle name="20% - Accent3 8 6 4" xfId="18678" xr:uid="{00000000-0005-0000-0000-0000BC0B0000}"/>
    <cellStyle name="20% - Accent3 8 6_Attribute (16-17)" xfId="2723" xr:uid="{00000000-0005-0000-0000-0000BD0B0000}"/>
    <cellStyle name="20% - Accent3 8 7" xfId="2724" xr:uid="{00000000-0005-0000-0000-0000BE0B0000}"/>
    <cellStyle name="20% - Accent3 8 7 2" xfId="2725" xr:uid="{00000000-0005-0000-0000-0000BF0B0000}"/>
    <cellStyle name="20% - Accent3 8 7 3" xfId="2726" xr:uid="{00000000-0005-0000-0000-0000C00B0000}"/>
    <cellStyle name="20% - Accent3 8 7 4" xfId="18679" xr:uid="{00000000-0005-0000-0000-0000C10B0000}"/>
    <cellStyle name="20% - Accent3 8 7_Attribute (16-17)" xfId="2727" xr:uid="{00000000-0005-0000-0000-0000C20B0000}"/>
    <cellStyle name="20% - Accent3 8 8" xfId="2728" xr:uid="{00000000-0005-0000-0000-0000C30B0000}"/>
    <cellStyle name="20% - Accent3 8 9" xfId="2729" xr:uid="{00000000-0005-0000-0000-0000C40B0000}"/>
    <cellStyle name="20% - Accent3 8_Attribute" xfId="17975" xr:uid="{00000000-0005-0000-0000-0000C50B0000}"/>
    <cellStyle name="20% - Accent3 9" xfId="2730" xr:uid="{00000000-0005-0000-0000-0000C60B0000}"/>
    <cellStyle name="20% - Accent4" xfId="8" builtinId="42" customBuiltin="1"/>
    <cellStyle name="20% - Accent4 10" xfId="2731" xr:uid="{00000000-0005-0000-0000-0000C80B0000}"/>
    <cellStyle name="20% - Accent4 10 10" xfId="2732" xr:uid="{00000000-0005-0000-0000-0000C90B0000}"/>
    <cellStyle name="20% - Accent4 10 11" xfId="18680" xr:uid="{00000000-0005-0000-0000-0000CA0B0000}"/>
    <cellStyle name="20% - Accent4 10 2" xfId="2733" xr:uid="{00000000-0005-0000-0000-0000CB0B0000}"/>
    <cellStyle name="20% - Accent4 10 2 10" xfId="18681" xr:uid="{00000000-0005-0000-0000-0000CC0B0000}"/>
    <cellStyle name="20% - Accent4 10 2 2" xfId="2734" xr:uid="{00000000-0005-0000-0000-0000CD0B0000}"/>
    <cellStyle name="20% - Accent4 10 2 2 2" xfId="2735" xr:uid="{00000000-0005-0000-0000-0000CE0B0000}"/>
    <cellStyle name="20% - Accent4 10 2 2 3" xfId="2736" xr:uid="{00000000-0005-0000-0000-0000CF0B0000}"/>
    <cellStyle name="20% - Accent4 10 2 2 4" xfId="18682" xr:uid="{00000000-0005-0000-0000-0000D00B0000}"/>
    <cellStyle name="20% - Accent4 10 2 2_Attribute (16-17)" xfId="2737" xr:uid="{00000000-0005-0000-0000-0000D10B0000}"/>
    <cellStyle name="20% - Accent4 10 2 3" xfId="2738" xr:uid="{00000000-0005-0000-0000-0000D20B0000}"/>
    <cellStyle name="20% - Accent4 10 2 3 2" xfId="2739" xr:uid="{00000000-0005-0000-0000-0000D30B0000}"/>
    <cellStyle name="20% - Accent4 10 2 3 3" xfId="2740" xr:uid="{00000000-0005-0000-0000-0000D40B0000}"/>
    <cellStyle name="20% - Accent4 10 2 3 4" xfId="18683" xr:uid="{00000000-0005-0000-0000-0000D50B0000}"/>
    <cellStyle name="20% - Accent4 10 2 3_Attribute (16-17)" xfId="2741" xr:uid="{00000000-0005-0000-0000-0000D60B0000}"/>
    <cellStyle name="20% - Accent4 10 2 4" xfId="2742" xr:uid="{00000000-0005-0000-0000-0000D70B0000}"/>
    <cellStyle name="20% - Accent4 10 2 4 2" xfId="2743" xr:uid="{00000000-0005-0000-0000-0000D80B0000}"/>
    <cellStyle name="20% - Accent4 10 2 4 3" xfId="2744" xr:uid="{00000000-0005-0000-0000-0000D90B0000}"/>
    <cellStyle name="20% - Accent4 10 2 4 4" xfId="18684" xr:uid="{00000000-0005-0000-0000-0000DA0B0000}"/>
    <cellStyle name="20% - Accent4 10 2 4_Attribute (16-17)" xfId="2745" xr:uid="{00000000-0005-0000-0000-0000DB0B0000}"/>
    <cellStyle name="20% - Accent4 10 2 5" xfId="2746" xr:uid="{00000000-0005-0000-0000-0000DC0B0000}"/>
    <cellStyle name="20% - Accent4 10 2 6" xfId="2747" xr:uid="{00000000-0005-0000-0000-0000DD0B0000}"/>
    <cellStyle name="20% - Accent4 10 2 7" xfId="2748" xr:uid="{00000000-0005-0000-0000-0000DE0B0000}"/>
    <cellStyle name="20% - Accent4 10 2 8" xfId="2749" xr:uid="{00000000-0005-0000-0000-0000DF0B0000}"/>
    <cellStyle name="20% - Accent4 10 2 9" xfId="2750" xr:uid="{00000000-0005-0000-0000-0000E00B0000}"/>
    <cellStyle name="20% - Accent4 10 2_Attribute (16-17)" xfId="2751" xr:uid="{00000000-0005-0000-0000-0000E10B0000}"/>
    <cellStyle name="20% - Accent4 10 3" xfId="2752" xr:uid="{00000000-0005-0000-0000-0000E20B0000}"/>
    <cellStyle name="20% - Accent4 10 3 2" xfId="2753" xr:uid="{00000000-0005-0000-0000-0000E30B0000}"/>
    <cellStyle name="20% - Accent4 10 3 3" xfId="2754" xr:uid="{00000000-0005-0000-0000-0000E40B0000}"/>
    <cellStyle name="20% - Accent4 10 3 4" xfId="18685" xr:uid="{00000000-0005-0000-0000-0000E50B0000}"/>
    <cellStyle name="20% - Accent4 10 3_Attribute (16-17)" xfId="2755" xr:uid="{00000000-0005-0000-0000-0000E60B0000}"/>
    <cellStyle name="20% - Accent4 10 4" xfId="2756" xr:uid="{00000000-0005-0000-0000-0000E70B0000}"/>
    <cellStyle name="20% - Accent4 10 4 2" xfId="2757" xr:uid="{00000000-0005-0000-0000-0000E80B0000}"/>
    <cellStyle name="20% - Accent4 10 4 3" xfId="2758" xr:uid="{00000000-0005-0000-0000-0000E90B0000}"/>
    <cellStyle name="20% - Accent4 10 4 4" xfId="18686" xr:uid="{00000000-0005-0000-0000-0000EA0B0000}"/>
    <cellStyle name="20% - Accent4 10 4_Attribute (16-17)" xfId="2759" xr:uid="{00000000-0005-0000-0000-0000EB0B0000}"/>
    <cellStyle name="20% - Accent4 10 5" xfId="2760" xr:uid="{00000000-0005-0000-0000-0000EC0B0000}"/>
    <cellStyle name="20% - Accent4 10 5 2" xfId="2761" xr:uid="{00000000-0005-0000-0000-0000ED0B0000}"/>
    <cellStyle name="20% - Accent4 10 5 3" xfId="2762" xr:uid="{00000000-0005-0000-0000-0000EE0B0000}"/>
    <cellStyle name="20% - Accent4 10 5 4" xfId="18687" xr:uid="{00000000-0005-0000-0000-0000EF0B0000}"/>
    <cellStyle name="20% - Accent4 10 5_Attribute (16-17)" xfId="2763" xr:uid="{00000000-0005-0000-0000-0000F00B0000}"/>
    <cellStyle name="20% - Accent4 10 6" xfId="2764" xr:uid="{00000000-0005-0000-0000-0000F10B0000}"/>
    <cellStyle name="20% - Accent4 10 7" xfId="2765" xr:uid="{00000000-0005-0000-0000-0000F20B0000}"/>
    <cellStyle name="20% - Accent4 10 8" xfId="2766" xr:uid="{00000000-0005-0000-0000-0000F30B0000}"/>
    <cellStyle name="20% - Accent4 10 9" xfId="2767" xr:uid="{00000000-0005-0000-0000-0000F40B0000}"/>
    <cellStyle name="20% - Accent4 10_Attribute (16-17)" xfId="2768" xr:uid="{00000000-0005-0000-0000-0000F50B0000}"/>
    <cellStyle name="20% - Accent4 11" xfId="2769" xr:uid="{00000000-0005-0000-0000-0000F60B0000}"/>
    <cellStyle name="20% - Accent4 11 10" xfId="2770" xr:uid="{00000000-0005-0000-0000-0000F70B0000}"/>
    <cellStyle name="20% - Accent4 11 11" xfId="18688" xr:uid="{00000000-0005-0000-0000-0000F80B0000}"/>
    <cellStyle name="20% - Accent4 11 2" xfId="2771" xr:uid="{00000000-0005-0000-0000-0000F90B0000}"/>
    <cellStyle name="20% - Accent4 11 2 10" xfId="18689" xr:uid="{00000000-0005-0000-0000-0000FA0B0000}"/>
    <cellStyle name="20% - Accent4 11 2 2" xfId="2772" xr:uid="{00000000-0005-0000-0000-0000FB0B0000}"/>
    <cellStyle name="20% - Accent4 11 2 2 2" xfId="2773" xr:uid="{00000000-0005-0000-0000-0000FC0B0000}"/>
    <cellStyle name="20% - Accent4 11 2 2 3" xfId="2774" xr:uid="{00000000-0005-0000-0000-0000FD0B0000}"/>
    <cellStyle name="20% - Accent4 11 2 2 4" xfId="18690" xr:uid="{00000000-0005-0000-0000-0000FE0B0000}"/>
    <cellStyle name="20% - Accent4 11 2 2_Attribute (16-17)" xfId="2775" xr:uid="{00000000-0005-0000-0000-0000FF0B0000}"/>
    <cellStyle name="20% - Accent4 11 2 3" xfId="2776" xr:uid="{00000000-0005-0000-0000-0000000C0000}"/>
    <cellStyle name="20% - Accent4 11 2 3 2" xfId="2777" xr:uid="{00000000-0005-0000-0000-0000010C0000}"/>
    <cellStyle name="20% - Accent4 11 2 3 3" xfId="2778" xr:uid="{00000000-0005-0000-0000-0000020C0000}"/>
    <cellStyle name="20% - Accent4 11 2 3 4" xfId="18691" xr:uid="{00000000-0005-0000-0000-0000030C0000}"/>
    <cellStyle name="20% - Accent4 11 2 3_Attribute (16-17)" xfId="2779" xr:uid="{00000000-0005-0000-0000-0000040C0000}"/>
    <cellStyle name="20% - Accent4 11 2 4" xfId="2780" xr:uid="{00000000-0005-0000-0000-0000050C0000}"/>
    <cellStyle name="20% - Accent4 11 2 4 2" xfId="2781" xr:uid="{00000000-0005-0000-0000-0000060C0000}"/>
    <cellStyle name="20% - Accent4 11 2 4 3" xfId="2782" xr:uid="{00000000-0005-0000-0000-0000070C0000}"/>
    <cellStyle name="20% - Accent4 11 2 4 4" xfId="18692" xr:uid="{00000000-0005-0000-0000-0000080C0000}"/>
    <cellStyle name="20% - Accent4 11 2 4_Attribute (16-17)" xfId="2783" xr:uid="{00000000-0005-0000-0000-0000090C0000}"/>
    <cellStyle name="20% - Accent4 11 2 5" xfId="2784" xr:uid="{00000000-0005-0000-0000-00000A0C0000}"/>
    <cellStyle name="20% - Accent4 11 2 6" xfId="2785" xr:uid="{00000000-0005-0000-0000-00000B0C0000}"/>
    <cellStyle name="20% - Accent4 11 2 7" xfId="2786" xr:uid="{00000000-0005-0000-0000-00000C0C0000}"/>
    <cellStyle name="20% - Accent4 11 2 8" xfId="2787" xr:uid="{00000000-0005-0000-0000-00000D0C0000}"/>
    <cellStyle name="20% - Accent4 11 2 9" xfId="2788" xr:uid="{00000000-0005-0000-0000-00000E0C0000}"/>
    <cellStyle name="20% - Accent4 11 2_Attribute (16-17)" xfId="2789" xr:uid="{00000000-0005-0000-0000-00000F0C0000}"/>
    <cellStyle name="20% - Accent4 11 3" xfId="2790" xr:uid="{00000000-0005-0000-0000-0000100C0000}"/>
    <cellStyle name="20% - Accent4 11 3 2" xfId="2791" xr:uid="{00000000-0005-0000-0000-0000110C0000}"/>
    <cellStyle name="20% - Accent4 11 3 3" xfId="2792" xr:uid="{00000000-0005-0000-0000-0000120C0000}"/>
    <cellStyle name="20% - Accent4 11 3 4" xfId="18693" xr:uid="{00000000-0005-0000-0000-0000130C0000}"/>
    <cellStyle name="20% - Accent4 11 3_Attribute (16-17)" xfId="2793" xr:uid="{00000000-0005-0000-0000-0000140C0000}"/>
    <cellStyle name="20% - Accent4 11 4" xfId="2794" xr:uid="{00000000-0005-0000-0000-0000150C0000}"/>
    <cellStyle name="20% - Accent4 11 4 2" xfId="2795" xr:uid="{00000000-0005-0000-0000-0000160C0000}"/>
    <cellStyle name="20% - Accent4 11 4 3" xfId="2796" xr:uid="{00000000-0005-0000-0000-0000170C0000}"/>
    <cellStyle name="20% - Accent4 11 4 4" xfId="18694" xr:uid="{00000000-0005-0000-0000-0000180C0000}"/>
    <cellStyle name="20% - Accent4 11 4_Attribute (16-17)" xfId="2797" xr:uid="{00000000-0005-0000-0000-0000190C0000}"/>
    <cellStyle name="20% - Accent4 11 5" xfId="2798" xr:uid="{00000000-0005-0000-0000-00001A0C0000}"/>
    <cellStyle name="20% - Accent4 11 5 2" xfId="2799" xr:uid="{00000000-0005-0000-0000-00001B0C0000}"/>
    <cellStyle name="20% - Accent4 11 5 3" xfId="2800" xr:uid="{00000000-0005-0000-0000-00001C0C0000}"/>
    <cellStyle name="20% - Accent4 11 5 4" xfId="18695" xr:uid="{00000000-0005-0000-0000-00001D0C0000}"/>
    <cellStyle name="20% - Accent4 11 5_Attribute (16-17)" xfId="2801" xr:uid="{00000000-0005-0000-0000-00001E0C0000}"/>
    <cellStyle name="20% - Accent4 11 6" xfId="2802" xr:uid="{00000000-0005-0000-0000-00001F0C0000}"/>
    <cellStyle name="20% - Accent4 11 7" xfId="2803" xr:uid="{00000000-0005-0000-0000-0000200C0000}"/>
    <cellStyle name="20% - Accent4 11 8" xfId="2804" xr:uid="{00000000-0005-0000-0000-0000210C0000}"/>
    <cellStyle name="20% - Accent4 11 9" xfId="2805" xr:uid="{00000000-0005-0000-0000-0000220C0000}"/>
    <cellStyle name="20% - Accent4 11_Attribute (16-17)" xfId="2806" xr:uid="{00000000-0005-0000-0000-0000230C0000}"/>
    <cellStyle name="20% - Accent4 12" xfId="2807" xr:uid="{00000000-0005-0000-0000-0000240C0000}"/>
    <cellStyle name="20% - Accent4 12 10" xfId="2808" xr:uid="{00000000-0005-0000-0000-0000250C0000}"/>
    <cellStyle name="20% - Accent4 12 11" xfId="18696" xr:uid="{00000000-0005-0000-0000-0000260C0000}"/>
    <cellStyle name="20% - Accent4 12 2" xfId="2809" xr:uid="{00000000-0005-0000-0000-0000270C0000}"/>
    <cellStyle name="20% - Accent4 12 2 10" xfId="18697" xr:uid="{00000000-0005-0000-0000-0000280C0000}"/>
    <cellStyle name="20% - Accent4 12 2 2" xfId="2810" xr:uid="{00000000-0005-0000-0000-0000290C0000}"/>
    <cellStyle name="20% - Accent4 12 2 2 2" xfId="2811" xr:uid="{00000000-0005-0000-0000-00002A0C0000}"/>
    <cellStyle name="20% - Accent4 12 2 2 3" xfId="2812" xr:uid="{00000000-0005-0000-0000-00002B0C0000}"/>
    <cellStyle name="20% - Accent4 12 2 2 4" xfId="18698" xr:uid="{00000000-0005-0000-0000-00002C0C0000}"/>
    <cellStyle name="20% - Accent4 12 2 2_Attribute (16-17)" xfId="2813" xr:uid="{00000000-0005-0000-0000-00002D0C0000}"/>
    <cellStyle name="20% - Accent4 12 2 3" xfId="2814" xr:uid="{00000000-0005-0000-0000-00002E0C0000}"/>
    <cellStyle name="20% - Accent4 12 2 3 2" xfId="2815" xr:uid="{00000000-0005-0000-0000-00002F0C0000}"/>
    <cellStyle name="20% - Accent4 12 2 3 3" xfId="2816" xr:uid="{00000000-0005-0000-0000-0000300C0000}"/>
    <cellStyle name="20% - Accent4 12 2 3 4" xfId="18699" xr:uid="{00000000-0005-0000-0000-0000310C0000}"/>
    <cellStyle name="20% - Accent4 12 2 3_Attribute (16-17)" xfId="2817" xr:uid="{00000000-0005-0000-0000-0000320C0000}"/>
    <cellStyle name="20% - Accent4 12 2 4" xfId="2818" xr:uid="{00000000-0005-0000-0000-0000330C0000}"/>
    <cellStyle name="20% - Accent4 12 2 4 2" xfId="2819" xr:uid="{00000000-0005-0000-0000-0000340C0000}"/>
    <cellStyle name="20% - Accent4 12 2 4 3" xfId="2820" xr:uid="{00000000-0005-0000-0000-0000350C0000}"/>
    <cellStyle name="20% - Accent4 12 2 4 4" xfId="18700" xr:uid="{00000000-0005-0000-0000-0000360C0000}"/>
    <cellStyle name="20% - Accent4 12 2 4_Attribute (16-17)" xfId="2821" xr:uid="{00000000-0005-0000-0000-0000370C0000}"/>
    <cellStyle name="20% - Accent4 12 2 5" xfId="2822" xr:uid="{00000000-0005-0000-0000-0000380C0000}"/>
    <cellStyle name="20% - Accent4 12 2 6" xfId="2823" xr:uid="{00000000-0005-0000-0000-0000390C0000}"/>
    <cellStyle name="20% - Accent4 12 2 7" xfId="2824" xr:uid="{00000000-0005-0000-0000-00003A0C0000}"/>
    <cellStyle name="20% - Accent4 12 2 8" xfId="2825" xr:uid="{00000000-0005-0000-0000-00003B0C0000}"/>
    <cellStyle name="20% - Accent4 12 2 9" xfId="2826" xr:uid="{00000000-0005-0000-0000-00003C0C0000}"/>
    <cellStyle name="20% - Accent4 12 2_Attribute (16-17)" xfId="2827" xr:uid="{00000000-0005-0000-0000-00003D0C0000}"/>
    <cellStyle name="20% - Accent4 12 3" xfId="2828" xr:uid="{00000000-0005-0000-0000-00003E0C0000}"/>
    <cellStyle name="20% - Accent4 12 3 2" xfId="2829" xr:uid="{00000000-0005-0000-0000-00003F0C0000}"/>
    <cellStyle name="20% - Accent4 12 3 3" xfId="2830" xr:uid="{00000000-0005-0000-0000-0000400C0000}"/>
    <cellStyle name="20% - Accent4 12 3 4" xfId="18701" xr:uid="{00000000-0005-0000-0000-0000410C0000}"/>
    <cellStyle name="20% - Accent4 12 3_Attribute (16-17)" xfId="2831" xr:uid="{00000000-0005-0000-0000-0000420C0000}"/>
    <cellStyle name="20% - Accent4 12 4" xfId="2832" xr:uid="{00000000-0005-0000-0000-0000430C0000}"/>
    <cellStyle name="20% - Accent4 12 4 2" xfId="2833" xr:uid="{00000000-0005-0000-0000-0000440C0000}"/>
    <cellStyle name="20% - Accent4 12 4 3" xfId="2834" xr:uid="{00000000-0005-0000-0000-0000450C0000}"/>
    <cellStyle name="20% - Accent4 12 4 4" xfId="18702" xr:uid="{00000000-0005-0000-0000-0000460C0000}"/>
    <cellStyle name="20% - Accent4 12 4_Attribute (16-17)" xfId="2835" xr:uid="{00000000-0005-0000-0000-0000470C0000}"/>
    <cellStyle name="20% - Accent4 12 5" xfId="2836" xr:uid="{00000000-0005-0000-0000-0000480C0000}"/>
    <cellStyle name="20% - Accent4 12 5 2" xfId="2837" xr:uid="{00000000-0005-0000-0000-0000490C0000}"/>
    <cellStyle name="20% - Accent4 12 5 3" xfId="2838" xr:uid="{00000000-0005-0000-0000-00004A0C0000}"/>
    <cellStyle name="20% - Accent4 12 5 4" xfId="18703" xr:uid="{00000000-0005-0000-0000-00004B0C0000}"/>
    <cellStyle name="20% - Accent4 12 5_Attribute (16-17)" xfId="2839" xr:uid="{00000000-0005-0000-0000-00004C0C0000}"/>
    <cellStyle name="20% - Accent4 12 6" xfId="2840" xr:uid="{00000000-0005-0000-0000-00004D0C0000}"/>
    <cellStyle name="20% - Accent4 12 7" xfId="2841" xr:uid="{00000000-0005-0000-0000-00004E0C0000}"/>
    <cellStyle name="20% - Accent4 12 8" xfId="2842" xr:uid="{00000000-0005-0000-0000-00004F0C0000}"/>
    <cellStyle name="20% - Accent4 12 9" xfId="2843" xr:uid="{00000000-0005-0000-0000-0000500C0000}"/>
    <cellStyle name="20% - Accent4 12_Attribute (16-17)" xfId="2844" xr:uid="{00000000-0005-0000-0000-0000510C0000}"/>
    <cellStyle name="20% - Accent4 13" xfId="2845" xr:uid="{00000000-0005-0000-0000-0000520C0000}"/>
    <cellStyle name="20% - Accent4 13 10" xfId="18704" xr:uid="{00000000-0005-0000-0000-0000530C0000}"/>
    <cellStyle name="20% - Accent4 13 2" xfId="2846" xr:uid="{00000000-0005-0000-0000-0000540C0000}"/>
    <cellStyle name="20% - Accent4 13 2 2" xfId="2847" xr:uid="{00000000-0005-0000-0000-0000550C0000}"/>
    <cellStyle name="20% - Accent4 13 2 3" xfId="2848" xr:uid="{00000000-0005-0000-0000-0000560C0000}"/>
    <cellStyle name="20% - Accent4 13 2 4" xfId="18705" xr:uid="{00000000-0005-0000-0000-0000570C0000}"/>
    <cellStyle name="20% - Accent4 13 2_Attribute (16-17)" xfId="2849" xr:uid="{00000000-0005-0000-0000-0000580C0000}"/>
    <cellStyle name="20% - Accent4 13 3" xfId="2850" xr:uid="{00000000-0005-0000-0000-0000590C0000}"/>
    <cellStyle name="20% - Accent4 13 3 2" xfId="2851" xr:uid="{00000000-0005-0000-0000-00005A0C0000}"/>
    <cellStyle name="20% - Accent4 13 3 3" xfId="2852" xr:uid="{00000000-0005-0000-0000-00005B0C0000}"/>
    <cellStyle name="20% - Accent4 13 3 4" xfId="18706" xr:uid="{00000000-0005-0000-0000-00005C0C0000}"/>
    <cellStyle name="20% - Accent4 13 3_Attribute (16-17)" xfId="2853" xr:uid="{00000000-0005-0000-0000-00005D0C0000}"/>
    <cellStyle name="20% - Accent4 13 4" xfId="2854" xr:uid="{00000000-0005-0000-0000-00005E0C0000}"/>
    <cellStyle name="20% - Accent4 13 4 2" xfId="2855" xr:uid="{00000000-0005-0000-0000-00005F0C0000}"/>
    <cellStyle name="20% - Accent4 13 4 3" xfId="2856" xr:uid="{00000000-0005-0000-0000-0000600C0000}"/>
    <cellStyle name="20% - Accent4 13 4 4" xfId="18707" xr:uid="{00000000-0005-0000-0000-0000610C0000}"/>
    <cellStyle name="20% - Accent4 13 4_Attribute (16-17)" xfId="2857" xr:uid="{00000000-0005-0000-0000-0000620C0000}"/>
    <cellStyle name="20% - Accent4 13 5" xfId="2858" xr:uid="{00000000-0005-0000-0000-0000630C0000}"/>
    <cellStyle name="20% - Accent4 13 6" xfId="2859" xr:uid="{00000000-0005-0000-0000-0000640C0000}"/>
    <cellStyle name="20% - Accent4 13 7" xfId="2860" xr:uid="{00000000-0005-0000-0000-0000650C0000}"/>
    <cellStyle name="20% - Accent4 13 8" xfId="2861" xr:uid="{00000000-0005-0000-0000-0000660C0000}"/>
    <cellStyle name="20% - Accent4 13 9" xfId="2862" xr:uid="{00000000-0005-0000-0000-0000670C0000}"/>
    <cellStyle name="20% - Accent4 13_Attribute (16-17)" xfId="2863" xr:uid="{00000000-0005-0000-0000-0000680C0000}"/>
    <cellStyle name="20% - Accent4 14" xfId="2864" xr:uid="{00000000-0005-0000-0000-0000690C0000}"/>
    <cellStyle name="20% - Accent4 14 10" xfId="18708" xr:uid="{00000000-0005-0000-0000-00006A0C0000}"/>
    <cellStyle name="20% - Accent4 14 2" xfId="2865" xr:uid="{00000000-0005-0000-0000-00006B0C0000}"/>
    <cellStyle name="20% - Accent4 14 2 2" xfId="2866" xr:uid="{00000000-0005-0000-0000-00006C0C0000}"/>
    <cellStyle name="20% - Accent4 14 2 3" xfId="2867" xr:uid="{00000000-0005-0000-0000-00006D0C0000}"/>
    <cellStyle name="20% - Accent4 14 2 4" xfId="18709" xr:uid="{00000000-0005-0000-0000-00006E0C0000}"/>
    <cellStyle name="20% - Accent4 14 2_Attribute (16-17)" xfId="2868" xr:uid="{00000000-0005-0000-0000-00006F0C0000}"/>
    <cellStyle name="20% - Accent4 14 3" xfId="2869" xr:uid="{00000000-0005-0000-0000-0000700C0000}"/>
    <cellStyle name="20% - Accent4 14 3 2" xfId="2870" xr:uid="{00000000-0005-0000-0000-0000710C0000}"/>
    <cellStyle name="20% - Accent4 14 3 3" xfId="2871" xr:uid="{00000000-0005-0000-0000-0000720C0000}"/>
    <cellStyle name="20% - Accent4 14 3 4" xfId="18710" xr:uid="{00000000-0005-0000-0000-0000730C0000}"/>
    <cellStyle name="20% - Accent4 14 3_Attribute (16-17)" xfId="2872" xr:uid="{00000000-0005-0000-0000-0000740C0000}"/>
    <cellStyle name="20% - Accent4 14 4" xfId="2873" xr:uid="{00000000-0005-0000-0000-0000750C0000}"/>
    <cellStyle name="20% - Accent4 14 4 2" xfId="2874" xr:uid="{00000000-0005-0000-0000-0000760C0000}"/>
    <cellStyle name="20% - Accent4 14 4 3" xfId="2875" xr:uid="{00000000-0005-0000-0000-0000770C0000}"/>
    <cellStyle name="20% - Accent4 14 4 4" xfId="18711" xr:uid="{00000000-0005-0000-0000-0000780C0000}"/>
    <cellStyle name="20% - Accent4 14 4_Attribute (16-17)" xfId="2876" xr:uid="{00000000-0005-0000-0000-0000790C0000}"/>
    <cellStyle name="20% - Accent4 14 5" xfId="2877" xr:uid="{00000000-0005-0000-0000-00007A0C0000}"/>
    <cellStyle name="20% - Accent4 14 6" xfId="2878" xr:uid="{00000000-0005-0000-0000-00007B0C0000}"/>
    <cellStyle name="20% - Accent4 14 7" xfId="2879" xr:uid="{00000000-0005-0000-0000-00007C0C0000}"/>
    <cellStyle name="20% - Accent4 14 8" xfId="2880" xr:uid="{00000000-0005-0000-0000-00007D0C0000}"/>
    <cellStyle name="20% - Accent4 14 9" xfId="2881" xr:uid="{00000000-0005-0000-0000-00007E0C0000}"/>
    <cellStyle name="20% - Accent4 14_Attribute (16-17)" xfId="2882" xr:uid="{00000000-0005-0000-0000-00007F0C0000}"/>
    <cellStyle name="20% - Accent4 15" xfId="2883" xr:uid="{00000000-0005-0000-0000-0000800C0000}"/>
    <cellStyle name="20% - Accent4 16" xfId="2884" xr:uid="{00000000-0005-0000-0000-0000810C0000}"/>
    <cellStyle name="20% - Accent4 16 2" xfId="2885" xr:uid="{00000000-0005-0000-0000-0000820C0000}"/>
    <cellStyle name="20% - Accent4 16 3" xfId="2886" xr:uid="{00000000-0005-0000-0000-0000830C0000}"/>
    <cellStyle name="20% - Accent4 16 4" xfId="18712" xr:uid="{00000000-0005-0000-0000-0000840C0000}"/>
    <cellStyle name="20% - Accent4 16_Attribute (16-17)" xfId="2887" xr:uid="{00000000-0005-0000-0000-0000850C0000}"/>
    <cellStyle name="20% - Accent4 17" xfId="2888" xr:uid="{00000000-0005-0000-0000-0000860C0000}"/>
    <cellStyle name="20% - Accent4 17 2" xfId="2889" xr:uid="{00000000-0005-0000-0000-0000870C0000}"/>
    <cellStyle name="20% - Accent4 17 3" xfId="2890" xr:uid="{00000000-0005-0000-0000-0000880C0000}"/>
    <cellStyle name="20% - Accent4 17 4" xfId="18713" xr:uid="{00000000-0005-0000-0000-0000890C0000}"/>
    <cellStyle name="20% - Accent4 17_Attribute (16-17)" xfId="2891" xr:uid="{00000000-0005-0000-0000-00008A0C0000}"/>
    <cellStyle name="20% - Accent4 18" xfId="2892" xr:uid="{00000000-0005-0000-0000-00008B0C0000}"/>
    <cellStyle name="20% - Accent4 19" xfId="2893" xr:uid="{00000000-0005-0000-0000-00008C0C0000}"/>
    <cellStyle name="20% - Accent4 2" xfId="9" xr:uid="{00000000-0005-0000-0000-00008D0C0000}"/>
    <cellStyle name="20% - Accent4 2 2" xfId="2894" xr:uid="{00000000-0005-0000-0000-00008E0C0000}"/>
    <cellStyle name="20% - Accent4 2 2 10" xfId="18714" xr:uid="{00000000-0005-0000-0000-00008F0C0000}"/>
    <cellStyle name="20% - Accent4 2 2 2" xfId="2895" xr:uid="{00000000-0005-0000-0000-0000900C0000}"/>
    <cellStyle name="20% - Accent4 2 2 2 2" xfId="2896" xr:uid="{00000000-0005-0000-0000-0000910C0000}"/>
    <cellStyle name="20% - Accent4 2 2 2 3" xfId="2897" xr:uid="{00000000-0005-0000-0000-0000920C0000}"/>
    <cellStyle name="20% - Accent4 2 2 2 4" xfId="18715" xr:uid="{00000000-0005-0000-0000-0000930C0000}"/>
    <cellStyle name="20% - Accent4 2 2 2_Attribute (16-17)" xfId="2898" xr:uid="{00000000-0005-0000-0000-0000940C0000}"/>
    <cellStyle name="20% - Accent4 2 2 3" xfId="2899" xr:uid="{00000000-0005-0000-0000-0000950C0000}"/>
    <cellStyle name="20% - Accent4 2 2 4" xfId="2900" xr:uid="{00000000-0005-0000-0000-0000960C0000}"/>
    <cellStyle name="20% - Accent4 2 2 5" xfId="2901" xr:uid="{00000000-0005-0000-0000-0000970C0000}"/>
    <cellStyle name="20% - Accent4 2 2 6" xfId="2902" xr:uid="{00000000-0005-0000-0000-0000980C0000}"/>
    <cellStyle name="20% - Accent4 2 2 7" xfId="2903" xr:uid="{00000000-0005-0000-0000-0000990C0000}"/>
    <cellStyle name="20% - Accent4 2 2 8" xfId="18716" xr:uid="{00000000-0005-0000-0000-00009A0C0000}"/>
    <cellStyle name="20% - Accent4 2 2 9" xfId="18717" xr:uid="{00000000-0005-0000-0000-00009B0C0000}"/>
    <cellStyle name="20% - Accent4 2 2_Attribute (16-17)" xfId="2904" xr:uid="{00000000-0005-0000-0000-00009C0C0000}"/>
    <cellStyle name="20% - Accent4 2_Index Check" xfId="18131" xr:uid="{00000000-0005-0000-0000-00009D0C0000}"/>
    <cellStyle name="20% - Accent4 20" xfId="2905" xr:uid="{00000000-0005-0000-0000-00009E0C0000}"/>
    <cellStyle name="20% - Accent4 21" xfId="2906" xr:uid="{00000000-0005-0000-0000-00009F0C0000}"/>
    <cellStyle name="20% - Accent4 22" xfId="2907" xr:uid="{00000000-0005-0000-0000-0000A00C0000}"/>
    <cellStyle name="20% - Accent4 23" xfId="18718" xr:uid="{00000000-0005-0000-0000-0000A10C0000}"/>
    <cellStyle name="20% - Accent4 24" xfId="18719" xr:uid="{00000000-0005-0000-0000-0000A20C0000}"/>
    <cellStyle name="20% - Accent4 3" xfId="126" xr:uid="{00000000-0005-0000-0000-0000A30C0000}"/>
    <cellStyle name="20% - Accent4 3 10" xfId="2908" xr:uid="{00000000-0005-0000-0000-0000A40C0000}"/>
    <cellStyle name="20% - Accent4 3 11" xfId="2909" xr:uid="{00000000-0005-0000-0000-0000A50C0000}"/>
    <cellStyle name="20% - Accent4 3 12" xfId="2910" xr:uid="{00000000-0005-0000-0000-0000A60C0000}"/>
    <cellStyle name="20% - Accent4 3 13" xfId="2911" xr:uid="{00000000-0005-0000-0000-0000A70C0000}"/>
    <cellStyle name="20% - Accent4 3 14" xfId="18720" xr:uid="{00000000-0005-0000-0000-0000A80C0000}"/>
    <cellStyle name="20% - Accent4 3 2" xfId="206" xr:uid="{00000000-0005-0000-0000-0000A90C0000}"/>
    <cellStyle name="20% - Accent4 3 2 10" xfId="2912" xr:uid="{00000000-0005-0000-0000-0000AA0C0000}"/>
    <cellStyle name="20% - Accent4 3 2 11" xfId="2913" xr:uid="{00000000-0005-0000-0000-0000AB0C0000}"/>
    <cellStyle name="20% - Accent4 3 2 12" xfId="2914" xr:uid="{00000000-0005-0000-0000-0000AC0C0000}"/>
    <cellStyle name="20% - Accent4 3 2 13" xfId="18721" xr:uid="{00000000-0005-0000-0000-0000AD0C0000}"/>
    <cellStyle name="20% - Accent4 3 2 2" xfId="265" xr:uid="{00000000-0005-0000-0000-0000AE0C0000}"/>
    <cellStyle name="20% - Accent4 3 2 2 10" xfId="2915" xr:uid="{00000000-0005-0000-0000-0000AF0C0000}"/>
    <cellStyle name="20% - Accent4 3 2 2 11" xfId="2916" xr:uid="{00000000-0005-0000-0000-0000B00C0000}"/>
    <cellStyle name="20% - Accent4 3 2 2 12" xfId="18722" xr:uid="{00000000-0005-0000-0000-0000B10C0000}"/>
    <cellStyle name="20% - Accent4 3 2 2 2" xfId="2917" xr:uid="{00000000-0005-0000-0000-0000B20C0000}"/>
    <cellStyle name="20% - Accent4 3 2 2 2 10" xfId="18723" xr:uid="{00000000-0005-0000-0000-0000B30C0000}"/>
    <cellStyle name="20% - Accent4 3 2 2 2 2" xfId="2918" xr:uid="{00000000-0005-0000-0000-0000B40C0000}"/>
    <cellStyle name="20% - Accent4 3 2 2 2 2 2" xfId="2919" xr:uid="{00000000-0005-0000-0000-0000B50C0000}"/>
    <cellStyle name="20% - Accent4 3 2 2 2 2 3" xfId="2920" xr:uid="{00000000-0005-0000-0000-0000B60C0000}"/>
    <cellStyle name="20% - Accent4 3 2 2 2 2 4" xfId="18724" xr:uid="{00000000-0005-0000-0000-0000B70C0000}"/>
    <cellStyle name="20% - Accent4 3 2 2 2 2_Attribute (16-17)" xfId="2921" xr:uid="{00000000-0005-0000-0000-0000B80C0000}"/>
    <cellStyle name="20% - Accent4 3 2 2 2 3" xfId="2922" xr:uid="{00000000-0005-0000-0000-0000B90C0000}"/>
    <cellStyle name="20% - Accent4 3 2 2 2 3 2" xfId="2923" xr:uid="{00000000-0005-0000-0000-0000BA0C0000}"/>
    <cellStyle name="20% - Accent4 3 2 2 2 3 3" xfId="2924" xr:uid="{00000000-0005-0000-0000-0000BB0C0000}"/>
    <cellStyle name="20% - Accent4 3 2 2 2 3 4" xfId="18725" xr:uid="{00000000-0005-0000-0000-0000BC0C0000}"/>
    <cellStyle name="20% - Accent4 3 2 2 2 3_Attribute (16-17)" xfId="2925" xr:uid="{00000000-0005-0000-0000-0000BD0C0000}"/>
    <cellStyle name="20% - Accent4 3 2 2 2 4" xfId="2926" xr:uid="{00000000-0005-0000-0000-0000BE0C0000}"/>
    <cellStyle name="20% - Accent4 3 2 2 2 4 2" xfId="2927" xr:uid="{00000000-0005-0000-0000-0000BF0C0000}"/>
    <cellStyle name="20% - Accent4 3 2 2 2 4 3" xfId="2928" xr:uid="{00000000-0005-0000-0000-0000C00C0000}"/>
    <cellStyle name="20% - Accent4 3 2 2 2 4 4" xfId="18726" xr:uid="{00000000-0005-0000-0000-0000C10C0000}"/>
    <cellStyle name="20% - Accent4 3 2 2 2 4_Attribute (16-17)" xfId="2929" xr:uid="{00000000-0005-0000-0000-0000C20C0000}"/>
    <cellStyle name="20% - Accent4 3 2 2 2 5" xfId="2930" xr:uid="{00000000-0005-0000-0000-0000C30C0000}"/>
    <cellStyle name="20% - Accent4 3 2 2 2 6" xfId="2931" xr:uid="{00000000-0005-0000-0000-0000C40C0000}"/>
    <cellStyle name="20% - Accent4 3 2 2 2 7" xfId="2932" xr:uid="{00000000-0005-0000-0000-0000C50C0000}"/>
    <cellStyle name="20% - Accent4 3 2 2 2 8" xfId="2933" xr:uid="{00000000-0005-0000-0000-0000C60C0000}"/>
    <cellStyle name="20% - Accent4 3 2 2 2 9" xfId="2934" xr:uid="{00000000-0005-0000-0000-0000C70C0000}"/>
    <cellStyle name="20% - Accent4 3 2 2 2_Attribute (16-17)" xfId="2935" xr:uid="{00000000-0005-0000-0000-0000C80C0000}"/>
    <cellStyle name="20% - Accent4 3 2 2 3" xfId="2936" xr:uid="{00000000-0005-0000-0000-0000C90C0000}"/>
    <cellStyle name="20% - Accent4 3 2 2 3 10" xfId="18727" xr:uid="{00000000-0005-0000-0000-0000CA0C0000}"/>
    <cellStyle name="20% - Accent4 3 2 2 3 2" xfId="2937" xr:uid="{00000000-0005-0000-0000-0000CB0C0000}"/>
    <cellStyle name="20% - Accent4 3 2 2 3 2 2" xfId="2938" xr:uid="{00000000-0005-0000-0000-0000CC0C0000}"/>
    <cellStyle name="20% - Accent4 3 2 2 3 2 3" xfId="2939" xr:uid="{00000000-0005-0000-0000-0000CD0C0000}"/>
    <cellStyle name="20% - Accent4 3 2 2 3 2 4" xfId="18728" xr:uid="{00000000-0005-0000-0000-0000CE0C0000}"/>
    <cellStyle name="20% - Accent4 3 2 2 3 2_Attribute (16-17)" xfId="2940" xr:uid="{00000000-0005-0000-0000-0000CF0C0000}"/>
    <cellStyle name="20% - Accent4 3 2 2 3 3" xfId="2941" xr:uid="{00000000-0005-0000-0000-0000D00C0000}"/>
    <cellStyle name="20% - Accent4 3 2 2 3 3 2" xfId="2942" xr:uid="{00000000-0005-0000-0000-0000D10C0000}"/>
    <cellStyle name="20% - Accent4 3 2 2 3 3 3" xfId="2943" xr:uid="{00000000-0005-0000-0000-0000D20C0000}"/>
    <cellStyle name="20% - Accent4 3 2 2 3 3 4" xfId="18729" xr:uid="{00000000-0005-0000-0000-0000D30C0000}"/>
    <cellStyle name="20% - Accent4 3 2 2 3 3_Attribute (16-17)" xfId="2944" xr:uid="{00000000-0005-0000-0000-0000D40C0000}"/>
    <cellStyle name="20% - Accent4 3 2 2 3 4" xfId="2945" xr:uid="{00000000-0005-0000-0000-0000D50C0000}"/>
    <cellStyle name="20% - Accent4 3 2 2 3 4 2" xfId="2946" xr:uid="{00000000-0005-0000-0000-0000D60C0000}"/>
    <cellStyle name="20% - Accent4 3 2 2 3 4 3" xfId="2947" xr:uid="{00000000-0005-0000-0000-0000D70C0000}"/>
    <cellStyle name="20% - Accent4 3 2 2 3 4 4" xfId="18730" xr:uid="{00000000-0005-0000-0000-0000D80C0000}"/>
    <cellStyle name="20% - Accent4 3 2 2 3 4_Attribute (16-17)" xfId="2948" xr:uid="{00000000-0005-0000-0000-0000D90C0000}"/>
    <cellStyle name="20% - Accent4 3 2 2 3 5" xfId="2949" xr:uid="{00000000-0005-0000-0000-0000DA0C0000}"/>
    <cellStyle name="20% - Accent4 3 2 2 3 6" xfId="2950" xr:uid="{00000000-0005-0000-0000-0000DB0C0000}"/>
    <cellStyle name="20% - Accent4 3 2 2 3 7" xfId="2951" xr:uid="{00000000-0005-0000-0000-0000DC0C0000}"/>
    <cellStyle name="20% - Accent4 3 2 2 3 8" xfId="2952" xr:uid="{00000000-0005-0000-0000-0000DD0C0000}"/>
    <cellStyle name="20% - Accent4 3 2 2 3 9" xfId="2953" xr:uid="{00000000-0005-0000-0000-0000DE0C0000}"/>
    <cellStyle name="20% - Accent4 3 2 2 3_Attribute (16-17)" xfId="2954" xr:uid="{00000000-0005-0000-0000-0000DF0C0000}"/>
    <cellStyle name="20% - Accent4 3 2 2 4" xfId="2955" xr:uid="{00000000-0005-0000-0000-0000E00C0000}"/>
    <cellStyle name="20% - Accent4 3 2 2 4 2" xfId="2956" xr:uid="{00000000-0005-0000-0000-0000E10C0000}"/>
    <cellStyle name="20% - Accent4 3 2 2 4 3" xfId="2957" xr:uid="{00000000-0005-0000-0000-0000E20C0000}"/>
    <cellStyle name="20% - Accent4 3 2 2 4 4" xfId="18731" xr:uid="{00000000-0005-0000-0000-0000E30C0000}"/>
    <cellStyle name="20% - Accent4 3 2 2 4_Attribute (16-17)" xfId="2958" xr:uid="{00000000-0005-0000-0000-0000E40C0000}"/>
    <cellStyle name="20% - Accent4 3 2 2 5" xfId="2959" xr:uid="{00000000-0005-0000-0000-0000E50C0000}"/>
    <cellStyle name="20% - Accent4 3 2 2 5 2" xfId="2960" xr:uid="{00000000-0005-0000-0000-0000E60C0000}"/>
    <cellStyle name="20% - Accent4 3 2 2 5 3" xfId="2961" xr:uid="{00000000-0005-0000-0000-0000E70C0000}"/>
    <cellStyle name="20% - Accent4 3 2 2 5 4" xfId="18732" xr:uid="{00000000-0005-0000-0000-0000E80C0000}"/>
    <cellStyle name="20% - Accent4 3 2 2 5_Attribute (16-17)" xfId="2962" xr:uid="{00000000-0005-0000-0000-0000E90C0000}"/>
    <cellStyle name="20% - Accent4 3 2 2 6" xfId="2963" xr:uid="{00000000-0005-0000-0000-0000EA0C0000}"/>
    <cellStyle name="20% - Accent4 3 2 2 6 2" xfId="2964" xr:uid="{00000000-0005-0000-0000-0000EB0C0000}"/>
    <cellStyle name="20% - Accent4 3 2 2 6 3" xfId="2965" xr:uid="{00000000-0005-0000-0000-0000EC0C0000}"/>
    <cellStyle name="20% - Accent4 3 2 2 6 4" xfId="18733" xr:uid="{00000000-0005-0000-0000-0000ED0C0000}"/>
    <cellStyle name="20% - Accent4 3 2 2 6_Attribute (16-17)" xfId="2966" xr:uid="{00000000-0005-0000-0000-0000EE0C0000}"/>
    <cellStyle name="20% - Accent4 3 2 2 7" xfId="2967" xr:uid="{00000000-0005-0000-0000-0000EF0C0000}"/>
    <cellStyle name="20% - Accent4 3 2 2 8" xfId="2968" xr:uid="{00000000-0005-0000-0000-0000F00C0000}"/>
    <cellStyle name="20% - Accent4 3 2 2 9" xfId="2969" xr:uid="{00000000-0005-0000-0000-0000F10C0000}"/>
    <cellStyle name="20% - Accent4 3 2 2_Attribute" xfId="17978" xr:uid="{00000000-0005-0000-0000-0000F20C0000}"/>
    <cellStyle name="20% - Accent4 3 2 3" xfId="2970" xr:uid="{00000000-0005-0000-0000-0000F30C0000}"/>
    <cellStyle name="20% - Accent4 3 2 3 10" xfId="18734" xr:uid="{00000000-0005-0000-0000-0000F40C0000}"/>
    <cellStyle name="20% - Accent4 3 2 3 2" xfId="2971" xr:uid="{00000000-0005-0000-0000-0000F50C0000}"/>
    <cellStyle name="20% - Accent4 3 2 3 2 2" xfId="2972" xr:uid="{00000000-0005-0000-0000-0000F60C0000}"/>
    <cellStyle name="20% - Accent4 3 2 3 2 3" xfId="2973" xr:uid="{00000000-0005-0000-0000-0000F70C0000}"/>
    <cellStyle name="20% - Accent4 3 2 3 2 4" xfId="18735" xr:uid="{00000000-0005-0000-0000-0000F80C0000}"/>
    <cellStyle name="20% - Accent4 3 2 3 2_Attribute (16-17)" xfId="2974" xr:uid="{00000000-0005-0000-0000-0000F90C0000}"/>
    <cellStyle name="20% - Accent4 3 2 3 3" xfId="2975" xr:uid="{00000000-0005-0000-0000-0000FA0C0000}"/>
    <cellStyle name="20% - Accent4 3 2 3 3 2" xfId="2976" xr:uid="{00000000-0005-0000-0000-0000FB0C0000}"/>
    <cellStyle name="20% - Accent4 3 2 3 3 3" xfId="2977" xr:uid="{00000000-0005-0000-0000-0000FC0C0000}"/>
    <cellStyle name="20% - Accent4 3 2 3 3 4" xfId="18736" xr:uid="{00000000-0005-0000-0000-0000FD0C0000}"/>
    <cellStyle name="20% - Accent4 3 2 3 3_Attribute (16-17)" xfId="2978" xr:uid="{00000000-0005-0000-0000-0000FE0C0000}"/>
    <cellStyle name="20% - Accent4 3 2 3 4" xfId="2979" xr:uid="{00000000-0005-0000-0000-0000FF0C0000}"/>
    <cellStyle name="20% - Accent4 3 2 3 4 2" xfId="2980" xr:uid="{00000000-0005-0000-0000-0000000D0000}"/>
    <cellStyle name="20% - Accent4 3 2 3 4 3" xfId="2981" xr:uid="{00000000-0005-0000-0000-0000010D0000}"/>
    <cellStyle name="20% - Accent4 3 2 3 4 4" xfId="18737" xr:uid="{00000000-0005-0000-0000-0000020D0000}"/>
    <cellStyle name="20% - Accent4 3 2 3 4_Attribute (16-17)" xfId="2982" xr:uid="{00000000-0005-0000-0000-0000030D0000}"/>
    <cellStyle name="20% - Accent4 3 2 3 5" xfId="2983" xr:uid="{00000000-0005-0000-0000-0000040D0000}"/>
    <cellStyle name="20% - Accent4 3 2 3 6" xfId="2984" xr:uid="{00000000-0005-0000-0000-0000050D0000}"/>
    <cellStyle name="20% - Accent4 3 2 3 7" xfId="2985" xr:uid="{00000000-0005-0000-0000-0000060D0000}"/>
    <cellStyle name="20% - Accent4 3 2 3 8" xfId="2986" xr:uid="{00000000-0005-0000-0000-0000070D0000}"/>
    <cellStyle name="20% - Accent4 3 2 3 9" xfId="2987" xr:uid="{00000000-0005-0000-0000-0000080D0000}"/>
    <cellStyle name="20% - Accent4 3 2 3_Attribute (16-17)" xfId="2988" xr:uid="{00000000-0005-0000-0000-0000090D0000}"/>
    <cellStyle name="20% - Accent4 3 2 4" xfId="2989" xr:uid="{00000000-0005-0000-0000-00000A0D0000}"/>
    <cellStyle name="20% - Accent4 3 2 4 10" xfId="18738" xr:uid="{00000000-0005-0000-0000-00000B0D0000}"/>
    <cellStyle name="20% - Accent4 3 2 4 2" xfId="2990" xr:uid="{00000000-0005-0000-0000-00000C0D0000}"/>
    <cellStyle name="20% - Accent4 3 2 4 2 2" xfId="2991" xr:uid="{00000000-0005-0000-0000-00000D0D0000}"/>
    <cellStyle name="20% - Accent4 3 2 4 2 3" xfId="2992" xr:uid="{00000000-0005-0000-0000-00000E0D0000}"/>
    <cellStyle name="20% - Accent4 3 2 4 2 4" xfId="18739" xr:uid="{00000000-0005-0000-0000-00000F0D0000}"/>
    <cellStyle name="20% - Accent4 3 2 4 2_Attribute (16-17)" xfId="2993" xr:uid="{00000000-0005-0000-0000-0000100D0000}"/>
    <cellStyle name="20% - Accent4 3 2 4 3" xfId="2994" xr:uid="{00000000-0005-0000-0000-0000110D0000}"/>
    <cellStyle name="20% - Accent4 3 2 4 3 2" xfId="2995" xr:uid="{00000000-0005-0000-0000-0000120D0000}"/>
    <cellStyle name="20% - Accent4 3 2 4 3 3" xfId="2996" xr:uid="{00000000-0005-0000-0000-0000130D0000}"/>
    <cellStyle name="20% - Accent4 3 2 4 3 4" xfId="18740" xr:uid="{00000000-0005-0000-0000-0000140D0000}"/>
    <cellStyle name="20% - Accent4 3 2 4 3_Attribute (16-17)" xfId="2997" xr:uid="{00000000-0005-0000-0000-0000150D0000}"/>
    <cellStyle name="20% - Accent4 3 2 4 4" xfId="2998" xr:uid="{00000000-0005-0000-0000-0000160D0000}"/>
    <cellStyle name="20% - Accent4 3 2 4 4 2" xfId="2999" xr:uid="{00000000-0005-0000-0000-0000170D0000}"/>
    <cellStyle name="20% - Accent4 3 2 4 4 3" xfId="3000" xr:uid="{00000000-0005-0000-0000-0000180D0000}"/>
    <cellStyle name="20% - Accent4 3 2 4 4 4" xfId="18741" xr:uid="{00000000-0005-0000-0000-0000190D0000}"/>
    <cellStyle name="20% - Accent4 3 2 4 4_Attribute (16-17)" xfId="3001" xr:uid="{00000000-0005-0000-0000-00001A0D0000}"/>
    <cellStyle name="20% - Accent4 3 2 4 5" xfId="3002" xr:uid="{00000000-0005-0000-0000-00001B0D0000}"/>
    <cellStyle name="20% - Accent4 3 2 4 6" xfId="3003" xr:uid="{00000000-0005-0000-0000-00001C0D0000}"/>
    <cellStyle name="20% - Accent4 3 2 4 7" xfId="3004" xr:uid="{00000000-0005-0000-0000-00001D0D0000}"/>
    <cellStyle name="20% - Accent4 3 2 4 8" xfId="3005" xr:uid="{00000000-0005-0000-0000-00001E0D0000}"/>
    <cellStyle name="20% - Accent4 3 2 4 9" xfId="3006" xr:uid="{00000000-0005-0000-0000-00001F0D0000}"/>
    <cellStyle name="20% - Accent4 3 2 4_Attribute (16-17)" xfId="3007" xr:uid="{00000000-0005-0000-0000-0000200D0000}"/>
    <cellStyle name="20% - Accent4 3 2 5" xfId="3008" xr:uid="{00000000-0005-0000-0000-0000210D0000}"/>
    <cellStyle name="20% - Accent4 3 2 5 2" xfId="3009" xr:uid="{00000000-0005-0000-0000-0000220D0000}"/>
    <cellStyle name="20% - Accent4 3 2 5 3" xfId="3010" xr:uid="{00000000-0005-0000-0000-0000230D0000}"/>
    <cellStyle name="20% - Accent4 3 2 5 4" xfId="18742" xr:uid="{00000000-0005-0000-0000-0000240D0000}"/>
    <cellStyle name="20% - Accent4 3 2 5_Attribute (16-17)" xfId="3011" xr:uid="{00000000-0005-0000-0000-0000250D0000}"/>
    <cellStyle name="20% - Accent4 3 2 6" xfId="3012" xr:uid="{00000000-0005-0000-0000-0000260D0000}"/>
    <cellStyle name="20% - Accent4 3 2 6 2" xfId="3013" xr:uid="{00000000-0005-0000-0000-0000270D0000}"/>
    <cellStyle name="20% - Accent4 3 2 6 3" xfId="3014" xr:uid="{00000000-0005-0000-0000-0000280D0000}"/>
    <cellStyle name="20% - Accent4 3 2 6 4" xfId="18743" xr:uid="{00000000-0005-0000-0000-0000290D0000}"/>
    <cellStyle name="20% - Accent4 3 2 6_Attribute (16-17)" xfId="3015" xr:uid="{00000000-0005-0000-0000-00002A0D0000}"/>
    <cellStyle name="20% - Accent4 3 2 7" xfId="3016" xr:uid="{00000000-0005-0000-0000-00002B0D0000}"/>
    <cellStyle name="20% - Accent4 3 2 7 2" xfId="3017" xr:uid="{00000000-0005-0000-0000-00002C0D0000}"/>
    <cellStyle name="20% - Accent4 3 2 7 3" xfId="3018" xr:uid="{00000000-0005-0000-0000-00002D0D0000}"/>
    <cellStyle name="20% - Accent4 3 2 7 4" xfId="18744" xr:uid="{00000000-0005-0000-0000-00002E0D0000}"/>
    <cellStyle name="20% - Accent4 3 2 7_Attribute (16-17)" xfId="3019" xr:uid="{00000000-0005-0000-0000-00002F0D0000}"/>
    <cellStyle name="20% - Accent4 3 2 8" xfId="3020" xr:uid="{00000000-0005-0000-0000-0000300D0000}"/>
    <cellStyle name="20% - Accent4 3 2 9" xfId="3021" xr:uid="{00000000-0005-0000-0000-0000310D0000}"/>
    <cellStyle name="20% - Accent4 3 2_Attribute" xfId="17977" xr:uid="{00000000-0005-0000-0000-0000320D0000}"/>
    <cellStyle name="20% - Accent4 3 3" xfId="236" xr:uid="{00000000-0005-0000-0000-0000330D0000}"/>
    <cellStyle name="20% - Accent4 3 3 10" xfId="3022" xr:uid="{00000000-0005-0000-0000-0000340D0000}"/>
    <cellStyle name="20% - Accent4 3 3 11" xfId="3023" xr:uid="{00000000-0005-0000-0000-0000350D0000}"/>
    <cellStyle name="20% - Accent4 3 3 12" xfId="18745" xr:uid="{00000000-0005-0000-0000-0000360D0000}"/>
    <cellStyle name="20% - Accent4 3 3 2" xfId="3024" xr:uid="{00000000-0005-0000-0000-0000370D0000}"/>
    <cellStyle name="20% - Accent4 3 3 2 10" xfId="18746" xr:uid="{00000000-0005-0000-0000-0000380D0000}"/>
    <cellStyle name="20% - Accent4 3 3 2 2" xfId="3025" xr:uid="{00000000-0005-0000-0000-0000390D0000}"/>
    <cellStyle name="20% - Accent4 3 3 2 2 2" xfId="3026" xr:uid="{00000000-0005-0000-0000-00003A0D0000}"/>
    <cellStyle name="20% - Accent4 3 3 2 2 3" xfId="3027" xr:uid="{00000000-0005-0000-0000-00003B0D0000}"/>
    <cellStyle name="20% - Accent4 3 3 2 2 4" xfId="18747" xr:uid="{00000000-0005-0000-0000-00003C0D0000}"/>
    <cellStyle name="20% - Accent4 3 3 2 2_Attribute (16-17)" xfId="3028" xr:uid="{00000000-0005-0000-0000-00003D0D0000}"/>
    <cellStyle name="20% - Accent4 3 3 2 3" xfId="3029" xr:uid="{00000000-0005-0000-0000-00003E0D0000}"/>
    <cellStyle name="20% - Accent4 3 3 2 3 2" xfId="3030" xr:uid="{00000000-0005-0000-0000-00003F0D0000}"/>
    <cellStyle name="20% - Accent4 3 3 2 3 3" xfId="3031" xr:uid="{00000000-0005-0000-0000-0000400D0000}"/>
    <cellStyle name="20% - Accent4 3 3 2 3 4" xfId="18748" xr:uid="{00000000-0005-0000-0000-0000410D0000}"/>
    <cellStyle name="20% - Accent4 3 3 2 3_Attribute (16-17)" xfId="3032" xr:uid="{00000000-0005-0000-0000-0000420D0000}"/>
    <cellStyle name="20% - Accent4 3 3 2 4" xfId="3033" xr:uid="{00000000-0005-0000-0000-0000430D0000}"/>
    <cellStyle name="20% - Accent4 3 3 2 4 2" xfId="3034" xr:uid="{00000000-0005-0000-0000-0000440D0000}"/>
    <cellStyle name="20% - Accent4 3 3 2 4 3" xfId="3035" xr:uid="{00000000-0005-0000-0000-0000450D0000}"/>
    <cellStyle name="20% - Accent4 3 3 2 4 4" xfId="18749" xr:uid="{00000000-0005-0000-0000-0000460D0000}"/>
    <cellStyle name="20% - Accent4 3 3 2 4_Attribute (16-17)" xfId="3036" xr:uid="{00000000-0005-0000-0000-0000470D0000}"/>
    <cellStyle name="20% - Accent4 3 3 2 5" xfId="3037" xr:uid="{00000000-0005-0000-0000-0000480D0000}"/>
    <cellStyle name="20% - Accent4 3 3 2 6" xfId="3038" xr:uid="{00000000-0005-0000-0000-0000490D0000}"/>
    <cellStyle name="20% - Accent4 3 3 2 7" xfId="3039" xr:uid="{00000000-0005-0000-0000-00004A0D0000}"/>
    <cellStyle name="20% - Accent4 3 3 2 8" xfId="3040" xr:uid="{00000000-0005-0000-0000-00004B0D0000}"/>
    <cellStyle name="20% - Accent4 3 3 2 9" xfId="3041" xr:uid="{00000000-0005-0000-0000-00004C0D0000}"/>
    <cellStyle name="20% - Accent4 3 3 2_Attribute (16-17)" xfId="3042" xr:uid="{00000000-0005-0000-0000-00004D0D0000}"/>
    <cellStyle name="20% - Accent4 3 3 3" xfId="3043" xr:uid="{00000000-0005-0000-0000-00004E0D0000}"/>
    <cellStyle name="20% - Accent4 3 3 3 10" xfId="18750" xr:uid="{00000000-0005-0000-0000-00004F0D0000}"/>
    <cellStyle name="20% - Accent4 3 3 3 2" xfId="3044" xr:uid="{00000000-0005-0000-0000-0000500D0000}"/>
    <cellStyle name="20% - Accent4 3 3 3 2 2" xfId="3045" xr:uid="{00000000-0005-0000-0000-0000510D0000}"/>
    <cellStyle name="20% - Accent4 3 3 3 2 3" xfId="3046" xr:uid="{00000000-0005-0000-0000-0000520D0000}"/>
    <cellStyle name="20% - Accent4 3 3 3 2 4" xfId="18751" xr:uid="{00000000-0005-0000-0000-0000530D0000}"/>
    <cellStyle name="20% - Accent4 3 3 3 2_Attribute (16-17)" xfId="3047" xr:uid="{00000000-0005-0000-0000-0000540D0000}"/>
    <cellStyle name="20% - Accent4 3 3 3 3" xfId="3048" xr:uid="{00000000-0005-0000-0000-0000550D0000}"/>
    <cellStyle name="20% - Accent4 3 3 3 3 2" xfId="3049" xr:uid="{00000000-0005-0000-0000-0000560D0000}"/>
    <cellStyle name="20% - Accent4 3 3 3 3 3" xfId="3050" xr:uid="{00000000-0005-0000-0000-0000570D0000}"/>
    <cellStyle name="20% - Accent4 3 3 3 3 4" xfId="18752" xr:uid="{00000000-0005-0000-0000-0000580D0000}"/>
    <cellStyle name="20% - Accent4 3 3 3 3_Attribute (16-17)" xfId="3051" xr:uid="{00000000-0005-0000-0000-0000590D0000}"/>
    <cellStyle name="20% - Accent4 3 3 3 4" xfId="3052" xr:uid="{00000000-0005-0000-0000-00005A0D0000}"/>
    <cellStyle name="20% - Accent4 3 3 3 4 2" xfId="3053" xr:uid="{00000000-0005-0000-0000-00005B0D0000}"/>
    <cellStyle name="20% - Accent4 3 3 3 4 3" xfId="3054" xr:uid="{00000000-0005-0000-0000-00005C0D0000}"/>
    <cellStyle name="20% - Accent4 3 3 3 4 4" xfId="18753" xr:uid="{00000000-0005-0000-0000-00005D0D0000}"/>
    <cellStyle name="20% - Accent4 3 3 3 4_Attribute (16-17)" xfId="3055" xr:uid="{00000000-0005-0000-0000-00005E0D0000}"/>
    <cellStyle name="20% - Accent4 3 3 3 5" xfId="3056" xr:uid="{00000000-0005-0000-0000-00005F0D0000}"/>
    <cellStyle name="20% - Accent4 3 3 3 6" xfId="3057" xr:uid="{00000000-0005-0000-0000-0000600D0000}"/>
    <cellStyle name="20% - Accent4 3 3 3 7" xfId="3058" xr:uid="{00000000-0005-0000-0000-0000610D0000}"/>
    <cellStyle name="20% - Accent4 3 3 3 8" xfId="3059" xr:uid="{00000000-0005-0000-0000-0000620D0000}"/>
    <cellStyle name="20% - Accent4 3 3 3 9" xfId="3060" xr:uid="{00000000-0005-0000-0000-0000630D0000}"/>
    <cellStyle name="20% - Accent4 3 3 3_Attribute (16-17)" xfId="3061" xr:uid="{00000000-0005-0000-0000-0000640D0000}"/>
    <cellStyle name="20% - Accent4 3 3 4" xfId="3062" xr:uid="{00000000-0005-0000-0000-0000650D0000}"/>
    <cellStyle name="20% - Accent4 3 3 4 2" xfId="3063" xr:uid="{00000000-0005-0000-0000-0000660D0000}"/>
    <cellStyle name="20% - Accent4 3 3 4 3" xfId="3064" xr:uid="{00000000-0005-0000-0000-0000670D0000}"/>
    <cellStyle name="20% - Accent4 3 3 4 4" xfId="18754" xr:uid="{00000000-0005-0000-0000-0000680D0000}"/>
    <cellStyle name="20% - Accent4 3 3 4_Attribute (16-17)" xfId="3065" xr:uid="{00000000-0005-0000-0000-0000690D0000}"/>
    <cellStyle name="20% - Accent4 3 3 5" xfId="3066" xr:uid="{00000000-0005-0000-0000-00006A0D0000}"/>
    <cellStyle name="20% - Accent4 3 3 5 2" xfId="3067" xr:uid="{00000000-0005-0000-0000-00006B0D0000}"/>
    <cellStyle name="20% - Accent4 3 3 5 3" xfId="3068" xr:uid="{00000000-0005-0000-0000-00006C0D0000}"/>
    <cellStyle name="20% - Accent4 3 3 5 4" xfId="18755" xr:uid="{00000000-0005-0000-0000-00006D0D0000}"/>
    <cellStyle name="20% - Accent4 3 3 5_Attribute (16-17)" xfId="3069" xr:uid="{00000000-0005-0000-0000-00006E0D0000}"/>
    <cellStyle name="20% - Accent4 3 3 6" xfId="3070" xr:uid="{00000000-0005-0000-0000-00006F0D0000}"/>
    <cellStyle name="20% - Accent4 3 3 6 2" xfId="3071" xr:uid="{00000000-0005-0000-0000-0000700D0000}"/>
    <cellStyle name="20% - Accent4 3 3 6 3" xfId="3072" xr:uid="{00000000-0005-0000-0000-0000710D0000}"/>
    <cellStyle name="20% - Accent4 3 3 6 4" xfId="18756" xr:uid="{00000000-0005-0000-0000-0000720D0000}"/>
    <cellStyle name="20% - Accent4 3 3 6_Attribute (16-17)" xfId="3073" xr:uid="{00000000-0005-0000-0000-0000730D0000}"/>
    <cellStyle name="20% - Accent4 3 3 7" xfId="3074" xr:uid="{00000000-0005-0000-0000-0000740D0000}"/>
    <cellStyle name="20% - Accent4 3 3 8" xfId="3075" xr:uid="{00000000-0005-0000-0000-0000750D0000}"/>
    <cellStyle name="20% - Accent4 3 3 9" xfId="3076" xr:uid="{00000000-0005-0000-0000-0000760D0000}"/>
    <cellStyle name="20% - Accent4 3 3_Attribute" xfId="17979" xr:uid="{00000000-0005-0000-0000-0000770D0000}"/>
    <cellStyle name="20% - Accent4 3 4" xfId="3077" xr:uid="{00000000-0005-0000-0000-0000780D0000}"/>
    <cellStyle name="20% - Accent4 3 4 10" xfId="18757" xr:uid="{00000000-0005-0000-0000-0000790D0000}"/>
    <cellStyle name="20% - Accent4 3 4 2" xfId="3078" xr:uid="{00000000-0005-0000-0000-00007A0D0000}"/>
    <cellStyle name="20% - Accent4 3 4 2 2" xfId="3079" xr:uid="{00000000-0005-0000-0000-00007B0D0000}"/>
    <cellStyle name="20% - Accent4 3 4 2 3" xfId="3080" xr:uid="{00000000-0005-0000-0000-00007C0D0000}"/>
    <cellStyle name="20% - Accent4 3 4 2 4" xfId="18758" xr:uid="{00000000-0005-0000-0000-00007D0D0000}"/>
    <cellStyle name="20% - Accent4 3 4 2_Attribute (16-17)" xfId="3081" xr:uid="{00000000-0005-0000-0000-00007E0D0000}"/>
    <cellStyle name="20% - Accent4 3 4 3" xfId="3082" xr:uid="{00000000-0005-0000-0000-00007F0D0000}"/>
    <cellStyle name="20% - Accent4 3 4 3 2" xfId="3083" xr:uid="{00000000-0005-0000-0000-0000800D0000}"/>
    <cellStyle name="20% - Accent4 3 4 3 3" xfId="3084" xr:uid="{00000000-0005-0000-0000-0000810D0000}"/>
    <cellStyle name="20% - Accent4 3 4 3 4" xfId="18759" xr:uid="{00000000-0005-0000-0000-0000820D0000}"/>
    <cellStyle name="20% - Accent4 3 4 3_Attribute (16-17)" xfId="3085" xr:uid="{00000000-0005-0000-0000-0000830D0000}"/>
    <cellStyle name="20% - Accent4 3 4 4" xfId="3086" xr:uid="{00000000-0005-0000-0000-0000840D0000}"/>
    <cellStyle name="20% - Accent4 3 4 4 2" xfId="3087" xr:uid="{00000000-0005-0000-0000-0000850D0000}"/>
    <cellStyle name="20% - Accent4 3 4 4 3" xfId="3088" xr:uid="{00000000-0005-0000-0000-0000860D0000}"/>
    <cellStyle name="20% - Accent4 3 4 4 4" xfId="18760" xr:uid="{00000000-0005-0000-0000-0000870D0000}"/>
    <cellStyle name="20% - Accent4 3 4 4_Attribute (16-17)" xfId="3089" xr:uid="{00000000-0005-0000-0000-0000880D0000}"/>
    <cellStyle name="20% - Accent4 3 4 5" xfId="3090" xr:uid="{00000000-0005-0000-0000-0000890D0000}"/>
    <cellStyle name="20% - Accent4 3 4 6" xfId="3091" xr:uid="{00000000-0005-0000-0000-00008A0D0000}"/>
    <cellStyle name="20% - Accent4 3 4 7" xfId="3092" xr:uid="{00000000-0005-0000-0000-00008B0D0000}"/>
    <cellStyle name="20% - Accent4 3 4 8" xfId="3093" xr:uid="{00000000-0005-0000-0000-00008C0D0000}"/>
    <cellStyle name="20% - Accent4 3 4 9" xfId="3094" xr:uid="{00000000-0005-0000-0000-00008D0D0000}"/>
    <cellStyle name="20% - Accent4 3 4_Attribute (16-17)" xfId="3095" xr:uid="{00000000-0005-0000-0000-00008E0D0000}"/>
    <cellStyle name="20% - Accent4 3 5" xfId="3096" xr:uid="{00000000-0005-0000-0000-00008F0D0000}"/>
    <cellStyle name="20% - Accent4 3 5 10" xfId="18761" xr:uid="{00000000-0005-0000-0000-0000900D0000}"/>
    <cellStyle name="20% - Accent4 3 5 2" xfId="3097" xr:uid="{00000000-0005-0000-0000-0000910D0000}"/>
    <cellStyle name="20% - Accent4 3 5 2 2" xfId="3098" xr:uid="{00000000-0005-0000-0000-0000920D0000}"/>
    <cellStyle name="20% - Accent4 3 5 2 3" xfId="3099" xr:uid="{00000000-0005-0000-0000-0000930D0000}"/>
    <cellStyle name="20% - Accent4 3 5 2 4" xfId="18762" xr:uid="{00000000-0005-0000-0000-0000940D0000}"/>
    <cellStyle name="20% - Accent4 3 5 2_Attribute (16-17)" xfId="3100" xr:uid="{00000000-0005-0000-0000-0000950D0000}"/>
    <cellStyle name="20% - Accent4 3 5 3" xfId="3101" xr:uid="{00000000-0005-0000-0000-0000960D0000}"/>
    <cellStyle name="20% - Accent4 3 5 3 2" xfId="3102" xr:uid="{00000000-0005-0000-0000-0000970D0000}"/>
    <cellStyle name="20% - Accent4 3 5 3 3" xfId="3103" xr:uid="{00000000-0005-0000-0000-0000980D0000}"/>
    <cellStyle name="20% - Accent4 3 5 3 4" xfId="18763" xr:uid="{00000000-0005-0000-0000-0000990D0000}"/>
    <cellStyle name="20% - Accent4 3 5 3_Attribute (16-17)" xfId="3104" xr:uid="{00000000-0005-0000-0000-00009A0D0000}"/>
    <cellStyle name="20% - Accent4 3 5 4" xfId="3105" xr:uid="{00000000-0005-0000-0000-00009B0D0000}"/>
    <cellStyle name="20% - Accent4 3 5 4 2" xfId="3106" xr:uid="{00000000-0005-0000-0000-00009C0D0000}"/>
    <cellStyle name="20% - Accent4 3 5 4 3" xfId="3107" xr:uid="{00000000-0005-0000-0000-00009D0D0000}"/>
    <cellStyle name="20% - Accent4 3 5 4 4" xfId="18764" xr:uid="{00000000-0005-0000-0000-00009E0D0000}"/>
    <cellStyle name="20% - Accent4 3 5 4_Attribute (16-17)" xfId="3108" xr:uid="{00000000-0005-0000-0000-00009F0D0000}"/>
    <cellStyle name="20% - Accent4 3 5 5" xfId="3109" xr:uid="{00000000-0005-0000-0000-0000A00D0000}"/>
    <cellStyle name="20% - Accent4 3 5 6" xfId="3110" xr:uid="{00000000-0005-0000-0000-0000A10D0000}"/>
    <cellStyle name="20% - Accent4 3 5 7" xfId="3111" xr:uid="{00000000-0005-0000-0000-0000A20D0000}"/>
    <cellStyle name="20% - Accent4 3 5 8" xfId="3112" xr:uid="{00000000-0005-0000-0000-0000A30D0000}"/>
    <cellStyle name="20% - Accent4 3 5 9" xfId="3113" xr:uid="{00000000-0005-0000-0000-0000A40D0000}"/>
    <cellStyle name="20% - Accent4 3 5_Attribute (16-17)" xfId="3114" xr:uid="{00000000-0005-0000-0000-0000A50D0000}"/>
    <cellStyle name="20% - Accent4 3 6" xfId="3115" xr:uid="{00000000-0005-0000-0000-0000A60D0000}"/>
    <cellStyle name="20% - Accent4 3 6 2" xfId="3116" xr:uid="{00000000-0005-0000-0000-0000A70D0000}"/>
    <cellStyle name="20% - Accent4 3 6 3" xfId="3117" xr:uid="{00000000-0005-0000-0000-0000A80D0000}"/>
    <cellStyle name="20% - Accent4 3 6 4" xfId="18765" xr:uid="{00000000-0005-0000-0000-0000A90D0000}"/>
    <cellStyle name="20% - Accent4 3 6_Attribute (16-17)" xfId="3118" xr:uid="{00000000-0005-0000-0000-0000AA0D0000}"/>
    <cellStyle name="20% - Accent4 3 7" xfId="3119" xr:uid="{00000000-0005-0000-0000-0000AB0D0000}"/>
    <cellStyle name="20% - Accent4 3 7 2" xfId="3120" xr:uid="{00000000-0005-0000-0000-0000AC0D0000}"/>
    <cellStyle name="20% - Accent4 3 7 3" xfId="3121" xr:uid="{00000000-0005-0000-0000-0000AD0D0000}"/>
    <cellStyle name="20% - Accent4 3 7 4" xfId="18766" xr:uid="{00000000-0005-0000-0000-0000AE0D0000}"/>
    <cellStyle name="20% - Accent4 3 7_Attribute (16-17)" xfId="3122" xr:uid="{00000000-0005-0000-0000-0000AF0D0000}"/>
    <cellStyle name="20% - Accent4 3 8" xfId="3123" xr:uid="{00000000-0005-0000-0000-0000B00D0000}"/>
    <cellStyle name="20% - Accent4 3 8 2" xfId="3124" xr:uid="{00000000-0005-0000-0000-0000B10D0000}"/>
    <cellStyle name="20% - Accent4 3 8 3" xfId="3125" xr:uid="{00000000-0005-0000-0000-0000B20D0000}"/>
    <cellStyle name="20% - Accent4 3 8 4" xfId="18767" xr:uid="{00000000-0005-0000-0000-0000B30D0000}"/>
    <cellStyle name="20% - Accent4 3 8_Attribute (16-17)" xfId="3126" xr:uid="{00000000-0005-0000-0000-0000B40D0000}"/>
    <cellStyle name="20% - Accent4 3 9" xfId="3127" xr:uid="{00000000-0005-0000-0000-0000B50D0000}"/>
    <cellStyle name="20% - Accent4 3_Attribute" xfId="17976" xr:uid="{00000000-0005-0000-0000-0000B60D0000}"/>
    <cellStyle name="20% - Accent4 4" xfId="156" xr:uid="{00000000-0005-0000-0000-0000B70D0000}"/>
    <cellStyle name="20% - Accent4 5" xfId="145" xr:uid="{00000000-0005-0000-0000-0000B80D0000}"/>
    <cellStyle name="20% - Accent4 5 10" xfId="3128" xr:uid="{00000000-0005-0000-0000-0000B90D0000}"/>
    <cellStyle name="20% - Accent4 5 11" xfId="3129" xr:uid="{00000000-0005-0000-0000-0000BA0D0000}"/>
    <cellStyle name="20% - Accent4 5 12" xfId="3130" xr:uid="{00000000-0005-0000-0000-0000BB0D0000}"/>
    <cellStyle name="20% - Accent4 5 13" xfId="18768" xr:uid="{00000000-0005-0000-0000-0000BC0D0000}"/>
    <cellStyle name="20% - Accent4 5 2" xfId="250" xr:uid="{00000000-0005-0000-0000-0000BD0D0000}"/>
    <cellStyle name="20% - Accent4 5 2 10" xfId="3131" xr:uid="{00000000-0005-0000-0000-0000BE0D0000}"/>
    <cellStyle name="20% - Accent4 5 2 11" xfId="3132" xr:uid="{00000000-0005-0000-0000-0000BF0D0000}"/>
    <cellStyle name="20% - Accent4 5 2 12" xfId="18769" xr:uid="{00000000-0005-0000-0000-0000C00D0000}"/>
    <cellStyle name="20% - Accent4 5 2 2" xfId="3133" xr:uid="{00000000-0005-0000-0000-0000C10D0000}"/>
    <cellStyle name="20% - Accent4 5 2 2 10" xfId="18770" xr:uid="{00000000-0005-0000-0000-0000C20D0000}"/>
    <cellStyle name="20% - Accent4 5 2 2 2" xfId="3134" xr:uid="{00000000-0005-0000-0000-0000C30D0000}"/>
    <cellStyle name="20% - Accent4 5 2 2 2 2" xfId="3135" xr:uid="{00000000-0005-0000-0000-0000C40D0000}"/>
    <cellStyle name="20% - Accent4 5 2 2 2 3" xfId="3136" xr:uid="{00000000-0005-0000-0000-0000C50D0000}"/>
    <cellStyle name="20% - Accent4 5 2 2 2 4" xfId="18771" xr:uid="{00000000-0005-0000-0000-0000C60D0000}"/>
    <cellStyle name="20% - Accent4 5 2 2 2_Attribute (16-17)" xfId="3137" xr:uid="{00000000-0005-0000-0000-0000C70D0000}"/>
    <cellStyle name="20% - Accent4 5 2 2 3" xfId="3138" xr:uid="{00000000-0005-0000-0000-0000C80D0000}"/>
    <cellStyle name="20% - Accent4 5 2 2 3 2" xfId="3139" xr:uid="{00000000-0005-0000-0000-0000C90D0000}"/>
    <cellStyle name="20% - Accent4 5 2 2 3 3" xfId="3140" xr:uid="{00000000-0005-0000-0000-0000CA0D0000}"/>
    <cellStyle name="20% - Accent4 5 2 2 3 4" xfId="18772" xr:uid="{00000000-0005-0000-0000-0000CB0D0000}"/>
    <cellStyle name="20% - Accent4 5 2 2 3_Attribute (16-17)" xfId="3141" xr:uid="{00000000-0005-0000-0000-0000CC0D0000}"/>
    <cellStyle name="20% - Accent4 5 2 2 4" xfId="3142" xr:uid="{00000000-0005-0000-0000-0000CD0D0000}"/>
    <cellStyle name="20% - Accent4 5 2 2 4 2" xfId="3143" xr:uid="{00000000-0005-0000-0000-0000CE0D0000}"/>
    <cellStyle name="20% - Accent4 5 2 2 4 3" xfId="3144" xr:uid="{00000000-0005-0000-0000-0000CF0D0000}"/>
    <cellStyle name="20% - Accent4 5 2 2 4 4" xfId="18773" xr:uid="{00000000-0005-0000-0000-0000D00D0000}"/>
    <cellStyle name="20% - Accent4 5 2 2 4_Attribute (16-17)" xfId="3145" xr:uid="{00000000-0005-0000-0000-0000D10D0000}"/>
    <cellStyle name="20% - Accent4 5 2 2 5" xfId="3146" xr:uid="{00000000-0005-0000-0000-0000D20D0000}"/>
    <cellStyle name="20% - Accent4 5 2 2 6" xfId="3147" xr:uid="{00000000-0005-0000-0000-0000D30D0000}"/>
    <cellStyle name="20% - Accent4 5 2 2 7" xfId="3148" xr:uid="{00000000-0005-0000-0000-0000D40D0000}"/>
    <cellStyle name="20% - Accent4 5 2 2 8" xfId="3149" xr:uid="{00000000-0005-0000-0000-0000D50D0000}"/>
    <cellStyle name="20% - Accent4 5 2 2 9" xfId="3150" xr:uid="{00000000-0005-0000-0000-0000D60D0000}"/>
    <cellStyle name="20% - Accent4 5 2 2_Attribute (16-17)" xfId="3151" xr:uid="{00000000-0005-0000-0000-0000D70D0000}"/>
    <cellStyle name="20% - Accent4 5 2 3" xfId="3152" xr:uid="{00000000-0005-0000-0000-0000D80D0000}"/>
    <cellStyle name="20% - Accent4 5 2 3 10" xfId="18774" xr:uid="{00000000-0005-0000-0000-0000D90D0000}"/>
    <cellStyle name="20% - Accent4 5 2 3 2" xfId="3153" xr:uid="{00000000-0005-0000-0000-0000DA0D0000}"/>
    <cellStyle name="20% - Accent4 5 2 3 2 2" xfId="3154" xr:uid="{00000000-0005-0000-0000-0000DB0D0000}"/>
    <cellStyle name="20% - Accent4 5 2 3 2 3" xfId="3155" xr:uid="{00000000-0005-0000-0000-0000DC0D0000}"/>
    <cellStyle name="20% - Accent4 5 2 3 2 4" xfId="18775" xr:uid="{00000000-0005-0000-0000-0000DD0D0000}"/>
    <cellStyle name="20% - Accent4 5 2 3 2_Attribute (16-17)" xfId="3156" xr:uid="{00000000-0005-0000-0000-0000DE0D0000}"/>
    <cellStyle name="20% - Accent4 5 2 3 3" xfId="3157" xr:uid="{00000000-0005-0000-0000-0000DF0D0000}"/>
    <cellStyle name="20% - Accent4 5 2 3 3 2" xfId="3158" xr:uid="{00000000-0005-0000-0000-0000E00D0000}"/>
    <cellStyle name="20% - Accent4 5 2 3 3 3" xfId="3159" xr:uid="{00000000-0005-0000-0000-0000E10D0000}"/>
    <cellStyle name="20% - Accent4 5 2 3 3 4" xfId="18776" xr:uid="{00000000-0005-0000-0000-0000E20D0000}"/>
    <cellStyle name="20% - Accent4 5 2 3 3_Attribute (16-17)" xfId="3160" xr:uid="{00000000-0005-0000-0000-0000E30D0000}"/>
    <cellStyle name="20% - Accent4 5 2 3 4" xfId="3161" xr:uid="{00000000-0005-0000-0000-0000E40D0000}"/>
    <cellStyle name="20% - Accent4 5 2 3 4 2" xfId="3162" xr:uid="{00000000-0005-0000-0000-0000E50D0000}"/>
    <cellStyle name="20% - Accent4 5 2 3 4 3" xfId="3163" xr:uid="{00000000-0005-0000-0000-0000E60D0000}"/>
    <cellStyle name="20% - Accent4 5 2 3 4 4" xfId="18777" xr:uid="{00000000-0005-0000-0000-0000E70D0000}"/>
    <cellStyle name="20% - Accent4 5 2 3 4_Attribute (16-17)" xfId="3164" xr:uid="{00000000-0005-0000-0000-0000E80D0000}"/>
    <cellStyle name="20% - Accent4 5 2 3 5" xfId="3165" xr:uid="{00000000-0005-0000-0000-0000E90D0000}"/>
    <cellStyle name="20% - Accent4 5 2 3 6" xfId="3166" xr:uid="{00000000-0005-0000-0000-0000EA0D0000}"/>
    <cellStyle name="20% - Accent4 5 2 3 7" xfId="3167" xr:uid="{00000000-0005-0000-0000-0000EB0D0000}"/>
    <cellStyle name="20% - Accent4 5 2 3 8" xfId="3168" xr:uid="{00000000-0005-0000-0000-0000EC0D0000}"/>
    <cellStyle name="20% - Accent4 5 2 3 9" xfId="3169" xr:uid="{00000000-0005-0000-0000-0000ED0D0000}"/>
    <cellStyle name="20% - Accent4 5 2 3_Attribute (16-17)" xfId="3170" xr:uid="{00000000-0005-0000-0000-0000EE0D0000}"/>
    <cellStyle name="20% - Accent4 5 2 4" xfId="3171" xr:uid="{00000000-0005-0000-0000-0000EF0D0000}"/>
    <cellStyle name="20% - Accent4 5 2 4 2" xfId="3172" xr:uid="{00000000-0005-0000-0000-0000F00D0000}"/>
    <cellStyle name="20% - Accent4 5 2 4 3" xfId="3173" xr:uid="{00000000-0005-0000-0000-0000F10D0000}"/>
    <cellStyle name="20% - Accent4 5 2 4 4" xfId="18778" xr:uid="{00000000-0005-0000-0000-0000F20D0000}"/>
    <cellStyle name="20% - Accent4 5 2 4_Attribute (16-17)" xfId="3174" xr:uid="{00000000-0005-0000-0000-0000F30D0000}"/>
    <cellStyle name="20% - Accent4 5 2 5" xfId="3175" xr:uid="{00000000-0005-0000-0000-0000F40D0000}"/>
    <cellStyle name="20% - Accent4 5 2 5 2" xfId="3176" xr:uid="{00000000-0005-0000-0000-0000F50D0000}"/>
    <cellStyle name="20% - Accent4 5 2 5 3" xfId="3177" xr:uid="{00000000-0005-0000-0000-0000F60D0000}"/>
    <cellStyle name="20% - Accent4 5 2 5 4" xfId="18779" xr:uid="{00000000-0005-0000-0000-0000F70D0000}"/>
    <cellStyle name="20% - Accent4 5 2 5_Attribute (16-17)" xfId="3178" xr:uid="{00000000-0005-0000-0000-0000F80D0000}"/>
    <cellStyle name="20% - Accent4 5 2 6" xfId="3179" xr:uid="{00000000-0005-0000-0000-0000F90D0000}"/>
    <cellStyle name="20% - Accent4 5 2 6 2" xfId="3180" xr:uid="{00000000-0005-0000-0000-0000FA0D0000}"/>
    <cellStyle name="20% - Accent4 5 2 6 3" xfId="3181" xr:uid="{00000000-0005-0000-0000-0000FB0D0000}"/>
    <cellStyle name="20% - Accent4 5 2 6 4" xfId="18780" xr:uid="{00000000-0005-0000-0000-0000FC0D0000}"/>
    <cellStyle name="20% - Accent4 5 2 6_Attribute (16-17)" xfId="3182" xr:uid="{00000000-0005-0000-0000-0000FD0D0000}"/>
    <cellStyle name="20% - Accent4 5 2 7" xfId="3183" xr:uid="{00000000-0005-0000-0000-0000FE0D0000}"/>
    <cellStyle name="20% - Accent4 5 2 8" xfId="3184" xr:uid="{00000000-0005-0000-0000-0000FF0D0000}"/>
    <cellStyle name="20% - Accent4 5 2 9" xfId="3185" xr:uid="{00000000-0005-0000-0000-0000000E0000}"/>
    <cellStyle name="20% - Accent4 5 2_Attribute" xfId="17981" xr:uid="{00000000-0005-0000-0000-0000010E0000}"/>
    <cellStyle name="20% - Accent4 5 3" xfId="3186" xr:uid="{00000000-0005-0000-0000-0000020E0000}"/>
    <cellStyle name="20% - Accent4 5 3 10" xfId="18781" xr:uid="{00000000-0005-0000-0000-0000030E0000}"/>
    <cellStyle name="20% - Accent4 5 3 2" xfId="3187" xr:uid="{00000000-0005-0000-0000-0000040E0000}"/>
    <cellStyle name="20% - Accent4 5 3 2 2" xfId="3188" xr:uid="{00000000-0005-0000-0000-0000050E0000}"/>
    <cellStyle name="20% - Accent4 5 3 2 3" xfId="3189" xr:uid="{00000000-0005-0000-0000-0000060E0000}"/>
    <cellStyle name="20% - Accent4 5 3 2 4" xfId="18782" xr:uid="{00000000-0005-0000-0000-0000070E0000}"/>
    <cellStyle name="20% - Accent4 5 3 2_Attribute (16-17)" xfId="3190" xr:uid="{00000000-0005-0000-0000-0000080E0000}"/>
    <cellStyle name="20% - Accent4 5 3 3" xfId="3191" xr:uid="{00000000-0005-0000-0000-0000090E0000}"/>
    <cellStyle name="20% - Accent4 5 3 3 2" xfId="3192" xr:uid="{00000000-0005-0000-0000-00000A0E0000}"/>
    <cellStyle name="20% - Accent4 5 3 3 3" xfId="3193" xr:uid="{00000000-0005-0000-0000-00000B0E0000}"/>
    <cellStyle name="20% - Accent4 5 3 3 4" xfId="18783" xr:uid="{00000000-0005-0000-0000-00000C0E0000}"/>
    <cellStyle name="20% - Accent4 5 3 3_Attribute (16-17)" xfId="3194" xr:uid="{00000000-0005-0000-0000-00000D0E0000}"/>
    <cellStyle name="20% - Accent4 5 3 4" xfId="3195" xr:uid="{00000000-0005-0000-0000-00000E0E0000}"/>
    <cellStyle name="20% - Accent4 5 3 4 2" xfId="3196" xr:uid="{00000000-0005-0000-0000-00000F0E0000}"/>
    <cellStyle name="20% - Accent4 5 3 4 3" xfId="3197" xr:uid="{00000000-0005-0000-0000-0000100E0000}"/>
    <cellStyle name="20% - Accent4 5 3 4 4" xfId="18784" xr:uid="{00000000-0005-0000-0000-0000110E0000}"/>
    <cellStyle name="20% - Accent4 5 3 4_Attribute (16-17)" xfId="3198" xr:uid="{00000000-0005-0000-0000-0000120E0000}"/>
    <cellStyle name="20% - Accent4 5 3 5" xfId="3199" xr:uid="{00000000-0005-0000-0000-0000130E0000}"/>
    <cellStyle name="20% - Accent4 5 3 6" xfId="3200" xr:uid="{00000000-0005-0000-0000-0000140E0000}"/>
    <cellStyle name="20% - Accent4 5 3 7" xfId="3201" xr:uid="{00000000-0005-0000-0000-0000150E0000}"/>
    <cellStyle name="20% - Accent4 5 3 8" xfId="3202" xr:uid="{00000000-0005-0000-0000-0000160E0000}"/>
    <cellStyle name="20% - Accent4 5 3 9" xfId="3203" xr:uid="{00000000-0005-0000-0000-0000170E0000}"/>
    <cellStyle name="20% - Accent4 5 3_Attribute (16-17)" xfId="3204" xr:uid="{00000000-0005-0000-0000-0000180E0000}"/>
    <cellStyle name="20% - Accent4 5 4" xfId="3205" xr:uid="{00000000-0005-0000-0000-0000190E0000}"/>
    <cellStyle name="20% - Accent4 5 4 10" xfId="18785" xr:uid="{00000000-0005-0000-0000-00001A0E0000}"/>
    <cellStyle name="20% - Accent4 5 4 2" xfId="3206" xr:uid="{00000000-0005-0000-0000-00001B0E0000}"/>
    <cellStyle name="20% - Accent4 5 4 2 2" xfId="3207" xr:uid="{00000000-0005-0000-0000-00001C0E0000}"/>
    <cellStyle name="20% - Accent4 5 4 2 3" xfId="3208" xr:uid="{00000000-0005-0000-0000-00001D0E0000}"/>
    <cellStyle name="20% - Accent4 5 4 2 4" xfId="18786" xr:uid="{00000000-0005-0000-0000-00001E0E0000}"/>
    <cellStyle name="20% - Accent4 5 4 2_Attribute (16-17)" xfId="3209" xr:uid="{00000000-0005-0000-0000-00001F0E0000}"/>
    <cellStyle name="20% - Accent4 5 4 3" xfId="3210" xr:uid="{00000000-0005-0000-0000-0000200E0000}"/>
    <cellStyle name="20% - Accent4 5 4 3 2" xfId="3211" xr:uid="{00000000-0005-0000-0000-0000210E0000}"/>
    <cellStyle name="20% - Accent4 5 4 3 3" xfId="3212" xr:uid="{00000000-0005-0000-0000-0000220E0000}"/>
    <cellStyle name="20% - Accent4 5 4 3 4" xfId="18787" xr:uid="{00000000-0005-0000-0000-0000230E0000}"/>
    <cellStyle name="20% - Accent4 5 4 3_Attribute (16-17)" xfId="3213" xr:uid="{00000000-0005-0000-0000-0000240E0000}"/>
    <cellStyle name="20% - Accent4 5 4 4" xfId="3214" xr:uid="{00000000-0005-0000-0000-0000250E0000}"/>
    <cellStyle name="20% - Accent4 5 4 4 2" xfId="3215" xr:uid="{00000000-0005-0000-0000-0000260E0000}"/>
    <cellStyle name="20% - Accent4 5 4 4 3" xfId="3216" xr:uid="{00000000-0005-0000-0000-0000270E0000}"/>
    <cellStyle name="20% - Accent4 5 4 4 4" xfId="18788" xr:uid="{00000000-0005-0000-0000-0000280E0000}"/>
    <cellStyle name="20% - Accent4 5 4 4_Attribute (16-17)" xfId="3217" xr:uid="{00000000-0005-0000-0000-0000290E0000}"/>
    <cellStyle name="20% - Accent4 5 4 5" xfId="3218" xr:uid="{00000000-0005-0000-0000-00002A0E0000}"/>
    <cellStyle name="20% - Accent4 5 4 6" xfId="3219" xr:uid="{00000000-0005-0000-0000-00002B0E0000}"/>
    <cellStyle name="20% - Accent4 5 4 7" xfId="3220" xr:uid="{00000000-0005-0000-0000-00002C0E0000}"/>
    <cellStyle name="20% - Accent4 5 4 8" xfId="3221" xr:uid="{00000000-0005-0000-0000-00002D0E0000}"/>
    <cellStyle name="20% - Accent4 5 4 9" xfId="3222" xr:uid="{00000000-0005-0000-0000-00002E0E0000}"/>
    <cellStyle name="20% - Accent4 5 4_Attribute (16-17)" xfId="3223" xr:uid="{00000000-0005-0000-0000-00002F0E0000}"/>
    <cellStyle name="20% - Accent4 5 5" xfId="3224" xr:uid="{00000000-0005-0000-0000-0000300E0000}"/>
    <cellStyle name="20% - Accent4 5 5 2" xfId="3225" xr:uid="{00000000-0005-0000-0000-0000310E0000}"/>
    <cellStyle name="20% - Accent4 5 5 3" xfId="3226" xr:uid="{00000000-0005-0000-0000-0000320E0000}"/>
    <cellStyle name="20% - Accent4 5 5 4" xfId="18789" xr:uid="{00000000-0005-0000-0000-0000330E0000}"/>
    <cellStyle name="20% - Accent4 5 5_Attribute (16-17)" xfId="3227" xr:uid="{00000000-0005-0000-0000-0000340E0000}"/>
    <cellStyle name="20% - Accent4 5 6" xfId="3228" xr:uid="{00000000-0005-0000-0000-0000350E0000}"/>
    <cellStyle name="20% - Accent4 5 6 2" xfId="3229" xr:uid="{00000000-0005-0000-0000-0000360E0000}"/>
    <cellStyle name="20% - Accent4 5 6 3" xfId="3230" xr:uid="{00000000-0005-0000-0000-0000370E0000}"/>
    <cellStyle name="20% - Accent4 5 6 4" xfId="18790" xr:uid="{00000000-0005-0000-0000-0000380E0000}"/>
    <cellStyle name="20% - Accent4 5 6_Attribute (16-17)" xfId="3231" xr:uid="{00000000-0005-0000-0000-0000390E0000}"/>
    <cellStyle name="20% - Accent4 5 7" xfId="3232" xr:uid="{00000000-0005-0000-0000-00003A0E0000}"/>
    <cellStyle name="20% - Accent4 5 7 2" xfId="3233" xr:uid="{00000000-0005-0000-0000-00003B0E0000}"/>
    <cellStyle name="20% - Accent4 5 7 3" xfId="3234" xr:uid="{00000000-0005-0000-0000-00003C0E0000}"/>
    <cellStyle name="20% - Accent4 5 7 4" xfId="18791" xr:uid="{00000000-0005-0000-0000-00003D0E0000}"/>
    <cellStyle name="20% - Accent4 5 7_Attribute (16-17)" xfId="3235" xr:uid="{00000000-0005-0000-0000-00003E0E0000}"/>
    <cellStyle name="20% - Accent4 5 8" xfId="3236" xr:uid="{00000000-0005-0000-0000-00003F0E0000}"/>
    <cellStyle name="20% - Accent4 5 9" xfId="3237" xr:uid="{00000000-0005-0000-0000-0000400E0000}"/>
    <cellStyle name="20% - Accent4 5_Attribute" xfId="17980" xr:uid="{00000000-0005-0000-0000-0000410E0000}"/>
    <cellStyle name="20% - Accent4 6" xfId="221" xr:uid="{00000000-0005-0000-0000-0000420E0000}"/>
    <cellStyle name="20% - Accent4 6 10" xfId="3238" xr:uid="{00000000-0005-0000-0000-0000430E0000}"/>
    <cellStyle name="20% - Accent4 6 11" xfId="3239" xr:uid="{00000000-0005-0000-0000-0000440E0000}"/>
    <cellStyle name="20% - Accent4 6 12" xfId="3240" xr:uid="{00000000-0005-0000-0000-0000450E0000}"/>
    <cellStyle name="20% - Accent4 6 13" xfId="18792" xr:uid="{00000000-0005-0000-0000-0000460E0000}"/>
    <cellStyle name="20% - Accent4 6 2" xfId="280" xr:uid="{00000000-0005-0000-0000-0000470E0000}"/>
    <cellStyle name="20% - Accent4 6 2 10" xfId="3241" xr:uid="{00000000-0005-0000-0000-0000480E0000}"/>
    <cellStyle name="20% - Accent4 6 2 11" xfId="3242" xr:uid="{00000000-0005-0000-0000-0000490E0000}"/>
    <cellStyle name="20% - Accent4 6 2 12" xfId="18793" xr:uid="{00000000-0005-0000-0000-00004A0E0000}"/>
    <cellStyle name="20% - Accent4 6 2 2" xfId="3243" xr:uid="{00000000-0005-0000-0000-00004B0E0000}"/>
    <cellStyle name="20% - Accent4 6 2 2 10" xfId="18794" xr:uid="{00000000-0005-0000-0000-00004C0E0000}"/>
    <cellStyle name="20% - Accent4 6 2 2 2" xfId="3244" xr:uid="{00000000-0005-0000-0000-00004D0E0000}"/>
    <cellStyle name="20% - Accent4 6 2 2 2 2" xfId="3245" xr:uid="{00000000-0005-0000-0000-00004E0E0000}"/>
    <cellStyle name="20% - Accent4 6 2 2 2 3" xfId="3246" xr:uid="{00000000-0005-0000-0000-00004F0E0000}"/>
    <cellStyle name="20% - Accent4 6 2 2 2 4" xfId="18795" xr:uid="{00000000-0005-0000-0000-0000500E0000}"/>
    <cellStyle name="20% - Accent4 6 2 2 2_Attribute (16-17)" xfId="3247" xr:uid="{00000000-0005-0000-0000-0000510E0000}"/>
    <cellStyle name="20% - Accent4 6 2 2 3" xfId="3248" xr:uid="{00000000-0005-0000-0000-0000520E0000}"/>
    <cellStyle name="20% - Accent4 6 2 2 3 2" xfId="3249" xr:uid="{00000000-0005-0000-0000-0000530E0000}"/>
    <cellStyle name="20% - Accent4 6 2 2 3 3" xfId="3250" xr:uid="{00000000-0005-0000-0000-0000540E0000}"/>
    <cellStyle name="20% - Accent4 6 2 2 3 4" xfId="18796" xr:uid="{00000000-0005-0000-0000-0000550E0000}"/>
    <cellStyle name="20% - Accent4 6 2 2 3_Attribute (16-17)" xfId="3251" xr:uid="{00000000-0005-0000-0000-0000560E0000}"/>
    <cellStyle name="20% - Accent4 6 2 2 4" xfId="3252" xr:uid="{00000000-0005-0000-0000-0000570E0000}"/>
    <cellStyle name="20% - Accent4 6 2 2 4 2" xfId="3253" xr:uid="{00000000-0005-0000-0000-0000580E0000}"/>
    <cellStyle name="20% - Accent4 6 2 2 4 3" xfId="3254" xr:uid="{00000000-0005-0000-0000-0000590E0000}"/>
    <cellStyle name="20% - Accent4 6 2 2 4 4" xfId="18797" xr:uid="{00000000-0005-0000-0000-00005A0E0000}"/>
    <cellStyle name="20% - Accent4 6 2 2 4_Attribute (16-17)" xfId="3255" xr:uid="{00000000-0005-0000-0000-00005B0E0000}"/>
    <cellStyle name="20% - Accent4 6 2 2 5" xfId="3256" xr:uid="{00000000-0005-0000-0000-00005C0E0000}"/>
    <cellStyle name="20% - Accent4 6 2 2 6" xfId="3257" xr:uid="{00000000-0005-0000-0000-00005D0E0000}"/>
    <cellStyle name="20% - Accent4 6 2 2 7" xfId="3258" xr:uid="{00000000-0005-0000-0000-00005E0E0000}"/>
    <cellStyle name="20% - Accent4 6 2 2 8" xfId="3259" xr:uid="{00000000-0005-0000-0000-00005F0E0000}"/>
    <cellStyle name="20% - Accent4 6 2 2 9" xfId="3260" xr:uid="{00000000-0005-0000-0000-0000600E0000}"/>
    <cellStyle name="20% - Accent4 6 2 2_Attribute (16-17)" xfId="3261" xr:uid="{00000000-0005-0000-0000-0000610E0000}"/>
    <cellStyle name="20% - Accent4 6 2 3" xfId="3262" xr:uid="{00000000-0005-0000-0000-0000620E0000}"/>
    <cellStyle name="20% - Accent4 6 2 3 10" xfId="18798" xr:uid="{00000000-0005-0000-0000-0000630E0000}"/>
    <cellStyle name="20% - Accent4 6 2 3 2" xfId="3263" xr:uid="{00000000-0005-0000-0000-0000640E0000}"/>
    <cellStyle name="20% - Accent4 6 2 3 2 2" xfId="3264" xr:uid="{00000000-0005-0000-0000-0000650E0000}"/>
    <cellStyle name="20% - Accent4 6 2 3 2 3" xfId="3265" xr:uid="{00000000-0005-0000-0000-0000660E0000}"/>
    <cellStyle name="20% - Accent4 6 2 3 2 4" xfId="18799" xr:uid="{00000000-0005-0000-0000-0000670E0000}"/>
    <cellStyle name="20% - Accent4 6 2 3 2_Attribute (16-17)" xfId="3266" xr:uid="{00000000-0005-0000-0000-0000680E0000}"/>
    <cellStyle name="20% - Accent4 6 2 3 3" xfId="3267" xr:uid="{00000000-0005-0000-0000-0000690E0000}"/>
    <cellStyle name="20% - Accent4 6 2 3 3 2" xfId="3268" xr:uid="{00000000-0005-0000-0000-00006A0E0000}"/>
    <cellStyle name="20% - Accent4 6 2 3 3 3" xfId="3269" xr:uid="{00000000-0005-0000-0000-00006B0E0000}"/>
    <cellStyle name="20% - Accent4 6 2 3 3 4" xfId="18800" xr:uid="{00000000-0005-0000-0000-00006C0E0000}"/>
    <cellStyle name="20% - Accent4 6 2 3 3_Attribute (16-17)" xfId="3270" xr:uid="{00000000-0005-0000-0000-00006D0E0000}"/>
    <cellStyle name="20% - Accent4 6 2 3 4" xfId="3271" xr:uid="{00000000-0005-0000-0000-00006E0E0000}"/>
    <cellStyle name="20% - Accent4 6 2 3 4 2" xfId="3272" xr:uid="{00000000-0005-0000-0000-00006F0E0000}"/>
    <cellStyle name="20% - Accent4 6 2 3 4 3" xfId="3273" xr:uid="{00000000-0005-0000-0000-0000700E0000}"/>
    <cellStyle name="20% - Accent4 6 2 3 4 4" xfId="18801" xr:uid="{00000000-0005-0000-0000-0000710E0000}"/>
    <cellStyle name="20% - Accent4 6 2 3 4_Attribute (16-17)" xfId="3274" xr:uid="{00000000-0005-0000-0000-0000720E0000}"/>
    <cellStyle name="20% - Accent4 6 2 3 5" xfId="3275" xr:uid="{00000000-0005-0000-0000-0000730E0000}"/>
    <cellStyle name="20% - Accent4 6 2 3 6" xfId="3276" xr:uid="{00000000-0005-0000-0000-0000740E0000}"/>
    <cellStyle name="20% - Accent4 6 2 3 7" xfId="3277" xr:uid="{00000000-0005-0000-0000-0000750E0000}"/>
    <cellStyle name="20% - Accent4 6 2 3 8" xfId="3278" xr:uid="{00000000-0005-0000-0000-0000760E0000}"/>
    <cellStyle name="20% - Accent4 6 2 3 9" xfId="3279" xr:uid="{00000000-0005-0000-0000-0000770E0000}"/>
    <cellStyle name="20% - Accent4 6 2 3_Attribute (16-17)" xfId="3280" xr:uid="{00000000-0005-0000-0000-0000780E0000}"/>
    <cellStyle name="20% - Accent4 6 2 4" xfId="3281" xr:uid="{00000000-0005-0000-0000-0000790E0000}"/>
    <cellStyle name="20% - Accent4 6 2 4 2" xfId="3282" xr:uid="{00000000-0005-0000-0000-00007A0E0000}"/>
    <cellStyle name="20% - Accent4 6 2 4 3" xfId="3283" xr:uid="{00000000-0005-0000-0000-00007B0E0000}"/>
    <cellStyle name="20% - Accent4 6 2 4 4" xfId="18802" xr:uid="{00000000-0005-0000-0000-00007C0E0000}"/>
    <cellStyle name="20% - Accent4 6 2 4_Attribute (16-17)" xfId="3284" xr:uid="{00000000-0005-0000-0000-00007D0E0000}"/>
    <cellStyle name="20% - Accent4 6 2 5" xfId="3285" xr:uid="{00000000-0005-0000-0000-00007E0E0000}"/>
    <cellStyle name="20% - Accent4 6 2 5 2" xfId="3286" xr:uid="{00000000-0005-0000-0000-00007F0E0000}"/>
    <cellStyle name="20% - Accent4 6 2 5 3" xfId="3287" xr:uid="{00000000-0005-0000-0000-0000800E0000}"/>
    <cellStyle name="20% - Accent4 6 2 5 4" xfId="18803" xr:uid="{00000000-0005-0000-0000-0000810E0000}"/>
    <cellStyle name="20% - Accent4 6 2 5_Attribute (16-17)" xfId="3288" xr:uid="{00000000-0005-0000-0000-0000820E0000}"/>
    <cellStyle name="20% - Accent4 6 2 6" xfId="3289" xr:uid="{00000000-0005-0000-0000-0000830E0000}"/>
    <cellStyle name="20% - Accent4 6 2 6 2" xfId="3290" xr:uid="{00000000-0005-0000-0000-0000840E0000}"/>
    <cellStyle name="20% - Accent4 6 2 6 3" xfId="3291" xr:uid="{00000000-0005-0000-0000-0000850E0000}"/>
    <cellStyle name="20% - Accent4 6 2 6 4" xfId="18804" xr:uid="{00000000-0005-0000-0000-0000860E0000}"/>
    <cellStyle name="20% - Accent4 6 2 6_Attribute (16-17)" xfId="3292" xr:uid="{00000000-0005-0000-0000-0000870E0000}"/>
    <cellStyle name="20% - Accent4 6 2 7" xfId="3293" xr:uid="{00000000-0005-0000-0000-0000880E0000}"/>
    <cellStyle name="20% - Accent4 6 2 8" xfId="3294" xr:uid="{00000000-0005-0000-0000-0000890E0000}"/>
    <cellStyle name="20% - Accent4 6 2 9" xfId="3295" xr:uid="{00000000-0005-0000-0000-00008A0E0000}"/>
    <cellStyle name="20% - Accent4 6 2_Attribute" xfId="17983" xr:uid="{00000000-0005-0000-0000-00008B0E0000}"/>
    <cellStyle name="20% - Accent4 6 3" xfId="3296" xr:uid="{00000000-0005-0000-0000-00008C0E0000}"/>
    <cellStyle name="20% - Accent4 6 3 10" xfId="18805" xr:uid="{00000000-0005-0000-0000-00008D0E0000}"/>
    <cellStyle name="20% - Accent4 6 3 2" xfId="3297" xr:uid="{00000000-0005-0000-0000-00008E0E0000}"/>
    <cellStyle name="20% - Accent4 6 3 2 2" xfId="3298" xr:uid="{00000000-0005-0000-0000-00008F0E0000}"/>
    <cellStyle name="20% - Accent4 6 3 2 3" xfId="3299" xr:uid="{00000000-0005-0000-0000-0000900E0000}"/>
    <cellStyle name="20% - Accent4 6 3 2 4" xfId="18806" xr:uid="{00000000-0005-0000-0000-0000910E0000}"/>
    <cellStyle name="20% - Accent4 6 3 2_Attribute (16-17)" xfId="3300" xr:uid="{00000000-0005-0000-0000-0000920E0000}"/>
    <cellStyle name="20% - Accent4 6 3 3" xfId="3301" xr:uid="{00000000-0005-0000-0000-0000930E0000}"/>
    <cellStyle name="20% - Accent4 6 3 3 2" xfId="3302" xr:uid="{00000000-0005-0000-0000-0000940E0000}"/>
    <cellStyle name="20% - Accent4 6 3 3 3" xfId="3303" xr:uid="{00000000-0005-0000-0000-0000950E0000}"/>
    <cellStyle name="20% - Accent4 6 3 3 4" xfId="18807" xr:uid="{00000000-0005-0000-0000-0000960E0000}"/>
    <cellStyle name="20% - Accent4 6 3 3_Attribute (16-17)" xfId="3304" xr:uid="{00000000-0005-0000-0000-0000970E0000}"/>
    <cellStyle name="20% - Accent4 6 3 4" xfId="3305" xr:uid="{00000000-0005-0000-0000-0000980E0000}"/>
    <cellStyle name="20% - Accent4 6 3 4 2" xfId="3306" xr:uid="{00000000-0005-0000-0000-0000990E0000}"/>
    <cellStyle name="20% - Accent4 6 3 4 3" xfId="3307" xr:uid="{00000000-0005-0000-0000-00009A0E0000}"/>
    <cellStyle name="20% - Accent4 6 3 4 4" xfId="18808" xr:uid="{00000000-0005-0000-0000-00009B0E0000}"/>
    <cellStyle name="20% - Accent4 6 3 4_Attribute (16-17)" xfId="3308" xr:uid="{00000000-0005-0000-0000-00009C0E0000}"/>
    <cellStyle name="20% - Accent4 6 3 5" xfId="3309" xr:uid="{00000000-0005-0000-0000-00009D0E0000}"/>
    <cellStyle name="20% - Accent4 6 3 6" xfId="3310" xr:uid="{00000000-0005-0000-0000-00009E0E0000}"/>
    <cellStyle name="20% - Accent4 6 3 7" xfId="3311" xr:uid="{00000000-0005-0000-0000-00009F0E0000}"/>
    <cellStyle name="20% - Accent4 6 3 8" xfId="3312" xr:uid="{00000000-0005-0000-0000-0000A00E0000}"/>
    <cellStyle name="20% - Accent4 6 3 9" xfId="3313" xr:uid="{00000000-0005-0000-0000-0000A10E0000}"/>
    <cellStyle name="20% - Accent4 6 3_Attribute (16-17)" xfId="3314" xr:uid="{00000000-0005-0000-0000-0000A20E0000}"/>
    <cellStyle name="20% - Accent4 6 4" xfId="3315" xr:uid="{00000000-0005-0000-0000-0000A30E0000}"/>
    <cellStyle name="20% - Accent4 6 4 10" xfId="18809" xr:uid="{00000000-0005-0000-0000-0000A40E0000}"/>
    <cellStyle name="20% - Accent4 6 4 2" xfId="3316" xr:uid="{00000000-0005-0000-0000-0000A50E0000}"/>
    <cellStyle name="20% - Accent4 6 4 2 2" xfId="3317" xr:uid="{00000000-0005-0000-0000-0000A60E0000}"/>
    <cellStyle name="20% - Accent4 6 4 2 3" xfId="3318" xr:uid="{00000000-0005-0000-0000-0000A70E0000}"/>
    <cellStyle name="20% - Accent4 6 4 2 4" xfId="18810" xr:uid="{00000000-0005-0000-0000-0000A80E0000}"/>
    <cellStyle name="20% - Accent4 6 4 2_Attribute (16-17)" xfId="3319" xr:uid="{00000000-0005-0000-0000-0000A90E0000}"/>
    <cellStyle name="20% - Accent4 6 4 3" xfId="3320" xr:uid="{00000000-0005-0000-0000-0000AA0E0000}"/>
    <cellStyle name="20% - Accent4 6 4 3 2" xfId="3321" xr:uid="{00000000-0005-0000-0000-0000AB0E0000}"/>
    <cellStyle name="20% - Accent4 6 4 3 3" xfId="3322" xr:uid="{00000000-0005-0000-0000-0000AC0E0000}"/>
    <cellStyle name="20% - Accent4 6 4 3 4" xfId="18811" xr:uid="{00000000-0005-0000-0000-0000AD0E0000}"/>
    <cellStyle name="20% - Accent4 6 4 3_Attribute (16-17)" xfId="3323" xr:uid="{00000000-0005-0000-0000-0000AE0E0000}"/>
    <cellStyle name="20% - Accent4 6 4 4" xfId="3324" xr:uid="{00000000-0005-0000-0000-0000AF0E0000}"/>
    <cellStyle name="20% - Accent4 6 4 4 2" xfId="3325" xr:uid="{00000000-0005-0000-0000-0000B00E0000}"/>
    <cellStyle name="20% - Accent4 6 4 4 3" xfId="3326" xr:uid="{00000000-0005-0000-0000-0000B10E0000}"/>
    <cellStyle name="20% - Accent4 6 4 4 4" xfId="18812" xr:uid="{00000000-0005-0000-0000-0000B20E0000}"/>
    <cellStyle name="20% - Accent4 6 4 4_Attribute (16-17)" xfId="3327" xr:uid="{00000000-0005-0000-0000-0000B30E0000}"/>
    <cellStyle name="20% - Accent4 6 4 5" xfId="3328" xr:uid="{00000000-0005-0000-0000-0000B40E0000}"/>
    <cellStyle name="20% - Accent4 6 4 6" xfId="3329" xr:uid="{00000000-0005-0000-0000-0000B50E0000}"/>
    <cellStyle name="20% - Accent4 6 4 7" xfId="3330" xr:uid="{00000000-0005-0000-0000-0000B60E0000}"/>
    <cellStyle name="20% - Accent4 6 4 8" xfId="3331" xr:uid="{00000000-0005-0000-0000-0000B70E0000}"/>
    <cellStyle name="20% - Accent4 6 4 9" xfId="3332" xr:uid="{00000000-0005-0000-0000-0000B80E0000}"/>
    <cellStyle name="20% - Accent4 6 4_Attribute (16-17)" xfId="3333" xr:uid="{00000000-0005-0000-0000-0000B90E0000}"/>
    <cellStyle name="20% - Accent4 6 5" xfId="3334" xr:uid="{00000000-0005-0000-0000-0000BA0E0000}"/>
    <cellStyle name="20% - Accent4 6 5 2" xfId="3335" xr:uid="{00000000-0005-0000-0000-0000BB0E0000}"/>
    <cellStyle name="20% - Accent4 6 5 3" xfId="3336" xr:uid="{00000000-0005-0000-0000-0000BC0E0000}"/>
    <cellStyle name="20% - Accent4 6 5 4" xfId="18813" xr:uid="{00000000-0005-0000-0000-0000BD0E0000}"/>
    <cellStyle name="20% - Accent4 6 5_Attribute (16-17)" xfId="3337" xr:uid="{00000000-0005-0000-0000-0000BE0E0000}"/>
    <cellStyle name="20% - Accent4 6 6" xfId="3338" xr:uid="{00000000-0005-0000-0000-0000BF0E0000}"/>
    <cellStyle name="20% - Accent4 6 6 2" xfId="3339" xr:uid="{00000000-0005-0000-0000-0000C00E0000}"/>
    <cellStyle name="20% - Accent4 6 6 3" xfId="3340" xr:uid="{00000000-0005-0000-0000-0000C10E0000}"/>
    <cellStyle name="20% - Accent4 6 6 4" xfId="18814" xr:uid="{00000000-0005-0000-0000-0000C20E0000}"/>
    <cellStyle name="20% - Accent4 6 6_Attribute (16-17)" xfId="3341" xr:uid="{00000000-0005-0000-0000-0000C30E0000}"/>
    <cellStyle name="20% - Accent4 6 7" xfId="3342" xr:uid="{00000000-0005-0000-0000-0000C40E0000}"/>
    <cellStyle name="20% - Accent4 6 7 2" xfId="3343" xr:uid="{00000000-0005-0000-0000-0000C50E0000}"/>
    <cellStyle name="20% - Accent4 6 7 3" xfId="3344" xr:uid="{00000000-0005-0000-0000-0000C60E0000}"/>
    <cellStyle name="20% - Accent4 6 7 4" xfId="18815" xr:uid="{00000000-0005-0000-0000-0000C70E0000}"/>
    <cellStyle name="20% - Accent4 6 7_Attribute (16-17)" xfId="3345" xr:uid="{00000000-0005-0000-0000-0000C80E0000}"/>
    <cellStyle name="20% - Accent4 6 8" xfId="3346" xr:uid="{00000000-0005-0000-0000-0000C90E0000}"/>
    <cellStyle name="20% - Accent4 6 9" xfId="3347" xr:uid="{00000000-0005-0000-0000-0000CA0E0000}"/>
    <cellStyle name="20% - Accent4 6_Attribute" xfId="17982" xr:uid="{00000000-0005-0000-0000-0000CB0E0000}"/>
    <cellStyle name="20% - Accent4 7" xfId="294" xr:uid="{00000000-0005-0000-0000-0000CC0E0000}"/>
    <cellStyle name="20% - Accent4 7 10" xfId="3348" xr:uid="{00000000-0005-0000-0000-0000CD0E0000}"/>
    <cellStyle name="20% - Accent4 7 11" xfId="3349" xr:uid="{00000000-0005-0000-0000-0000CE0E0000}"/>
    <cellStyle name="20% - Accent4 7 12" xfId="3350" xr:uid="{00000000-0005-0000-0000-0000CF0E0000}"/>
    <cellStyle name="20% - Accent4 7 13" xfId="18816" xr:uid="{00000000-0005-0000-0000-0000D00E0000}"/>
    <cellStyle name="20% - Accent4 7 2" xfId="3351" xr:uid="{00000000-0005-0000-0000-0000D10E0000}"/>
    <cellStyle name="20% - Accent4 7 2 10" xfId="3352" xr:uid="{00000000-0005-0000-0000-0000D20E0000}"/>
    <cellStyle name="20% - Accent4 7 2 11" xfId="18817" xr:uid="{00000000-0005-0000-0000-0000D30E0000}"/>
    <cellStyle name="20% - Accent4 7 2 2" xfId="3353" xr:uid="{00000000-0005-0000-0000-0000D40E0000}"/>
    <cellStyle name="20% - Accent4 7 2 2 10" xfId="18818" xr:uid="{00000000-0005-0000-0000-0000D50E0000}"/>
    <cellStyle name="20% - Accent4 7 2 2 2" xfId="3354" xr:uid="{00000000-0005-0000-0000-0000D60E0000}"/>
    <cellStyle name="20% - Accent4 7 2 2 2 2" xfId="3355" xr:uid="{00000000-0005-0000-0000-0000D70E0000}"/>
    <cellStyle name="20% - Accent4 7 2 2 2 3" xfId="3356" xr:uid="{00000000-0005-0000-0000-0000D80E0000}"/>
    <cellStyle name="20% - Accent4 7 2 2 2 4" xfId="18819" xr:uid="{00000000-0005-0000-0000-0000D90E0000}"/>
    <cellStyle name="20% - Accent4 7 2 2 2_Attribute (16-17)" xfId="3357" xr:uid="{00000000-0005-0000-0000-0000DA0E0000}"/>
    <cellStyle name="20% - Accent4 7 2 2 3" xfId="3358" xr:uid="{00000000-0005-0000-0000-0000DB0E0000}"/>
    <cellStyle name="20% - Accent4 7 2 2 3 2" xfId="3359" xr:uid="{00000000-0005-0000-0000-0000DC0E0000}"/>
    <cellStyle name="20% - Accent4 7 2 2 3 3" xfId="3360" xr:uid="{00000000-0005-0000-0000-0000DD0E0000}"/>
    <cellStyle name="20% - Accent4 7 2 2 3 4" xfId="18820" xr:uid="{00000000-0005-0000-0000-0000DE0E0000}"/>
    <cellStyle name="20% - Accent4 7 2 2 3_Attribute (16-17)" xfId="3361" xr:uid="{00000000-0005-0000-0000-0000DF0E0000}"/>
    <cellStyle name="20% - Accent4 7 2 2 4" xfId="3362" xr:uid="{00000000-0005-0000-0000-0000E00E0000}"/>
    <cellStyle name="20% - Accent4 7 2 2 4 2" xfId="3363" xr:uid="{00000000-0005-0000-0000-0000E10E0000}"/>
    <cellStyle name="20% - Accent4 7 2 2 4 3" xfId="3364" xr:uid="{00000000-0005-0000-0000-0000E20E0000}"/>
    <cellStyle name="20% - Accent4 7 2 2 4 4" xfId="18821" xr:uid="{00000000-0005-0000-0000-0000E30E0000}"/>
    <cellStyle name="20% - Accent4 7 2 2 4_Attribute (16-17)" xfId="3365" xr:uid="{00000000-0005-0000-0000-0000E40E0000}"/>
    <cellStyle name="20% - Accent4 7 2 2 5" xfId="3366" xr:uid="{00000000-0005-0000-0000-0000E50E0000}"/>
    <cellStyle name="20% - Accent4 7 2 2 6" xfId="3367" xr:uid="{00000000-0005-0000-0000-0000E60E0000}"/>
    <cellStyle name="20% - Accent4 7 2 2 7" xfId="3368" xr:uid="{00000000-0005-0000-0000-0000E70E0000}"/>
    <cellStyle name="20% - Accent4 7 2 2 8" xfId="3369" xr:uid="{00000000-0005-0000-0000-0000E80E0000}"/>
    <cellStyle name="20% - Accent4 7 2 2 9" xfId="3370" xr:uid="{00000000-0005-0000-0000-0000E90E0000}"/>
    <cellStyle name="20% - Accent4 7 2 2_Attribute (16-17)" xfId="3371" xr:uid="{00000000-0005-0000-0000-0000EA0E0000}"/>
    <cellStyle name="20% - Accent4 7 2 3" xfId="3372" xr:uid="{00000000-0005-0000-0000-0000EB0E0000}"/>
    <cellStyle name="20% - Accent4 7 2 3 2" xfId="3373" xr:uid="{00000000-0005-0000-0000-0000EC0E0000}"/>
    <cellStyle name="20% - Accent4 7 2 3 3" xfId="3374" xr:uid="{00000000-0005-0000-0000-0000ED0E0000}"/>
    <cellStyle name="20% - Accent4 7 2 3 4" xfId="18822" xr:uid="{00000000-0005-0000-0000-0000EE0E0000}"/>
    <cellStyle name="20% - Accent4 7 2 3_Attribute (16-17)" xfId="3375" xr:uid="{00000000-0005-0000-0000-0000EF0E0000}"/>
    <cellStyle name="20% - Accent4 7 2 4" xfId="3376" xr:uid="{00000000-0005-0000-0000-0000F00E0000}"/>
    <cellStyle name="20% - Accent4 7 2 4 2" xfId="3377" xr:uid="{00000000-0005-0000-0000-0000F10E0000}"/>
    <cellStyle name="20% - Accent4 7 2 4 3" xfId="3378" xr:uid="{00000000-0005-0000-0000-0000F20E0000}"/>
    <cellStyle name="20% - Accent4 7 2 4 4" xfId="18823" xr:uid="{00000000-0005-0000-0000-0000F30E0000}"/>
    <cellStyle name="20% - Accent4 7 2 4_Attribute (16-17)" xfId="3379" xr:uid="{00000000-0005-0000-0000-0000F40E0000}"/>
    <cellStyle name="20% - Accent4 7 2 5" xfId="3380" xr:uid="{00000000-0005-0000-0000-0000F50E0000}"/>
    <cellStyle name="20% - Accent4 7 2 5 2" xfId="3381" xr:uid="{00000000-0005-0000-0000-0000F60E0000}"/>
    <cellStyle name="20% - Accent4 7 2 5 3" xfId="3382" xr:uid="{00000000-0005-0000-0000-0000F70E0000}"/>
    <cellStyle name="20% - Accent4 7 2 5 4" xfId="18824" xr:uid="{00000000-0005-0000-0000-0000F80E0000}"/>
    <cellStyle name="20% - Accent4 7 2 5_Attribute (16-17)" xfId="3383" xr:uid="{00000000-0005-0000-0000-0000F90E0000}"/>
    <cellStyle name="20% - Accent4 7 2 6" xfId="3384" xr:uid="{00000000-0005-0000-0000-0000FA0E0000}"/>
    <cellStyle name="20% - Accent4 7 2 7" xfId="3385" xr:uid="{00000000-0005-0000-0000-0000FB0E0000}"/>
    <cellStyle name="20% - Accent4 7 2 8" xfId="3386" xr:uid="{00000000-0005-0000-0000-0000FC0E0000}"/>
    <cellStyle name="20% - Accent4 7 2 9" xfId="3387" xr:uid="{00000000-0005-0000-0000-0000FD0E0000}"/>
    <cellStyle name="20% - Accent4 7 2_Attribute (16-17)" xfId="3388" xr:uid="{00000000-0005-0000-0000-0000FE0E0000}"/>
    <cellStyle name="20% - Accent4 7 3" xfId="3389" xr:uid="{00000000-0005-0000-0000-0000FF0E0000}"/>
    <cellStyle name="20% - Accent4 7 3 10" xfId="18825" xr:uid="{00000000-0005-0000-0000-0000000F0000}"/>
    <cellStyle name="20% - Accent4 7 3 2" xfId="3390" xr:uid="{00000000-0005-0000-0000-0000010F0000}"/>
    <cellStyle name="20% - Accent4 7 3 2 2" xfId="3391" xr:uid="{00000000-0005-0000-0000-0000020F0000}"/>
    <cellStyle name="20% - Accent4 7 3 2 3" xfId="3392" xr:uid="{00000000-0005-0000-0000-0000030F0000}"/>
    <cellStyle name="20% - Accent4 7 3 2 4" xfId="18826" xr:uid="{00000000-0005-0000-0000-0000040F0000}"/>
    <cellStyle name="20% - Accent4 7 3 2_Attribute (16-17)" xfId="3393" xr:uid="{00000000-0005-0000-0000-0000050F0000}"/>
    <cellStyle name="20% - Accent4 7 3 3" xfId="3394" xr:uid="{00000000-0005-0000-0000-0000060F0000}"/>
    <cellStyle name="20% - Accent4 7 3 3 2" xfId="3395" xr:uid="{00000000-0005-0000-0000-0000070F0000}"/>
    <cellStyle name="20% - Accent4 7 3 3 3" xfId="3396" xr:uid="{00000000-0005-0000-0000-0000080F0000}"/>
    <cellStyle name="20% - Accent4 7 3 3 4" xfId="18827" xr:uid="{00000000-0005-0000-0000-0000090F0000}"/>
    <cellStyle name="20% - Accent4 7 3 3_Attribute (16-17)" xfId="3397" xr:uid="{00000000-0005-0000-0000-00000A0F0000}"/>
    <cellStyle name="20% - Accent4 7 3 4" xfId="3398" xr:uid="{00000000-0005-0000-0000-00000B0F0000}"/>
    <cellStyle name="20% - Accent4 7 3 4 2" xfId="3399" xr:uid="{00000000-0005-0000-0000-00000C0F0000}"/>
    <cellStyle name="20% - Accent4 7 3 4 3" xfId="3400" xr:uid="{00000000-0005-0000-0000-00000D0F0000}"/>
    <cellStyle name="20% - Accent4 7 3 4 4" xfId="18828" xr:uid="{00000000-0005-0000-0000-00000E0F0000}"/>
    <cellStyle name="20% - Accent4 7 3 4_Attribute (16-17)" xfId="3401" xr:uid="{00000000-0005-0000-0000-00000F0F0000}"/>
    <cellStyle name="20% - Accent4 7 3 5" xfId="3402" xr:uid="{00000000-0005-0000-0000-0000100F0000}"/>
    <cellStyle name="20% - Accent4 7 3 6" xfId="3403" xr:uid="{00000000-0005-0000-0000-0000110F0000}"/>
    <cellStyle name="20% - Accent4 7 3 7" xfId="3404" xr:uid="{00000000-0005-0000-0000-0000120F0000}"/>
    <cellStyle name="20% - Accent4 7 3 8" xfId="3405" xr:uid="{00000000-0005-0000-0000-0000130F0000}"/>
    <cellStyle name="20% - Accent4 7 3 9" xfId="3406" xr:uid="{00000000-0005-0000-0000-0000140F0000}"/>
    <cellStyle name="20% - Accent4 7 3_Attribute (16-17)" xfId="3407" xr:uid="{00000000-0005-0000-0000-0000150F0000}"/>
    <cellStyle name="20% - Accent4 7 4" xfId="3408" xr:uid="{00000000-0005-0000-0000-0000160F0000}"/>
    <cellStyle name="20% - Accent4 7 4 10" xfId="18829" xr:uid="{00000000-0005-0000-0000-0000170F0000}"/>
    <cellStyle name="20% - Accent4 7 4 2" xfId="3409" xr:uid="{00000000-0005-0000-0000-0000180F0000}"/>
    <cellStyle name="20% - Accent4 7 4 2 2" xfId="3410" xr:uid="{00000000-0005-0000-0000-0000190F0000}"/>
    <cellStyle name="20% - Accent4 7 4 2 3" xfId="3411" xr:uid="{00000000-0005-0000-0000-00001A0F0000}"/>
    <cellStyle name="20% - Accent4 7 4 2 4" xfId="18830" xr:uid="{00000000-0005-0000-0000-00001B0F0000}"/>
    <cellStyle name="20% - Accent4 7 4 2_Attribute (16-17)" xfId="3412" xr:uid="{00000000-0005-0000-0000-00001C0F0000}"/>
    <cellStyle name="20% - Accent4 7 4 3" xfId="3413" xr:uid="{00000000-0005-0000-0000-00001D0F0000}"/>
    <cellStyle name="20% - Accent4 7 4 3 2" xfId="3414" xr:uid="{00000000-0005-0000-0000-00001E0F0000}"/>
    <cellStyle name="20% - Accent4 7 4 3 3" xfId="3415" xr:uid="{00000000-0005-0000-0000-00001F0F0000}"/>
    <cellStyle name="20% - Accent4 7 4 3 4" xfId="18831" xr:uid="{00000000-0005-0000-0000-0000200F0000}"/>
    <cellStyle name="20% - Accent4 7 4 3_Attribute (16-17)" xfId="3416" xr:uid="{00000000-0005-0000-0000-0000210F0000}"/>
    <cellStyle name="20% - Accent4 7 4 4" xfId="3417" xr:uid="{00000000-0005-0000-0000-0000220F0000}"/>
    <cellStyle name="20% - Accent4 7 4 4 2" xfId="3418" xr:uid="{00000000-0005-0000-0000-0000230F0000}"/>
    <cellStyle name="20% - Accent4 7 4 4 3" xfId="3419" xr:uid="{00000000-0005-0000-0000-0000240F0000}"/>
    <cellStyle name="20% - Accent4 7 4 4 4" xfId="18832" xr:uid="{00000000-0005-0000-0000-0000250F0000}"/>
    <cellStyle name="20% - Accent4 7 4 4_Attribute (16-17)" xfId="3420" xr:uid="{00000000-0005-0000-0000-0000260F0000}"/>
    <cellStyle name="20% - Accent4 7 4 5" xfId="3421" xr:uid="{00000000-0005-0000-0000-0000270F0000}"/>
    <cellStyle name="20% - Accent4 7 4 6" xfId="3422" xr:uid="{00000000-0005-0000-0000-0000280F0000}"/>
    <cellStyle name="20% - Accent4 7 4 7" xfId="3423" xr:uid="{00000000-0005-0000-0000-0000290F0000}"/>
    <cellStyle name="20% - Accent4 7 4 8" xfId="3424" xr:uid="{00000000-0005-0000-0000-00002A0F0000}"/>
    <cellStyle name="20% - Accent4 7 4 9" xfId="3425" xr:uid="{00000000-0005-0000-0000-00002B0F0000}"/>
    <cellStyle name="20% - Accent4 7 4_Attribute (16-17)" xfId="3426" xr:uid="{00000000-0005-0000-0000-00002C0F0000}"/>
    <cellStyle name="20% - Accent4 7 5" xfId="3427" xr:uid="{00000000-0005-0000-0000-00002D0F0000}"/>
    <cellStyle name="20% - Accent4 7 5 2" xfId="3428" xr:uid="{00000000-0005-0000-0000-00002E0F0000}"/>
    <cellStyle name="20% - Accent4 7 5 3" xfId="3429" xr:uid="{00000000-0005-0000-0000-00002F0F0000}"/>
    <cellStyle name="20% - Accent4 7 5 4" xfId="18833" xr:uid="{00000000-0005-0000-0000-0000300F0000}"/>
    <cellStyle name="20% - Accent4 7 5_Attribute (16-17)" xfId="3430" xr:uid="{00000000-0005-0000-0000-0000310F0000}"/>
    <cellStyle name="20% - Accent4 7 6" xfId="3431" xr:uid="{00000000-0005-0000-0000-0000320F0000}"/>
    <cellStyle name="20% - Accent4 7 6 2" xfId="3432" xr:uid="{00000000-0005-0000-0000-0000330F0000}"/>
    <cellStyle name="20% - Accent4 7 6 3" xfId="3433" xr:uid="{00000000-0005-0000-0000-0000340F0000}"/>
    <cellStyle name="20% - Accent4 7 6 4" xfId="18834" xr:uid="{00000000-0005-0000-0000-0000350F0000}"/>
    <cellStyle name="20% - Accent4 7 6_Attribute (16-17)" xfId="3434" xr:uid="{00000000-0005-0000-0000-0000360F0000}"/>
    <cellStyle name="20% - Accent4 7 7" xfId="3435" xr:uid="{00000000-0005-0000-0000-0000370F0000}"/>
    <cellStyle name="20% - Accent4 7 7 2" xfId="3436" xr:uid="{00000000-0005-0000-0000-0000380F0000}"/>
    <cellStyle name="20% - Accent4 7 7 3" xfId="3437" xr:uid="{00000000-0005-0000-0000-0000390F0000}"/>
    <cellStyle name="20% - Accent4 7 7 4" xfId="18835" xr:uid="{00000000-0005-0000-0000-00003A0F0000}"/>
    <cellStyle name="20% - Accent4 7 7_Attribute (16-17)" xfId="3438" xr:uid="{00000000-0005-0000-0000-00003B0F0000}"/>
    <cellStyle name="20% - Accent4 7 8" xfId="3439" xr:uid="{00000000-0005-0000-0000-00003C0F0000}"/>
    <cellStyle name="20% - Accent4 7 9" xfId="3440" xr:uid="{00000000-0005-0000-0000-00003D0F0000}"/>
    <cellStyle name="20% - Accent4 7_Attribute" xfId="17984" xr:uid="{00000000-0005-0000-0000-00003E0F0000}"/>
    <cellStyle name="20% - Accent4 8" xfId="309" xr:uid="{00000000-0005-0000-0000-00003F0F0000}"/>
    <cellStyle name="20% - Accent4 8 10" xfId="3441" xr:uid="{00000000-0005-0000-0000-0000400F0000}"/>
    <cellStyle name="20% - Accent4 8 11" xfId="3442" xr:uid="{00000000-0005-0000-0000-0000410F0000}"/>
    <cellStyle name="20% - Accent4 8 12" xfId="3443" xr:uid="{00000000-0005-0000-0000-0000420F0000}"/>
    <cellStyle name="20% - Accent4 8 13" xfId="18836" xr:uid="{00000000-0005-0000-0000-0000430F0000}"/>
    <cellStyle name="20% - Accent4 8 2" xfId="3444" xr:uid="{00000000-0005-0000-0000-0000440F0000}"/>
    <cellStyle name="20% - Accent4 8 2 10" xfId="3445" xr:uid="{00000000-0005-0000-0000-0000450F0000}"/>
    <cellStyle name="20% - Accent4 8 2 11" xfId="18837" xr:uid="{00000000-0005-0000-0000-0000460F0000}"/>
    <cellStyle name="20% - Accent4 8 2 2" xfId="3446" xr:uid="{00000000-0005-0000-0000-0000470F0000}"/>
    <cellStyle name="20% - Accent4 8 2 2 10" xfId="18838" xr:uid="{00000000-0005-0000-0000-0000480F0000}"/>
    <cellStyle name="20% - Accent4 8 2 2 2" xfId="3447" xr:uid="{00000000-0005-0000-0000-0000490F0000}"/>
    <cellStyle name="20% - Accent4 8 2 2 2 2" xfId="3448" xr:uid="{00000000-0005-0000-0000-00004A0F0000}"/>
    <cellStyle name="20% - Accent4 8 2 2 2 3" xfId="3449" xr:uid="{00000000-0005-0000-0000-00004B0F0000}"/>
    <cellStyle name="20% - Accent4 8 2 2 2 4" xfId="18839" xr:uid="{00000000-0005-0000-0000-00004C0F0000}"/>
    <cellStyle name="20% - Accent4 8 2 2 2_Attribute (16-17)" xfId="3450" xr:uid="{00000000-0005-0000-0000-00004D0F0000}"/>
    <cellStyle name="20% - Accent4 8 2 2 3" xfId="3451" xr:uid="{00000000-0005-0000-0000-00004E0F0000}"/>
    <cellStyle name="20% - Accent4 8 2 2 3 2" xfId="3452" xr:uid="{00000000-0005-0000-0000-00004F0F0000}"/>
    <cellStyle name="20% - Accent4 8 2 2 3 3" xfId="3453" xr:uid="{00000000-0005-0000-0000-0000500F0000}"/>
    <cellStyle name="20% - Accent4 8 2 2 3 4" xfId="18840" xr:uid="{00000000-0005-0000-0000-0000510F0000}"/>
    <cellStyle name="20% - Accent4 8 2 2 3_Attribute (16-17)" xfId="3454" xr:uid="{00000000-0005-0000-0000-0000520F0000}"/>
    <cellStyle name="20% - Accent4 8 2 2 4" xfId="3455" xr:uid="{00000000-0005-0000-0000-0000530F0000}"/>
    <cellStyle name="20% - Accent4 8 2 2 4 2" xfId="3456" xr:uid="{00000000-0005-0000-0000-0000540F0000}"/>
    <cellStyle name="20% - Accent4 8 2 2 4 3" xfId="3457" xr:uid="{00000000-0005-0000-0000-0000550F0000}"/>
    <cellStyle name="20% - Accent4 8 2 2 4 4" xfId="18841" xr:uid="{00000000-0005-0000-0000-0000560F0000}"/>
    <cellStyle name="20% - Accent4 8 2 2 4_Attribute (16-17)" xfId="3458" xr:uid="{00000000-0005-0000-0000-0000570F0000}"/>
    <cellStyle name="20% - Accent4 8 2 2 5" xfId="3459" xr:uid="{00000000-0005-0000-0000-0000580F0000}"/>
    <cellStyle name="20% - Accent4 8 2 2 6" xfId="3460" xr:uid="{00000000-0005-0000-0000-0000590F0000}"/>
    <cellStyle name="20% - Accent4 8 2 2 7" xfId="3461" xr:uid="{00000000-0005-0000-0000-00005A0F0000}"/>
    <cellStyle name="20% - Accent4 8 2 2 8" xfId="3462" xr:uid="{00000000-0005-0000-0000-00005B0F0000}"/>
    <cellStyle name="20% - Accent4 8 2 2 9" xfId="3463" xr:uid="{00000000-0005-0000-0000-00005C0F0000}"/>
    <cellStyle name="20% - Accent4 8 2 2_Attribute (16-17)" xfId="3464" xr:uid="{00000000-0005-0000-0000-00005D0F0000}"/>
    <cellStyle name="20% - Accent4 8 2 3" xfId="3465" xr:uid="{00000000-0005-0000-0000-00005E0F0000}"/>
    <cellStyle name="20% - Accent4 8 2 3 2" xfId="3466" xr:uid="{00000000-0005-0000-0000-00005F0F0000}"/>
    <cellStyle name="20% - Accent4 8 2 3 3" xfId="3467" xr:uid="{00000000-0005-0000-0000-0000600F0000}"/>
    <cellStyle name="20% - Accent4 8 2 3 4" xfId="18842" xr:uid="{00000000-0005-0000-0000-0000610F0000}"/>
    <cellStyle name="20% - Accent4 8 2 3_Attribute (16-17)" xfId="3468" xr:uid="{00000000-0005-0000-0000-0000620F0000}"/>
    <cellStyle name="20% - Accent4 8 2 4" xfId="3469" xr:uid="{00000000-0005-0000-0000-0000630F0000}"/>
    <cellStyle name="20% - Accent4 8 2 4 2" xfId="3470" xr:uid="{00000000-0005-0000-0000-0000640F0000}"/>
    <cellStyle name="20% - Accent4 8 2 4 3" xfId="3471" xr:uid="{00000000-0005-0000-0000-0000650F0000}"/>
    <cellStyle name="20% - Accent4 8 2 4 4" xfId="18843" xr:uid="{00000000-0005-0000-0000-0000660F0000}"/>
    <cellStyle name="20% - Accent4 8 2 4_Attribute (16-17)" xfId="3472" xr:uid="{00000000-0005-0000-0000-0000670F0000}"/>
    <cellStyle name="20% - Accent4 8 2 5" xfId="3473" xr:uid="{00000000-0005-0000-0000-0000680F0000}"/>
    <cellStyle name="20% - Accent4 8 2 5 2" xfId="3474" xr:uid="{00000000-0005-0000-0000-0000690F0000}"/>
    <cellStyle name="20% - Accent4 8 2 5 3" xfId="3475" xr:uid="{00000000-0005-0000-0000-00006A0F0000}"/>
    <cellStyle name="20% - Accent4 8 2 5 4" xfId="18844" xr:uid="{00000000-0005-0000-0000-00006B0F0000}"/>
    <cellStyle name="20% - Accent4 8 2 5_Attribute (16-17)" xfId="3476" xr:uid="{00000000-0005-0000-0000-00006C0F0000}"/>
    <cellStyle name="20% - Accent4 8 2 6" xfId="3477" xr:uid="{00000000-0005-0000-0000-00006D0F0000}"/>
    <cellStyle name="20% - Accent4 8 2 7" xfId="3478" xr:uid="{00000000-0005-0000-0000-00006E0F0000}"/>
    <cellStyle name="20% - Accent4 8 2 8" xfId="3479" xr:uid="{00000000-0005-0000-0000-00006F0F0000}"/>
    <cellStyle name="20% - Accent4 8 2 9" xfId="3480" xr:uid="{00000000-0005-0000-0000-0000700F0000}"/>
    <cellStyle name="20% - Accent4 8 2_Attribute (16-17)" xfId="3481" xr:uid="{00000000-0005-0000-0000-0000710F0000}"/>
    <cellStyle name="20% - Accent4 8 3" xfId="3482" xr:uid="{00000000-0005-0000-0000-0000720F0000}"/>
    <cellStyle name="20% - Accent4 8 3 10" xfId="18845" xr:uid="{00000000-0005-0000-0000-0000730F0000}"/>
    <cellStyle name="20% - Accent4 8 3 2" xfId="3483" xr:uid="{00000000-0005-0000-0000-0000740F0000}"/>
    <cellStyle name="20% - Accent4 8 3 2 2" xfId="3484" xr:uid="{00000000-0005-0000-0000-0000750F0000}"/>
    <cellStyle name="20% - Accent4 8 3 2 3" xfId="3485" xr:uid="{00000000-0005-0000-0000-0000760F0000}"/>
    <cellStyle name="20% - Accent4 8 3 2 4" xfId="18846" xr:uid="{00000000-0005-0000-0000-0000770F0000}"/>
    <cellStyle name="20% - Accent4 8 3 2_Attribute (16-17)" xfId="3486" xr:uid="{00000000-0005-0000-0000-0000780F0000}"/>
    <cellStyle name="20% - Accent4 8 3 3" xfId="3487" xr:uid="{00000000-0005-0000-0000-0000790F0000}"/>
    <cellStyle name="20% - Accent4 8 3 3 2" xfId="3488" xr:uid="{00000000-0005-0000-0000-00007A0F0000}"/>
    <cellStyle name="20% - Accent4 8 3 3 3" xfId="3489" xr:uid="{00000000-0005-0000-0000-00007B0F0000}"/>
    <cellStyle name="20% - Accent4 8 3 3 4" xfId="18847" xr:uid="{00000000-0005-0000-0000-00007C0F0000}"/>
    <cellStyle name="20% - Accent4 8 3 3_Attribute (16-17)" xfId="3490" xr:uid="{00000000-0005-0000-0000-00007D0F0000}"/>
    <cellStyle name="20% - Accent4 8 3 4" xfId="3491" xr:uid="{00000000-0005-0000-0000-00007E0F0000}"/>
    <cellStyle name="20% - Accent4 8 3 4 2" xfId="3492" xr:uid="{00000000-0005-0000-0000-00007F0F0000}"/>
    <cellStyle name="20% - Accent4 8 3 4 3" xfId="3493" xr:uid="{00000000-0005-0000-0000-0000800F0000}"/>
    <cellStyle name="20% - Accent4 8 3 4 4" xfId="18848" xr:uid="{00000000-0005-0000-0000-0000810F0000}"/>
    <cellStyle name="20% - Accent4 8 3 4_Attribute (16-17)" xfId="3494" xr:uid="{00000000-0005-0000-0000-0000820F0000}"/>
    <cellStyle name="20% - Accent4 8 3 5" xfId="3495" xr:uid="{00000000-0005-0000-0000-0000830F0000}"/>
    <cellStyle name="20% - Accent4 8 3 6" xfId="3496" xr:uid="{00000000-0005-0000-0000-0000840F0000}"/>
    <cellStyle name="20% - Accent4 8 3 7" xfId="3497" xr:uid="{00000000-0005-0000-0000-0000850F0000}"/>
    <cellStyle name="20% - Accent4 8 3 8" xfId="3498" xr:uid="{00000000-0005-0000-0000-0000860F0000}"/>
    <cellStyle name="20% - Accent4 8 3 9" xfId="3499" xr:uid="{00000000-0005-0000-0000-0000870F0000}"/>
    <cellStyle name="20% - Accent4 8 3_Attribute (16-17)" xfId="3500" xr:uid="{00000000-0005-0000-0000-0000880F0000}"/>
    <cellStyle name="20% - Accent4 8 4" xfId="3501" xr:uid="{00000000-0005-0000-0000-0000890F0000}"/>
    <cellStyle name="20% - Accent4 8 4 10" xfId="18849" xr:uid="{00000000-0005-0000-0000-00008A0F0000}"/>
    <cellStyle name="20% - Accent4 8 4 2" xfId="3502" xr:uid="{00000000-0005-0000-0000-00008B0F0000}"/>
    <cellStyle name="20% - Accent4 8 4 2 2" xfId="3503" xr:uid="{00000000-0005-0000-0000-00008C0F0000}"/>
    <cellStyle name="20% - Accent4 8 4 2 3" xfId="3504" xr:uid="{00000000-0005-0000-0000-00008D0F0000}"/>
    <cellStyle name="20% - Accent4 8 4 2 4" xfId="18850" xr:uid="{00000000-0005-0000-0000-00008E0F0000}"/>
    <cellStyle name="20% - Accent4 8 4 2_Attribute (16-17)" xfId="3505" xr:uid="{00000000-0005-0000-0000-00008F0F0000}"/>
    <cellStyle name="20% - Accent4 8 4 3" xfId="3506" xr:uid="{00000000-0005-0000-0000-0000900F0000}"/>
    <cellStyle name="20% - Accent4 8 4 3 2" xfId="3507" xr:uid="{00000000-0005-0000-0000-0000910F0000}"/>
    <cellStyle name="20% - Accent4 8 4 3 3" xfId="3508" xr:uid="{00000000-0005-0000-0000-0000920F0000}"/>
    <cellStyle name="20% - Accent4 8 4 3 4" xfId="18851" xr:uid="{00000000-0005-0000-0000-0000930F0000}"/>
    <cellStyle name="20% - Accent4 8 4 3_Attribute (16-17)" xfId="3509" xr:uid="{00000000-0005-0000-0000-0000940F0000}"/>
    <cellStyle name="20% - Accent4 8 4 4" xfId="3510" xr:uid="{00000000-0005-0000-0000-0000950F0000}"/>
    <cellStyle name="20% - Accent4 8 4 4 2" xfId="3511" xr:uid="{00000000-0005-0000-0000-0000960F0000}"/>
    <cellStyle name="20% - Accent4 8 4 4 3" xfId="3512" xr:uid="{00000000-0005-0000-0000-0000970F0000}"/>
    <cellStyle name="20% - Accent4 8 4 4 4" xfId="18852" xr:uid="{00000000-0005-0000-0000-0000980F0000}"/>
    <cellStyle name="20% - Accent4 8 4 4_Attribute (16-17)" xfId="3513" xr:uid="{00000000-0005-0000-0000-0000990F0000}"/>
    <cellStyle name="20% - Accent4 8 4 5" xfId="3514" xr:uid="{00000000-0005-0000-0000-00009A0F0000}"/>
    <cellStyle name="20% - Accent4 8 4 6" xfId="3515" xr:uid="{00000000-0005-0000-0000-00009B0F0000}"/>
    <cellStyle name="20% - Accent4 8 4 7" xfId="3516" xr:uid="{00000000-0005-0000-0000-00009C0F0000}"/>
    <cellStyle name="20% - Accent4 8 4 8" xfId="3517" xr:uid="{00000000-0005-0000-0000-00009D0F0000}"/>
    <cellStyle name="20% - Accent4 8 4 9" xfId="3518" xr:uid="{00000000-0005-0000-0000-00009E0F0000}"/>
    <cellStyle name="20% - Accent4 8 4_Attribute (16-17)" xfId="3519" xr:uid="{00000000-0005-0000-0000-00009F0F0000}"/>
    <cellStyle name="20% - Accent4 8 5" xfId="3520" xr:uid="{00000000-0005-0000-0000-0000A00F0000}"/>
    <cellStyle name="20% - Accent4 8 5 2" xfId="3521" xr:uid="{00000000-0005-0000-0000-0000A10F0000}"/>
    <cellStyle name="20% - Accent4 8 5 3" xfId="3522" xr:uid="{00000000-0005-0000-0000-0000A20F0000}"/>
    <cellStyle name="20% - Accent4 8 5 4" xfId="18853" xr:uid="{00000000-0005-0000-0000-0000A30F0000}"/>
    <cellStyle name="20% - Accent4 8 5_Attribute (16-17)" xfId="3523" xr:uid="{00000000-0005-0000-0000-0000A40F0000}"/>
    <cellStyle name="20% - Accent4 8 6" xfId="3524" xr:uid="{00000000-0005-0000-0000-0000A50F0000}"/>
    <cellStyle name="20% - Accent4 8 6 2" xfId="3525" xr:uid="{00000000-0005-0000-0000-0000A60F0000}"/>
    <cellStyle name="20% - Accent4 8 6 3" xfId="3526" xr:uid="{00000000-0005-0000-0000-0000A70F0000}"/>
    <cellStyle name="20% - Accent4 8 6 4" xfId="18854" xr:uid="{00000000-0005-0000-0000-0000A80F0000}"/>
    <cellStyle name="20% - Accent4 8 6_Attribute (16-17)" xfId="3527" xr:uid="{00000000-0005-0000-0000-0000A90F0000}"/>
    <cellStyle name="20% - Accent4 8 7" xfId="3528" xr:uid="{00000000-0005-0000-0000-0000AA0F0000}"/>
    <cellStyle name="20% - Accent4 8 7 2" xfId="3529" xr:uid="{00000000-0005-0000-0000-0000AB0F0000}"/>
    <cellStyle name="20% - Accent4 8 7 3" xfId="3530" xr:uid="{00000000-0005-0000-0000-0000AC0F0000}"/>
    <cellStyle name="20% - Accent4 8 7 4" xfId="18855" xr:uid="{00000000-0005-0000-0000-0000AD0F0000}"/>
    <cellStyle name="20% - Accent4 8 7_Attribute (16-17)" xfId="3531" xr:uid="{00000000-0005-0000-0000-0000AE0F0000}"/>
    <cellStyle name="20% - Accent4 8 8" xfId="3532" xr:uid="{00000000-0005-0000-0000-0000AF0F0000}"/>
    <cellStyle name="20% - Accent4 8 9" xfId="3533" xr:uid="{00000000-0005-0000-0000-0000B00F0000}"/>
    <cellStyle name="20% - Accent4 8_Attribute" xfId="17985" xr:uid="{00000000-0005-0000-0000-0000B10F0000}"/>
    <cellStyle name="20% - Accent4 9" xfId="3534" xr:uid="{00000000-0005-0000-0000-0000B20F0000}"/>
    <cellStyle name="20% - Accent5" xfId="10" builtinId="46" customBuiltin="1"/>
    <cellStyle name="20% - Accent5 10" xfId="3535" xr:uid="{00000000-0005-0000-0000-0000B40F0000}"/>
    <cellStyle name="20% - Accent5 10 10" xfId="3536" xr:uid="{00000000-0005-0000-0000-0000B50F0000}"/>
    <cellStyle name="20% - Accent5 10 11" xfId="18856" xr:uid="{00000000-0005-0000-0000-0000B60F0000}"/>
    <cellStyle name="20% - Accent5 10 2" xfId="3537" xr:uid="{00000000-0005-0000-0000-0000B70F0000}"/>
    <cellStyle name="20% - Accent5 10 2 10" xfId="18857" xr:uid="{00000000-0005-0000-0000-0000B80F0000}"/>
    <cellStyle name="20% - Accent5 10 2 2" xfId="3538" xr:uid="{00000000-0005-0000-0000-0000B90F0000}"/>
    <cellStyle name="20% - Accent5 10 2 2 2" xfId="3539" xr:uid="{00000000-0005-0000-0000-0000BA0F0000}"/>
    <cellStyle name="20% - Accent5 10 2 2 3" xfId="3540" xr:uid="{00000000-0005-0000-0000-0000BB0F0000}"/>
    <cellStyle name="20% - Accent5 10 2 2 4" xfId="18858" xr:uid="{00000000-0005-0000-0000-0000BC0F0000}"/>
    <cellStyle name="20% - Accent5 10 2 2_Attribute (16-17)" xfId="3541" xr:uid="{00000000-0005-0000-0000-0000BD0F0000}"/>
    <cellStyle name="20% - Accent5 10 2 3" xfId="3542" xr:uid="{00000000-0005-0000-0000-0000BE0F0000}"/>
    <cellStyle name="20% - Accent5 10 2 3 2" xfId="3543" xr:uid="{00000000-0005-0000-0000-0000BF0F0000}"/>
    <cellStyle name="20% - Accent5 10 2 3 3" xfId="3544" xr:uid="{00000000-0005-0000-0000-0000C00F0000}"/>
    <cellStyle name="20% - Accent5 10 2 3 4" xfId="18859" xr:uid="{00000000-0005-0000-0000-0000C10F0000}"/>
    <cellStyle name="20% - Accent5 10 2 3_Attribute (16-17)" xfId="3545" xr:uid="{00000000-0005-0000-0000-0000C20F0000}"/>
    <cellStyle name="20% - Accent5 10 2 4" xfId="3546" xr:uid="{00000000-0005-0000-0000-0000C30F0000}"/>
    <cellStyle name="20% - Accent5 10 2 4 2" xfId="3547" xr:uid="{00000000-0005-0000-0000-0000C40F0000}"/>
    <cellStyle name="20% - Accent5 10 2 4 3" xfId="3548" xr:uid="{00000000-0005-0000-0000-0000C50F0000}"/>
    <cellStyle name="20% - Accent5 10 2 4 4" xfId="18860" xr:uid="{00000000-0005-0000-0000-0000C60F0000}"/>
    <cellStyle name="20% - Accent5 10 2 4_Attribute" xfId="31222" xr:uid="{00000000-0005-0000-0000-0000C70F0000}"/>
    <cellStyle name="20% - Accent5 10 2 5" xfId="3549" xr:uid="{00000000-0005-0000-0000-0000C80F0000}"/>
    <cellStyle name="20% - Accent5 10 2 6" xfId="3550" xr:uid="{00000000-0005-0000-0000-0000C90F0000}"/>
    <cellStyle name="20% - Accent5 10 2 7" xfId="3551" xr:uid="{00000000-0005-0000-0000-0000CA0F0000}"/>
    <cellStyle name="20% - Accent5 10 2 8" xfId="3552" xr:uid="{00000000-0005-0000-0000-0000CB0F0000}"/>
    <cellStyle name="20% - Accent5 10 2 9" xfId="3553" xr:uid="{00000000-0005-0000-0000-0000CC0F0000}"/>
    <cellStyle name="20% - Accent5 10 2_Attribute (16-17)" xfId="3554" xr:uid="{00000000-0005-0000-0000-0000CD0F0000}"/>
    <cellStyle name="20% - Accent5 10 3" xfId="3555" xr:uid="{00000000-0005-0000-0000-0000CE0F0000}"/>
    <cellStyle name="20% - Accent5 10 3 2" xfId="3556" xr:uid="{00000000-0005-0000-0000-0000CF0F0000}"/>
    <cellStyle name="20% - Accent5 10 3 3" xfId="3557" xr:uid="{00000000-0005-0000-0000-0000D00F0000}"/>
    <cellStyle name="20% - Accent5 10 3 4" xfId="18861" xr:uid="{00000000-0005-0000-0000-0000D10F0000}"/>
    <cellStyle name="20% - Accent5 10 3_Attribute" xfId="31223" xr:uid="{00000000-0005-0000-0000-0000D20F0000}"/>
    <cellStyle name="20% - Accent5 10 4" xfId="3558" xr:uid="{00000000-0005-0000-0000-0000D30F0000}"/>
    <cellStyle name="20% - Accent5 10 4 2" xfId="3559" xr:uid="{00000000-0005-0000-0000-0000D40F0000}"/>
    <cellStyle name="20% - Accent5 10 4 3" xfId="3560" xr:uid="{00000000-0005-0000-0000-0000D50F0000}"/>
    <cellStyle name="20% - Accent5 10 4 4" xfId="18862" xr:uid="{00000000-0005-0000-0000-0000D60F0000}"/>
    <cellStyle name="20% - Accent5 10 4_Attribute" xfId="31224" xr:uid="{00000000-0005-0000-0000-0000D70F0000}"/>
    <cellStyle name="20% - Accent5 10 5" xfId="3561" xr:uid="{00000000-0005-0000-0000-0000D80F0000}"/>
    <cellStyle name="20% - Accent5 10 5 2" xfId="3562" xr:uid="{00000000-0005-0000-0000-0000D90F0000}"/>
    <cellStyle name="20% - Accent5 10 5 3" xfId="3563" xr:uid="{00000000-0005-0000-0000-0000DA0F0000}"/>
    <cellStyle name="20% - Accent5 10 5 4" xfId="18863" xr:uid="{00000000-0005-0000-0000-0000DB0F0000}"/>
    <cellStyle name="20% - Accent5 10 5_Attribute" xfId="31225" xr:uid="{00000000-0005-0000-0000-0000DC0F0000}"/>
    <cellStyle name="20% - Accent5 10 6" xfId="3564" xr:uid="{00000000-0005-0000-0000-0000DD0F0000}"/>
    <cellStyle name="20% - Accent5 10 7" xfId="3565" xr:uid="{00000000-0005-0000-0000-0000DE0F0000}"/>
    <cellStyle name="20% - Accent5 10 8" xfId="3566" xr:uid="{00000000-0005-0000-0000-0000DF0F0000}"/>
    <cellStyle name="20% - Accent5 10 9" xfId="3567" xr:uid="{00000000-0005-0000-0000-0000E00F0000}"/>
    <cellStyle name="20% - Accent5 10_Attribute (16-17)" xfId="3568" xr:uid="{00000000-0005-0000-0000-0000E10F0000}"/>
    <cellStyle name="20% - Accent5 11" xfId="3569" xr:uid="{00000000-0005-0000-0000-0000E20F0000}"/>
    <cellStyle name="20% - Accent5 11 10" xfId="3570" xr:uid="{00000000-0005-0000-0000-0000E30F0000}"/>
    <cellStyle name="20% - Accent5 11 11" xfId="18864" xr:uid="{00000000-0005-0000-0000-0000E40F0000}"/>
    <cellStyle name="20% - Accent5 11 2" xfId="3571" xr:uid="{00000000-0005-0000-0000-0000E50F0000}"/>
    <cellStyle name="20% - Accent5 11 2 10" xfId="18865" xr:uid="{00000000-0005-0000-0000-0000E60F0000}"/>
    <cellStyle name="20% - Accent5 11 2 2" xfId="3572" xr:uid="{00000000-0005-0000-0000-0000E70F0000}"/>
    <cellStyle name="20% - Accent5 11 2 2 2" xfId="3573" xr:uid="{00000000-0005-0000-0000-0000E80F0000}"/>
    <cellStyle name="20% - Accent5 11 2 2 3" xfId="3574" xr:uid="{00000000-0005-0000-0000-0000E90F0000}"/>
    <cellStyle name="20% - Accent5 11 2 2 4" xfId="18866" xr:uid="{00000000-0005-0000-0000-0000EA0F0000}"/>
    <cellStyle name="20% - Accent5 11 2 2_Attribute" xfId="31228" xr:uid="{00000000-0005-0000-0000-0000EB0F0000}"/>
    <cellStyle name="20% - Accent5 11 2 3" xfId="3575" xr:uid="{00000000-0005-0000-0000-0000EC0F0000}"/>
    <cellStyle name="20% - Accent5 11 2 3 2" xfId="3576" xr:uid="{00000000-0005-0000-0000-0000ED0F0000}"/>
    <cellStyle name="20% - Accent5 11 2 3 3" xfId="3577" xr:uid="{00000000-0005-0000-0000-0000EE0F0000}"/>
    <cellStyle name="20% - Accent5 11 2 3 4" xfId="18867" xr:uid="{00000000-0005-0000-0000-0000EF0F0000}"/>
    <cellStyle name="20% - Accent5 11 2 3_Attribute" xfId="31229" xr:uid="{00000000-0005-0000-0000-0000F00F0000}"/>
    <cellStyle name="20% - Accent5 11 2 4" xfId="3578" xr:uid="{00000000-0005-0000-0000-0000F10F0000}"/>
    <cellStyle name="20% - Accent5 11 2 4 2" xfId="3579" xr:uid="{00000000-0005-0000-0000-0000F20F0000}"/>
    <cellStyle name="20% - Accent5 11 2 4 3" xfId="3580" xr:uid="{00000000-0005-0000-0000-0000F30F0000}"/>
    <cellStyle name="20% - Accent5 11 2 4 4" xfId="18868" xr:uid="{00000000-0005-0000-0000-0000F40F0000}"/>
    <cellStyle name="20% - Accent5 11 2 4_Attribute" xfId="31230" xr:uid="{00000000-0005-0000-0000-0000F50F0000}"/>
    <cellStyle name="20% - Accent5 11 2 5" xfId="3581" xr:uid="{00000000-0005-0000-0000-0000F60F0000}"/>
    <cellStyle name="20% - Accent5 11 2 6" xfId="3582" xr:uid="{00000000-0005-0000-0000-0000F70F0000}"/>
    <cellStyle name="20% - Accent5 11 2 7" xfId="3583" xr:uid="{00000000-0005-0000-0000-0000F80F0000}"/>
    <cellStyle name="20% - Accent5 11 2 8" xfId="3584" xr:uid="{00000000-0005-0000-0000-0000F90F0000}"/>
    <cellStyle name="20% - Accent5 11 2 9" xfId="3585" xr:uid="{00000000-0005-0000-0000-0000FA0F0000}"/>
    <cellStyle name="20% - Accent5 11 2_Attribute" xfId="31227" xr:uid="{00000000-0005-0000-0000-0000FB0F0000}"/>
    <cellStyle name="20% - Accent5 11 3" xfId="3586" xr:uid="{00000000-0005-0000-0000-0000FC0F0000}"/>
    <cellStyle name="20% - Accent5 11 3 2" xfId="3587" xr:uid="{00000000-0005-0000-0000-0000FD0F0000}"/>
    <cellStyle name="20% - Accent5 11 3 3" xfId="3588" xr:uid="{00000000-0005-0000-0000-0000FE0F0000}"/>
    <cellStyle name="20% - Accent5 11 3 4" xfId="18869" xr:uid="{00000000-0005-0000-0000-0000FF0F0000}"/>
    <cellStyle name="20% - Accent5 11 3_Attribute" xfId="31231" xr:uid="{00000000-0005-0000-0000-000000100000}"/>
    <cellStyle name="20% - Accent5 11 4" xfId="3589" xr:uid="{00000000-0005-0000-0000-000001100000}"/>
    <cellStyle name="20% - Accent5 11 4 2" xfId="3590" xr:uid="{00000000-0005-0000-0000-000002100000}"/>
    <cellStyle name="20% - Accent5 11 4 3" xfId="3591" xr:uid="{00000000-0005-0000-0000-000003100000}"/>
    <cellStyle name="20% - Accent5 11 4 4" xfId="18870" xr:uid="{00000000-0005-0000-0000-000004100000}"/>
    <cellStyle name="20% - Accent5 11 4_Attribute" xfId="31232" xr:uid="{00000000-0005-0000-0000-000005100000}"/>
    <cellStyle name="20% - Accent5 11 5" xfId="3592" xr:uid="{00000000-0005-0000-0000-000006100000}"/>
    <cellStyle name="20% - Accent5 11 5 2" xfId="3593" xr:uid="{00000000-0005-0000-0000-000007100000}"/>
    <cellStyle name="20% - Accent5 11 5 3" xfId="3594" xr:uid="{00000000-0005-0000-0000-000008100000}"/>
    <cellStyle name="20% - Accent5 11 5 4" xfId="18871" xr:uid="{00000000-0005-0000-0000-000009100000}"/>
    <cellStyle name="20% - Accent5 11 5_Attribute" xfId="31233" xr:uid="{00000000-0005-0000-0000-00000A100000}"/>
    <cellStyle name="20% - Accent5 11 6" xfId="3595" xr:uid="{00000000-0005-0000-0000-00000B100000}"/>
    <cellStyle name="20% - Accent5 11 7" xfId="3596" xr:uid="{00000000-0005-0000-0000-00000C100000}"/>
    <cellStyle name="20% - Accent5 11 8" xfId="3597" xr:uid="{00000000-0005-0000-0000-00000D100000}"/>
    <cellStyle name="20% - Accent5 11 9" xfId="3598" xr:uid="{00000000-0005-0000-0000-00000E100000}"/>
    <cellStyle name="20% - Accent5 11_Attribute" xfId="31226" xr:uid="{00000000-0005-0000-0000-00000F100000}"/>
    <cellStyle name="20% - Accent5 12" xfId="3599" xr:uid="{00000000-0005-0000-0000-000010100000}"/>
    <cellStyle name="20% - Accent5 12 10" xfId="3600" xr:uid="{00000000-0005-0000-0000-000011100000}"/>
    <cellStyle name="20% - Accent5 12 11" xfId="18872" xr:uid="{00000000-0005-0000-0000-000012100000}"/>
    <cellStyle name="20% - Accent5 12 2" xfId="3601" xr:uid="{00000000-0005-0000-0000-000013100000}"/>
    <cellStyle name="20% - Accent5 12 2 10" xfId="18873" xr:uid="{00000000-0005-0000-0000-000014100000}"/>
    <cellStyle name="20% - Accent5 12 2 2" xfId="3602" xr:uid="{00000000-0005-0000-0000-000015100000}"/>
    <cellStyle name="20% - Accent5 12 2 2 2" xfId="3603" xr:uid="{00000000-0005-0000-0000-000016100000}"/>
    <cellStyle name="20% - Accent5 12 2 2 3" xfId="3604" xr:uid="{00000000-0005-0000-0000-000017100000}"/>
    <cellStyle name="20% - Accent5 12 2 2 4" xfId="18874" xr:uid="{00000000-0005-0000-0000-000018100000}"/>
    <cellStyle name="20% - Accent5 12 2 2_Attribute" xfId="31236" xr:uid="{00000000-0005-0000-0000-000019100000}"/>
    <cellStyle name="20% - Accent5 12 2 3" xfId="3605" xr:uid="{00000000-0005-0000-0000-00001A100000}"/>
    <cellStyle name="20% - Accent5 12 2 3 2" xfId="3606" xr:uid="{00000000-0005-0000-0000-00001B100000}"/>
    <cellStyle name="20% - Accent5 12 2 3 3" xfId="3607" xr:uid="{00000000-0005-0000-0000-00001C100000}"/>
    <cellStyle name="20% - Accent5 12 2 3 4" xfId="18875" xr:uid="{00000000-0005-0000-0000-00001D100000}"/>
    <cellStyle name="20% - Accent5 12 2 3_Attribute" xfId="31237" xr:uid="{00000000-0005-0000-0000-00001E100000}"/>
    <cellStyle name="20% - Accent5 12 2 4" xfId="3608" xr:uid="{00000000-0005-0000-0000-00001F100000}"/>
    <cellStyle name="20% - Accent5 12 2 4 2" xfId="3609" xr:uid="{00000000-0005-0000-0000-000020100000}"/>
    <cellStyle name="20% - Accent5 12 2 4 3" xfId="3610" xr:uid="{00000000-0005-0000-0000-000021100000}"/>
    <cellStyle name="20% - Accent5 12 2 4 4" xfId="18876" xr:uid="{00000000-0005-0000-0000-000022100000}"/>
    <cellStyle name="20% - Accent5 12 2 4_Attribute" xfId="31238" xr:uid="{00000000-0005-0000-0000-000023100000}"/>
    <cellStyle name="20% - Accent5 12 2 5" xfId="3611" xr:uid="{00000000-0005-0000-0000-000024100000}"/>
    <cellStyle name="20% - Accent5 12 2 6" xfId="3612" xr:uid="{00000000-0005-0000-0000-000025100000}"/>
    <cellStyle name="20% - Accent5 12 2 7" xfId="3613" xr:uid="{00000000-0005-0000-0000-000026100000}"/>
    <cellStyle name="20% - Accent5 12 2 8" xfId="3614" xr:uid="{00000000-0005-0000-0000-000027100000}"/>
    <cellStyle name="20% - Accent5 12 2 9" xfId="3615" xr:uid="{00000000-0005-0000-0000-000028100000}"/>
    <cellStyle name="20% - Accent5 12 2_Attribute" xfId="31235" xr:uid="{00000000-0005-0000-0000-000029100000}"/>
    <cellStyle name="20% - Accent5 12 3" xfId="3616" xr:uid="{00000000-0005-0000-0000-00002A100000}"/>
    <cellStyle name="20% - Accent5 12 3 2" xfId="3617" xr:uid="{00000000-0005-0000-0000-00002B100000}"/>
    <cellStyle name="20% - Accent5 12 3 3" xfId="3618" xr:uid="{00000000-0005-0000-0000-00002C100000}"/>
    <cellStyle name="20% - Accent5 12 3 4" xfId="18877" xr:uid="{00000000-0005-0000-0000-00002D100000}"/>
    <cellStyle name="20% - Accent5 12 3_Attribute" xfId="31239" xr:uid="{00000000-0005-0000-0000-00002E100000}"/>
    <cellStyle name="20% - Accent5 12 4" xfId="3619" xr:uid="{00000000-0005-0000-0000-00002F100000}"/>
    <cellStyle name="20% - Accent5 12 4 2" xfId="3620" xr:uid="{00000000-0005-0000-0000-000030100000}"/>
    <cellStyle name="20% - Accent5 12 4 3" xfId="3621" xr:uid="{00000000-0005-0000-0000-000031100000}"/>
    <cellStyle name="20% - Accent5 12 4 4" xfId="18878" xr:uid="{00000000-0005-0000-0000-000032100000}"/>
    <cellStyle name="20% - Accent5 12 4_Attribute" xfId="31240" xr:uid="{00000000-0005-0000-0000-000033100000}"/>
    <cellStyle name="20% - Accent5 12 5" xfId="3622" xr:uid="{00000000-0005-0000-0000-000034100000}"/>
    <cellStyle name="20% - Accent5 12 5 2" xfId="3623" xr:uid="{00000000-0005-0000-0000-000035100000}"/>
    <cellStyle name="20% - Accent5 12 5 3" xfId="3624" xr:uid="{00000000-0005-0000-0000-000036100000}"/>
    <cellStyle name="20% - Accent5 12 5 4" xfId="18879" xr:uid="{00000000-0005-0000-0000-000037100000}"/>
    <cellStyle name="20% - Accent5 12 5_Attribute" xfId="31241" xr:uid="{00000000-0005-0000-0000-000038100000}"/>
    <cellStyle name="20% - Accent5 12 6" xfId="3625" xr:uid="{00000000-0005-0000-0000-000039100000}"/>
    <cellStyle name="20% - Accent5 12 7" xfId="3626" xr:uid="{00000000-0005-0000-0000-00003A100000}"/>
    <cellStyle name="20% - Accent5 12 8" xfId="3627" xr:uid="{00000000-0005-0000-0000-00003B100000}"/>
    <cellStyle name="20% - Accent5 12 9" xfId="3628" xr:uid="{00000000-0005-0000-0000-00003C100000}"/>
    <cellStyle name="20% - Accent5 12_Attribute" xfId="31234" xr:uid="{00000000-0005-0000-0000-00003D100000}"/>
    <cellStyle name="20% - Accent5 13" xfId="3629" xr:uid="{00000000-0005-0000-0000-00003E100000}"/>
    <cellStyle name="20% - Accent5 13 10" xfId="18880" xr:uid="{00000000-0005-0000-0000-00003F100000}"/>
    <cellStyle name="20% - Accent5 13 2" xfId="3630" xr:uid="{00000000-0005-0000-0000-000040100000}"/>
    <cellStyle name="20% - Accent5 13 2 2" xfId="3631" xr:uid="{00000000-0005-0000-0000-000041100000}"/>
    <cellStyle name="20% - Accent5 13 2 3" xfId="3632" xr:uid="{00000000-0005-0000-0000-000042100000}"/>
    <cellStyle name="20% - Accent5 13 2 4" xfId="18881" xr:uid="{00000000-0005-0000-0000-000043100000}"/>
    <cellStyle name="20% - Accent5 13 2_Attribute" xfId="31243" xr:uid="{00000000-0005-0000-0000-000044100000}"/>
    <cellStyle name="20% - Accent5 13 3" xfId="3633" xr:uid="{00000000-0005-0000-0000-000045100000}"/>
    <cellStyle name="20% - Accent5 13 3 2" xfId="3634" xr:uid="{00000000-0005-0000-0000-000046100000}"/>
    <cellStyle name="20% - Accent5 13 3 3" xfId="3635" xr:uid="{00000000-0005-0000-0000-000047100000}"/>
    <cellStyle name="20% - Accent5 13 3 4" xfId="18882" xr:uid="{00000000-0005-0000-0000-000048100000}"/>
    <cellStyle name="20% - Accent5 13 3_Attribute" xfId="31244" xr:uid="{00000000-0005-0000-0000-000049100000}"/>
    <cellStyle name="20% - Accent5 13 4" xfId="3636" xr:uid="{00000000-0005-0000-0000-00004A100000}"/>
    <cellStyle name="20% - Accent5 13 4 2" xfId="3637" xr:uid="{00000000-0005-0000-0000-00004B100000}"/>
    <cellStyle name="20% - Accent5 13 4 3" xfId="3638" xr:uid="{00000000-0005-0000-0000-00004C100000}"/>
    <cellStyle name="20% - Accent5 13 4 4" xfId="18883" xr:uid="{00000000-0005-0000-0000-00004D100000}"/>
    <cellStyle name="20% - Accent5 13 4_Attribute" xfId="31245" xr:uid="{00000000-0005-0000-0000-00004E100000}"/>
    <cellStyle name="20% - Accent5 13 5" xfId="3639" xr:uid="{00000000-0005-0000-0000-00004F100000}"/>
    <cellStyle name="20% - Accent5 13 6" xfId="3640" xr:uid="{00000000-0005-0000-0000-000050100000}"/>
    <cellStyle name="20% - Accent5 13 7" xfId="3641" xr:uid="{00000000-0005-0000-0000-000051100000}"/>
    <cellStyle name="20% - Accent5 13 8" xfId="3642" xr:uid="{00000000-0005-0000-0000-000052100000}"/>
    <cellStyle name="20% - Accent5 13 9" xfId="3643" xr:uid="{00000000-0005-0000-0000-000053100000}"/>
    <cellStyle name="20% - Accent5 13_Attribute" xfId="31242" xr:uid="{00000000-0005-0000-0000-000054100000}"/>
    <cellStyle name="20% - Accent5 14" xfId="3644" xr:uid="{00000000-0005-0000-0000-000055100000}"/>
    <cellStyle name="20% - Accent5 14 10" xfId="18884" xr:uid="{00000000-0005-0000-0000-000056100000}"/>
    <cellStyle name="20% - Accent5 14 2" xfId="3645" xr:uid="{00000000-0005-0000-0000-000057100000}"/>
    <cellStyle name="20% - Accent5 14 2 2" xfId="3646" xr:uid="{00000000-0005-0000-0000-000058100000}"/>
    <cellStyle name="20% - Accent5 14 2 3" xfId="3647" xr:uid="{00000000-0005-0000-0000-000059100000}"/>
    <cellStyle name="20% - Accent5 14 2 4" xfId="18885" xr:uid="{00000000-0005-0000-0000-00005A100000}"/>
    <cellStyle name="20% - Accent5 14 2_Attribute" xfId="31247" xr:uid="{00000000-0005-0000-0000-00005B100000}"/>
    <cellStyle name="20% - Accent5 14 3" xfId="3648" xr:uid="{00000000-0005-0000-0000-00005C100000}"/>
    <cellStyle name="20% - Accent5 14 3 2" xfId="3649" xr:uid="{00000000-0005-0000-0000-00005D100000}"/>
    <cellStyle name="20% - Accent5 14 3 3" xfId="3650" xr:uid="{00000000-0005-0000-0000-00005E100000}"/>
    <cellStyle name="20% - Accent5 14 3 4" xfId="18886" xr:uid="{00000000-0005-0000-0000-00005F100000}"/>
    <cellStyle name="20% - Accent5 14 3_Attribute" xfId="31248" xr:uid="{00000000-0005-0000-0000-000060100000}"/>
    <cellStyle name="20% - Accent5 14 4" xfId="3651" xr:uid="{00000000-0005-0000-0000-000061100000}"/>
    <cellStyle name="20% - Accent5 14 4 2" xfId="3652" xr:uid="{00000000-0005-0000-0000-000062100000}"/>
    <cellStyle name="20% - Accent5 14 4 3" xfId="3653" xr:uid="{00000000-0005-0000-0000-000063100000}"/>
    <cellStyle name="20% - Accent5 14 4 4" xfId="18887" xr:uid="{00000000-0005-0000-0000-000064100000}"/>
    <cellStyle name="20% - Accent5 14 4_Attribute" xfId="31249" xr:uid="{00000000-0005-0000-0000-000065100000}"/>
    <cellStyle name="20% - Accent5 14 5" xfId="3654" xr:uid="{00000000-0005-0000-0000-000066100000}"/>
    <cellStyle name="20% - Accent5 14 6" xfId="3655" xr:uid="{00000000-0005-0000-0000-000067100000}"/>
    <cellStyle name="20% - Accent5 14 7" xfId="3656" xr:uid="{00000000-0005-0000-0000-000068100000}"/>
    <cellStyle name="20% - Accent5 14 8" xfId="3657" xr:uid="{00000000-0005-0000-0000-000069100000}"/>
    <cellStyle name="20% - Accent5 14 9" xfId="3658" xr:uid="{00000000-0005-0000-0000-00006A100000}"/>
    <cellStyle name="20% - Accent5 14_Attribute" xfId="31246" xr:uid="{00000000-0005-0000-0000-00006B100000}"/>
    <cellStyle name="20% - Accent5 15" xfId="3659" xr:uid="{00000000-0005-0000-0000-00006C100000}"/>
    <cellStyle name="20% - Accent5 16" xfId="3660" xr:uid="{00000000-0005-0000-0000-00006D100000}"/>
    <cellStyle name="20% - Accent5 16 2" xfId="3661" xr:uid="{00000000-0005-0000-0000-00006E100000}"/>
    <cellStyle name="20% - Accent5 16 3" xfId="3662" xr:uid="{00000000-0005-0000-0000-00006F100000}"/>
    <cellStyle name="20% - Accent5 16 4" xfId="18888" xr:uid="{00000000-0005-0000-0000-000070100000}"/>
    <cellStyle name="20% - Accent5 16_Attribute" xfId="31250" xr:uid="{00000000-0005-0000-0000-000071100000}"/>
    <cellStyle name="20% - Accent5 17" xfId="3663" xr:uid="{00000000-0005-0000-0000-000072100000}"/>
    <cellStyle name="20% - Accent5 17 2" xfId="3664" xr:uid="{00000000-0005-0000-0000-000073100000}"/>
    <cellStyle name="20% - Accent5 17 3" xfId="3665" xr:uid="{00000000-0005-0000-0000-000074100000}"/>
    <cellStyle name="20% - Accent5 17 4" xfId="18889" xr:uid="{00000000-0005-0000-0000-000075100000}"/>
    <cellStyle name="20% - Accent5 17_Attribute" xfId="31251" xr:uid="{00000000-0005-0000-0000-000076100000}"/>
    <cellStyle name="20% - Accent5 18" xfId="3666" xr:uid="{00000000-0005-0000-0000-000077100000}"/>
    <cellStyle name="20% - Accent5 19" xfId="3667" xr:uid="{00000000-0005-0000-0000-000078100000}"/>
    <cellStyle name="20% - Accent5 2" xfId="11" xr:uid="{00000000-0005-0000-0000-000079100000}"/>
    <cellStyle name="20% - Accent5 2 2" xfId="3668" xr:uid="{00000000-0005-0000-0000-00007A100000}"/>
    <cellStyle name="20% - Accent5 2 2 10" xfId="18890" xr:uid="{00000000-0005-0000-0000-00007B100000}"/>
    <cellStyle name="20% - Accent5 2 2 2" xfId="3669" xr:uid="{00000000-0005-0000-0000-00007C100000}"/>
    <cellStyle name="20% - Accent5 2 2 2 2" xfId="3670" xr:uid="{00000000-0005-0000-0000-00007D100000}"/>
    <cellStyle name="20% - Accent5 2 2 2 3" xfId="3671" xr:uid="{00000000-0005-0000-0000-00007E100000}"/>
    <cellStyle name="20% - Accent5 2 2 2 4" xfId="18891" xr:uid="{00000000-0005-0000-0000-00007F100000}"/>
    <cellStyle name="20% - Accent5 2 2 2_Attribute" xfId="31254" xr:uid="{00000000-0005-0000-0000-000080100000}"/>
    <cellStyle name="20% - Accent5 2 2 3" xfId="3672" xr:uid="{00000000-0005-0000-0000-000081100000}"/>
    <cellStyle name="20% - Accent5 2 2 4" xfId="3673" xr:uid="{00000000-0005-0000-0000-000082100000}"/>
    <cellStyle name="20% - Accent5 2 2 5" xfId="3674" xr:uid="{00000000-0005-0000-0000-000083100000}"/>
    <cellStyle name="20% - Accent5 2 2 6" xfId="3675" xr:uid="{00000000-0005-0000-0000-000084100000}"/>
    <cellStyle name="20% - Accent5 2 2 7" xfId="3676" xr:uid="{00000000-0005-0000-0000-000085100000}"/>
    <cellStyle name="20% - Accent5 2 2 8" xfId="18892" xr:uid="{00000000-0005-0000-0000-000086100000}"/>
    <cellStyle name="20% - Accent5 2 2 9" xfId="18893" xr:uid="{00000000-0005-0000-0000-000087100000}"/>
    <cellStyle name="20% - Accent5 2 2_Attribute" xfId="31253" xr:uid="{00000000-0005-0000-0000-000088100000}"/>
    <cellStyle name="20% - Accent5 2_Attribute" xfId="31252" xr:uid="{00000000-0005-0000-0000-000089100000}"/>
    <cellStyle name="20% - Accent5 20" xfId="3677" xr:uid="{00000000-0005-0000-0000-00008A100000}"/>
    <cellStyle name="20% - Accent5 21" xfId="3678" xr:uid="{00000000-0005-0000-0000-00008B100000}"/>
    <cellStyle name="20% - Accent5 22" xfId="3679" xr:uid="{00000000-0005-0000-0000-00008C100000}"/>
    <cellStyle name="20% - Accent5 23" xfId="18894" xr:uid="{00000000-0005-0000-0000-00008D100000}"/>
    <cellStyle name="20% - Accent5 24" xfId="18895" xr:uid="{00000000-0005-0000-0000-00008E100000}"/>
    <cellStyle name="20% - Accent5 3" xfId="130" xr:uid="{00000000-0005-0000-0000-00008F100000}"/>
    <cellStyle name="20% - Accent5 3 10" xfId="3680" xr:uid="{00000000-0005-0000-0000-000090100000}"/>
    <cellStyle name="20% - Accent5 3 11" xfId="3681" xr:uid="{00000000-0005-0000-0000-000091100000}"/>
    <cellStyle name="20% - Accent5 3 12" xfId="3682" xr:uid="{00000000-0005-0000-0000-000092100000}"/>
    <cellStyle name="20% - Accent5 3 13" xfId="3683" xr:uid="{00000000-0005-0000-0000-000093100000}"/>
    <cellStyle name="20% - Accent5 3 14" xfId="18896" xr:uid="{00000000-0005-0000-0000-000094100000}"/>
    <cellStyle name="20% - Accent5 3 2" xfId="208" xr:uid="{00000000-0005-0000-0000-000095100000}"/>
    <cellStyle name="20% - Accent5 3 2 10" xfId="3684" xr:uid="{00000000-0005-0000-0000-000096100000}"/>
    <cellStyle name="20% - Accent5 3 2 11" xfId="3685" xr:uid="{00000000-0005-0000-0000-000097100000}"/>
    <cellStyle name="20% - Accent5 3 2 12" xfId="3686" xr:uid="{00000000-0005-0000-0000-000098100000}"/>
    <cellStyle name="20% - Accent5 3 2 13" xfId="18897" xr:uid="{00000000-0005-0000-0000-000099100000}"/>
    <cellStyle name="20% - Accent5 3 2 2" xfId="267" xr:uid="{00000000-0005-0000-0000-00009A100000}"/>
    <cellStyle name="20% - Accent5 3 2 2 10" xfId="3687" xr:uid="{00000000-0005-0000-0000-00009B100000}"/>
    <cellStyle name="20% - Accent5 3 2 2 11" xfId="3688" xr:uid="{00000000-0005-0000-0000-00009C100000}"/>
    <cellStyle name="20% - Accent5 3 2 2 12" xfId="18898" xr:uid="{00000000-0005-0000-0000-00009D100000}"/>
    <cellStyle name="20% - Accent5 3 2 2 2" xfId="3689" xr:uid="{00000000-0005-0000-0000-00009E100000}"/>
    <cellStyle name="20% - Accent5 3 2 2 2 10" xfId="18899" xr:uid="{00000000-0005-0000-0000-00009F100000}"/>
    <cellStyle name="20% - Accent5 3 2 2 2 2" xfId="3690" xr:uid="{00000000-0005-0000-0000-0000A0100000}"/>
    <cellStyle name="20% - Accent5 3 2 2 2 2 2" xfId="3691" xr:uid="{00000000-0005-0000-0000-0000A1100000}"/>
    <cellStyle name="20% - Accent5 3 2 2 2 2 3" xfId="3692" xr:uid="{00000000-0005-0000-0000-0000A2100000}"/>
    <cellStyle name="20% - Accent5 3 2 2 2 2 4" xfId="18900" xr:uid="{00000000-0005-0000-0000-0000A3100000}"/>
    <cellStyle name="20% - Accent5 3 2 2 2 2_Attribute" xfId="31256" xr:uid="{00000000-0005-0000-0000-0000A4100000}"/>
    <cellStyle name="20% - Accent5 3 2 2 2 3" xfId="3693" xr:uid="{00000000-0005-0000-0000-0000A5100000}"/>
    <cellStyle name="20% - Accent5 3 2 2 2 3 2" xfId="3694" xr:uid="{00000000-0005-0000-0000-0000A6100000}"/>
    <cellStyle name="20% - Accent5 3 2 2 2 3 3" xfId="3695" xr:uid="{00000000-0005-0000-0000-0000A7100000}"/>
    <cellStyle name="20% - Accent5 3 2 2 2 3 4" xfId="18901" xr:uid="{00000000-0005-0000-0000-0000A8100000}"/>
    <cellStyle name="20% - Accent5 3 2 2 2 3_Attribute" xfId="31257" xr:uid="{00000000-0005-0000-0000-0000A9100000}"/>
    <cellStyle name="20% - Accent5 3 2 2 2 4" xfId="3696" xr:uid="{00000000-0005-0000-0000-0000AA100000}"/>
    <cellStyle name="20% - Accent5 3 2 2 2 4 2" xfId="3697" xr:uid="{00000000-0005-0000-0000-0000AB100000}"/>
    <cellStyle name="20% - Accent5 3 2 2 2 4 3" xfId="3698" xr:uid="{00000000-0005-0000-0000-0000AC100000}"/>
    <cellStyle name="20% - Accent5 3 2 2 2 4 4" xfId="18902" xr:uid="{00000000-0005-0000-0000-0000AD100000}"/>
    <cellStyle name="20% - Accent5 3 2 2 2 4_Attribute" xfId="31258" xr:uid="{00000000-0005-0000-0000-0000AE100000}"/>
    <cellStyle name="20% - Accent5 3 2 2 2 5" xfId="3699" xr:uid="{00000000-0005-0000-0000-0000AF100000}"/>
    <cellStyle name="20% - Accent5 3 2 2 2 6" xfId="3700" xr:uid="{00000000-0005-0000-0000-0000B0100000}"/>
    <cellStyle name="20% - Accent5 3 2 2 2 7" xfId="3701" xr:uid="{00000000-0005-0000-0000-0000B1100000}"/>
    <cellStyle name="20% - Accent5 3 2 2 2 8" xfId="3702" xr:uid="{00000000-0005-0000-0000-0000B2100000}"/>
    <cellStyle name="20% - Accent5 3 2 2 2 9" xfId="3703" xr:uid="{00000000-0005-0000-0000-0000B3100000}"/>
    <cellStyle name="20% - Accent5 3 2 2 2_Attribute" xfId="31255" xr:uid="{00000000-0005-0000-0000-0000B4100000}"/>
    <cellStyle name="20% - Accent5 3 2 2 3" xfId="3704" xr:uid="{00000000-0005-0000-0000-0000B5100000}"/>
    <cellStyle name="20% - Accent5 3 2 2 3 10" xfId="18903" xr:uid="{00000000-0005-0000-0000-0000B6100000}"/>
    <cellStyle name="20% - Accent5 3 2 2 3 2" xfId="3705" xr:uid="{00000000-0005-0000-0000-0000B7100000}"/>
    <cellStyle name="20% - Accent5 3 2 2 3 2 2" xfId="3706" xr:uid="{00000000-0005-0000-0000-0000B8100000}"/>
    <cellStyle name="20% - Accent5 3 2 2 3 2 3" xfId="3707" xr:uid="{00000000-0005-0000-0000-0000B9100000}"/>
    <cellStyle name="20% - Accent5 3 2 2 3 2 4" xfId="18904" xr:uid="{00000000-0005-0000-0000-0000BA100000}"/>
    <cellStyle name="20% - Accent5 3 2 2 3 2_Attribute" xfId="31260" xr:uid="{00000000-0005-0000-0000-0000BB100000}"/>
    <cellStyle name="20% - Accent5 3 2 2 3 3" xfId="3708" xr:uid="{00000000-0005-0000-0000-0000BC100000}"/>
    <cellStyle name="20% - Accent5 3 2 2 3 3 2" xfId="3709" xr:uid="{00000000-0005-0000-0000-0000BD100000}"/>
    <cellStyle name="20% - Accent5 3 2 2 3 3 3" xfId="3710" xr:uid="{00000000-0005-0000-0000-0000BE100000}"/>
    <cellStyle name="20% - Accent5 3 2 2 3 3 4" xfId="18905" xr:uid="{00000000-0005-0000-0000-0000BF100000}"/>
    <cellStyle name="20% - Accent5 3 2 2 3 3_Attribute" xfId="31261" xr:uid="{00000000-0005-0000-0000-0000C0100000}"/>
    <cellStyle name="20% - Accent5 3 2 2 3 4" xfId="3711" xr:uid="{00000000-0005-0000-0000-0000C1100000}"/>
    <cellStyle name="20% - Accent5 3 2 2 3 4 2" xfId="3712" xr:uid="{00000000-0005-0000-0000-0000C2100000}"/>
    <cellStyle name="20% - Accent5 3 2 2 3 4 3" xfId="3713" xr:uid="{00000000-0005-0000-0000-0000C3100000}"/>
    <cellStyle name="20% - Accent5 3 2 2 3 4 4" xfId="18906" xr:uid="{00000000-0005-0000-0000-0000C4100000}"/>
    <cellStyle name="20% - Accent5 3 2 2 3 4_Attribute" xfId="31262" xr:uid="{00000000-0005-0000-0000-0000C5100000}"/>
    <cellStyle name="20% - Accent5 3 2 2 3 5" xfId="3714" xr:uid="{00000000-0005-0000-0000-0000C6100000}"/>
    <cellStyle name="20% - Accent5 3 2 2 3 6" xfId="3715" xr:uid="{00000000-0005-0000-0000-0000C7100000}"/>
    <cellStyle name="20% - Accent5 3 2 2 3 7" xfId="3716" xr:uid="{00000000-0005-0000-0000-0000C8100000}"/>
    <cellStyle name="20% - Accent5 3 2 2 3 8" xfId="3717" xr:uid="{00000000-0005-0000-0000-0000C9100000}"/>
    <cellStyle name="20% - Accent5 3 2 2 3 9" xfId="3718" xr:uid="{00000000-0005-0000-0000-0000CA100000}"/>
    <cellStyle name="20% - Accent5 3 2 2 3_Attribute" xfId="31259" xr:uid="{00000000-0005-0000-0000-0000CB100000}"/>
    <cellStyle name="20% - Accent5 3 2 2 4" xfId="3719" xr:uid="{00000000-0005-0000-0000-0000CC100000}"/>
    <cellStyle name="20% - Accent5 3 2 2 4 2" xfId="3720" xr:uid="{00000000-0005-0000-0000-0000CD100000}"/>
    <cellStyle name="20% - Accent5 3 2 2 4 3" xfId="3721" xr:uid="{00000000-0005-0000-0000-0000CE100000}"/>
    <cellStyle name="20% - Accent5 3 2 2 4 4" xfId="18907" xr:uid="{00000000-0005-0000-0000-0000CF100000}"/>
    <cellStyle name="20% - Accent5 3 2 2 4_Attribute" xfId="31263" xr:uid="{00000000-0005-0000-0000-0000D0100000}"/>
    <cellStyle name="20% - Accent5 3 2 2 5" xfId="3722" xr:uid="{00000000-0005-0000-0000-0000D1100000}"/>
    <cellStyle name="20% - Accent5 3 2 2 5 2" xfId="3723" xr:uid="{00000000-0005-0000-0000-0000D2100000}"/>
    <cellStyle name="20% - Accent5 3 2 2 5 3" xfId="3724" xr:uid="{00000000-0005-0000-0000-0000D3100000}"/>
    <cellStyle name="20% - Accent5 3 2 2 5 4" xfId="18908" xr:uid="{00000000-0005-0000-0000-0000D4100000}"/>
    <cellStyle name="20% - Accent5 3 2 2 5_Attribute" xfId="31264" xr:uid="{00000000-0005-0000-0000-0000D5100000}"/>
    <cellStyle name="20% - Accent5 3 2 2 6" xfId="3725" xr:uid="{00000000-0005-0000-0000-0000D6100000}"/>
    <cellStyle name="20% - Accent5 3 2 2 6 2" xfId="3726" xr:uid="{00000000-0005-0000-0000-0000D7100000}"/>
    <cellStyle name="20% - Accent5 3 2 2 6 3" xfId="3727" xr:uid="{00000000-0005-0000-0000-0000D8100000}"/>
    <cellStyle name="20% - Accent5 3 2 2 6 4" xfId="18909" xr:uid="{00000000-0005-0000-0000-0000D9100000}"/>
    <cellStyle name="20% - Accent5 3 2 2 6_Attribute" xfId="31265" xr:uid="{00000000-0005-0000-0000-0000DA100000}"/>
    <cellStyle name="20% - Accent5 3 2 2 7" xfId="3728" xr:uid="{00000000-0005-0000-0000-0000DB100000}"/>
    <cellStyle name="20% - Accent5 3 2 2 8" xfId="3729" xr:uid="{00000000-0005-0000-0000-0000DC100000}"/>
    <cellStyle name="20% - Accent5 3 2 2 9" xfId="3730" xr:uid="{00000000-0005-0000-0000-0000DD100000}"/>
    <cellStyle name="20% - Accent5 3 2 2_Attribute" xfId="17988" xr:uid="{00000000-0005-0000-0000-0000DE100000}"/>
    <cellStyle name="20% - Accent5 3 2 3" xfId="3731" xr:uid="{00000000-0005-0000-0000-0000DF100000}"/>
    <cellStyle name="20% - Accent5 3 2 3 10" xfId="18910" xr:uid="{00000000-0005-0000-0000-0000E0100000}"/>
    <cellStyle name="20% - Accent5 3 2 3 2" xfId="3732" xr:uid="{00000000-0005-0000-0000-0000E1100000}"/>
    <cellStyle name="20% - Accent5 3 2 3 2 2" xfId="3733" xr:uid="{00000000-0005-0000-0000-0000E2100000}"/>
    <cellStyle name="20% - Accent5 3 2 3 2 3" xfId="3734" xr:uid="{00000000-0005-0000-0000-0000E3100000}"/>
    <cellStyle name="20% - Accent5 3 2 3 2 4" xfId="18911" xr:uid="{00000000-0005-0000-0000-0000E4100000}"/>
    <cellStyle name="20% - Accent5 3 2 3 2_Attribute" xfId="31267" xr:uid="{00000000-0005-0000-0000-0000E5100000}"/>
    <cellStyle name="20% - Accent5 3 2 3 3" xfId="3735" xr:uid="{00000000-0005-0000-0000-0000E6100000}"/>
    <cellStyle name="20% - Accent5 3 2 3 3 2" xfId="3736" xr:uid="{00000000-0005-0000-0000-0000E7100000}"/>
    <cellStyle name="20% - Accent5 3 2 3 3 3" xfId="3737" xr:uid="{00000000-0005-0000-0000-0000E8100000}"/>
    <cellStyle name="20% - Accent5 3 2 3 3 4" xfId="18912" xr:uid="{00000000-0005-0000-0000-0000E9100000}"/>
    <cellStyle name="20% - Accent5 3 2 3 3_Attribute" xfId="31268" xr:uid="{00000000-0005-0000-0000-0000EA100000}"/>
    <cellStyle name="20% - Accent5 3 2 3 4" xfId="3738" xr:uid="{00000000-0005-0000-0000-0000EB100000}"/>
    <cellStyle name="20% - Accent5 3 2 3 4 2" xfId="3739" xr:uid="{00000000-0005-0000-0000-0000EC100000}"/>
    <cellStyle name="20% - Accent5 3 2 3 4 3" xfId="3740" xr:uid="{00000000-0005-0000-0000-0000ED100000}"/>
    <cellStyle name="20% - Accent5 3 2 3 4 4" xfId="18913" xr:uid="{00000000-0005-0000-0000-0000EE100000}"/>
    <cellStyle name="20% - Accent5 3 2 3 4_Attribute" xfId="31269" xr:uid="{00000000-0005-0000-0000-0000EF100000}"/>
    <cellStyle name="20% - Accent5 3 2 3 5" xfId="3741" xr:uid="{00000000-0005-0000-0000-0000F0100000}"/>
    <cellStyle name="20% - Accent5 3 2 3 6" xfId="3742" xr:uid="{00000000-0005-0000-0000-0000F1100000}"/>
    <cellStyle name="20% - Accent5 3 2 3 7" xfId="3743" xr:uid="{00000000-0005-0000-0000-0000F2100000}"/>
    <cellStyle name="20% - Accent5 3 2 3 8" xfId="3744" xr:uid="{00000000-0005-0000-0000-0000F3100000}"/>
    <cellStyle name="20% - Accent5 3 2 3 9" xfId="3745" xr:uid="{00000000-0005-0000-0000-0000F4100000}"/>
    <cellStyle name="20% - Accent5 3 2 3_Attribute" xfId="31266" xr:uid="{00000000-0005-0000-0000-0000F5100000}"/>
    <cellStyle name="20% - Accent5 3 2 4" xfId="3746" xr:uid="{00000000-0005-0000-0000-0000F6100000}"/>
    <cellStyle name="20% - Accent5 3 2 4 10" xfId="18914" xr:uid="{00000000-0005-0000-0000-0000F7100000}"/>
    <cellStyle name="20% - Accent5 3 2 4 2" xfId="3747" xr:uid="{00000000-0005-0000-0000-0000F8100000}"/>
    <cellStyle name="20% - Accent5 3 2 4 2 2" xfId="3748" xr:uid="{00000000-0005-0000-0000-0000F9100000}"/>
    <cellStyle name="20% - Accent5 3 2 4 2 3" xfId="3749" xr:uid="{00000000-0005-0000-0000-0000FA100000}"/>
    <cellStyle name="20% - Accent5 3 2 4 2 4" xfId="18915" xr:uid="{00000000-0005-0000-0000-0000FB100000}"/>
    <cellStyle name="20% - Accent5 3 2 4 2_Attribute" xfId="31271" xr:uid="{00000000-0005-0000-0000-0000FC100000}"/>
    <cellStyle name="20% - Accent5 3 2 4 3" xfId="3750" xr:uid="{00000000-0005-0000-0000-0000FD100000}"/>
    <cellStyle name="20% - Accent5 3 2 4 3 2" xfId="3751" xr:uid="{00000000-0005-0000-0000-0000FE100000}"/>
    <cellStyle name="20% - Accent5 3 2 4 3 3" xfId="3752" xr:uid="{00000000-0005-0000-0000-0000FF100000}"/>
    <cellStyle name="20% - Accent5 3 2 4 3 4" xfId="18916" xr:uid="{00000000-0005-0000-0000-000000110000}"/>
    <cellStyle name="20% - Accent5 3 2 4 3_Attribute" xfId="31272" xr:uid="{00000000-0005-0000-0000-000001110000}"/>
    <cellStyle name="20% - Accent5 3 2 4 4" xfId="3753" xr:uid="{00000000-0005-0000-0000-000002110000}"/>
    <cellStyle name="20% - Accent5 3 2 4 4 2" xfId="3754" xr:uid="{00000000-0005-0000-0000-000003110000}"/>
    <cellStyle name="20% - Accent5 3 2 4 4 3" xfId="3755" xr:uid="{00000000-0005-0000-0000-000004110000}"/>
    <cellStyle name="20% - Accent5 3 2 4 4 4" xfId="18917" xr:uid="{00000000-0005-0000-0000-000005110000}"/>
    <cellStyle name="20% - Accent5 3 2 4 4_Attribute" xfId="31273" xr:uid="{00000000-0005-0000-0000-000006110000}"/>
    <cellStyle name="20% - Accent5 3 2 4 5" xfId="3756" xr:uid="{00000000-0005-0000-0000-000007110000}"/>
    <cellStyle name="20% - Accent5 3 2 4 6" xfId="3757" xr:uid="{00000000-0005-0000-0000-000008110000}"/>
    <cellStyle name="20% - Accent5 3 2 4 7" xfId="3758" xr:uid="{00000000-0005-0000-0000-000009110000}"/>
    <cellStyle name="20% - Accent5 3 2 4 8" xfId="3759" xr:uid="{00000000-0005-0000-0000-00000A110000}"/>
    <cellStyle name="20% - Accent5 3 2 4 9" xfId="3760" xr:uid="{00000000-0005-0000-0000-00000B110000}"/>
    <cellStyle name="20% - Accent5 3 2 4_Attribute" xfId="31270" xr:uid="{00000000-0005-0000-0000-00000C110000}"/>
    <cellStyle name="20% - Accent5 3 2 5" xfId="3761" xr:uid="{00000000-0005-0000-0000-00000D110000}"/>
    <cellStyle name="20% - Accent5 3 2 5 2" xfId="3762" xr:uid="{00000000-0005-0000-0000-00000E110000}"/>
    <cellStyle name="20% - Accent5 3 2 5 3" xfId="3763" xr:uid="{00000000-0005-0000-0000-00000F110000}"/>
    <cellStyle name="20% - Accent5 3 2 5 4" xfId="18918" xr:uid="{00000000-0005-0000-0000-000010110000}"/>
    <cellStyle name="20% - Accent5 3 2 5_Attribute" xfId="31274" xr:uid="{00000000-0005-0000-0000-000011110000}"/>
    <cellStyle name="20% - Accent5 3 2 6" xfId="3764" xr:uid="{00000000-0005-0000-0000-000012110000}"/>
    <cellStyle name="20% - Accent5 3 2 6 2" xfId="3765" xr:uid="{00000000-0005-0000-0000-000013110000}"/>
    <cellStyle name="20% - Accent5 3 2 6 3" xfId="3766" xr:uid="{00000000-0005-0000-0000-000014110000}"/>
    <cellStyle name="20% - Accent5 3 2 6 4" xfId="18919" xr:uid="{00000000-0005-0000-0000-000015110000}"/>
    <cellStyle name="20% - Accent5 3 2 6_Attribute" xfId="31275" xr:uid="{00000000-0005-0000-0000-000016110000}"/>
    <cellStyle name="20% - Accent5 3 2 7" xfId="3767" xr:uid="{00000000-0005-0000-0000-000017110000}"/>
    <cellStyle name="20% - Accent5 3 2 7 2" xfId="3768" xr:uid="{00000000-0005-0000-0000-000018110000}"/>
    <cellStyle name="20% - Accent5 3 2 7 3" xfId="3769" xr:uid="{00000000-0005-0000-0000-000019110000}"/>
    <cellStyle name="20% - Accent5 3 2 7 4" xfId="18920" xr:uid="{00000000-0005-0000-0000-00001A110000}"/>
    <cellStyle name="20% - Accent5 3 2 7_Attribute" xfId="31276" xr:uid="{00000000-0005-0000-0000-00001B110000}"/>
    <cellStyle name="20% - Accent5 3 2 8" xfId="3770" xr:uid="{00000000-0005-0000-0000-00001C110000}"/>
    <cellStyle name="20% - Accent5 3 2 9" xfId="3771" xr:uid="{00000000-0005-0000-0000-00001D110000}"/>
    <cellStyle name="20% - Accent5 3 2_Attribute" xfId="17987" xr:uid="{00000000-0005-0000-0000-00001E110000}"/>
    <cellStyle name="20% - Accent5 3 3" xfId="238" xr:uid="{00000000-0005-0000-0000-00001F110000}"/>
    <cellStyle name="20% - Accent5 3 3 10" xfId="3772" xr:uid="{00000000-0005-0000-0000-000020110000}"/>
    <cellStyle name="20% - Accent5 3 3 11" xfId="3773" xr:uid="{00000000-0005-0000-0000-000021110000}"/>
    <cellStyle name="20% - Accent5 3 3 12" xfId="18921" xr:uid="{00000000-0005-0000-0000-000022110000}"/>
    <cellStyle name="20% - Accent5 3 3 2" xfId="3774" xr:uid="{00000000-0005-0000-0000-000023110000}"/>
    <cellStyle name="20% - Accent5 3 3 2 10" xfId="18922" xr:uid="{00000000-0005-0000-0000-000024110000}"/>
    <cellStyle name="20% - Accent5 3 3 2 2" xfId="3775" xr:uid="{00000000-0005-0000-0000-000025110000}"/>
    <cellStyle name="20% - Accent5 3 3 2 2 2" xfId="3776" xr:uid="{00000000-0005-0000-0000-000026110000}"/>
    <cellStyle name="20% - Accent5 3 3 2 2 3" xfId="3777" xr:uid="{00000000-0005-0000-0000-000027110000}"/>
    <cellStyle name="20% - Accent5 3 3 2 2 4" xfId="18923" xr:uid="{00000000-0005-0000-0000-000028110000}"/>
    <cellStyle name="20% - Accent5 3 3 2 2_Attribute" xfId="31278" xr:uid="{00000000-0005-0000-0000-000029110000}"/>
    <cellStyle name="20% - Accent5 3 3 2 3" xfId="3778" xr:uid="{00000000-0005-0000-0000-00002A110000}"/>
    <cellStyle name="20% - Accent5 3 3 2 3 2" xfId="3779" xr:uid="{00000000-0005-0000-0000-00002B110000}"/>
    <cellStyle name="20% - Accent5 3 3 2 3 3" xfId="3780" xr:uid="{00000000-0005-0000-0000-00002C110000}"/>
    <cellStyle name="20% - Accent5 3 3 2 3 4" xfId="18924" xr:uid="{00000000-0005-0000-0000-00002D110000}"/>
    <cellStyle name="20% - Accent5 3 3 2 3_Attribute" xfId="31279" xr:uid="{00000000-0005-0000-0000-00002E110000}"/>
    <cellStyle name="20% - Accent5 3 3 2 4" xfId="3781" xr:uid="{00000000-0005-0000-0000-00002F110000}"/>
    <cellStyle name="20% - Accent5 3 3 2 4 2" xfId="3782" xr:uid="{00000000-0005-0000-0000-000030110000}"/>
    <cellStyle name="20% - Accent5 3 3 2 4 3" xfId="3783" xr:uid="{00000000-0005-0000-0000-000031110000}"/>
    <cellStyle name="20% - Accent5 3 3 2 4 4" xfId="18925" xr:uid="{00000000-0005-0000-0000-000032110000}"/>
    <cellStyle name="20% - Accent5 3 3 2 4_Attribute" xfId="31280" xr:uid="{00000000-0005-0000-0000-000033110000}"/>
    <cellStyle name="20% - Accent5 3 3 2 5" xfId="3784" xr:uid="{00000000-0005-0000-0000-000034110000}"/>
    <cellStyle name="20% - Accent5 3 3 2 6" xfId="3785" xr:uid="{00000000-0005-0000-0000-000035110000}"/>
    <cellStyle name="20% - Accent5 3 3 2 7" xfId="3786" xr:uid="{00000000-0005-0000-0000-000036110000}"/>
    <cellStyle name="20% - Accent5 3 3 2 8" xfId="3787" xr:uid="{00000000-0005-0000-0000-000037110000}"/>
    <cellStyle name="20% - Accent5 3 3 2 9" xfId="3788" xr:uid="{00000000-0005-0000-0000-000038110000}"/>
    <cellStyle name="20% - Accent5 3 3 2_Attribute" xfId="31277" xr:uid="{00000000-0005-0000-0000-000039110000}"/>
    <cellStyle name="20% - Accent5 3 3 3" xfId="3789" xr:uid="{00000000-0005-0000-0000-00003A110000}"/>
    <cellStyle name="20% - Accent5 3 3 3 10" xfId="18926" xr:uid="{00000000-0005-0000-0000-00003B110000}"/>
    <cellStyle name="20% - Accent5 3 3 3 2" xfId="3790" xr:uid="{00000000-0005-0000-0000-00003C110000}"/>
    <cellStyle name="20% - Accent5 3 3 3 2 2" xfId="3791" xr:uid="{00000000-0005-0000-0000-00003D110000}"/>
    <cellStyle name="20% - Accent5 3 3 3 2 3" xfId="3792" xr:uid="{00000000-0005-0000-0000-00003E110000}"/>
    <cellStyle name="20% - Accent5 3 3 3 2 4" xfId="18927" xr:uid="{00000000-0005-0000-0000-00003F110000}"/>
    <cellStyle name="20% - Accent5 3 3 3 2_Attribute" xfId="31282" xr:uid="{00000000-0005-0000-0000-000040110000}"/>
    <cellStyle name="20% - Accent5 3 3 3 3" xfId="3793" xr:uid="{00000000-0005-0000-0000-000041110000}"/>
    <cellStyle name="20% - Accent5 3 3 3 3 2" xfId="3794" xr:uid="{00000000-0005-0000-0000-000042110000}"/>
    <cellStyle name="20% - Accent5 3 3 3 3 3" xfId="3795" xr:uid="{00000000-0005-0000-0000-000043110000}"/>
    <cellStyle name="20% - Accent5 3 3 3 3 4" xfId="18928" xr:uid="{00000000-0005-0000-0000-000044110000}"/>
    <cellStyle name="20% - Accent5 3 3 3 3_Attribute" xfId="31283" xr:uid="{00000000-0005-0000-0000-000045110000}"/>
    <cellStyle name="20% - Accent5 3 3 3 4" xfId="3796" xr:uid="{00000000-0005-0000-0000-000046110000}"/>
    <cellStyle name="20% - Accent5 3 3 3 4 2" xfId="3797" xr:uid="{00000000-0005-0000-0000-000047110000}"/>
    <cellStyle name="20% - Accent5 3 3 3 4 3" xfId="3798" xr:uid="{00000000-0005-0000-0000-000048110000}"/>
    <cellStyle name="20% - Accent5 3 3 3 4 4" xfId="18929" xr:uid="{00000000-0005-0000-0000-000049110000}"/>
    <cellStyle name="20% - Accent5 3 3 3 4_Attribute" xfId="31284" xr:uid="{00000000-0005-0000-0000-00004A110000}"/>
    <cellStyle name="20% - Accent5 3 3 3 5" xfId="3799" xr:uid="{00000000-0005-0000-0000-00004B110000}"/>
    <cellStyle name="20% - Accent5 3 3 3 6" xfId="3800" xr:uid="{00000000-0005-0000-0000-00004C110000}"/>
    <cellStyle name="20% - Accent5 3 3 3 7" xfId="3801" xr:uid="{00000000-0005-0000-0000-00004D110000}"/>
    <cellStyle name="20% - Accent5 3 3 3 8" xfId="3802" xr:uid="{00000000-0005-0000-0000-00004E110000}"/>
    <cellStyle name="20% - Accent5 3 3 3 9" xfId="3803" xr:uid="{00000000-0005-0000-0000-00004F110000}"/>
    <cellStyle name="20% - Accent5 3 3 3_Attribute" xfId="31281" xr:uid="{00000000-0005-0000-0000-000050110000}"/>
    <cellStyle name="20% - Accent5 3 3 4" xfId="3804" xr:uid="{00000000-0005-0000-0000-000051110000}"/>
    <cellStyle name="20% - Accent5 3 3 4 2" xfId="3805" xr:uid="{00000000-0005-0000-0000-000052110000}"/>
    <cellStyle name="20% - Accent5 3 3 4 3" xfId="3806" xr:uid="{00000000-0005-0000-0000-000053110000}"/>
    <cellStyle name="20% - Accent5 3 3 4 4" xfId="18930" xr:uid="{00000000-0005-0000-0000-000054110000}"/>
    <cellStyle name="20% - Accent5 3 3 4_Attribute" xfId="31285" xr:uid="{00000000-0005-0000-0000-000055110000}"/>
    <cellStyle name="20% - Accent5 3 3 5" xfId="3807" xr:uid="{00000000-0005-0000-0000-000056110000}"/>
    <cellStyle name="20% - Accent5 3 3 5 2" xfId="3808" xr:uid="{00000000-0005-0000-0000-000057110000}"/>
    <cellStyle name="20% - Accent5 3 3 5 3" xfId="3809" xr:uid="{00000000-0005-0000-0000-000058110000}"/>
    <cellStyle name="20% - Accent5 3 3 5 4" xfId="18931" xr:uid="{00000000-0005-0000-0000-000059110000}"/>
    <cellStyle name="20% - Accent5 3 3 5_Attribute" xfId="31286" xr:uid="{00000000-0005-0000-0000-00005A110000}"/>
    <cellStyle name="20% - Accent5 3 3 6" xfId="3810" xr:uid="{00000000-0005-0000-0000-00005B110000}"/>
    <cellStyle name="20% - Accent5 3 3 6 2" xfId="3811" xr:uid="{00000000-0005-0000-0000-00005C110000}"/>
    <cellStyle name="20% - Accent5 3 3 6 3" xfId="3812" xr:uid="{00000000-0005-0000-0000-00005D110000}"/>
    <cellStyle name="20% - Accent5 3 3 6 4" xfId="18932" xr:uid="{00000000-0005-0000-0000-00005E110000}"/>
    <cellStyle name="20% - Accent5 3 3 6_Attribute" xfId="31287" xr:uid="{00000000-0005-0000-0000-00005F110000}"/>
    <cellStyle name="20% - Accent5 3 3 7" xfId="3813" xr:uid="{00000000-0005-0000-0000-000060110000}"/>
    <cellStyle name="20% - Accent5 3 3 8" xfId="3814" xr:uid="{00000000-0005-0000-0000-000061110000}"/>
    <cellStyle name="20% - Accent5 3 3 9" xfId="3815" xr:uid="{00000000-0005-0000-0000-000062110000}"/>
    <cellStyle name="20% - Accent5 3 3_Attribute" xfId="17989" xr:uid="{00000000-0005-0000-0000-000063110000}"/>
    <cellStyle name="20% - Accent5 3 4" xfId="3816" xr:uid="{00000000-0005-0000-0000-000064110000}"/>
    <cellStyle name="20% - Accent5 3 4 10" xfId="18933" xr:uid="{00000000-0005-0000-0000-000065110000}"/>
    <cellStyle name="20% - Accent5 3 4 2" xfId="3817" xr:uid="{00000000-0005-0000-0000-000066110000}"/>
    <cellStyle name="20% - Accent5 3 4 2 2" xfId="3818" xr:uid="{00000000-0005-0000-0000-000067110000}"/>
    <cellStyle name="20% - Accent5 3 4 2 3" xfId="3819" xr:uid="{00000000-0005-0000-0000-000068110000}"/>
    <cellStyle name="20% - Accent5 3 4 2 4" xfId="18934" xr:uid="{00000000-0005-0000-0000-000069110000}"/>
    <cellStyle name="20% - Accent5 3 4 2_Attribute" xfId="31289" xr:uid="{00000000-0005-0000-0000-00006A110000}"/>
    <cellStyle name="20% - Accent5 3 4 3" xfId="3820" xr:uid="{00000000-0005-0000-0000-00006B110000}"/>
    <cellStyle name="20% - Accent5 3 4 3 2" xfId="3821" xr:uid="{00000000-0005-0000-0000-00006C110000}"/>
    <cellStyle name="20% - Accent5 3 4 3 3" xfId="3822" xr:uid="{00000000-0005-0000-0000-00006D110000}"/>
    <cellStyle name="20% - Accent5 3 4 3 4" xfId="18935" xr:uid="{00000000-0005-0000-0000-00006E110000}"/>
    <cellStyle name="20% - Accent5 3 4 3_Attribute" xfId="31290" xr:uid="{00000000-0005-0000-0000-00006F110000}"/>
    <cellStyle name="20% - Accent5 3 4 4" xfId="3823" xr:uid="{00000000-0005-0000-0000-000070110000}"/>
    <cellStyle name="20% - Accent5 3 4 4 2" xfId="3824" xr:uid="{00000000-0005-0000-0000-000071110000}"/>
    <cellStyle name="20% - Accent5 3 4 4 3" xfId="3825" xr:uid="{00000000-0005-0000-0000-000072110000}"/>
    <cellStyle name="20% - Accent5 3 4 4 4" xfId="18936" xr:uid="{00000000-0005-0000-0000-000073110000}"/>
    <cellStyle name="20% - Accent5 3 4 4_Attribute" xfId="31291" xr:uid="{00000000-0005-0000-0000-000074110000}"/>
    <cellStyle name="20% - Accent5 3 4 5" xfId="3826" xr:uid="{00000000-0005-0000-0000-000075110000}"/>
    <cellStyle name="20% - Accent5 3 4 6" xfId="3827" xr:uid="{00000000-0005-0000-0000-000076110000}"/>
    <cellStyle name="20% - Accent5 3 4 7" xfId="3828" xr:uid="{00000000-0005-0000-0000-000077110000}"/>
    <cellStyle name="20% - Accent5 3 4 8" xfId="3829" xr:uid="{00000000-0005-0000-0000-000078110000}"/>
    <cellStyle name="20% - Accent5 3 4 9" xfId="3830" xr:uid="{00000000-0005-0000-0000-000079110000}"/>
    <cellStyle name="20% - Accent5 3 4_Attribute" xfId="31288" xr:uid="{00000000-0005-0000-0000-00007A110000}"/>
    <cellStyle name="20% - Accent5 3 5" xfId="3831" xr:uid="{00000000-0005-0000-0000-00007B110000}"/>
    <cellStyle name="20% - Accent5 3 5 10" xfId="18937" xr:uid="{00000000-0005-0000-0000-00007C110000}"/>
    <cellStyle name="20% - Accent5 3 5 2" xfId="3832" xr:uid="{00000000-0005-0000-0000-00007D110000}"/>
    <cellStyle name="20% - Accent5 3 5 2 2" xfId="3833" xr:uid="{00000000-0005-0000-0000-00007E110000}"/>
    <cellStyle name="20% - Accent5 3 5 2 3" xfId="3834" xr:uid="{00000000-0005-0000-0000-00007F110000}"/>
    <cellStyle name="20% - Accent5 3 5 2 4" xfId="18938" xr:uid="{00000000-0005-0000-0000-000080110000}"/>
    <cellStyle name="20% - Accent5 3 5 2_Attribute" xfId="31293" xr:uid="{00000000-0005-0000-0000-000081110000}"/>
    <cellStyle name="20% - Accent5 3 5 3" xfId="3835" xr:uid="{00000000-0005-0000-0000-000082110000}"/>
    <cellStyle name="20% - Accent5 3 5 3 2" xfId="3836" xr:uid="{00000000-0005-0000-0000-000083110000}"/>
    <cellStyle name="20% - Accent5 3 5 3 3" xfId="3837" xr:uid="{00000000-0005-0000-0000-000084110000}"/>
    <cellStyle name="20% - Accent5 3 5 3 4" xfId="18939" xr:uid="{00000000-0005-0000-0000-000085110000}"/>
    <cellStyle name="20% - Accent5 3 5 3_Attribute" xfId="31294" xr:uid="{00000000-0005-0000-0000-000086110000}"/>
    <cellStyle name="20% - Accent5 3 5 4" xfId="3838" xr:uid="{00000000-0005-0000-0000-000087110000}"/>
    <cellStyle name="20% - Accent5 3 5 4 2" xfId="3839" xr:uid="{00000000-0005-0000-0000-000088110000}"/>
    <cellStyle name="20% - Accent5 3 5 4 3" xfId="3840" xr:uid="{00000000-0005-0000-0000-000089110000}"/>
    <cellStyle name="20% - Accent5 3 5 4 4" xfId="18940" xr:uid="{00000000-0005-0000-0000-00008A110000}"/>
    <cellStyle name="20% - Accent5 3 5 4_Attribute" xfId="31295" xr:uid="{00000000-0005-0000-0000-00008B110000}"/>
    <cellStyle name="20% - Accent5 3 5 5" xfId="3841" xr:uid="{00000000-0005-0000-0000-00008C110000}"/>
    <cellStyle name="20% - Accent5 3 5 6" xfId="3842" xr:uid="{00000000-0005-0000-0000-00008D110000}"/>
    <cellStyle name="20% - Accent5 3 5 7" xfId="3843" xr:uid="{00000000-0005-0000-0000-00008E110000}"/>
    <cellStyle name="20% - Accent5 3 5 8" xfId="3844" xr:uid="{00000000-0005-0000-0000-00008F110000}"/>
    <cellStyle name="20% - Accent5 3 5 9" xfId="3845" xr:uid="{00000000-0005-0000-0000-000090110000}"/>
    <cellStyle name="20% - Accent5 3 5_Attribute" xfId="31292" xr:uid="{00000000-0005-0000-0000-000091110000}"/>
    <cellStyle name="20% - Accent5 3 6" xfId="3846" xr:uid="{00000000-0005-0000-0000-000092110000}"/>
    <cellStyle name="20% - Accent5 3 6 2" xfId="3847" xr:uid="{00000000-0005-0000-0000-000093110000}"/>
    <cellStyle name="20% - Accent5 3 6 3" xfId="3848" xr:uid="{00000000-0005-0000-0000-000094110000}"/>
    <cellStyle name="20% - Accent5 3 6 4" xfId="18941" xr:uid="{00000000-0005-0000-0000-000095110000}"/>
    <cellStyle name="20% - Accent5 3 6_Attribute" xfId="31296" xr:uid="{00000000-0005-0000-0000-000096110000}"/>
    <cellStyle name="20% - Accent5 3 7" xfId="3849" xr:uid="{00000000-0005-0000-0000-000097110000}"/>
    <cellStyle name="20% - Accent5 3 7 2" xfId="3850" xr:uid="{00000000-0005-0000-0000-000098110000}"/>
    <cellStyle name="20% - Accent5 3 7 3" xfId="3851" xr:uid="{00000000-0005-0000-0000-000099110000}"/>
    <cellStyle name="20% - Accent5 3 7 4" xfId="18942" xr:uid="{00000000-0005-0000-0000-00009A110000}"/>
    <cellStyle name="20% - Accent5 3 7_Attribute" xfId="31297" xr:uid="{00000000-0005-0000-0000-00009B110000}"/>
    <cellStyle name="20% - Accent5 3 8" xfId="3852" xr:uid="{00000000-0005-0000-0000-00009C110000}"/>
    <cellStyle name="20% - Accent5 3 8 2" xfId="3853" xr:uid="{00000000-0005-0000-0000-00009D110000}"/>
    <cellStyle name="20% - Accent5 3 8 3" xfId="3854" xr:uid="{00000000-0005-0000-0000-00009E110000}"/>
    <cellStyle name="20% - Accent5 3 8 4" xfId="18943" xr:uid="{00000000-0005-0000-0000-00009F110000}"/>
    <cellStyle name="20% - Accent5 3 8_Attribute" xfId="31298" xr:uid="{00000000-0005-0000-0000-0000A0110000}"/>
    <cellStyle name="20% - Accent5 3 9" xfId="3855" xr:uid="{00000000-0005-0000-0000-0000A1110000}"/>
    <cellStyle name="20% - Accent5 3_Attribute" xfId="17986" xr:uid="{00000000-0005-0000-0000-0000A2110000}"/>
    <cellStyle name="20% - Accent5 4" xfId="157" xr:uid="{00000000-0005-0000-0000-0000A3110000}"/>
    <cellStyle name="20% - Accent5 5" xfId="147" xr:uid="{00000000-0005-0000-0000-0000A4110000}"/>
    <cellStyle name="20% - Accent5 5 10" xfId="3856" xr:uid="{00000000-0005-0000-0000-0000A5110000}"/>
    <cellStyle name="20% - Accent5 5 11" xfId="3857" xr:uid="{00000000-0005-0000-0000-0000A6110000}"/>
    <cellStyle name="20% - Accent5 5 12" xfId="3858" xr:uid="{00000000-0005-0000-0000-0000A7110000}"/>
    <cellStyle name="20% - Accent5 5 13" xfId="18944" xr:uid="{00000000-0005-0000-0000-0000A8110000}"/>
    <cellStyle name="20% - Accent5 5 2" xfId="252" xr:uid="{00000000-0005-0000-0000-0000A9110000}"/>
    <cellStyle name="20% - Accent5 5 2 10" xfId="3859" xr:uid="{00000000-0005-0000-0000-0000AA110000}"/>
    <cellStyle name="20% - Accent5 5 2 11" xfId="3860" xr:uid="{00000000-0005-0000-0000-0000AB110000}"/>
    <cellStyle name="20% - Accent5 5 2 12" xfId="18945" xr:uid="{00000000-0005-0000-0000-0000AC110000}"/>
    <cellStyle name="20% - Accent5 5 2 2" xfId="3861" xr:uid="{00000000-0005-0000-0000-0000AD110000}"/>
    <cellStyle name="20% - Accent5 5 2 2 10" xfId="18946" xr:uid="{00000000-0005-0000-0000-0000AE110000}"/>
    <cellStyle name="20% - Accent5 5 2 2 2" xfId="3862" xr:uid="{00000000-0005-0000-0000-0000AF110000}"/>
    <cellStyle name="20% - Accent5 5 2 2 2 2" xfId="3863" xr:uid="{00000000-0005-0000-0000-0000B0110000}"/>
    <cellStyle name="20% - Accent5 5 2 2 2 3" xfId="3864" xr:uid="{00000000-0005-0000-0000-0000B1110000}"/>
    <cellStyle name="20% - Accent5 5 2 2 2 4" xfId="18947" xr:uid="{00000000-0005-0000-0000-0000B2110000}"/>
    <cellStyle name="20% - Accent5 5 2 2 2_Attribute" xfId="31300" xr:uid="{00000000-0005-0000-0000-0000B3110000}"/>
    <cellStyle name="20% - Accent5 5 2 2 3" xfId="3865" xr:uid="{00000000-0005-0000-0000-0000B4110000}"/>
    <cellStyle name="20% - Accent5 5 2 2 3 2" xfId="3866" xr:uid="{00000000-0005-0000-0000-0000B5110000}"/>
    <cellStyle name="20% - Accent5 5 2 2 3 3" xfId="3867" xr:uid="{00000000-0005-0000-0000-0000B6110000}"/>
    <cellStyle name="20% - Accent5 5 2 2 3 4" xfId="18948" xr:uid="{00000000-0005-0000-0000-0000B7110000}"/>
    <cellStyle name="20% - Accent5 5 2 2 3_Attribute" xfId="31301" xr:uid="{00000000-0005-0000-0000-0000B8110000}"/>
    <cellStyle name="20% - Accent5 5 2 2 4" xfId="3868" xr:uid="{00000000-0005-0000-0000-0000B9110000}"/>
    <cellStyle name="20% - Accent5 5 2 2 4 2" xfId="3869" xr:uid="{00000000-0005-0000-0000-0000BA110000}"/>
    <cellStyle name="20% - Accent5 5 2 2 4 3" xfId="3870" xr:uid="{00000000-0005-0000-0000-0000BB110000}"/>
    <cellStyle name="20% - Accent5 5 2 2 4 4" xfId="18949" xr:uid="{00000000-0005-0000-0000-0000BC110000}"/>
    <cellStyle name="20% - Accent5 5 2 2 4_Attribute" xfId="31302" xr:uid="{00000000-0005-0000-0000-0000BD110000}"/>
    <cellStyle name="20% - Accent5 5 2 2 5" xfId="3871" xr:uid="{00000000-0005-0000-0000-0000BE110000}"/>
    <cellStyle name="20% - Accent5 5 2 2 6" xfId="3872" xr:uid="{00000000-0005-0000-0000-0000BF110000}"/>
    <cellStyle name="20% - Accent5 5 2 2 7" xfId="3873" xr:uid="{00000000-0005-0000-0000-0000C0110000}"/>
    <cellStyle name="20% - Accent5 5 2 2 8" xfId="3874" xr:uid="{00000000-0005-0000-0000-0000C1110000}"/>
    <cellStyle name="20% - Accent5 5 2 2 9" xfId="3875" xr:uid="{00000000-0005-0000-0000-0000C2110000}"/>
    <cellStyle name="20% - Accent5 5 2 2_Attribute" xfId="31299" xr:uid="{00000000-0005-0000-0000-0000C3110000}"/>
    <cellStyle name="20% - Accent5 5 2 3" xfId="3876" xr:uid="{00000000-0005-0000-0000-0000C4110000}"/>
    <cellStyle name="20% - Accent5 5 2 3 10" xfId="18950" xr:uid="{00000000-0005-0000-0000-0000C5110000}"/>
    <cellStyle name="20% - Accent5 5 2 3 2" xfId="3877" xr:uid="{00000000-0005-0000-0000-0000C6110000}"/>
    <cellStyle name="20% - Accent5 5 2 3 2 2" xfId="3878" xr:uid="{00000000-0005-0000-0000-0000C7110000}"/>
    <cellStyle name="20% - Accent5 5 2 3 2 3" xfId="3879" xr:uid="{00000000-0005-0000-0000-0000C8110000}"/>
    <cellStyle name="20% - Accent5 5 2 3 2 4" xfId="18951" xr:uid="{00000000-0005-0000-0000-0000C9110000}"/>
    <cellStyle name="20% - Accent5 5 2 3 2_Attribute" xfId="31304" xr:uid="{00000000-0005-0000-0000-0000CA110000}"/>
    <cellStyle name="20% - Accent5 5 2 3 3" xfId="3880" xr:uid="{00000000-0005-0000-0000-0000CB110000}"/>
    <cellStyle name="20% - Accent5 5 2 3 3 2" xfId="3881" xr:uid="{00000000-0005-0000-0000-0000CC110000}"/>
    <cellStyle name="20% - Accent5 5 2 3 3 3" xfId="3882" xr:uid="{00000000-0005-0000-0000-0000CD110000}"/>
    <cellStyle name="20% - Accent5 5 2 3 3 4" xfId="18952" xr:uid="{00000000-0005-0000-0000-0000CE110000}"/>
    <cellStyle name="20% - Accent5 5 2 3 3_Attribute" xfId="31305" xr:uid="{00000000-0005-0000-0000-0000CF110000}"/>
    <cellStyle name="20% - Accent5 5 2 3 4" xfId="3883" xr:uid="{00000000-0005-0000-0000-0000D0110000}"/>
    <cellStyle name="20% - Accent5 5 2 3 4 2" xfId="3884" xr:uid="{00000000-0005-0000-0000-0000D1110000}"/>
    <cellStyle name="20% - Accent5 5 2 3 4 3" xfId="3885" xr:uid="{00000000-0005-0000-0000-0000D2110000}"/>
    <cellStyle name="20% - Accent5 5 2 3 4 4" xfId="18953" xr:uid="{00000000-0005-0000-0000-0000D3110000}"/>
    <cellStyle name="20% - Accent5 5 2 3 4_Attribute" xfId="31306" xr:uid="{00000000-0005-0000-0000-0000D4110000}"/>
    <cellStyle name="20% - Accent5 5 2 3 5" xfId="3886" xr:uid="{00000000-0005-0000-0000-0000D5110000}"/>
    <cellStyle name="20% - Accent5 5 2 3 6" xfId="3887" xr:uid="{00000000-0005-0000-0000-0000D6110000}"/>
    <cellStyle name="20% - Accent5 5 2 3 7" xfId="3888" xr:uid="{00000000-0005-0000-0000-0000D7110000}"/>
    <cellStyle name="20% - Accent5 5 2 3 8" xfId="3889" xr:uid="{00000000-0005-0000-0000-0000D8110000}"/>
    <cellStyle name="20% - Accent5 5 2 3 9" xfId="3890" xr:uid="{00000000-0005-0000-0000-0000D9110000}"/>
    <cellStyle name="20% - Accent5 5 2 3_Attribute" xfId="31303" xr:uid="{00000000-0005-0000-0000-0000DA110000}"/>
    <cellStyle name="20% - Accent5 5 2 4" xfId="3891" xr:uid="{00000000-0005-0000-0000-0000DB110000}"/>
    <cellStyle name="20% - Accent5 5 2 4 2" xfId="3892" xr:uid="{00000000-0005-0000-0000-0000DC110000}"/>
    <cellStyle name="20% - Accent5 5 2 4 3" xfId="3893" xr:uid="{00000000-0005-0000-0000-0000DD110000}"/>
    <cellStyle name="20% - Accent5 5 2 4 4" xfId="18954" xr:uid="{00000000-0005-0000-0000-0000DE110000}"/>
    <cellStyle name="20% - Accent5 5 2 4_Attribute" xfId="31307" xr:uid="{00000000-0005-0000-0000-0000DF110000}"/>
    <cellStyle name="20% - Accent5 5 2 5" xfId="3894" xr:uid="{00000000-0005-0000-0000-0000E0110000}"/>
    <cellStyle name="20% - Accent5 5 2 5 2" xfId="3895" xr:uid="{00000000-0005-0000-0000-0000E1110000}"/>
    <cellStyle name="20% - Accent5 5 2 5 3" xfId="3896" xr:uid="{00000000-0005-0000-0000-0000E2110000}"/>
    <cellStyle name="20% - Accent5 5 2 5 4" xfId="18955" xr:uid="{00000000-0005-0000-0000-0000E3110000}"/>
    <cellStyle name="20% - Accent5 5 2 5_Attribute" xfId="31308" xr:uid="{00000000-0005-0000-0000-0000E4110000}"/>
    <cellStyle name="20% - Accent5 5 2 6" xfId="3897" xr:uid="{00000000-0005-0000-0000-0000E5110000}"/>
    <cellStyle name="20% - Accent5 5 2 6 2" xfId="3898" xr:uid="{00000000-0005-0000-0000-0000E6110000}"/>
    <cellStyle name="20% - Accent5 5 2 6 3" xfId="3899" xr:uid="{00000000-0005-0000-0000-0000E7110000}"/>
    <cellStyle name="20% - Accent5 5 2 6 4" xfId="18956" xr:uid="{00000000-0005-0000-0000-0000E8110000}"/>
    <cellStyle name="20% - Accent5 5 2 6_Attribute" xfId="31309" xr:uid="{00000000-0005-0000-0000-0000E9110000}"/>
    <cellStyle name="20% - Accent5 5 2 7" xfId="3900" xr:uid="{00000000-0005-0000-0000-0000EA110000}"/>
    <cellStyle name="20% - Accent5 5 2 8" xfId="3901" xr:uid="{00000000-0005-0000-0000-0000EB110000}"/>
    <cellStyle name="20% - Accent5 5 2 9" xfId="3902" xr:uid="{00000000-0005-0000-0000-0000EC110000}"/>
    <cellStyle name="20% - Accent5 5 2_Attribute" xfId="17991" xr:uid="{00000000-0005-0000-0000-0000ED110000}"/>
    <cellStyle name="20% - Accent5 5 3" xfId="3903" xr:uid="{00000000-0005-0000-0000-0000EE110000}"/>
    <cellStyle name="20% - Accent5 5 3 10" xfId="18957" xr:uid="{00000000-0005-0000-0000-0000EF110000}"/>
    <cellStyle name="20% - Accent5 5 3 2" xfId="3904" xr:uid="{00000000-0005-0000-0000-0000F0110000}"/>
    <cellStyle name="20% - Accent5 5 3 2 2" xfId="3905" xr:uid="{00000000-0005-0000-0000-0000F1110000}"/>
    <cellStyle name="20% - Accent5 5 3 2 3" xfId="3906" xr:uid="{00000000-0005-0000-0000-0000F2110000}"/>
    <cellStyle name="20% - Accent5 5 3 2 4" xfId="18958" xr:uid="{00000000-0005-0000-0000-0000F3110000}"/>
    <cellStyle name="20% - Accent5 5 3 2_Attribute" xfId="31311" xr:uid="{00000000-0005-0000-0000-0000F4110000}"/>
    <cellStyle name="20% - Accent5 5 3 3" xfId="3907" xr:uid="{00000000-0005-0000-0000-0000F5110000}"/>
    <cellStyle name="20% - Accent5 5 3 3 2" xfId="3908" xr:uid="{00000000-0005-0000-0000-0000F6110000}"/>
    <cellStyle name="20% - Accent5 5 3 3 3" xfId="3909" xr:uid="{00000000-0005-0000-0000-0000F7110000}"/>
    <cellStyle name="20% - Accent5 5 3 3 4" xfId="18959" xr:uid="{00000000-0005-0000-0000-0000F8110000}"/>
    <cellStyle name="20% - Accent5 5 3 3_Attribute" xfId="31312" xr:uid="{00000000-0005-0000-0000-0000F9110000}"/>
    <cellStyle name="20% - Accent5 5 3 4" xfId="3910" xr:uid="{00000000-0005-0000-0000-0000FA110000}"/>
    <cellStyle name="20% - Accent5 5 3 4 2" xfId="3911" xr:uid="{00000000-0005-0000-0000-0000FB110000}"/>
    <cellStyle name="20% - Accent5 5 3 4 3" xfId="3912" xr:uid="{00000000-0005-0000-0000-0000FC110000}"/>
    <cellStyle name="20% - Accent5 5 3 4 4" xfId="18960" xr:uid="{00000000-0005-0000-0000-0000FD110000}"/>
    <cellStyle name="20% - Accent5 5 3 4_Attribute" xfId="31313" xr:uid="{00000000-0005-0000-0000-0000FE110000}"/>
    <cellStyle name="20% - Accent5 5 3 5" xfId="3913" xr:uid="{00000000-0005-0000-0000-0000FF110000}"/>
    <cellStyle name="20% - Accent5 5 3 6" xfId="3914" xr:uid="{00000000-0005-0000-0000-000000120000}"/>
    <cellStyle name="20% - Accent5 5 3 7" xfId="3915" xr:uid="{00000000-0005-0000-0000-000001120000}"/>
    <cellStyle name="20% - Accent5 5 3 8" xfId="3916" xr:uid="{00000000-0005-0000-0000-000002120000}"/>
    <cellStyle name="20% - Accent5 5 3 9" xfId="3917" xr:uid="{00000000-0005-0000-0000-000003120000}"/>
    <cellStyle name="20% - Accent5 5 3_Attribute" xfId="31310" xr:uid="{00000000-0005-0000-0000-000004120000}"/>
    <cellStyle name="20% - Accent5 5 4" xfId="3918" xr:uid="{00000000-0005-0000-0000-000005120000}"/>
    <cellStyle name="20% - Accent5 5 4 10" xfId="18961" xr:uid="{00000000-0005-0000-0000-000006120000}"/>
    <cellStyle name="20% - Accent5 5 4 2" xfId="3919" xr:uid="{00000000-0005-0000-0000-000007120000}"/>
    <cellStyle name="20% - Accent5 5 4 2 2" xfId="3920" xr:uid="{00000000-0005-0000-0000-000008120000}"/>
    <cellStyle name="20% - Accent5 5 4 2 3" xfId="3921" xr:uid="{00000000-0005-0000-0000-000009120000}"/>
    <cellStyle name="20% - Accent5 5 4 2 4" xfId="18962" xr:uid="{00000000-0005-0000-0000-00000A120000}"/>
    <cellStyle name="20% - Accent5 5 4 2_Attribute" xfId="31315" xr:uid="{00000000-0005-0000-0000-00000B120000}"/>
    <cellStyle name="20% - Accent5 5 4 3" xfId="3922" xr:uid="{00000000-0005-0000-0000-00000C120000}"/>
    <cellStyle name="20% - Accent5 5 4 3 2" xfId="3923" xr:uid="{00000000-0005-0000-0000-00000D120000}"/>
    <cellStyle name="20% - Accent5 5 4 3 3" xfId="3924" xr:uid="{00000000-0005-0000-0000-00000E120000}"/>
    <cellStyle name="20% - Accent5 5 4 3 4" xfId="18963" xr:uid="{00000000-0005-0000-0000-00000F120000}"/>
    <cellStyle name="20% - Accent5 5 4 3_Attribute" xfId="31316" xr:uid="{00000000-0005-0000-0000-000010120000}"/>
    <cellStyle name="20% - Accent5 5 4 4" xfId="3925" xr:uid="{00000000-0005-0000-0000-000011120000}"/>
    <cellStyle name="20% - Accent5 5 4 4 2" xfId="3926" xr:uid="{00000000-0005-0000-0000-000012120000}"/>
    <cellStyle name="20% - Accent5 5 4 4 3" xfId="3927" xr:uid="{00000000-0005-0000-0000-000013120000}"/>
    <cellStyle name="20% - Accent5 5 4 4 4" xfId="18964" xr:uid="{00000000-0005-0000-0000-000014120000}"/>
    <cellStyle name="20% - Accent5 5 4 4_Attribute" xfId="31317" xr:uid="{00000000-0005-0000-0000-000015120000}"/>
    <cellStyle name="20% - Accent5 5 4 5" xfId="3928" xr:uid="{00000000-0005-0000-0000-000016120000}"/>
    <cellStyle name="20% - Accent5 5 4 6" xfId="3929" xr:uid="{00000000-0005-0000-0000-000017120000}"/>
    <cellStyle name="20% - Accent5 5 4 7" xfId="3930" xr:uid="{00000000-0005-0000-0000-000018120000}"/>
    <cellStyle name="20% - Accent5 5 4 8" xfId="3931" xr:uid="{00000000-0005-0000-0000-000019120000}"/>
    <cellStyle name="20% - Accent5 5 4 9" xfId="3932" xr:uid="{00000000-0005-0000-0000-00001A120000}"/>
    <cellStyle name="20% - Accent5 5 4_Attribute" xfId="31314" xr:uid="{00000000-0005-0000-0000-00001B120000}"/>
    <cellStyle name="20% - Accent5 5 5" xfId="3933" xr:uid="{00000000-0005-0000-0000-00001C120000}"/>
    <cellStyle name="20% - Accent5 5 5 2" xfId="3934" xr:uid="{00000000-0005-0000-0000-00001D120000}"/>
    <cellStyle name="20% - Accent5 5 5 3" xfId="3935" xr:uid="{00000000-0005-0000-0000-00001E120000}"/>
    <cellStyle name="20% - Accent5 5 5 4" xfId="18965" xr:uid="{00000000-0005-0000-0000-00001F120000}"/>
    <cellStyle name="20% - Accent5 5 5_Attribute" xfId="31318" xr:uid="{00000000-0005-0000-0000-000020120000}"/>
    <cellStyle name="20% - Accent5 5 6" xfId="3936" xr:uid="{00000000-0005-0000-0000-000021120000}"/>
    <cellStyle name="20% - Accent5 5 6 2" xfId="3937" xr:uid="{00000000-0005-0000-0000-000022120000}"/>
    <cellStyle name="20% - Accent5 5 6 3" xfId="3938" xr:uid="{00000000-0005-0000-0000-000023120000}"/>
    <cellStyle name="20% - Accent5 5 6 4" xfId="18966" xr:uid="{00000000-0005-0000-0000-000024120000}"/>
    <cellStyle name="20% - Accent5 5 6_Attribute" xfId="31319" xr:uid="{00000000-0005-0000-0000-000025120000}"/>
    <cellStyle name="20% - Accent5 5 7" xfId="3939" xr:uid="{00000000-0005-0000-0000-000026120000}"/>
    <cellStyle name="20% - Accent5 5 7 2" xfId="3940" xr:uid="{00000000-0005-0000-0000-000027120000}"/>
    <cellStyle name="20% - Accent5 5 7 3" xfId="3941" xr:uid="{00000000-0005-0000-0000-000028120000}"/>
    <cellStyle name="20% - Accent5 5 7 4" xfId="18967" xr:uid="{00000000-0005-0000-0000-000029120000}"/>
    <cellStyle name="20% - Accent5 5 7_Attribute" xfId="31320" xr:uid="{00000000-0005-0000-0000-00002A120000}"/>
    <cellStyle name="20% - Accent5 5 8" xfId="3942" xr:uid="{00000000-0005-0000-0000-00002B120000}"/>
    <cellStyle name="20% - Accent5 5 9" xfId="3943" xr:uid="{00000000-0005-0000-0000-00002C120000}"/>
    <cellStyle name="20% - Accent5 5_Attribute" xfId="17990" xr:uid="{00000000-0005-0000-0000-00002D120000}"/>
    <cellStyle name="20% - Accent5 6" xfId="223" xr:uid="{00000000-0005-0000-0000-00002E120000}"/>
    <cellStyle name="20% - Accent5 6 10" xfId="3944" xr:uid="{00000000-0005-0000-0000-00002F120000}"/>
    <cellStyle name="20% - Accent5 6 11" xfId="3945" xr:uid="{00000000-0005-0000-0000-000030120000}"/>
    <cellStyle name="20% - Accent5 6 12" xfId="3946" xr:uid="{00000000-0005-0000-0000-000031120000}"/>
    <cellStyle name="20% - Accent5 6 13" xfId="18968" xr:uid="{00000000-0005-0000-0000-000032120000}"/>
    <cellStyle name="20% - Accent5 6 2" xfId="282" xr:uid="{00000000-0005-0000-0000-000033120000}"/>
    <cellStyle name="20% - Accent5 6 2 10" xfId="3947" xr:uid="{00000000-0005-0000-0000-000034120000}"/>
    <cellStyle name="20% - Accent5 6 2 11" xfId="3948" xr:uid="{00000000-0005-0000-0000-000035120000}"/>
    <cellStyle name="20% - Accent5 6 2 12" xfId="18969" xr:uid="{00000000-0005-0000-0000-000036120000}"/>
    <cellStyle name="20% - Accent5 6 2 2" xfId="3949" xr:uid="{00000000-0005-0000-0000-000037120000}"/>
    <cellStyle name="20% - Accent5 6 2 2 10" xfId="18970" xr:uid="{00000000-0005-0000-0000-000038120000}"/>
    <cellStyle name="20% - Accent5 6 2 2 2" xfId="3950" xr:uid="{00000000-0005-0000-0000-000039120000}"/>
    <cellStyle name="20% - Accent5 6 2 2 2 2" xfId="3951" xr:uid="{00000000-0005-0000-0000-00003A120000}"/>
    <cellStyle name="20% - Accent5 6 2 2 2 3" xfId="3952" xr:uid="{00000000-0005-0000-0000-00003B120000}"/>
    <cellStyle name="20% - Accent5 6 2 2 2 4" xfId="18971" xr:uid="{00000000-0005-0000-0000-00003C120000}"/>
    <cellStyle name="20% - Accent5 6 2 2 2_Attribute" xfId="31322" xr:uid="{00000000-0005-0000-0000-00003D120000}"/>
    <cellStyle name="20% - Accent5 6 2 2 3" xfId="3953" xr:uid="{00000000-0005-0000-0000-00003E120000}"/>
    <cellStyle name="20% - Accent5 6 2 2 3 2" xfId="3954" xr:uid="{00000000-0005-0000-0000-00003F120000}"/>
    <cellStyle name="20% - Accent5 6 2 2 3 3" xfId="3955" xr:uid="{00000000-0005-0000-0000-000040120000}"/>
    <cellStyle name="20% - Accent5 6 2 2 3 4" xfId="18972" xr:uid="{00000000-0005-0000-0000-000041120000}"/>
    <cellStyle name="20% - Accent5 6 2 2 3_Attribute" xfId="31323" xr:uid="{00000000-0005-0000-0000-000042120000}"/>
    <cellStyle name="20% - Accent5 6 2 2 4" xfId="3956" xr:uid="{00000000-0005-0000-0000-000043120000}"/>
    <cellStyle name="20% - Accent5 6 2 2 4 2" xfId="3957" xr:uid="{00000000-0005-0000-0000-000044120000}"/>
    <cellStyle name="20% - Accent5 6 2 2 4 3" xfId="3958" xr:uid="{00000000-0005-0000-0000-000045120000}"/>
    <cellStyle name="20% - Accent5 6 2 2 4 4" xfId="18973" xr:uid="{00000000-0005-0000-0000-000046120000}"/>
    <cellStyle name="20% - Accent5 6 2 2 4_Attribute" xfId="31324" xr:uid="{00000000-0005-0000-0000-000047120000}"/>
    <cellStyle name="20% - Accent5 6 2 2 5" xfId="3959" xr:uid="{00000000-0005-0000-0000-000048120000}"/>
    <cellStyle name="20% - Accent5 6 2 2 6" xfId="3960" xr:uid="{00000000-0005-0000-0000-000049120000}"/>
    <cellStyle name="20% - Accent5 6 2 2 7" xfId="3961" xr:uid="{00000000-0005-0000-0000-00004A120000}"/>
    <cellStyle name="20% - Accent5 6 2 2 8" xfId="3962" xr:uid="{00000000-0005-0000-0000-00004B120000}"/>
    <cellStyle name="20% - Accent5 6 2 2 9" xfId="3963" xr:uid="{00000000-0005-0000-0000-00004C120000}"/>
    <cellStyle name="20% - Accent5 6 2 2_Attribute" xfId="31321" xr:uid="{00000000-0005-0000-0000-00004D120000}"/>
    <cellStyle name="20% - Accent5 6 2 3" xfId="3964" xr:uid="{00000000-0005-0000-0000-00004E120000}"/>
    <cellStyle name="20% - Accent5 6 2 3 10" xfId="18974" xr:uid="{00000000-0005-0000-0000-00004F120000}"/>
    <cellStyle name="20% - Accent5 6 2 3 2" xfId="3965" xr:uid="{00000000-0005-0000-0000-000050120000}"/>
    <cellStyle name="20% - Accent5 6 2 3 2 2" xfId="3966" xr:uid="{00000000-0005-0000-0000-000051120000}"/>
    <cellStyle name="20% - Accent5 6 2 3 2 3" xfId="3967" xr:uid="{00000000-0005-0000-0000-000052120000}"/>
    <cellStyle name="20% - Accent5 6 2 3 2 4" xfId="18975" xr:uid="{00000000-0005-0000-0000-000053120000}"/>
    <cellStyle name="20% - Accent5 6 2 3 2_Attribute" xfId="31326" xr:uid="{00000000-0005-0000-0000-000054120000}"/>
    <cellStyle name="20% - Accent5 6 2 3 3" xfId="3968" xr:uid="{00000000-0005-0000-0000-000055120000}"/>
    <cellStyle name="20% - Accent5 6 2 3 3 2" xfId="3969" xr:uid="{00000000-0005-0000-0000-000056120000}"/>
    <cellStyle name="20% - Accent5 6 2 3 3 3" xfId="3970" xr:uid="{00000000-0005-0000-0000-000057120000}"/>
    <cellStyle name="20% - Accent5 6 2 3 3 4" xfId="18976" xr:uid="{00000000-0005-0000-0000-000058120000}"/>
    <cellStyle name="20% - Accent5 6 2 3 3_Attribute" xfId="31327" xr:uid="{00000000-0005-0000-0000-000059120000}"/>
    <cellStyle name="20% - Accent5 6 2 3 4" xfId="3971" xr:uid="{00000000-0005-0000-0000-00005A120000}"/>
    <cellStyle name="20% - Accent5 6 2 3 4 2" xfId="3972" xr:uid="{00000000-0005-0000-0000-00005B120000}"/>
    <cellStyle name="20% - Accent5 6 2 3 4 3" xfId="3973" xr:uid="{00000000-0005-0000-0000-00005C120000}"/>
    <cellStyle name="20% - Accent5 6 2 3 4 4" xfId="18977" xr:uid="{00000000-0005-0000-0000-00005D120000}"/>
    <cellStyle name="20% - Accent5 6 2 3 4_Attribute" xfId="31328" xr:uid="{00000000-0005-0000-0000-00005E120000}"/>
    <cellStyle name="20% - Accent5 6 2 3 5" xfId="3974" xr:uid="{00000000-0005-0000-0000-00005F120000}"/>
    <cellStyle name="20% - Accent5 6 2 3 6" xfId="3975" xr:uid="{00000000-0005-0000-0000-000060120000}"/>
    <cellStyle name="20% - Accent5 6 2 3 7" xfId="3976" xr:uid="{00000000-0005-0000-0000-000061120000}"/>
    <cellStyle name="20% - Accent5 6 2 3 8" xfId="3977" xr:uid="{00000000-0005-0000-0000-000062120000}"/>
    <cellStyle name="20% - Accent5 6 2 3 9" xfId="3978" xr:uid="{00000000-0005-0000-0000-000063120000}"/>
    <cellStyle name="20% - Accent5 6 2 3_Attribute" xfId="31325" xr:uid="{00000000-0005-0000-0000-000064120000}"/>
    <cellStyle name="20% - Accent5 6 2 4" xfId="3979" xr:uid="{00000000-0005-0000-0000-000065120000}"/>
    <cellStyle name="20% - Accent5 6 2 4 2" xfId="3980" xr:uid="{00000000-0005-0000-0000-000066120000}"/>
    <cellStyle name="20% - Accent5 6 2 4 3" xfId="3981" xr:uid="{00000000-0005-0000-0000-000067120000}"/>
    <cellStyle name="20% - Accent5 6 2 4 4" xfId="18978" xr:uid="{00000000-0005-0000-0000-000068120000}"/>
    <cellStyle name="20% - Accent5 6 2 4_Attribute" xfId="31329" xr:uid="{00000000-0005-0000-0000-000069120000}"/>
    <cellStyle name="20% - Accent5 6 2 5" xfId="3982" xr:uid="{00000000-0005-0000-0000-00006A120000}"/>
    <cellStyle name="20% - Accent5 6 2 5 2" xfId="3983" xr:uid="{00000000-0005-0000-0000-00006B120000}"/>
    <cellStyle name="20% - Accent5 6 2 5 3" xfId="3984" xr:uid="{00000000-0005-0000-0000-00006C120000}"/>
    <cellStyle name="20% - Accent5 6 2 5 4" xfId="18979" xr:uid="{00000000-0005-0000-0000-00006D120000}"/>
    <cellStyle name="20% - Accent5 6 2 5_Attribute" xfId="31330" xr:uid="{00000000-0005-0000-0000-00006E120000}"/>
    <cellStyle name="20% - Accent5 6 2 6" xfId="3985" xr:uid="{00000000-0005-0000-0000-00006F120000}"/>
    <cellStyle name="20% - Accent5 6 2 6 2" xfId="3986" xr:uid="{00000000-0005-0000-0000-000070120000}"/>
    <cellStyle name="20% - Accent5 6 2 6 3" xfId="3987" xr:uid="{00000000-0005-0000-0000-000071120000}"/>
    <cellStyle name="20% - Accent5 6 2 6 4" xfId="18980" xr:uid="{00000000-0005-0000-0000-000072120000}"/>
    <cellStyle name="20% - Accent5 6 2 6_Attribute" xfId="31331" xr:uid="{00000000-0005-0000-0000-000073120000}"/>
    <cellStyle name="20% - Accent5 6 2 7" xfId="3988" xr:uid="{00000000-0005-0000-0000-000074120000}"/>
    <cellStyle name="20% - Accent5 6 2 8" xfId="3989" xr:uid="{00000000-0005-0000-0000-000075120000}"/>
    <cellStyle name="20% - Accent5 6 2 9" xfId="3990" xr:uid="{00000000-0005-0000-0000-000076120000}"/>
    <cellStyle name="20% - Accent5 6 2_Attribute" xfId="17993" xr:uid="{00000000-0005-0000-0000-000077120000}"/>
    <cellStyle name="20% - Accent5 6 3" xfId="3991" xr:uid="{00000000-0005-0000-0000-000078120000}"/>
    <cellStyle name="20% - Accent5 6 3 10" xfId="18981" xr:uid="{00000000-0005-0000-0000-000079120000}"/>
    <cellStyle name="20% - Accent5 6 3 2" xfId="3992" xr:uid="{00000000-0005-0000-0000-00007A120000}"/>
    <cellStyle name="20% - Accent5 6 3 2 2" xfId="3993" xr:uid="{00000000-0005-0000-0000-00007B120000}"/>
    <cellStyle name="20% - Accent5 6 3 2 3" xfId="3994" xr:uid="{00000000-0005-0000-0000-00007C120000}"/>
    <cellStyle name="20% - Accent5 6 3 2 4" xfId="18982" xr:uid="{00000000-0005-0000-0000-00007D120000}"/>
    <cellStyle name="20% - Accent5 6 3 2_Attribute" xfId="31333" xr:uid="{00000000-0005-0000-0000-00007E120000}"/>
    <cellStyle name="20% - Accent5 6 3 3" xfId="3995" xr:uid="{00000000-0005-0000-0000-00007F120000}"/>
    <cellStyle name="20% - Accent5 6 3 3 2" xfId="3996" xr:uid="{00000000-0005-0000-0000-000080120000}"/>
    <cellStyle name="20% - Accent5 6 3 3 3" xfId="3997" xr:uid="{00000000-0005-0000-0000-000081120000}"/>
    <cellStyle name="20% - Accent5 6 3 3 4" xfId="18983" xr:uid="{00000000-0005-0000-0000-000082120000}"/>
    <cellStyle name="20% - Accent5 6 3 3_Attribute" xfId="31334" xr:uid="{00000000-0005-0000-0000-000083120000}"/>
    <cellStyle name="20% - Accent5 6 3 4" xfId="3998" xr:uid="{00000000-0005-0000-0000-000084120000}"/>
    <cellStyle name="20% - Accent5 6 3 4 2" xfId="3999" xr:uid="{00000000-0005-0000-0000-000085120000}"/>
    <cellStyle name="20% - Accent5 6 3 4 3" xfId="4000" xr:uid="{00000000-0005-0000-0000-000086120000}"/>
    <cellStyle name="20% - Accent5 6 3 4 4" xfId="18984" xr:uid="{00000000-0005-0000-0000-000087120000}"/>
    <cellStyle name="20% - Accent5 6 3 4_Attribute" xfId="31335" xr:uid="{00000000-0005-0000-0000-000088120000}"/>
    <cellStyle name="20% - Accent5 6 3 5" xfId="4001" xr:uid="{00000000-0005-0000-0000-000089120000}"/>
    <cellStyle name="20% - Accent5 6 3 6" xfId="4002" xr:uid="{00000000-0005-0000-0000-00008A120000}"/>
    <cellStyle name="20% - Accent5 6 3 7" xfId="4003" xr:uid="{00000000-0005-0000-0000-00008B120000}"/>
    <cellStyle name="20% - Accent5 6 3 8" xfId="4004" xr:uid="{00000000-0005-0000-0000-00008C120000}"/>
    <cellStyle name="20% - Accent5 6 3 9" xfId="4005" xr:uid="{00000000-0005-0000-0000-00008D120000}"/>
    <cellStyle name="20% - Accent5 6 3_Attribute" xfId="31332" xr:uid="{00000000-0005-0000-0000-00008E120000}"/>
    <cellStyle name="20% - Accent5 6 4" xfId="4006" xr:uid="{00000000-0005-0000-0000-00008F120000}"/>
    <cellStyle name="20% - Accent5 6 4 10" xfId="18985" xr:uid="{00000000-0005-0000-0000-000090120000}"/>
    <cellStyle name="20% - Accent5 6 4 2" xfId="4007" xr:uid="{00000000-0005-0000-0000-000091120000}"/>
    <cellStyle name="20% - Accent5 6 4 2 2" xfId="4008" xr:uid="{00000000-0005-0000-0000-000092120000}"/>
    <cellStyle name="20% - Accent5 6 4 2 3" xfId="4009" xr:uid="{00000000-0005-0000-0000-000093120000}"/>
    <cellStyle name="20% - Accent5 6 4 2 4" xfId="18986" xr:uid="{00000000-0005-0000-0000-000094120000}"/>
    <cellStyle name="20% - Accent5 6 4 2_Attribute" xfId="31337" xr:uid="{00000000-0005-0000-0000-000095120000}"/>
    <cellStyle name="20% - Accent5 6 4 3" xfId="4010" xr:uid="{00000000-0005-0000-0000-000096120000}"/>
    <cellStyle name="20% - Accent5 6 4 3 2" xfId="4011" xr:uid="{00000000-0005-0000-0000-000097120000}"/>
    <cellStyle name="20% - Accent5 6 4 3 3" xfId="4012" xr:uid="{00000000-0005-0000-0000-000098120000}"/>
    <cellStyle name="20% - Accent5 6 4 3 4" xfId="18987" xr:uid="{00000000-0005-0000-0000-000099120000}"/>
    <cellStyle name="20% - Accent5 6 4 3_Attribute" xfId="31338" xr:uid="{00000000-0005-0000-0000-00009A120000}"/>
    <cellStyle name="20% - Accent5 6 4 4" xfId="4013" xr:uid="{00000000-0005-0000-0000-00009B120000}"/>
    <cellStyle name="20% - Accent5 6 4 4 2" xfId="4014" xr:uid="{00000000-0005-0000-0000-00009C120000}"/>
    <cellStyle name="20% - Accent5 6 4 4 3" xfId="4015" xr:uid="{00000000-0005-0000-0000-00009D120000}"/>
    <cellStyle name="20% - Accent5 6 4 4 4" xfId="18988" xr:uid="{00000000-0005-0000-0000-00009E120000}"/>
    <cellStyle name="20% - Accent5 6 4 4_Attribute" xfId="31339" xr:uid="{00000000-0005-0000-0000-00009F120000}"/>
    <cellStyle name="20% - Accent5 6 4 5" xfId="4016" xr:uid="{00000000-0005-0000-0000-0000A0120000}"/>
    <cellStyle name="20% - Accent5 6 4 6" xfId="4017" xr:uid="{00000000-0005-0000-0000-0000A1120000}"/>
    <cellStyle name="20% - Accent5 6 4 7" xfId="4018" xr:uid="{00000000-0005-0000-0000-0000A2120000}"/>
    <cellStyle name="20% - Accent5 6 4 8" xfId="4019" xr:uid="{00000000-0005-0000-0000-0000A3120000}"/>
    <cellStyle name="20% - Accent5 6 4 9" xfId="4020" xr:uid="{00000000-0005-0000-0000-0000A4120000}"/>
    <cellStyle name="20% - Accent5 6 4_Attribute" xfId="31336" xr:uid="{00000000-0005-0000-0000-0000A5120000}"/>
    <cellStyle name="20% - Accent5 6 5" xfId="4021" xr:uid="{00000000-0005-0000-0000-0000A6120000}"/>
    <cellStyle name="20% - Accent5 6 5 2" xfId="4022" xr:uid="{00000000-0005-0000-0000-0000A7120000}"/>
    <cellStyle name="20% - Accent5 6 5 3" xfId="4023" xr:uid="{00000000-0005-0000-0000-0000A8120000}"/>
    <cellStyle name="20% - Accent5 6 5 4" xfId="18989" xr:uid="{00000000-0005-0000-0000-0000A9120000}"/>
    <cellStyle name="20% - Accent5 6 5_Attribute" xfId="31340" xr:uid="{00000000-0005-0000-0000-0000AA120000}"/>
    <cellStyle name="20% - Accent5 6 6" xfId="4024" xr:uid="{00000000-0005-0000-0000-0000AB120000}"/>
    <cellStyle name="20% - Accent5 6 6 2" xfId="4025" xr:uid="{00000000-0005-0000-0000-0000AC120000}"/>
    <cellStyle name="20% - Accent5 6 6 3" xfId="4026" xr:uid="{00000000-0005-0000-0000-0000AD120000}"/>
    <cellStyle name="20% - Accent5 6 6 4" xfId="18990" xr:uid="{00000000-0005-0000-0000-0000AE120000}"/>
    <cellStyle name="20% - Accent5 6 6_Attribute" xfId="31341" xr:uid="{00000000-0005-0000-0000-0000AF120000}"/>
    <cellStyle name="20% - Accent5 6 7" xfId="4027" xr:uid="{00000000-0005-0000-0000-0000B0120000}"/>
    <cellStyle name="20% - Accent5 6 7 2" xfId="4028" xr:uid="{00000000-0005-0000-0000-0000B1120000}"/>
    <cellStyle name="20% - Accent5 6 7 3" xfId="4029" xr:uid="{00000000-0005-0000-0000-0000B2120000}"/>
    <cellStyle name="20% - Accent5 6 7 4" xfId="18991" xr:uid="{00000000-0005-0000-0000-0000B3120000}"/>
    <cellStyle name="20% - Accent5 6 7_Attribute" xfId="31342" xr:uid="{00000000-0005-0000-0000-0000B4120000}"/>
    <cellStyle name="20% - Accent5 6 8" xfId="4030" xr:uid="{00000000-0005-0000-0000-0000B5120000}"/>
    <cellStyle name="20% - Accent5 6 9" xfId="4031" xr:uid="{00000000-0005-0000-0000-0000B6120000}"/>
    <cellStyle name="20% - Accent5 6_Attribute" xfId="17992" xr:uid="{00000000-0005-0000-0000-0000B7120000}"/>
    <cellStyle name="20% - Accent5 7" xfId="296" xr:uid="{00000000-0005-0000-0000-0000B8120000}"/>
    <cellStyle name="20% - Accent5 7 10" xfId="4032" xr:uid="{00000000-0005-0000-0000-0000B9120000}"/>
    <cellStyle name="20% - Accent5 7 11" xfId="4033" xr:uid="{00000000-0005-0000-0000-0000BA120000}"/>
    <cellStyle name="20% - Accent5 7 12" xfId="4034" xr:uid="{00000000-0005-0000-0000-0000BB120000}"/>
    <cellStyle name="20% - Accent5 7 13" xfId="18992" xr:uid="{00000000-0005-0000-0000-0000BC120000}"/>
    <cellStyle name="20% - Accent5 7 2" xfId="4035" xr:uid="{00000000-0005-0000-0000-0000BD120000}"/>
    <cellStyle name="20% - Accent5 7 2 10" xfId="4036" xr:uid="{00000000-0005-0000-0000-0000BE120000}"/>
    <cellStyle name="20% - Accent5 7 2 11" xfId="18993" xr:uid="{00000000-0005-0000-0000-0000BF120000}"/>
    <cellStyle name="20% - Accent5 7 2 2" xfId="4037" xr:uid="{00000000-0005-0000-0000-0000C0120000}"/>
    <cellStyle name="20% - Accent5 7 2 2 10" xfId="18994" xr:uid="{00000000-0005-0000-0000-0000C1120000}"/>
    <cellStyle name="20% - Accent5 7 2 2 2" xfId="4038" xr:uid="{00000000-0005-0000-0000-0000C2120000}"/>
    <cellStyle name="20% - Accent5 7 2 2 2 2" xfId="4039" xr:uid="{00000000-0005-0000-0000-0000C3120000}"/>
    <cellStyle name="20% - Accent5 7 2 2 2 3" xfId="4040" xr:uid="{00000000-0005-0000-0000-0000C4120000}"/>
    <cellStyle name="20% - Accent5 7 2 2 2 4" xfId="18995" xr:uid="{00000000-0005-0000-0000-0000C5120000}"/>
    <cellStyle name="20% - Accent5 7 2 2 2_Attribute" xfId="31345" xr:uid="{00000000-0005-0000-0000-0000C6120000}"/>
    <cellStyle name="20% - Accent5 7 2 2 3" xfId="4041" xr:uid="{00000000-0005-0000-0000-0000C7120000}"/>
    <cellStyle name="20% - Accent5 7 2 2 3 2" xfId="4042" xr:uid="{00000000-0005-0000-0000-0000C8120000}"/>
    <cellStyle name="20% - Accent5 7 2 2 3 3" xfId="4043" xr:uid="{00000000-0005-0000-0000-0000C9120000}"/>
    <cellStyle name="20% - Accent5 7 2 2 3 4" xfId="18996" xr:uid="{00000000-0005-0000-0000-0000CA120000}"/>
    <cellStyle name="20% - Accent5 7 2 2 3_Attribute" xfId="31346" xr:uid="{00000000-0005-0000-0000-0000CB120000}"/>
    <cellStyle name="20% - Accent5 7 2 2 4" xfId="4044" xr:uid="{00000000-0005-0000-0000-0000CC120000}"/>
    <cellStyle name="20% - Accent5 7 2 2 4 2" xfId="4045" xr:uid="{00000000-0005-0000-0000-0000CD120000}"/>
    <cellStyle name="20% - Accent5 7 2 2 4 3" xfId="4046" xr:uid="{00000000-0005-0000-0000-0000CE120000}"/>
    <cellStyle name="20% - Accent5 7 2 2 4 4" xfId="18997" xr:uid="{00000000-0005-0000-0000-0000CF120000}"/>
    <cellStyle name="20% - Accent5 7 2 2 4_Attribute" xfId="31347" xr:uid="{00000000-0005-0000-0000-0000D0120000}"/>
    <cellStyle name="20% - Accent5 7 2 2 5" xfId="4047" xr:uid="{00000000-0005-0000-0000-0000D1120000}"/>
    <cellStyle name="20% - Accent5 7 2 2 6" xfId="4048" xr:uid="{00000000-0005-0000-0000-0000D2120000}"/>
    <cellStyle name="20% - Accent5 7 2 2 7" xfId="4049" xr:uid="{00000000-0005-0000-0000-0000D3120000}"/>
    <cellStyle name="20% - Accent5 7 2 2 8" xfId="4050" xr:uid="{00000000-0005-0000-0000-0000D4120000}"/>
    <cellStyle name="20% - Accent5 7 2 2 9" xfId="4051" xr:uid="{00000000-0005-0000-0000-0000D5120000}"/>
    <cellStyle name="20% - Accent5 7 2 2_Attribute" xfId="31344" xr:uid="{00000000-0005-0000-0000-0000D6120000}"/>
    <cellStyle name="20% - Accent5 7 2 3" xfId="4052" xr:uid="{00000000-0005-0000-0000-0000D7120000}"/>
    <cellStyle name="20% - Accent5 7 2 3 2" xfId="4053" xr:uid="{00000000-0005-0000-0000-0000D8120000}"/>
    <cellStyle name="20% - Accent5 7 2 3 3" xfId="4054" xr:uid="{00000000-0005-0000-0000-0000D9120000}"/>
    <cellStyle name="20% - Accent5 7 2 3 4" xfId="18998" xr:uid="{00000000-0005-0000-0000-0000DA120000}"/>
    <cellStyle name="20% - Accent5 7 2 3_Attribute" xfId="31348" xr:uid="{00000000-0005-0000-0000-0000DB120000}"/>
    <cellStyle name="20% - Accent5 7 2 4" xfId="4055" xr:uid="{00000000-0005-0000-0000-0000DC120000}"/>
    <cellStyle name="20% - Accent5 7 2 4 2" xfId="4056" xr:uid="{00000000-0005-0000-0000-0000DD120000}"/>
    <cellStyle name="20% - Accent5 7 2 4 3" xfId="4057" xr:uid="{00000000-0005-0000-0000-0000DE120000}"/>
    <cellStyle name="20% - Accent5 7 2 4 4" xfId="18999" xr:uid="{00000000-0005-0000-0000-0000DF120000}"/>
    <cellStyle name="20% - Accent5 7 2 4_Attribute" xfId="31349" xr:uid="{00000000-0005-0000-0000-0000E0120000}"/>
    <cellStyle name="20% - Accent5 7 2 5" xfId="4058" xr:uid="{00000000-0005-0000-0000-0000E1120000}"/>
    <cellStyle name="20% - Accent5 7 2 5 2" xfId="4059" xr:uid="{00000000-0005-0000-0000-0000E2120000}"/>
    <cellStyle name="20% - Accent5 7 2 5 3" xfId="4060" xr:uid="{00000000-0005-0000-0000-0000E3120000}"/>
    <cellStyle name="20% - Accent5 7 2 5 4" xfId="19000" xr:uid="{00000000-0005-0000-0000-0000E4120000}"/>
    <cellStyle name="20% - Accent5 7 2 5_Attribute" xfId="31350" xr:uid="{00000000-0005-0000-0000-0000E5120000}"/>
    <cellStyle name="20% - Accent5 7 2 6" xfId="4061" xr:uid="{00000000-0005-0000-0000-0000E6120000}"/>
    <cellStyle name="20% - Accent5 7 2 7" xfId="4062" xr:uid="{00000000-0005-0000-0000-0000E7120000}"/>
    <cellStyle name="20% - Accent5 7 2 8" xfId="4063" xr:uid="{00000000-0005-0000-0000-0000E8120000}"/>
    <cellStyle name="20% - Accent5 7 2 9" xfId="4064" xr:uid="{00000000-0005-0000-0000-0000E9120000}"/>
    <cellStyle name="20% - Accent5 7 2_Attribute" xfId="31343" xr:uid="{00000000-0005-0000-0000-0000EA120000}"/>
    <cellStyle name="20% - Accent5 7 3" xfId="4065" xr:uid="{00000000-0005-0000-0000-0000EB120000}"/>
    <cellStyle name="20% - Accent5 7 3 10" xfId="19001" xr:uid="{00000000-0005-0000-0000-0000EC120000}"/>
    <cellStyle name="20% - Accent5 7 3 2" xfId="4066" xr:uid="{00000000-0005-0000-0000-0000ED120000}"/>
    <cellStyle name="20% - Accent5 7 3 2 2" xfId="4067" xr:uid="{00000000-0005-0000-0000-0000EE120000}"/>
    <cellStyle name="20% - Accent5 7 3 2 3" xfId="4068" xr:uid="{00000000-0005-0000-0000-0000EF120000}"/>
    <cellStyle name="20% - Accent5 7 3 2 4" xfId="19002" xr:uid="{00000000-0005-0000-0000-0000F0120000}"/>
    <cellStyle name="20% - Accent5 7 3 2_Attribute" xfId="31352" xr:uid="{00000000-0005-0000-0000-0000F1120000}"/>
    <cellStyle name="20% - Accent5 7 3 3" xfId="4069" xr:uid="{00000000-0005-0000-0000-0000F2120000}"/>
    <cellStyle name="20% - Accent5 7 3 3 2" xfId="4070" xr:uid="{00000000-0005-0000-0000-0000F3120000}"/>
    <cellStyle name="20% - Accent5 7 3 3 3" xfId="4071" xr:uid="{00000000-0005-0000-0000-0000F4120000}"/>
    <cellStyle name="20% - Accent5 7 3 3 4" xfId="19003" xr:uid="{00000000-0005-0000-0000-0000F5120000}"/>
    <cellStyle name="20% - Accent5 7 3 3_Attribute" xfId="31353" xr:uid="{00000000-0005-0000-0000-0000F6120000}"/>
    <cellStyle name="20% - Accent5 7 3 4" xfId="4072" xr:uid="{00000000-0005-0000-0000-0000F7120000}"/>
    <cellStyle name="20% - Accent5 7 3 4 2" xfId="4073" xr:uid="{00000000-0005-0000-0000-0000F8120000}"/>
    <cellStyle name="20% - Accent5 7 3 4 3" xfId="4074" xr:uid="{00000000-0005-0000-0000-0000F9120000}"/>
    <cellStyle name="20% - Accent5 7 3 4 4" xfId="19004" xr:uid="{00000000-0005-0000-0000-0000FA120000}"/>
    <cellStyle name="20% - Accent5 7 3 4_Attribute" xfId="31354" xr:uid="{00000000-0005-0000-0000-0000FB120000}"/>
    <cellStyle name="20% - Accent5 7 3 5" xfId="4075" xr:uid="{00000000-0005-0000-0000-0000FC120000}"/>
    <cellStyle name="20% - Accent5 7 3 6" xfId="4076" xr:uid="{00000000-0005-0000-0000-0000FD120000}"/>
    <cellStyle name="20% - Accent5 7 3 7" xfId="4077" xr:uid="{00000000-0005-0000-0000-0000FE120000}"/>
    <cellStyle name="20% - Accent5 7 3 8" xfId="4078" xr:uid="{00000000-0005-0000-0000-0000FF120000}"/>
    <cellStyle name="20% - Accent5 7 3 9" xfId="4079" xr:uid="{00000000-0005-0000-0000-000000130000}"/>
    <cellStyle name="20% - Accent5 7 3_Attribute" xfId="31351" xr:uid="{00000000-0005-0000-0000-000001130000}"/>
    <cellStyle name="20% - Accent5 7 4" xfId="4080" xr:uid="{00000000-0005-0000-0000-000002130000}"/>
    <cellStyle name="20% - Accent5 7 4 10" xfId="19005" xr:uid="{00000000-0005-0000-0000-000003130000}"/>
    <cellStyle name="20% - Accent5 7 4 2" xfId="4081" xr:uid="{00000000-0005-0000-0000-000004130000}"/>
    <cellStyle name="20% - Accent5 7 4 2 2" xfId="4082" xr:uid="{00000000-0005-0000-0000-000005130000}"/>
    <cellStyle name="20% - Accent5 7 4 2 3" xfId="4083" xr:uid="{00000000-0005-0000-0000-000006130000}"/>
    <cellStyle name="20% - Accent5 7 4 2 4" xfId="19006" xr:uid="{00000000-0005-0000-0000-000007130000}"/>
    <cellStyle name="20% - Accent5 7 4 2_Attribute" xfId="31356" xr:uid="{00000000-0005-0000-0000-000008130000}"/>
    <cellStyle name="20% - Accent5 7 4 3" xfId="4084" xr:uid="{00000000-0005-0000-0000-000009130000}"/>
    <cellStyle name="20% - Accent5 7 4 3 2" xfId="4085" xr:uid="{00000000-0005-0000-0000-00000A130000}"/>
    <cellStyle name="20% - Accent5 7 4 3 3" xfId="4086" xr:uid="{00000000-0005-0000-0000-00000B130000}"/>
    <cellStyle name="20% - Accent5 7 4 3 4" xfId="19007" xr:uid="{00000000-0005-0000-0000-00000C130000}"/>
    <cellStyle name="20% - Accent5 7 4 3_Attribute" xfId="31357" xr:uid="{00000000-0005-0000-0000-00000D130000}"/>
    <cellStyle name="20% - Accent5 7 4 4" xfId="4087" xr:uid="{00000000-0005-0000-0000-00000E130000}"/>
    <cellStyle name="20% - Accent5 7 4 4 2" xfId="4088" xr:uid="{00000000-0005-0000-0000-00000F130000}"/>
    <cellStyle name="20% - Accent5 7 4 4 3" xfId="4089" xr:uid="{00000000-0005-0000-0000-000010130000}"/>
    <cellStyle name="20% - Accent5 7 4 4 4" xfId="19008" xr:uid="{00000000-0005-0000-0000-000011130000}"/>
    <cellStyle name="20% - Accent5 7 4 4_Attribute" xfId="31358" xr:uid="{00000000-0005-0000-0000-000012130000}"/>
    <cellStyle name="20% - Accent5 7 4 5" xfId="4090" xr:uid="{00000000-0005-0000-0000-000013130000}"/>
    <cellStyle name="20% - Accent5 7 4 6" xfId="4091" xr:uid="{00000000-0005-0000-0000-000014130000}"/>
    <cellStyle name="20% - Accent5 7 4 7" xfId="4092" xr:uid="{00000000-0005-0000-0000-000015130000}"/>
    <cellStyle name="20% - Accent5 7 4 8" xfId="4093" xr:uid="{00000000-0005-0000-0000-000016130000}"/>
    <cellStyle name="20% - Accent5 7 4 9" xfId="4094" xr:uid="{00000000-0005-0000-0000-000017130000}"/>
    <cellStyle name="20% - Accent5 7 4_Attribute" xfId="31355" xr:uid="{00000000-0005-0000-0000-000018130000}"/>
    <cellStyle name="20% - Accent5 7 5" xfId="4095" xr:uid="{00000000-0005-0000-0000-000019130000}"/>
    <cellStyle name="20% - Accent5 7 5 2" xfId="4096" xr:uid="{00000000-0005-0000-0000-00001A130000}"/>
    <cellStyle name="20% - Accent5 7 5 3" xfId="4097" xr:uid="{00000000-0005-0000-0000-00001B130000}"/>
    <cellStyle name="20% - Accent5 7 5 4" xfId="19009" xr:uid="{00000000-0005-0000-0000-00001C130000}"/>
    <cellStyle name="20% - Accent5 7 5_Attribute" xfId="31359" xr:uid="{00000000-0005-0000-0000-00001D130000}"/>
    <cellStyle name="20% - Accent5 7 6" xfId="4098" xr:uid="{00000000-0005-0000-0000-00001E130000}"/>
    <cellStyle name="20% - Accent5 7 6 2" xfId="4099" xr:uid="{00000000-0005-0000-0000-00001F130000}"/>
    <cellStyle name="20% - Accent5 7 6 3" xfId="4100" xr:uid="{00000000-0005-0000-0000-000020130000}"/>
    <cellStyle name="20% - Accent5 7 6 4" xfId="19010" xr:uid="{00000000-0005-0000-0000-000021130000}"/>
    <cellStyle name="20% - Accent5 7 6_Attribute" xfId="31360" xr:uid="{00000000-0005-0000-0000-000022130000}"/>
    <cellStyle name="20% - Accent5 7 7" xfId="4101" xr:uid="{00000000-0005-0000-0000-000023130000}"/>
    <cellStyle name="20% - Accent5 7 7 2" xfId="4102" xr:uid="{00000000-0005-0000-0000-000024130000}"/>
    <cellStyle name="20% - Accent5 7 7 3" xfId="4103" xr:uid="{00000000-0005-0000-0000-000025130000}"/>
    <cellStyle name="20% - Accent5 7 7 3 2" xfId="19011" xr:uid="{00000000-0005-0000-0000-000026130000}"/>
    <cellStyle name="20% - Accent5 7 7 3_CountryRegionMap" xfId="31380" xr:uid="{00000000-0005-0000-0000-000027130000}"/>
    <cellStyle name="20% - Accent5 7 7 4" xfId="19012" xr:uid="{00000000-0005-0000-0000-000028130000}"/>
    <cellStyle name="20% - Accent5 7 7_Attribute (16-17)" xfId="4104" xr:uid="{00000000-0005-0000-0000-000029130000}"/>
    <cellStyle name="20% - Accent5 7 8" xfId="4105" xr:uid="{00000000-0005-0000-0000-00002A130000}"/>
    <cellStyle name="20% - Accent5 7 9" xfId="4106" xr:uid="{00000000-0005-0000-0000-00002B130000}"/>
    <cellStyle name="20% - Accent5 7_Attribute" xfId="17994" xr:uid="{00000000-0005-0000-0000-00002C130000}"/>
    <cellStyle name="20% - Accent5 8" xfId="311" xr:uid="{00000000-0005-0000-0000-00002D130000}"/>
    <cellStyle name="20% - Accent5 8 10" xfId="4107" xr:uid="{00000000-0005-0000-0000-00002E130000}"/>
    <cellStyle name="20% - Accent5 8 11" xfId="4108" xr:uid="{00000000-0005-0000-0000-00002F130000}"/>
    <cellStyle name="20% - Accent5 8 12" xfId="4109" xr:uid="{00000000-0005-0000-0000-000030130000}"/>
    <cellStyle name="20% - Accent5 8 12 2" xfId="19013" xr:uid="{00000000-0005-0000-0000-000031130000}"/>
    <cellStyle name="20% - Accent5 8 12_CountryRegionMap" xfId="31381" xr:uid="{00000000-0005-0000-0000-000032130000}"/>
    <cellStyle name="20% - Accent5 8 13" xfId="19014" xr:uid="{00000000-0005-0000-0000-000033130000}"/>
    <cellStyle name="20% - Accent5 8 2" xfId="4110" xr:uid="{00000000-0005-0000-0000-000034130000}"/>
    <cellStyle name="20% - Accent5 8 2 10" xfId="4111" xr:uid="{00000000-0005-0000-0000-000035130000}"/>
    <cellStyle name="20% - Accent5 8 2 10 2" xfId="19015" xr:uid="{00000000-0005-0000-0000-000036130000}"/>
    <cellStyle name="20% - Accent5 8 2 10_CountryRegionMap" xfId="31382" xr:uid="{00000000-0005-0000-0000-000037130000}"/>
    <cellStyle name="20% - Accent5 8 2 11" xfId="19016" xr:uid="{00000000-0005-0000-0000-000038130000}"/>
    <cellStyle name="20% - Accent5 8 2 2" xfId="4112" xr:uid="{00000000-0005-0000-0000-000039130000}"/>
    <cellStyle name="20% - Accent5 8 2 2 10" xfId="19017" xr:uid="{00000000-0005-0000-0000-00003A130000}"/>
    <cellStyle name="20% - Accent5 8 2 2 2" xfId="4113" xr:uid="{00000000-0005-0000-0000-00003B130000}"/>
    <cellStyle name="20% - Accent5 8 2 2 2 2" xfId="4114" xr:uid="{00000000-0005-0000-0000-00003C130000}"/>
    <cellStyle name="20% - Accent5 8 2 2 2 3" xfId="4115" xr:uid="{00000000-0005-0000-0000-00003D130000}"/>
    <cellStyle name="20% - Accent5 8 2 2 2 3 2" xfId="19018" xr:uid="{00000000-0005-0000-0000-00003E130000}"/>
    <cellStyle name="20% - Accent5 8 2 2 2 3_CountryRegionMap" xfId="31383" xr:uid="{00000000-0005-0000-0000-00003F130000}"/>
    <cellStyle name="20% - Accent5 8 2 2 2 4" xfId="19019" xr:uid="{00000000-0005-0000-0000-000040130000}"/>
    <cellStyle name="20% - Accent5 8 2 2 2_Attribute (16-17)" xfId="4116" xr:uid="{00000000-0005-0000-0000-000041130000}"/>
    <cellStyle name="20% - Accent5 8 2 2 3" xfId="4117" xr:uid="{00000000-0005-0000-0000-000042130000}"/>
    <cellStyle name="20% - Accent5 8 2 2 3 2" xfId="4118" xr:uid="{00000000-0005-0000-0000-000043130000}"/>
    <cellStyle name="20% - Accent5 8 2 2 3 3" xfId="4119" xr:uid="{00000000-0005-0000-0000-000044130000}"/>
    <cellStyle name="20% - Accent5 8 2 2 3 3 2" xfId="19020" xr:uid="{00000000-0005-0000-0000-000045130000}"/>
    <cellStyle name="20% - Accent5 8 2 2 3 3_CountryRegionMap" xfId="31384" xr:uid="{00000000-0005-0000-0000-000046130000}"/>
    <cellStyle name="20% - Accent5 8 2 2 3 4" xfId="19021" xr:uid="{00000000-0005-0000-0000-000047130000}"/>
    <cellStyle name="20% - Accent5 8 2 2 3_Attribute (16-17)" xfId="4120" xr:uid="{00000000-0005-0000-0000-000048130000}"/>
    <cellStyle name="20% - Accent5 8 2 2 4" xfId="4121" xr:uid="{00000000-0005-0000-0000-000049130000}"/>
    <cellStyle name="20% - Accent5 8 2 2 4 2" xfId="4122" xr:uid="{00000000-0005-0000-0000-00004A130000}"/>
    <cellStyle name="20% - Accent5 8 2 2 4 3" xfId="4123" xr:uid="{00000000-0005-0000-0000-00004B130000}"/>
    <cellStyle name="20% - Accent5 8 2 2 4 3 2" xfId="19022" xr:uid="{00000000-0005-0000-0000-00004C130000}"/>
    <cellStyle name="20% - Accent5 8 2 2 4 3_CountryRegionMap" xfId="31385" xr:uid="{00000000-0005-0000-0000-00004D130000}"/>
    <cellStyle name="20% - Accent5 8 2 2 4 4" xfId="19023" xr:uid="{00000000-0005-0000-0000-00004E130000}"/>
    <cellStyle name="20% - Accent5 8 2 2 4_Attribute (16-17)" xfId="4124" xr:uid="{00000000-0005-0000-0000-00004F130000}"/>
    <cellStyle name="20% - Accent5 8 2 2 5" xfId="4125" xr:uid="{00000000-0005-0000-0000-000050130000}"/>
    <cellStyle name="20% - Accent5 8 2 2 6" xfId="4126" xr:uid="{00000000-0005-0000-0000-000051130000}"/>
    <cellStyle name="20% - Accent5 8 2 2 7" xfId="4127" xr:uid="{00000000-0005-0000-0000-000052130000}"/>
    <cellStyle name="20% - Accent5 8 2 2 8" xfId="4128" xr:uid="{00000000-0005-0000-0000-000053130000}"/>
    <cellStyle name="20% - Accent5 8 2 2 9" xfId="4129" xr:uid="{00000000-0005-0000-0000-000054130000}"/>
    <cellStyle name="20% - Accent5 8 2 2 9 2" xfId="19024" xr:uid="{00000000-0005-0000-0000-000055130000}"/>
    <cellStyle name="20% - Accent5 8 2 2 9_CountryRegionMap" xfId="31386" xr:uid="{00000000-0005-0000-0000-000056130000}"/>
    <cellStyle name="20% - Accent5 8 2 2_Attribute (16-17)" xfId="4130" xr:uid="{00000000-0005-0000-0000-000057130000}"/>
    <cellStyle name="20% - Accent5 8 2 3" xfId="4131" xr:uid="{00000000-0005-0000-0000-000058130000}"/>
    <cellStyle name="20% - Accent5 8 2 3 2" xfId="4132" xr:uid="{00000000-0005-0000-0000-000059130000}"/>
    <cellStyle name="20% - Accent5 8 2 3 3" xfId="4133" xr:uid="{00000000-0005-0000-0000-00005A130000}"/>
    <cellStyle name="20% - Accent5 8 2 3 3 2" xfId="19025" xr:uid="{00000000-0005-0000-0000-00005B130000}"/>
    <cellStyle name="20% - Accent5 8 2 3 3_CountryRegionMap" xfId="31387" xr:uid="{00000000-0005-0000-0000-00005C130000}"/>
    <cellStyle name="20% - Accent5 8 2 3 4" xfId="19026" xr:uid="{00000000-0005-0000-0000-00005D130000}"/>
    <cellStyle name="20% - Accent5 8 2 3_Attribute (16-17)" xfId="4134" xr:uid="{00000000-0005-0000-0000-00005E130000}"/>
    <cellStyle name="20% - Accent5 8 2 4" xfId="4135" xr:uid="{00000000-0005-0000-0000-00005F130000}"/>
    <cellStyle name="20% - Accent5 8 2 4 2" xfId="4136" xr:uid="{00000000-0005-0000-0000-000060130000}"/>
    <cellStyle name="20% - Accent5 8 2 4 3" xfId="4137" xr:uid="{00000000-0005-0000-0000-000061130000}"/>
    <cellStyle name="20% - Accent5 8 2 4 3 2" xfId="19027" xr:uid="{00000000-0005-0000-0000-000062130000}"/>
    <cellStyle name="20% - Accent5 8 2 4 3_CountryRegionMap" xfId="31388" xr:uid="{00000000-0005-0000-0000-000063130000}"/>
    <cellStyle name="20% - Accent5 8 2 4 4" xfId="19028" xr:uid="{00000000-0005-0000-0000-000064130000}"/>
    <cellStyle name="20% - Accent5 8 2 4_Attribute (16-17)" xfId="4138" xr:uid="{00000000-0005-0000-0000-000065130000}"/>
    <cellStyle name="20% - Accent5 8 2 5" xfId="4139" xr:uid="{00000000-0005-0000-0000-000066130000}"/>
    <cellStyle name="20% - Accent5 8 2 5 2" xfId="4140" xr:uid="{00000000-0005-0000-0000-000067130000}"/>
    <cellStyle name="20% - Accent5 8 2 5 3" xfId="4141" xr:uid="{00000000-0005-0000-0000-000068130000}"/>
    <cellStyle name="20% - Accent5 8 2 5 3 2" xfId="19029" xr:uid="{00000000-0005-0000-0000-000069130000}"/>
    <cellStyle name="20% - Accent5 8 2 5 3_CountryRegionMap" xfId="31389" xr:uid="{00000000-0005-0000-0000-00006A130000}"/>
    <cellStyle name="20% - Accent5 8 2 5 4" xfId="19030" xr:uid="{00000000-0005-0000-0000-00006B130000}"/>
    <cellStyle name="20% - Accent5 8 2 5_Attribute (16-17)" xfId="4142" xr:uid="{00000000-0005-0000-0000-00006C130000}"/>
    <cellStyle name="20% - Accent5 8 2 6" xfId="4143" xr:uid="{00000000-0005-0000-0000-00006D130000}"/>
    <cellStyle name="20% - Accent5 8 2 7" xfId="4144" xr:uid="{00000000-0005-0000-0000-00006E130000}"/>
    <cellStyle name="20% - Accent5 8 2 8" xfId="4145" xr:uid="{00000000-0005-0000-0000-00006F130000}"/>
    <cellStyle name="20% - Accent5 8 2 9" xfId="4146" xr:uid="{00000000-0005-0000-0000-000070130000}"/>
    <cellStyle name="20% - Accent5 8 2_Attribute (16-17)" xfId="4147" xr:uid="{00000000-0005-0000-0000-000071130000}"/>
    <cellStyle name="20% - Accent5 8 3" xfId="4148" xr:uid="{00000000-0005-0000-0000-000072130000}"/>
    <cellStyle name="20% - Accent5 8 3 10" xfId="19031" xr:uid="{00000000-0005-0000-0000-000073130000}"/>
    <cellStyle name="20% - Accent5 8 3 2" xfId="4149" xr:uid="{00000000-0005-0000-0000-000074130000}"/>
    <cellStyle name="20% - Accent5 8 3 2 2" xfId="4150" xr:uid="{00000000-0005-0000-0000-000075130000}"/>
    <cellStyle name="20% - Accent5 8 3 2 3" xfId="4151" xr:uid="{00000000-0005-0000-0000-000076130000}"/>
    <cellStyle name="20% - Accent5 8 3 2 3 2" xfId="19032" xr:uid="{00000000-0005-0000-0000-000077130000}"/>
    <cellStyle name="20% - Accent5 8 3 2 3_CountryRegionMap" xfId="31390" xr:uid="{00000000-0005-0000-0000-000078130000}"/>
    <cellStyle name="20% - Accent5 8 3 2 4" xfId="19033" xr:uid="{00000000-0005-0000-0000-000079130000}"/>
    <cellStyle name="20% - Accent5 8 3 2_Attribute (16-17)" xfId="4152" xr:uid="{00000000-0005-0000-0000-00007A130000}"/>
    <cellStyle name="20% - Accent5 8 3 3" xfId="4153" xr:uid="{00000000-0005-0000-0000-00007B130000}"/>
    <cellStyle name="20% - Accent5 8 3 3 2" xfId="4154" xr:uid="{00000000-0005-0000-0000-00007C130000}"/>
    <cellStyle name="20% - Accent5 8 3 3 3" xfId="4155" xr:uid="{00000000-0005-0000-0000-00007D130000}"/>
    <cellStyle name="20% - Accent5 8 3 3 3 2" xfId="19034" xr:uid="{00000000-0005-0000-0000-00007E130000}"/>
    <cellStyle name="20% - Accent5 8 3 3 3_CountryRegionMap" xfId="31391" xr:uid="{00000000-0005-0000-0000-00007F130000}"/>
    <cellStyle name="20% - Accent5 8 3 3 4" xfId="19035" xr:uid="{00000000-0005-0000-0000-000080130000}"/>
    <cellStyle name="20% - Accent5 8 3 3_Attribute (16-17)" xfId="4156" xr:uid="{00000000-0005-0000-0000-000081130000}"/>
    <cellStyle name="20% - Accent5 8 3 4" xfId="4157" xr:uid="{00000000-0005-0000-0000-000082130000}"/>
    <cellStyle name="20% - Accent5 8 3 4 2" xfId="4158" xr:uid="{00000000-0005-0000-0000-000083130000}"/>
    <cellStyle name="20% - Accent5 8 3 4 3" xfId="4159" xr:uid="{00000000-0005-0000-0000-000084130000}"/>
    <cellStyle name="20% - Accent5 8 3 4 3 2" xfId="19036" xr:uid="{00000000-0005-0000-0000-000085130000}"/>
    <cellStyle name="20% - Accent5 8 3 4 3_CountryRegionMap" xfId="31392" xr:uid="{00000000-0005-0000-0000-000086130000}"/>
    <cellStyle name="20% - Accent5 8 3 4 4" xfId="19037" xr:uid="{00000000-0005-0000-0000-000087130000}"/>
    <cellStyle name="20% - Accent5 8 3 4_Attribute (16-17)" xfId="4160" xr:uid="{00000000-0005-0000-0000-000088130000}"/>
    <cellStyle name="20% - Accent5 8 3 5" xfId="4161" xr:uid="{00000000-0005-0000-0000-000089130000}"/>
    <cellStyle name="20% - Accent5 8 3 6" xfId="4162" xr:uid="{00000000-0005-0000-0000-00008A130000}"/>
    <cellStyle name="20% - Accent5 8 3 7" xfId="4163" xr:uid="{00000000-0005-0000-0000-00008B130000}"/>
    <cellStyle name="20% - Accent5 8 3 8" xfId="4164" xr:uid="{00000000-0005-0000-0000-00008C130000}"/>
    <cellStyle name="20% - Accent5 8 3 9" xfId="4165" xr:uid="{00000000-0005-0000-0000-00008D130000}"/>
    <cellStyle name="20% - Accent5 8 3 9 2" xfId="19038" xr:uid="{00000000-0005-0000-0000-00008E130000}"/>
    <cellStyle name="20% - Accent5 8 3 9_CountryRegionMap" xfId="31393" xr:uid="{00000000-0005-0000-0000-00008F130000}"/>
    <cellStyle name="20% - Accent5 8 3_Attribute (16-17)" xfId="4166" xr:uid="{00000000-0005-0000-0000-000090130000}"/>
    <cellStyle name="20% - Accent5 8 4" xfId="4167" xr:uid="{00000000-0005-0000-0000-000091130000}"/>
    <cellStyle name="20% - Accent5 8 4 10" xfId="19039" xr:uid="{00000000-0005-0000-0000-000092130000}"/>
    <cellStyle name="20% - Accent5 8 4 2" xfId="4168" xr:uid="{00000000-0005-0000-0000-000093130000}"/>
    <cellStyle name="20% - Accent5 8 4 2 2" xfId="4169" xr:uid="{00000000-0005-0000-0000-000094130000}"/>
    <cellStyle name="20% - Accent5 8 4 2 3" xfId="4170" xr:uid="{00000000-0005-0000-0000-000095130000}"/>
    <cellStyle name="20% - Accent5 8 4 2 3 2" xfId="19040" xr:uid="{00000000-0005-0000-0000-000096130000}"/>
    <cellStyle name="20% - Accent5 8 4 2 3_CountryRegionMap" xfId="31394" xr:uid="{00000000-0005-0000-0000-000097130000}"/>
    <cellStyle name="20% - Accent5 8 4 2 4" xfId="19041" xr:uid="{00000000-0005-0000-0000-000098130000}"/>
    <cellStyle name="20% - Accent5 8 4 2_Attribute (16-17)" xfId="4171" xr:uid="{00000000-0005-0000-0000-000099130000}"/>
    <cellStyle name="20% - Accent5 8 4 3" xfId="4172" xr:uid="{00000000-0005-0000-0000-00009A130000}"/>
    <cellStyle name="20% - Accent5 8 4 3 2" xfId="4173" xr:uid="{00000000-0005-0000-0000-00009B130000}"/>
    <cellStyle name="20% - Accent5 8 4 3 3" xfId="4174" xr:uid="{00000000-0005-0000-0000-00009C130000}"/>
    <cellStyle name="20% - Accent5 8 4 3 3 2" xfId="19042" xr:uid="{00000000-0005-0000-0000-00009D130000}"/>
    <cellStyle name="20% - Accent5 8 4 3 3_CountryRegionMap" xfId="31395" xr:uid="{00000000-0005-0000-0000-00009E130000}"/>
    <cellStyle name="20% - Accent5 8 4 3 4" xfId="19043" xr:uid="{00000000-0005-0000-0000-00009F130000}"/>
    <cellStyle name="20% - Accent5 8 4 3_Attribute (16-17)" xfId="4175" xr:uid="{00000000-0005-0000-0000-0000A0130000}"/>
    <cellStyle name="20% - Accent5 8 4 4" xfId="4176" xr:uid="{00000000-0005-0000-0000-0000A1130000}"/>
    <cellStyle name="20% - Accent5 8 4 4 2" xfId="4177" xr:uid="{00000000-0005-0000-0000-0000A2130000}"/>
    <cellStyle name="20% - Accent5 8 4 4 3" xfId="4178" xr:uid="{00000000-0005-0000-0000-0000A3130000}"/>
    <cellStyle name="20% - Accent5 8 4 4 3 2" xfId="19044" xr:uid="{00000000-0005-0000-0000-0000A4130000}"/>
    <cellStyle name="20% - Accent5 8 4 4 3_CountryRegionMap" xfId="31396" xr:uid="{00000000-0005-0000-0000-0000A5130000}"/>
    <cellStyle name="20% - Accent5 8 4 4 4" xfId="19045" xr:uid="{00000000-0005-0000-0000-0000A6130000}"/>
    <cellStyle name="20% - Accent5 8 4 4_Attribute (16-17)" xfId="4179" xr:uid="{00000000-0005-0000-0000-0000A7130000}"/>
    <cellStyle name="20% - Accent5 8 4 5" xfId="4180" xr:uid="{00000000-0005-0000-0000-0000A8130000}"/>
    <cellStyle name="20% - Accent5 8 4 6" xfId="4181" xr:uid="{00000000-0005-0000-0000-0000A9130000}"/>
    <cellStyle name="20% - Accent5 8 4 7" xfId="4182" xr:uid="{00000000-0005-0000-0000-0000AA130000}"/>
    <cellStyle name="20% - Accent5 8 4 8" xfId="4183" xr:uid="{00000000-0005-0000-0000-0000AB130000}"/>
    <cellStyle name="20% - Accent5 8 4 9" xfId="4184" xr:uid="{00000000-0005-0000-0000-0000AC130000}"/>
    <cellStyle name="20% - Accent5 8 4 9 2" xfId="19046" xr:uid="{00000000-0005-0000-0000-0000AD130000}"/>
    <cellStyle name="20% - Accent5 8 4 9_CountryRegionMap" xfId="31397" xr:uid="{00000000-0005-0000-0000-0000AE130000}"/>
    <cellStyle name="20% - Accent5 8 4_Attribute (16-17)" xfId="4185" xr:uid="{00000000-0005-0000-0000-0000AF130000}"/>
    <cellStyle name="20% - Accent5 8 5" xfId="4186" xr:uid="{00000000-0005-0000-0000-0000B0130000}"/>
    <cellStyle name="20% - Accent5 8 5 2" xfId="4187" xr:uid="{00000000-0005-0000-0000-0000B1130000}"/>
    <cellStyle name="20% - Accent5 8 5 3" xfId="4188" xr:uid="{00000000-0005-0000-0000-0000B2130000}"/>
    <cellStyle name="20% - Accent5 8 5 3 2" xfId="19047" xr:uid="{00000000-0005-0000-0000-0000B3130000}"/>
    <cellStyle name="20% - Accent5 8 5 3_CountryRegionMap" xfId="31398" xr:uid="{00000000-0005-0000-0000-0000B4130000}"/>
    <cellStyle name="20% - Accent5 8 5 4" xfId="19048" xr:uid="{00000000-0005-0000-0000-0000B5130000}"/>
    <cellStyle name="20% - Accent5 8 5_Attribute (16-17)" xfId="4189" xr:uid="{00000000-0005-0000-0000-0000B6130000}"/>
    <cellStyle name="20% - Accent5 8 6" xfId="4190" xr:uid="{00000000-0005-0000-0000-0000B7130000}"/>
    <cellStyle name="20% - Accent5 8 6 2" xfId="4191" xr:uid="{00000000-0005-0000-0000-0000B8130000}"/>
    <cellStyle name="20% - Accent5 8 6 3" xfId="4192" xr:uid="{00000000-0005-0000-0000-0000B9130000}"/>
    <cellStyle name="20% - Accent5 8 6 3 2" xfId="19049" xr:uid="{00000000-0005-0000-0000-0000BA130000}"/>
    <cellStyle name="20% - Accent5 8 6 3_CountryRegionMap" xfId="31399" xr:uid="{00000000-0005-0000-0000-0000BB130000}"/>
    <cellStyle name="20% - Accent5 8 6 4" xfId="19050" xr:uid="{00000000-0005-0000-0000-0000BC130000}"/>
    <cellStyle name="20% - Accent5 8 6_Attribute (16-17)" xfId="4193" xr:uid="{00000000-0005-0000-0000-0000BD130000}"/>
    <cellStyle name="20% - Accent5 8 7" xfId="4194" xr:uid="{00000000-0005-0000-0000-0000BE130000}"/>
    <cellStyle name="20% - Accent5 8 7 2" xfId="4195" xr:uid="{00000000-0005-0000-0000-0000BF130000}"/>
    <cellStyle name="20% - Accent5 8 7 3" xfId="4196" xr:uid="{00000000-0005-0000-0000-0000C0130000}"/>
    <cellStyle name="20% - Accent5 8 7 3 2" xfId="19051" xr:uid="{00000000-0005-0000-0000-0000C1130000}"/>
    <cellStyle name="20% - Accent5 8 7 3_CountryRegionMap" xfId="31400" xr:uid="{00000000-0005-0000-0000-0000C2130000}"/>
    <cellStyle name="20% - Accent5 8 7 4" xfId="19052" xr:uid="{00000000-0005-0000-0000-0000C3130000}"/>
    <cellStyle name="20% - Accent5 8 7_Attribute (16-17)" xfId="4197" xr:uid="{00000000-0005-0000-0000-0000C4130000}"/>
    <cellStyle name="20% - Accent5 8 8" xfId="4198" xr:uid="{00000000-0005-0000-0000-0000C5130000}"/>
    <cellStyle name="20% - Accent5 8 9" xfId="4199" xr:uid="{00000000-0005-0000-0000-0000C6130000}"/>
    <cellStyle name="20% - Accent5 8_Attribute" xfId="17995" xr:uid="{00000000-0005-0000-0000-0000C7130000}"/>
    <cellStyle name="20% - Accent5 9" xfId="4200" xr:uid="{00000000-0005-0000-0000-0000C8130000}"/>
    <cellStyle name="20% - Accent6" xfId="12" builtinId="50" customBuiltin="1"/>
    <cellStyle name="20% - Accent6 10" xfId="4201" xr:uid="{00000000-0005-0000-0000-0000CA130000}"/>
    <cellStyle name="20% - Accent6 10 10" xfId="4202" xr:uid="{00000000-0005-0000-0000-0000CB130000}"/>
    <cellStyle name="20% - Accent6 10 10 2" xfId="19053" xr:uid="{00000000-0005-0000-0000-0000CC130000}"/>
    <cellStyle name="20% - Accent6 10 10_CountryRegionMap" xfId="31401" xr:uid="{00000000-0005-0000-0000-0000CD130000}"/>
    <cellStyle name="20% - Accent6 10 11" xfId="19054" xr:uid="{00000000-0005-0000-0000-0000CE130000}"/>
    <cellStyle name="20% - Accent6 10 2" xfId="4203" xr:uid="{00000000-0005-0000-0000-0000CF130000}"/>
    <cellStyle name="20% - Accent6 10 2 10" xfId="19055" xr:uid="{00000000-0005-0000-0000-0000D0130000}"/>
    <cellStyle name="20% - Accent6 10 2 2" xfId="4204" xr:uid="{00000000-0005-0000-0000-0000D1130000}"/>
    <cellStyle name="20% - Accent6 10 2 2 2" xfId="4205" xr:uid="{00000000-0005-0000-0000-0000D2130000}"/>
    <cellStyle name="20% - Accent6 10 2 2 3" xfId="4206" xr:uid="{00000000-0005-0000-0000-0000D3130000}"/>
    <cellStyle name="20% - Accent6 10 2 2 3 2" xfId="19056" xr:uid="{00000000-0005-0000-0000-0000D4130000}"/>
    <cellStyle name="20% - Accent6 10 2 2 3_CountryRegionMap" xfId="31402" xr:uid="{00000000-0005-0000-0000-0000D5130000}"/>
    <cellStyle name="20% - Accent6 10 2 2 4" xfId="19057" xr:uid="{00000000-0005-0000-0000-0000D6130000}"/>
    <cellStyle name="20% - Accent6 10 2 2_Attribute (16-17)" xfId="4207" xr:uid="{00000000-0005-0000-0000-0000D7130000}"/>
    <cellStyle name="20% - Accent6 10 2 3" xfId="4208" xr:uid="{00000000-0005-0000-0000-0000D8130000}"/>
    <cellStyle name="20% - Accent6 10 2 3 2" xfId="4209" xr:uid="{00000000-0005-0000-0000-0000D9130000}"/>
    <cellStyle name="20% - Accent6 10 2 3 3" xfId="4210" xr:uid="{00000000-0005-0000-0000-0000DA130000}"/>
    <cellStyle name="20% - Accent6 10 2 3 3 2" xfId="19058" xr:uid="{00000000-0005-0000-0000-0000DB130000}"/>
    <cellStyle name="20% - Accent6 10 2 3 3_CountryRegionMap" xfId="31403" xr:uid="{00000000-0005-0000-0000-0000DC130000}"/>
    <cellStyle name="20% - Accent6 10 2 3 4" xfId="19059" xr:uid="{00000000-0005-0000-0000-0000DD130000}"/>
    <cellStyle name="20% - Accent6 10 2 3_Attribute (16-17)" xfId="4211" xr:uid="{00000000-0005-0000-0000-0000DE130000}"/>
    <cellStyle name="20% - Accent6 10 2 4" xfId="4212" xr:uid="{00000000-0005-0000-0000-0000DF130000}"/>
    <cellStyle name="20% - Accent6 10 2 4 2" xfId="4213" xr:uid="{00000000-0005-0000-0000-0000E0130000}"/>
    <cellStyle name="20% - Accent6 10 2 4 3" xfId="4214" xr:uid="{00000000-0005-0000-0000-0000E1130000}"/>
    <cellStyle name="20% - Accent6 10 2 4 3 2" xfId="19060" xr:uid="{00000000-0005-0000-0000-0000E2130000}"/>
    <cellStyle name="20% - Accent6 10 2 4 3_CountryRegionMap" xfId="31404" xr:uid="{00000000-0005-0000-0000-0000E3130000}"/>
    <cellStyle name="20% - Accent6 10 2 4 4" xfId="19061" xr:uid="{00000000-0005-0000-0000-0000E4130000}"/>
    <cellStyle name="20% - Accent6 10 2 4_Attribute (16-17)" xfId="4215" xr:uid="{00000000-0005-0000-0000-0000E5130000}"/>
    <cellStyle name="20% - Accent6 10 2 5" xfId="4216" xr:uid="{00000000-0005-0000-0000-0000E6130000}"/>
    <cellStyle name="20% - Accent6 10 2 6" xfId="4217" xr:uid="{00000000-0005-0000-0000-0000E7130000}"/>
    <cellStyle name="20% - Accent6 10 2 7" xfId="4218" xr:uid="{00000000-0005-0000-0000-0000E8130000}"/>
    <cellStyle name="20% - Accent6 10 2 8" xfId="4219" xr:uid="{00000000-0005-0000-0000-0000E9130000}"/>
    <cellStyle name="20% - Accent6 10 2 9" xfId="4220" xr:uid="{00000000-0005-0000-0000-0000EA130000}"/>
    <cellStyle name="20% - Accent6 10 2 9 2" xfId="19062" xr:uid="{00000000-0005-0000-0000-0000EB130000}"/>
    <cellStyle name="20% - Accent6 10 2 9_CountryRegionMap" xfId="31405" xr:uid="{00000000-0005-0000-0000-0000EC130000}"/>
    <cellStyle name="20% - Accent6 10 2_Attribute (16-17)" xfId="4221" xr:uid="{00000000-0005-0000-0000-0000ED130000}"/>
    <cellStyle name="20% - Accent6 10 3" xfId="4222" xr:uid="{00000000-0005-0000-0000-0000EE130000}"/>
    <cellStyle name="20% - Accent6 10 3 2" xfId="4223" xr:uid="{00000000-0005-0000-0000-0000EF130000}"/>
    <cellStyle name="20% - Accent6 10 3 3" xfId="4224" xr:uid="{00000000-0005-0000-0000-0000F0130000}"/>
    <cellStyle name="20% - Accent6 10 3 3 2" xfId="19063" xr:uid="{00000000-0005-0000-0000-0000F1130000}"/>
    <cellStyle name="20% - Accent6 10 3 3_CountryRegionMap" xfId="31406" xr:uid="{00000000-0005-0000-0000-0000F2130000}"/>
    <cellStyle name="20% - Accent6 10 3 4" xfId="19064" xr:uid="{00000000-0005-0000-0000-0000F3130000}"/>
    <cellStyle name="20% - Accent6 10 3_Attribute (16-17)" xfId="4225" xr:uid="{00000000-0005-0000-0000-0000F4130000}"/>
    <cellStyle name="20% - Accent6 10 4" xfId="4226" xr:uid="{00000000-0005-0000-0000-0000F5130000}"/>
    <cellStyle name="20% - Accent6 10 4 2" xfId="4227" xr:uid="{00000000-0005-0000-0000-0000F6130000}"/>
    <cellStyle name="20% - Accent6 10 4 3" xfId="4228" xr:uid="{00000000-0005-0000-0000-0000F7130000}"/>
    <cellStyle name="20% - Accent6 10 4 3 2" xfId="19065" xr:uid="{00000000-0005-0000-0000-0000F8130000}"/>
    <cellStyle name="20% - Accent6 10 4 3_CountryRegionMap" xfId="31407" xr:uid="{00000000-0005-0000-0000-0000F9130000}"/>
    <cellStyle name="20% - Accent6 10 4 4" xfId="19066" xr:uid="{00000000-0005-0000-0000-0000FA130000}"/>
    <cellStyle name="20% - Accent6 10 4_Attribute (16-17)" xfId="4229" xr:uid="{00000000-0005-0000-0000-0000FB130000}"/>
    <cellStyle name="20% - Accent6 10 5" xfId="4230" xr:uid="{00000000-0005-0000-0000-0000FC130000}"/>
    <cellStyle name="20% - Accent6 10 5 2" xfId="4231" xr:uid="{00000000-0005-0000-0000-0000FD130000}"/>
    <cellStyle name="20% - Accent6 10 5 3" xfId="4232" xr:uid="{00000000-0005-0000-0000-0000FE130000}"/>
    <cellStyle name="20% - Accent6 10 5 3 2" xfId="19067" xr:uid="{00000000-0005-0000-0000-0000FF130000}"/>
    <cellStyle name="20% - Accent6 10 5 3_CountryRegionMap" xfId="31408" xr:uid="{00000000-0005-0000-0000-000000140000}"/>
    <cellStyle name="20% - Accent6 10 5 4" xfId="19068" xr:uid="{00000000-0005-0000-0000-000001140000}"/>
    <cellStyle name="20% - Accent6 10 5_Attribute (16-17)" xfId="4233" xr:uid="{00000000-0005-0000-0000-000002140000}"/>
    <cellStyle name="20% - Accent6 10 6" xfId="4234" xr:uid="{00000000-0005-0000-0000-000003140000}"/>
    <cellStyle name="20% - Accent6 10 7" xfId="4235" xr:uid="{00000000-0005-0000-0000-000004140000}"/>
    <cellStyle name="20% - Accent6 10 8" xfId="4236" xr:uid="{00000000-0005-0000-0000-000005140000}"/>
    <cellStyle name="20% - Accent6 10 9" xfId="4237" xr:uid="{00000000-0005-0000-0000-000006140000}"/>
    <cellStyle name="20% - Accent6 10_Attribute (16-17)" xfId="4238" xr:uid="{00000000-0005-0000-0000-000007140000}"/>
    <cellStyle name="20% - Accent6 11" xfId="4239" xr:uid="{00000000-0005-0000-0000-000008140000}"/>
    <cellStyle name="20% - Accent6 11 10" xfId="4240" xr:uid="{00000000-0005-0000-0000-000009140000}"/>
    <cellStyle name="20% - Accent6 11 10 2" xfId="19069" xr:uid="{00000000-0005-0000-0000-00000A140000}"/>
    <cellStyle name="20% - Accent6 11 10_CountryRegionMap" xfId="31409" xr:uid="{00000000-0005-0000-0000-00000B140000}"/>
    <cellStyle name="20% - Accent6 11 11" xfId="19070" xr:uid="{00000000-0005-0000-0000-00000C140000}"/>
    <cellStyle name="20% - Accent6 11 2" xfId="4241" xr:uid="{00000000-0005-0000-0000-00000D140000}"/>
    <cellStyle name="20% - Accent6 11 2 10" xfId="19071" xr:uid="{00000000-0005-0000-0000-00000E140000}"/>
    <cellStyle name="20% - Accent6 11 2 2" xfId="4242" xr:uid="{00000000-0005-0000-0000-00000F140000}"/>
    <cellStyle name="20% - Accent6 11 2 2 2" xfId="4243" xr:uid="{00000000-0005-0000-0000-000010140000}"/>
    <cellStyle name="20% - Accent6 11 2 2 3" xfId="4244" xr:uid="{00000000-0005-0000-0000-000011140000}"/>
    <cellStyle name="20% - Accent6 11 2 2 3 2" xfId="19072" xr:uid="{00000000-0005-0000-0000-000012140000}"/>
    <cellStyle name="20% - Accent6 11 2 2 3_CountryRegionMap" xfId="31410" xr:uid="{00000000-0005-0000-0000-000013140000}"/>
    <cellStyle name="20% - Accent6 11 2 2 4" xfId="19073" xr:uid="{00000000-0005-0000-0000-000014140000}"/>
    <cellStyle name="20% - Accent6 11 2 2_Attribute (16-17)" xfId="4245" xr:uid="{00000000-0005-0000-0000-000015140000}"/>
    <cellStyle name="20% - Accent6 11 2 3" xfId="4246" xr:uid="{00000000-0005-0000-0000-000016140000}"/>
    <cellStyle name="20% - Accent6 11 2 3 2" xfId="4247" xr:uid="{00000000-0005-0000-0000-000017140000}"/>
    <cellStyle name="20% - Accent6 11 2 3 3" xfId="4248" xr:uid="{00000000-0005-0000-0000-000018140000}"/>
    <cellStyle name="20% - Accent6 11 2 3 3 2" xfId="19074" xr:uid="{00000000-0005-0000-0000-000019140000}"/>
    <cellStyle name="20% - Accent6 11 2 3 3_CountryRegionMap" xfId="31411" xr:uid="{00000000-0005-0000-0000-00001A140000}"/>
    <cellStyle name="20% - Accent6 11 2 3 4" xfId="19075" xr:uid="{00000000-0005-0000-0000-00001B140000}"/>
    <cellStyle name="20% - Accent6 11 2 3_Attribute (16-17)" xfId="4249" xr:uid="{00000000-0005-0000-0000-00001C140000}"/>
    <cellStyle name="20% - Accent6 11 2 4" xfId="4250" xr:uid="{00000000-0005-0000-0000-00001D140000}"/>
    <cellStyle name="20% - Accent6 11 2 4 2" xfId="4251" xr:uid="{00000000-0005-0000-0000-00001E140000}"/>
    <cellStyle name="20% - Accent6 11 2 4 3" xfId="4252" xr:uid="{00000000-0005-0000-0000-00001F140000}"/>
    <cellStyle name="20% - Accent6 11 2 4 3 2" xfId="19076" xr:uid="{00000000-0005-0000-0000-000020140000}"/>
    <cellStyle name="20% - Accent6 11 2 4 3_CountryRegionMap" xfId="31412" xr:uid="{00000000-0005-0000-0000-000021140000}"/>
    <cellStyle name="20% - Accent6 11 2 4 4" xfId="19077" xr:uid="{00000000-0005-0000-0000-000022140000}"/>
    <cellStyle name="20% - Accent6 11 2 4_Attribute (16-17)" xfId="4253" xr:uid="{00000000-0005-0000-0000-000023140000}"/>
    <cellStyle name="20% - Accent6 11 2 5" xfId="4254" xr:uid="{00000000-0005-0000-0000-000024140000}"/>
    <cellStyle name="20% - Accent6 11 2 6" xfId="4255" xr:uid="{00000000-0005-0000-0000-000025140000}"/>
    <cellStyle name="20% - Accent6 11 2 7" xfId="4256" xr:uid="{00000000-0005-0000-0000-000026140000}"/>
    <cellStyle name="20% - Accent6 11 2 8" xfId="4257" xr:uid="{00000000-0005-0000-0000-000027140000}"/>
    <cellStyle name="20% - Accent6 11 2 9" xfId="4258" xr:uid="{00000000-0005-0000-0000-000028140000}"/>
    <cellStyle name="20% - Accent6 11 2 9 2" xfId="19078" xr:uid="{00000000-0005-0000-0000-000029140000}"/>
    <cellStyle name="20% - Accent6 11 2 9_CountryRegionMap" xfId="31413" xr:uid="{00000000-0005-0000-0000-00002A140000}"/>
    <cellStyle name="20% - Accent6 11 2_Attribute (16-17)" xfId="4259" xr:uid="{00000000-0005-0000-0000-00002B140000}"/>
    <cellStyle name="20% - Accent6 11 3" xfId="4260" xr:uid="{00000000-0005-0000-0000-00002C140000}"/>
    <cellStyle name="20% - Accent6 11 3 2" xfId="4261" xr:uid="{00000000-0005-0000-0000-00002D140000}"/>
    <cellStyle name="20% - Accent6 11 3 3" xfId="4262" xr:uid="{00000000-0005-0000-0000-00002E140000}"/>
    <cellStyle name="20% - Accent6 11 3 3 2" xfId="19079" xr:uid="{00000000-0005-0000-0000-00002F140000}"/>
    <cellStyle name="20% - Accent6 11 3 3_CountryRegionMap" xfId="31414" xr:uid="{00000000-0005-0000-0000-000030140000}"/>
    <cellStyle name="20% - Accent6 11 3 4" xfId="19080" xr:uid="{00000000-0005-0000-0000-000031140000}"/>
    <cellStyle name="20% - Accent6 11 3_Attribute (16-17)" xfId="4263" xr:uid="{00000000-0005-0000-0000-000032140000}"/>
    <cellStyle name="20% - Accent6 11 4" xfId="4264" xr:uid="{00000000-0005-0000-0000-000033140000}"/>
    <cellStyle name="20% - Accent6 11 4 2" xfId="4265" xr:uid="{00000000-0005-0000-0000-000034140000}"/>
    <cellStyle name="20% - Accent6 11 4 3" xfId="4266" xr:uid="{00000000-0005-0000-0000-000035140000}"/>
    <cellStyle name="20% - Accent6 11 4 3 2" xfId="19081" xr:uid="{00000000-0005-0000-0000-000036140000}"/>
    <cellStyle name="20% - Accent6 11 4 3_CountryRegionMap" xfId="31415" xr:uid="{00000000-0005-0000-0000-000037140000}"/>
    <cellStyle name="20% - Accent6 11 4 4" xfId="19082" xr:uid="{00000000-0005-0000-0000-000038140000}"/>
    <cellStyle name="20% - Accent6 11 4_Attribute (16-17)" xfId="4267" xr:uid="{00000000-0005-0000-0000-000039140000}"/>
    <cellStyle name="20% - Accent6 11 5" xfId="4268" xr:uid="{00000000-0005-0000-0000-00003A140000}"/>
    <cellStyle name="20% - Accent6 11 5 2" xfId="4269" xr:uid="{00000000-0005-0000-0000-00003B140000}"/>
    <cellStyle name="20% - Accent6 11 5 3" xfId="4270" xr:uid="{00000000-0005-0000-0000-00003C140000}"/>
    <cellStyle name="20% - Accent6 11 5 3 2" xfId="19083" xr:uid="{00000000-0005-0000-0000-00003D140000}"/>
    <cellStyle name="20% - Accent6 11 5 3_CountryRegionMap" xfId="31416" xr:uid="{00000000-0005-0000-0000-00003E140000}"/>
    <cellStyle name="20% - Accent6 11 5 4" xfId="19084" xr:uid="{00000000-0005-0000-0000-00003F140000}"/>
    <cellStyle name="20% - Accent6 11 5_Attribute (16-17)" xfId="4271" xr:uid="{00000000-0005-0000-0000-000040140000}"/>
    <cellStyle name="20% - Accent6 11 6" xfId="4272" xr:uid="{00000000-0005-0000-0000-000041140000}"/>
    <cellStyle name="20% - Accent6 11 7" xfId="4273" xr:uid="{00000000-0005-0000-0000-000042140000}"/>
    <cellStyle name="20% - Accent6 11 8" xfId="4274" xr:uid="{00000000-0005-0000-0000-000043140000}"/>
    <cellStyle name="20% - Accent6 11 9" xfId="4275" xr:uid="{00000000-0005-0000-0000-000044140000}"/>
    <cellStyle name="20% - Accent6 11_Attribute (16-17)" xfId="4276" xr:uid="{00000000-0005-0000-0000-000045140000}"/>
    <cellStyle name="20% - Accent6 12" xfId="4277" xr:uid="{00000000-0005-0000-0000-000046140000}"/>
    <cellStyle name="20% - Accent6 12 10" xfId="4278" xr:uid="{00000000-0005-0000-0000-000047140000}"/>
    <cellStyle name="20% - Accent6 12 10 2" xfId="19085" xr:uid="{00000000-0005-0000-0000-000048140000}"/>
    <cellStyle name="20% - Accent6 12 10_CountryRegionMap" xfId="31417" xr:uid="{00000000-0005-0000-0000-000049140000}"/>
    <cellStyle name="20% - Accent6 12 11" xfId="19086" xr:uid="{00000000-0005-0000-0000-00004A140000}"/>
    <cellStyle name="20% - Accent6 12 2" xfId="4279" xr:uid="{00000000-0005-0000-0000-00004B140000}"/>
    <cellStyle name="20% - Accent6 12 2 10" xfId="19087" xr:uid="{00000000-0005-0000-0000-00004C140000}"/>
    <cellStyle name="20% - Accent6 12 2 2" xfId="4280" xr:uid="{00000000-0005-0000-0000-00004D140000}"/>
    <cellStyle name="20% - Accent6 12 2 2 2" xfId="4281" xr:uid="{00000000-0005-0000-0000-00004E140000}"/>
    <cellStyle name="20% - Accent6 12 2 2 3" xfId="4282" xr:uid="{00000000-0005-0000-0000-00004F140000}"/>
    <cellStyle name="20% - Accent6 12 2 2 3 2" xfId="19088" xr:uid="{00000000-0005-0000-0000-000050140000}"/>
    <cellStyle name="20% - Accent6 12 2 2 3_CountryRegionMap" xfId="31418" xr:uid="{00000000-0005-0000-0000-000051140000}"/>
    <cellStyle name="20% - Accent6 12 2 2 4" xfId="19089" xr:uid="{00000000-0005-0000-0000-000052140000}"/>
    <cellStyle name="20% - Accent6 12 2 2_Attribute (16-17)" xfId="4283" xr:uid="{00000000-0005-0000-0000-000053140000}"/>
    <cellStyle name="20% - Accent6 12 2 3" xfId="4284" xr:uid="{00000000-0005-0000-0000-000054140000}"/>
    <cellStyle name="20% - Accent6 12 2 3 2" xfId="4285" xr:uid="{00000000-0005-0000-0000-000055140000}"/>
    <cellStyle name="20% - Accent6 12 2 3 3" xfId="4286" xr:uid="{00000000-0005-0000-0000-000056140000}"/>
    <cellStyle name="20% - Accent6 12 2 3 3 2" xfId="19090" xr:uid="{00000000-0005-0000-0000-000057140000}"/>
    <cellStyle name="20% - Accent6 12 2 3 3_CountryRegionMap" xfId="31419" xr:uid="{00000000-0005-0000-0000-000058140000}"/>
    <cellStyle name="20% - Accent6 12 2 3 4" xfId="19091" xr:uid="{00000000-0005-0000-0000-000059140000}"/>
    <cellStyle name="20% - Accent6 12 2 3_Attribute (16-17)" xfId="4287" xr:uid="{00000000-0005-0000-0000-00005A140000}"/>
    <cellStyle name="20% - Accent6 12 2 4" xfId="4288" xr:uid="{00000000-0005-0000-0000-00005B140000}"/>
    <cellStyle name="20% - Accent6 12 2 4 2" xfId="4289" xr:uid="{00000000-0005-0000-0000-00005C140000}"/>
    <cellStyle name="20% - Accent6 12 2 4 3" xfId="4290" xr:uid="{00000000-0005-0000-0000-00005D140000}"/>
    <cellStyle name="20% - Accent6 12 2 4 3 2" xfId="19092" xr:uid="{00000000-0005-0000-0000-00005E140000}"/>
    <cellStyle name="20% - Accent6 12 2 4 3_CountryRegionMap" xfId="31420" xr:uid="{00000000-0005-0000-0000-00005F140000}"/>
    <cellStyle name="20% - Accent6 12 2 4 4" xfId="19093" xr:uid="{00000000-0005-0000-0000-000060140000}"/>
    <cellStyle name="20% - Accent6 12 2 4_Attribute (16-17)" xfId="4291" xr:uid="{00000000-0005-0000-0000-000061140000}"/>
    <cellStyle name="20% - Accent6 12 2 5" xfId="4292" xr:uid="{00000000-0005-0000-0000-000062140000}"/>
    <cellStyle name="20% - Accent6 12 2 6" xfId="4293" xr:uid="{00000000-0005-0000-0000-000063140000}"/>
    <cellStyle name="20% - Accent6 12 2 7" xfId="4294" xr:uid="{00000000-0005-0000-0000-000064140000}"/>
    <cellStyle name="20% - Accent6 12 2 8" xfId="4295" xr:uid="{00000000-0005-0000-0000-000065140000}"/>
    <cellStyle name="20% - Accent6 12 2 9" xfId="4296" xr:uid="{00000000-0005-0000-0000-000066140000}"/>
    <cellStyle name="20% - Accent6 12 2 9 2" xfId="19094" xr:uid="{00000000-0005-0000-0000-000067140000}"/>
    <cellStyle name="20% - Accent6 12 2 9_CountryRegionMap" xfId="31421" xr:uid="{00000000-0005-0000-0000-000068140000}"/>
    <cellStyle name="20% - Accent6 12 2_Attribute (16-17)" xfId="4297" xr:uid="{00000000-0005-0000-0000-000069140000}"/>
    <cellStyle name="20% - Accent6 12 3" xfId="4298" xr:uid="{00000000-0005-0000-0000-00006A140000}"/>
    <cellStyle name="20% - Accent6 12 3 2" xfId="4299" xr:uid="{00000000-0005-0000-0000-00006B140000}"/>
    <cellStyle name="20% - Accent6 12 3 3" xfId="4300" xr:uid="{00000000-0005-0000-0000-00006C140000}"/>
    <cellStyle name="20% - Accent6 12 3 3 2" xfId="19095" xr:uid="{00000000-0005-0000-0000-00006D140000}"/>
    <cellStyle name="20% - Accent6 12 3 3_CountryRegionMap" xfId="31422" xr:uid="{00000000-0005-0000-0000-00006E140000}"/>
    <cellStyle name="20% - Accent6 12 3 4" xfId="19096" xr:uid="{00000000-0005-0000-0000-00006F140000}"/>
    <cellStyle name="20% - Accent6 12 3_Attribute (16-17)" xfId="4301" xr:uid="{00000000-0005-0000-0000-000070140000}"/>
    <cellStyle name="20% - Accent6 12 4" xfId="4302" xr:uid="{00000000-0005-0000-0000-000071140000}"/>
    <cellStyle name="20% - Accent6 12 4 2" xfId="4303" xr:uid="{00000000-0005-0000-0000-000072140000}"/>
    <cellStyle name="20% - Accent6 12 4 3" xfId="4304" xr:uid="{00000000-0005-0000-0000-000073140000}"/>
    <cellStyle name="20% - Accent6 12 4 3 2" xfId="19097" xr:uid="{00000000-0005-0000-0000-000074140000}"/>
    <cellStyle name="20% - Accent6 12 4 3_CountryRegionMap" xfId="31423" xr:uid="{00000000-0005-0000-0000-000075140000}"/>
    <cellStyle name="20% - Accent6 12 4 4" xfId="19098" xr:uid="{00000000-0005-0000-0000-000076140000}"/>
    <cellStyle name="20% - Accent6 12 4_Attribute (16-17)" xfId="4305" xr:uid="{00000000-0005-0000-0000-000077140000}"/>
    <cellStyle name="20% - Accent6 12 5" xfId="4306" xr:uid="{00000000-0005-0000-0000-000078140000}"/>
    <cellStyle name="20% - Accent6 12 5 2" xfId="4307" xr:uid="{00000000-0005-0000-0000-000079140000}"/>
    <cellStyle name="20% - Accent6 12 5 3" xfId="4308" xr:uid="{00000000-0005-0000-0000-00007A140000}"/>
    <cellStyle name="20% - Accent6 12 5 3 2" xfId="19099" xr:uid="{00000000-0005-0000-0000-00007B140000}"/>
    <cellStyle name="20% - Accent6 12 5 3_CountryRegionMap" xfId="31424" xr:uid="{00000000-0005-0000-0000-00007C140000}"/>
    <cellStyle name="20% - Accent6 12 5 4" xfId="19100" xr:uid="{00000000-0005-0000-0000-00007D140000}"/>
    <cellStyle name="20% - Accent6 12 5_Attribute (16-17)" xfId="4309" xr:uid="{00000000-0005-0000-0000-00007E140000}"/>
    <cellStyle name="20% - Accent6 12 6" xfId="4310" xr:uid="{00000000-0005-0000-0000-00007F140000}"/>
    <cellStyle name="20% - Accent6 12 7" xfId="4311" xr:uid="{00000000-0005-0000-0000-000080140000}"/>
    <cellStyle name="20% - Accent6 12 8" xfId="4312" xr:uid="{00000000-0005-0000-0000-000081140000}"/>
    <cellStyle name="20% - Accent6 12 9" xfId="4313" xr:uid="{00000000-0005-0000-0000-000082140000}"/>
    <cellStyle name="20% - Accent6 12_Attribute (16-17)" xfId="4314" xr:uid="{00000000-0005-0000-0000-000083140000}"/>
    <cellStyle name="20% - Accent6 13" xfId="4315" xr:uid="{00000000-0005-0000-0000-000084140000}"/>
    <cellStyle name="20% - Accent6 13 10" xfId="19101" xr:uid="{00000000-0005-0000-0000-000085140000}"/>
    <cellStyle name="20% - Accent6 13 2" xfId="4316" xr:uid="{00000000-0005-0000-0000-000086140000}"/>
    <cellStyle name="20% - Accent6 13 2 2" xfId="4317" xr:uid="{00000000-0005-0000-0000-000087140000}"/>
    <cellStyle name="20% - Accent6 13 2 3" xfId="4318" xr:uid="{00000000-0005-0000-0000-000088140000}"/>
    <cellStyle name="20% - Accent6 13 2 3 2" xfId="19102" xr:uid="{00000000-0005-0000-0000-000089140000}"/>
    <cellStyle name="20% - Accent6 13 2 3_CountryRegionMap" xfId="31425" xr:uid="{00000000-0005-0000-0000-00008A140000}"/>
    <cellStyle name="20% - Accent6 13 2 4" xfId="19103" xr:uid="{00000000-0005-0000-0000-00008B140000}"/>
    <cellStyle name="20% - Accent6 13 2_Attribute (16-17)" xfId="4319" xr:uid="{00000000-0005-0000-0000-00008C140000}"/>
    <cellStyle name="20% - Accent6 13 3" xfId="4320" xr:uid="{00000000-0005-0000-0000-00008D140000}"/>
    <cellStyle name="20% - Accent6 13 3 2" xfId="4321" xr:uid="{00000000-0005-0000-0000-00008E140000}"/>
    <cellStyle name="20% - Accent6 13 3 3" xfId="4322" xr:uid="{00000000-0005-0000-0000-00008F140000}"/>
    <cellStyle name="20% - Accent6 13 3 3 2" xfId="19104" xr:uid="{00000000-0005-0000-0000-000090140000}"/>
    <cellStyle name="20% - Accent6 13 3 3_CountryRegionMap" xfId="31426" xr:uid="{00000000-0005-0000-0000-000091140000}"/>
    <cellStyle name="20% - Accent6 13 3 4" xfId="19105" xr:uid="{00000000-0005-0000-0000-000092140000}"/>
    <cellStyle name="20% - Accent6 13 3_Attribute (16-17)" xfId="4323" xr:uid="{00000000-0005-0000-0000-000093140000}"/>
    <cellStyle name="20% - Accent6 13 4" xfId="4324" xr:uid="{00000000-0005-0000-0000-000094140000}"/>
    <cellStyle name="20% - Accent6 13 4 2" xfId="4325" xr:uid="{00000000-0005-0000-0000-000095140000}"/>
    <cellStyle name="20% - Accent6 13 4 3" xfId="4326" xr:uid="{00000000-0005-0000-0000-000096140000}"/>
    <cellStyle name="20% - Accent6 13 4 3 2" xfId="19106" xr:uid="{00000000-0005-0000-0000-000097140000}"/>
    <cellStyle name="20% - Accent6 13 4 3_CountryRegionMap" xfId="31427" xr:uid="{00000000-0005-0000-0000-000098140000}"/>
    <cellStyle name="20% - Accent6 13 4 4" xfId="19107" xr:uid="{00000000-0005-0000-0000-000099140000}"/>
    <cellStyle name="20% - Accent6 13 4_Attribute (16-17)" xfId="4327" xr:uid="{00000000-0005-0000-0000-00009A140000}"/>
    <cellStyle name="20% - Accent6 13 5" xfId="4328" xr:uid="{00000000-0005-0000-0000-00009B140000}"/>
    <cellStyle name="20% - Accent6 13 6" xfId="4329" xr:uid="{00000000-0005-0000-0000-00009C140000}"/>
    <cellStyle name="20% - Accent6 13 7" xfId="4330" xr:uid="{00000000-0005-0000-0000-00009D140000}"/>
    <cellStyle name="20% - Accent6 13 8" xfId="4331" xr:uid="{00000000-0005-0000-0000-00009E140000}"/>
    <cellStyle name="20% - Accent6 13 9" xfId="4332" xr:uid="{00000000-0005-0000-0000-00009F140000}"/>
    <cellStyle name="20% - Accent6 13 9 2" xfId="19108" xr:uid="{00000000-0005-0000-0000-0000A0140000}"/>
    <cellStyle name="20% - Accent6 13 9_CountryRegionMap" xfId="31428" xr:uid="{00000000-0005-0000-0000-0000A1140000}"/>
    <cellStyle name="20% - Accent6 13_Attribute (16-17)" xfId="4333" xr:uid="{00000000-0005-0000-0000-0000A2140000}"/>
    <cellStyle name="20% - Accent6 14" xfId="4334" xr:uid="{00000000-0005-0000-0000-0000A3140000}"/>
    <cellStyle name="20% - Accent6 14 10" xfId="19109" xr:uid="{00000000-0005-0000-0000-0000A4140000}"/>
    <cellStyle name="20% - Accent6 14 2" xfId="4335" xr:uid="{00000000-0005-0000-0000-0000A5140000}"/>
    <cellStyle name="20% - Accent6 14 2 2" xfId="4336" xr:uid="{00000000-0005-0000-0000-0000A6140000}"/>
    <cellStyle name="20% - Accent6 14 2 3" xfId="4337" xr:uid="{00000000-0005-0000-0000-0000A7140000}"/>
    <cellStyle name="20% - Accent6 14 2 3 2" xfId="19110" xr:uid="{00000000-0005-0000-0000-0000A8140000}"/>
    <cellStyle name="20% - Accent6 14 2 3_CountryRegionMap" xfId="31429" xr:uid="{00000000-0005-0000-0000-0000A9140000}"/>
    <cellStyle name="20% - Accent6 14 2 4" xfId="19111" xr:uid="{00000000-0005-0000-0000-0000AA140000}"/>
    <cellStyle name="20% - Accent6 14 2_Attribute (16-17)" xfId="4338" xr:uid="{00000000-0005-0000-0000-0000AB140000}"/>
    <cellStyle name="20% - Accent6 14 3" xfId="4339" xr:uid="{00000000-0005-0000-0000-0000AC140000}"/>
    <cellStyle name="20% - Accent6 14 3 2" xfId="4340" xr:uid="{00000000-0005-0000-0000-0000AD140000}"/>
    <cellStyle name="20% - Accent6 14 3 3" xfId="4341" xr:uid="{00000000-0005-0000-0000-0000AE140000}"/>
    <cellStyle name="20% - Accent6 14 3 3 2" xfId="19112" xr:uid="{00000000-0005-0000-0000-0000AF140000}"/>
    <cellStyle name="20% - Accent6 14 3 3_CountryRegionMap" xfId="31430" xr:uid="{00000000-0005-0000-0000-0000B0140000}"/>
    <cellStyle name="20% - Accent6 14 3 4" xfId="19113" xr:uid="{00000000-0005-0000-0000-0000B1140000}"/>
    <cellStyle name="20% - Accent6 14 3_Attribute (16-17)" xfId="4342" xr:uid="{00000000-0005-0000-0000-0000B2140000}"/>
    <cellStyle name="20% - Accent6 14 4" xfId="4343" xr:uid="{00000000-0005-0000-0000-0000B3140000}"/>
    <cellStyle name="20% - Accent6 14 4 2" xfId="4344" xr:uid="{00000000-0005-0000-0000-0000B4140000}"/>
    <cellStyle name="20% - Accent6 14 4 3" xfId="4345" xr:uid="{00000000-0005-0000-0000-0000B5140000}"/>
    <cellStyle name="20% - Accent6 14 4 3 2" xfId="19114" xr:uid="{00000000-0005-0000-0000-0000B6140000}"/>
    <cellStyle name="20% - Accent6 14 4 3_CountryRegionMap" xfId="31431" xr:uid="{00000000-0005-0000-0000-0000B7140000}"/>
    <cellStyle name="20% - Accent6 14 4 4" xfId="19115" xr:uid="{00000000-0005-0000-0000-0000B8140000}"/>
    <cellStyle name="20% - Accent6 14 4_Attribute (16-17)" xfId="4346" xr:uid="{00000000-0005-0000-0000-0000B9140000}"/>
    <cellStyle name="20% - Accent6 14 5" xfId="4347" xr:uid="{00000000-0005-0000-0000-0000BA140000}"/>
    <cellStyle name="20% - Accent6 14 6" xfId="4348" xr:uid="{00000000-0005-0000-0000-0000BB140000}"/>
    <cellStyle name="20% - Accent6 14 7" xfId="4349" xr:uid="{00000000-0005-0000-0000-0000BC140000}"/>
    <cellStyle name="20% - Accent6 14 8" xfId="4350" xr:uid="{00000000-0005-0000-0000-0000BD140000}"/>
    <cellStyle name="20% - Accent6 14 9" xfId="4351" xr:uid="{00000000-0005-0000-0000-0000BE140000}"/>
    <cellStyle name="20% - Accent6 14 9 2" xfId="19116" xr:uid="{00000000-0005-0000-0000-0000BF140000}"/>
    <cellStyle name="20% - Accent6 14 9_CountryRegionMap" xfId="31432" xr:uid="{00000000-0005-0000-0000-0000C0140000}"/>
    <cellStyle name="20% - Accent6 14_Attribute (16-17)" xfId="4352" xr:uid="{00000000-0005-0000-0000-0000C1140000}"/>
    <cellStyle name="20% - Accent6 15" xfId="4353" xr:uid="{00000000-0005-0000-0000-0000C2140000}"/>
    <cellStyle name="20% - Accent6 16" xfId="4354" xr:uid="{00000000-0005-0000-0000-0000C3140000}"/>
    <cellStyle name="20% - Accent6 16 2" xfId="4355" xr:uid="{00000000-0005-0000-0000-0000C4140000}"/>
    <cellStyle name="20% - Accent6 16 3" xfId="4356" xr:uid="{00000000-0005-0000-0000-0000C5140000}"/>
    <cellStyle name="20% - Accent6 16 3 2" xfId="19117" xr:uid="{00000000-0005-0000-0000-0000C6140000}"/>
    <cellStyle name="20% - Accent6 16 3_CountryRegionMap" xfId="31433" xr:uid="{00000000-0005-0000-0000-0000C7140000}"/>
    <cellStyle name="20% - Accent6 16 4" xfId="19118" xr:uid="{00000000-0005-0000-0000-0000C8140000}"/>
    <cellStyle name="20% - Accent6 16_Attribute (16-17)" xfId="4357" xr:uid="{00000000-0005-0000-0000-0000C9140000}"/>
    <cellStyle name="20% - Accent6 17" xfId="4358" xr:uid="{00000000-0005-0000-0000-0000CA140000}"/>
    <cellStyle name="20% - Accent6 17 2" xfId="4359" xr:uid="{00000000-0005-0000-0000-0000CB140000}"/>
    <cellStyle name="20% - Accent6 17 3" xfId="4360" xr:uid="{00000000-0005-0000-0000-0000CC140000}"/>
    <cellStyle name="20% - Accent6 17 3 2" xfId="19119" xr:uid="{00000000-0005-0000-0000-0000CD140000}"/>
    <cellStyle name="20% - Accent6 17 3_CountryRegionMap" xfId="31434" xr:uid="{00000000-0005-0000-0000-0000CE140000}"/>
    <cellStyle name="20% - Accent6 17 4" xfId="19120" xr:uid="{00000000-0005-0000-0000-0000CF140000}"/>
    <cellStyle name="20% - Accent6 17_Attribute (16-17)" xfId="4361" xr:uid="{00000000-0005-0000-0000-0000D0140000}"/>
    <cellStyle name="20% - Accent6 18" xfId="4362" xr:uid="{00000000-0005-0000-0000-0000D1140000}"/>
    <cellStyle name="20% - Accent6 19" xfId="4363" xr:uid="{00000000-0005-0000-0000-0000D2140000}"/>
    <cellStyle name="20% - Accent6 2" xfId="13" xr:uid="{00000000-0005-0000-0000-0000D3140000}"/>
    <cellStyle name="20% - Accent6 2 2" xfId="4364" xr:uid="{00000000-0005-0000-0000-0000D4140000}"/>
    <cellStyle name="20% - Accent6 2 2 10" xfId="19121" xr:uid="{00000000-0005-0000-0000-0000D5140000}"/>
    <cellStyle name="20% - Accent6 2 2 2" xfId="4365" xr:uid="{00000000-0005-0000-0000-0000D6140000}"/>
    <cellStyle name="20% - Accent6 2 2 2 2" xfId="4366" xr:uid="{00000000-0005-0000-0000-0000D7140000}"/>
    <cellStyle name="20% - Accent6 2 2 2 3" xfId="4367" xr:uid="{00000000-0005-0000-0000-0000D8140000}"/>
    <cellStyle name="20% - Accent6 2 2 2 3 2" xfId="19122" xr:uid="{00000000-0005-0000-0000-0000D9140000}"/>
    <cellStyle name="20% - Accent6 2 2 2 3_CountryRegionMap" xfId="31435" xr:uid="{00000000-0005-0000-0000-0000DA140000}"/>
    <cellStyle name="20% - Accent6 2 2 2 4" xfId="19123" xr:uid="{00000000-0005-0000-0000-0000DB140000}"/>
    <cellStyle name="20% - Accent6 2 2 2_Attribute (16-17)" xfId="4368" xr:uid="{00000000-0005-0000-0000-0000DC140000}"/>
    <cellStyle name="20% - Accent6 2 2 3" xfId="4369" xr:uid="{00000000-0005-0000-0000-0000DD140000}"/>
    <cellStyle name="20% - Accent6 2 2 4" xfId="4370" xr:uid="{00000000-0005-0000-0000-0000DE140000}"/>
    <cellStyle name="20% - Accent6 2 2 5" xfId="4371" xr:uid="{00000000-0005-0000-0000-0000DF140000}"/>
    <cellStyle name="20% - Accent6 2 2 6" xfId="4372" xr:uid="{00000000-0005-0000-0000-0000E0140000}"/>
    <cellStyle name="20% - Accent6 2 2 7" xfId="4373" xr:uid="{00000000-0005-0000-0000-0000E1140000}"/>
    <cellStyle name="20% - Accent6 2 2 7 2" xfId="19124" xr:uid="{00000000-0005-0000-0000-0000E2140000}"/>
    <cellStyle name="20% - Accent6 2 2 7_CountryRegionMap" xfId="31436" xr:uid="{00000000-0005-0000-0000-0000E3140000}"/>
    <cellStyle name="20% - Accent6 2 2 8" xfId="19125" xr:uid="{00000000-0005-0000-0000-0000E4140000}"/>
    <cellStyle name="20% - Accent6 2 2 9" xfId="19126" xr:uid="{00000000-0005-0000-0000-0000E5140000}"/>
    <cellStyle name="20% - Accent6 2 2_Attribute (16-17)" xfId="4374" xr:uid="{00000000-0005-0000-0000-0000E6140000}"/>
    <cellStyle name="20% - Accent6 2_Attribute" xfId="17996" xr:uid="{00000000-0005-0000-0000-0000E7140000}"/>
    <cellStyle name="20% - Accent6 20" xfId="4375" xr:uid="{00000000-0005-0000-0000-0000E8140000}"/>
    <cellStyle name="20% - Accent6 21" xfId="4376" xr:uid="{00000000-0005-0000-0000-0000E9140000}"/>
    <cellStyle name="20% - Accent6 22" xfId="4377" xr:uid="{00000000-0005-0000-0000-0000EA140000}"/>
    <cellStyle name="20% - Accent6 22 2" xfId="19127" xr:uid="{00000000-0005-0000-0000-0000EB140000}"/>
    <cellStyle name="20% - Accent6 22_CountryRegionMap" xfId="31437" xr:uid="{00000000-0005-0000-0000-0000EC140000}"/>
    <cellStyle name="20% - Accent6 23" xfId="19128" xr:uid="{00000000-0005-0000-0000-0000ED140000}"/>
    <cellStyle name="20% - Accent6 24" xfId="19129" xr:uid="{00000000-0005-0000-0000-0000EE140000}"/>
    <cellStyle name="20% - Accent6 3" xfId="134" xr:uid="{00000000-0005-0000-0000-0000EF140000}"/>
    <cellStyle name="20% - Accent6 3 10" xfId="4378" xr:uid="{00000000-0005-0000-0000-0000F0140000}"/>
    <cellStyle name="20% - Accent6 3 11" xfId="4379" xr:uid="{00000000-0005-0000-0000-0000F1140000}"/>
    <cellStyle name="20% - Accent6 3 12" xfId="4380" xr:uid="{00000000-0005-0000-0000-0000F2140000}"/>
    <cellStyle name="20% - Accent6 3 13" xfId="4381" xr:uid="{00000000-0005-0000-0000-0000F3140000}"/>
    <cellStyle name="20% - Accent6 3 13 2" xfId="19130" xr:uid="{00000000-0005-0000-0000-0000F4140000}"/>
    <cellStyle name="20% - Accent6 3 13_CountryRegionMap" xfId="31438" xr:uid="{00000000-0005-0000-0000-0000F5140000}"/>
    <cellStyle name="20% - Accent6 3 14" xfId="19131" xr:uid="{00000000-0005-0000-0000-0000F6140000}"/>
    <cellStyle name="20% - Accent6 3 2" xfId="210" xr:uid="{00000000-0005-0000-0000-0000F7140000}"/>
    <cellStyle name="20% - Accent6 3 2 10" xfId="4382" xr:uid="{00000000-0005-0000-0000-0000F8140000}"/>
    <cellStyle name="20% - Accent6 3 2 11" xfId="4383" xr:uid="{00000000-0005-0000-0000-0000F9140000}"/>
    <cellStyle name="20% - Accent6 3 2 12" xfId="4384" xr:uid="{00000000-0005-0000-0000-0000FA140000}"/>
    <cellStyle name="20% - Accent6 3 2 12 2" xfId="19132" xr:uid="{00000000-0005-0000-0000-0000FB140000}"/>
    <cellStyle name="20% - Accent6 3 2 12_CountryRegionMap" xfId="31439" xr:uid="{00000000-0005-0000-0000-0000FC140000}"/>
    <cellStyle name="20% - Accent6 3 2 13" xfId="19133" xr:uid="{00000000-0005-0000-0000-0000FD140000}"/>
    <cellStyle name="20% - Accent6 3 2 2" xfId="269" xr:uid="{00000000-0005-0000-0000-0000FE140000}"/>
    <cellStyle name="20% - Accent6 3 2 2 10" xfId="4385" xr:uid="{00000000-0005-0000-0000-0000FF140000}"/>
    <cellStyle name="20% - Accent6 3 2 2 11" xfId="4386" xr:uid="{00000000-0005-0000-0000-000000150000}"/>
    <cellStyle name="20% - Accent6 3 2 2 11 2" xfId="19134" xr:uid="{00000000-0005-0000-0000-000001150000}"/>
    <cellStyle name="20% - Accent6 3 2 2 11_CountryRegionMap" xfId="31440" xr:uid="{00000000-0005-0000-0000-000002150000}"/>
    <cellStyle name="20% - Accent6 3 2 2 12" xfId="19135" xr:uid="{00000000-0005-0000-0000-000003150000}"/>
    <cellStyle name="20% - Accent6 3 2 2 2" xfId="4387" xr:uid="{00000000-0005-0000-0000-000004150000}"/>
    <cellStyle name="20% - Accent6 3 2 2 2 10" xfId="19136" xr:uid="{00000000-0005-0000-0000-000005150000}"/>
    <cellStyle name="20% - Accent6 3 2 2 2 2" xfId="4388" xr:uid="{00000000-0005-0000-0000-000006150000}"/>
    <cellStyle name="20% - Accent6 3 2 2 2 2 2" xfId="4389" xr:uid="{00000000-0005-0000-0000-000007150000}"/>
    <cellStyle name="20% - Accent6 3 2 2 2 2 3" xfId="4390" xr:uid="{00000000-0005-0000-0000-000008150000}"/>
    <cellStyle name="20% - Accent6 3 2 2 2 2 3 2" xfId="19137" xr:uid="{00000000-0005-0000-0000-000009150000}"/>
    <cellStyle name="20% - Accent6 3 2 2 2 2 3_CountryRegionMap" xfId="31441" xr:uid="{00000000-0005-0000-0000-00000A150000}"/>
    <cellStyle name="20% - Accent6 3 2 2 2 2 4" xfId="19138" xr:uid="{00000000-0005-0000-0000-00000B150000}"/>
    <cellStyle name="20% - Accent6 3 2 2 2 2_Attribute (16-17)" xfId="4391" xr:uid="{00000000-0005-0000-0000-00000C150000}"/>
    <cellStyle name="20% - Accent6 3 2 2 2 3" xfId="4392" xr:uid="{00000000-0005-0000-0000-00000D150000}"/>
    <cellStyle name="20% - Accent6 3 2 2 2 3 2" xfId="4393" xr:uid="{00000000-0005-0000-0000-00000E150000}"/>
    <cellStyle name="20% - Accent6 3 2 2 2 3 3" xfId="4394" xr:uid="{00000000-0005-0000-0000-00000F150000}"/>
    <cellStyle name="20% - Accent6 3 2 2 2 3 3 2" xfId="19139" xr:uid="{00000000-0005-0000-0000-000010150000}"/>
    <cellStyle name="20% - Accent6 3 2 2 2 3 3_CountryRegionMap" xfId="31442" xr:uid="{00000000-0005-0000-0000-000011150000}"/>
    <cellStyle name="20% - Accent6 3 2 2 2 3 4" xfId="19140" xr:uid="{00000000-0005-0000-0000-000012150000}"/>
    <cellStyle name="20% - Accent6 3 2 2 2 3_Attribute (16-17)" xfId="4395" xr:uid="{00000000-0005-0000-0000-000013150000}"/>
    <cellStyle name="20% - Accent6 3 2 2 2 4" xfId="4396" xr:uid="{00000000-0005-0000-0000-000014150000}"/>
    <cellStyle name="20% - Accent6 3 2 2 2 4 2" xfId="4397" xr:uid="{00000000-0005-0000-0000-000015150000}"/>
    <cellStyle name="20% - Accent6 3 2 2 2 4 3" xfId="4398" xr:uid="{00000000-0005-0000-0000-000016150000}"/>
    <cellStyle name="20% - Accent6 3 2 2 2 4 3 2" xfId="19141" xr:uid="{00000000-0005-0000-0000-000017150000}"/>
    <cellStyle name="20% - Accent6 3 2 2 2 4 3_CountryRegionMap" xfId="31443" xr:uid="{00000000-0005-0000-0000-000018150000}"/>
    <cellStyle name="20% - Accent6 3 2 2 2 4 4" xfId="19142" xr:uid="{00000000-0005-0000-0000-000019150000}"/>
    <cellStyle name="20% - Accent6 3 2 2 2 4_Attribute (16-17)" xfId="4399" xr:uid="{00000000-0005-0000-0000-00001A150000}"/>
    <cellStyle name="20% - Accent6 3 2 2 2 5" xfId="4400" xr:uid="{00000000-0005-0000-0000-00001B150000}"/>
    <cellStyle name="20% - Accent6 3 2 2 2 6" xfId="4401" xr:uid="{00000000-0005-0000-0000-00001C150000}"/>
    <cellStyle name="20% - Accent6 3 2 2 2 7" xfId="4402" xr:uid="{00000000-0005-0000-0000-00001D150000}"/>
    <cellStyle name="20% - Accent6 3 2 2 2 8" xfId="4403" xr:uid="{00000000-0005-0000-0000-00001E150000}"/>
    <cellStyle name="20% - Accent6 3 2 2 2 9" xfId="4404" xr:uid="{00000000-0005-0000-0000-00001F150000}"/>
    <cellStyle name="20% - Accent6 3 2 2 2 9 2" xfId="19143" xr:uid="{00000000-0005-0000-0000-000020150000}"/>
    <cellStyle name="20% - Accent6 3 2 2 2 9_CountryRegionMap" xfId="31444" xr:uid="{00000000-0005-0000-0000-000021150000}"/>
    <cellStyle name="20% - Accent6 3 2 2 2_Attribute (16-17)" xfId="4405" xr:uid="{00000000-0005-0000-0000-000022150000}"/>
    <cellStyle name="20% - Accent6 3 2 2 3" xfId="4406" xr:uid="{00000000-0005-0000-0000-000023150000}"/>
    <cellStyle name="20% - Accent6 3 2 2 3 10" xfId="19144" xr:uid="{00000000-0005-0000-0000-000024150000}"/>
    <cellStyle name="20% - Accent6 3 2 2 3 2" xfId="4407" xr:uid="{00000000-0005-0000-0000-000025150000}"/>
    <cellStyle name="20% - Accent6 3 2 2 3 2 2" xfId="4408" xr:uid="{00000000-0005-0000-0000-000026150000}"/>
    <cellStyle name="20% - Accent6 3 2 2 3 2 3" xfId="4409" xr:uid="{00000000-0005-0000-0000-000027150000}"/>
    <cellStyle name="20% - Accent6 3 2 2 3 2 3 2" xfId="19145" xr:uid="{00000000-0005-0000-0000-000028150000}"/>
    <cellStyle name="20% - Accent6 3 2 2 3 2 3_CountryRegionMap" xfId="31445" xr:uid="{00000000-0005-0000-0000-000029150000}"/>
    <cellStyle name="20% - Accent6 3 2 2 3 2 4" xfId="19146" xr:uid="{00000000-0005-0000-0000-00002A150000}"/>
    <cellStyle name="20% - Accent6 3 2 2 3 2_Attribute (16-17)" xfId="4410" xr:uid="{00000000-0005-0000-0000-00002B150000}"/>
    <cellStyle name="20% - Accent6 3 2 2 3 3" xfId="4411" xr:uid="{00000000-0005-0000-0000-00002C150000}"/>
    <cellStyle name="20% - Accent6 3 2 2 3 3 2" xfId="4412" xr:uid="{00000000-0005-0000-0000-00002D150000}"/>
    <cellStyle name="20% - Accent6 3 2 2 3 3 3" xfId="4413" xr:uid="{00000000-0005-0000-0000-00002E150000}"/>
    <cellStyle name="20% - Accent6 3 2 2 3 3 3 2" xfId="19147" xr:uid="{00000000-0005-0000-0000-00002F150000}"/>
    <cellStyle name="20% - Accent6 3 2 2 3 3 3_CountryRegionMap" xfId="31446" xr:uid="{00000000-0005-0000-0000-000030150000}"/>
    <cellStyle name="20% - Accent6 3 2 2 3 3 4" xfId="19148" xr:uid="{00000000-0005-0000-0000-000031150000}"/>
    <cellStyle name="20% - Accent6 3 2 2 3 3_Attribute (16-17)" xfId="4414" xr:uid="{00000000-0005-0000-0000-000032150000}"/>
    <cellStyle name="20% - Accent6 3 2 2 3 4" xfId="4415" xr:uid="{00000000-0005-0000-0000-000033150000}"/>
    <cellStyle name="20% - Accent6 3 2 2 3 4 2" xfId="4416" xr:uid="{00000000-0005-0000-0000-000034150000}"/>
    <cellStyle name="20% - Accent6 3 2 2 3 4 3" xfId="4417" xr:uid="{00000000-0005-0000-0000-000035150000}"/>
    <cellStyle name="20% - Accent6 3 2 2 3 4 3 2" xfId="19149" xr:uid="{00000000-0005-0000-0000-000036150000}"/>
    <cellStyle name="20% - Accent6 3 2 2 3 4 3_CountryRegionMap" xfId="31447" xr:uid="{00000000-0005-0000-0000-000037150000}"/>
    <cellStyle name="20% - Accent6 3 2 2 3 4 4" xfId="19150" xr:uid="{00000000-0005-0000-0000-000038150000}"/>
    <cellStyle name="20% - Accent6 3 2 2 3 4_Attribute (16-17)" xfId="4418" xr:uid="{00000000-0005-0000-0000-000039150000}"/>
    <cellStyle name="20% - Accent6 3 2 2 3 5" xfId="4419" xr:uid="{00000000-0005-0000-0000-00003A150000}"/>
    <cellStyle name="20% - Accent6 3 2 2 3 6" xfId="4420" xr:uid="{00000000-0005-0000-0000-00003B150000}"/>
    <cellStyle name="20% - Accent6 3 2 2 3 7" xfId="4421" xr:uid="{00000000-0005-0000-0000-00003C150000}"/>
    <cellStyle name="20% - Accent6 3 2 2 3 8" xfId="4422" xr:uid="{00000000-0005-0000-0000-00003D150000}"/>
    <cellStyle name="20% - Accent6 3 2 2 3 9" xfId="4423" xr:uid="{00000000-0005-0000-0000-00003E150000}"/>
    <cellStyle name="20% - Accent6 3 2 2 3 9 2" xfId="19151" xr:uid="{00000000-0005-0000-0000-00003F150000}"/>
    <cellStyle name="20% - Accent6 3 2 2 3 9_CountryRegionMap" xfId="31448" xr:uid="{00000000-0005-0000-0000-000040150000}"/>
    <cellStyle name="20% - Accent6 3 2 2 3_Attribute (16-17)" xfId="4424" xr:uid="{00000000-0005-0000-0000-000041150000}"/>
    <cellStyle name="20% - Accent6 3 2 2 4" xfId="4425" xr:uid="{00000000-0005-0000-0000-000042150000}"/>
    <cellStyle name="20% - Accent6 3 2 2 4 2" xfId="4426" xr:uid="{00000000-0005-0000-0000-000043150000}"/>
    <cellStyle name="20% - Accent6 3 2 2 4 3" xfId="4427" xr:uid="{00000000-0005-0000-0000-000044150000}"/>
    <cellStyle name="20% - Accent6 3 2 2 4 3 2" xfId="19152" xr:uid="{00000000-0005-0000-0000-000045150000}"/>
    <cellStyle name="20% - Accent6 3 2 2 4 3_CountryRegionMap" xfId="31449" xr:uid="{00000000-0005-0000-0000-000046150000}"/>
    <cellStyle name="20% - Accent6 3 2 2 4 4" xfId="19153" xr:uid="{00000000-0005-0000-0000-000047150000}"/>
    <cellStyle name="20% - Accent6 3 2 2 4_Attribute (16-17)" xfId="4428" xr:uid="{00000000-0005-0000-0000-000048150000}"/>
    <cellStyle name="20% - Accent6 3 2 2 5" xfId="4429" xr:uid="{00000000-0005-0000-0000-000049150000}"/>
    <cellStyle name="20% - Accent6 3 2 2 5 2" xfId="4430" xr:uid="{00000000-0005-0000-0000-00004A150000}"/>
    <cellStyle name="20% - Accent6 3 2 2 5 3" xfId="4431" xr:uid="{00000000-0005-0000-0000-00004B150000}"/>
    <cellStyle name="20% - Accent6 3 2 2 5 3 2" xfId="19154" xr:uid="{00000000-0005-0000-0000-00004C150000}"/>
    <cellStyle name="20% - Accent6 3 2 2 5 3_CountryRegionMap" xfId="31450" xr:uid="{00000000-0005-0000-0000-00004D150000}"/>
    <cellStyle name="20% - Accent6 3 2 2 5 4" xfId="19155" xr:uid="{00000000-0005-0000-0000-00004E150000}"/>
    <cellStyle name="20% - Accent6 3 2 2 5_Attribute (16-17)" xfId="4432" xr:uid="{00000000-0005-0000-0000-00004F150000}"/>
    <cellStyle name="20% - Accent6 3 2 2 6" xfId="4433" xr:uid="{00000000-0005-0000-0000-000050150000}"/>
    <cellStyle name="20% - Accent6 3 2 2 6 2" xfId="4434" xr:uid="{00000000-0005-0000-0000-000051150000}"/>
    <cellStyle name="20% - Accent6 3 2 2 6 3" xfId="4435" xr:uid="{00000000-0005-0000-0000-000052150000}"/>
    <cellStyle name="20% - Accent6 3 2 2 6 3 2" xfId="19156" xr:uid="{00000000-0005-0000-0000-000053150000}"/>
    <cellStyle name="20% - Accent6 3 2 2 6 3_CountryRegionMap" xfId="31451" xr:uid="{00000000-0005-0000-0000-000054150000}"/>
    <cellStyle name="20% - Accent6 3 2 2 6 4" xfId="19157" xr:uid="{00000000-0005-0000-0000-000055150000}"/>
    <cellStyle name="20% - Accent6 3 2 2 6_Attribute (16-17)" xfId="4436" xr:uid="{00000000-0005-0000-0000-000056150000}"/>
    <cellStyle name="20% - Accent6 3 2 2 7" xfId="4437" xr:uid="{00000000-0005-0000-0000-000057150000}"/>
    <cellStyle name="20% - Accent6 3 2 2 8" xfId="4438" xr:uid="{00000000-0005-0000-0000-000058150000}"/>
    <cellStyle name="20% - Accent6 3 2 2 9" xfId="4439" xr:uid="{00000000-0005-0000-0000-000059150000}"/>
    <cellStyle name="20% - Accent6 3 2 2_Attribute" xfId="17999" xr:uid="{00000000-0005-0000-0000-00005A150000}"/>
    <cellStyle name="20% - Accent6 3 2 3" xfId="4440" xr:uid="{00000000-0005-0000-0000-00005B150000}"/>
    <cellStyle name="20% - Accent6 3 2 3 10" xfId="19158" xr:uid="{00000000-0005-0000-0000-00005C150000}"/>
    <cellStyle name="20% - Accent6 3 2 3 2" xfId="4441" xr:uid="{00000000-0005-0000-0000-00005D150000}"/>
    <cellStyle name="20% - Accent6 3 2 3 2 2" xfId="4442" xr:uid="{00000000-0005-0000-0000-00005E150000}"/>
    <cellStyle name="20% - Accent6 3 2 3 2 3" xfId="4443" xr:uid="{00000000-0005-0000-0000-00005F150000}"/>
    <cellStyle name="20% - Accent6 3 2 3 2 3 2" xfId="19159" xr:uid="{00000000-0005-0000-0000-000060150000}"/>
    <cellStyle name="20% - Accent6 3 2 3 2 3_CountryRegionMap" xfId="31452" xr:uid="{00000000-0005-0000-0000-000061150000}"/>
    <cellStyle name="20% - Accent6 3 2 3 2 4" xfId="19160" xr:uid="{00000000-0005-0000-0000-000062150000}"/>
    <cellStyle name="20% - Accent6 3 2 3 2_Attribute (16-17)" xfId="4444" xr:uid="{00000000-0005-0000-0000-000063150000}"/>
    <cellStyle name="20% - Accent6 3 2 3 3" xfId="4445" xr:uid="{00000000-0005-0000-0000-000064150000}"/>
    <cellStyle name="20% - Accent6 3 2 3 3 2" xfId="4446" xr:uid="{00000000-0005-0000-0000-000065150000}"/>
    <cellStyle name="20% - Accent6 3 2 3 3 3" xfId="4447" xr:uid="{00000000-0005-0000-0000-000066150000}"/>
    <cellStyle name="20% - Accent6 3 2 3 3 3 2" xfId="19161" xr:uid="{00000000-0005-0000-0000-000067150000}"/>
    <cellStyle name="20% - Accent6 3 2 3 3 3_CountryRegionMap" xfId="31453" xr:uid="{00000000-0005-0000-0000-000068150000}"/>
    <cellStyle name="20% - Accent6 3 2 3 3 4" xfId="19162" xr:uid="{00000000-0005-0000-0000-000069150000}"/>
    <cellStyle name="20% - Accent6 3 2 3 3_Attribute (16-17)" xfId="4448" xr:uid="{00000000-0005-0000-0000-00006A150000}"/>
    <cellStyle name="20% - Accent6 3 2 3 4" xfId="4449" xr:uid="{00000000-0005-0000-0000-00006B150000}"/>
    <cellStyle name="20% - Accent6 3 2 3 4 2" xfId="4450" xr:uid="{00000000-0005-0000-0000-00006C150000}"/>
    <cellStyle name="20% - Accent6 3 2 3 4 3" xfId="4451" xr:uid="{00000000-0005-0000-0000-00006D150000}"/>
    <cellStyle name="20% - Accent6 3 2 3 4 3 2" xfId="19163" xr:uid="{00000000-0005-0000-0000-00006E150000}"/>
    <cellStyle name="20% - Accent6 3 2 3 4 3_CountryRegionMap" xfId="31454" xr:uid="{00000000-0005-0000-0000-00006F150000}"/>
    <cellStyle name="20% - Accent6 3 2 3 4 4" xfId="19164" xr:uid="{00000000-0005-0000-0000-000070150000}"/>
    <cellStyle name="20% - Accent6 3 2 3 4_Attribute (16-17)" xfId="4452" xr:uid="{00000000-0005-0000-0000-000071150000}"/>
    <cellStyle name="20% - Accent6 3 2 3 5" xfId="4453" xr:uid="{00000000-0005-0000-0000-000072150000}"/>
    <cellStyle name="20% - Accent6 3 2 3 6" xfId="4454" xr:uid="{00000000-0005-0000-0000-000073150000}"/>
    <cellStyle name="20% - Accent6 3 2 3 7" xfId="4455" xr:uid="{00000000-0005-0000-0000-000074150000}"/>
    <cellStyle name="20% - Accent6 3 2 3 8" xfId="4456" xr:uid="{00000000-0005-0000-0000-000075150000}"/>
    <cellStyle name="20% - Accent6 3 2 3 9" xfId="4457" xr:uid="{00000000-0005-0000-0000-000076150000}"/>
    <cellStyle name="20% - Accent6 3 2 3 9 2" xfId="19165" xr:uid="{00000000-0005-0000-0000-000077150000}"/>
    <cellStyle name="20% - Accent6 3 2 3 9_CountryRegionMap" xfId="31455" xr:uid="{00000000-0005-0000-0000-000078150000}"/>
    <cellStyle name="20% - Accent6 3 2 3_Attribute (16-17)" xfId="4458" xr:uid="{00000000-0005-0000-0000-000079150000}"/>
    <cellStyle name="20% - Accent6 3 2 4" xfId="4459" xr:uid="{00000000-0005-0000-0000-00007A150000}"/>
    <cellStyle name="20% - Accent6 3 2 4 10" xfId="19166" xr:uid="{00000000-0005-0000-0000-00007B150000}"/>
    <cellStyle name="20% - Accent6 3 2 4 2" xfId="4460" xr:uid="{00000000-0005-0000-0000-00007C150000}"/>
    <cellStyle name="20% - Accent6 3 2 4 2 2" xfId="4461" xr:uid="{00000000-0005-0000-0000-00007D150000}"/>
    <cellStyle name="20% - Accent6 3 2 4 2 3" xfId="4462" xr:uid="{00000000-0005-0000-0000-00007E150000}"/>
    <cellStyle name="20% - Accent6 3 2 4 2 3 2" xfId="19167" xr:uid="{00000000-0005-0000-0000-00007F150000}"/>
    <cellStyle name="20% - Accent6 3 2 4 2 3_CountryRegionMap" xfId="31456" xr:uid="{00000000-0005-0000-0000-000080150000}"/>
    <cellStyle name="20% - Accent6 3 2 4 2 4" xfId="19168" xr:uid="{00000000-0005-0000-0000-000081150000}"/>
    <cellStyle name="20% - Accent6 3 2 4 2_Attribute (16-17)" xfId="4463" xr:uid="{00000000-0005-0000-0000-000082150000}"/>
    <cellStyle name="20% - Accent6 3 2 4 3" xfId="4464" xr:uid="{00000000-0005-0000-0000-000083150000}"/>
    <cellStyle name="20% - Accent6 3 2 4 3 2" xfId="4465" xr:uid="{00000000-0005-0000-0000-000084150000}"/>
    <cellStyle name="20% - Accent6 3 2 4 3 3" xfId="4466" xr:uid="{00000000-0005-0000-0000-000085150000}"/>
    <cellStyle name="20% - Accent6 3 2 4 3 3 2" xfId="19169" xr:uid="{00000000-0005-0000-0000-000086150000}"/>
    <cellStyle name="20% - Accent6 3 2 4 3 3_CountryRegionMap" xfId="31457" xr:uid="{00000000-0005-0000-0000-000087150000}"/>
    <cellStyle name="20% - Accent6 3 2 4 3 4" xfId="19170" xr:uid="{00000000-0005-0000-0000-000088150000}"/>
    <cellStyle name="20% - Accent6 3 2 4 3_Attribute (16-17)" xfId="4467" xr:uid="{00000000-0005-0000-0000-000089150000}"/>
    <cellStyle name="20% - Accent6 3 2 4 4" xfId="4468" xr:uid="{00000000-0005-0000-0000-00008A150000}"/>
    <cellStyle name="20% - Accent6 3 2 4 4 2" xfId="4469" xr:uid="{00000000-0005-0000-0000-00008B150000}"/>
    <cellStyle name="20% - Accent6 3 2 4 4 3" xfId="4470" xr:uid="{00000000-0005-0000-0000-00008C150000}"/>
    <cellStyle name="20% - Accent6 3 2 4 4 3 2" xfId="19171" xr:uid="{00000000-0005-0000-0000-00008D150000}"/>
    <cellStyle name="20% - Accent6 3 2 4 4 3_CountryRegionMap" xfId="31458" xr:uid="{00000000-0005-0000-0000-00008E150000}"/>
    <cellStyle name="20% - Accent6 3 2 4 4 4" xfId="19172" xr:uid="{00000000-0005-0000-0000-00008F150000}"/>
    <cellStyle name="20% - Accent6 3 2 4 4_Attribute (16-17)" xfId="4471" xr:uid="{00000000-0005-0000-0000-000090150000}"/>
    <cellStyle name="20% - Accent6 3 2 4 5" xfId="4472" xr:uid="{00000000-0005-0000-0000-000091150000}"/>
    <cellStyle name="20% - Accent6 3 2 4 6" xfId="4473" xr:uid="{00000000-0005-0000-0000-000092150000}"/>
    <cellStyle name="20% - Accent6 3 2 4 7" xfId="4474" xr:uid="{00000000-0005-0000-0000-000093150000}"/>
    <cellStyle name="20% - Accent6 3 2 4 8" xfId="4475" xr:uid="{00000000-0005-0000-0000-000094150000}"/>
    <cellStyle name="20% - Accent6 3 2 4 9" xfId="4476" xr:uid="{00000000-0005-0000-0000-000095150000}"/>
    <cellStyle name="20% - Accent6 3 2 4 9 2" xfId="19173" xr:uid="{00000000-0005-0000-0000-000096150000}"/>
    <cellStyle name="20% - Accent6 3 2 4 9_CountryRegionMap" xfId="31459" xr:uid="{00000000-0005-0000-0000-000097150000}"/>
    <cellStyle name="20% - Accent6 3 2 4_Attribute (16-17)" xfId="4477" xr:uid="{00000000-0005-0000-0000-000098150000}"/>
    <cellStyle name="20% - Accent6 3 2 5" xfId="4478" xr:uid="{00000000-0005-0000-0000-000099150000}"/>
    <cellStyle name="20% - Accent6 3 2 5 2" xfId="4479" xr:uid="{00000000-0005-0000-0000-00009A150000}"/>
    <cellStyle name="20% - Accent6 3 2 5 3" xfId="4480" xr:uid="{00000000-0005-0000-0000-00009B150000}"/>
    <cellStyle name="20% - Accent6 3 2 5 3 2" xfId="19174" xr:uid="{00000000-0005-0000-0000-00009C150000}"/>
    <cellStyle name="20% - Accent6 3 2 5 3_CountryRegionMap" xfId="31460" xr:uid="{00000000-0005-0000-0000-00009D150000}"/>
    <cellStyle name="20% - Accent6 3 2 5 4" xfId="19175" xr:uid="{00000000-0005-0000-0000-00009E150000}"/>
    <cellStyle name="20% - Accent6 3 2 5_Attribute (16-17)" xfId="4481" xr:uid="{00000000-0005-0000-0000-00009F150000}"/>
    <cellStyle name="20% - Accent6 3 2 6" xfId="4482" xr:uid="{00000000-0005-0000-0000-0000A0150000}"/>
    <cellStyle name="20% - Accent6 3 2 6 2" xfId="4483" xr:uid="{00000000-0005-0000-0000-0000A1150000}"/>
    <cellStyle name="20% - Accent6 3 2 6 3" xfId="4484" xr:uid="{00000000-0005-0000-0000-0000A2150000}"/>
    <cellStyle name="20% - Accent6 3 2 6 3 2" xfId="19176" xr:uid="{00000000-0005-0000-0000-0000A3150000}"/>
    <cellStyle name="20% - Accent6 3 2 6 3_CountryRegionMap" xfId="31461" xr:uid="{00000000-0005-0000-0000-0000A4150000}"/>
    <cellStyle name="20% - Accent6 3 2 6 4" xfId="19177" xr:uid="{00000000-0005-0000-0000-0000A5150000}"/>
    <cellStyle name="20% - Accent6 3 2 6_Attribute (16-17)" xfId="4485" xr:uid="{00000000-0005-0000-0000-0000A6150000}"/>
    <cellStyle name="20% - Accent6 3 2 7" xfId="4486" xr:uid="{00000000-0005-0000-0000-0000A7150000}"/>
    <cellStyle name="20% - Accent6 3 2 7 2" xfId="4487" xr:uid="{00000000-0005-0000-0000-0000A8150000}"/>
    <cellStyle name="20% - Accent6 3 2 7 3" xfId="4488" xr:uid="{00000000-0005-0000-0000-0000A9150000}"/>
    <cellStyle name="20% - Accent6 3 2 7 3 2" xfId="19178" xr:uid="{00000000-0005-0000-0000-0000AA150000}"/>
    <cellStyle name="20% - Accent6 3 2 7 3_CountryRegionMap" xfId="31462" xr:uid="{00000000-0005-0000-0000-0000AB150000}"/>
    <cellStyle name="20% - Accent6 3 2 7 4" xfId="19179" xr:uid="{00000000-0005-0000-0000-0000AC150000}"/>
    <cellStyle name="20% - Accent6 3 2 7_Attribute (16-17)" xfId="4489" xr:uid="{00000000-0005-0000-0000-0000AD150000}"/>
    <cellStyle name="20% - Accent6 3 2 8" xfId="4490" xr:uid="{00000000-0005-0000-0000-0000AE150000}"/>
    <cellStyle name="20% - Accent6 3 2 9" xfId="4491" xr:uid="{00000000-0005-0000-0000-0000AF150000}"/>
    <cellStyle name="20% - Accent6 3 2_Attribute" xfId="17998" xr:uid="{00000000-0005-0000-0000-0000B0150000}"/>
    <cellStyle name="20% - Accent6 3 3" xfId="240" xr:uid="{00000000-0005-0000-0000-0000B1150000}"/>
    <cellStyle name="20% - Accent6 3 3 10" xfId="4492" xr:uid="{00000000-0005-0000-0000-0000B2150000}"/>
    <cellStyle name="20% - Accent6 3 3 11" xfId="4493" xr:uid="{00000000-0005-0000-0000-0000B3150000}"/>
    <cellStyle name="20% - Accent6 3 3 11 2" xfId="19180" xr:uid="{00000000-0005-0000-0000-0000B4150000}"/>
    <cellStyle name="20% - Accent6 3 3 11_CountryRegionMap" xfId="31463" xr:uid="{00000000-0005-0000-0000-0000B5150000}"/>
    <cellStyle name="20% - Accent6 3 3 12" xfId="19181" xr:uid="{00000000-0005-0000-0000-0000B6150000}"/>
    <cellStyle name="20% - Accent6 3 3 2" xfId="4494" xr:uid="{00000000-0005-0000-0000-0000B7150000}"/>
    <cellStyle name="20% - Accent6 3 3 2 10" xfId="19182" xr:uid="{00000000-0005-0000-0000-0000B8150000}"/>
    <cellStyle name="20% - Accent6 3 3 2 2" xfId="4495" xr:uid="{00000000-0005-0000-0000-0000B9150000}"/>
    <cellStyle name="20% - Accent6 3 3 2 2 2" xfId="4496" xr:uid="{00000000-0005-0000-0000-0000BA150000}"/>
    <cellStyle name="20% - Accent6 3 3 2 2 3" xfId="4497" xr:uid="{00000000-0005-0000-0000-0000BB150000}"/>
    <cellStyle name="20% - Accent6 3 3 2 2 3 2" xfId="19183" xr:uid="{00000000-0005-0000-0000-0000BC150000}"/>
    <cellStyle name="20% - Accent6 3 3 2 2 3_CountryRegionMap" xfId="31464" xr:uid="{00000000-0005-0000-0000-0000BD150000}"/>
    <cellStyle name="20% - Accent6 3 3 2 2 4" xfId="19184" xr:uid="{00000000-0005-0000-0000-0000BE150000}"/>
    <cellStyle name="20% - Accent6 3 3 2 2_Attribute (16-17)" xfId="4498" xr:uid="{00000000-0005-0000-0000-0000BF150000}"/>
    <cellStyle name="20% - Accent6 3 3 2 3" xfId="4499" xr:uid="{00000000-0005-0000-0000-0000C0150000}"/>
    <cellStyle name="20% - Accent6 3 3 2 3 2" xfId="4500" xr:uid="{00000000-0005-0000-0000-0000C1150000}"/>
    <cellStyle name="20% - Accent6 3 3 2 3 3" xfId="4501" xr:uid="{00000000-0005-0000-0000-0000C2150000}"/>
    <cellStyle name="20% - Accent6 3 3 2 3 3 2" xfId="19185" xr:uid="{00000000-0005-0000-0000-0000C3150000}"/>
    <cellStyle name="20% - Accent6 3 3 2 3 3_CountryRegionMap" xfId="31465" xr:uid="{00000000-0005-0000-0000-0000C4150000}"/>
    <cellStyle name="20% - Accent6 3 3 2 3 4" xfId="19186" xr:uid="{00000000-0005-0000-0000-0000C5150000}"/>
    <cellStyle name="20% - Accent6 3 3 2 3_Attribute (16-17)" xfId="4502" xr:uid="{00000000-0005-0000-0000-0000C6150000}"/>
    <cellStyle name="20% - Accent6 3 3 2 4" xfId="4503" xr:uid="{00000000-0005-0000-0000-0000C7150000}"/>
    <cellStyle name="20% - Accent6 3 3 2 4 2" xfId="4504" xr:uid="{00000000-0005-0000-0000-0000C8150000}"/>
    <cellStyle name="20% - Accent6 3 3 2 4 3" xfId="4505" xr:uid="{00000000-0005-0000-0000-0000C9150000}"/>
    <cellStyle name="20% - Accent6 3 3 2 4 3 2" xfId="19187" xr:uid="{00000000-0005-0000-0000-0000CA150000}"/>
    <cellStyle name="20% - Accent6 3 3 2 4 3_CountryRegionMap" xfId="31466" xr:uid="{00000000-0005-0000-0000-0000CB150000}"/>
    <cellStyle name="20% - Accent6 3 3 2 4 4" xfId="19188" xr:uid="{00000000-0005-0000-0000-0000CC150000}"/>
    <cellStyle name="20% - Accent6 3 3 2 4_Attribute (16-17)" xfId="4506" xr:uid="{00000000-0005-0000-0000-0000CD150000}"/>
    <cellStyle name="20% - Accent6 3 3 2 5" xfId="4507" xr:uid="{00000000-0005-0000-0000-0000CE150000}"/>
    <cellStyle name="20% - Accent6 3 3 2 6" xfId="4508" xr:uid="{00000000-0005-0000-0000-0000CF150000}"/>
    <cellStyle name="20% - Accent6 3 3 2 7" xfId="4509" xr:uid="{00000000-0005-0000-0000-0000D0150000}"/>
    <cellStyle name="20% - Accent6 3 3 2 8" xfId="4510" xr:uid="{00000000-0005-0000-0000-0000D1150000}"/>
    <cellStyle name="20% - Accent6 3 3 2 9" xfId="4511" xr:uid="{00000000-0005-0000-0000-0000D2150000}"/>
    <cellStyle name="20% - Accent6 3 3 2 9 2" xfId="19189" xr:uid="{00000000-0005-0000-0000-0000D3150000}"/>
    <cellStyle name="20% - Accent6 3 3 2 9_CountryRegionMap" xfId="31467" xr:uid="{00000000-0005-0000-0000-0000D4150000}"/>
    <cellStyle name="20% - Accent6 3 3 2_Attribute (16-17)" xfId="4512" xr:uid="{00000000-0005-0000-0000-0000D5150000}"/>
    <cellStyle name="20% - Accent6 3 3 3" xfId="4513" xr:uid="{00000000-0005-0000-0000-0000D6150000}"/>
    <cellStyle name="20% - Accent6 3 3 3 10" xfId="19190" xr:uid="{00000000-0005-0000-0000-0000D7150000}"/>
    <cellStyle name="20% - Accent6 3 3 3 2" xfId="4514" xr:uid="{00000000-0005-0000-0000-0000D8150000}"/>
    <cellStyle name="20% - Accent6 3 3 3 2 2" xfId="4515" xr:uid="{00000000-0005-0000-0000-0000D9150000}"/>
    <cellStyle name="20% - Accent6 3 3 3 2 3" xfId="4516" xr:uid="{00000000-0005-0000-0000-0000DA150000}"/>
    <cellStyle name="20% - Accent6 3 3 3 2 3 2" xfId="19191" xr:uid="{00000000-0005-0000-0000-0000DB150000}"/>
    <cellStyle name="20% - Accent6 3 3 3 2 3_CountryRegionMap" xfId="31468" xr:uid="{00000000-0005-0000-0000-0000DC150000}"/>
    <cellStyle name="20% - Accent6 3 3 3 2 4" xfId="19192" xr:uid="{00000000-0005-0000-0000-0000DD150000}"/>
    <cellStyle name="20% - Accent6 3 3 3 2_Attribute (16-17)" xfId="4517" xr:uid="{00000000-0005-0000-0000-0000DE150000}"/>
    <cellStyle name="20% - Accent6 3 3 3 3" xfId="4518" xr:uid="{00000000-0005-0000-0000-0000DF150000}"/>
    <cellStyle name="20% - Accent6 3 3 3 3 2" xfId="4519" xr:uid="{00000000-0005-0000-0000-0000E0150000}"/>
    <cellStyle name="20% - Accent6 3 3 3 3 3" xfId="4520" xr:uid="{00000000-0005-0000-0000-0000E1150000}"/>
    <cellStyle name="20% - Accent6 3 3 3 3 3 2" xfId="19193" xr:uid="{00000000-0005-0000-0000-0000E2150000}"/>
    <cellStyle name="20% - Accent6 3 3 3 3 3_CountryRegionMap" xfId="31469" xr:uid="{00000000-0005-0000-0000-0000E3150000}"/>
    <cellStyle name="20% - Accent6 3 3 3 3 4" xfId="19194" xr:uid="{00000000-0005-0000-0000-0000E4150000}"/>
    <cellStyle name="20% - Accent6 3 3 3 3_Attribute (16-17)" xfId="4521" xr:uid="{00000000-0005-0000-0000-0000E5150000}"/>
    <cellStyle name="20% - Accent6 3 3 3 4" xfId="4522" xr:uid="{00000000-0005-0000-0000-0000E6150000}"/>
    <cellStyle name="20% - Accent6 3 3 3 4 2" xfId="4523" xr:uid="{00000000-0005-0000-0000-0000E7150000}"/>
    <cellStyle name="20% - Accent6 3 3 3 4 3" xfId="4524" xr:uid="{00000000-0005-0000-0000-0000E8150000}"/>
    <cellStyle name="20% - Accent6 3 3 3 4 3 2" xfId="19195" xr:uid="{00000000-0005-0000-0000-0000E9150000}"/>
    <cellStyle name="20% - Accent6 3 3 3 4 3_CountryRegionMap" xfId="31470" xr:uid="{00000000-0005-0000-0000-0000EA150000}"/>
    <cellStyle name="20% - Accent6 3 3 3 4 4" xfId="19196" xr:uid="{00000000-0005-0000-0000-0000EB150000}"/>
    <cellStyle name="20% - Accent6 3 3 3 4_Attribute (16-17)" xfId="4525" xr:uid="{00000000-0005-0000-0000-0000EC150000}"/>
    <cellStyle name="20% - Accent6 3 3 3 5" xfId="4526" xr:uid="{00000000-0005-0000-0000-0000ED150000}"/>
    <cellStyle name="20% - Accent6 3 3 3 6" xfId="4527" xr:uid="{00000000-0005-0000-0000-0000EE150000}"/>
    <cellStyle name="20% - Accent6 3 3 3 7" xfId="4528" xr:uid="{00000000-0005-0000-0000-0000EF150000}"/>
    <cellStyle name="20% - Accent6 3 3 3 8" xfId="4529" xr:uid="{00000000-0005-0000-0000-0000F0150000}"/>
    <cellStyle name="20% - Accent6 3 3 3 9" xfId="4530" xr:uid="{00000000-0005-0000-0000-0000F1150000}"/>
    <cellStyle name="20% - Accent6 3 3 3 9 2" xfId="19197" xr:uid="{00000000-0005-0000-0000-0000F2150000}"/>
    <cellStyle name="20% - Accent6 3 3 3 9_CountryRegionMap" xfId="31471" xr:uid="{00000000-0005-0000-0000-0000F3150000}"/>
    <cellStyle name="20% - Accent6 3 3 3_Attribute (16-17)" xfId="4531" xr:uid="{00000000-0005-0000-0000-0000F4150000}"/>
    <cellStyle name="20% - Accent6 3 3 4" xfId="4532" xr:uid="{00000000-0005-0000-0000-0000F5150000}"/>
    <cellStyle name="20% - Accent6 3 3 4 2" xfId="4533" xr:uid="{00000000-0005-0000-0000-0000F6150000}"/>
    <cellStyle name="20% - Accent6 3 3 4 3" xfId="4534" xr:uid="{00000000-0005-0000-0000-0000F7150000}"/>
    <cellStyle name="20% - Accent6 3 3 4 3 2" xfId="19198" xr:uid="{00000000-0005-0000-0000-0000F8150000}"/>
    <cellStyle name="20% - Accent6 3 3 4 3_CountryRegionMap" xfId="31472" xr:uid="{00000000-0005-0000-0000-0000F9150000}"/>
    <cellStyle name="20% - Accent6 3 3 4 4" xfId="19199" xr:uid="{00000000-0005-0000-0000-0000FA150000}"/>
    <cellStyle name="20% - Accent6 3 3 4_Attribute (16-17)" xfId="4535" xr:uid="{00000000-0005-0000-0000-0000FB150000}"/>
    <cellStyle name="20% - Accent6 3 3 5" xfId="4536" xr:uid="{00000000-0005-0000-0000-0000FC150000}"/>
    <cellStyle name="20% - Accent6 3 3 5 2" xfId="4537" xr:uid="{00000000-0005-0000-0000-0000FD150000}"/>
    <cellStyle name="20% - Accent6 3 3 5 3" xfId="4538" xr:uid="{00000000-0005-0000-0000-0000FE150000}"/>
    <cellStyle name="20% - Accent6 3 3 5 3 2" xfId="19200" xr:uid="{00000000-0005-0000-0000-0000FF150000}"/>
    <cellStyle name="20% - Accent6 3 3 5 3_CountryRegionMap" xfId="31473" xr:uid="{00000000-0005-0000-0000-000000160000}"/>
    <cellStyle name="20% - Accent6 3 3 5 4" xfId="19201" xr:uid="{00000000-0005-0000-0000-000001160000}"/>
    <cellStyle name="20% - Accent6 3 3 5_Attribute (16-17)" xfId="4539" xr:uid="{00000000-0005-0000-0000-000002160000}"/>
    <cellStyle name="20% - Accent6 3 3 6" xfId="4540" xr:uid="{00000000-0005-0000-0000-000003160000}"/>
    <cellStyle name="20% - Accent6 3 3 6 2" xfId="4541" xr:uid="{00000000-0005-0000-0000-000004160000}"/>
    <cellStyle name="20% - Accent6 3 3 6 3" xfId="4542" xr:uid="{00000000-0005-0000-0000-000005160000}"/>
    <cellStyle name="20% - Accent6 3 3 6 3 2" xfId="19202" xr:uid="{00000000-0005-0000-0000-000006160000}"/>
    <cellStyle name="20% - Accent6 3 3 6 3_CountryRegionMap" xfId="31474" xr:uid="{00000000-0005-0000-0000-000007160000}"/>
    <cellStyle name="20% - Accent6 3 3 6 4" xfId="19203" xr:uid="{00000000-0005-0000-0000-000008160000}"/>
    <cellStyle name="20% - Accent6 3 3 6_Attribute (16-17)" xfId="4543" xr:uid="{00000000-0005-0000-0000-000009160000}"/>
    <cellStyle name="20% - Accent6 3 3 7" xfId="4544" xr:uid="{00000000-0005-0000-0000-00000A160000}"/>
    <cellStyle name="20% - Accent6 3 3 8" xfId="4545" xr:uid="{00000000-0005-0000-0000-00000B160000}"/>
    <cellStyle name="20% - Accent6 3 3 9" xfId="4546" xr:uid="{00000000-0005-0000-0000-00000C160000}"/>
    <cellStyle name="20% - Accent6 3 3_Attribute" xfId="18000" xr:uid="{00000000-0005-0000-0000-00000D160000}"/>
    <cellStyle name="20% - Accent6 3 4" xfId="4547" xr:uid="{00000000-0005-0000-0000-00000E160000}"/>
    <cellStyle name="20% - Accent6 3 4 10" xfId="19204" xr:uid="{00000000-0005-0000-0000-00000F160000}"/>
    <cellStyle name="20% - Accent6 3 4 2" xfId="4548" xr:uid="{00000000-0005-0000-0000-000010160000}"/>
    <cellStyle name="20% - Accent6 3 4 2 2" xfId="4549" xr:uid="{00000000-0005-0000-0000-000011160000}"/>
    <cellStyle name="20% - Accent6 3 4 2 3" xfId="4550" xr:uid="{00000000-0005-0000-0000-000012160000}"/>
    <cellStyle name="20% - Accent6 3 4 2 3 2" xfId="19205" xr:uid="{00000000-0005-0000-0000-000013160000}"/>
    <cellStyle name="20% - Accent6 3 4 2 3_CountryRegionMap" xfId="31475" xr:uid="{00000000-0005-0000-0000-000014160000}"/>
    <cellStyle name="20% - Accent6 3 4 2 4" xfId="19206" xr:uid="{00000000-0005-0000-0000-000015160000}"/>
    <cellStyle name="20% - Accent6 3 4 2_Attribute (16-17)" xfId="4551" xr:uid="{00000000-0005-0000-0000-000016160000}"/>
    <cellStyle name="20% - Accent6 3 4 3" xfId="4552" xr:uid="{00000000-0005-0000-0000-000017160000}"/>
    <cellStyle name="20% - Accent6 3 4 3 2" xfId="4553" xr:uid="{00000000-0005-0000-0000-000018160000}"/>
    <cellStyle name="20% - Accent6 3 4 3 3" xfId="4554" xr:uid="{00000000-0005-0000-0000-000019160000}"/>
    <cellStyle name="20% - Accent6 3 4 3 3 2" xfId="19207" xr:uid="{00000000-0005-0000-0000-00001A160000}"/>
    <cellStyle name="20% - Accent6 3 4 3 3_CountryRegionMap" xfId="31476" xr:uid="{00000000-0005-0000-0000-00001B160000}"/>
    <cellStyle name="20% - Accent6 3 4 3 4" xfId="19208" xr:uid="{00000000-0005-0000-0000-00001C160000}"/>
    <cellStyle name="20% - Accent6 3 4 3_Attribute (16-17)" xfId="4555" xr:uid="{00000000-0005-0000-0000-00001D160000}"/>
    <cellStyle name="20% - Accent6 3 4 4" xfId="4556" xr:uid="{00000000-0005-0000-0000-00001E160000}"/>
    <cellStyle name="20% - Accent6 3 4 4 2" xfId="4557" xr:uid="{00000000-0005-0000-0000-00001F160000}"/>
    <cellStyle name="20% - Accent6 3 4 4 3" xfId="4558" xr:uid="{00000000-0005-0000-0000-000020160000}"/>
    <cellStyle name="20% - Accent6 3 4 4 3 2" xfId="19209" xr:uid="{00000000-0005-0000-0000-000021160000}"/>
    <cellStyle name="20% - Accent6 3 4 4 3_CountryRegionMap" xfId="31477" xr:uid="{00000000-0005-0000-0000-000022160000}"/>
    <cellStyle name="20% - Accent6 3 4 4 4" xfId="19210" xr:uid="{00000000-0005-0000-0000-000023160000}"/>
    <cellStyle name="20% - Accent6 3 4 4_Attribute (16-17)" xfId="4559" xr:uid="{00000000-0005-0000-0000-000024160000}"/>
    <cellStyle name="20% - Accent6 3 4 5" xfId="4560" xr:uid="{00000000-0005-0000-0000-000025160000}"/>
    <cellStyle name="20% - Accent6 3 4 6" xfId="4561" xr:uid="{00000000-0005-0000-0000-000026160000}"/>
    <cellStyle name="20% - Accent6 3 4 7" xfId="4562" xr:uid="{00000000-0005-0000-0000-000027160000}"/>
    <cellStyle name="20% - Accent6 3 4 8" xfId="4563" xr:uid="{00000000-0005-0000-0000-000028160000}"/>
    <cellStyle name="20% - Accent6 3 4 9" xfId="4564" xr:uid="{00000000-0005-0000-0000-000029160000}"/>
    <cellStyle name="20% - Accent6 3 4 9 2" xfId="19211" xr:uid="{00000000-0005-0000-0000-00002A160000}"/>
    <cellStyle name="20% - Accent6 3 4 9_CountryRegionMap" xfId="31478" xr:uid="{00000000-0005-0000-0000-00002B160000}"/>
    <cellStyle name="20% - Accent6 3 4_Attribute (16-17)" xfId="4565" xr:uid="{00000000-0005-0000-0000-00002C160000}"/>
    <cellStyle name="20% - Accent6 3 5" xfId="4566" xr:uid="{00000000-0005-0000-0000-00002D160000}"/>
    <cellStyle name="20% - Accent6 3 5 10" xfId="19212" xr:uid="{00000000-0005-0000-0000-00002E160000}"/>
    <cellStyle name="20% - Accent6 3 5 2" xfId="4567" xr:uid="{00000000-0005-0000-0000-00002F160000}"/>
    <cellStyle name="20% - Accent6 3 5 2 2" xfId="4568" xr:uid="{00000000-0005-0000-0000-000030160000}"/>
    <cellStyle name="20% - Accent6 3 5 2 3" xfId="4569" xr:uid="{00000000-0005-0000-0000-000031160000}"/>
    <cellStyle name="20% - Accent6 3 5 2 3 2" xfId="19213" xr:uid="{00000000-0005-0000-0000-000032160000}"/>
    <cellStyle name="20% - Accent6 3 5 2 3_CountryRegionMap" xfId="31479" xr:uid="{00000000-0005-0000-0000-000033160000}"/>
    <cellStyle name="20% - Accent6 3 5 2 4" xfId="19214" xr:uid="{00000000-0005-0000-0000-000034160000}"/>
    <cellStyle name="20% - Accent6 3 5 2_Attribute (16-17)" xfId="4570" xr:uid="{00000000-0005-0000-0000-000035160000}"/>
    <cellStyle name="20% - Accent6 3 5 3" xfId="4571" xr:uid="{00000000-0005-0000-0000-000036160000}"/>
    <cellStyle name="20% - Accent6 3 5 3 2" xfId="4572" xr:uid="{00000000-0005-0000-0000-000037160000}"/>
    <cellStyle name="20% - Accent6 3 5 3 3" xfId="4573" xr:uid="{00000000-0005-0000-0000-000038160000}"/>
    <cellStyle name="20% - Accent6 3 5 3 3 2" xfId="19215" xr:uid="{00000000-0005-0000-0000-000039160000}"/>
    <cellStyle name="20% - Accent6 3 5 3 3_CountryRegionMap" xfId="31480" xr:uid="{00000000-0005-0000-0000-00003A160000}"/>
    <cellStyle name="20% - Accent6 3 5 3 4" xfId="19216" xr:uid="{00000000-0005-0000-0000-00003B160000}"/>
    <cellStyle name="20% - Accent6 3 5 3_Attribute (16-17)" xfId="4574" xr:uid="{00000000-0005-0000-0000-00003C160000}"/>
    <cellStyle name="20% - Accent6 3 5 4" xfId="4575" xr:uid="{00000000-0005-0000-0000-00003D160000}"/>
    <cellStyle name="20% - Accent6 3 5 4 2" xfId="4576" xr:uid="{00000000-0005-0000-0000-00003E160000}"/>
    <cellStyle name="20% - Accent6 3 5 4 3" xfId="4577" xr:uid="{00000000-0005-0000-0000-00003F160000}"/>
    <cellStyle name="20% - Accent6 3 5 4 3 2" xfId="19217" xr:uid="{00000000-0005-0000-0000-000040160000}"/>
    <cellStyle name="20% - Accent6 3 5 4 3_CountryRegionMap" xfId="31481" xr:uid="{00000000-0005-0000-0000-000041160000}"/>
    <cellStyle name="20% - Accent6 3 5 4 4" xfId="19218" xr:uid="{00000000-0005-0000-0000-000042160000}"/>
    <cellStyle name="20% - Accent6 3 5 4_Attribute (16-17)" xfId="4578" xr:uid="{00000000-0005-0000-0000-000043160000}"/>
    <cellStyle name="20% - Accent6 3 5 5" xfId="4579" xr:uid="{00000000-0005-0000-0000-000044160000}"/>
    <cellStyle name="20% - Accent6 3 5 6" xfId="4580" xr:uid="{00000000-0005-0000-0000-000045160000}"/>
    <cellStyle name="20% - Accent6 3 5 7" xfId="4581" xr:uid="{00000000-0005-0000-0000-000046160000}"/>
    <cellStyle name="20% - Accent6 3 5 8" xfId="4582" xr:uid="{00000000-0005-0000-0000-000047160000}"/>
    <cellStyle name="20% - Accent6 3 5 9" xfId="4583" xr:uid="{00000000-0005-0000-0000-000048160000}"/>
    <cellStyle name="20% - Accent6 3 5 9 2" xfId="19219" xr:uid="{00000000-0005-0000-0000-000049160000}"/>
    <cellStyle name="20% - Accent6 3 5 9_CountryRegionMap" xfId="31482" xr:uid="{00000000-0005-0000-0000-00004A160000}"/>
    <cellStyle name="20% - Accent6 3 5_Attribute (16-17)" xfId="4584" xr:uid="{00000000-0005-0000-0000-00004B160000}"/>
    <cellStyle name="20% - Accent6 3 6" xfId="4585" xr:uid="{00000000-0005-0000-0000-00004C160000}"/>
    <cellStyle name="20% - Accent6 3 6 2" xfId="4586" xr:uid="{00000000-0005-0000-0000-00004D160000}"/>
    <cellStyle name="20% - Accent6 3 6 3" xfId="4587" xr:uid="{00000000-0005-0000-0000-00004E160000}"/>
    <cellStyle name="20% - Accent6 3 6 3 2" xfId="19220" xr:uid="{00000000-0005-0000-0000-00004F160000}"/>
    <cellStyle name="20% - Accent6 3 6 3_CountryRegionMap" xfId="31483" xr:uid="{00000000-0005-0000-0000-000050160000}"/>
    <cellStyle name="20% - Accent6 3 6 4" xfId="19221" xr:uid="{00000000-0005-0000-0000-000051160000}"/>
    <cellStyle name="20% - Accent6 3 6_Attribute (16-17)" xfId="4588" xr:uid="{00000000-0005-0000-0000-000052160000}"/>
    <cellStyle name="20% - Accent6 3 7" xfId="4589" xr:uid="{00000000-0005-0000-0000-000053160000}"/>
    <cellStyle name="20% - Accent6 3 7 2" xfId="4590" xr:uid="{00000000-0005-0000-0000-000054160000}"/>
    <cellStyle name="20% - Accent6 3 7 3" xfId="4591" xr:uid="{00000000-0005-0000-0000-000055160000}"/>
    <cellStyle name="20% - Accent6 3 7 3 2" xfId="19222" xr:uid="{00000000-0005-0000-0000-000056160000}"/>
    <cellStyle name="20% - Accent6 3 7 3_CountryRegionMap" xfId="31484" xr:uid="{00000000-0005-0000-0000-000057160000}"/>
    <cellStyle name="20% - Accent6 3 7 4" xfId="19223" xr:uid="{00000000-0005-0000-0000-000058160000}"/>
    <cellStyle name="20% - Accent6 3 7_Attribute (16-17)" xfId="4592" xr:uid="{00000000-0005-0000-0000-000059160000}"/>
    <cellStyle name="20% - Accent6 3 8" xfId="4593" xr:uid="{00000000-0005-0000-0000-00005A160000}"/>
    <cellStyle name="20% - Accent6 3 8 2" xfId="4594" xr:uid="{00000000-0005-0000-0000-00005B160000}"/>
    <cellStyle name="20% - Accent6 3 8 3" xfId="4595" xr:uid="{00000000-0005-0000-0000-00005C160000}"/>
    <cellStyle name="20% - Accent6 3 8 3 2" xfId="19224" xr:uid="{00000000-0005-0000-0000-00005D160000}"/>
    <cellStyle name="20% - Accent6 3 8 3_CountryRegionMap" xfId="31485" xr:uid="{00000000-0005-0000-0000-00005E160000}"/>
    <cellStyle name="20% - Accent6 3 8 4" xfId="19225" xr:uid="{00000000-0005-0000-0000-00005F160000}"/>
    <cellStyle name="20% - Accent6 3 8_Attribute (16-17)" xfId="4596" xr:uid="{00000000-0005-0000-0000-000060160000}"/>
    <cellStyle name="20% - Accent6 3 9" xfId="4597" xr:uid="{00000000-0005-0000-0000-000061160000}"/>
    <cellStyle name="20% - Accent6 3_Attribute" xfId="17997" xr:uid="{00000000-0005-0000-0000-000062160000}"/>
    <cellStyle name="20% - Accent6 4" xfId="158" xr:uid="{00000000-0005-0000-0000-000063160000}"/>
    <cellStyle name="20% - Accent6 5" xfId="149" xr:uid="{00000000-0005-0000-0000-000064160000}"/>
    <cellStyle name="20% - Accent6 5 10" xfId="4598" xr:uid="{00000000-0005-0000-0000-000065160000}"/>
    <cellStyle name="20% - Accent6 5 11" xfId="4599" xr:uid="{00000000-0005-0000-0000-000066160000}"/>
    <cellStyle name="20% - Accent6 5 12" xfId="4600" xr:uid="{00000000-0005-0000-0000-000067160000}"/>
    <cellStyle name="20% - Accent6 5 12 2" xfId="19226" xr:uid="{00000000-0005-0000-0000-000068160000}"/>
    <cellStyle name="20% - Accent6 5 12_CountryRegionMap" xfId="31486" xr:uid="{00000000-0005-0000-0000-000069160000}"/>
    <cellStyle name="20% - Accent6 5 13" xfId="19227" xr:uid="{00000000-0005-0000-0000-00006A160000}"/>
    <cellStyle name="20% - Accent6 5 2" xfId="254" xr:uid="{00000000-0005-0000-0000-00006B160000}"/>
    <cellStyle name="20% - Accent6 5 2 10" xfId="4601" xr:uid="{00000000-0005-0000-0000-00006C160000}"/>
    <cellStyle name="20% - Accent6 5 2 11" xfId="4602" xr:uid="{00000000-0005-0000-0000-00006D160000}"/>
    <cellStyle name="20% - Accent6 5 2 11 2" xfId="19228" xr:uid="{00000000-0005-0000-0000-00006E160000}"/>
    <cellStyle name="20% - Accent6 5 2 11_CountryRegionMap" xfId="31487" xr:uid="{00000000-0005-0000-0000-00006F160000}"/>
    <cellStyle name="20% - Accent6 5 2 12" xfId="19229" xr:uid="{00000000-0005-0000-0000-000070160000}"/>
    <cellStyle name="20% - Accent6 5 2 2" xfId="4603" xr:uid="{00000000-0005-0000-0000-000071160000}"/>
    <cellStyle name="20% - Accent6 5 2 2 10" xfId="19230" xr:uid="{00000000-0005-0000-0000-000072160000}"/>
    <cellStyle name="20% - Accent6 5 2 2 2" xfId="4604" xr:uid="{00000000-0005-0000-0000-000073160000}"/>
    <cellStyle name="20% - Accent6 5 2 2 2 2" xfId="4605" xr:uid="{00000000-0005-0000-0000-000074160000}"/>
    <cellStyle name="20% - Accent6 5 2 2 2 3" xfId="4606" xr:uid="{00000000-0005-0000-0000-000075160000}"/>
    <cellStyle name="20% - Accent6 5 2 2 2 3 2" xfId="19231" xr:uid="{00000000-0005-0000-0000-000076160000}"/>
    <cellStyle name="20% - Accent6 5 2 2 2 3_CountryRegionMap" xfId="31488" xr:uid="{00000000-0005-0000-0000-000077160000}"/>
    <cellStyle name="20% - Accent6 5 2 2 2 4" xfId="19232" xr:uid="{00000000-0005-0000-0000-000078160000}"/>
    <cellStyle name="20% - Accent6 5 2 2 2_Attribute (16-17)" xfId="4607" xr:uid="{00000000-0005-0000-0000-000079160000}"/>
    <cellStyle name="20% - Accent6 5 2 2 3" xfId="4608" xr:uid="{00000000-0005-0000-0000-00007A160000}"/>
    <cellStyle name="20% - Accent6 5 2 2 3 2" xfId="4609" xr:uid="{00000000-0005-0000-0000-00007B160000}"/>
    <cellStyle name="20% - Accent6 5 2 2 3 3" xfId="4610" xr:uid="{00000000-0005-0000-0000-00007C160000}"/>
    <cellStyle name="20% - Accent6 5 2 2 3 3 2" xfId="19233" xr:uid="{00000000-0005-0000-0000-00007D160000}"/>
    <cellStyle name="20% - Accent6 5 2 2 3 3_CountryRegionMap" xfId="31489" xr:uid="{00000000-0005-0000-0000-00007E160000}"/>
    <cellStyle name="20% - Accent6 5 2 2 3 4" xfId="19234" xr:uid="{00000000-0005-0000-0000-00007F160000}"/>
    <cellStyle name="20% - Accent6 5 2 2 3_Attribute (16-17)" xfId="4611" xr:uid="{00000000-0005-0000-0000-000080160000}"/>
    <cellStyle name="20% - Accent6 5 2 2 4" xfId="4612" xr:uid="{00000000-0005-0000-0000-000081160000}"/>
    <cellStyle name="20% - Accent6 5 2 2 4 2" xfId="4613" xr:uid="{00000000-0005-0000-0000-000082160000}"/>
    <cellStyle name="20% - Accent6 5 2 2 4 3" xfId="4614" xr:uid="{00000000-0005-0000-0000-000083160000}"/>
    <cellStyle name="20% - Accent6 5 2 2 4 3 2" xfId="19235" xr:uid="{00000000-0005-0000-0000-000084160000}"/>
    <cellStyle name="20% - Accent6 5 2 2 4 3_CountryRegionMap" xfId="31490" xr:uid="{00000000-0005-0000-0000-000085160000}"/>
    <cellStyle name="20% - Accent6 5 2 2 4 4" xfId="19236" xr:uid="{00000000-0005-0000-0000-000086160000}"/>
    <cellStyle name="20% - Accent6 5 2 2 4_Attribute (16-17)" xfId="4615" xr:uid="{00000000-0005-0000-0000-000087160000}"/>
    <cellStyle name="20% - Accent6 5 2 2 5" xfId="4616" xr:uid="{00000000-0005-0000-0000-000088160000}"/>
    <cellStyle name="20% - Accent6 5 2 2 6" xfId="4617" xr:uid="{00000000-0005-0000-0000-000089160000}"/>
    <cellStyle name="20% - Accent6 5 2 2 7" xfId="4618" xr:uid="{00000000-0005-0000-0000-00008A160000}"/>
    <cellStyle name="20% - Accent6 5 2 2 8" xfId="4619" xr:uid="{00000000-0005-0000-0000-00008B160000}"/>
    <cellStyle name="20% - Accent6 5 2 2 9" xfId="4620" xr:uid="{00000000-0005-0000-0000-00008C160000}"/>
    <cellStyle name="20% - Accent6 5 2 2 9 2" xfId="19237" xr:uid="{00000000-0005-0000-0000-00008D160000}"/>
    <cellStyle name="20% - Accent6 5 2 2 9_CountryRegionMap" xfId="31491" xr:uid="{00000000-0005-0000-0000-00008E160000}"/>
    <cellStyle name="20% - Accent6 5 2 2_Attribute (16-17)" xfId="4621" xr:uid="{00000000-0005-0000-0000-00008F160000}"/>
    <cellStyle name="20% - Accent6 5 2 3" xfId="4622" xr:uid="{00000000-0005-0000-0000-000090160000}"/>
    <cellStyle name="20% - Accent6 5 2 3 10" xfId="19238" xr:uid="{00000000-0005-0000-0000-000091160000}"/>
    <cellStyle name="20% - Accent6 5 2 3 2" xfId="4623" xr:uid="{00000000-0005-0000-0000-000092160000}"/>
    <cellStyle name="20% - Accent6 5 2 3 2 2" xfId="4624" xr:uid="{00000000-0005-0000-0000-000093160000}"/>
    <cellStyle name="20% - Accent6 5 2 3 2 3" xfId="4625" xr:uid="{00000000-0005-0000-0000-000094160000}"/>
    <cellStyle name="20% - Accent6 5 2 3 2 3 2" xfId="19239" xr:uid="{00000000-0005-0000-0000-000095160000}"/>
    <cellStyle name="20% - Accent6 5 2 3 2 3_CountryRegionMap" xfId="31492" xr:uid="{00000000-0005-0000-0000-000096160000}"/>
    <cellStyle name="20% - Accent6 5 2 3 2 4" xfId="19240" xr:uid="{00000000-0005-0000-0000-000097160000}"/>
    <cellStyle name="20% - Accent6 5 2 3 2_Attribute (16-17)" xfId="4626" xr:uid="{00000000-0005-0000-0000-000098160000}"/>
    <cellStyle name="20% - Accent6 5 2 3 3" xfId="4627" xr:uid="{00000000-0005-0000-0000-000099160000}"/>
    <cellStyle name="20% - Accent6 5 2 3 3 2" xfId="4628" xr:uid="{00000000-0005-0000-0000-00009A160000}"/>
    <cellStyle name="20% - Accent6 5 2 3 3 3" xfId="4629" xr:uid="{00000000-0005-0000-0000-00009B160000}"/>
    <cellStyle name="20% - Accent6 5 2 3 3 3 2" xfId="19241" xr:uid="{00000000-0005-0000-0000-00009C160000}"/>
    <cellStyle name="20% - Accent6 5 2 3 3 3_CountryRegionMap" xfId="31493" xr:uid="{00000000-0005-0000-0000-00009D160000}"/>
    <cellStyle name="20% - Accent6 5 2 3 3 4" xfId="19242" xr:uid="{00000000-0005-0000-0000-00009E160000}"/>
    <cellStyle name="20% - Accent6 5 2 3 3_Attribute (16-17)" xfId="4630" xr:uid="{00000000-0005-0000-0000-00009F160000}"/>
    <cellStyle name="20% - Accent6 5 2 3 4" xfId="4631" xr:uid="{00000000-0005-0000-0000-0000A0160000}"/>
    <cellStyle name="20% - Accent6 5 2 3 4 2" xfId="4632" xr:uid="{00000000-0005-0000-0000-0000A1160000}"/>
    <cellStyle name="20% - Accent6 5 2 3 4 3" xfId="4633" xr:uid="{00000000-0005-0000-0000-0000A2160000}"/>
    <cellStyle name="20% - Accent6 5 2 3 4 3 2" xfId="19243" xr:uid="{00000000-0005-0000-0000-0000A3160000}"/>
    <cellStyle name="20% - Accent6 5 2 3 4 3_CountryRegionMap" xfId="31494" xr:uid="{00000000-0005-0000-0000-0000A4160000}"/>
    <cellStyle name="20% - Accent6 5 2 3 4 4" xfId="19244" xr:uid="{00000000-0005-0000-0000-0000A5160000}"/>
    <cellStyle name="20% - Accent6 5 2 3 4_Attribute (16-17)" xfId="4634" xr:uid="{00000000-0005-0000-0000-0000A6160000}"/>
    <cellStyle name="20% - Accent6 5 2 3 5" xfId="4635" xr:uid="{00000000-0005-0000-0000-0000A7160000}"/>
    <cellStyle name="20% - Accent6 5 2 3 6" xfId="4636" xr:uid="{00000000-0005-0000-0000-0000A8160000}"/>
    <cellStyle name="20% - Accent6 5 2 3 7" xfId="4637" xr:uid="{00000000-0005-0000-0000-0000A9160000}"/>
    <cellStyle name="20% - Accent6 5 2 3 8" xfId="4638" xr:uid="{00000000-0005-0000-0000-0000AA160000}"/>
    <cellStyle name="20% - Accent6 5 2 3 9" xfId="4639" xr:uid="{00000000-0005-0000-0000-0000AB160000}"/>
    <cellStyle name="20% - Accent6 5 2 3 9 2" xfId="19245" xr:uid="{00000000-0005-0000-0000-0000AC160000}"/>
    <cellStyle name="20% - Accent6 5 2 3 9_CountryRegionMap" xfId="31495" xr:uid="{00000000-0005-0000-0000-0000AD160000}"/>
    <cellStyle name="20% - Accent6 5 2 3_Attribute (16-17)" xfId="4640" xr:uid="{00000000-0005-0000-0000-0000AE160000}"/>
    <cellStyle name="20% - Accent6 5 2 4" xfId="4641" xr:uid="{00000000-0005-0000-0000-0000AF160000}"/>
    <cellStyle name="20% - Accent6 5 2 4 2" xfId="4642" xr:uid="{00000000-0005-0000-0000-0000B0160000}"/>
    <cellStyle name="20% - Accent6 5 2 4 3" xfId="4643" xr:uid="{00000000-0005-0000-0000-0000B1160000}"/>
    <cellStyle name="20% - Accent6 5 2 4 3 2" xfId="19246" xr:uid="{00000000-0005-0000-0000-0000B2160000}"/>
    <cellStyle name="20% - Accent6 5 2 4 3_CountryRegionMap" xfId="31496" xr:uid="{00000000-0005-0000-0000-0000B3160000}"/>
    <cellStyle name="20% - Accent6 5 2 4 4" xfId="19247" xr:uid="{00000000-0005-0000-0000-0000B4160000}"/>
    <cellStyle name="20% - Accent6 5 2 4_Attribute (16-17)" xfId="4644" xr:uid="{00000000-0005-0000-0000-0000B5160000}"/>
    <cellStyle name="20% - Accent6 5 2 5" xfId="4645" xr:uid="{00000000-0005-0000-0000-0000B6160000}"/>
    <cellStyle name="20% - Accent6 5 2 5 2" xfId="4646" xr:uid="{00000000-0005-0000-0000-0000B7160000}"/>
    <cellStyle name="20% - Accent6 5 2 5 3" xfId="4647" xr:uid="{00000000-0005-0000-0000-0000B8160000}"/>
    <cellStyle name="20% - Accent6 5 2 5 3 2" xfId="19248" xr:uid="{00000000-0005-0000-0000-0000B9160000}"/>
    <cellStyle name="20% - Accent6 5 2 5 3_CountryRegionMap" xfId="31497" xr:uid="{00000000-0005-0000-0000-0000BA160000}"/>
    <cellStyle name="20% - Accent6 5 2 5 4" xfId="19249" xr:uid="{00000000-0005-0000-0000-0000BB160000}"/>
    <cellStyle name="20% - Accent6 5 2 5_Attribute (16-17)" xfId="4648" xr:uid="{00000000-0005-0000-0000-0000BC160000}"/>
    <cellStyle name="20% - Accent6 5 2 6" xfId="4649" xr:uid="{00000000-0005-0000-0000-0000BD160000}"/>
    <cellStyle name="20% - Accent6 5 2 6 2" xfId="4650" xr:uid="{00000000-0005-0000-0000-0000BE160000}"/>
    <cellStyle name="20% - Accent6 5 2 6 3" xfId="4651" xr:uid="{00000000-0005-0000-0000-0000BF160000}"/>
    <cellStyle name="20% - Accent6 5 2 6 3 2" xfId="19250" xr:uid="{00000000-0005-0000-0000-0000C0160000}"/>
    <cellStyle name="20% - Accent6 5 2 6 3_CountryRegionMap" xfId="31498" xr:uid="{00000000-0005-0000-0000-0000C1160000}"/>
    <cellStyle name="20% - Accent6 5 2 6 4" xfId="19251" xr:uid="{00000000-0005-0000-0000-0000C2160000}"/>
    <cellStyle name="20% - Accent6 5 2 6_Attribute (16-17)" xfId="4652" xr:uid="{00000000-0005-0000-0000-0000C3160000}"/>
    <cellStyle name="20% - Accent6 5 2 7" xfId="4653" xr:uid="{00000000-0005-0000-0000-0000C4160000}"/>
    <cellStyle name="20% - Accent6 5 2 8" xfId="4654" xr:uid="{00000000-0005-0000-0000-0000C5160000}"/>
    <cellStyle name="20% - Accent6 5 2 9" xfId="4655" xr:uid="{00000000-0005-0000-0000-0000C6160000}"/>
    <cellStyle name="20% - Accent6 5 2_Attribute" xfId="18002" xr:uid="{00000000-0005-0000-0000-0000C7160000}"/>
    <cellStyle name="20% - Accent6 5 3" xfId="4656" xr:uid="{00000000-0005-0000-0000-0000C8160000}"/>
    <cellStyle name="20% - Accent6 5 3 10" xfId="19252" xr:uid="{00000000-0005-0000-0000-0000C9160000}"/>
    <cellStyle name="20% - Accent6 5 3 2" xfId="4657" xr:uid="{00000000-0005-0000-0000-0000CA160000}"/>
    <cellStyle name="20% - Accent6 5 3 2 2" xfId="4658" xr:uid="{00000000-0005-0000-0000-0000CB160000}"/>
    <cellStyle name="20% - Accent6 5 3 2 3" xfId="4659" xr:uid="{00000000-0005-0000-0000-0000CC160000}"/>
    <cellStyle name="20% - Accent6 5 3 2 3 2" xfId="19253" xr:uid="{00000000-0005-0000-0000-0000CD160000}"/>
    <cellStyle name="20% - Accent6 5 3 2 3_CountryRegionMap" xfId="31499" xr:uid="{00000000-0005-0000-0000-0000CE160000}"/>
    <cellStyle name="20% - Accent6 5 3 2 4" xfId="19254" xr:uid="{00000000-0005-0000-0000-0000CF160000}"/>
    <cellStyle name="20% - Accent6 5 3 2_Attribute (16-17)" xfId="4660" xr:uid="{00000000-0005-0000-0000-0000D0160000}"/>
    <cellStyle name="20% - Accent6 5 3 3" xfId="4661" xr:uid="{00000000-0005-0000-0000-0000D1160000}"/>
    <cellStyle name="20% - Accent6 5 3 3 2" xfId="4662" xr:uid="{00000000-0005-0000-0000-0000D2160000}"/>
    <cellStyle name="20% - Accent6 5 3 3 3" xfId="4663" xr:uid="{00000000-0005-0000-0000-0000D3160000}"/>
    <cellStyle name="20% - Accent6 5 3 3 3 2" xfId="19255" xr:uid="{00000000-0005-0000-0000-0000D4160000}"/>
    <cellStyle name="20% - Accent6 5 3 3 3_CountryRegionMap" xfId="31500" xr:uid="{00000000-0005-0000-0000-0000D5160000}"/>
    <cellStyle name="20% - Accent6 5 3 3 4" xfId="19256" xr:uid="{00000000-0005-0000-0000-0000D6160000}"/>
    <cellStyle name="20% - Accent6 5 3 3_Attribute (16-17)" xfId="4664" xr:uid="{00000000-0005-0000-0000-0000D7160000}"/>
    <cellStyle name="20% - Accent6 5 3 4" xfId="4665" xr:uid="{00000000-0005-0000-0000-0000D8160000}"/>
    <cellStyle name="20% - Accent6 5 3 4 2" xfId="4666" xr:uid="{00000000-0005-0000-0000-0000D9160000}"/>
    <cellStyle name="20% - Accent6 5 3 4 3" xfId="4667" xr:uid="{00000000-0005-0000-0000-0000DA160000}"/>
    <cellStyle name="20% - Accent6 5 3 4 3 2" xfId="19257" xr:uid="{00000000-0005-0000-0000-0000DB160000}"/>
    <cellStyle name="20% - Accent6 5 3 4 3_CountryRegionMap" xfId="31501" xr:uid="{00000000-0005-0000-0000-0000DC160000}"/>
    <cellStyle name="20% - Accent6 5 3 4 4" xfId="19258" xr:uid="{00000000-0005-0000-0000-0000DD160000}"/>
    <cellStyle name="20% - Accent6 5 3 4_Attribute (16-17)" xfId="4668" xr:uid="{00000000-0005-0000-0000-0000DE160000}"/>
    <cellStyle name="20% - Accent6 5 3 5" xfId="4669" xr:uid="{00000000-0005-0000-0000-0000DF160000}"/>
    <cellStyle name="20% - Accent6 5 3 6" xfId="4670" xr:uid="{00000000-0005-0000-0000-0000E0160000}"/>
    <cellStyle name="20% - Accent6 5 3 7" xfId="4671" xr:uid="{00000000-0005-0000-0000-0000E1160000}"/>
    <cellStyle name="20% - Accent6 5 3 8" xfId="4672" xr:uid="{00000000-0005-0000-0000-0000E2160000}"/>
    <cellStyle name="20% - Accent6 5 3 9" xfId="4673" xr:uid="{00000000-0005-0000-0000-0000E3160000}"/>
    <cellStyle name="20% - Accent6 5 3 9 2" xfId="19259" xr:uid="{00000000-0005-0000-0000-0000E4160000}"/>
    <cellStyle name="20% - Accent6 5 3 9_CountryRegionMap" xfId="31502" xr:uid="{00000000-0005-0000-0000-0000E5160000}"/>
    <cellStyle name="20% - Accent6 5 3_Attribute (16-17)" xfId="4674" xr:uid="{00000000-0005-0000-0000-0000E6160000}"/>
    <cellStyle name="20% - Accent6 5 4" xfId="4675" xr:uid="{00000000-0005-0000-0000-0000E7160000}"/>
    <cellStyle name="20% - Accent6 5 4 10" xfId="19260" xr:uid="{00000000-0005-0000-0000-0000E8160000}"/>
    <cellStyle name="20% - Accent6 5 4 2" xfId="4676" xr:uid="{00000000-0005-0000-0000-0000E9160000}"/>
    <cellStyle name="20% - Accent6 5 4 2 2" xfId="4677" xr:uid="{00000000-0005-0000-0000-0000EA160000}"/>
    <cellStyle name="20% - Accent6 5 4 2 3" xfId="4678" xr:uid="{00000000-0005-0000-0000-0000EB160000}"/>
    <cellStyle name="20% - Accent6 5 4 2 3 2" xfId="19261" xr:uid="{00000000-0005-0000-0000-0000EC160000}"/>
    <cellStyle name="20% - Accent6 5 4 2 3_CountryRegionMap" xfId="31503" xr:uid="{00000000-0005-0000-0000-0000ED160000}"/>
    <cellStyle name="20% - Accent6 5 4 2 4" xfId="19262" xr:uid="{00000000-0005-0000-0000-0000EE160000}"/>
    <cellStyle name="20% - Accent6 5 4 2_Attribute (16-17)" xfId="4679" xr:uid="{00000000-0005-0000-0000-0000EF160000}"/>
    <cellStyle name="20% - Accent6 5 4 3" xfId="4680" xr:uid="{00000000-0005-0000-0000-0000F0160000}"/>
    <cellStyle name="20% - Accent6 5 4 3 2" xfId="4681" xr:uid="{00000000-0005-0000-0000-0000F1160000}"/>
    <cellStyle name="20% - Accent6 5 4 3 3" xfId="4682" xr:uid="{00000000-0005-0000-0000-0000F2160000}"/>
    <cellStyle name="20% - Accent6 5 4 3 3 2" xfId="19263" xr:uid="{00000000-0005-0000-0000-0000F3160000}"/>
    <cellStyle name="20% - Accent6 5 4 3 3_CountryRegionMap" xfId="31504" xr:uid="{00000000-0005-0000-0000-0000F4160000}"/>
    <cellStyle name="20% - Accent6 5 4 3 4" xfId="19264" xr:uid="{00000000-0005-0000-0000-0000F5160000}"/>
    <cellStyle name="20% - Accent6 5 4 3_Attribute (16-17)" xfId="4683" xr:uid="{00000000-0005-0000-0000-0000F6160000}"/>
    <cellStyle name="20% - Accent6 5 4 4" xfId="4684" xr:uid="{00000000-0005-0000-0000-0000F7160000}"/>
    <cellStyle name="20% - Accent6 5 4 4 2" xfId="4685" xr:uid="{00000000-0005-0000-0000-0000F8160000}"/>
    <cellStyle name="20% - Accent6 5 4 4 3" xfId="4686" xr:uid="{00000000-0005-0000-0000-0000F9160000}"/>
    <cellStyle name="20% - Accent6 5 4 4 3 2" xfId="19265" xr:uid="{00000000-0005-0000-0000-0000FA160000}"/>
    <cellStyle name="20% - Accent6 5 4 4 3_CountryRegionMap" xfId="31505" xr:uid="{00000000-0005-0000-0000-0000FB160000}"/>
    <cellStyle name="20% - Accent6 5 4 4 4" xfId="19266" xr:uid="{00000000-0005-0000-0000-0000FC160000}"/>
    <cellStyle name="20% - Accent6 5 4 4_Attribute (16-17)" xfId="4687" xr:uid="{00000000-0005-0000-0000-0000FD160000}"/>
    <cellStyle name="20% - Accent6 5 4 5" xfId="4688" xr:uid="{00000000-0005-0000-0000-0000FE160000}"/>
    <cellStyle name="20% - Accent6 5 4 6" xfId="4689" xr:uid="{00000000-0005-0000-0000-0000FF160000}"/>
    <cellStyle name="20% - Accent6 5 4 7" xfId="4690" xr:uid="{00000000-0005-0000-0000-000000170000}"/>
    <cellStyle name="20% - Accent6 5 4 8" xfId="4691" xr:uid="{00000000-0005-0000-0000-000001170000}"/>
    <cellStyle name="20% - Accent6 5 4 9" xfId="4692" xr:uid="{00000000-0005-0000-0000-000002170000}"/>
    <cellStyle name="20% - Accent6 5 4 9 2" xfId="19267" xr:uid="{00000000-0005-0000-0000-000003170000}"/>
    <cellStyle name="20% - Accent6 5 4 9_CountryRegionMap" xfId="31506" xr:uid="{00000000-0005-0000-0000-000004170000}"/>
    <cellStyle name="20% - Accent6 5 4_Attribute (16-17)" xfId="4693" xr:uid="{00000000-0005-0000-0000-000005170000}"/>
    <cellStyle name="20% - Accent6 5 5" xfId="4694" xr:uid="{00000000-0005-0000-0000-000006170000}"/>
    <cellStyle name="20% - Accent6 5 5 2" xfId="4695" xr:uid="{00000000-0005-0000-0000-000007170000}"/>
    <cellStyle name="20% - Accent6 5 5 3" xfId="4696" xr:uid="{00000000-0005-0000-0000-000008170000}"/>
    <cellStyle name="20% - Accent6 5 5 3 2" xfId="19268" xr:uid="{00000000-0005-0000-0000-000009170000}"/>
    <cellStyle name="20% - Accent6 5 5 3_CountryRegionMap" xfId="31507" xr:uid="{00000000-0005-0000-0000-00000A170000}"/>
    <cellStyle name="20% - Accent6 5 5 4" xfId="19269" xr:uid="{00000000-0005-0000-0000-00000B170000}"/>
    <cellStyle name="20% - Accent6 5 5_Attribute (16-17)" xfId="4697" xr:uid="{00000000-0005-0000-0000-00000C170000}"/>
    <cellStyle name="20% - Accent6 5 6" xfId="4698" xr:uid="{00000000-0005-0000-0000-00000D170000}"/>
    <cellStyle name="20% - Accent6 5 6 2" xfId="4699" xr:uid="{00000000-0005-0000-0000-00000E170000}"/>
    <cellStyle name="20% - Accent6 5 6 3" xfId="4700" xr:uid="{00000000-0005-0000-0000-00000F170000}"/>
    <cellStyle name="20% - Accent6 5 6 3 2" xfId="19270" xr:uid="{00000000-0005-0000-0000-000010170000}"/>
    <cellStyle name="20% - Accent6 5 6 3_CountryRegionMap" xfId="31508" xr:uid="{00000000-0005-0000-0000-000011170000}"/>
    <cellStyle name="20% - Accent6 5 6 4" xfId="19271" xr:uid="{00000000-0005-0000-0000-000012170000}"/>
    <cellStyle name="20% - Accent6 5 6_Attribute (16-17)" xfId="4701" xr:uid="{00000000-0005-0000-0000-000013170000}"/>
    <cellStyle name="20% - Accent6 5 7" xfId="4702" xr:uid="{00000000-0005-0000-0000-000014170000}"/>
    <cellStyle name="20% - Accent6 5 7 2" xfId="4703" xr:uid="{00000000-0005-0000-0000-000015170000}"/>
    <cellStyle name="20% - Accent6 5 7 3" xfId="4704" xr:uid="{00000000-0005-0000-0000-000016170000}"/>
    <cellStyle name="20% - Accent6 5 7 3 2" xfId="19272" xr:uid="{00000000-0005-0000-0000-000017170000}"/>
    <cellStyle name="20% - Accent6 5 7 3_CountryRegionMap" xfId="31509" xr:uid="{00000000-0005-0000-0000-000018170000}"/>
    <cellStyle name="20% - Accent6 5 7 4" xfId="19273" xr:uid="{00000000-0005-0000-0000-000019170000}"/>
    <cellStyle name="20% - Accent6 5 7_Attribute (16-17)" xfId="4705" xr:uid="{00000000-0005-0000-0000-00001A170000}"/>
    <cellStyle name="20% - Accent6 5 8" xfId="4706" xr:uid="{00000000-0005-0000-0000-00001B170000}"/>
    <cellStyle name="20% - Accent6 5 9" xfId="4707" xr:uid="{00000000-0005-0000-0000-00001C170000}"/>
    <cellStyle name="20% - Accent6 5_Attribute" xfId="18001" xr:uid="{00000000-0005-0000-0000-00001D170000}"/>
    <cellStyle name="20% - Accent6 6" xfId="225" xr:uid="{00000000-0005-0000-0000-00001E170000}"/>
    <cellStyle name="20% - Accent6 6 10" xfId="4708" xr:uid="{00000000-0005-0000-0000-00001F170000}"/>
    <cellStyle name="20% - Accent6 6 11" xfId="4709" xr:uid="{00000000-0005-0000-0000-000020170000}"/>
    <cellStyle name="20% - Accent6 6 12" xfId="4710" xr:uid="{00000000-0005-0000-0000-000021170000}"/>
    <cellStyle name="20% - Accent6 6 12 2" xfId="19274" xr:uid="{00000000-0005-0000-0000-000022170000}"/>
    <cellStyle name="20% - Accent6 6 12_CountryRegionMap" xfId="31510" xr:uid="{00000000-0005-0000-0000-000023170000}"/>
    <cellStyle name="20% - Accent6 6 13" xfId="19275" xr:uid="{00000000-0005-0000-0000-000024170000}"/>
    <cellStyle name="20% - Accent6 6 2" xfId="284" xr:uid="{00000000-0005-0000-0000-000025170000}"/>
    <cellStyle name="20% - Accent6 6 2 10" xfId="4711" xr:uid="{00000000-0005-0000-0000-000026170000}"/>
    <cellStyle name="20% - Accent6 6 2 11" xfId="4712" xr:uid="{00000000-0005-0000-0000-000027170000}"/>
    <cellStyle name="20% - Accent6 6 2 11 2" xfId="19276" xr:uid="{00000000-0005-0000-0000-000028170000}"/>
    <cellStyle name="20% - Accent6 6 2 11_CountryRegionMap" xfId="31511" xr:uid="{00000000-0005-0000-0000-000029170000}"/>
    <cellStyle name="20% - Accent6 6 2 12" xfId="19277" xr:uid="{00000000-0005-0000-0000-00002A170000}"/>
    <cellStyle name="20% - Accent6 6 2 2" xfId="4713" xr:uid="{00000000-0005-0000-0000-00002B170000}"/>
    <cellStyle name="20% - Accent6 6 2 2 10" xfId="19278" xr:uid="{00000000-0005-0000-0000-00002C170000}"/>
    <cellStyle name="20% - Accent6 6 2 2 2" xfId="4714" xr:uid="{00000000-0005-0000-0000-00002D170000}"/>
    <cellStyle name="20% - Accent6 6 2 2 2 2" xfId="4715" xr:uid="{00000000-0005-0000-0000-00002E170000}"/>
    <cellStyle name="20% - Accent6 6 2 2 2 3" xfId="4716" xr:uid="{00000000-0005-0000-0000-00002F170000}"/>
    <cellStyle name="20% - Accent6 6 2 2 2 3 2" xfId="19279" xr:uid="{00000000-0005-0000-0000-000030170000}"/>
    <cellStyle name="20% - Accent6 6 2 2 2 3_CountryRegionMap" xfId="31512" xr:uid="{00000000-0005-0000-0000-000031170000}"/>
    <cellStyle name="20% - Accent6 6 2 2 2 4" xfId="19280" xr:uid="{00000000-0005-0000-0000-000032170000}"/>
    <cellStyle name="20% - Accent6 6 2 2 2_Attribute (16-17)" xfId="4717" xr:uid="{00000000-0005-0000-0000-000033170000}"/>
    <cellStyle name="20% - Accent6 6 2 2 3" xfId="4718" xr:uid="{00000000-0005-0000-0000-000034170000}"/>
    <cellStyle name="20% - Accent6 6 2 2 3 2" xfId="4719" xr:uid="{00000000-0005-0000-0000-000035170000}"/>
    <cellStyle name="20% - Accent6 6 2 2 3 3" xfId="4720" xr:uid="{00000000-0005-0000-0000-000036170000}"/>
    <cellStyle name="20% - Accent6 6 2 2 3 3 2" xfId="19281" xr:uid="{00000000-0005-0000-0000-000037170000}"/>
    <cellStyle name="20% - Accent6 6 2 2 3 3_CountryRegionMap" xfId="31513" xr:uid="{00000000-0005-0000-0000-000038170000}"/>
    <cellStyle name="20% - Accent6 6 2 2 3 4" xfId="19282" xr:uid="{00000000-0005-0000-0000-000039170000}"/>
    <cellStyle name="20% - Accent6 6 2 2 3_Attribute (16-17)" xfId="4721" xr:uid="{00000000-0005-0000-0000-00003A170000}"/>
    <cellStyle name="20% - Accent6 6 2 2 4" xfId="4722" xr:uid="{00000000-0005-0000-0000-00003B170000}"/>
    <cellStyle name="20% - Accent6 6 2 2 4 2" xfId="4723" xr:uid="{00000000-0005-0000-0000-00003C170000}"/>
    <cellStyle name="20% - Accent6 6 2 2 4 3" xfId="4724" xr:uid="{00000000-0005-0000-0000-00003D170000}"/>
    <cellStyle name="20% - Accent6 6 2 2 4 3 2" xfId="19283" xr:uid="{00000000-0005-0000-0000-00003E170000}"/>
    <cellStyle name="20% - Accent6 6 2 2 4 3_CountryRegionMap" xfId="31514" xr:uid="{00000000-0005-0000-0000-00003F170000}"/>
    <cellStyle name="20% - Accent6 6 2 2 4 4" xfId="19284" xr:uid="{00000000-0005-0000-0000-000040170000}"/>
    <cellStyle name="20% - Accent6 6 2 2 4_Attribute (16-17)" xfId="4725" xr:uid="{00000000-0005-0000-0000-000041170000}"/>
    <cellStyle name="20% - Accent6 6 2 2 5" xfId="4726" xr:uid="{00000000-0005-0000-0000-000042170000}"/>
    <cellStyle name="20% - Accent6 6 2 2 6" xfId="4727" xr:uid="{00000000-0005-0000-0000-000043170000}"/>
    <cellStyle name="20% - Accent6 6 2 2 7" xfId="4728" xr:uid="{00000000-0005-0000-0000-000044170000}"/>
    <cellStyle name="20% - Accent6 6 2 2 8" xfId="4729" xr:uid="{00000000-0005-0000-0000-000045170000}"/>
    <cellStyle name="20% - Accent6 6 2 2 9" xfId="4730" xr:uid="{00000000-0005-0000-0000-000046170000}"/>
    <cellStyle name="20% - Accent6 6 2 2 9 2" xfId="19285" xr:uid="{00000000-0005-0000-0000-000047170000}"/>
    <cellStyle name="20% - Accent6 6 2 2 9_CountryRegionMap" xfId="31515" xr:uid="{00000000-0005-0000-0000-000048170000}"/>
    <cellStyle name="20% - Accent6 6 2 2_Attribute (16-17)" xfId="4731" xr:uid="{00000000-0005-0000-0000-000049170000}"/>
    <cellStyle name="20% - Accent6 6 2 3" xfId="4732" xr:uid="{00000000-0005-0000-0000-00004A170000}"/>
    <cellStyle name="20% - Accent6 6 2 3 10" xfId="19286" xr:uid="{00000000-0005-0000-0000-00004B170000}"/>
    <cellStyle name="20% - Accent6 6 2 3 2" xfId="4733" xr:uid="{00000000-0005-0000-0000-00004C170000}"/>
    <cellStyle name="20% - Accent6 6 2 3 2 2" xfId="4734" xr:uid="{00000000-0005-0000-0000-00004D170000}"/>
    <cellStyle name="20% - Accent6 6 2 3 2 3" xfId="4735" xr:uid="{00000000-0005-0000-0000-00004E170000}"/>
    <cellStyle name="20% - Accent6 6 2 3 2 3 2" xfId="19287" xr:uid="{00000000-0005-0000-0000-00004F170000}"/>
    <cellStyle name="20% - Accent6 6 2 3 2 3_CountryRegionMap" xfId="31516" xr:uid="{00000000-0005-0000-0000-000050170000}"/>
    <cellStyle name="20% - Accent6 6 2 3 2 4" xfId="19288" xr:uid="{00000000-0005-0000-0000-000051170000}"/>
    <cellStyle name="20% - Accent6 6 2 3 2_Attribute (16-17)" xfId="4736" xr:uid="{00000000-0005-0000-0000-000052170000}"/>
    <cellStyle name="20% - Accent6 6 2 3 3" xfId="4737" xr:uid="{00000000-0005-0000-0000-000053170000}"/>
    <cellStyle name="20% - Accent6 6 2 3 3 2" xfId="4738" xr:uid="{00000000-0005-0000-0000-000054170000}"/>
    <cellStyle name="20% - Accent6 6 2 3 3 3" xfId="4739" xr:uid="{00000000-0005-0000-0000-000055170000}"/>
    <cellStyle name="20% - Accent6 6 2 3 3 3 2" xfId="19289" xr:uid="{00000000-0005-0000-0000-000056170000}"/>
    <cellStyle name="20% - Accent6 6 2 3 3 3_CountryRegionMap" xfId="31517" xr:uid="{00000000-0005-0000-0000-000057170000}"/>
    <cellStyle name="20% - Accent6 6 2 3 3 4" xfId="19290" xr:uid="{00000000-0005-0000-0000-000058170000}"/>
    <cellStyle name="20% - Accent6 6 2 3 3_Attribute (16-17)" xfId="4740" xr:uid="{00000000-0005-0000-0000-000059170000}"/>
    <cellStyle name="20% - Accent6 6 2 3 4" xfId="4741" xr:uid="{00000000-0005-0000-0000-00005A170000}"/>
    <cellStyle name="20% - Accent6 6 2 3 4 2" xfId="4742" xr:uid="{00000000-0005-0000-0000-00005B170000}"/>
    <cellStyle name="20% - Accent6 6 2 3 4 3" xfId="4743" xr:uid="{00000000-0005-0000-0000-00005C170000}"/>
    <cellStyle name="20% - Accent6 6 2 3 4 3 2" xfId="19291" xr:uid="{00000000-0005-0000-0000-00005D170000}"/>
    <cellStyle name="20% - Accent6 6 2 3 4 3_CountryRegionMap" xfId="31518" xr:uid="{00000000-0005-0000-0000-00005E170000}"/>
    <cellStyle name="20% - Accent6 6 2 3 4 4" xfId="19292" xr:uid="{00000000-0005-0000-0000-00005F170000}"/>
    <cellStyle name="20% - Accent6 6 2 3 4_Attribute (16-17)" xfId="4744" xr:uid="{00000000-0005-0000-0000-000060170000}"/>
    <cellStyle name="20% - Accent6 6 2 3 5" xfId="4745" xr:uid="{00000000-0005-0000-0000-000061170000}"/>
    <cellStyle name="20% - Accent6 6 2 3 6" xfId="4746" xr:uid="{00000000-0005-0000-0000-000062170000}"/>
    <cellStyle name="20% - Accent6 6 2 3 7" xfId="4747" xr:uid="{00000000-0005-0000-0000-000063170000}"/>
    <cellStyle name="20% - Accent6 6 2 3 8" xfId="4748" xr:uid="{00000000-0005-0000-0000-000064170000}"/>
    <cellStyle name="20% - Accent6 6 2 3 9" xfId="4749" xr:uid="{00000000-0005-0000-0000-000065170000}"/>
    <cellStyle name="20% - Accent6 6 2 3 9 2" xfId="19293" xr:uid="{00000000-0005-0000-0000-000066170000}"/>
    <cellStyle name="20% - Accent6 6 2 3 9_CountryRegionMap" xfId="31519" xr:uid="{00000000-0005-0000-0000-000067170000}"/>
    <cellStyle name="20% - Accent6 6 2 3_Attribute (16-17)" xfId="4750" xr:uid="{00000000-0005-0000-0000-000068170000}"/>
    <cellStyle name="20% - Accent6 6 2 4" xfId="4751" xr:uid="{00000000-0005-0000-0000-000069170000}"/>
    <cellStyle name="20% - Accent6 6 2 4 2" xfId="4752" xr:uid="{00000000-0005-0000-0000-00006A170000}"/>
    <cellStyle name="20% - Accent6 6 2 4 3" xfId="4753" xr:uid="{00000000-0005-0000-0000-00006B170000}"/>
    <cellStyle name="20% - Accent6 6 2 4 3 2" xfId="19294" xr:uid="{00000000-0005-0000-0000-00006C170000}"/>
    <cellStyle name="20% - Accent6 6 2 4 3_CountryRegionMap" xfId="31520" xr:uid="{00000000-0005-0000-0000-00006D170000}"/>
    <cellStyle name="20% - Accent6 6 2 4 4" xfId="19295" xr:uid="{00000000-0005-0000-0000-00006E170000}"/>
    <cellStyle name="20% - Accent6 6 2 4_Attribute (16-17)" xfId="4754" xr:uid="{00000000-0005-0000-0000-00006F170000}"/>
    <cellStyle name="20% - Accent6 6 2 5" xfId="4755" xr:uid="{00000000-0005-0000-0000-000070170000}"/>
    <cellStyle name="20% - Accent6 6 2 5 2" xfId="4756" xr:uid="{00000000-0005-0000-0000-000071170000}"/>
    <cellStyle name="20% - Accent6 6 2 5 3" xfId="4757" xr:uid="{00000000-0005-0000-0000-000072170000}"/>
    <cellStyle name="20% - Accent6 6 2 5 3 2" xfId="19296" xr:uid="{00000000-0005-0000-0000-000073170000}"/>
    <cellStyle name="20% - Accent6 6 2 5 3_CountryRegionMap" xfId="31521" xr:uid="{00000000-0005-0000-0000-000074170000}"/>
    <cellStyle name="20% - Accent6 6 2 5 4" xfId="19297" xr:uid="{00000000-0005-0000-0000-000075170000}"/>
    <cellStyle name="20% - Accent6 6 2 5_Attribute (16-17)" xfId="4758" xr:uid="{00000000-0005-0000-0000-000076170000}"/>
    <cellStyle name="20% - Accent6 6 2 6" xfId="4759" xr:uid="{00000000-0005-0000-0000-000077170000}"/>
    <cellStyle name="20% - Accent6 6 2 6 2" xfId="4760" xr:uid="{00000000-0005-0000-0000-000078170000}"/>
    <cellStyle name="20% - Accent6 6 2 6 3" xfId="4761" xr:uid="{00000000-0005-0000-0000-000079170000}"/>
    <cellStyle name="20% - Accent6 6 2 6 3 2" xfId="19298" xr:uid="{00000000-0005-0000-0000-00007A170000}"/>
    <cellStyle name="20% - Accent6 6 2 6 3_CountryRegionMap" xfId="31522" xr:uid="{00000000-0005-0000-0000-00007B170000}"/>
    <cellStyle name="20% - Accent6 6 2 6 4" xfId="19299" xr:uid="{00000000-0005-0000-0000-00007C170000}"/>
    <cellStyle name="20% - Accent6 6 2 6_Attribute (16-17)" xfId="4762" xr:uid="{00000000-0005-0000-0000-00007D170000}"/>
    <cellStyle name="20% - Accent6 6 2 7" xfId="4763" xr:uid="{00000000-0005-0000-0000-00007E170000}"/>
    <cellStyle name="20% - Accent6 6 2 8" xfId="4764" xr:uid="{00000000-0005-0000-0000-00007F170000}"/>
    <cellStyle name="20% - Accent6 6 2 9" xfId="4765" xr:uid="{00000000-0005-0000-0000-000080170000}"/>
    <cellStyle name="20% - Accent6 6 2_Attribute" xfId="18004" xr:uid="{00000000-0005-0000-0000-000081170000}"/>
    <cellStyle name="20% - Accent6 6 3" xfId="4766" xr:uid="{00000000-0005-0000-0000-000082170000}"/>
    <cellStyle name="20% - Accent6 6 3 10" xfId="19300" xr:uid="{00000000-0005-0000-0000-000083170000}"/>
    <cellStyle name="20% - Accent6 6 3 2" xfId="4767" xr:uid="{00000000-0005-0000-0000-000084170000}"/>
    <cellStyle name="20% - Accent6 6 3 2 2" xfId="4768" xr:uid="{00000000-0005-0000-0000-000085170000}"/>
    <cellStyle name="20% - Accent6 6 3 2 3" xfId="4769" xr:uid="{00000000-0005-0000-0000-000086170000}"/>
    <cellStyle name="20% - Accent6 6 3 2 3 2" xfId="19301" xr:uid="{00000000-0005-0000-0000-000087170000}"/>
    <cellStyle name="20% - Accent6 6 3 2 3_CountryRegionMap" xfId="31523" xr:uid="{00000000-0005-0000-0000-000088170000}"/>
    <cellStyle name="20% - Accent6 6 3 2 4" xfId="19302" xr:uid="{00000000-0005-0000-0000-000089170000}"/>
    <cellStyle name="20% - Accent6 6 3 2_Attribute (16-17)" xfId="4770" xr:uid="{00000000-0005-0000-0000-00008A170000}"/>
    <cellStyle name="20% - Accent6 6 3 3" xfId="4771" xr:uid="{00000000-0005-0000-0000-00008B170000}"/>
    <cellStyle name="20% - Accent6 6 3 3 2" xfId="4772" xr:uid="{00000000-0005-0000-0000-00008C170000}"/>
    <cellStyle name="20% - Accent6 6 3 3 3" xfId="4773" xr:uid="{00000000-0005-0000-0000-00008D170000}"/>
    <cellStyle name="20% - Accent6 6 3 3 3 2" xfId="19303" xr:uid="{00000000-0005-0000-0000-00008E170000}"/>
    <cellStyle name="20% - Accent6 6 3 3 3_CountryRegionMap" xfId="31524" xr:uid="{00000000-0005-0000-0000-00008F170000}"/>
    <cellStyle name="20% - Accent6 6 3 3 4" xfId="19304" xr:uid="{00000000-0005-0000-0000-000090170000}"/>
    <cellStyle name="20% - Accent6 6 3 3_Attribute (16-17)" xfId="4774" xr:uid="{00000000-0005-0000-0000-000091170000}"/>
    <cellStyle name="20% - Accent6 6 3 4" xfId="4775" xr:uid="{00000000-0005-0000-0000-000092170000}"/>
    <cellStyle name="20% - Accent6 6 3 4 2" xfId="4776" xr:uid="{00000000-0005-0000-0000-000093170000}"/>
    <cellStyle name="20% - Accent6 6 3 4 3" xfId="4777" xr:uid="{00000000-0005-0000-0000-000094170000}"/>
    <cellStyle name="20% - Accent6 6 3 4 3 2" xfId="19305" xr:uid="{00000000-0005-0000-0000-000095170000}"/>
    <cellStyle name="20% - Accent6 6 3 4 3_CountryRegionMap" xfId="31525" xr:uid="{00000000-0005-0000-0000-000096170000}"/>
    <cellStyle name="20% - Accent6 6 3 4 4" xfId="19306" xr:uid="{00000000-0005-0000-0000-000097170000}"/>
    <cellStyle name="20% - Accent6 6 3 4_Attribute (16-17)" xfId="4778" xr:uid="{00000000-0005-0000-0000-000098170000}"/>
    <cellStyle name="20% - Accent6 6 3 5" xfId="4779" xr:uid="{00000000-0005-0000-0000-000099170000}"/>
    <cellStyle name="20% - Accent6 6 3 6" xfId="4780" xr:uid="{00000000-0005-0000-0000-00009A170000}"/>
    <cellStyle name="20% - Accent6 6 3 7" xfId="4781" xr:uid="{00000000-0005-0000-0000-00009B170000}"/>
    <cellStyle name="20% - Accent6 6 3 8" xfId="4782" xr:uid="{00000000-0005-0000-0000-00009C170000}"/>
    <cellStyle name="20% - Accent6 6 3 9" xfId="4783" xr:uid="{00000000-0005-0000-0000-00009D170000}"/>
    <cellStyle name="20% - Accent6 6 3 9 2" xfId="19307" xr:uid="{00000000-0005-0000-0000-00009E170000}"/>
    <cellStyle name="20% - Accent6 6 3 9_CountryRegionMap" xfId="31526" xr:uid="{00000000-0005-0000-0000-00009F170000}"/>
    <cellStyle name="20% - Accent6 6 3_Attribute (16-17)" xfId="4784" xr:uid="{00000000-0005-0000-0000-0000A0170000}"/>
    <cellStyle name="20% - Accent6 6 4" xfId="4785" xr:uid="{00000000-0005-0000-0000-0000A1170000}"/>
    <cellStyle name="20% - Accent6 6 4 10" xfId="19308" xr:uid="{00000000-0005-0000-0000-0000A2170000}"/>
    <cellStyle name="20% - Accent6 6 4 2" xfId="4786" xr:uid="{00000000-0005-0000-0000-0000A3170000}"/>
    <cellStyle name="20% - Accent6 6 4 2 2" xfId="4787" xr:uid="{00000000-0005-0000-0000-0000A4170000}"/>
    <cellStyle name="20% - Accent6 6 4 2 3" xfId="4788" xr:uid="{00000000-0005-0000-0000-0000A5170000}"/>
    <cellStyle name="20% - Accent6 6 4 2 3 2" xfId="19309" xr:uid="{00000000-0005-0000-0000-0000A6170000}"/>
    <cellStyle name="20% - Accent6 6 4 2 3_CountryRegionMap" xfId="31527" xr:uid="{00000000-0005-0000-0000-0000A7170000}"/>
    <cellStyle name="20% - Accent6 6 4 2 4" xfId="19310" xr:uid="{00000000-0005-0000-0000-0000A8170000}"/>
    <cellStyle name="20% - Accent6 6 4 2_Attribute (16-17)" xfId="4789" xr:uid="{00000000-0005-0000-0000-0000A9170000}"/>
    <cellStyle name="20% - Accent6 6 4 3" xfId="4790" xr:uid="{00000000-0005-0000-0000-0000AA170000}"/>
    <cellStyle name="20% - Accent6 6 4 3 2" xfId="4791" xr:uid="{00000000-0005-0000-0000-0000AB170000}"/>
    <cellStyle name="20% - Accent6 6 4 3 3" xfId="4792" xr:uid="{00000000-0005-0000-0000-0000AC170000}"/>
    <cellStyle name="20% - Accent6 6 4 3 3 2" xfId="19311" xr:uid="{00000000-0005-0000-0000-0000AD170000}"/>
    <cellStyle name="20% - Accent6 6 4 3 3_CountryRegionMap" xfId="31528" xr:uid="{00000000-0005-0000-0000-0000AE170000}"/>
    <cellStyle name="20% - Accent6 6 4 3 4" xfId="19312" xr:uid="{00000000-0005-0000-0000-0000AF170000}"/>
    <cellStyle name="20% - Accent6 6 4 3_Attribute (16-17)" xfId="4793" xr:uid="{00000000-0005-0000-0000-0000B0170000}"/>
    <cellStyle name="20% - Accent6 6 4 4" xfId="4794" xr:uid="{00000000-0005-0000-0000-0000B1170000}"/>
    <cellStyle name="20% - Accent6 6 4 4 2" xfId="4795" xr:uid="{00000000-0005-0000-0000-0000B2170000}"/>
    <cellStyle name="20% - Accent6 6 4 4 3" xfId="4796" xr:uid="{00000000-0005-0000-0000-0000B3170000}"/>
    <cellStyle name="20% - Accent6 6 4 4 3 2" xfId="19313" xr:uid="{00000000-0005-0000-0000-0000B4170000}"/>
    <cellStyle name="20% - Accent6 6 4 4 3_CountryRegionMap" xfId="31529" xr:uid="{00000000-0005-0000-0000-0000B5170000}"/>
    <cellStyle name="20% - Accent6 6 4 4 4" xfId="19314" xr:uid="{00000000-0005-0000-0000-0000B6170000}"/>
    <cellStyle name="20% - Accent6 6 4 4_Attribute (16-17)" xfId="4797" xr:uid="{00000000-0005-0000-0000-0000B7170000}"/>
    <cellStyle name="20% - Accent6 6 4 5" xfId="4798" xr:uid="{00000000-0005-0000-0000-0000B8170000}"/>
    <cellStyle name="20% - Accent6 6 4 6" xfId="4799" xr:uid="{00000000-0005-0000-0000-0000B9170000}"/>
    <cellStyle name="20% - Accent6 6 4 7" xfId="4800" xr:uid="{00000000-0005-0000-0000-0000BA170000}"/>
    <cellStyle name="20% - Accent6 6 4 8" xfId="4801" xr:uid="{00000000-0005-0000-0000-0000BB170000}"/>
    <cellStyle name="20% - Accent6 6 4 9" xfId="4802" xr:uid="{00000000-0005-0000-0000-0000BC170000}"/>
    <cellStyle name="20% - Accent6 6 4 9 2" xfId="19315" xr:uid="{00000000-0005-0000-0000-0000BD170000}"/>
    <cellStyle name="20% - Accent6 6 4 9_CountryRegionMap" xfId="31530" xr:uid="{00000000-0005-0000-0000-0000BE170000}"/>
    <cellStyle name="20% - Accent6 6 4_Attribute (16-17)" xfId="4803" xr:uid="{00000000-0005-0000-0000-0000BF170000}"/>
    <cellStyle name="20% - Accent6 6 5" xfId="4804" xr:uid="{00000000-0005-0000-0000-0000C0170000}"/>
    <cellStyle name="20% - Accent6 6 5 2" xfId="4805" xr:uid="{00000000-0005-0000-0000-0000C1170000}"/>
    <cellStyle name="20% - Accent6 6 5 3" xfId="4806" xr:uid="{00000000-0005-0000-0000-0000C2170000}"/>
    <cellStyle name="20% - Accent6 6 5 3 2" xfId="19316" xr:uid="{00000000-0005-0000-0000-0000C3170000}"/>
    <cellStyle name="20% - Accent6 6 5 3_CountryRegionMap" xfId="31531" xr:uid="{00000000-0005-0000-0000-0000C4170000}"/>
    <cellStyle name="20% - Accent6 6 5 4" xfId="19317" xr:uid="{00000000-0005-0000-0000-0000C5170000}"/>
    <cellStyle name="20% - Accent6 6 5_Attribute (16-17)" xfId="4807" xr:uid="{00000000-0005-0000-0000-0000C6170000}"/>
    <cellStyle name="20% - Accent6 6 6" xfId="4808" xr:uid="{00000000-0005-0000-0000-0000C7170000}"/>
    <cellStyle name="20% - Accent6 6 6 2" xfId="4809" xr:uid="{00000000-0005-0000-0000-0000C8170000}"/>
    <cellStyle name="20% - Accent6 6 6 3" xfId="4810" xr:uid="{00000000-0005-0000-0000-0000C9170000}"/>
    <cellStyle name="20% - Accent6 6 6 3 2" xfId="19318" xr:uid="{00000000-0005-0000-0000-0000CA170000}"/>
    <cellStyle name="20% - Accent6 6 6 3_CountryRegionMap" xfId="31532" xr:uid="{00000000-0005-0000-0000-0000CB170000}"/>
    <cellStyle name="20% - Accent6 6 6 4" xfId="19319" xr:uid="{00000000-0005-0000-0000-0000CC170000}"/>
    <cellStyle name="20% - Accent6 6 6_Attribute (16-17)" xfId="4811" xr:uid="{00000000-0005-0000-0000-0000CD170000}"/>
    <cellStyle name="20% - Accent6 6 7" xfId="4812" xr:uid="{00000000-0005-0000-0000-0000CE170000}"/>
    <cellStyle name="20% - Accent6 6 7 2" xfId="4813" xr:uid="{00000000-0005-0000-0000-0000CF170000}"/>
    <cellStyle name="20% - Accent6 6 7 3" xfId="4814" xr:uid="{00000000-0005-0000-0000-0000D0170000}"/>
    <cellStyle name="20% - Accent6 6 7 3 2" xfId="19320" xr:uid="{00000000-0005-0000-0000-0000D1170000}"/>
    <cellStyle name="20% - Accent6 6 7 3_CountryRegionMap" xfId="31533" xr:uid="{00000000-0005-0000-0000-0000D2170000}"/>
    <cellStyle name="20% - Accent6 6 7 4" xfId="19321" xr:uid="{00000000-0005-0000-0000-0000D3170000}"/>
    <cellStyle name="20% - Accent6 6 7_Attribute (16-17)" xfId="4815" xr:uid="{00000000-0005-0000-0000-0000D4170000}"/>
    <cellStyle name="20% - Accent6 6 8" xfId="4816" xr:uid="{00000000-0005-0000-0000-0000D5170000}"/>
    <cellStyle name="20% - Accent6 6 9" xfId="4817" xr:uid="{00000000-0005-0000-0000-0000D6170000}"/>
    <cellStyle name="20% - Accent6 6_Attribute" xfId="18003" xr:uid="{00000000-0005-0000-0000-0000D7170000}"/>
    <cellStyle name="20% - Accent6 7" xfId="298" xr:uid="{00000000-0005-0000-0000-0000D8170000}"/>
    <cellStyle name="20% - Accent6 7 10" xfId="4818" xr:uid="{00000000-0005-0000-0000-0000D9170000}"/>
    <cellStyle name="20% - Accent6 7 11" xfId="4819" xr:uid="{00000000-0005-0000-0000-0000DA170000}"/>
    <cellStyle name="20% - Accent6 7 12" xfId="4820" xr:uid="{00000000-0005-0000-0000-0000DB170000}"/>
    <cellStyle name="20% - Accent6 7 12 2" xfId="19322" xr:uid="{00000000-0005-0000-0000-0000DC170000}"/>
    <cellStyle name="20% - Accent6 7 12_CountryRegionMap" xfId="31534" xr:uid="{00000000-0005-0000-0000-0000DD170000}"/>
    <cellStyle name="20% - Accent6 7 13" xfId="19323" xr:uid="{00000000-0005-0000-0000-0000DE170000}"/>
    <cellStyle name="20% - Accent6 7 2" xfId="4821" xr:uid="{00000000-0005-0000-0000-0000DF170000}"/>
    <cellStyle name="20% - Accent6 7 2 10" xfId="4822" xr:uid="{00000000-0005-0000-0000-0000E0170000}"/>
    <cellStyle name="20% - Accent6 7 2 10 2" xfId="19324" xr:uid="{00000000-0005-0000-0000-0000E1170000}"/>
    <cellStyle name="20% - Accent6 7 2 10_CountryRegionMap" xfId="31535" xr:uid="{00000000-0005-0000-0000-0000E2170000}"/>
    <cellStyle name="20% - Accent6 7 2 11" xfId="19325" xr:uid="{00000000-0005-0000-0000-0000E3170000}"/>
    <cellStyle name="20% - Accent6 7 2 2" xfId="4823" xr:uid="{00000000-0005-0000-0000-0000E4170000}"/>
    <cellStyle name="20% - Accent6 7 2 2 10" xfId="19326" xr:uid="{00000000-0005-0000-0000-0000E5170000}"/>
    <cellStyle name="20% - Accent6 7 2 2 2" xfId="4824" xr:uid="{00000000-0005-0000-0000-0000E6170000}"/>
    <cellStyle name="20% - Accent6 7 2 2 2 2" xfId="4825" xr:uid="{00000000-0005-0000-0000-0000E7170000}"/>
    <cellStyle name="20% - Accent6 7 2 2 2 3" xfId="4826" xr:uid="{00000000-0005-0000-0000-0000E8170000}"/>
    <cellStyle name="20% - Accent6 7 2 2 2 3 2" xfId="19327" xr:uid="{00000000-0005-0000-0000-0000E9170000}"/>
    <cellStyle name="20% - Accent6 7 2 2 2 3_CountryRegionMap" xfId="31536" xr:uid="{00000000-0005-0000-0000-0000EA170000}"/>
    <cellStyle name="20% - Accent6 7 2 2 2 4" xfId="19328" xr:uid="{00000000-0005-0000-0000-0000EB170000}"/>
    <cellStyle name="20% - Accent6 7 2 2 2_Attribute (16-17)" xfId="4827" xr:uid="{00000000-0005-0000-0000-0000EC170000}"/>
    <cellStyle name="20% - Accent6 7 2 2 3" xfId="4828" xr:uid="{00000000-0005-0000-0000-0000ED170000}"/>
    <cellStyle name="20% - Accent6 7 2 2 3 2" xfId="4829" xr:uid="{00000000-0005-0000-0000-0000EE170000}"/>
    <cellStyle name="20% - Accent6 7 2 2 3 3" xfId="4830" xr:uid="{00000000-0005-0000-0000-0000EF170000}"/>
    <cellStyle name="20% - Accent6 7 2 2 3 3 2" xfId="19329" xr:uid="{00000000-0005-0000-0000-0000F0170000}"/>
    <cellStyle name="20% - Accent6 7 2 2 3 3_CountryRegionMap" xfId="31537" xr:uid="{00000000-0005-0000-0000-0000F1170000}"/>
    <cellStyle name="20% - Accent6 7 2 2 3 4" xfId="19330" xr:uid="{00000000-0005-0000-0000-0000F2170000}"/>
    <cellStyle name="20% - Accent6 7 2 2 3_Attribute (16-17)" xfId="4831" xr:uid="{00000000-0005-0000-0000-0000F3170000}"/>
    <cellStyle name="20% - Accent6 7 2 2 4" xfId="4832" xr:uid="{00000000-0005-0000-0000-0000F4170000}"/>
    <cellStyle name="20% - Accent6 7 2 2 4 2" xfId="4833" xr:uid="{00000000-0005-0000-0000-0000F5170000}"/>
    <cellStyle name="20% - Accent6 7 2 2 4 3" xfId="4834" xr:uid="{00000000-0005-0000-0000-0000F6170000}"/>
    <cellStyle name="20% - Accent6 7 2 2 4 3 2" xfId="19331" xr:uid="{00000000-0005-0000-0000-0000F7170000}"/>
    <cellStyle name="20% - Accent6 7 2 2 4 3_CountryRegionMap" xfId="31538" xr:uid="{00000000-0005-0000-0000-0000F8170000}"/>
    <cellStyle name="20% - Accent6 7 2 2 4 4" xfId="19332" xr:uid="{00000000-0005-0000-0000-0000F9170000}"/>
    <cellStyle name="20% - Accent6 7 2 2 4_Attribute (16-17)" xfId="4835" xr:uid="{00000000-0005-0000-0000-0000FA170000}"/>
    <cellStyle name="20% - Accent6 7 2 2 5" xfId="4836" xr:uid="{00000000-0005-0000-0000-0000FB170000}"/>
    <cellStyle name="20% - Accent6 7 2 2 6" xfId="4837" xr:uid="{00000000-0005-0000-0000-0000FC170000}"/>
    <cellStyle name="20% - Accent6 7 2 2 7" xfId="4838" xr:uid="{00000000-0005-0000-0000-0000FD170000}"/>
    <cellStyle name="20% - Accent6 7 2 2 8" xfId="4839" xr:uid="{00000000-0005-0000-0000-0000FE170000}"/>
    <cellStyle name="20% - Accent6 7 2 2 9" xfId="4840" xr:uid="{00000000-0005-0000-0000-0000FF170000}"/>
    <cellStyle name="20% - Accent6 7 2 2 9 2" xfId="19333" xr:uid="{00000000-0005-0000-0000-000000180000}"/>
    <cellStyle name="20% - Accent6 7 2 2 9_CountryRegionMap" xfId="31539" xr:uid="{00000000-0005-0000-0000-000001180000}"/>
    <cellStyle name="20% - Accent6 7 2 2_Attribute (16-17)" xfId="4841" xr:uid="{00000000-0005-0000-0000-000002180000}"/>
    <cellStyle name="20% - Accent6 7 2 3" xfId="4842" xr:uid="{00000000-0005-0000-0000-000003180000}"/>
    <cellStyle name="20% - Accent6 7 2 3 2" xfId="4843" xr:uid="{00000000-0005-0000-0000-000004180000}"/>
    <cellStyle name="20% - Accent6 7 2 3 3" xfId="4844" xr:uid="{00000000-0005-0000-0000-000005180000}"/>
    <cellStyle name="20% - Accent6 7 2 3 3 2" xfId="19334" xr:uid="{00000000-0005-0000-0000-000006180000}"/>
    <cellStyle name="20% - Accent6 7 2 3 3_CountryRegionMap" xfId="31540" xr:uid="{00000000-0005-0000-0000-000007180000}"/>
    <cellStyle name="20% - Accent6 7 2 3 4" xfId="19335" xr:uid="{00000000-0005-0000-0000-000008180000}"/>
    <cellStyle name="20% - Accent6 7 2 3_Attribute (16-17)" xfId="4845" xr:uid="{00000000-0005-0000-0000-000009180000}"/>
    <cellStyle name="20% - Accent6 7 2 4" xfId="4846" xr:uid="{00000000-0005-0000-0000-00000A180000}"/>
    <cellStyle name="20% - Accent6 7 2 4 2" xfId="4847" xr:uid="{00000000-0005-0000-0000-00000B180000}"/>
    <cellStyle name="20% - Accent6 7 2 4 3" xfId="4848" xr:uid="{00000000-0005-0000-0000-00000C180000}"/>
    <cellStyle name="20% - Accent6 7 2 4 3 2" xfId="19336" xr:uid="{00000000-0005-0000-0000-00000D180000}"/>
    <cellStyle name="20% - Accent6 7 2 4 3_CountryRegionMap" xfId="31541" xr:uid="{00000000-0005-0000-0000-00000E180000}"/>
    <cellStyle name="20% - Accent6 7 2 4 4" xfId="19337" xr:uid="{00000000-0005-0000-0000-00000F180000}"/>
    <cellStyle name="20% - Accent6 7 2 4_Attribute (16-17)" xfId="4849" xr:uid="{00000000-0005-0000-0000-000010180000}"/>
    <cellStyle name="20% - Accent6 7 2 5" xfId="4850" xr:uid="{00000000-0005-0000-0000-000011180000}"/>
    <cellStyle name="20% - Accent6 7 2 5 2" xfId="4851" xr:uid="{00000000-0005-0000-0000-000012180000}"/>
    <cellStyle name="20% - Accent6 7 2 5 3" xfId="4852" xr:uid="{00000000-0005-0000-0000-000013180000}"/>
    <cellStyle name="20% - Accent6 7 2 5 3 2" xfId="19338" xr:uid="{00000000-0005-0000-0000-000014180000}"/>
    <cellStyle name="20% - Accent6 7 2 5 3_CountryRegionMap" xfId="31542" xr:uid="{00000000-0005-0000-0000-000015180000}"/>
    <cellStyle name="20% - Accent6 7 2 5 4" xfId="19339" xr:uid="{00000000-0005-0000-0000-000016180000}"/>
    <cellStyle name="20% - Accent6 7 2 5_Attribute (16-17)" xfId="4853" xr:uid="{00000000-0005-0000-0000-000017180000}"/>
    <cellStyle name="20% - Accent6 7 2 6" xfId="4854" xr:uid="{00000000-0005-0000-0000-000018180000}"/>
    <cellStyle name="20% - Accent6 7 2 7" xfId="4855" xr:uid="{00000000-0005-0000-0000-000019180000}"/>
    <cellStyle name="20% - Accent6 7 2 8" xfId="4856" xr:uid="{00000000-0005-0000-0000-00001A180000}"/>
    <cellStyle name="20% - Accent6 7 2 9" xfId="4857" xr:uid="{00000000-0005-0000-0000-00001B180000}"/>
    <cellStyle name="20% - Accent6 7 2_Attribute (16-17)" xfId="4858" xr:uid="{00000000-0005-0000-0000-00001C180000}"/>
    <cellStyle name="20% - Accent6 7 3" xfId="4859" xr:uid="{00000000-0005-0000-0000-00001D180000}"/>
    <cellStyle name="20% - Accent6 7 3 10" xfId="19340" xr:uid="{00000000-0005-0000-0000-00001E180000}"/>
    <cellStyle name="20% - Accent6 7 3 2" xfId="4860" xr:uid="{00000000-0005-0000-0000-00001F180000}"/>
    <cellStyle name="20% - Accent6 7 3 2 2" xfId="4861" xr:uid="{00000000-0005-0000-0000-000020180000}"/>
    <cellStyle name="20% - Accent6 7 3 2 3" xfId="4862" xr:uid="{00000000-0005-0000-0000-000021180000}"/>
    <cellStyle name="20% - Accent6 7 3 2 3 2" xfId="19341" xr:uid="{00000000-0005-0000-0000-000022180000}"/>
    <cellStyle name="20% - Accent6 7 3 2 3_CountryRegionMap" xfId="31543" xr:uid="{00000000-0005-0000-0000-000023180000}"/>
    <cellStyle name="20% - Accent6 7 3 2 4" xfId="19342" xr:uid="{00000000-0005-0000-0000-000024180000}"/>
    <cellStyle name="20% - Accent6 7 3 2_Attribute (16-17)" xfId="4863" xr:uid="{00000000-0005-0000-0000-000025180000}"/>
    <cellStyle name="20% - Accent6 7 3 3" xfId="4864" xr:uid="{00000000-0005-0000-0000-000026180000}"/>
    <cellStyle name="20% - Accent6 7 3 3 2" xfId="4865" xr:uid="{00000000-0005-0000-0000-000027180000}"/>
    <cellStyle name="20% - Accent6 7 3 3 3" xfId="4866" xr:uid="{00000000-0005-0000-0000-000028180000}"/>
    <cellStyle name="20% - Accent6 7 3 3 3 2" xfId="19343" xr:uid="{00000000-0005-0000-0000-000029180000}"/>
    <cellStyle name="20% - Accent6 7 3 3 3_CountryRegionMap" xfId="31544" xr:uid="{00000000-0005-0000-0000-00002A180000}"/>
    <cellStyle name="20% - Accent6 7 3 3 4" xfId="19344" xr:uid="{00000000-0005-0000-0000-00002B180000}"/>
    <cellStyle name="20% - Accent6 7 3 3_Attribute (16-17)" xfId="4867" xr:uid="{00000000-0005-0000-0000-00002C180000}"/>
    <cellStyle name="20% - Accent6 7 3 4" xfId="4868" xr:uid="{00000000-0005-0000-0000-00002D180000}"/>
    <cellStyle name="20% - Accent6 7 3 4 2" xfId="4869" xr:uid="{00000000-0005-0000-0000-00002E180000}"/>
    <cellStyle name="20% - Accent6 7 3 4 3" xfId="4870" xr:uid="{00000000-0005-0000-0000-00002F180000}"/>
    <cellStyle name="20% - Accent6 7 3 4 3 2" xfId="19345" xr:uid="{00000000-0005-0000-0000-000030180000}"/>
    <cellStyle name="20% - Accent6 7 3 4 3_CountryRegionMap" xfId="31545" xr:uid="{00000000-0005-0000-0000-000031180000}"/>
    <cellStyle name="20% - Accent6 7 3 4 4" xfId="19346" xr:uid="{00000000-0005-0000-0000-000032180000}"/>
    <cellStyle name="20% - Accent6 7 3 4_Attribute (16-17)" xfId="4871" xr:uid="{00000000-0005-0000-0000-000033180000}"/>
    <cellStyle name="20% - Accent6 7 3 5" xfId="4872" xr:uid="{00000000-0005-0000-0000-000034180000}"/>
    <cellStyle name="20% - Accent6 7 3 6" xfId="4873" xr:uid="{00000000-0005-0000-0000-000035180000}"/>
    <cellStyle name="20% - Accent6 7 3 7" xfId="4874" xr:uid="{00000000-0005-0000-0000-000036180000}"/>
    <cellStyle name="20% - Accent6 7 3 8" xfId="4875" xr:uid="{00000000-0005-0000-0000-000037180000}"/>
    <cellStyle name="20% - Accent6 7 3 9" xfId="4876" xr:uid="{00000000-0005-0000-0000-000038180000}"/>
    <cellStyle name="20% - Accent6 7 3 9 2" xfId="19347" xr:uid="{00000000-0005-0000-0000-000039180000}"/>
    <cellStyle name="20% - Accent6 7 3 9_CountryRegionMap" xfId="31546" xr:uid="{00000000-0005-0000-0000-00003A180000}"/>
    <cellStyle name="20% - Accent6 7 3_Attribute (16-17)" xfId="4877" xr:uid="{00000000-0005-0000-0000-00003B180000}"/>
    <cellStyle name="20% - Accent6 7 4" xfId="4878" xr:uid="{00000000-0005-0000-0000-00003C180000}"/>
    <cellStyle name="20% - Accent6 7 4 10" xfId="19348" xr:uid="{00000000-0005-0000-0000-00003D180000}"/>
    <cellStyle name="20% - Accent6 7 4 2" xfId="4879" xr:uid="{00000000-0005-0000-0000-00003E180000}"/>
    <cellStyle name="20% - Accent6 7 4 2 2" xfId="4880" xr:uid="{00000000-0005-0000-0000-00003F180000}"/>
    <cellStyle name="20% - Accent6 7 4 2 3" xfId="4881" xr:uid="{00000000-0005-0000-0000-000040180000}"/>
    <cellStyle name="20% - Accent6 7 4 2 3 2" xfId="19349" xr:uid="{00000000-0005-0000-0000-000041180000}"/>
    <cellStyle name="20% - Accent6 7 4 2 3_CountryRegionMap" xfId="31547" xr:uid="{00000000-0005-0000-0000-000042180000}"/>
    <cellStyle name="20% - Accent6 7 4 2 4" xfId="19350" xr:uid="{00000000-0005-0000-0000-000043180000}"/>
    <cellStyle name="20% - Accent6 7 4 2_Attribute (16-17)" xfId="4882" xr:uid="{00000000-0005-0000-0000-000044180000}"/>
    <cellStyle name="20% - Accent6 7 4 3" xfId="4883" xr:uid="{00000000-0005-0000-0000-000045180000}"/>
    <cellStyle name="20% - Accent6 7 4 3 2" xfId="4884" xr:uid="{00000000-0005-0000-0000-000046180000}"/>
    <cellStyle name="20% - Accent6 7 4 3 3" xfId="4885" xr:uid="{00000000-0005-0000-0000-000047180000}"/>
    <cellStyle name="20% - Accent6 7 4 3 3 2" xfId="19351" xr:uid="{00000000-0005-0000-0000-000048180000}"/>
    <cellStyle name="20% - Accent6 7 4 3 3_CountryRegionMap" xfId="31548" xr:uid="{00000000-0005-0000-0000-000049180000}"/>
    <cellStyle name="20% - Accent6 7 4 3 4" xfId="19352" xr:uid="{00000000-0005-0000-0000-00004A180000}"/>
    <cellStyle name="20% - Accent6 7 4 3_Attribute (16-17)" xfId="4886" xr:uid="{00000000-0005-0000-0000-00004B180000}"/>
    <cellStyle name="20% - Accent6 7 4 4" xfId="4887" xr:uid="{00000000-0005-0000-0000-00004C180000}"/>
    <cellStyle name="20% - Accent6 7 4 4 2" xfId="4888" xr:uid="{00000000-0005-0000-0000-00004D180000}"/>
    <cellStyle name="20% - Accent6 7 4 4 3" xfId="4889" xr:uid="{00000000-0005-0000-0000-00004E180000}"/>
    <cellStyle name="20% - Accent6 7 4 4 3 2" xfId="19353" xr:uid="{00000000-0005-0000-0000-00004F180000}"/>
    <cellStyle name="20% - Accent6 7 4 4 3_CountryRegionMap" xfId="31549" xr:uid="{00000000-0005-0000-0000-000050180000}"/>
    <cellStyle name="20% - Accent6 7 4 4 4" xfId="19354" xr:uid="{00000000-0005-0000-0000-000051180000}"/>
    <cellStyle name="20% - Accent6 7 4 4_Attribute (16-17)" xfId="4890" xr:uid="{00000000-0005-0000-0000-000052180000}"/>
    <cellStyle name="20% - Accent6 7 4 5" xfId="4891" xr:uid="{00000000-0005-0000-0000-000053180000}"/>
    <cellStyle name="20% - Accent6 7 4 6" xfId="4892" xr:uid="{00000000-0005-0000-0000-000054180000}"/>
    <cellStyle name="20% - Accent6 7 4 7" xfId="4893" xr:uid="{00000000-0005-0000-0000-000055180000}"/>
    <cellStyle name="20% - Accent6 7 4 8" xfId="4894" xr:uid="{00000000-0005-0000-0000-000056180000}"/>
    <cellStyle name="20% - Accent6 7 4 9" xfId="4895" xr:uid="{00000000-0005-0000-0000-000057180000}"/>
    <cellStyle name="20% - Accent6 7 4 9 2" xfId="19355" xr:uid="{00000000-0005-0000-0000-000058180000}"/>
    <cellStyle name="20% - Accent6 7 4 9_CountryRegionMap" xfId="31550" xr:uid="{00000000-0005-0000-0000-000059180000}"/>
    <cellStyle name="20% - Accent6 7 4_Attribute (16-17)" xfId="4896" xr:uid="{00000000-0005-0000-0000-00005A180000}"/>
    <cellStyle name="20% - Accent6 7 5" xfId="4897" xr:uid="{00000000-0005-0000-0000-00005B180000}"/>
    <cellStyle name="20% - Accent6 7 5 2" xfId="4898" xr:uid="{00000000-0005-0000-0000-00005C180000}"/>
    <cellStyle name="20% - Accent6 7 5 3" xfId="4899" xr:uid="{00000000-0005-0000-0000-00005D180000}"/>
    <cellStyle name="20% - Accent6 7 5 3 2" xfId="19356" xr:uid="{00000000-0005-0000-0000-00005E180000}"/>
    <cellStyle name="20% - Accent6 7 5 3_CountryRegionMap" xfId="31551" xr:uid="{00000000-0005-0000-0000-00005F180000}"/>
    <cellStyle name="20% - Accent6 7 5 4" xfId="19357" xr:uid="{00000000-0005-0000-0000-000060180000}"/>
    <cellStyle name="20% - Accent6 7 5_Attribute (16-17)" xfId="4900" xr:uid="{00000000-0005-0000-0000-000061180000}"/>
    <cellStyle name="20% - Accent6 7 6" xfId="4901" xr:uid="{00000000-0005-0000-0000-000062180000}"/>
    <cellStyle name="20% - Accent6 7 6 2" xfId="4902" xr:uid="{00000000-0005-0000-0000-000063180000}"/>
    <cellStyle name="20% - Accent6 7 6 3" xfId="4903" xr:uid="{00000000-0005-0000-0000-000064180000}"/>
    <cellStyle name="20% - Accent6 7 6 3 2" xfId="19358" xr:uid="{00000000-0005-0000-0000-000065180000}"/>
    <cellStyle name="20% - Accent6 7 6 3_CountryRegionMap" xfId="31552" xr:uid="{00000000-0005-0000-0000-000066180000}"/>
    <cellStyle name="20% - Accent6 7 6 4" xfId="19359" xr:uid="{00000000-0005-0000-0000-000067180000}"/>
    <cellStyle name="20% - Accent6 7 6_Attribute (16-17)" xfId="4904" xr:uid="{00000000-0005-0000-0000-000068180000}"/>
    <cellStyle name="20% - Accent6 7 7" xfId="4905" xr:uid="{00000000-0005-0000-0000-000069180000}"/>
    <cellStyle name="20% - Accent6 7 7 2" xfId="4906" xr:uid="{00000000-0005-0000-0000-00006A180000}"/>
    <cellStyle name="20% - Accent6 7 7 3" xfId="4907" xr:uid="{00000000-0005-0000-0000-00006B180000}"/>
    <cellStyle name="20% - Accent6 7 7 3 2" xfId="19360" xr:uid="{00000000-0005-0000-0000-00006C180000}"/>
    <cellStyle name="20% - Accent6 7 7 3_CountryRegionMap" xfId="31553" xr:uid="{00000000-0005-0000-0000-00006D180000}"/>
    <cellStyle name="20% - Accent6 7 7 4" xfId="19361" xr:uid="{00000000-0005-0000-0000-00006E180000}"/>
    <cellStyle name="20% - Accent6 7 7_Attribute (16-17)" xfId="4908" xr:uid="{00000000-0005-0000-0000-00006F180000}"/>
    <cellStyle name="20% - Accent6 7 8" xfId="4909" xr:uid="{00000000-0005-0000-0000-000070180000}"/>
    <cellStyle name="20% - Accent6 7 9" xfId="4910" xr:uid="{00000000-0005-0000-0000-000071180000}"/>
    <cellStyle name="20% - Accent6 7_Attribute" xfId="18005" xr:uid="{00000000-0005-0000-0000-000072180000}"/>
    <cellStyle name="20% - Accent6 8" xfId="313" xr:uid="{00000000-0005-0000-0000-000073180000}"/>
    <cellStyle name="20% - Accent6 8 10" xfId="4911" xr:uid="{00000000-0005-0000-0000-000074180000}"/>
    <cellStyle name="20% - Accent6 8 11" xfId="4912" xr:uid="{00000000-0005-0000-0000-000075180000}"/>
    <cellStyle name="20% - Accent6 8 12" xfId="4913" xr:uid="{00000000-0005-0000-0000-000076180000}"/>
    <cellStyle name="20% - Accent6 8 12 2" xfId="19362" xr:uid="{00000000-0005-0000-0000-000077180000}"/>
    <cellStyle name="20% - Accent6 8 12_CountryRegionMap" xfId="31554" xr:uid="{00000000-0005-0000-0000-000078180000}"/>
    <cellStyle name="20% - Accent6 8 13" xfId="19363" xr:uid="{00000000-0005-0000-0000-000079180000}"/>
    <cellStyle name="20% - Accent6 8 2" xfId="4914" xr:uid="{00000000-0005-0000-0000-00007A180000}"/>
    <cellStyle name="20% - Accent6 8 2 10" xfId="4915" xr:uid="{00000000-0005-0000-0000-00007B180000}"/>
    <cellStyle name="20% - Accent6 8 2 10 2" xfId="19364" xr:uid="{00000000-0005-0000-0000-00007C180000}"/>
    <cellStyle name="20% - Accent6 8 2 10_CountryRegionMap" xfId="31555" xr:uid="{00000000-0005-0000-0000-00007D180000}"/>
    <cellStyle name="20% - Accent6 8 2 11" xfId="19365" xr:uid="{00000000-0005-0000-0000-00007E180000}"/>
    <cellStyle name="20% - Accent6 8 2 2" xfId="4916" xr:uid="{00000000-0005-0000-0000-00007F180000}"/>
    <cellStyle name="20% - Accent6 8 2 2 10" xfId="19366" xr:uid="{00000000-0005-0000-0000-000080180000}"/>
    <cellStyle name="20% - Accent6 8 2 2 2" xfId="4917" xr:uid="{00000000-0005-0000-0000-000081180000}"/>
    <cellStyle name="20% - Accent6 8 2 2 2 2" xfId="4918" xr:uid="{00000000-0005-0000-0000-000082180000}"/>
    <cellStyle name="20% - Accent6 8 2 2 2 3" xfId="4919" xr:uid="{00000000-0005-0000-0000-000083180000}"/>
    <cellStyle name="20% - Accent6 8 2 2 2 3 2" xfId="19367" xr:uid="{00000000-0005-0000-0000-000084180000}"/>
    <cellStyle name="20% - Accent6 8 2 2 2 3_CountryRegionMap" xfId="31556" xr:uid="{00000000-0005-0000-0000-000085180000}"/>
    <cellStyle name="20% - Accent6 8 2 2 2 4" xfId="19368" xr:uid="{00000000-0005-0000-0000-000086180000}"/>
    <cellStyle name="20% - Accent6 8 2 2 2_Attribute (16-17)" xfId="4920" xr:uid="{00000000-0005-0000-0000-000087180000}"/>
    <cellStyle name="20% - Accent6 8 2 2 3" xfId="4921" xr:uid="{00000000-0005-0000-0000-000088180000}"/>
    <cellStyle name="20% - Accent6 8 2 2 3 2" xfId="4922" xr:uid="{00000000-0005-0000-0000-000089180000}"/>
    <cellStyle name="20% - Accent6 8 2 2 3 3" xfId="4923" xr:uid="{00000000-0005-0000-0000-00008A180000}"/>
    <cellStyle name="20% - Accent6 8 2 2 3 3 2" xfId="19369" xr:uid="{00000000-0005-0000-0000-00008B180000}"/>
    <cellStyle name="20% - Accent6 8 2 2 3 3_CountryRegionMap" xfId="31557" xr:uid="{00000000-0005-0000-0000-00008C180000}"/>
    <cellStyle name="20% - Accent6 8 2 2 3 4" xfId="19370" xr:uid="{00000000-0005-0000-0000-00008D180000}"/>
    <cellStyle name="20% - Accent6 8 2 2 3_Attribute (16-17)" xfId="4924" xr:uid="{00000000-0005-0000-0000-00008E180000}"/>
    <cellStyle name="20% - Accent6 8 2 2 4" xfId="4925" xr:uid="{00000000-0005-0000-0000-00008F180000}"/>
    <cellStyle name="20% - Accent6 8 2 2 4 2" xfId="4926" xr:uid="{00000000-0005-0000-0000-000090180000}"/>
    <cellStyle name="20% - Accent6 8 2 2 4 3" xfId="4927" xr:uid="{00000000-0005-0000-0000-000091180000}"/>
    <cellStyle name="20% - Accent6 8 2 2 4 3 2" xfId="19371" xr:uid="{00000000-0005-0000-0000-000092180000}"/>
    <cellStyle name="20% - Accent6 8 2 2 4 3_CountryRegionMap" xfId="31558" xr:uid="{00000000-0005-0000-0000-000093180000}"/>
    <cellStyle name="20% - Accent6 8 2 2 4 4" xfId="19372" xr:uid="{00000000-0005-0000-0000-000094180000}"/>
    <cellStyle name="20% - Accent6 8 2 2 4_Attribute (16-17)" xfId="4928" xr:uid="{00000000-0005-0000-0000-000095180000}"/>
    <cellStyle name="20% - Accent6 8 2 2 5" xfId="4929" xr:uid="{00000000-0005-0000-0000-000096180000}"/>
    <cellStyle name="20% - Accent6 8 2 2 6" xfId="4930" xr:uid="{00000000-0005-0000-0000-000097180000}"/>
    <cellStyle name="20% - Accent6 8 2 2 7" xfId="4931" xr:uid="{00000000-0005-0000-0000-000098180000}"/>
    <cellStyle name="20% - Accent6 8 2 2 8" xfId="4932" xr:uid="{00000000-0005-0000-0000-000099180000}"/>
    <cellStyle name="20% - Accent6 8 2 2 9" xfId="4933" xr:uid="{00000000-0005-0000-0000-00009A180000}"/>
    <cellStyle name="20% - Accent6 8 2 2 9 2" xfId="19373" xr:uid="{00000000-0005-0000-0000-00009B180000}"/>
    <cellStyle name="20% - Accent6 8 2 2 9_CountryRegionMap" xfId="31559" xr:uid="{00000000-0005-0000-0000-00009C180000}"/>
    <cellStyle name="20% - Accent6 8 2 2_Attribute (16-17)" xfId="4934" xr:uid="{00000000-0005-0000-0000-00009D180000}"/>
    <cellStyle name="20% - Accent6 8 2 3" xfId="4935" xr:uid="{00000000-0005-0000-0000-00009E180000}"/>
    <cellStyle name="20% - Accent6 8 2 3 2" xfId="4936" xr:uid="{00000000-0005-0000-0000-00009F180000}"/>
    <cellStyle name="20% - Accent6 8 2 3 3" xfId="4937" xr:uid="{00000000-0005-0000-0000-0000A0180000}"/>
    <cellStyle name="20% - Accent6 8 2 3 3 2" xfId="19374" xr:uid="{00000000-0005-0000-0000-0000A1180000}"/>
    <cellStyle name="20% - Accent6 8 2 3 3_CountryRegionMap" xfId="31560" xr:uid="{00000000-0005-0000-0000-0000A2180000}"/>
    <cellStyle name="20% - Accent6 8 2 3 4" xfId="19375" xr:uid="{00000000-0005-0000-0000-0000A3180000}"/>
    <cellStyle name="20% - Accent6 8 2 3_Attribute (16-17)" xfId="4938" xr:uid="{00000000-0005-0000-0000-0000A4180000}"/>
    <cellStyle name="20% - Accent6 8 2 4" xfId="4939" xr:uid="{00000000-0005-0000-0000-0000A5180000}"/>
    <cellStyle name="20% - Accent6 8 2 4 2" xfId="4940" xr:uid="{00000000-0005-0000-0000-0000A6180000}"/>
    <cellStyle name="20% - Accent6 8 2 4 3" xfId="4941" xr:uid="{00000000-0005-0000-0000-0000A7180000}"/>
    <cellStyle name="20% - Accent6 8 2 4 3 2" xfId="19376" xr:uid="{00000000-0005-0000-0000-0000A8180000}"/>
    <cellStyle name="20% - Accent6 8 2 4 3_CountryRegionMap" xfId="31561" xr:uid="{00000000-0005-0000-0000-0000A9180000}"/>
    <cellStyle name="20% - Accent6 8 2 4 4" xfId="19377" xr:uid="{00000000-0005-0000-0000-0000AA180000}"/>
    <cellStyle name="20% - Accent6 8 2 4_Attribute (16-17)" xfId="4942" xr:uid="{00000000-0005-0000-0000-0000AB180000}"/>
    <cellStyle name="20% - Accent6 8 2 5" xfId="4943" xr:uid="{00000000-0005-0000-0000-0000AC180000}"/>
    <cellStyle name="20% - Accent6 8 2 5 2" xfId="4944" xr:uid="{00000000-0005-0000-0000-0000AD180000}"/>
    <cellStyle name="20% - Accent6 8 2 5 3" xfId="4945" xr:uid="{00000000-0005-0000-0000-0000AE180000}"/>
    <cellStyle name="20% - Accent6 8 2 5 3 2" xfId="19378" xr:uid="{00000000-0005-0000-0000-0000AF180000}"/>
    <cellStyle name="20% - Accent6 8 2 5 3_CountryRegionMap" xfId="31562" xr:uid="{00000000-0005-0000-0000-0000B0180000}"/>
    <cellStyle name="20% - Accent6 8 2 5 4" xfId="19379" xr:uid="{00000000-0005-0000-0000-0000B1180000}"/>
    <cellStyle name="20% - Accent6 8 2 5_Attribute (16-17)" xfId="4946" xr:uid="{00000000-0005-0000-0000-0000B2180000}"/>
    <cellStyle name="20% - Accent6 8 2 6" xfId="4947" xr:uid="{00000000-0005-0000-0000-0000B3180000}"/>
    <cellStyle name="20% - Accent6 8 2 7" xfId="4948" xr:uid="{00000000-0005-0000-0000-0000B4180000}"/>
    <cellStyle name="20% - Accent6 8 2 8" xfId="4949" xr:uid="{00000000-0005-0000-0000-0000B5180000}"/>
    <cellStyle name="20% - Accent6 8 2 9" xfId="4950" xr:uid="{00000000-0005-0000-0000-0000B6180000}"/>
    <cellStyle name="20% - Accent6 8 2_Attribute (16-17)" xfId="4951" xr:uid="{00000000-0005-0000-0000-0000B7180000}"/>
    <cellStyle name="20% - Accent6 8 3" xfId="4952" xr:uid="{00000000-0005-0000-0000-0000B8180000}"/>
    <cellStyle name="20% - Accent6 8 3 10" xfId="19380" xr:uid="{00000000-0005-0000-0000-0000B9180000}"/>
    <cellStyle name="20% - Accent6 8 3 2" xfId="4953" xr:uid="{00000000-0005-0000-0000-0000BA180000}"/>
    <cellStyle name="20% - Accent6 8 3 2 2" xfId="4954" xr:uid="{00000000-0005-0000-0000-0000BB180000}"/>
    <cellStyle name="20% - Accent6 8 3 2 3" xfId="4955" xr:uid="{00000000-0005-0000-0000-0000BC180000}"/>
    <cellStyle name="20% - Accent6 8 3 2 3 2" xfId="19381" xr:uid="{00000000-0005-0000-0000-0000BD180000}"/>
    <cellStyle name="20% - Accent6 8 3 2 3_CountryRegionMap" xfId="31563" xr:uid="{00000000-0005-0000-0000-0000BE180000}"/>
    <cellStyle name="20% - Accent6 8 3 2 4" xfId="19382" xr:uid="{00000000-0005-0000-0000-0000BF180000}"/>
    <cellStyle name="20% - Accent6 8 3 2_Attribute (16-17)" xfId="4956" xr:uid="{00000000-0005-0000-0000-0000C0180000}"/>
    <cellStyle name="20% - Accent6 8 3 3" xfId="4957" xr:uid="{00000000-0005-0000-0000-0000C1180000}"/>
    <cellStyle name="20% - Accent6 8 3 3 2" xfId="4958" xr:uid="{00000000-0005-0000-0000-0000C2180000}"/>
    <cellStyle name="20% - Accent6 8 3 3 3" xfId="4959" xr:uid="{00000000-0005-0000-0000-0000C3180000}"/>
    <cellStyle name="20% - Accent6 8 3 3 3 2" xfId="19383" xr:uid="{00000000-0005-0000-0000-0000C4180000}"/>
    <cellStyle name="20% - Accent6 8 3 3 3_CountryRegionMap" xfId="31564" xr:uid="{00000000-0005-0000-0000-0000C5180000}"/>
    <cellStyle name="20% - Accent6 8 3 3 4" xfId="19384" xr:uid="{00000000-0005-0000-0000-0000C6180000}"/>
    <cellStyle name="20% - Accent6 8 3 3_Attribute (16-17)" xfId="4960" xr:uid="{00000000-0005-0000-0000-0000C7180000}"/>
    <cellStyle name="20% - Accent6 8 3 4" xfId="4961" xr:uid="{00000000-0005-0000-0000-0000C8180000}"/>
    <cellStyle name="20% - Accent6 8 3 4 2" xfId="4962" xr:uid="{00000000-0005-0000-0000-0000C9180000}"/>
    <cellStyle name="20% - Accent6 8 3 4 3" xfId="4963" xr:uid="{00000000-0005-0000-0000-0000CA180000}"/>
    <cellStyle name="20% - Accent6 8 3 4 3 2" xfId="19385" xr:uid="{00000000-0005-0000-0000-0000CB180000}"/>
    <cellStyle name="20% - Accent6 8 3 4 3_CountryRegionMap" xfId="31565" xr:uid="{00000000-0005-0000-0000-0000CC180000}"/>
    <cellStyle name="20% - Accent6 8 3 4 4" xfId="19386" xr:uid="{00000000-0005-0000-0000-0000CD180000}"/>
    <cellStyle name="20% - Accent6 8 3 4_Attribute (16-17)" xfId="4964" xr:uid="{00000000-0005-0000-0000-0000CE180000}"/>
    <cellStyle name="20% - Accent6 8 3 5" xfId="4965" xr:uid="{00000000-0005-0000-0000-0000CF180000}"/>
    <cellStyle name="20% - Accent6 8 3 6" xfId="4966" xr:uid="{00000000-0005-0000-0000-0000D0180000}"/>
    <cellStyle name="20% - Accent6 8 3 7" xfId="4967" xr:uid="{00000000-0005-0000-0000-0000D1180000}"/>
    <cellStyle name="20% - Accent6 8 3 8" xfId="4968" xr:uid="{00000000-0005-0000-0000-0000D2180000}"/>
    <cellStyle name="20% - Accent6 8 3 9" xfId="4969" xr:uid="{00000000-0005-0000-0000-0000D3180000}"/>
    <cellStyle name="20% - Accent6 8 3 9 2" xfId="19387" xr:uid="{00000000-0005-0000-0000-0000D4180000}"/>
    <cellStyle name="20% - Accent6 8 3 9_CountryRegionMap" xfId="31566" xr:uid="{00000000-0005-0000-0000-0000D5180000}"/>
    <cellStyle name="20% - Accent6 8 3_Attribute (16-17)" xfId="4970" xr:uid="{00000000-0005-0000-0000-0000D6180000}"/>
    <cellStyle name="20% - Accent6 8 4" xfId="4971" xr:uid="{00000000-0005-0000-0000-0000D7180000}"/>
    <cellStyle name="20% - Accent6 8 4 10" xfId="19388" xr:uid="{00000000-0005-0000-0000-0000D8180000}"/>
    <cellStyle name="20% - Accent6 8 4 2" xfId="4972" xr:uid="{00000000-0005-0000-0000-0000D9180000}"/>
    <cellStyle name="20% - Accent6 8 4 2 2" xfId="4973" xr:uid="{00000000-0005-0000-0000-0000DA180000}"/>
    <cellStyle name="20% - Accent6 8 4 2 3" xfId="4974" xr:uid="{00000000-0005-0000-0000-0000DB180000}"/>
    <cellStyle name="20% - Accent6 8 4 2 3 2" xfId="19389" xr:uid="{00000000-0005-0000-0000-0000DC180000}"/>
    <cellStyle name="20% - Accent6 8 4 2 3_CountryRegionMap" xfId="31567" xr:uid="{00000000-0005-0000-0000-0000DD180000}"/>
    <cellStyle name="20% - Accent6 8 4 2 4" xfId="19390" xr:uid="{00000000-0005-0000-0000-0000DE180000}"/>
    <cellStyle name="20% - Accent6 8 4 2_Attribute (16-17)" xfId="4975" xr:uid="{00000000-0005-0000-0000-0000DF180000}"/>
    <cellStyle name="20% - Accent6 8 4 3" xfId="4976" xr:uid="{00000000-0005-0000-0000-0000E0180000}"/>
    <cellStyle name="20% - Accent6 8 4 3 2" xfId="4977" xr:uid="{00000000-0005-0000-0000-0000E1180000}"/>
    <cellStyle name="20% - Accent6 8 4 3 3" xfId="4978" xr:uid="{00000000-0005-0000-0000-0000E2180000}"/>
    <cellStyle name="20% - Accent6 8 4 3 3 2" xfId="19391" xr:uid="{00000000-0005-0000-0000-0000E3180000}"/>
    <cellStyle name="20% - Accent6 8 4 3 3_CountryRegionMap" xfId="31568" xr:uid="{00000000-0005-0000-0000-0000E4180000}"/>
    <cellStyle name="20% - Accent6 8 4 3 4" xfId="19392" xr:uid="{00000000-0005-0000-0000-0000E5180000}"/>
    <cellStyle name="20% - Accent6 8 4 3_Attribute (16-17)" xfId="4979" xr:uid="{00000000-0005-0000-0000-0000E6180000}"/>
    <cellStyle name="20% - Accent6 8 4 4" xfId="4980" xr:uid="{00000000-0005-0000-0000-0000E7180000}"/>
    <cellStyle name="20% - Accent6 8 4 4 2" xfId="4981" xr:uid="{00000000-0005-0000-0000-0000E8180000}"/>
    <cellStyle name="20% - Accent6 8 4 4 3" xfId="4982" xr:uid="{00000000-0005-0000-0000-0000E9180000}"/>
    <cellStyle name="20% - Accent6 8 4 4 3 2" xfId="19393" xr:uid="{00000000-0005-0000-0000-0000EA180000}"/>
    <cellStyle name="20% - Accent6 8 4 4 3_CountryRegionMap" xfId="31569" xr:uid="{00000000-0005-0000-0000-0000EB180000}"/>
    <cellStyle name="20% - Accent6 8 4 4 4" xfId="19394" xr:uid="{00000000-0005-0000-0000-0000EC180000}"/>
    <cellStyle name="20% - Accent6 8 4 4_Attribute (16-17)" xfId="4983" xr:uid="{00000000-0005-0000-0000-0000ED180000}"/>
    <cellStyle name="20% - Accent6 8 4 5" xfId="4984" xr:uid="{00000000-0005-0000-0000-0000EE180000}"/>
    <cellStyle name="20% - Accent6 8 4 6" xfId="4985" xr:uid="{00000000-0005-0000-0000-0000EF180000}"/>
    <cellStyle name="20% - Accent6 8 4 7" xfId="4986" xr:uid="{00000000-0005-0000-0000-0000F0180000}"/>
    <cellStyle name="20% - Accent6 8 4 8" xfId="4987" xr:uid="{00000000-0005-0000-0000-0000F1180000}"/>
    <cellStyle name="20% - Accent6 8 4 9" xfId="4988" xr:uid="{00000000-0005-0000-0000-0000F2180000}"/>
    <cellStyle name="20% - Accent6 8 4 9 2" xfId="19395" xr:uid="{00000000-0005-0000-0000-0000F3180000}"/>
    <cellStyle name="20% - Accent6 8 4 9_CountryRegionMap" xfId="31570" xr:uid="{00000000-0005-0000-0000-0000F4180000}"/>
    <cellStyle name="20% - Accent6 8 4_Attribute (16-17)" xfId="4989" xr:uid="{00000000-0005-0000-0000-0000F5180000}"/>
    <cellStyle name="20% - Accent6 8 5" xfId="4990" xr:uid="{00000000-0005-0000-0000-0000F6180000}"/>
    <cellStyle name="20% - Accent6 8 5 2" xfId="4991" xr:uid="{00000000-0005-0000-0000-0000F7180000}"/>
    <cellStyle name="20% - Accent6 8 5 3" xfId="4992" xr:uid="{00000000-0005-0000-0000-0000F8180000}"/>
    <cellStyle name="20% - Accent6 8 5 3 2" xfId="19396" xr:uid="{00000000-0005-0000-0000-0000F9180000}"/>
    <cellStyle name="20% - Accent6 8 5 3_CountryRegionMap" xfId="31571" xr:uid="{00000000-0005-0000-0000-0000FA180000}"/>
    <cellStyle name="20% - Accent6 8 5 4" xfId="19397" xr:uid="{00000000-0005-0000-0000-0000FB180000}"/>
    <cellStyle name="20% - Accent6 8 5_Attribute (16-17)" xfId="4993" xr:uid="{00000000-0005-0000-0000-0000FC180000}"/>
    <cellStyle name="20% - Accent6 8 6" xfId="4994" xr:uid="{00000000-0005-0000-0000-0000FD180000}"/>
    <cellStyle name="20% - Accent6 8 6 2" xfId="4995" xr:uid="{00000000-0005-0000-0000-0000FE180000}"/>
    <cellStyle name="20% - Accent6 8 6 3" xfId="4996" xr:uid="{00000000-0005-0000-0000-0000FF180000}"/>
    <cellStyle name="20% - Accent6 8 6 3 2" xfId="19398" xr:uid="{00000000-0005-0000-0000-000000190000}"/>
    <cellStyle name="20% - Accent6 8 6 3_CountryRegionMap" xfId="31572" xr:uid="{00000000-0005-0000-0000-000001190000}"/>
    <cellStyle name="20% - Accent6 8 6 4" xfId="19399" xr:uid="{00000000-0005-0000-0000-000002190000}"/>
    <cellStyle name="20% - Accent6 8 6_Attribute (16-17)" xfId="4997" xr:uid="{00000000-0005-0000-0000-000003190000}"/>
    <cellStyle name="20% - Accent6 8 7" xfId="4998" xr:uid="{00000000-0005-0000-0000-000004190000}"/>
    <cellStyle name="20% - Accent6 8 7 2" xfId="4999" xr:uid="{00000000-0005-0000-0000-000005190000}"/>
    <cellStyle name="20% - Accent6 8 7 3" xfId="5000" xr:uid="{00000000-0005-0000-0000-000006190000}"/>
    <cellStyle name="20% - Accent6 8 7 3 2" xfId="19400" xr:uid="{00000000-0005-0000-0000-000007190000}"/>
    <cellStyle name="20% - Accent6 8 7 3_CountryRegionMap" xfId="31573" xr:uid="{00000000-0005-0000-0000-000008190000}"/>
    <cellStyle name="20% - Accent6 8 7 4" xfId="19401" xr:uid="{00000000-0005-0000-0000-000009190000}"/>
    <cellStyle name="20% - Accent6 8 7_Attribute (16-17)" xfId="5001" xr:uid="{00000000-0005-0000-0000-00000A190000}"/>
    <cellStyle name="20% - Accent6 8 8" xfId="5002" xr:uid="{00000000-0005-0000-0000-00000B190000}"/>
    <cellStyle name="20% - Accent6 8 9" xfId="5003" xr:uid="{00000000-0005-0000-0000-00000C190000}"/>
    <cellStyle name="20% - Accent6 8_Attribute" xfId="18006" xr:uid="{00000000-0005-0000-0000-00000D190000}"/>
    <cellStyle name="20% - Accent6 9" xfId="5004" xr:uid="{00000000-0005-0000-0000-00000E190000}"/>
    <cellStyle name="40% - Accent1" xfId="14" builtinId="31" customBuiltin="1"/>
    <cellStyle name="40% - Accent1 10" xfId="5005" xr:uid="{00000000-0005-0000-0000-000010190000}"/>
    <cellStyle name="40% - Accent1 10 10" xfId="5006" xr:uid="{00000000-0005-0000-0000-000011190000}"/>
    <cellStyle name="40% - Accent1 10 10 2" xfId="19402" xr:uid="{00000000-0005-0000-0000-000012190000}"/>
    <cellStyle name="40% - Accent1 10 10_CountryRegionMap" xfId="31574" xr:uid="{00000000-0005-0000-0000-000013190000}"/>
    <cellStyle name="40% - Accent1 10 11" xfId="19403" xr:uid="{00000000-0005-0000-0000-000014190000}"/>
    <cellStyle name="40% - Accent1 10 2" xfId="5007" xr:uid="{00000000-0005-0000-0000-000015190000}"/>
    <cellStyle name="40% - Accent1 10 2 10" xfId="19404" xr:uid="{00000000-0005-0000-0000-000016190000}"/>
    <cellStyle name="40% - Accent1 10 2 2" xfId="5008" xr:uid="{00000000-0005-0000-0000-000017190000}"/>
    <cellStyle name="40% - Accent1 10 2 2 2" xfId="5009" xr:uid="{00000000-0005-0000-0000-000018190000}"/>
    <cellStyle name="40% - Accent1 10 2 2 3" xfId="5010" xr:uid="{00000000-0005-0000-0000-000019190000}"/>
    <cellStyle name="40% - Accent1 10 2 2 3 2" xfId="19405" xr:uid="{00000000-0005-0000-0000-00001A190000}"/>
    <cellStyle name="40% - Accent1 10 2 2 3_CountryRegionMap" xfId="31575" xr:uid="{00000000-0005-0000-0000-00001B190000}"/>
    <cellStyle name="40% - Accent1 10 2 2 4" xfId="19406" xr:uid="{00000000-0005-0000-0000-00001C190000}"/>
    <cellStyle name="40% - Accent1 10 2 2_Attribute (16-17)" xfId="5011" xr:uid="{00000000-0005-0000-0000-00001D190000}"/>
    <cellStyle name="40% - Accent1 10 2 3" xfId="5012" xr:uid="{00000000-0005-0000-0000-00001E190000}"/>
    <cellStyle name="40% - Accent1 10 2 3 2" xfId="5013" xr:uid="{00000000-0005-0000-0000-00001F190000}"/>
    <cellStyle name="40% - Accent1 10 2 3 3" xfId="5014" xr:uid="{00000000-0005-0000-0000-000020190000}"/>
    <cellStyle name="40% - Accent1 10 2 3 3 2" xfId="19407" xr:uid="{00000000-0005-0000-0000-000021190000}"/>
    <cellStyle name="40% - Accent1 10 2 3 3_CountryRegionMap" xfId="31576" xr:uid="{00000000-0005-0000-0000-000022190000}"/>
    <cellStyle name="40% - Accent1 10 2 3 4" xfId="19408" xr:uid="{00000000-0005-0000-0000-000023190000}"/>
    <cellStyle name="40% - Accent1 10 2 3_Attribute (16-17)" xfId="5015" xr:uid="{00000000-0005-0000-0000-000024190000}"/>
    <cellStyle name="40% - Accent1 10 2 4" xfId="5016" xr:uid="{00000000-0005-0000-0000-000025190000}"/>
    <cellStyle name="40% - Accent1 10 2 4 2" xfId="5017" xr:uid="{00000000-0005-0000-0000-000026190000}"/>
    <cellStyle name="40% - Accent1 10 2 4 3" xfId="5018" xr:uid="{00000000-0005-0000-0000-000027190000}"/>
    <cellStyle name="40% - Accent1 10 2 4 3 2" xfId="19409" xr:uid="{00000000-0005-0000-0000-000028190000}"/>
    <cellStyle name="40% - Accent1 10 2 4 3_CountryRegionMap" xfId="31577" xr:uid="{00000000-0005-0000-0000-000029190000}"/>
    <cellStyle name="40% - Accent1 10 2 4 4" xfId="19410" xr:uid="{00000000-0005-0000-0000-00002A190000}"/>
    <cellStyle name="40% - Accent1 10 2 4_Attribute (16-17)" xfId="5019" xr:uid="{00000000-0005-0000-0000-00002B190000}"/>
    <cellStyle name="40% - Accent1 10 2 5" xfId="5020" xr:uid="{00000000-0005-0000-0000-00002C190000}"/>
    <cellStyle name="40% - Accent1 10 2 6" xfId="5021" xr:uid="{00000000-0005-0000-0000-00002D190000}"/>
    <cellStyle name="40% - Accent1 10 2 7" xfId="5022" xr:uid="{00000000-0005-0000-0000-00002E190000}"/>
    <cellStyle name="40% - Accent1 10 2 8" xfId="5023" xr:uid="{00000000-0005-0000-0000-00002F190000}"/>
    <cellStyle name="40% - Accent1 10 2 9" xfId="5024" xr:uid="{00000000-0005-0000-0000-000030190000}"/>
    <cellStyle name="40% - Accent1 10 2 9 2" xfId="19411" xr:uid="{00000000-0005-0000-0000-000031190000}"/>
    <cellStyle name="40% - Accent1 10 2 9_CountryRegionMap" xfId="31578" xr:uid="{00000000-0005-0000-0000-000032190000}"/>
    <cellStyle name="40% - Accent1 10 2_Attribute (16-17)" xfId="5025" xr:uid="{00000000-0005-0000-0000-000033190000}"/>
    <cellStyle name="40% - Accent1 10 3" xfId="5026" xr:uid="{00000000-0005-0000-0000-000034190000}"/>
    <cellStyle name="40% - Accent1 10 3 2" xfId="5027" xr:uid="{00000000-0005-0000-0000-000035190000}"/>
    <cellStyle name="40% - Accent1 10 3 3" xfId="5028" xr:uid="{00000000-0005-0000-0000-000036190000}"/>
    <cellStyle name="40% - Accent1 10 3 3 2" xfId="19412" xr:uid="{00000000-0005-0000-0000-000037190000}"/>
    <cellStyle name="40% - Accent1 10 3 3_CountryRegionMap" xfId="31579" xr:uid="{00000000-0005-0000-0000-000038190000}"/>
    <cellStyle name="40% - Accent1 10 3 4" xfId="19413" xr:uid="{00000000-0005-0000-0000-000039190000}"/>
    <cellStyle name="40% - Accent1 10 3_Attribute (16-17)" xfId="5029" xr:uid="{00000000-0005-0000-0000-00003A190000}"/>
    <cellStyle name="40% - Accent1 10 4" xfId="5030" xr:uid="{00000000-0005-0000-0000-00003B190000}"/>
    <cellStyle name="40% - Accent1 10 4 2" xfId="5031" xr:uid="{00000000-0005-0000-0000-00003C190000}"/>
    <cellStyle name="40% - Accent1 10 4 3" xfId="5032" xr:uid="{00000000-0005-0000-0000-00003D190000}"/>
    <cellStyle name="40% - Accent1 10 4 3 2" xfId="19414" xr:uid="{00000000-0005-0000-0000-00003E190000}"/>
    <cellStyle name="40% - Accent1 10 4 3_CountryRegionMap" xfId="31580" xr:uid="{00000000-0005-0000-0000-00003F190000}"/>
    <cellStyle name="40% - Accent1 10 4 4" xfId="19415" xr:uid="{00000000-0005-0000-0000-000040190000}"/>
    <cellStyle name="40% - Accent1 10 4_Attribute (16-17)" xfId="5033" xr:uid="{00000000-0005-0000-0000-000041190000}"/>
    <cellStyle name="40% - Accent1 10 5" xfId="5034" xr:uid="{00000000-0005-0000-0000-000042190000}"/>
    <cellStyle name="40% - Accent1 10 5 2" xfId="5035" xr:uid="{00000000-0005-0000-0000-000043190000}"/>
    <cellStyle name="40% - Accent1 10 5 3" xfId="5036" xr:uid="{00000000-0005-0000-0000-000044190000}"/>
    <cellStyle name="40% - Accent1 10 5 3 2" xfId="19416" xr:uid="{00000000-0005-0000-0000-000045190000}"/>
    <cellStyle name="40% - Accent1 10 5 3_CountryRegionMap" xfId="31581" xr:uid="{00000000-0005-0000-0000-000046190000}"/>
    <cellStyle name="40% - Accent1 10 5 4" xfId="19417" xr:uid="{00000000-0005-0000-0000-000047190000}"/>
    <cellStyle name="40% - Accent1 10 5_Attribute (16-17)" xfId="5037" xr:uid="{00000000-0005-0000-0000-000048190000}"/>
    <cellStyle name="40% - Accent1 10 6" xfId="5038" xr:uid="{00000000-0005-0000-0000-000049190000}"/>
    <cellStyle name="40% - Accent1 10 7" xfId="5039" xr:uid="{00000000-0005-0000-0000-00004A190000}"/>
    <cellStyle name="40% - Accent1 10 8" xfId="5040" xr:uid="{00000000-0005-0000-0000-00004B190000}"/>
    <cellStyle name="40% - Accent1 10 9" xfId="5041" xr:uid="{00000000-0005-0000-0000-00004C190000}"/>
    <cellStyle name="40% - Accent1 10_Attribute (16-17)" xfId="5042" xr:uid="{00000000-0005-0000-0000-00004D190000}"/>
    <cellStyle name="40% - Accent1 11" xfId="5043" xr:uid="{00000000-0005-0000-0000-00004E190000}"/>
    <cellStyle name="40% - Accent1 11 10" xfId="5044" xr:uid="{00000000-0005-0000-0000-00004F190000}"/>
    <cellStyle name="40% - Accent1 11 10 2" xfId="19418" xr:uid="{00000000-0005-0000-0000-000050190000}"/>
    <cellStyle name="40% - Accent1 11 10_CountryRegionMap" xfId="31582" xr:uid="{00000000-0005-0000-0000-000051190000}"/>
    <cellStyle name="40% - Accent1 11 11" xfId="19419" xr:uid="{00000000-0005-0000-0000-000052190000}"/>
    <cellStyle name="40% - Accent1 11 2" xfId="5045" xr:uid="{00000000-0005-0000-0000-000053190000}"/>
    <cellStyle name="40% - Accent1 11 2 10" xfId="19420" xr:uid="{00000000-0005-0000-0000-000054190000}"/>
    <cellStyle name="40% - Accent1 11 2 2" xfId="5046" xr:uid="{00000000-0005-0000-0000-000055190000}"/>
    <cellStyle name="40% - Accent1 11 2 2 2" xfId="5047" xr:uid="{00000000-0005-0000-0000-000056190000}"/>
    <cellStyle name="40% - Accent1 11 2 2 3" xfId="5048" xr:uid="{00000000-0005-0000-0000-000057190000}"/>
    <cellStyle name="40% - Accent1 11 2 2 3 2" xfId="19421" xr:uid="{00000000-0005-0000-0000-000058190000}"/>
    <cellStyle name="40% - Accent1 11 2 2 3_CountryRegionMap" xfId="31583" xr:uid="{00000000-0005-0000-0000-000059190000}"/>
    <cellStyle name="40% - Accent1 11 2 2 4" xfId="19422" xr:uid="{00000000-0005-0000-0000-00005A190000}"/>
    <cellStyle name="40% - Accent1 11 2 2_Attribute (16-17)" xfId="5049" xr:uid="{00000000-0005-0000-0000-00005B190000}"/>
    <cellStyle name="40% - Accent1 11 2 3" xfId="5050" xr:uid="{00000000-0005-0000-0000-00005C190000}"/>
    <cellStyle name="40% - Accent1 11 2 3 2" xfId="5051" xr:uid="{00000000-0005-0000-0000-00005D190000}"/>
    <cellStyle name="40% - Accent1 11 2 3 3" xfId="5052" xr:uid="{00000000-0005-0000-0000-00005E190000}"/>
    <cellStyle name="40% - Accent1 11 2 3 3 2" xfId="19423" xr:uid="{00000000-0005-0000-0000-00005F190000}"/>
    <cellStyle name="40% - Accent1 11 2 3 3_CountryRegionMap" xfId="31584" xr:uid="{00000000-0005-0000-0000-000060190000}"/>
    <cellStyle name="40% - Accent1 11 2 3 4" xfId="19424" xr:uid="{00000000-0005-0000-0000-000061190000}"/>
    <cellStyle name="40% - Accent1 11 2 3_Attribute (16-17)" xfId="5053" xr:uid="{00000000-0005-0000-0000-000062190000}"/>
    <cellStyle name="40% - Accent1 11 2 4" xfId="5054" xr:uid="{00000000-0005-0000-0000-000063190000}"/>
    <cellStyle name="40% - Accent1 11 2 4 2" xfId="5055" xr:uid="{00000000-0005-0000-0000-000064190000}"/>
    <cellStyle name="40% - Accent1 11 2 4 3" xfId="5056" xr:uid="{00000000-0005-0000-0000-000065190000}"/>
    <cellStyle name="40% - Accent1 11 2 4 3 2" xfId="19425" xr:uid="{00000000-0005-0000-0000-000066190000}"/>
    <cellStyle name="40% - Accent1 11 2 4 3_CountryRegionMap" xfId="31585" xr:uid="{00000000-0005-0000-0000-000067190000}"/>
    <cellStyle name="40% - Accent1 11 2 4 4" xfId="19426" xr:uid="{00000000-0005-0000-0000-000068190000}"/>
    <cellStyle name="40% - Accent1 11 2 4_Attribute (16-17)" xfId="5057" xr:uid="{00000000-0005-0000-0000-000069190000}"/>
    <cellStyle name="40% - Accent1 11 2 5" xfId="5058" xr:uid="{00000000-0005-0000-0000-00006A190000}"/>
    <cellStyle name="40% - Accent1 11 2 6" xfId="5059" xr:uid="{00000000-0005-0000-0000-00006B190000}"/>
    <cellStyle name="40% - Accent1 11 2 7" xfId="5060" xr:uid="{00000000-0005-0000-0000-00006C190000}"/>
    <cellStyle name="40% - Accent1 11 2 8" xfId="5061" xr:uid="{00000000-0005-0000-0000-00006D190000}"/>
    <cellStyle name="40% - Accent1 11 2 9" xfId="5062" xr:uid="{00000000-0005-0000-0000-00006E190000}"/>
    <cellStyle name="40% - Accent1 11 2 9 2" xfId="19427" xr:uid="{00000000-0005-0000-0000-00006F190000}"/>
    <cellStyle name="40% - Accent1 11 2 9_CountryRegionMap" xfId="31586" xr:uid="{00000000-0005-0000-0000-000070190000}"/>
    <cellStyle name="40% - Accent1 11 2_Attribute (16-17)" xfId="5063" xr:uid="{00000000-0005-0000-0000-000071190000}"/>
    <cellStyle name="40% - Accent1 11 3" xfId="5064" xr:uid="{00000000-0005-0000-0000-000072190000}"/>
    <cellStyle name="40% - Accent1 11 3 2" xfId="5065" xr:uid="{00000000-0005-0000-0000-000073190000}"/>
    <cellStyle name="40% - Accent1 11 3 3" xfId="5066" xr:uid="{00000000-0005-0000-0000-000074190000}"/>
    <cellStyle name="40% - Accent1 11 3 3 2" xfId="19428" xr:uid="{00000000-0005-0000-0000-000075190000}"/>
    <cellStyle name="40% - Accent1 11 3 3_CountryRegionMap" xfId="31587" xr:uid="{00000000-0005-0000-0000-000076190000}"/>
    <cellStyle name="40% - Accent1 11 3 4" xfId="19429" xr:uid="{00000000-0005-0000-0000-000077190000}"/>
    <cellStyle name="40% - Accent1 11 3_Attribute (16-17)" xfId="5067" xr:uid="{00000000-0005-0000-0000-000078190000}"/>
    <cellStyle name="40% - Accent1 11 4" xfId="5068" xr:uid="{00000000-0005-0000-0000-000079190000}"/>
    <cellStyle name="40% - Accent1 11 4 2" xfId="5069" xr:uid="{00000000-0005-0000-0000-00007A190000}"/>
    <cellStyle name="40% - Accent1 11 4 3" xfId="5070" xr:uid="{00000000-0005-0000-0000-00007B190000}"/>
    <cellStyle name="40% - Accent1 11 4 3 2" xfId="19430" xr:uid="{00000000-0005-0000-0000-00007C190000}"/>
    <cellStyle name="40% - Accent1 11 4 3_CountryRegionMap" xfId="31588" xr:uid="{00000000-0005-0000-0000-00007D190000}"/>
    <cellStyle name="40% - Accent1 11 4 4" xfId="19431" xr:uid="{00000000-0005-0000-0000-00007E190000}"/>
    <cellStyle name="40% - Accent1 11 4_Attribute (16-17)" xfId="5071" xr:uid="{00000000-0005-0000-0000-00007F190000}"/>
    <cellStyle name="40% - Accent1 11 5" xfId="5072" xr:uid="{00000000-0005-0000-0000-000080190000}"/>
    <cellStyle name="40% - Accent1 11 5 2" xfId="5073" xr:uid="{00000000-0005-0000-0000-000081190000}"/>
    <cellStyle name="40% - Accent1 11 5 3" xfId="5074" xr:uid="{00000000-0005-0000-0000-000082190000}"/>
    <cellStyle name="40% - Accent1 11 5 3 2" xfId="19432" xr:uid="{00000000-0005-0000-0000-000083190000}"/>
    <cellStyle name="40% - Accent1 11 5 3_CountryRegionMap" xfId="31589" xr:uid="{00000000-0005-0000-0000-000084190000}"/>
    <cellStyle name="40% - Accent1 11 5 4" xfId="19433" xr:uid="{00000000-0005-0000-0000-000085190000}"/>
    <cellStyle name="40% - Accent1 11 5_Attribute (16-17)" xfId="5075" xr:uid="{00000000-0005-0000-0000-000086190000}"/>
    <cellStyle name="40% - Accent1 11 6" xfId="5076" xr:uid="{00000000-0005-0000-0000-000087190000}"/>
    <cellStyle name="40% - Accent1 11 7" xfId="5077" xr:uid="{00000000-0005-0000-0000-000088190000}"/>
    <cellStyle name="40% - Accent1 11 8" xfId="5078" xr:uid="{00000000-0005-0000-0000-000089190000}"/>
    <cellStyle name="40% - Accent1 11 9" xfId="5079" xr:uid="{00000000-0005-0000-0000-00008A190000}"/>
    <cellStyle name="40% - Accent1 11_Attribute (16-17)" xfId="5080" xr:uid="{00000000-0005-0000-0000-00008B190000}"/>
    <cellStyle name="40% - Accent1 12" xfId="5081" xr:uid="{00000000-0005-0000-0000-00008C190000}"/>
    <cellStyle name="40% - Accent1 12 10" xfId="5082" xr:uid="{00000000-0005-0000-0000-00008D190000}"/>
    <cellStyle name="40% - Accent1 12 10 2" xfId="19434" xr:uid="{00000000-0005-0000-0000-00008E190000}"/>
    <cellStyle name="40% - Accent1 12 10_CountryRegionMap" xfId="31590" xr:uid="{00000000-0005-0000-0000-00008F190000}"/>
    <cellStyle name="40% - Accent1 12 11" xfId="19435" xr:uid="{00000000-0005-0000-0000-000090190000}"/>
    <cellStyle name="40% - Accent1 12 2" xfId="5083" xr:uid="{00000000-0005-0000-0000-000091190000}"/>
    <cellStyle name="40% - Accent1 12 2 10" xfId="19436" xr:uid="{00000000-0005-0000-0000-000092190000}"/>
    <cellStyle name="40% - Accent1 12 2 2" xfId="5084" xr:uid="{00000000-0005-0000-0000-000093190000}"/>
    <cellStyle name="40% - Accent1 12 2 2 2" xfId="5085" xr:uid="{00000000-0005-0000-0000-000094190000}"/>
    <cellStyle name="40% - Accent1 12 2 2 3" xfId="5086" xr:uid="{00000000-0005-0000-0000-000095190000}"/>
    <cellStyle name="40% - Accent1 12 2 2 3 2" xfId="19437" xr:uid="{00000000-0005-0000-0000-000096190000}"/>
    <cellStyle name="40% - Accent1 12 2 2 3_CountryRegionMap" xfId="31591" xr:uid="{00000000-0005-0000-0000-000097190000}"/>
    <cellStyle name="40% - Accent1 12 2 2 4" xfId="19438" xr:uid="{00000000-0005-0000-0000-000098190000}"/>
    <cellStyle name="40% - Accent1 12 2 2_Attribute (16-17)" xfId="5087" xr:uid="{00000000-0005-0000-0000-000099190000}"/>
    <cellStyle name="40% - Accent1 12 2 3" xfId="5088" xr:uid="{00000000-0005-0000-0000-00009A190000}"/>
    <cellStyle name="40% - Accent1 12 2 3 2" xfId="5089" xr:uid="{00000000-0005-0000-0000-00009B190000}"/>
    <cellStyle name="40% - Accent1 12 2 3 3" xfId="5090" xr:uid="{00000000-0005-0000-0000-00009C190000}"/>
    <cellStyle name="40% - Accent1 12 2 3 3 2" xfId="19439" xr:uid="{00000000-0005-0000-0000-00009D190000}"/>
    <cellStyle name="40% - Accent1 12 2 3 3_CountryRegionMap" xfId="31592" xr:uid="{00000000-0005-0000-0000-00009E190000}"/>
    <cellStyle name="40% - Accent1 12 2 3 4" xfId="19440" xr:uid="{00000000-0005-0000-0000-00009F190000}"/>
    <cellStyle name="40% - Accent1 12 2 3_Attribute (16-17)" xfId="5091" xr:uid="{00000000-0005-0000-0000-0000A0190000}"/>
    <cellStyle name="40% - Accent1 12 2 4" xfId="5092" xr:uid="{00000000-0005-0000-0000-0000A1190000}"/>
    <cellStyle name="40% - Accent1 12 2 4 2" xfId="5093" xr:uid="{00000000-0005-0000-0000-0000A2190000}"/>
    <cellStyle name="40% - Accent1 12 2 4 3" xfId="5094" xr:uid="{00000000-0005-0000-0000-0000A3190000}"/>
    <cellStyle name="40% - Accent1 12 2 4 3 2" xfId="19441" xr:uid="{00000000-0005-0000-0000-0000A4190000}"/>
    <cellStyle name="40% - Accent1 12 2 4 3_CountryRegionMap" xfId="31593" xr:uid="{00000000-0005-0000-0000-0000A5190000}"/>
    <cellStyle name="40% - Accent1 12 2 4 4" xfId="19442" xr:uid="{00000000-0005-0000-0000-0000A6190000}"/>
    <cellStyle name="40% - Accent1 12 2 4_Attribute (16-17)" xfId="5095" xr:uid="{00000000-0005-0000-0000-0000A7190000}"/>
    <cellStyle name="40% - Accent1 12 2 5" xfId="5096" xr:uid="{00000000-0005-0000-0000-0000A8190000}"/>
    <cellStyle name="40% - Accent1 12 2 6" xfId="5097" xr:uid="{00000000-0005-0000-0000-0000A9190000}"/>
    <cellStyle name="40% - Accent1 12 2 7" xfId="5098" xr:uid="{00000000-0005-0000-0000-0000AA190000}"/>
    <cellStyle name="40% - Accent1 12 2 8" xfId="5099" xr:uid="{00000000-0005-0000-0000-0000AB190000}"/>
    <cellStyle name="40% - Accent1 12 2 9" xfId="5100" xr:uid="{00000000-0005-0000-0000-0000AC190000}"/>
    <cellStyle name="40% - Accent1 12 2 9 2" xfId="19443" xr:uid="{00000000-0005-0000-0000-0000AD190000}"/>
    <cellStyle name="40% - Accent1 12 2 9_CountryRegionMap" xfId="31594" xr:uid="{00000000-0005-0000-0000-0000AE190000}"/>
    <cellStyle name="40% - Accent1 12 2_Attribute (16-17)" xfId="5101" xr:uid="{00000000-0005-0000-0000-0000AF190000}"/>
    <cellStyle name="40% - Accent1 12 3" xfId="5102" xr:uid="{00000000-0005-0000-0000-0000B0190000}"/>
    <cellStyle name="40% - Accent1 12 3 2" xfId="5103" xr:uid="{00000000-0005-0000-0000-0000B1190000}"/>
    <cellStyle name="40% - Accent1 12 3 3" xfId="5104" xr:uid="{00000000-0005-0000-0000-0000B2190000}"/>
    <cellStyle name="40% - Accent1 12 3 3 2" xfId="19444" xr:uid="{00000000-0005-0000-0000-0000B3190000}"/>
    <cellStyle name="40% - Accent1 12 3 3_CountryRegionMap" xfId="31595" xr:uid="{00000000-0005-0000-0000-0000B4190000}"/>
    <cellStyle name="40% - Accent1 12 3 4" xfId="19445" xr:uid="{00000000-0005-0000-0000-0000B5190000}"/>
    <cellStyle name="40% - Accent1 12 3_Attribute (16-17)" xfId="5105" xr:uid="{00000000-0005-0000-0000-0000B6190000}"/>
    <cellStyle name="40% - Accent1 12 4" xfId="5106" xr:uid="{00000000-0005-0000-0000-0000B7190000}"/>
    <cellStyle name="40% - Accent1 12 4 2" xfId="5107" xr:uid="{00000000-0005-0000-0000-0000B8190000}"/>
    <cellStyle name="40% - Accent1 12 4 3" xfId="5108" xr:uid="{00000000-0005-0000-0000-0000B9190000}"/>
    <cellStyle name="40% - Accent1 12 4 3 2" xfId="19446" xr:uid="{00000000-0005-0000-0000-0000BA190000}"/>
    <cellStyle name="40% - Accent1 12 4 3_CountryRegionMap" xfId="31596" xr:uid="{00000000-0005-0000-0000-0000BB190000}"/>
    <cellStyle name="40% - Accent1 12 4 4" xfId="19447" xr:uid="{00000000-0005-0000-0000-0000BC190000}"/>
    <cellStyle name="40% - Accent1 12 4_Attribute (16-17)" xfId="5109" xr:uid="{00000000-0005-0000-0000-0000BD190000}"/>
    <cellStyle name="40% - Accent1 12 5" xfId="5110" xr:uid="{00000000-0005-0000-0000-0000BE190000}"/>
    <cellStyle name="40% - Accent1 12 5 2" xfId="5111" xr:uid="{00000000-0005-0000-0000-0000BF190000}"/>
    <cellStyle name="40% - Accent1 12 5 3" xfId="5112" xr:uid="{00000000-0005-0000-0000-0000C0190000}"/>
    <cellStyle name="40% - Accent1 12 5 3 2" xfId="19448" xr:uid="{00000000-0005-0000-0000-0000C1190000}"/>
    <cellStyle name="40% - Accent1 12 5 3_CountryRegionMap" xfId="31597" xr:uid="{00000000-0005-0000-0000-0000C2190000}"/>
    <cellStyle name="40% - Accent1 12 5 4" xfId="19449" xr:uid="{00000000-0005-0000-0000-0000C3190000}"/>
    <cellStyle name="40% - Accent1 12 5_Attribute (16-17)" xfId="5113" xr:uid="{00000000-0005-0000-0000-0000C4190000}"/>
    <cellStyle name="40% - Accent1 12 6" xfId="5114" xr:uid="{00000000-0005-0000-0000-0000C5190000}"/>
    <cellStyle name="40% - Accent1 12 7" xfId="5115" xr:uid="{00000000-0005-0000-0000-0000C6190000}"/>
    <cellStyle name="40% - Accent1 12 8" xfId="5116" xr:uid="{00000000-0005-0000-0000-0000C7190000}"/>
    <cellStyle name="40% - Accent1 12 9" xfId="5117" xr:uid="{00000000-0005-0000-0000-0000C8190000}"/>
    <cellStyle name="40% - Accent1 12_Attribute (16-17)" xfId="5118" xr:uid="{00000000-0005-0000-0000-0000C9190000}"/>
    <cellStyle name="40% - Accent1 13" xfId="5119" xr:uid="{00000000-0005-0000-0000-0000CA190000}"/>
    <cellStyle name="40% - Accent1 13 10" xfId="19450" xr:uid="{00000000-0005-0000-0000-0000CB190000}"/>
    <cellStyle name="40% - Accent1 13 2" xfId="5120" xr:uid="{00000000-0005-0000-0000-0000CC190000}"/>
    <cellStyle name="40% - Accent1 13 2 2" xfId="5121" xr:uid="{00000000-0005-0000-0000-0000CD190000}"/>
    <cellStyle name="40% - Accent1 13 2 3" xfId="5122" xr:uid="{00000000-0005-0000-0000-0000CE190000}"/>
    <cellStyle name="40% - Accent1 13 2 3 2" xfId="19451" xr:uid="{00000000-0005-0000-0000-0000CF190000}"/>
    <cellStyle name="40% - Accent1 13 2 3_CountryRegionMap" xfId="31598" xr:uid="{00000000-0005-0000-0000-0000D0190000}"/>
    <cellStyle name="40% - Accent1 13 2 4" xfId="19452" xr:uid="{00000000-0005-0000-0000-0000D1190000}"/>
    <cellStyle name="40% - Accent1 13 2_Attribute (16-17)" xfId="5123" xr:uid="{00000000-0005-0000-0000-0000D2190000}"/>
    <cellStyle name="40% - Accent1 13 3" xfId="5124" xr:uid="{00000000-0005-0000-0000-0000D3190000}"/>
    <cellStyle name="40% - Accent1 13 3 2" xfId="5125" xr:uid="{00000000-0005-0000-0000-0000D4190000}"/>
    <cellStyle name="40% - Accent1 13 3 3" xfId="5126" xr:uid="{00000000-0005-0000-0000-0000D5190000}"/>
    <cellStyle name="40% - Accent1 13 3 3 2" xfId="19453" xr:uid="{00000000-0005-0000-0000-0000D6190000}"/>
    <cellStyle name="40% - Accent1 13 3 3_CountryRegionMap" xfId="31599" xr:uid="{00000000-0005-0000-0000-0000D7190000}"/>
    <cellStyle name="40% - Accent1 13 3 4" xfId="19454" xr:uid="{00000000-0005-0000-0000-0000D8190000}"/>
    <cellStyle name="40% - Accent1 13 3_Attribute (16-17)" xfId="5127" xr:uid="{00000000-0005-0000-0000-0000D9190000}"/>
    <cellStyle name="40% - Accent1 13 4" xfId="5128" xr:uid="{00000000-0005-0000-0000-0000DA190000}"/>
    <cellStyle name="40% - Accent1 13 4 2" xfId="5129" xr:uid="{00000000-0005-0000-0000-0000DB190000}"/>
    <cellStyle name="40% - Accent1 13 4 3" xfId="5130" xr:uid="{00000000-0005-0000-0000-0000DC190000}"/>
    <cellStyle name="40% - Accent1 13 4 3 2" xfId="19455" xr:uid="{00000000-0005-0000-0000-0000DD190000}"/>
    <cellStyle name="40% - Accent1 13 4 3_CountryRegionMap" xfId="31600" xr:uid="{00000000-0005-0000-0000-0000DE190000}"/>
    <cellStyle name="40% - Accent1 13 4 4" xfId="19456" xr:uid="{00000000-0005-0000-0000-0000DF190000}"/>
    <cellStyle name="40% - Accent1 13 4_Attribute (16-17)" xfId="5131" xr:uid="{00000000-0005-0000-0000-0000E0190000}"/>
    <cellStyle name="40% - Accent1 13 5" xfId="5132" xr:uid="{00000000-0005-0000-0000-0000E1190000}"/>
    <cellStyle name="40% - Accent1 13 6" xfId="5133" xr:uid="{00000000-0005-0000-0000-0000E2190000}"/>
    <cellStyle name="40% - Accent1 13 7" xfId="5134" xr:uid="{00000000-0005-0000-0000-0000E3190000}"/>
    <cellStyle name="40% - Accent1 13 8" xfId="5135" xr:uid="{00000000-0005-0000-0000-0000E4190000}"/>
    <cellStyle name="40% - Accent1 13 9" xfId="5136" xr:uid="{00000000-0005-0000-0000-0000E5190000}"/>
    <cellStyle name="40% - Accent1 13 9 2" xfId="19457" xr:uid="{00000000-0005-0000-0000-0000E6190000}"/>
    <cellStyle name="40% - Accent1 13 9_CountryRegionMap" xfId="31601" xr:uid="{00000000-0005-0000-0000-0000E7190000}"/>
    <cellStyle name="40% - Accent1 13_Attribute (16-17)" xfId="5137" xr:uid="{00000000-0005-0000-0000-0000E8190000}"/>
    <cellStyle name="40% - Accent1 14" xfId="5138" xr:uid="{00000000-0005-0000-0000-0000E9190000}"/>
    <cellStyle name="40% - Accent1 14 10" xfId="19458" xr:uid="{00000000-0005-0000-0000-0000EA190000}"/>
    <cellStyle name="40% - Accent1 14 2" xfId="5139" xr:uid="{00000000-0005-0000-0000-0000EB190000}"/>
    <cellStyle name="40% - Accent1 14 2 2" xfId="5140" xr:uid="{00000000-0005-0000-0000-0000EC190000}"/>
    <cellStyle name="40% - Accent1 14 2 3" xfId="5141" xr:uid="{00000000-0005-0000-0000-0000ED190000}"/>
    <cellStyle name="40% - Accent1 14 2 3 2" xfId="19459" xr:uid="{00000000-0005-0000-0000-0000EE190000}"/>
    <cellStyle name="40% - Accent1 14 2 3_CountryRegionMap" xfId="31602" xr:uid="{00000000-0005-0000-0000-0000EF190000}"/>
    <cellStyle name="40% - Accent1 14 2 4" xfId="19460" xr:uid="{00000000-0005-0000-0000-0000F0190000}"/>
    <cellStyle name="40% - Accent1 14 2_Attribute (16-17)" xfId="5142" xr:uid="{00000000-0005-0000-0000-0000F1190000}"/>
    <cellStyle name="40% - Accent1 14 3" xfId="5143" xr:uid="{00000000-0005-0000-0000-0000F2190000}"/>
    <cellStyle name="40% - Accent1 14 3 2" xfId="5144" xr:uid="{00000000-0005-0000-0000-0000F3190000}"/>
    <cellStyle name="40% - Accent1 14 3 3" xfId="5145" xr:uid="{00000000-0005-0000-0000-0000F4190000}"/>
    <cellStyle name="40% - Accent1 14 3 3 2" xfId="19461" xr:uid="{00000000-0005-0000-0000-0000F5190000}"/>
    <cellStyle name="40% - Accent1 14 3 3_CountryRegionMap" xfId="31603" xr:uid="{00000000-0005-0000-0000-0000F6190000}"/>
    <cellStyle name="40% - Accent1 14 3 4" xfId="19462" xr:uid="{00000000-0005-0000-0000-0000F7190000}"/>
    <cellStyle name="40% - Accent1 14 3_Attribute (16-17)" xfId="5146" xr:uid="{00000000-0005-0000-0000-0000F8190000}"/>
    <cellStyle name="40% - Accent1 14 4" xfId="5147" xr:uid="{00000000-0005-0000-0000-0000F9190000}"/>
    <cellStyle name="40% - Accent1 14 4 2" xfId="5148" xr:uid="{00000000-0005-0000-0000-0000FA190000}"/>
    <cellStyle name="40% - Accent1 14 4 3" xfId="5149" xr:uid="{00000000-0005-0000-0000-0000FB190000}"/>
    <cellStyle name="40% - Accent1 14 4 3 2" xfId="19463" xr:uid="{00000000-0005-0000-0000-0000FC190000}"/>
    <cellStyle name="40% - Accent1 14 4 3_CountryRegionMap" xfId="31604" xr:uid="{00000000-0005-0000-0000-0000FD190000}"/>
    <cellStyle name="40% - Accent1 14 4 4" xfId="19464" xr:uid="{00000000-0005-0000-0000-0000FE190000}"/>
    <cellStyle name="40% - Accent1 14 4_Attribute (16-17)" xfId="5150" xr:uid="{00000000-0005-0000-0000-0000FF190000}"/>
    <cellStyle name="40% - Accent1 14 5" xfId="5151" xr:uid="{00000000-0005-0000-0000-0000001A0000}"/>
    <cellStyle name="40% - Accent1 14 6" xfId="5152" xr:uid="{00000000-0005-0000-0000-0000011A0000}"/>
    <cellStyle name="40% - Accent1 14 7" xfId="5153" xr:uid="{00000000-0005-0000-0000-0000021A0000}"/>
    <cellStyle name="40% - Accent1 14 8" xfId="5154" xr:uid="{00000000-0005-0000-0000-0000031A0000}"/>
    <cellStyle name="40% - Accent1 14 9" xfId="5155" xr:uid="{00000000-0005-0000-0000-0000041A0000}"/>
    <cellStyle name="40% - Accent1 14 9 2" xfId="19465" xr:uid="{00000000-0005-0000-0000-0000051A0000}"/>
    <cellStyle name="40% - Accent1 14 9_CountryRegionMap" xfId="31605" xr:uid="{00000000-0005-0000-0000-0000061A0000}"/>
    <cellStyle name="40% - Accent1 14_Attribute (16-17)" xfId="5156" xr:uid="{00000000-0005-0000-0000-0000071A0000}"/>
    <cellStyle name="40% - Accent1 15" xfId="5157" xr:uid="{00000000-0005-0000-0000-0000081A0000}"/>
    <cellStyle name="40% - Accent1 16" xfId="5158" xr:uid="{00000000-0005-0000-0000-0000091A0000}"/>
    <cellStyle name="40% - Accent1 16 2" xfId="5159" xr:uid="{00000000-0005-0000-0000-00000A1A0000}"/>
    <cellStyle name="40% - Accent1 16 3" xfId="5160" xr:uid="{00000000-0005-0000-0000-00000B1A0000}"/>
    <cellStyle name="40% - Accent1 16 3 2" xfId="19466" xr:uid="{00000000-0005-0000-0000-00000C1A0000}"/>
    <cellStyle name="40% - Accent1 16 3_CountryRegionMap" xfId="31606" xr:uid="{00000000-0005-0000-0000-00000D1A0000}"/>
    <cellStyle name="40% - Accent1 16 4" xfId="19467" xr:uid="{00000000-0005-0000-0000-00000E1A0000}"/>
    <cellStyle name="40% - Accent1 16_Attribute (16-17)" xfId="5161" xr:uid="{00000000-0005-0000-0000-00000F1A0000}"/>
    <cellStyle name="40% - Accent1 17" xfId="5162" xr:uid="{00000000-0005-0000-0000-0000101A0000}"/>
    <cellStyle name="40% - Accent1 17 2" xfId="5163" xr:uid="{00000000-0005-0000-0000-0000111A0000}"/>
    <cellStyle name="40% - Accent1 17 3" xfId="5164" xr:uid="{00000000-0005-0000-0000-0000121A0000}"/>
    <cellStyle name="40% - Accent1 17 3 2" xfId="19468" xr:uid="{00000000-0005-0000-0000-0000131A0000}"/>
    <cellStyle name="40% - Accent1 17 3_CountryRegionMap" xfId="31607" xr:uid="{00000000-0005-0000-0000-0000141A0000}"/>
    <cellStyle name="40% - Accent1 17 4" xfId="19469" xr:uid="{00000000-0005-0000-0000-0000151A0000}"/>
    <cellStyle name="40% - Accent1 17_Attribute (16-17)" xfId="5165" xr:uid="{00000000-0005-0000-0000-0000161A0000}"/>
    <cellStyle name="40% - Accent1 18" xfId="5166" xr:uid="{00000000-0005-0000-0000-0000171A0000}"/>
    <cellStyle name="40% - Accent1 19" xfId="5167" xr:uid="{00000000-0005-0000-0000-0000181A0000}"/>
    <cellStyle name="40% - Accent1 2" xfId="15" xr:uid="{00000000-0005-0000-0000-0000191A0000}"/>
    <cellStyle name="40% - Accent1 2 2" xfId="5168" xr:uid="{00000000-0005-0000-0000-00001A1A0000}"/>
    <cellStyle name="40% - Accent1 2 2 10" xfId="19470" xr:uid="{00000000-0005-0000-0000-00001B1A0000}"/>
    <cellStyle name="40% - Accent1 2 2 2" xfId="5169" xr:uid="{00000000-0005-0000-0000-00001C1A0000}"/>
    <cellStyle name="40% - Accent1 2 2 2 2" xfId="5170" xr:uid="{00000000-0005-0000-0000-00001D1A0000}"/>
    <cellStyle name="40% - Accent1 2 2 2 3" xfId="5171" xr:uid="{00000000-0005-0000-0000-00001E1A0000}"/>
    <cellStyle name="40% - Accent1 2 2 2 3 2" xfId="19471" xr:uid="{00000000-0005-0000-0000-00001F1A0000}"/>
    <cellStyle name="40% - Accent1 2 2 2 3_CountryRegionMap" xfId="31608" xr:uid="{00000000-0005-0000-0000-0000201A0000}"/>
    <cellStyle name="40% - Accent1 2 2 2 4" xfId="19472" xr:uid="{00000000-0005-0000-0000-0000211A0000}"/>
    <cellStyle name="40% - Accent1 2 2 2_Attribute (16-17)" xfId="5172" xr:uid="{00000000-0005-0000-0000-0000221A0000}"/>
    <cellStyle name="40% - Accent1 2 2 3" xfId="5173" xr:uid="{00000000-0005-0000-0000-0000231A0000}"/>
    <cellStyle name="40% - Accent1 2 2 4" xfId="5174" xr:uid="{00000000-0005-0000-0000-0000241A0000}"/>
    <cellStyle name="40% - Accent1 2 2 5" xfId="5175" xr:uid="{00000000-0005-0000-0000-0000251A0000}"/>
    <cellStyle name="40% - Accent1 2 2 6" xfId="5176" xr:uid="{00000000-0005-0000-0000-0000261A0000}"/>
    <cellStyle name="40% - Accent1 2 2 7" xfId="5177" xr:uid="{00000000-0005-0000-0000-0000271A0000}"/>
    <cellStyle name="40% - Accent1 2 2 7 2" xfId="19473" xr:uid="{00000000-0005-0000-0000-0000281A0000}"/>
    <cellStyle name="40% - Accent1 2 2 7_CountryRegionMap" xfId="31609" xr:uid="{00000000-0005-0000-0000-0000291A0000}"/>
    <cellStyle name="40% - Accent1 2 2 8" xfId="19474" xr:uid="{00000000-0005-0000-0000-00002A1A0000}"/>
    <cellStyle name="40% - Accent1 2 2 9" xfId="19475" xr:uid="{00000000-0005-0000-0000-00002B1A0000}"/>
    <cellStyle name="40% - Accent1 2 2_Attribute (16-17)" xfId="5178" xr:uid="{00000000-0005-0000-0000-00002C1A0000}"/>
    <cellStyle name="40% - Accent1 2_Attribute" xfId="18007" xr:uid="{00000000-0005-0000-0000-00002D1A0000}"/>
    <cellStyle name="40% - Accent1 20" xfId="5179" xr:uid="{00000000-0005-0000-0000-00002E1A0000}"/>
    <cellStyle name="40% - Accent1 21" xfId="5180" xr:uid="{00000000-0005-0000-0000-00002F1A0000}"/>
    <cellStyle name="40% - Accent1 22" xfId="5181" xr:uid="{00000000-0005-0000-0000-0000301A0000}"/>
    <cellStyle name="40% - Accent1 22 2" xfId="19476" xr:uid="{00000000-0005-0000-0000-0000311A0000}"/>
    <cellStyle name="40% - Accent1 22_CountryRegionMap" xfId="31610" xr:uid="{00000000-0005-0000-0000-0000321A0000}"/>
    <cellStyle name="40% - Accent1 23" xfId="19477" xr:uid="{00000000-0005-0000-0000-0000331A0000}"/>
    <cellStyle name="40% - Accent1 24" xfId="19478" xr:uid="{00000000-0005-0000-0000-0000341A0000}"/>
    <cellStyle name="40% - Accent1 3" xfId="115" xr:uid="{00000000-0005-0000-0000-0000351A0000}"/>
    <cellStyle name="40% - Accent1 3 10" xfId="5182" xr:uid="{00000000-0005-0000-0000-0000361A0000}"/>
    <cellStyle name="40% - Accent1 3 11" xfId="5183" xr:uid="{00000000-0005-0000-0000-0000371A0000}"/>
    <cellStyle name="40% - Accent1 3 12" xfId="5184" xr:uid="{00000000-0005-0000-0000-0000381A0000}"/>
    <cellStyle name="40% - Accent1 3 13" xfId="5185" xr:uid="{00000000-0005-0000-0000-0000391A0000}"/>
    <cellStyle name="40% - Accent1 3 13 2" xfId="19479" xr:uid="{00000000-0005-0000-0000-00003A1A0000}"/>
    <cellStyle name="40% - Accent1 3 13_CountryRegionMap" xfId="31611" xr:uid="{00000000-0005-0000-0000-00003B1A0000}"/>
    <cellStyle name="40% - Accent1 3 14" xfId="19480" xr:uid="{00000000-0005-0000-0000-00003C1A0000}"/>
    <cellStyle name="40% - Accent1 3 2" xfId="201" xr:uid="{00000000-0005-0000-0000-00003D1A0000}"/>
    <cellStyle name="40% - Accent1 3 2 10" xfId="5186" xr:uid="{00000000-0005-0000-0000-00003E1A0000}"/>
    <cellStyle name="40% - Accent1 3 2 11" xfId="5187" xr:uid="{00000000-0005-0000-0000-00003F1A0000}"/>
    <cellStyle name="40% - Accent1 3 2 12" xfId="5188" xr:uid="{00000000-0005-0000-0000-0000401A0000}"/>
    <cellStyle name="40% - Accent1 3 2 12 2" xfId="19481" xr:uid="{00000000-0005-0000-0000-0000411A0000}"/>
    <cellStyle name="40% - Accent1 3 2 12_CountryRegionMap" xfId="31612" xr:uid="{00000000-0005-0000-0000-0000421A0000}"/>
    <cellStyle name="40% - Accent1 3 2 13" xfId="19482" xr:uid="{00000000-0005-0000-0000-0000431A0000}"/>
    <cellStyle name="40% - Accent1 3 2 2" xfId="260" xr:uid="{00000000-0005-0000-0000-0000441A0000}"/>
    <cellStyle name="40% - Accent1 3 2 2 10" xfId="5189" xr:uid="{00000000-0005-0000-0000-0000451A0000}"/>
    <cellStyle name="40% - Accent1 3 2 2 11" xfId="5190" xr:uid="{00000000-0005-0000-0000-0000461A0000}"/>
    <cellStyle name="40% - Accent1 3 2 2 11 2" xfId="19483" xr:uid="{00000000-0005-0000-0000-0000471A0000}"/>
    <cellStyle name="40% - Accent1 3 2 2 11_CountryRegionMap" xfId="31613" xr:uid="{00000000-0005-0000-0000-0000481A0000}"/>
    <cellStyle name="40% - Accent1 3 2 2 12" xfId="19484" xr:uid="{00000000-0005-0000-0000-0000491A0000}"/>
    <cellStyle name="40% - Accent1 3 2 2 2" xfId="5191" xr:uid="{00000000-0005-0000-0000-00004A1A0000}"/>
    <cellStyle name="40% - Accent1 3 2 2 2 10" xfId="19485" xr:uid="{00000000-0005-0000-0000-00004B1A0000}"/>
    <cellStyle name="40% - Accent1 3 2 2 2 2" xfId="5192" xr:uid="{00000000-0005-0000-0000-00004C1A0000}"/>
    <cellStyle name="40% - Accent1 3 2 2 2 2 2" xfId="5193" xr:uid="{00000000-0005-0000-0000-00004D1A0000}"/>
    <cellStyle name="40% - Accent1 3 2 2 2 2 3" xfId="5194" xr:uid="{00000000-0005-0000-0000-00004E1A0000}"/>
    <cellStyle name="40% - Accent1 3 2 2 2 2 3 2" xfId="19486" xr:uid="{00000000-0005-0000-0000-00004F1A0000}"/>
    <cellStyle name="40% - Accent1 3 2 2 2 2 3_CountryRegionMap" xfId="31614" xr:uid="{00000000-0005-0000-0000-0000501A0000}"/>
    <cellStyle name="40% - Accent1 3 2 2 2 2 4" xfId="19487" xr:uid="{00000000-0005-0000-0000-0000511A0000}"/>
    <cellStyle name="40% - Accent1 3 2 2 2 2_Attribute (16-17)" xfId="5195" xr:uid="{00000000-0005-0000-0000-0000521A0000}"/>
    <cellStyle name="40% - Accent1 3 2 2 2 3" xfId="5196" xr:uid="{00000000-0005-0000-0000-0000531A0000}"/>
    <cellStyle name="40% - Accent1 3 2 2 2 3 2" xfId="5197" xr:uid="{00000000-0005-0000-0000-0000541A0000}"/>
    <cellStyle name="40% - Accent1 3 2 2 2 3 3" xfId="5198" xr:uid="{00000000-0005-0000-0000-0000551A0000}"/>
    <cellStyle name="40% - Accent1 3 2 2 2 3 3 2" xfId="19488" xr:uid="{00000000-0005-0000-0000-0000561A0000}"/>
    <cellStyle name="40% - Accent1 3 2 2 2 3 3_CountryRegionMap" xfId="31615" xr:uid="{00000000-0005-0000-0000-0000571A0000}"/>
    <cellStyle name="40% - Accent1 3 2 2 2 3 4" xfId="19489" xr:uid="{00000000-0005-0000-0000-0000581A0000}"/>
    <cellStyle name="40% - Accent1 3 2 2 2 3_Attribute (16-17)" xfId="5199" xr:uid="{00000000-0005-0000-0000-0000591A0000}"/>
    <cellStyle name="40% - Accent1 3 2 2 2 4" xfId="5200" xr:uid="{00000000-0005-0000-0000-00005A1A0000}"/>
    <cellStyle name="40% - Accent1 3 2 2 2 4 2" xfId="5201" xr:uid="{00000000-0005-0000-0000-00005B1A0000}"/>
    <cellStyle name="40% - Accent1 3 2 2 2 4 3" xfId="5202" xr:uid="{00000000-0005-0000-0000-00005C1A0000}"/>
    <cellStyle name="40% - Accent1 3 2 2 2 4 3 2" xfId="19490" xr:uid="{00000000-0005-0000-0000-00005D1A0000}"/>
    <cellStyle name="40% - Accent1 3 2 2 2 4 3_CountryRegionMap" xfId="31616" xr:uid="{00000000-0005-0000-0000-00005E1A0000}"/>
    <cellStyle name="40% - Accent1 3 2 2 2 4 4" xfId="19491" xr:uid="{00000000-0005-0000-0000-00005F1A0000}"/>
    <cellStyle name="40% - Accent1 3 2 2 2 4_Attribute (16-17)" xfId="5203" xr:uid="{00000000-0005-0000-0000-0000601A0000}"/>
    <cellStyle name="40% - Accent1 3 2 2 2 5" xfId="5204" xr:uid="{00000000-0005-0000-0000-0000611A0000}"/>
    <cellStyle name="40% - Accent1 3 2 2 2 6" xfId="5205" xr:uid="{00000000-0005-0000-0000-0000621A0000}"/>
    <cellStyle name="40% - Accent1 3 2 2 2 7" xfId="5206" xr:uid="{00000000-0005-0000-0000-0000631A0000}"/>
    <cellStyle name="40% - Accent1 3 2 2 2 8" xfId="5207" xr:uid="{00000000-0005-0000-0000-0000641A0000}"/>
    <cellStyle name="40% - Accent1 3 2 2 2 9" xfId="5208" xr:uid="{00000000-0005-0000-0000-0000651A0000}"/>
    <cellStyle name="40% - Accent1 3 2 2 2 9 2" xfId="19492" xr:uid="{00000000-0005-0000-0000-0000661A0000}"/>
    <cellStyle name="40% - Accent1 3 2 2 2 9_CountryRegionMap" xfId="31617" xr:uid="{00000000-0005-0000-0000-0000671A0000}"/>
    <cellStyle name="40% - Accent1 3 2 2 2_Attribute (16-17)" xfId="5209" xr:uid="{00000000-0005-0000-0000-0000681A0000}"/>
    <cellStyle name="40% - Accent1 3 2 2 3" xfId="5210" xr:uid="{00000000-0005-0000-0000-0000691A0000}"/>
    <cellStyle name="40% - Accent1 3 2 2 3 10" xfId="19493" xr:uid="{00000000-0005-0000-0000-00006A1A0000}"/>
    <cellStyle name="40% - Accent1 3 2 2 3 2" xfId="5211" xr:uid="{00000000-0005-0000-0000-00006B1A0000}"/>
    <cellStyle name="40% - Accent1 3 2 2 3 2 2" xfId="5212" xr:uid="{00000000-0005-0000-0000-00006C1A0000}"/>
    <cellStyle name="40% - Accent1 3 2 2 3 2 3" xfId="5213" xr:uid="{00000000-0005-0000-0000-00006D1A0000}"/>
    <cellStyle name="40% - Accent1 3 2 2 3 2 3 2" xfId="19494" xr:uid="{00000000-0005-0000-0000-00006E1A0000}"/>
    <cellStyle name="40% - Accent1 3 2 2 3 2 3_CountryRegionMap" xfId="31618" xr:uid="{00000000-0005-0000-0000-00006F1A0000}"/>
    <cellStyle name="40% - Accent1 3 2 2 3 2 4" xfId="19495" xr:uid="{00000000-0005-0000-0000-0000701A0000}"/>
    <cellStyle name="40% - Accent1 3 2 2 3 2_Attribute (16-17)" xfId="5214" xr:uid="{00000000-0005-0000-0000-0000711A0000}"/>
    <cellStyle name="40% - Accent1 3 2 2 3 3" xfId="5215" xr:uid="{00000000-0005-0000-0000-0000721A0000}"/>
    <cellStyle name="40% - Accent1 3 2 2 3 3 2" xfId="5216" xr:uid="{00000000-0005-0000-0000-0000731A0000}"/>
    <cellStyle name="40% - Accent1 3 2 2 3 3 3" xfId="5217" xr:uid="{00000000-0005-0000-0000-0000741A0000}"/>
    <cellStyle name="40% - Accent1 3 2 2 3 3 3 2" xfId="19496" xr:uid="{00000000-0005-0000-0000-0000751A0000}"/>
    <cellStyle name="40% - Accent1 3 2 2 3 3 3_CountryRegionMap" xfId="31619" xr:uid="{00000000-0005-0000-0000-0000761A0000}"/>
    <cellStyle name="40% - Accent1 3 2 2 3 3 4" xfId="19497" xr:uid="{00000000-0005-0000-0000-0000771A0000}"/>
    <cellStyle name="40% - Accent1 3 2 2 3 3_Attribute (16-17)" xfId="5218" xr:uid="{00000000-0005-0000-0000-0000781A0000}"/>
    <cellStyle name="40% - Accent1 3 2 2 3 4" xfId="5219" xr:uid="{00000000-0005-0000-0000-0000791A0000}"/>
    <cellStyle name="40% - Accent1 3 2 2 3 4 2" xfId="5220" xr:uid="{00000000-0005-0000-0000-00007A1A0000}"/>
    <cellStyle name="40% - Accent1 3 2 2 3 4 3" xfId="5221" xr:uid="{00000000-0005-0000-0000-00007B1A0000}"/>
    <cellStyle name="40% - Accent1 3 2 2 3 4 3 2" xfId="19498" xr:uid="{00000000-0005-0000-0000-00007C1A0000}"/>
    <cellStyle name="40% - Accent1 3 2 2 3 4 3_CountryRegionMap" xfId="31620" xr:uid="{00000000-0005-0000-0000-00007D1A0000}"/>
    <cellStyle name="40% - Accent1 3 2 2 3 4 4" xfId="19499" xr:uid="{00000000-0005-0000-0000-00007E1A0000}"/>
    <cellStyle name="40% - Accent1 3 2 2 3 4_Attribute (16-17)" xfId="5222" xr:uid="{00000000-0005-0000-0000-00007F1A0000}"/>
    <cellStyle name="40% - Accent1 3 2 2 3 5" xfId="5223" xr:uid="{00000000-0005-0000-0000-0000801A0000}"/>
    <cellStyle name="40% - Accent1 3 2 2 3 6" xfId="5224" xr:uid="{00000000-0005-0000-0000-0000811A0000}"/>
    <cellStyle name="40% - Accent1 3 2 2 3 7" xfId="5225" xr:uid="{00000000-0005-0000-0000-0000821A0000}"/>
    <cellStyle name="40% - Accent1 3 2 2 3 8" xfId="5226" xr:uid="{00000000-0005-0000-0000-0000831A0000}"/>
    <cellStyle name="40% - Accent1 3 2 2 3 9" xfId="5227" xr:uid="{00000000-0005-0000-0000-0000841A0000}"/>
    <cellStyle name="40% - Accent1 3 2 2 3 9 2" xfId="19500" xr:uid="{00000000-0005-0000-0000-0000851A0000}"/>
    <cellStyle name="40% - Accent1 3 2 2 3 9_CountryRegionMap" xfId="31621" xr:uid="{00000000-0005-0000-0000-0000861A0000}"/>
    <cellStyle name="40% - Accent1 3 2 2 3_Attribute (16-17)" xfId="5228" xr:uid="{00000000-0005-0000-0000-0000871A0000}"/>
    <cellStyle name="40% - Accent1 3 2 2 4" xfId="5229" xr:uid="{00000000-0005-0000-0000-0000881A0000}"/>
    <cellStyle name="40% - Accent1 3 2 2 4 2" xfId="5230" xr:uid="{00000000-0005-0000-0000-0000891A0000}"/>
    <cellStyle name="40% - Accent1 3 2 2 4 3" xfId="5231" xr:uid="{00000000-0005-0000-0000-00008A1A0000}"/>
    <cellStyle name="40% - Accent1 3 2 2 4 3 2" xfId="19501" xr:uid="{00000000-0005-0000-0000-00008B1A0000}"/>
    <cellStyle name="40% - Accent1 3 2 2 4 3_CountryRegionMap" xfId="31622" xr:uid="{00000000-0005-0000-0000-00008C1A0000}"/>
    <cellStyle name="40% - Accent1 3 2 2 4 4" xfId="19502" xr:uid="{00000000-0005-0000-0000-00008D1A0000}"/>
    <cellStyle name="40% - Accent1 3 2 2 4_Attribute (16-17)" xfId="5232" xr:uid="{00000000-0005-0000-0000-00008E1A0000}"/>
    <cellStyle name="40% - Accent1 3 2 2 5" xfId="5233" xr:uid="{00000000-0005-0000-0000-00008F1A0000}"/>
    <cellStyle name="40% - Accent1 3 2 2 5 2" xfId="5234" xr:uid="{00000000-0005-0000-0000-0000901A0000}"/>
    <cellStyle name="40% - Accent1 3 2 2 5 3" xfId="5235" xr:uid="{00000000-0005-0000-0000-0000911A0000}"/>
    <cellStyle name="40% - Accent1 3 2 2 5 3 2" xfId="19503" xr:uid="{00000000-0005-0000-0000-0000921A0000}"/>
    <cellStyle name="40% - Accent1 3 2 2 5 3_CountryRegionMap" xfId="31623" xr:uid="{00000000-0005-0000-0000-0000931A0000}"/>
    <cellStyle name="40% - Accent1 3 2 2 5 4" xfId="19504" xr:uid="{00000000-0005-0000-0000-0000941A0000}"/>
    <cellStyle name="40% - Accent1 3 2 2 5_Attribute (16-17)" xfId="5236" xr:uid="{00000000-0005-0000-0000-0000951A0000}"/>
    <cellStyle name="40% - Accent1 3 2 2 6" xfId="5237" xr:uid="{00000000-0005-0000-0000-0000961A0000}"/>
    <cellStyle name="40% - Accent1 3 2 2 6 2" xfId="5238" xr:uid="{00000000-0005-0000-0000-0000971A0000}"/>
    <cellStyle name="40% - Accent1 3 2 2 6 3" xfId="5239" xr:uid="{00000000-0005-0000-0000-0000981A0000}"/>
    <cellStyle name="40% - Accent1 3 2 2 6 3 2" xfId="19505" xr:uid="{00000000-0005-0000-0000-0000991A0000}"/>
    <cellStyle name="40% - Accent1 3 2 2 6 3_CountryRegionMap" xfId="31624" xr:uid="{00000000-0005-0000-0000-00009A1A0000}"/>
    <cellStyle name="40% - Accent1 3 2 2 6 4" xfId="19506" xr:uid="{00000000-0005-0000-0000-00009B1A0000}"/>
    <cellStyle name="40% - Accent1 3 2 2 6_Attribute (16-17)" xfId="5240" xr:uid="{00000000-0005-0000-0000-00009C1A0000}"/>
    <cellStyle name="40% - Accent1 3 2 2 7" xfId="5241" xr:uid="{00000000-0005-0000-0000-00009D1A0000}"/>
    <cellStyle name="40% - Accent1 3 2 2 8" xfId="5242" xr:uid="{00000000-0005-0000-0000-00009E1A0000}"/>
    <cellStyle name="40% - Accent1 3 2 2 9" xfId="5243" xr:uid="{00000000-0005-0000-0000-00009F1A0000}"/>
    <cellStyle name="40% - Accent1 3 2 2_Attribute" xfId="18010" xr:uid="{00000000-0005-0000-0000-0000A01A0000}"/>
    <cellStyle name="40% - Accent1 3 2 3" xfId="5244" xr:uid="{00000000-0005-0000-0000-0000A11A0000}"/>
    <cellStyle name="40% - Accent1 3 2 3 10" xfId="19507" xr:uid="{00000000-0005-0000-0000-0000A21A0000}"/>
    <cellStyle name="40% - Accent1 3 2 3 2" xfId="5245" xr:uid="{00000000-0005-0000-0000-0000A31A0000}"/>
    <cellStyle name="40% - Accent1 3 2 3 2 2" xfId="5246" xr:uid="{00000000-0005-0000-0000-0000A41A0000}"/>
    <cellStyle name="40% - Accent1 3 2 3 2 3" xfId="5247" xr:uid="{00000000-0005-0000-0000-0000A51A0000}"/>
    <cellStyle name="40% - Accent1 3 2 3 2 3 2" xfId="19508" xr:uid="{00000000-0005-0000-0000-0000A61A0000}"/>
    <cellStyle name="40% - Accent1 3 2 3 2 3_CountryRegionMap" xfId="31625" xr:uid="{00000000-0005-0000-0000-0000A71A0000}"/>
    <cellStyle name="40% - Accent1 3 2 3 2 4" xfId="19509" xr:uid="{00000000-0005-0000-0000-0000A81A0000}"/>
    <cellStyle name="40% - Accent1 3 2 3 2_Attribute (16-17)" xfId="5248" xr:uid="{00000000-0005-0000-0000-0000A91A0000}"/>
    <cellStyle name="40% - Accent1 3 2 3 3" xfId="5249" xr:uid="{00000000-0005-0000-0000-0000AA1A0000}"/>
    <cellStyle name="40% - Accent1 3 2 3 3 2" xfId="5250" xr:uid="{00000000-0005-0000-0000-0000AB1A0000}"/>
    <cellStyle name="40% - Accent1 3 2 3 3 3" xfId="5251" xr:uid="{00000000-0005-0000-0000-0000AC1A0000}"/>
    <cellStyle name="40% - Accent1 3 2 3 3 3 2" xfId="19510" xr:uid="{00000000-0005-0000-0000-0000AD1A0000}"/>
    <cellStyle name="40% - Accent1 3 2 3 3 3_CountryRegionMap" xfId="31626" xr:uid="{00000000-0005-0000-0000-0000AE1A0000}"/>
    <cellStyle name="40% - Accent1 3 2 3 3 4" xfId="19511" xr:uid="{00000000-0005-0000-0000-0000AF1A0000}"/>
    <cellStyle name="40% - Accent1 3 2 3 3_Attribute (16-17)" xfId="5252" xr:uid="{00000000-0005-0000-0000-0000B01A0000}"/>
    <cellStyle name="40% - Accent1 3 2 3 4" xfId="5253" xr:uid="{00000000-0005-0000-0000-0000B11A0000}"/>
    <cellStyle name="40% - Accent1 3 2 3 4 2" xfId="5254" xr:uid="{00000000-0005-0000-0000-0000B21A0000}"/>
    <cellStyle name="40% - Accent1 3 2 3 4 3" xfId="5255" xr:uid="{00000000-0005-0000-0000-0000B31A0000}"/>
    <cellStyle name="40% - Accent1 3 2 3 4 3 2" xfId="19512" xr:uid="{00000000-0005-0000-0000-0000B41A0000}"/>
    <cellStyle name="40% - Accent1 3 2 3 4 3_CountryRegionMap" xfId="31627" xr:uid="{00000000-0005-0000-0000-0000B51A0000}"/>
    <cellStyle name="40% - Accent1 3 2 3 4 4" xfId="19513" xr:uid="{00000000-0005-0000-0000-0000B61A0000}"/>
    <cellStyle name="40% - Accent1 3 2 3 4_Attribute (16-17)" xfId="5256" xr:uid="{00000000-0005-0000-0000-0000B71A0000}"/>
    <cellStyle name="40% - Accent1 3 2 3 5" xfId="5257" xr:uid="{00000000-0005-0000-0000-0000B81A0000}"/>
    <cellStyle name="40% - Accent1 3 2 3 6" xfId="5258" xr:uid="{00000000-0005-0000-0000-0000B91A0000}"/>
    <cellStyle name="40% - Accent1 3 2 3 7" xfId="5259" xr:uid="{00000000-0005-0000-0000-0000BA1A0000}"/>
    <cellStyle name="40% - Accent1 3 2 3 8" xfId="5260" xr:uid="{00000000-0005-0000-0000-0000BB1A0000}"/>
    <cellStyle name="40% - Accent1 3 2 3 9" xfId="5261" xr:uid="{00000000-0005-0000-0000-0000BC1A0000}"/>
    <cellStyle name="40% - Accent1 3 2 3 9 2" xfId="19514" xr:uid="{00000000-0005-0000-0000-0000BD1A0000}"/>
    <cellStyle name="40% - Accent1 3 2 3 9_CountryRegionMap" xfId="31628" xr:uid="{00000000-0005-0000-0000-0000BE1A0000}"/>
    <cellStyle name="40% - Accent1 3 2 3_Attribute (16-17)" xfId="5262" xr:uid="{00000000-0005-0000-0000-0000BF1A0000}"/>
    <cellStyle name="40% - Accent1 3 2 4" xfId="5263" xr:uid="{00000000-0005-0000-0000-0000C01A0000}"/>
    <cellStyle name="40% - Accent1 3 2 4 10" xfId="19515" xr:uid="{00000000-0005-0000-0000-0000C11A0000}"/>
    <cellStyle name="40% - Accent1 3 2 4 2" xfId="5264" xr:uid="{00000000-0005-0000-0000-0000C21A0000}"/>
    <cellStyle name="40% - Accent1 3 2 4 2 2" xfId="5265" xr:uid="{00000000-0005-0000-0000-0000C31A0000}"/>
    <cellStyle name="40% - Accent1 3 2 4 2 3" xfId="5266" xr:uid="{00000000-0005-0000-0000-0000C41A0000}"/>
    <cellStyle name="40% - Accent1 3 2 4 2 3 2" xfId="19516" xr:uid="{00000000-0005-0000-0000-0000C51A0000}"/>
    <cellStyle name="40% - Accent1 3 2 4 2 3_CountryRegionMap" xfId="31629" xr:uid="{00000000-0005-0000-0000-0000C61A0000}"/>
    <cellStyle name="40% - Accent1 3 2 4 2 4" xfId="19517" xr:uid="{00000000-0005-0000-0000-0000C71A0000}"/>
    <cellStyle name="40% - Accent1 3 2 4 2_Attribute (16-17)" xfId="5267" xr:uid="{00000000-0005-0000-0000-0000C81A0000}"/>
    <cellStyle name="40% - Accent1 3 2 4 3" xfId="5268" xr:uid="{00000000-0005-0000-0000-0000C91A0000}"/>
    <cellStyle name="40% - Accent1 3 2 4 3 2" xfId="5269" xr:uid="{00000000-0005-0000-0000-0000CA1A0000}"/>
    <cellStyle name="40% - Accent1 3 2 4 3 3" xfId="5270" xr:uid="{00000000-0005-0000-0000-0000CB1A0000}"/>
    <cellStyle name="40% - Accent1 3 2 4 3 3 2" xfId="19518" xr:uid="{00000000-0005-0000-0000-0000CC1A0000}"/>
    <cellStyle name="40% - Accent1 3 2 4 3 3_CountryRegionMap" xfId="31630" xr:uid="{00000000-0005-0000-0000-0000CD1A0000}"/>
    <cellStyle name="40% - Accent1 3 2 4 3 4" xfId="19519" xr:uid="{00000000-0005-0000-0000-0000CE1A0000}"/>
    <cellStyle name="40% - Accent1 3 2 4 3_Attribute (16-17)" xfId="5271" xr:uid="{00000000-0005-0000-0000-0000CF1A0000}"/>
    <cellStyle name="40% - Accent1 3 2 4 4" xfId="5272" xr:uid="{00000000-0005-0000-0000-0000D01A0000}"/>
    <cellStyle name="40% - Accent1 3 2 4 4 2" xfId="5273" xr:uid="{00000000-0005-0000-0000-0000D11A0000}"/>
    <cellStyle name="40% - Accent1 3 2 4 4 3" xfId="5274" xr:uid="{00000000-0005-0000-0000-0000D21A0000}"/>
    <cellStyle name="40% - Accent1 3 2 4 4 3 2" xfId="19520" xr:uid="{00000000-0005-0000-0000-0000D31A0000}"/>
    <cellStyle name="40% - Accent1 3 2 4 4 3_CountryRegionMap" xfId="31631" xr:uid="{00000000-0005-0000-0000-0000D41A0000}"/>
    <cellStyle name="40% - Accent1 3 2 4 4 4" xfId="19521" xr:uid="{00000000-0005-0000-0000-0000D51A0000}"/>
    <cellStyle name="40% - Accent1 3 2 4 4_Attribute (16-17)" xfId="5275" xr:uid="{00000000-0005-0000-0000-0000D61A0000}"/>
    <cellStyle name="40% - Accent1 3 2 4 5" xfId="5276" xr:uid="{00000000-0005-0000-0000-0000D71A0000}"/>
    <cellStyle name="40% - Accent1 3 2 4 6" xfId="5277" xr:uid="{00000000-0005-0000-0000-0000D81A0000}"/>
    <cellStyle name="40% - Accent1 3 2 4 7" xfId="5278" xr:uid="{00000000-0005-0000-0000-0000D91A0000}"/>
    <cellStyle name="40% - Accent1 3 2 4 8" xfId="5279" xr:uid="{00000000-0005-0000-0000-0000DA1A0000}"/>
    <cellStyle name="40% - Accent1 3 2 4 9" xfId="5280" xr:uid="{00000000-0005-0000-0000-0000DB1A0000}"/>
    <cellStyle name="40% - Accent1 3 2 4 9 2" xfId="19522" xr:uid="{00000000-0005-0000-0000-0000DC1A0000}"/>
    <cellStyle name="40% - Accent1 3 2 4 9_CountryRegionMap" xfId="31632" xr:uid="{00000000-0005-0000-0000-0000DD1A0000}"/>
    <cellStyle name="40% - Accent1 3 2 4_Attribute (16-17)" xfId="5281" xr:uid="{00000000-0005-0000-0000-0000DE1A0000}"/>
    <cellStyle name="40% - Accent1 3 2 5" xfId="5282" xr:uid="{00000000-0005-0000-0000-0000DF1A0000}"/>
    <cellStyle name="40% - Accent1 3 2 5 2" xfId="5283" xr:uid="{00000000-0005-0000-0000-0000E01A0000}"/>
    <cellStyle name="40% - Accent1 3 2 5 3" xfId="5284" xr:uid="{00000000-0005-0000-0000-0000E11A0000}"/>
    <cellStyle name="40% - Accent1 3 2 5 3 2" xfId="19523" xr:uid="{00000000-0005-0000-0000-0000E21A0000}"/>
    <cellStyle name="40% - Accent1 3 2 5 3_CountryRegionMap" xfId="31633" xr:uid="{00000000-0005-0000-0000-0000E31A0000}"/>
    <cellStyle name="40% - Accent1 3 2 5 4" xfId="19524" xr:uid="{00000000-0005-0000-0000-0000E41A0000}"/>
    <cellStyle name="40% - Accent1 3 2 5_Attribute (16-17)" xfId="5285" xr:uid="{00000000-0005-0000-0000-0000E51A0000}"/>
    <cellStyle name="40% - Accent1 3 2 6" xfId="5286" xr:uid="{00000000-0005-0000-0000-0000E61A0000}"/>
    <cellStyle name="40% - Accent1 3 2 6 2" xfId="5287" xr:uid="{00000000-0005-0000-0000-0000E71A0000}"/>
    <cellStyle name="40% - Accent1 3 2 6 3" xfId="5288" xr:uid="{00000000-0005-0000-0000-0000E81A0000}"/>
    <cellStyle name="40% - Accent1 3 2 6 3 2" xfId="19525" xr:uid="{00000000-0005-0000-0000-0000E91A0000}"/>
    <cellStyle name="40% - Accent1 3 2 6 3_CountryRegionMap" xfId="31634" xr:uid="{00000000-0005-0000-0000-0000EA1A0000}"/>
    <cellStyle name="40% - Accent1 3 2 6 4" xfId="19526" xr:uid="{00000000-0005-0000-0000-0000EB1A0000}"/>
    <cellStyle name="40% - Accent1 3 2 6_Attribute (16-17)" xfId="5289" xr:uid="{00000000-0005-0000-0000-0000EC1A0000}"/>
    <cellStyle name="40% - Accent1 3 2 7" xfId="5290" xr:uid="{00000000-0005-0000-0000-0000ED1A0000}"/>
    <cellStyle name="40% - Accent1 3 2 7 2" xfId="5291" xr:uid="{00000000-0005-0000-0000-0000EE1A0000}"/>
    <cellStyle name="40% - Accent1 3 2 7 3" xfId="5292" xr:uid="{00000000-0005-0000-0000-0000EF1A0000}"/>
    <cellStyle name="40% - Accent1 3 2 7 3 2" xfId="19527" xr:uid="{00000000-0005-0000-0000-0000F01A0000}"/>
    <cellStyle name="40% - Accent1 3 2 7 3_CountryRegionMap" xfId="31635" xr:uid="{00000000-0005-0000-0000-0000F11A0000}"/>
    <cellStyle name="40% - Accent1 3 2 7 4" xfId="19528" xr:uid="{00000000-0005-0000-0000-0000F21A0000}"/>
    <cellStyle name="40% - Accent1 3 2 7_Attribute (16-17)" xfId="5293" xr:uid="{00000000-0005-0000-0000-0000F31A0000}"/>
    <cellStyle name="40% - Accent1 3 2 8" xfId="5294" xr:uid="{00000000-0005-0000-0000-0000F41A0000}"/>
    <cellStyle name="40% - Accent1 3 2 9" xfId="5295" xr:uid="{00000000-0005-0000-0000-0000F51A0000}"/>
    <cellStyle name="40% - Accent1 3 2_Attribute" xfId="18009" xr:uid="{00000000-0005-0000-0000-0000F61A0000}"/>
    <cellStyle name="40% - Accent1 3 3" xfId="231" xr:uid="{00000000-0005-0000-0000-0000F71A0000}"/>
    <cellStyle name="40% - Accent1 3 3 10" xfId="5296" xr:uid="{00000000-0005-0000-0000-0000F81A0000}"/>
    <cellStyle name="40% - Accent1 3 3 11" xfId="5297" xr:uid="{00000000-0005-0000-0000-0000F91A0000}"/>
    <cellStyle name="40% - Accent1 3 3 11 2" xfId="19529" xr:uid="{00000000-0005-0000-0000-0000FA1A0000}"/>
    <cellStyle name="40% - Accent1 3 3 11_CountryRegionMap" xfId="31636" xr:uid="{00000000-0005-0000-0000-0000FB1A0000}"/>
    <cellStyle name="40% - Accent1 3 3 12" xfId="19530" xr:uid="{00000000-0005-0000-0000-0000FC1A0000}"/>
    <cellStyle name="40% - Accent1 3 3 2" xfId="5298" xr:uid="{00000000-0005-0000-0000-0000FD1A0000}"/>
    <cellStyle name="40% - Accent1 3 3 2 10" xfId="19531" xr:uid="{00000000-0005-0000-0000-0000FE1A0000}"/>
    <cellStyle name="40% - Accent1 3 3 2 2" xfId="5299" xr:uid="{00000000-0005-0000-0000-0000FF1A0000}"/>
    <cellStyle name="40% - Accent1 3 3 2 2 2" xfId="5300" xr:uid="{00000000-0005-0000-0000-0000001B0000}"/>
    <cellStyle name="40% - Accent1 3 3 2 2 3" xfId="5301" xr:uid="{00000000-0005-0000-0000-0000011B0000}"/>
    <cellStyle name="40% - Accent1 3 3 2 2 3 2" xfId="19532" xr:uid="{00000000-0005-0000-0000-0000021B0000}"/>
    <cellStyle name="40% - Accent1 3 3 2 2 3_CountryRegionMap" xfId="31637" xr:uid="{00000000-0005-0000-0000-0000031B0000}"/>
    <cellStyle name="40% - Accent1 3 3 2 2 4" xfId="19533" xr:uid="{00000000-0005-0000-0000-0000041B0000}"/>
    <cellStyle name="40% - Accent1 3 3 2 2_Attribute (16-17)" xfId="5302" xr:uid="{00000000-0005-0000-0000-0000051B0000}"/>
    <cellStyle name="40% - Accent1 3 3 2 3" xfId="5303" xr:uid="{00000000-0005-0000-0000-0000061B0000}"/>
    <cellStyle name="40% - Accent1 3 3 2 3 2" xfId="5304" xr:uid="{00000000-0005-0000-0000-0000071B0000}"/>
    <cellStyle name="40% - Accent1 3 3 2 3 3" xfId="5305" xr:uid="{00000000-0005-0000-0000-0000081B0000}"/>
    <cellStyle name="40% - Accent1 3 3 2 3 3 2" xfId="19534" xr:uid="{00000000-0005-0000-0000-0000091B0000}"/>
    <cellStyle name="40% - Accent1 3 3 2 3 3_CountryRegionMap" xfId="31638" xr:uid="{00000000-0005-0000-0000-00000A1B0000}"/>
    <cellStyle name="40% - Accent1 3 3 2 3 4" xfId="19535" xr:uid="{00000000-0005-0000-0000-00000B1B0000}"/>
    <cellStyle name="40% - Accent1 3 3 2 3_Attribute (16-17)" xfId="5306" xr:uid="{00000000-0005-0000-0000-00000C1B0000}"/>
    <cellStyle name="40% - Accent1 3 3 2 4" xfId="5307" xr:uid="{00000000-0005-0000-0000-00000D1B0000}"/>
    <cellStyle name="40% - Accent1 3 3 2 4 2" xfId="5308" xr:uid="{00000000-0005-0000-0000-00000E1B0000}"/>
    <cellStyle name="40% - Accent1 3 3 2 4 3" xfId="5309" xr:uid="{00000000-0005-0000-0000-00000F1B0000}"/>
    <cellStyle name="40% - Accent1 3 3 2 4 3 2" xfId="19536" xr:uid="{00000000-0005-0000-0000-0000101B0000}"/>
    <cellStyle name="40% - Accent1 3 3 2 4 3_CountryRegionMap" xfId="31639" xr:uid="{00000000-0005-0000-0000-0000111B0000}"/>
    <cellStyle name="40% - Accent1 3 3 2 4 4" xfId="19537" xr:uid="{00000000-0005-0000-0000-0000121B0000}"/>
    <cellStyle name="40% - Accent1 3 3 2 4_Attribute (16-17)" xfId="5310" xr:uid="{00000000-0005-0000-0000-0000131B0000}"/>
    <cellStyle name="40% - Accent1 3 3 2 5" xfId="5311" xr:uid="{00000000-0005-0000-0000-0000141B0000}"/>
    <cellStyle name="40% - Accent1 3 3 2 6" xfId="5312" xr:uid="{00000000-0005-0000-0000-0000151B0000}"/>
    <cellStyle name="40% - Accent1 3 3 2 7" xfId="5313" xr:uid="{00000000-0005-0000-0000-0000161B0000}"/>
    <cellStyle name="40% - Accent1 3 3 2 8" xfId="5314" xr:uid="{00000000-0005-0000-0000-0000171B0000}"/>
    <cellStyle name="40% - Accent1 3 3 2 9" xfId="5315" xr:uid="{00000000-0005-0000-0000-0000181B0000}"/>
    <cellStyle name="40% - Accent1 3 3 2 9 2" xfId="19538" xr:uid="{00000000-0005-0000-0000-0000191B0000}"/>
    <cellStyle name="40% - Accent1 3 3 2 9_CountryRegionMap" xfId="31640" xr:uid="{00000000-0005-0000-0000-00001A1B0000}"/>
    <cellStyle name="40% - Accent1 3 3 2_Attribute (16-17)" xfId="5316" xr:uid="{00000000-0005-0000-0000-00001B1B0000}"/>
    <cellStyle name="40% - Accent1 3 3 3" xfId="5317" xr:uid="{00000000-0005-0000-0000-00001C1B0000}"/>
    <cellStyle name="40% - Accent1 3 3 3 10" xfId="19539" xr:uid="{00000000-0005-0000-0000-00001D1B0000}"/>
    <cellStyle name="40% - Accent1 3 3 3 2" xfId="5318" xr:uid="{00000000-0005-0000-0000-00001E1B0000}"/>
    <cellStyle name="40% - Accent1 3 3 3 2 2" xfId="5319" xr:uid="{00000000-0005-0000-0000-00001F1B0000}"/>
    <cellStyle name="40% - Accent1 3 3 3 2 3" xfId="5320" xr:uid="{00000000-0005-0000-0000-0000201B0000}"/>
    <cellStyle name="40% - Accent1 3 3 3 2 3 2" xfId="19540" xr:uid="{00000000-0005-0000-0000-0000211B0000}"/>
    <cellStyle name="40% - Accent1 3 3 3 2 3_CountryRegionMap" xfId="31641" xr:uid="{00000000-0005-0000-0000-0000221B0000}"/>
    <cellStyle name="40% - Accent1 3 3 3 2 4" xfId="19541" xr:uid="{00000000-0005-0000-0000-0000231B0000}"/>
    <cellStyle name="40% - Accent1 3 3 3 2_Attribute (16-17)" xfId="5321" xr:uid="{00000000-0005-0000-0000-0000241B0000}"/>
    <cellStyle name="40% - Accent1 3 3 3 3" xfId="5322" xr:uid="{00000000-0005-0000-0000-0000251B0000}"/>
    <cellStyle name="40% - Accent1 3 3 3 3 2" xfId="5323" xr:uid="{00000000-0005-0000-0000-0000261B0000}"/>
    <cellStyle name="40% - Accent1 3 3 3 3 3" xfId="5324" xr:uid="{00000000-0005-0000-0000-0000271B0000}"/>
    <cellStyle name="40% - Accent1 3 3 3 3 3 2" xfId="19542" xr:uid="{00000000-0005-0000-0000-0000281B0000}"/>
    <cellStyle name="40% - Accent1 3 3 3 3 3_CountryRegionMap" xfId="31642" xr:uid="{00000000-0005-0000-0000-0000291B0000}"/>
    <cellStyle name="40% - Accent1 3 3 3 3 4" xfId="19543" xr:uid="{00000000-0005-0000-0000-00002A1B0000}"/>
    <cellStyle name="40% - Accent1 3 3 3 3_Attribute (16-17)" xfId="5325" xr:uid="{00000000-0005-0000-0000-00002B1B0000}"/>
    <cellStyle name="40% - Accent1 3 3 3 4" xfId="5326" xr:uid="{00000000-0005-0000-0000-00002C1B0000}"/>
    <cellStyle name="40% - Accent1 3 3 3 4 2" xfId="5327" xr:uid="{00000000-0005-0000-0000-00002D1B0000}"/>
    <cellStyle name="40% - Accent1 3 3 3 4 3" xfId="5328" xr:uid="{00000000-0005-0000-0000-00002E1B0000}"/>
    <cellStyle name="40% - Accent1 3 3 3 4 3 2" xfId="19544" xr:uid="{00000000-0005-0000-0000-00002F1B0000}"/>
    <cellStyle name="40% - Accent1 3 3 3 4 3_CountryRegionMap" xfId="31643" xr:uid="{00000000-0005-0000-0000-0000301B0000}"/>
    <cellStyle name="40% - Accent1 3 3 3 4 4" xfId="19545" xr:uid="{00000000-0005-0000-0000-0000311B0000}"/>
    <cellStyle name="40% - Accent1 3 3 3 4_Attribute (16-17)" xfId="5329" xr:uid="{00000000-0005-0000-0000-0000321B0000}"/>
    <cellStyle name="40% - Accent1 3 3 3 5" xfId="5330" xr:uid="{00000000-0005-0000-0000-0000331B0000}"/>
    <cellStyle name="40% - Accent1 3 3 3 6" xfId="5331" xr:uid="{00000000-0005-0000-0000-0000341B0000}"/>
    <cellStyle name="40% - Accent1 3 3 3 7" xfId="5332" xr:uid="{00000000-0005-0000-0000-0000351B0000}"/>
    <cellStyle name="40% - Accent1 3 3 3 8" xfId="5333" xr:uid="{00000000-0005-0000-0000-0000361B0000}"/>
    <cellStyle name="40% - Accent1 3 3 3 9" xfId="5334" xr:uid="{00000000-0005-0000-0000-0000371B0000}"/>
    <cellStyle name="40% - Accent1 3 3 3 9 2" xfId="19546" xr:uid="{00000000-0005-0000-0000-0000381B0000}"/>
    <cellStyle name="40% - Accent1 3 3 3 9_CountryRegionMap" xfId="31644" xr:uid="{00000000-0005-0000-0000-0000391B0000}"/>
    <cellStyle name="40% - Accent1 3 3 3_Attribute (16-17)" xfId="5335" xr:uid="{00000000-0005-0000-0000-00003A1B0000}"/>
    <cellStyle name="40% - Accent1 3 3 4" xfId="5336" xr:uid="{00000000-0005-0000-0000-00003B1B0000}"/>
    <cellStyle name="40% - Accent1 3 3 4 2" xfId="5337" xr:uid="{00000000-0005-0000-0000-00003C1B0000}"/>
    <cellStyle name="40% - Accent1 3 3 4 3" xfId="5338" xr:uid="{00000000-0005-0000-0000-00003D1B0000}"/>
    <cellStyle name="40% - Accent1 3 3 4 3 2" xfId="19547" xr:uid="{00000000-0005-0000-0000-00003E1B0000}"/>
    <cellStyle name="40% - Accent1 3 3 4 3_CountryRegionMap" xfId="31645" xr:uid="{00000000-0005-0000-0000-00003F1B0000}"/>
    <cellStyle name="40% - Accent1 3 3 4 4" xfId="19548" xr:uid="{00000000-0005-0000-0000-0000401B0000}"/>
    <cellStyle name="40% - Accent1 3 3 4_Attribute (16-17)" xfId="5339" xr:uid="{00000000-0005-0000-0000-0000411B0000}"/>
    <cellStyle name="40% - Accent1 3 3 5" xfId="5340" xr:uid="{00000000-0005-0000-0000-0000421B0000}"/>
    <cellStyle name="40% - Accent1 3 3 5 2" xfId="5341" xr:uid="{00000000-0005-0000-0000-0000431B0000}"/>
    <cellStyle name="40% - Accent1 3 3 5 3" xfId="5342" xr:uid="{00000000-0005-0000-0000-0000441B0000}"/>
    <cellStyle name="40% - Accent1 3 3 5 3 2" xfId="19549" xr:uid="{00000000-0005-0000-0000-0000451B0000}"/>
    <cellStyle name="40% - Accent1 3 3 5 3_CountryRegionMap" xfId="31646" xr:uid="{00000000-0005-0000-0000-0000461B0000}"/>
    <cellStyle name="40% - Accent1 3 3 5 4" xfId="19550" xr:uid="{00000000-0005-0000-0000-0000471B0000}"/>
    <cellStyle name="40% - Accent1 3 3 5_Attribute (16-17)" xfId="5343" xr:uid="{00000000-0005-0000-0000-0000481B0000}"/>
    <cellStyle name="40% - Accent1 3 3 6" xfId="5344" xr:uid="{00000000-0005-0000-0000-0000491B0000}"/>
    <cellStyle name="40% - Accent1 3 3 6 2" xfId="5345" xr:uid="{00000000-0005-0000-0000-00004A1B0000}"/>
    <cellStyle name="40% - Accent1 3 3 6 3" xfId="5346" xr:uid="{00000000-0005-0000-0000-00004B1B0000}"/>
    <cellStyle name="40% - Accent1 3 3 6 3 2" xfId="19551" xr:uid="{00000000-0005-0000-0000-00004C1B0000}"/>
    <cellStyle name="40% - Accent1 3 3 6 3_CountryRegionMap" xfId="31647" xr:uid="{00000000-0005-0000-0000-00004D1B0000}"/>
    <cellStyle name="40% - Accent1 3 3 6 4" xfId="19552" xr:uid="{00000000-0005-0000-0000-00004E1B0000}"/>
    <cellStyle name="40% - Accent1 3 3 6_Attribute (16-17)" xfId="5347" xr:uid="{00000000-0005-0000-0000-00004F1B0000}"/>
    <cellStyle name="40% - Accent1 3 3 7" xfId="5348" xr:uid="{00000000-0005-0000-0000-0000501B0000}"/>
    <cellStyle name="40% - Accent1 3 3 8" xfId="5349" xr:uid="{00000000-0005-0000-0000-0000511B0000}"/>
    <cellStyle name="40% - Accent1 3 3 9" xfId="5350" xr:uid="{00000000-0005-0000-0000-0000521B0000}"/>
    <cellStyle name="40% - Accent1 3 3_Attribute" xfId="18011" xr:uid="{00000000-0005-0000-0000-0000531B0000}"/>
    <cellStyle name="40% - Accent1 3 4" xfId="5351" xr:uid="{00000000-0005-0000-0000-0000541B0000}"/>
    <cellStyle name="40% - Accent1 3 4 10" xfId="19553" xr:uid="{00000000-0005-0000-0000-0000551B0000}"/>
    <cellStyle name="40% - Accent1 3 4 2" xfId="5352" xr:uid="{00000000-0005-0000-0000-0000561B0000}"/>
    <cellStyle name="40% - Accent1 3 4 2 2" xfId="5353" xr:uid="{00000000-0005-0000-0000-0000571B0000}"/>
    <cellStyle name="40% - Accent1 3 4 2 3" xfId="5354" xr:uid="{00000000-0005-0000-0000-0000581B0000}"/>
    <cellStyle name="40% - Accent1 3 4 2 3 2" xfId="19554" xr:uid="{00000000-0005-0000-0000-0000591B0000}"/>
    <cellStyle name="40% - Accent1 3 4 2 3_CountryRegionMap" xfId="31648" xr:uid="{00000000-0005-0000-0000-00005A1B0000}"/>
    <cellStyle name="40% - Accent1 3 4 2 4" xfId="19555" xr:uid="{00000000-0005-0000-0000-00005B1B0000}"/>
    <cellStyle name="40% - Accent1 3 4 2_Attribute (16-17)" xfId="5355" xr:uid="{00000000-0005-0000-0000-00005C1B0000}"/>
    <cellStyle name="40% - Accent1 3 4 3" xfId="5356" xr:uid="{00000000-0005-0000-0000-00005D1B0000}"/>
    <cellStyle name="40% - Accent1 3 4 3 2" xfId="5357" xr:uid="{00000000-0005-0000-0000-00005E1B0000}"/>
    <cellStyle name="40% - Accent1 3 4 3 3" xfId="5358" xr:uid="{00000000-0005-0000-0000-00005F1B0000}"/>
    <cellStyle name="40% - Accent1 3 4 3 3 2" xfId="19556" xr:uid="{00000000-0005-0000-0000-0000601B0000}"/>
    <cellStyle name="40% - Accent1 3 4 3 3_CountryRegionMap" xfId="31649" xr:uid="{00000000-0005-0000-0000-0000611B0000}"/>
    <cellStyle name="40% - Accent1 3 4 3 4" xfId="19557" xr:uid="{00000000-0005-0000-0000-0000621B0000}"/>
    <cellStyle name="40% - Accent1 3 4 3_Attribute (16-17)" xfId="5359" xr:uid="{00000000-0005-0000-0000-0000631B0000}"/>
    <cellStyle name="40% - Accent1 3 4 4" xfId="5360" xr:uid="{00000000-0005-0000-0000-0000641B0000}"/>
    <cellStyle name="40% - Accent1 3 4 4 2" xfId="5361" xr:uid="{00000000-0005-0000-0000-0000651B0000}"/>
    <cellStyle name="40% - Accent1 3 4 4 3" xfId="5362" xr:uid="{00000000-0005-0000-0000-0000661B0000}"/>
    <cellStyle name="40% - Accent1 3 4 4 3 2" xfId="19558" xr:uid="{00000000-0005-0000-0000-0000671B0000}"/>
    <cellStyle name="40% - Accent1 3 4 4 3_CountryRegionMap" xfId="31650" xr:uid="{00000000-0005-0000-0000-0000681B0000}"/>
    <cellStyle name="40% - Accent1 3 4 4 4" xfId="19559" xr:uid="{00000000-0005-0000-0000-0000691B0000}"/>
    <cellStyle name="40% - Accent1 3 4 4_Attribute (16-17)" xfId="5363" xr:uid="{00000000-0005-0000-0000-00006A1B0000}"/>
    <cellStyle name="40% - Accent1 3 4 5" xfId="5364" xr:uid="{00000000-0005-0000-0000-00006B1B0000}"/>
    <cellStyle name="40% - Accent1 3 4 6" xfId="5365" xr:uid="{00000000-0005-0000-0000-00006C1B0000}"/>
    <cellStyle name="40% - Accent1 3 4 7" xfId="5366" xr:uid="{00000000-0005-0000-0000-00006D1B0000}"/>
    <cellStyle name="40% - Accent1 3 4 8" xfId="5367" xr:uid="{00000000-0005-0000-0000-00006E1B0000}"/>
    <cellStyle name="40% - Accent1 3 4 9" xfId="5368" xr:uid="{00000000-0005-0000-0000-00006F1B0000}"/>
    <cellStyle name="40% - Accent1 3 4 9 2" xfId="19560" xr:uid="{00000000-0005-0000-0000-0000701B0000}"/>
    <cellStyle name="40% - Accent1 3 4 9_CountryRegionMap" xfId="31651" xr:uid="{00000000-0005-0000-0000-0000711B0000}"/>
    <cellStyle name="40% - Accent1 3 4_Attribute (16-17)" xfId="5369" xr:uid="{00000000-0005-0000-0000-0000721B0000}"/>
    <cellStyle name="40% - Accent1 3 5" xfId="5370" xr:uid="{00000000-0005-0000-0000-0000731B0000}"/>
    <cellStyle name="40% - Accent1 3 5 10" xfId="19561" xr:uid="{00000000-0005-0000-0000-0000741B0000}"/>
    <cellStyle name="40% - Accent1 3 5 2" xfId="5371" xr:uid="{00000000-0005-0000-0000-0000751B0000}"/>
    <cellStyle name="40% - Accent1 3 5 2 2" xfId="5372" xr:uid="{00000000-0005-0000-0000-0000761B0000}"/>
    <cellStyle name="40% - Accent1 3 5 2 3" xfId="5373" xr:uid="{00000000-0005-0000-0000-0000771B0000}"/>
    <cellStyle name="40% - Accent1 3 5 2 3 2" xfId="19562" xr:uid="{00000000-0005-0000-0000-0000781B0000}"/>
    <cellStyle name="40% - Accent1 3 5 2 3_CountryRegionMap" xfId="31652" xr:uid="{00000000-0005-0000-0000-0000791B0000}"/>
    <cellStyle name="40% - Accent1 3 5 2 4" xfId="19563" xr:uid="{00000000-0005-0000-0000-00007A1B0000}"/>
    <cellStyle name="40% - Accent1 3 5 2_Attribute (16-17)" xfId="5374" xr:uid="{00000000-0005-0000-0000-00007B1B0000}"/>
    <cellStyle name="40% - Accent1 3 5 3" xfId="5375" xr:uid="{00000000-0005-0000-0000-00007C1B0000}"/>
    <cellStyle name="40% - Accent1 3 5 3 2" xfId="5376" xr:uid="{00000000-0005-0000-0000-00007D1B0000}"/>
    <cellStyle name="40% - Accent1 3 5 3 3" xfId="5377" xr:uid="{00000000-0005-0000-0000-00007E1B0000}"/>
    <cellStyle name="40% - Accent1 3 5 3 3 2" xfId="19564" xr:uid="{00000000-0005-0000-0000-00007F1B0000}"/>
    <cellStyle name="40% - Accent1 3 5 3 3_CountryRegionMap" xfId="31653" xr:uid="{00000000-0005-0000-0000-0000801B0000}"/>
    <cellStyle name="40% - Accent1 3 5 3 4" xfId="19565" xr:uid="{00000000-0005-0000-0000-0000811B0000}"/>
    <cellStyle name="40% - Accent1 3 5 3_Attribute (16-17)" xfId="5378" xr:uid="{00000000-0005-0000-0000-0000821B0000}"/>
    <cellStyle name="40% - Accent1 3 5 4" xfId="5379" xr:uid="{00000000-0005-0000-0000-0000831B0000}"/>
    <cellStyle name="40% - Accent1 3 5 4 2" xfId="5380" xr:uid="{00000000-0005-0000-0000-0000841B0000}"/>
    <cellStyle name="40% - Accent1 3 5 4 3" xfId="5381" xr:uid="{00000000-0005-0000-0000-0000851B0000}"/>
    <cellStyle name="40% - Accent1 3 5 4 3 2" xfId="19566" xr:uid="{00000000-0005-0000-0000-0000861B0000}"/>
    <cellStyle name="40% - Accent1 3 5 4 3_CountryRegionMap" xfId="31654" xr:uid="{00000000-0005-0000-0000-0000871B0000}"/>
    <cellStyle name="40% - Accent1 3 5 4 4" xfId="19567" xr:uid="{00000000-0005-0000-0000-0000881B0000}"/>
    <cellStyle name="40% - Accent1 3 5 4_Attribute (16-17)" xfId="5382" xr:uid="{00000000-0005-0000-0000-0000891B0000}"/>
    <cellStyle name="40% - Accent1 3 5 5" xfId="5383" xr:uid="{00000000-0005-0000-0000-00008A1B0000}"/>
    <cellStyle name="40% - Accent1 3 5 6" xfId="5384" xr:uid="{00000000-0005-0000-0000-00008B1B0000}"/>
    <cellStyle name="40% - Accent1 3 5 7" xfId="5385" xr:uid="{00000000-0005-0000-0000-00008C1B0000}"/>
    <cellStyle name="40% - Accent1 3 5 8" xfId="5386" xr:uid="{00000000-0005-0000-0000-00008D1B0000}"/>
    <cellStyle name="40% - Accent1 3 5 9" xfId="5387" xr:uid="{00000000-0005-0000-0000-00008E1B0000}"/>
    <cellStyle name="40% - Accent1 3 5 9 2" xfId="19568" xr:uid="{00000000-0005-0000-0000-00008F1B0000}"/>
    <cellStyle name="40% - Accent1 3 5 9_CountryRegionMap" xfId="31655" xr:uid="{00000000-0005-0000-0000-0000901B0000}"/>
    <cellStyle name="40% - Accent1 3 5_Attribute (16-17)" xfId="5388" xr:uid="{00000000-0005-0000-0000-0000911B0000}"/>
    <cellStyle name="40% - Accent1 3 6" xfId="5389" xr:uid="{00000000-0005-0000-0000-0000921B0000}"/>
    <cellStyle name="40% - Accent1 3 6 2" xfId="5390" xr:uid="{00000000-0005-0000-0000-0000931B0000}"/>
    <cellStyle name="40% - Accent1 3 6 3" xfId="5391" xr:uid="{00000000-0005-0000-0000-0000941B0000}"/>
    <cellStyle name="40% - Accent1 3 6 3 2" xfId="19569" xr:uid="{00000000-0005-0000-0000-0000951B0000}"/>
    <cellStyle name="40% - Accent1 3 6 3_CountryRegionMap" xfId="31656" xr:uid="{00000000-0005-0000-0000-0000961B0000}"/>
    <cellStyle name="40% - Accent1 3 6 4" xfId="19570" xr:uid="{00000000-0005-0000-0000-0000971B0000}"/>
    <cellStyle name="40% - Accent1 3 6_Attribute (16-17)" xfId="5392" xr:uid="{00000000-0005-0000-0000-0000981B0000}"/>
    <cellStyle name="40% - Accent1 3 7" xfId="5393" xr:uid="{00000000-0005-0000-0000-0000991B0000}"/>
    <cellStyle name="40% - Accent1 3 7 2" xfId="5394" xr:uid="{00000000-0005-0000-0000-00009A1B0000}"/>
    <cellStyle name="40% - Accent1 3 7 3" xfId="5395" xr:uid="{00000000-0005-0000-0000-00009B1B0000}"/>
    <cellStyle name="40% - Accent1 3 7 3 2" xfId="19571" xr:uid="{00000000-0005-0000-0000-00009C1B0000}"/>
    <cellStyle name="40% - Accent1 3 7 3_CountryRegionMap" xfId="31657" xr:uid="{00000000-0005-0000-0000-00009D1B0000}"/>
    <cellStyle name="40% - Accent1 3 7 4" xfId="19572" xr:uid="{00000000-0005-0000-0000-00009E1B0000}"/>
    <cellStyle name="40% - Accent1 3 7_Attribute (16-17)" xfId="5396" xr:uid="{00000000-0005-0000-0000-00009F1B0000}"/>
    <cellStyle name="40% - Accent1 3 8" xfId="5397" xr:uid="{00000000-0005-0000-0000-0000A01B0000}"/>
    <cellStyle name="40% - Accent1 3 8 2" xfId="5398" xr:uid="{00000000-0005-0000-0000-0000A11B0000}"/>
    <cellStyle name="40% - Accent1 3 8 3" xfId="5399" xr:uid="{00000000-0005-0000-0000-0000A21B0000}"/>
    <cellStyle name="40% - Accent1 3 8 3 2" xfId="19573" xr:uid="{00000000-0005-0000-0000-0000A31B0000}"/>
    <cellStyle name="40% - Accent1 3 8 3_CountryRegionMap" xfId="31658" xr:uid="{00000000-0005-0000-0000-0000A41B0000}"/>
    <cellStyle name="40% - Accent1 3 8 4" xfId="19574" xr:uid="{00000000-0005-0000-0000-0000A51B0000}"/>
    <cellStyle name="40% - Accent1 3 8_Attribute (16-17)" xfId="5400" xr:uid="{00000000-0005-0000-0000-0000A61B0000}"/>
    <cellStyle name="40% - Accent1 3 9" xfId="5401" xr:uid="{00000000-0005-0000-0000-0000A71B0000}"/>
    <cellStyle name="40% - Accent1 3_Attribute" xfId="18008" xr:uid="{00000000-0005-0000-0000-0000A81B0000}"/>
    <cellStyle name="40% - Accent1 4" xfId="159" xr:uid="{00000000-0005-0000-0000-0000A91B0000}"/>
    <cellStyle name="40% - Accent1 5" xfId="140" xr:uid="{00000000-0005-0000-0000-0000AA1B0000}"/>
    <cellStyle name="40% - Accent1 5 10" xfId="5402" xr:uid="{00000000-0005-0000-0000-0000AB1B0000}"/>
    <cellStyle name="40% - Accent1 5 11" xfId="5403" xr:uid="{00000000-0005-0000-0000-0000AC1B0000}"/>
    <cellStyle name="40% - Accent1 5 12" xfId="5404" xr:uid="{00000000-0005-0000-0000-0000AD1B0000}"/>
    <cellStyle name="40% - Accent1 5 12 2" xfId="19575" xr:uid="{00000000-0005-0000-0000-0000AE1B0000}"/>
    <cellStyle name="40% - Accent1 5 12_CountryRegionMap" xfId="31659" xr:uid="{00000000-0005-0000-0000-0000AF1B0000}"/>
    <cellStyle name="40% - Accent1 5 13" xfId="19576" xr:uid="{00000000-0005-0000-0000-0000B01B0000}"/>
    <cellStyle name="40% - Accent1 5 2" xfId="245" xr:uid="{00000000-0005-0000-0000-0000B11B0000}"/>
    <cellStyle name="40% - Accent1 5 2 10" xfId="5405" xr:uid="{00000000-0005-0000-0000-0000B21B0000}"/>
    <cellStyle name="40% - Accent1 5 2 11" xfId="5406" xr:uid="{00000000-0005-0000-0000-0000B31B0000}"/>
    <cellStyle name="40% - Accent1 5 2 11 2" xfId="19577" xr:uid="{00000000-0005-0000-0000-0000B41B0000}"/>
    <cellStyle name="40% - Accent1 5 2 11_CountryRegionMap" xfId="31660" xr:uid="{00000000-0005-0000-0000-0000B51B0000}"/>
    <cellStyle name="40% - Accent1 5 2 12" xfId="19578" xr:uid="{00000000-0005-0000-0000-0000B61B0000}"/>
    <cellStyle name="40% - Accent1 5 2 2" xfId="5407" xr:uid="{00000000-0005-0000-0000-0000B71B0000}"/>
    <cellStyle name="40% - Accent1 5 2 2 10" xfId="19579" xr:uid="{00000000-0005-0000-0000-0000B81B0000}"/>
    <cellStyle name="40% - Accent1 5 2 2 2" xfId="5408" xr:uid="{00000000-0005-0000-0000-0000B91B0000}"/>
    <cellStyle name="40% - Accent1 5 2 2 2 2" xfId="5409" xr:uid="{00000000-0005-0000-0000-0000BA1B0000}"/>
    <cellStyle name="40% - Accent1 5 2 2 2 3" xfId="5410" xr:uid="{00000000-0005-0000-0000-0000BB1B0000}"/>
    <cellStyle name="40% - Accent1 5 2 2 2 3 2" xfId="19580" xr:uid="{00000000-0005-0000-0000-0000BC1B0000}"/>
    <cellStyle name="40% - Accent1 5 2 2 2 3_CountryRegionMap" xfId="31661" xr:uid="{00000000-0005-0000-0000-0000BD1B0000}"/>
    <cellStyle name="40% - Accent1 5 2 2 2 4" xfId="19581" xr:uid="{00000000-0005-0000-0000-0000BE1B0000}"/>
    <cellStyle name="40% - Accent1 5 2 2 2_Attribute (16-17)" xfId="5411" xr:uid="{00000000-0005-0000-0000-0000BF1B0000}"/>
    <cellStyle name="40% - Accent1 5 2 2 3" xfId="5412" xr:uid="{00000000-0005-0000-0000-0000C01B0000}"/>
    <cellStyle name="40% - Accent1 5 2 2 3 2" xfId="5413" xr:uid="{00000000-0005-0000-0000-0000C11B0000}"/>
    <cellStyle name="40% - Accent1 5 2 2 3 3" xfId="5414" xr:uid="{00000000-0005-0000-0000-0000C21B0000}"/>
    <cellStyle name="40% - Accent1 5 2 2 3 3 2" xfId="19582" xr:uid="{00000000-0005-0000-0000-0000C31B0000}"/>
    <cellStyle name="40% - Accent1 5 2 2 3 3_CountryRegionMap" xfId="31662" xr:uid="{00000000-0005-0000-0000-0000C41B0000}"/>
    <cellStyle name="40% - Accent1 5 2 2 3 4" xfId="19583" xr:uid="{00000000-0005-0000-0000-0000C51B0000}"/>
    <cellStyle name="40% - Accent1 5 2 2 3_Attribute (16-17)" xfId="5415" xr:uid="{00000000-0005-0000-0000-0000C61B0000}"/>
    <cellStyle name="40% - Accent1 5 2 2 4" xfId="5416" xr:uid="{00000000-0005-0000-0000-0000C71B0000}"/>
    <cellStyle name="40% - Accent1 5 2 2 4 2" xfId="5417" xr:uid="{00000000-0005-0000-0000-0000C81B0000}"/>
    <cellStyle name="40% - Accent1 5 2 2 4 3" xfId="5418" xr:uid="{00000000-0005-0000-0000-0000C91B0000}"/>
    <cellStyle name="40% - Accent1 5 2 2 4 3 2" xfId="19584" xr:uid="{00000000-0005-0000-0000-0000CA1B0000}"/>
    <cellStyle name="40% - Accent1 5 2 2 4 3_CountryRegionMap" xfId="31663" xr:uid="{00000000-0005-0000-0000-0000CB1B0000}"/>
    <cellStyle name="40% - Accent1 5 2 2 4 4" xfId="19585" xr:uid="{00000000-0005-0000-0000-0000CC1B0000}"/>
    <cellStyle name="40% - Accent1 5 2 2 4_Attribute (16-17)" xfId="5419" xr:uid="{00000000-0005-0000-0000-0000CD1B0000}"/>
    <cellStyle name="40% - Accent1 5 2 2 5" xfId="5420" xr:uid="{00000000-0005-0000-0000-0000CE1B0000}"/>
    <cellStyle name="40% - Accent1 5 2 2 6" xfId="5421" xr:uid="{00000000-0005-0000-0000-0000CF1B0000}"/>
    <cellStyle name="40% - Accent1 5 2 2 7" xfId="5422" xr:uid="{00000000-0005-0000-0000-0000D01B0000}"/>
    <cellStyle name="40% - Accent1 5 2 2 8" xfId="5423" xr:uid="{00000000-0005-0000-0000-0000D11B0000}"/>
    <cellStyle name="40% - Accent1 5 2 2 9" xfId="5424" xr:uid="{00000000-0005-0000-0000-0000D21B0000}"/>
    <cellStyle name="40% - Accent1 5 2 2 9 2" xfId="19586" xr:uid="{00000000-0005-0000-0000-0000D31B0000}"/>
    <cellStyle name="40% - Accent1 5 2 2 9_CountryRegionMap" xfId="31664" xr:uid="{00000000-0005-0000-0000-0000D41B0000}"/>
    <cellStyle name="40% - Accent1 5 2 2_Attribute (16-17)" xfId="5425" xr:uid="{00000000-0005-0000-0000-0000D51B0000}"/>
    <cellStyle name="40% - Accent1 5 2 3" xfId="5426" xr:uid="{00000000-0005-0000-0000-0000D61B0000}"/>
    <cellStyle name="40% - Accent1 5 2 3 10" xfId="19587" xr:uid="{00000000-0005-0000-0000-0000D71B0000}"/>
    <cellStyle name="40% - Accent1 5 2 3 2" xfId="5427" xr:uid="{00000000-0005-0000-0000-0000D81B0000}"/>
    <cellStyle name="40% - Accent1 5 2 3 2 2" xfId="5428" xr:uid="{00000000-0005-0000-0000-0000D91B0000}"/>
    <cellStyle name="40% - Accent1 5 2 3 2 3" xfId="5429" xr:uid="{00000000-0005-0000-0000-0000DA1B0000}"/>
    <cellStyle name="40% - Accent1 5 2 3 2 3 2" xfId="19588" xr:uid="{00000000-0005-0000-0000-0000DB1B0000}"/>
    <cellStyle name="40% - Accent1 5 2 3 2 3_CountryRegionMap" xfId="31665" xr:uid="{00000000-0005-0000-0000-0000DC1B0000}"/>
    <cellStyle name="40% - Accent1 5 2 3 2 4" xfId="19589" xr:uid="{00000000-0005-0000-0000-0000DD1B0000}"/>
    <cellStyle name="40% - Accent1 5 2 3 2_Attribute (16-17)" xfId="5430" xr:uid="{00000000-0005-0000-0000-0000DE1B0000}"/>
    <cellStyle name="40% - Accent1 5 2 3 3" xfId="5431" xr:uid="{00000000-0005-0000-0000-0000DF1B0000}"/>
    <cellStyle name="40% - Accent1 5 2 3 3 2" xfId="5432" xr:uid="{00000000-0005-0000-0000-0000E01B0000}"/>
    <cellStyle name="40% - Accent1 5 2 3 3 3" xfId="5433" xr:uid="{00000000-0005-0000-0000-0000E11B0000}"/>
    <cellStyle name="40% - Accent1 5 2 3 3 3 2" xfId="19590" xr:uid="{00000000-0005-0000-0000-0000E21B0000}"/>
    <cellStyle name="40% - Accent1 5 2 3 3 3_CountryRegionMap" xfId="31666" xr:uid="{00000000-0005-0000-0000-0000E31B0000}"/>
    <cellStyle name="40% - Accent1 5 2 3 3 4" xfId="19591" xr:uid="{00000000-0005-0000-0000-0000E41B0000}"/>
    <cellStyle name="40% - Accent1 5 2 3 3_Attribute (16-17)" xfId="5434" xr:uid="{00000000-0005-0000-0000-0000E51B0000}"/>
    <cellStyle name="40% - Accent1 5 2 3 4" xfId="5435" xr:uid="{00000000-0005-0000-0000-0000E61B0000}"/>
    <cellStyle name="40% - Accent1 5 2 3 4 2" xfId="5436" xr:uid="{00000000-0005-0000-0000-0000E71B0000}"/>
    <cellStyle name="40% - Accent1 5 2 3 4 3" xfId="5437" xr:uid="{00000000-0005-0000-0000-0000E81B0000}"/>
    <cellStyle name="40% - Accent1 5 2 3 4 3 2" xfId="19592" xr:uid="{00000000-0005-0000-0000-0000E91B0000}"/>
    <cellStyle name="40% - Accent1 5 2 3 4 3_CountryRegionMap" xfId="31667" xr:uid="{00000000-0005-0000-0000-0000EA1B0000}"/>
    <cellStyle name="40% - Accent1 5 2 3 4 4" xfId="19593" xr:uid="{00000000-0005-0000-0000-0000EB1B0000}"/>
    <cellStyle name="40% - Accent1 5 2 3 4_Attribute (16-17)" xfId="5438" xr:uid="{00000000-0005-0000-0000-0000EC1B0000}"/>
    <cellStyle name="40% - Accent1 5 2 3 5" xfId="5439" xr:uid="{00000000-0005-0000-0000-0000ED1B0000}"/>
    <cellStyle name="40% - Accent1 5 2 3 6" xfId="5440" xr:uid="{00000000-0005-0000-0000-0000EE1B0000}"/>
    <cellStyle name="40% - Accent1 5 2 3 7" xfId="5441" xr:uid="{00000000-0005-0000-0000-0000EF1B0000}"/>
    <cellStyle name="40% - Accent1 5 2 3 8" xfId="5442" xr:uid="{00000000-0005-0000-0000-0000F01B0000}"/>
    <cellStyle name="40% - Accent1 5 2 3 9" xfId="5443" xr:uid="{00000000-0005-0000-0000-0000F11B0000}"/>
    <cellStyle name="40% - Accent1 5 2 3 9 2" xfId="19594" xr:uid="{00000000-0005-0000-0000-0000F21B0000}"/>
    <cellStyle name="40% - Accent1 5 2 3 9_CountryRegionMap" xfId="31668" xr:uid="{00000000-0005-0000-0000-0000F31B0000}"/>
    <cellStyle name="40% - Accent1 5 2 3_Attribute (16-17)" xfId="5444" xr:uid="{00000000-0005-0000-0000-0000F41B0000}"/>
    <cellStyle name="40% - Accent1 5 2 4" xfId="5445" xr:uid="{00000000-0005-0000-0000-0000F51B0000}"/>
    <cellStyle name="40% - Accent1 5 2 4 2" xfId="5446" xr:uid="{00000000-0005-0000-0000-0000F61B0000}"/>
    <cellStyle name="40% - Accent1 5 2 4 3" xfId="5447" xr:uid="{00000000-0005-0000-0000-0000F71B0000}"/>
    <cellStyle name="40% - Accent1 5 2 4 3 2" xfId="19595" xr:uid="{00000000-0005-0000-0000-0000F81B0000}"/>
    <cellStyle name="40% - Accent1 5 2 4 3_CountryRegionMap" xfId="31669" xr:uid="{00000000-0005-0000-0000-0000F91B0000}"/>
    <cellStyle name="40% - Accent1 5 2 4 4" xfId="19596" xr:uid="{00000000-0005-0000-0000-0000FA1B0000}"/>
    <cellStyle name="40% - Accent1 5 2 4_Attribute (16-17)" xfId="5448" xr:uid="{00000000-0005-0000-0000-0000FB1B0000}"/>
    <cellStyle name="40% - Accent1 5 2 5" xfId="5449" xr:uid="{00000000-0005-0000-0000-0000FC1B0000}"/>
    <cellStyle name="40% - Accent1 5 2 5 2" xfId="5450" xr:uid="{00000000-0005-0000-0000-0000FD1B0000}"/>
    <cellStyle name="40% - Accent1 5 2 5 3" xfId="5451" xr:uid="{00000000-0005-0000-0000-0000FE1B0000}"/>
    <cellStyle name="40% - Accent1 5 2 5 3 2" xfId="19597" xr:uid="{00000000-0005-0000-0000-0000FF1B0000}"/>
    <cellStyle name="40% - Accent1 5 2 5 3_CountryRegionMap" xfId="31670" xr:uid="{00000000-0005-0000-0000-0000001C0000}"/>
    <cellStyle name="40% - Accent1 5 2 5 4" xfId="19598" xr:uid="{00000000-0005-0000-0000-0000011C0000}"/>
    <cellStyle name="40% - Accent1 5 2 5_Attribute (16-17)" xfId="5452" xr:uid="{00000000-0005-0000-0000-0000021C0000}"/>
    <cellStyle name="40% - Accent1 5 2 6" xfId="5453" xr:uid="{00000000-0005-0000-0000-0000031C0000}"/>
    <cellStyle name="40% - Accent1 5 2 6 2" xfId="5454" xr:uid="{00000000-0005-0000-0000-0000041C0000}"/>
    <cellStyle name="40% - Accent1 5 2 6 3" xfId="5455" xr:uid="{00000000-0005-0000-0000-0000051C0000}"/>
    <cellStyle name="40% - Accent1 5 2 6 3 2" xfId="19599" xr:uid="{00000000-0005-0000-0000-0000061C0000}"/>
    <cellStyle name="40% - Accent1 5 2 6 3_CountryRegionMap" xfId="31671" xr:uid="{00000000-0005-0000-0000-0000071C0000}"/>
    <cellStyle name="40% - Accent1 5 2 6 4" xfId="19600" xr:uid="{00000000-0005-0000-0000-0000081C0000}"/>
    <cellStyle name="40% - Accent1 5 2 6_Attribute (16-17)" xfId="5456" xr:uid="{00000000-0005-0000-0000-0000091C0000}"/>
    <cellStyle name="40% - Accent1 5 2 7" xfId="5457" xr:uid="{00000000-0005-0000-0000-00000A1C0000}"/>
    <cellStyle name="40% - Accent1 5 2 8" xfId="5458" xr:uid="{00000000-0005-0000-0000-00000B1C0000}"/>
    <cellStyle name="40% - Accent1 5 2 9" xfId="5459" xr:uid="{00000000-0005-0000-0000-00000C1C0000}"/>
    <cellStyle name="40% - Accent1 5 2_Attribute" xfId="18013" xr:uid="{00000000-0005-0000-0000-00000D1C0000}"/>
    <cellStyle name="40% - Accent1 5 3" xfId="5460" xr:uid="{00000000-0005-0000-0000-00000E1C0000}"/>
    <cellStyle name="40% - Accent1 5 3 10" xfId="19601" xr:uid="{00000000-0005-0000-0000-00000F1C0000}"/>
    <cellStyle name="40% - Accent1 5 3 2" xfId="5461" xr:uid="{00000000-0005-0000-0000-0000101C0000}"/>
    <cellStyle name="40% - Accent1 5 3 2 2" xfId="5462" xr:uid="{00000000-0005-0000-0000-0000111C0000}"/>
    <cellStyle name="40% - Accent1 5 3 2 3" xfId="5463" xr:uid="{00000000-0005-0000-0000-0000121C0000}"/>
    <cellStyle name="40% - Accent1 5 3 2 3 2" xfId="19602" xr:uid="{00000000-0005-0000-0000-0000131C0000}"/>
    <cellStyle name="40% - Accent1 5 3 2 3_CountryRegionMap" xfId="31672" xr:uid="{00000000-0005-0000-0000-0000141C0000}"/>
    <cellStyle name="40% - Accent1 5 3 2 4" xfId="19603" xr:uid="{00000000-0005-0000-0000-0000151C0000}"/>
    <cellStyle name="40% - Accent1 5 3 2_Attribute (16-17)" xfId="5464" xr:uid="{00000000-0005-0000-0000-0000161C0000}"/>
    <cellStyle name="40% - Accent1 5 3 3" xfId="5465" xr:uid="{00000000-0005-0000-0000-0000171C0000}"/>
    <cellStyle name="40% - Accent1 5 3 3 2" xfId="5466" xr:uid="{00000000-0005-0000-0000-0000181C0000}"/>
    <cellStyle name="40% - Accent1 5 3 3 3" xfId="5467" xr:uid="{00000000-0005-0000-0000-0000191C0000}"/>
    <cellStyle name="40% - Accent1 5 3 3 3 2" xfId="19604" xr:uid="{00000000-0005-0000-0000-00001A1C0000}"/>
    <cellStyle name="40% - Accent1 5 3 3 3_CountryRegionMap" xfId="31673" xr:uid="{00000000-0005-0000-0000-00001B1C0000}"/>
    <cellStyle name="40% - Accent1 5 3 3 4" xfId="19605" xr:uid="{00000000-0005-0000-0000-00001C1C0000}"/>
    <cellStyle name="40% - Accent1 5 3 3_Attribute (16-17)" xfId="5468" xr:uid="{00000000-0005-0000-0000-00001D1C0000}"/>
    <cellStyle name="40% - Accent1 5 3 4" xfId="5469" xr:uid="{00000000-0005-0000-0000-00001E1C0000}"/>
    <cellStyle name="40% - Accent1 5 3 4 2" xfId="5470" xr:uid="{00000000-0005-0000-0000-00001F1C0000}"/>
    <cellStyle name="40% - Accent1 5 3 4 3" xfId="5471" xr:uid="{00000000-0005-0000-0000-0000201C0000}"/>
    <cellStyle name="40% - Accent1 5 3 4 3 2" xfId="19606" xr:uid="{00000000-0005-0000-0000-0000211C0000}"/>
    <cellStyle name="40% - Accent1 5 3 4 3_CountryRegionMap" xfId="31674" xr:uid="{00000000-0005-0000-0000-0000221C0000}"/>
    <cellStyle name="40% - Accent1 5 3 4 4" xfId="19607" xr:uid="{00000000-0005-0000-0000-0000231C0000}"/>
    <cellStyle name="40% - Accent1 5 3 4_Attribute (16-17)" xfId="5472" xr:uid="{00000000-0005-0000-0000-0000241C0000}"/>
    <cellStyle name="40% - Accent1 5 3 5" xfId="5473" xr:uid="{00000000-0005-0000-0000-0000251C0000}"/>
    <cellStyle name="40% - Accent1 5 3 6" xfId="5474" xr:uid="{00000000-0005-0000-0000-0000261C0000}"/>
    <cellStyle name="40% - Accent1 5 3 7" xfId="5475" xr:uid="{00000000-0005-0000-0000-0000271C0000}"/>
    <cellStyle name="40% - Accent1 5 3 8" xfId="5476" xr:uid="{00000000-0005-0000-0000-0000281C0000}"/>
    <cellStyle name="40% - Accent1 5 3 9" xfId="5477" xr:uid="{00000000-0005-0000-0000-0000291C0000}"/>
    <cellStyle name="40% - Accent1 5 3 9 2" xfId="19608" xr:uid="{00000000-0005-0000-0000-00002A1C0000}"/>
    <cellStyle name="40% - Accent1 5 3 9_CountryRegionMap" xfId="31675" xr:uid="{00000000-0005-0000-0000-00002B1C0000}"/>
    <cellStyle name="40% - Accent1 5 3_Attribute (16-17)" xfId="5478" xr:uid="{00000000-0005-0000-0000-00002C1C0000}"/>
    <cellStyle name="40% - Accent1 5 4" xfId="5479" xr:uid="{00000000-0005-0000-0000-00002D1C0000}"/>
    <cellStyle name="40% - Accent1 5 4 10" xfId="19609" xr:uid="{00000000-0005-0000-0000-00002E1C0000}"/>
    <cellStyle name="40% - Accent1 5 4 2" xfId="5480" xr:uid="{00000000-0005-0000-0000-00002F1C0000}"/>
    <cellStyle name="40% - Accent1 5 4 2 2" xfId="5481" xr:uid="{00000000-0005-0000-0000-0000301C0000}"/>
    <cellStyle name="40% - Accent1 5 4 2 3" xfId="5482" xr:uid="{00000000-0005-0000-0000-0000311C0000}"/>
    <cellStyle name="40% - Accent1 5 4 2 3 2" xfId="19610" xr:uid="{00000000-0005-0000-0000-0000321C0000}"/>
    <cellStyle name="40% - Accent1 5 4 2 3_CountryRegionMap" xfId="31676" xr:uid="{00000000-0005-0000-0000-0000331C0000}"/>
    <cellStyle name="40% - Accent1 5 4 2 4" xfId="19611" xr:uid="{00000000-0005-0000-0000-0000341C0000}"/>
    <cellStyle name="40% - Accent1 5 4 2_Attribute (16-17)" xfId="5483" xr:uid="{00000000-0005-0000-0000-0000351C0000}"/>
    <cellStyle name="40% - Accent1 5 4 3" xfId="5484" xr:uid="{00000000-0005-0000-0000-0000361C0000}"/>
    <cellStyle name="40% - Accent1 5 4 3 2" xfId="5485" xr:uid="{00000000-0005-0000-0000-0000371C0000}"/>
    <cellStyle name="40% - Accent1 5 4 3 3" xfId="5486" xr:uid="{00000000-0005-0000-0000-0000381C0000}"/>
    <cellStyle name="40% - Accent1 5 4 3 3 2" xfId="19612" xr:uid="{00000000-0005-0000-0000-0000391C0000}"/>
    <cellStyle name="40% - Accent1 5 4 3 3_CountryRegionMap" xfId="31677" xr:uid="{00000000-0005-0000-0000-00003A1C0000}"/>
    <cellStyle name="40% - Accent1 5 4 3 4" xfId="19613" xr:uid="{00000000-0005-0000-0000-00003B1C0000}"/>
    <cellStyle name="40% - Accent1 5 4 3_Attribute (16-17)" xfId="5487" xr:uid="{00000000-0005-0000-0000-00003C1C0000}"/>
    <cellStyle name="40% - Accent1 5 4 4" xfId="5488" xr:uid="{00000000-0005-0000-0000-00003D1C0000}"/>
    <cellStyle name="40% - Accent1 5 4 4 2" xfId="5489" xr:uid="{00000000-0005-0000-0000-00003E1C0000}"/>
    <cellStyle name="40% - Accent1 5 4 4 3" xfId="5490" xr:uid="{00000000-0005-0000-0000-00003F1C0000}"/>
    <cellStyle name="40% - Accent1 5 4 4 3 2" xfId="19614" xr:uid="{00000000-0005-0000-0000-0000401C0000}"/>
    <cellStyle name="40% - Accent1 5 4 4 3_CountryRegionMap" xfId="31678" xr:uid="{00000000-0005-0000-0000-0000411C0000}"/>
    <cellStyle name="40% - Accent1 5 4 4 4" xfId="19615" xr:uid="{00000000-0005-0000-0000-0000421C0000}"/>
    <cellStyle name="40% - Accent1 5 4 4_Attribute (16-17)" xfId="5491" xr:uid="{00000000-0005-0000-0000-0000431C0000}"/>
    <cellStyle name="40% - Accent1 5 4 5" xfId="5492" xr:uid="{00000000-0005-0000-0000-0000441C0000}"/>
    <cellStyle name="40% - Accent1 5 4 6" xfId="5493" xr:uid="{00000000-0005-0000-0000-0000451C0000}"/>
    <cellStyle name="40% - Accent1 5 4 7" xfId="5494" xr:uid="{00000000-0005-0000-0000-0000461C0000}"/>
    <cellStyle name="40% - Accent1 5 4 8" xfId="5495" xr:uid="{00000000-0005-0000-0000-0000471C0000}"/>
    <cellStyle name="40% - Accent1 5 4 9" xfId="5496" xr:uid="{00000000-0005-0000-0000-0000481C0000}"/>
    <cellStyle name="40% - Accent1 5 4 9 2" xfId="19616" xr:uid="{00000000-0005-0000-0000-0000491C0000}"/>
    <cellStyle name="40% - Accent1 5 4 9_CountryRegionMap" xfId="31679" xr:uid="{00000000-0005-0000-0000-00004A1C0000}"/>
    <cellStyle name="40% - Accent1 5 4_Attribute (16-17)" xfId="5497" xr:uid="{00000000-0005-0000-0000-00004B1C0000}"/>
    <cellStyle name="40% - Accent1 5 5" xfId="5498" xr:uid="{00000000-0005-0000-0000-00004C1C0000}"/>
    <cellStyle name="40% - Accent1 5 5 2" xfId="5499" xr:uid="{00000000-0005-0000-0000-00004D1C0000}"/>
    <cellStyle name="40% - Accent1 5 5 3" xfId="5500" xr:uid="{00000000-0005-0000-0000-00004E1C0000}"/>
    <cellStyle name="40% - Accent1 5 5 3 2" xfId="19617" xr:uid="{00000000-0005-0000-0000-00004F1C0000}"/>
    <cellStyle name="40% - Accent1 5 5 3_CountryRegionMap" xfId="31680" xr:uid="{00000000-0005-0000-0000-0000501C0000}"/>
    <cellStyle name="40% - Accent1 5 5 4" xfId="19618" xr:uid="{00000000-0005-0000-0000-0000511C0000}"/>
    <cellStyle name="40% - Accent1 5 5_Attribute (16-17)" xfId="5501" xr:uid="{00000000-0005-0000-0000-0000521C0000}"/>
    <cellStyle name="40% - Accent1 5 6" xfId="5502" xr:uid="{00000000-0005-0000-0000-0000531C0000}"/>
    <cellStyle name="40% - Accent1 5 6 2" xfId="5503" xr:uid="{00000000-0005-0000-0000-0000541C0000}"/>
    <cellStyle name="40% - Accent1 5 6 3" xfId="5504" xr:uid="{00000000-0005-0000-0000-0000551C0000}"/>
    <cellStyle name="40% - Accent1 5 6 3 2" xfId="19619" xr:uid="{00000000-0005-0000-0000-0000561C0000}"/>
    <cellStyle name="40% - Accent1 5 6 3_CountryRegionMap" xfId="31681" xr:uid="{00000000-0005-0000-0000-0000571C0000}"/>
    <cellStyle name="40% - Accent1 5 6 4" xfId="19620" xr:uid="{00000000-0005-0000-0000-0000581C0000}"/>
    <cellStyle name="40% - Accent1 5 6_Attribute (16-17)" xfId="5505" xr:uid="{00000000-0005-0000-0000-0000591C0000}"/>
    <cellStyle name="40% - Accent1 5 7" xfId="5506" xr:uid="{00000000-0005-0000-0000-00005A1C0000}"/>
    <cellStyle name="40% - Accent1 5 7 2" xfId="5507" xr:uid="{00000000-0005-0000-0000-00005B1C0000}"/>
    <cellStyle name="40% - Accent1 5 7 3" xfId="5508" xr:uid="{00000000-0005-0000-0000-00005C1C0000}"/>
    <cellStyle name="40% - Accent1 5 7 3 2" xfId="19621" xr:uid="{00000000-0005-0000-0000-00005D1C0000}"/>
    <cellStyle name="40% - Accent1 5 7 3_CountryRegionMap" xfId="31682" xr:uid="{00000000-0005-0000-0000-00005E1C0000}"/>
    <cellStyle name="40% - Accent1 5 7 4" xfId="19622" xr:uid="{00000000-0005-0000-0000-00005F1C0000}"/>
    <cellStyle name="40% - Accent1 5 7_Attribute (16-17)" xfId="5509" xr:uid="{00000000-0005-0000-0000-0000601C0000}"/>
    <cellStyle name="40% - Accent1 5 8" xfId="5510" xr:uid="{00000000-0005-0000-0000-0000611C0000}"/>
    <cellStyle name="40% - Accent1 5 9" xfId="5511" xr:uid="{00000000-0005-0000-0000-0000621C0000}"/>
    <cellStyle name="40% - Accent1 5_Attribute" xfId="18012" xr:uid="{00000000-0005-0000-0000-0000631C0000}"/>
    <cellStyle name="40% - Accent1 6" xfId="216" xr:uid="{00000000-0005-0000-0000-0000641C0000}"/>
    <cellStyle name="40% - Accent1 6 10" xfId="5512" xr:uid="{00000000-0005-0000-0000-0000651C0000}"/>
    <cellStyle name="40% - Accent1 6 11" xfId="5513" xr:uid="{00000000-0005-0000-0000-0000661C0000}"/>
    <cellStyle name="40% - Accent1 6 12" xfId="5514" xr:uid="{00000000-0005-0000-0000-0000671C0000}"/>
    <cellStyle name="40% - Accent1 6 12 2" xfId="19623" xr:uid="{00000000-0005-0000-0000-0000681C0000}"/>
    <cellStyle name="40% - Accent1 6 12_CountryRegionMap" xfId="31683" xr:uid="{00000000-0005-0000-0000-0000691C0000}"/>
    <cellStyle name="40% - Accent1 6 13" xfId="19624" xr:uid="{00000000-0005-0000-0000-00006A1C0000}"/>
    <cellStyle name="40% - Accent1 6 2" xfId="275" xr:uid="{00000000-0005-0000-0000-00006B1C0000}"/>
    <cellStyle name="40% - Accent1 6 2 10" xfId="5515" xr:uid="{00000000-0005-0000-0000-00006C1C0000}"/>
    <cellStyle name="40% - Accent1 6 2 11" xfId="5516" xr:uid="{00000000-0005-0000-0000-00006D1C0000}"/>
    <cellStyle name="40% - Accent1 6 2 11 2" xfId="19625" xr:uid="{00000000-0005-0000-0000-00006E1C0000}"/>
    <cellStyle name="40% - Accent1 6 2 11_CountryRegionMap" xfId="31684" xr:uid="{00000000-0005-0000-0000-00006F1C0000}"/>
    <cellStyle name="40% - Accent1 6 2 12" xfId="19626" xr:uid="{00000000-0005-0000-0000-0000701C0000}"/>
    <cellStyle name="40% - Accent1 6 2 2" xfId="5517" xr:uid="{00000000-0005-0000-0000-0000711C0000}"/>
    <cellStyle name="40% - Accent1 6 2 2 10" xfId="19627" xr:uid="{00000000-0005-0000-0000-0000721C0000}"/>
    <cellStyle name="40% - Accent1 6 2 2 2" xfId="5518" xr:uid="{00000000-0005-0000-0000-0000731C0000}"/>
    <cellStyle name="40% - Accent1 6 2 2 2 2" xfId="5519" xr:uid="{00000000-0005-0000-0000-0000741C0000}"/>
    <cellStyle name="40% - Accent1 6 2 2 2 3" xfId="5520" xr:uid="{00000000-0005-0000-0000-0000751C0000}"/>
    <cellStyle name="40% - Accent1 6 2 2 2 3 2" xfId="19628" xr:uid="{00000000-0005-0000-0000-0000761C0000}"/>
    <cellStyle name="40% - Accent1 6 2 2 2 3_CountryRegionMap" xfId="31685" xr:uid="{00000000-0005-0000-0000-0000771C0000}"/>
    <cellStyle name="40% - Accent1 6 2 2 2 4" xfId="19629" xr:uid="{00000000-0005-0000-0000-0000781C0000}"/>
    <cellStyle name="40% - Accent1 6 2 2 2_Attribute (16-17)" xfId="5521" xr:uid="{00000000-0005-0000-0000-0000791C0000}"/>
    <cellStyle name="40% - Accent1 6 2 2 3" xfId="5522" xr:uid="{00000000-0005-0000-0000-00007A1C0000}"/>
    <cellStyle name="40% - Accent1 6 2 2 3 2" xfId="5523" xr:uid="{00000000-0005-0000-0000-00007B1C0000}"/>
    <cellStyle name="40% - Accent1 6 2 2 3 3" xfId="5524" xr:uid="{00000000-0005-0000-0000-00007C1C0000}"/>
    <cellStyle name="40% - Accent1 6 2 2 3 3 2" xfId="19630" xr:uid="{00000000-0005-0000-0000-00007D1C0000}"/>
    <cellStyle name="40% - Accent1 6 2 2 3 3_CountryRegionMap" xfId="31686" xr:uid="{00000000-0005-0000-0000-00007E1C0000}"/>
    <cellStyle name="40% - Accent1 6 2 2 3 4" xfId="19631" xr:uid="{00000000-0005-0000-0000-00007F1C0000}"/>
    <cellStyle name="40% - Accent1 6 2 2 3_Attribute (16-17)" xfId="5525" xr:uid="{00000000-0005-0000-0000-0000801C0000}"/>
    <cellStyle name="40% - Accent1 6 2 2 4" xfId="5526" xr:uid="{00000000-0005-0000-0000-0000811C0000}"/>
    <cellStyle name="40% - Accent1 6 2 2 4 2" xfId="5527" xr:uid="{00000000-0005-0000-0000-0000821C0000}"/>
    <cellStyle name="40% - Accent1 6 2 2 4 3" xfId="5528" xr:uid="{00000000-0005-0000-0000-0000831C0000}"/>
    <cellStyle name="40% - Accent1 6 2 2 4 3 2" xfId="19632" xr:uid="{00000000-0005-0000-0000-0000841C0000}"/>
    <cellStyle name="40% - Accent1 6 2 2 4 3_CountryRegionMap" xfId="31687" xr:uid="{00000000-0005-0000-0000-0000851C0000}"/>
    <cellStyle name="40% - Accent1 6 2 2 4 4" xfId="19633" xr:uid="{00000000-0005-0000-0000-0000861C0000}"/>
    <cellStyle name="40% - Accent1 6 2 2 4_Attribute (16-17)" xfId="5529" xr:uid="{00000000-0005-0000-0000-0000871C0000}"/>
    <cellStyle name="40% - Accent1 6 2 2 5" xfId="5530" xr:uid="{00000000-0005-0000-0000-0000881C0000}"/>
    <cellStyle name="40% - Accent1 6 2 2 6" xfId="5531" xr:uid="{00000000-0005-0000-0000-0000891C0000}"/>
    <cellStyle name="40% - Accent1 6 2 2 7" xfId="5532" xr:uid="{00000000-0005-0000-0000-00008A1C0000}"/>
    <cellStyle name="40% - Accent1 6 2 2 8" xfId="5533" xr:uid="{00000000-0005-0000-0000-00008B1C0000}"/>
    <cellStyle name="40% - Accent1 6 2 2 9" xfId="5534" xr:uid="{00000000-0005-0000-0000-00008C1C0000}"/>
    <cellStyle name="40% - Accent1 6 2 2 9 2" xfId="19634" xr:uid="{00000000-0005-0000-0000-00008D1C0000}"/>
    <cellStyle name="40% - Accent1 6 2 2 9_CountryRegionMap" xfId="31688" xr:uid="{00000000-0005-0000-0000-00008E1C0000}"/>
    <cellStyle name="40% - Accent1 6 2 2_Attribute (16-17)" xfId="5535" xr:uid="{00000000-0005-0000-0000-00008F1C0000}"/>
    <cellStyle name="40% - Accent1 6 2 3" xfId="5536" xr:uid="{00000000-0005-0000-0000-0000901C0000}"/>
    <cellStyle name="40% - Accent1 6 2 3 10" xfId="19635" xr:uid="{00000000-0005-0000-0000-0000911C0000}"/>
    <cellStyle name="40% - Accent1 6 2 3 2" xfId="5537" xr:uid="{00000000-0005-0000-0000-0000921C0000}"/>
    <cellStyle name="40% - Accent1 6 2 3 2 2" xfId="5538" xr:uid="{00000000-0005-0000-0000-0000931C0000}"/>
    <cellStyle name="40% - Accent1 6 2 3 2 3" xfId="5539" xr:uid="{00000000-0005-0000-0000-0000941C0000}"/>
    <cellStyle name="40% - Accent1 6 2 3 2 3 2" xfId="19636" xr:uid="{00000000-0005-0000-0000-0000951C0000}"/>
    <cellStyle name="40% - Accent1 6 2 3 2 3_CountryRegionMap" xfId="31689" xr:uid="{00000000-0005-0000-0000-0000961C0000}"/>
    <cellStyle name="40% - Accent1 6 2 3 2 4" xfId="19637" xr:uid="{00000000-0005-0000-0000-0000971C0000}"/>
    <cellStyle name="40% - Accent1 6 2 3 2_Attribute (16-17)" xfId="5540" xr:uid="{00000000-0005-0000-0000-0000981C0000}"/>
    <cellStyle name="40% - Accent1 6 2 3 3" xfId="5541" xr:uid="{00000000-0005-0000-0000-0000991C0000}"/>
    <cellStyle name="40% - Accent1 6 2 3 3 2" xfId="5542" xr:uid="{00000000-0005-0000-0000-00009A1C0000}"/>
    <cellStyle name="40% - Accent1 6 2 3 3 3" xfId="5543" xr:uid="{00000000-0005-0000-0000-00009B1C0000}"/>
    <cellStyle name="40% - Accent1 6 2 3 3 3 2" xfId="19638" xr:uid="{00000000-0005-0000-0000-00009C1C0000}"/>
    <cellStyle name="40% - Accent1 6 2 3 3 3_CountryRegionMap" xfId="31690" xr:uid="{00000000-0005-0000-0000-00009D1C0000}"/>
    <cellStyle name="40% - Accent1 6 2 3 3 4" xfId="19639" xr:uid="{00000000-0005-0000-0000-00009E1C0000}"/>
    <cellStyle name="40% - Accent1 6 2 3 3_Attribute (16-17)" xfId="5544" xr:uid="{00000000-0005-0000-0000-00009F1C0000}"/>
    <cellStyle name="40% - Accent1 6 2 3 4" xfId="5545" xr:uid="{00000000-0005-0000-0000-0000A01C0000}"/>
    <cellStyle name="40% - Accent1 6 2 3 4 2" xfId="5546" xr:uid="{00000000-0005-0000-0000-0000A11C0000}"/>
    <cellStyle name="40% - Accent1 6 2 3 4 3" xfId="5547" xr:uid="{00000000-0005-0000-0000-0000A21C0000}"/>
    <cellStyle name="40% - Accent1 6 2 3 4 3 2" xfId="19640" xr:uid="{00000000-0005-0000-0000-0000A31C0000}"/>
    <cellStyle name="40% - Accent1 6 2 3 4 3_CountryRegionMap" xfId="31691" xr:uid="{00000000-0005-0000-0000-0000A41C0000}"/>
    <cellStyle name="40% - Accent1 6 2 3 4 4" xfId="19641" xr:uid="{00000000-0005-0000-0000-0000A51C0000}"/>
    <cellStyle name="40% - Accent1 6 2 3 4_Attribute (16-17)" xfId="5548" xr:uid="{00000000-0005-0000-0000-0000A61C0000}"/>
    <cellStyle name="40% - Accent1 6 2 3 5" xfId="5549" xr:uid="{00000000-0005-0000-0000-0000A71C0000}"/>
    <cellStyle name="40% - Accent1 6 2 3 6" xfId="5550" xr:uid="{00000000-0005-0000-0000-0000A81C0000}"/>
    <cellStyle name="40% - Accent1 6 2 3 7" xfId="5551" xr:uid="{00000000-0005-0000-0000-0000A91C0000}"/>
    <cellStyle name="40% - Accent1 6 2 3 8" xfId="5552" xr:uid="{00000000-0005-0000-0000-0000AA1C0000}"/>
    <cellStyle name="40% - Accent1 6 2 3 9" xfId="5553" xr:uid="{00000000-0005-0000-0000-0000AB1C0000}"/>
    <cellStyle name="40% - Accent1 6 2 3 9 2" xfId="19642" xr:uid="{00000000-0005-0000-0000-0000AC1C0000}"/>
    <cellStyle name="40% - Accent1 6 2 3 9_CountryRegionMap" xfId="31692" xr:uid="{00000000-0005-0000-0000-0000AD1C0000}"/>
    <cellStyle name="40% - Accent1 6 2 3_Attribute (16-17)" xfId="5554" xr:uid="{00000000-0005-0000-0000-0000AE1C0000}"/>
    <cellStyle name="40% - Accent1 6 2 4" xfId="5555" xr:uid="{00000000-0005-0000-0000-0000AF1C0000}"/>
    <cellStyle name="40% - Accent1 6 2 4 2" xfId="5556" xr:uid="{00000000-0005-0000-0000-0000B01C0000}"/>
    <cellStyle name="40% - Accent1 6 2 4 3" xfId="5557" xr:uid="{00000000-0005-0000-0000-0000B11C0000}"/>
    <cellStyle name="40% - Accent1 6 2 4 3 2" xfId="19643" xr:uid="{00000000-0005-0000-0000-0000B21C0000}"/>
    <cellStyle name="40% - Accent1 6 2 4 3_CountryRegionMap" xfId="31693" xr:uid="{00000000-0005-0000-0000-0000B31C0000}"/>
    <cellStyle name="40% - Accent1 6 2 4 4" xfId="19644" xr:uid="{00000000-0005-0000-0000-0000B41C0000}"/>
    <cellStyle name="40% - Accent1 6 2 4_Attribute (16-17)" xfId="5558" xr:uid="{00000000-0005-0000-0000-0000B51C0000}"/>
    <cellStyle name="40% - Accent1 6 2 5" xfId="5559" xr:uid="{00000000-0005-0000-0000-0000B61C0000}"/>
    <cellStyle name="40% - Accent1 6 2 5 2" xfId="5560" xr:uid="{00000000-0005-0000-0000-0000B71C0000}"/>
    <cellStyle name="40% - Accent1 6 2 5 3" xfId="5561" xr:uid="{00000000-0005-0000-0000-0000B81C0000}"/>
    <cellStyle name="40% - Accent1 6 2 5 3 2" xfId="19645" xr:uid="{00000000-0005-0000-0000-0000B91C0000}"/>
    <cellStyle name="40% - Accent1 6 2 5 3_CountryRegionMap" xfId="31694" xr:uid="{00000000-0005-0000-0000-0000BA1C0000}"/>
    <cellStyle name="40% - Accent1 6 2 5 4" xfId="19646" xr:uid="{00000000-0005-0000-0000-0000BB1C0000}"/>
    <cellStyle name="40% - Accent1 6 2 5_Attribute (16-17)" xfId="5562" xr:uid="{00000000-0005-0000-0000-0000BC1C0000}"/>
    <cellStyle name="40% - Accent1 6 2 6" xfId="5563" xr:uid="{00000000-0005-0000-0000-0000BD1C0000}"/>
    <cellStyle name="40% - Accent1 6 2 6 2" xfId="5564" xr:uid="{00000000-0005-0000-0000-0000BE1C0000}"/>
    <cellStyle name="40% - Accent1 6 2 6 3" xfId="5565" xr:uid="{00000000-0005-0000-0000-0000BF1C0000}"/>
    <cellStyle name="40% - Accent1 6 2 6 3 2" xfId="19647" xr:uid="{00000000-0005-0000-0000-0000C01C0000}"/>
    <cellStyle name="40% - Accent1 6 2 6 3_CountryRegionMap" xfId="31695" xr:uid="{00000000-0005-0000-0000-0000C11C0000}"/>
    <cellStyle name="40% - Accent1 6 2 6 4" xfId="19648" xr:uid="{00000000-0005-0000-0000-0000C21C0000}"/>
    <cellStyle name="40% - Accent1 6 2 6_Attribute (16-17)" xfId="5566" xr:uid="{00000000-0005-0000-0000-0000C31C0000}"/>
    <cellStyle name="40% - Accent1 6 2 7" xfId="5567" xr:uid="{00000000-0005-0000-0000-0000C41C0000}"/>
    <cellStyle name="40% - Accent1 6 2 8" xfId="5568" xr:uid="{00000000-0005-0000-0000-0000C51C0000}"/>
    <cellStyle name="40% - Accent1 6 2 9" xfId="5569" xr:uid="{00000000-0005-0000-0000-0000C61C0000}"/>
    <cellStyle name="40% - Accent1 6 2_Attribute" xfId="18015" xr:uid="{00000000-0005-0000-0000-0000C71C0000}"/>
    <cellStyle name="40% - Accent1 6 3" xfId="5570" xr:uid="{00000000-0005-0000-0000-0000C81C0000}"/>
    <cellStyle name="40% - Accent1 6 3 10" xfId="19649" xr:uid="{00000000-0005-0000-0000-0000C91C0000}"/>
    <cellStyle name="40% - Accent1 6 3 2" xfId="5571" xr:uid="{00000000-0005-0000-0000-0000CA1C0000}"/>
    <cellStyle name="40% - Accent1 6 3 2 2" xfId="5572" xr:uid="{00000000-0005-0000-0000-0000CB1C0000}"/>
    <cellStyle name="40% - Accent1 6 3 2 3" xfId="5573" xr:uid="{00000000-0005-0000-0000-0000CC1C0000}"/>
    <cellStyle name="40% - Accent1 6 3 2 3 2" xfId="19650" xr:uid="{00000000-0005-0000-0000-0000CD1C0000}"/>
    <cellStyle name="40% - Accent1 6 3 2 3_CountryRegionMap" xfId="31696" xr:uid="{00000000-0005-0000-0000-0000CE1C0000}"/>
    <cellStyle name="40% - Accent1 6 3 2 4" xfId="19651" xr:uid="{00000000-0005-0000-0000-0000CF1C0000}"/>
    <cellStyle name="40% - Accent1 6 3 2_Attribute (16-17)" xfId="5574" xr:uid="{00000000-0005-0000-0000-0000D01C0000}"/>
    <cellStyle name="40% - Accent1 6 3 3" xfId="5575" xr:uid="{00000000-0005-0000-0000-0000D11C0000}"/>
    <cellStyle name="40% - Accent1 6 3 3 2" xfId="5576" xr:uid="{00000000-0005-0000-0000-0000D21C0000}"/>
    <cellStyle name="40% - Accent1 6 3 3 3" xfId="5577" xr:uid="{00000000-0005-0000-0000-0000D31C0000}"/>
    <cellStyle name="40% - Accent1 6 3 3 3 2" xfId="19652" xr:uid="{00000000-0005-0000-0000-0000D41C0000}"/>
    <cellStyle name="40% - Accent1 6 3 3 3_CountryRegionMap" xfId="31697" xr:uid="{00000000-0005-0000-0000-0000D51C0000}"/>
    <cellStyle name="40% - Accent1 6 3 3 4" xfId="19653" xr:uid="{00000000-0005-0000-0000-0000D61C0000}"/>
    <cellStyle name="40% - Accent1 6 3 3_Attribute (16-17)" xfId="5578" xr:uid="{00000000-0005-0000-0000-0000D71C0000}"/>
    <cellStyle name="40% - Accent1 6 3 4" xfId="5579" xr:uid="{00000000-0005-0000-0000-0000D81C0000}"/>
    <cellStyle name="40% - Accent1 6 3 4 2" xfId="5580" xr:uid="{00000000-0005-0000-0000-0000D91C0000}"/>
    <cellStyle name="40% - Accent1 6 3 4 3" xfId="5581" xr:uid="{00000000-0005-0000-0000-0000DA1C0000}"/>
    <cellStyle name="40% - Accent1 6 3 4 3 2" xfId="19654" xr:uid="{00000000-0005-0000-0000-0000DB1C0000}"/>
    <cellStyle name="40% - Accent1 6 3 4 3_CountryRegionMap" xfId="31698" xr:uid="{00000000-0005-0000-0000-0000DC1C0000}"/>
    <cellStyle name="40% - Accent1 6 3 4 4" xfId="19655" xr:uid="{00000000-0005-0000-0000-0000DD1C0000}"/>
    <cellStyle name="40% - Accent1 6 3 4_Attribute (16-17)" xfId="5582" xr:uid="{00000000-0005-0000-0000-0000DE1C0000}"/>
    <cellStyle name="40% - Accent1 6 3 5" xfId="5583" xr:uid="{00000000-0005-0000-0000-0000DF1C0000}"/>
    <cellStyle name="40% - Accent1 6 3 6" xfId="5584" xr:uid="{00000000-0005-0000-0000-0000E01C0000}"/>
    <cellStyle name="40% - Accent1 6 3 7" xfId="5585" xr:uid="{00000000-0005-0000-0000-0000E11C0000}"/>
    <cellStyle name="40% - Accent1 6 3 8" xfId="5586" xr:uid="{00000000-0005-0000-0000-0000E21C0000}"/>
    <cellStyle name="40% - Accent1 6 3 9" xfId="5587" xr:uid="{00000000-0005-0000-0000-0000E31C0000}"/>
    <cellStyle name="40% - Accent1 6 3 9 2" xfId="19656" xr:uid="{00000000-0005-0000-0000-0000E41C0000}"/>
    <cellStyle name="40% - Accent1 6 3 9_CountryRegionMap" xfId="31699" xr:uid="{00000000-0005-0000-0000-0000E51C0000}"/>
    <cellStyle name="40% - Accent1 6 3_Attribute (16-17)" xfId="5588" xr:uid="{00000000-0005-0000-0000-0000E61C0000}"/>
    <cellStyle name="40% - Accent1 6 4" xfId="5589" xr:uid="{00000000-0005-0000-0000-0000E71C0000}"/>
    <cellStyle name="40% - Accent1 6 4 10" xfId="19657" xr:uid="{00000000-0005-0000-0000-0000E81C0000}"/>
    <cellStyle name="40% - Accent1 6 4 2" xfId="5590" xr:uid="{00000000-0005-0000-0000-0000E91C0000}"/>
    <cellStyle name="40% - Accent1 6 4 2 2" xfId="5591" xr:uid="{00000000-0005-0000-0000-0000EA1C0000}"/>
    <cellStyle name="40% - Accent1 6 4 2 3" xfId="5592" xr:uid="{00000000-0005-0000-0000-0000EB1C0000}"/>
    <cellStyle name="40% - Accent1 6 4 2 3 2" xfId="19658" xr:uid="{00000000-0005-0000-0000-0000EC1C0000}"/>
    <cellStyle name="40% - Accent1 6 4 2 3_CountryRegionMap" xfId="31700" xr:uid="{00000000-0005-0000-0000-0000ED1C0000}"/>
    <cellStyle name="40% - Accent1 6 4 2 4" xfId="19659" xr:uid="{00000000-0005-0000-0000-0000EE1C0000}"/>
    <cellStyle name="40% - Accent1 6 4 2_Attribute (16-17)" xfId="5593" xr:uid="{00000000-0005-0000-0000-0000EF1C0000}"/>
    <cellStyle name="40% - Accent1 6 4 3" xfId="5594" xr:uid="{00000000-0005-0000-0000-0000F01C0000}"/>
    <cellStyle name="40% - Accent1 6 4 3 2" xfId="5595" xr:uid="{00000000-0005-0000-0000-0000F11C0000}"/>
    <cellStyle name="40% - Accent1 6 4 3 3" xfId="5596" xr:uid="{00000000-0005-0000-0000-0000F21C0000}"/>
    <cellStyle name="40% - Accent1 6 4 3 3 2" xfId="19660" xr:uid="{00000000-0005-0000-0000-0000F31C0000}"/>
    <cellStyle name="40% - Accent1 6 4 3 3_CountryRegionMap" xfId="31701" xr:uid="{00000000-0005-0000-0000-0000F41C0000}"/>
    <cellStyle name="40% - Accent1 6 4 3 4" xfId="19661" xr:uid="{00000000-0005-0000-0000-0000F51C0000}"/>
    <cellStyle name="40% - Accent1 6 4 3_Attribute (16-17)" xfId="5597" xr:uid="{00000000-0005-0000-0000-0000F61C0000}"/>
    <cellStyle name="40% - Accent1 6 4 4" xfId="5598" xr:uid="{00000000-0005-0000-0000-0000F71C0000}"/>
    <cellStyle name="40% - Accent1 6 4 4 2" xfId="5599" xr:uid="{00000000-0005-0000-0000-0000F81C0000}"/>
    <cellStyle name="40% - Accent1 6 4 4 3" xfId="5600" xr:uid="{00000000-0005-0000-0000-0000F91C0000}"/>
    <cellStyle name="40% - Accent1 6 4 4 3 2" xfId="19662" xr:uid="{00000000-0005-0000-0000-0000FA1C0000}"/>
    <cellStyle name="40% - Accent1 6 4 4 3_CountryRegionMap" xfId="31702" xr:uid="{00000000-0005-0000-0000-0000FB1C0000}"/>
    <cellStyle name="40% - Accent1 6 4 4 4" xfId="19663" xr:uid="{00000000-0005-0000-0000-0000FC1C0000}"/>
    <cellStyle name="40% - Accent1 6 4 4_Attribute (16-17)" xfId="5601" xr:uid="{00000000-0005-0000-0000-0000FD1C0000}"/>
    <cellStyle name="40% - Accent1 6 4 5" xfId="5602" xr:uid="{00000000-0005-0000-0000-0000FE1C0000}"/>
    <cellStyle name="40% - Accent1 6 4 6" xfId="5603" xr:uid="{00000000-0005-0000-0000-0000FF1C0000}"/>
    <cellStyle name="40% - Accent1 6 4 7" xfId="5604" xr:uid="{00000000-0005-0000-0000-0000001D0000}"/>
    <cellStyle name="40% - Accent1 6 4 8" xfId="5605" xr:uid="{00000000-0005-0000-0000-0000011D0000}"/>
    <cellStyle name="40% - Accent1 6 4 9" xfId="5606" xr:uid="{00000000-0005-0000-0000-0000021D0000}"/>
    <cellStyle name="40% - Accent1 6 4 9 2" xfId="19664" xr:uid="{00000000-0005-0000-0000-0000031D0000}"/>
    <cellStyle name="40% - Accent1 6 4 9_CountryRegionMap" xfId="31703" xr:uid="{00000000-0005-0000-0000-0000041D0000}"/>
    <cellStyle name="40% - Accent1 6 4_Attribute (16-17)" xfId="5607" xr:uid="{00000000-0005-0000-0000-0000051D0000}"/>
    <cellStyle name="40% - Accent1 6 5" xfId="5608" xr:uid="{00000000-0005-0000-0000-0000061D0000}"/>
    <cellStyle name="40% - Accent1 6 5 2" xfId="5609" xr:uid="{00000000-0005-0000-0000-0000071D0000}"/>
    <cellStyle name="40% - Accent1 6 5 3" xfId="5610" xr:uid="{00000000-0005-0000-0000-0000081D0000}"/>
    <cellStyle name="40% - Accent1 6 5 3 2" xfId="19665" xr:uid="{00000000-0005-0000-0000-0000091D0000}"/>
    <cellStyle name="40% - Accent1 6 5 3_CountryRegionMap" xfId="31704" xr:uid="{00000000-0005-0000-0000-00000A1D0000}"/>
    <cellStyle name="40% - Accent1 6 5 4" xfId="19666" xr:uid="{00000000-0005-0000-0000-00000B1D0000}"/>
    <cellStyle name="40% - Accent1 6 5_Attribute (16-17)" xfId="5611" xr:uid="{00000000-0005-0000-0000-00000C1D0000}"/>
    <cellStyle name="40% - Accent1 6 6" xfId="5612" xr:uid="{00000000-0005-0000-0000-00000D1D0000}"/>
    <cellStyle name="40% - Accent1 6 6 2" xfId="5613" xr:uid="{00000000-0005-0000-0000-00000E1D0000}"/>
    <cellStyle name="40% - Accent1 6 6 3" xfId="5614" xr:uid="{00000000-0005-0000-0000-00000F1D0000}"/>
    <cellStyle name="40% - Accent1 6 6 3 2" xfId="19667" xr:uid="{00000000-0005-0000-0000-0000101D0000}"/>
    <cellStyle name="40% - Accent1 6 6 3_CountryRegionMap" xfId="31705" xr:uid="{00000000-0005-0000-0000-0000111D0000}"/>
    <cellStyle name="40% - Accent1 6 6 4" xfId="19668" xr:uid="{00000000-0005-0000-0000-0000121D0000}"/>
    <cellStyle name="40% - Accent1 6 6_Attribute (16-17)" xfId="5615" xr:uid="{00000000-0005-0000-0000-0000131D0000}"/>
    <cellStyle name="40% - Accent1 6 7" xfId="5616" xr:uid="{00000000-0005-0000-0000-0000141D0000}"/>
    <cellStyle name="40% - Accent1 6 7 2" xfId="5617" xr:uid="{00000000-0005-0000-0000-0000151D0000}"/>
    <cellStyle name="40% - Accent1 6 7 3" xfId="5618" xr:uid="{00000000-0005-0000-0000-0000161D0000}"/>
    <cellStyle name="40% - Accent1 6 7 3 2" xfId="19669" xr:uid="{00000000-0005-0000-0000-0000171D0000}"/>
    <cellStyle name="40% - Accent1 6 7 3_CountryRegionMap" xfId="31706" xr:uid="{00000000-0005-0000-0000-0000181D0000}"/>
    <cellStyle name="40% - Accent1 6 7 4" xfId="19670" xr:uid="{00000000-0005-0000-0000-0000191D0000}"/>
    <cellStyle name="40% - Accent1 6 7_Attribute (16-17)" xfId="5619" xr:uid="{00000000-0005-0000-0000-00001A1D0000}"/>
    <cellStyle name="40% - Accent1 6 8" xfId="5620" xr:uid="{00000000-0005-0000-0000-00001B1D0000}"/>
    <cellStyle name="40% - Accent1 6 9" xfId="5621" xr:uid="{00000000-0005-0000-0000-00001C1D0000}"/>
    <cellStyle name="40% - Accent1 6_Attribute" xfId="18014" xr:uid="{00000000-0005-0000-0000-00001D1D0000}"/>
    <cellStyle name="40% - Accent1 7" xfId="289" xr:uid="{00000000-0005-0000-0000-00001E1D0000}"/>
    <cellStyle name="40% - Accent1 7 10" xfId="5622" xr:uid="{00000000-0005-0000-0000-00001F1D0000}"/>
    <cellStyle name="40% - Accent1 7 11" xfId="5623" xr:uid="{00000000-0005-0000-0000-0000201D0000}"/>
    <cellStyle name="40% - Accent1 7 12" xfId="5624" xr:uid="{00000000-0005-0000-0000-0000211D0000}"/>
    <cellStyle name="40% - Accent1 7 12 2" xfId="19671" xr:uid="{00000000-0005-0000-0000-0000221D0000}"/>
    <cellStyle name="40% - Accent1 7 12_CountryRegionMap" xfId="31707" xr:uid="{00000000-0005-0000-0000-0000231D0000}"/>
    <cellStyle name="40% - Accent1 7 13" xfId="19672" xr:uid="{00000000-0005-0000-0000-0000241D0000}"/>
    <cellStyle name="40% - Accent1 7 2" xfId="5625" xr:uid="{00000000-0005-0000-0000-0000251D0000}"/>
    <cellStyle name="40% - Accent1 7 2 10" xfId="5626" xr:uid="{00000000-0005-0000-0000-0000261D0000}"/>
    <cellStyle name="40% - Accent1 7 2 10 2" xfId="19673" xr:uid="{00000000-0005-0000-0000-0000271D0000}"/>
    <cellStyle name="40% - Accent1 7 2 10_CountryRegionMap" xfId="31708" xr:uid="{00000000-0005-0000-0000-0000281D0000}"/>
    <cellStyle name="40% - Accent1 7 2 11" xfId="19674" xr:uid="{00000000-0005-0000-0000-0000291D0000}"/>
    <cellStyle name="40% - Accent1 7 2 2" xfId="5627" xr:uid="{00000000-0005-0000-0000-00002A1D0000}"/>
    <cellStyle name="40% - Accent1 7 2 2 10" xfId="19675" xr:uid="{00000000-0005-0000-0000-00002B1D0000}"/>
    <cellStyle name="40% - Accent1 7 2 2 2" xfId="5628" xr:uid="{00000000-0005-0000-0000-00002C1D0000}"/>
    <cellStyle name="40% - Accent1 7 2 2 2 2" xfId="5629" xr:uid="{00000000-0005-0000-0000-00002D1D0000}"/>
    <cellStyle name="40% - Accent1 7 2 2 2 3" xfId="5630" xr:uid="{00000000-0005-0000-0000-00002E1D0000}"/>
    <cellStyle name="40% - Accent1 7 2 2 2 3 2" xfId="19676" xr:uid="{00000000-0005-0000-0000-00002F1D0000}"/>
    <cellStyle name="40% - Accent1 7 2 2 2 3_CountryRegionMap" xfId="31709" xr:uid="{00000000-0005-0000-0000-0000301D0000}"/>
    <cellStyle name="40% - Accent1 7 2 2 2 4" xfId="19677" xr:uid="{00000000-0005-0000-0000-0000311D0000}"/>
    <cellStyle name="40% - Accent1 7 2 2 2_Attribute (16-17)" xfId="5631" xr:uid="{00000000-0005-0000-0000-0000321D0000}"/>
    <cellStyle name="40% - Accent1 7 2 2 3" xfId="5632" xr:uid="{00000000-0005-0000-0000-0000331D0000}"/>
    <cellStyle name="40% - Accent1 7 2 2 3 2" xfId="5633" xr:uid="{00000000-0005-0000-0000-0000341D0000}"/>
    <cellStyle name="40% - Accent1 7 2 2 3 3" xfId="5634" xr:uid="{00000000-0005-0000-0000-0000351D0000}"/>
    <cellStyle name="40% - Accent1 7 2 2 3 3 2" xfId="19678" xr:uid="{00000000-0005-0000-0000-0000361D0000}"/>
    <cellStyle name="40% - Accent1 7 2 2 3 3_CountryRegionMap" xfId="31710" xr:uid="{00000000-0005-0000-0000-0000371D0000}"/>
    <cellStyle name="40% - Accent1 7 2 2 3 4" xfId="19679" xr:uid="{00000000-0005-0000-0000-0000381D0000}"/>
    <cellStyle name="40% - Accent1 7 2 2 3_Attribute (16-17)" xfId="5635" xr:uid="{00000000-0005-0000-0000-0000391D0000}"/>
    <cellStyle name="40% - Accent1 7 2 2 4" xfId="5636" xr:uid="{00000000-0005-0000-0000-00003A1D0000}"/>
    <cellStyle name="40% - Accent1 7 2 2 4 2" xfId="5637" xr:uid="{00000000-0005-0000-0000-00003B1D0000}"/>
    <cellStyle name="40% - Accent1 7 2 2 4 3" xfId="5638" xr:uid="{00000000-0005-0000-0000-00003C1D0000}"/>
    <cellStyle name="40% - Accent1 7 2 2 4 3 2" xfId="19680" xr:uid="{00000000-0005-0000-0000-00003D1D0000}"/>
    <cellStyle name="40% - Accent1 7 2 2 4 3_CountryRegionMap" xfId="31711" xr:uid="{00000000-0005-0000-0000-00003E1D0000}"/>
    <cellStyle name="40% - Accent1 7 2 2 4 4" xfId="19681" xr:uid="{00000000-0005-0000-0000-00003F1D0000}"/>
    <cellStyle name="40% - Accent1 7 2 2 4_Attribute (16-17)" xfId="5639" xr:uid="{00000000-0005-0000-0000-0000401D0000}"/>
    <cellStyle name="40% - Accent1 7 2 2 5" xfId="5640" xr:uid="{00000000-0005-0000-0000-0000411D0000}"/>
    <cellStyle name="40% - Accent1 7 2 2 6" xfId="5641" xr:uid="{00000000-0005-0000-0000-0000421D0000}"/>
    <cellStyle name="40% - Accent1 7 2 2 7" xfId="5642" xr:uid="{00000000-0005-0000-0000-0000431D0000}"/>
    <cellStyle name="40% - Accent1 7 2 2 8" xfId="5643" xr:uid="{00000000-0005-0000-0000-0000441D0000}"/>
    <cellStyle name="40% - Accent1 7 2 2 9" xfId="5644" xr:uid="{00000000-0005-0000-0000-0000451D0000}"/>
    <cellStyle name="40% - Accent1 7 2 2 9 2" xfId="19682" xr:uid="{00000000-0005-0000-0000-0000461D0000}"/>
    <cellStyle name="40% - Accent1 7 2 2 9_CountryRegionMap" xfId="31712" xr:uid="{00000000-0005-0000-0000-0000471D0000}"/>
    <cellStyle name="40% - Accent1 7 2 2_Attribute (16-17)" xfId="5645" xr:uid="{00000000-0005-0000-0000-0000481D0000}"/>
    <cellStyle name="40% - Accent1 7 2 3" xfId="5646" xr:uid="{00000000-0005-0000-0000-0000491D0000}"/>
    <cellStyle name="40% - Accent1 7 2 3 2" xfId="5647" xr:uid="{00000000-0005-0000-0000-00004A1D0000}"/>
    <cellStyle name="40% - Accent1 7 2 3 3" xfId="5648" xr:uid="{00000000-0005-0000-0000-00004B1D0000}"/>
    <cellStyle name="40% - Accent1 7 2 3 3 2" xfId="19683" xr:uid="{00000000-0005-0000-0000-00004C1D0000}"/>
    <cellStyle name="40% - Accent1 7 2 3 3_CountryRegionMap" xfId="31713" xr:uid="{00000000-0005-0000-0000-00004D1D0000}"/>
    <cellStyle name="40% - Accent1 7 2 3 4" xfId="19684" xr:uid="{00000000-0005-0000-0000-00004E1D0000}"/>
    <cellStyle name="40% - Accent1 7 2 3_Attribute (16-17)" xfId="5649" xr:uid="{00000000-0005-0000-0000-00004F1D0000}"/>
    <cellStyle name="40% - Accent1 7 2 4" xfId="5650" xr:uid="{00000000-0005-0000-0000-0000501D0000}"/>
    <cellStyle name="40% - Accent1 7 2 4 2" xfId="5651" xr:uid="{00000000-0005-0000-0000-0000511D0000}"/>
    <cellStyle name="40% - Accent1 7 2 4 3" xfId="5652" xr:uid="{00000000-0005-0000-0000-0000521D0000}"/>
    <cellStyle name="40% - Accent1 7 2 4 3 2" xfId="19685" xr:uid="{00000000-0005-0000-0000-0000531D0000}"/>
    <cellStyle name="40% - Accent1 7 2 4 3_CountryRegionMap" xfId="31714" xr:uid="{00000000-0005-0000-0000-0000541D0000}"/>
    <cellStyle name="40% - Accent1 7 2 4 4" xfId="19686" xr:uid="{00000000-0005-0000-0000-0000551D0000}"/>
    <cellStyle name="40% - Accent1 7 2 4_Attribute (16-17)" xfId="5653" xr:uid="{00000000-0005-0000-0000-0000561D0000}"/>
    <cellStyle name="40% - Accent1 7 2 5" xfId="5654" xr:uid="{00000000-0005-0000-0000-0000571D0000}"/>
    <cellStyle name="40% - Accent1 7 2 5 2" xfId="5655" xr:uid="{00000000-0005-0000-0000-0000581D0000}"/>
    <cellStyle name="40% - Accent1 7 2 5 3" xfId="5656" xr:uid="{00000000-0005-0000-0000-0000591D0000}"/>
    <cellStyle name="40% - Accent1 7 2 5 3 2" xfId="19687" xr:uid="{00000000-0005-0000-0000-00005A1D0000}"/>
    <cellStyle name="40% - Accent1 7 2 5 3_CountryRegionMap" xfId="31715" xr:uid="{00000000-0005-0000-0000-00005B1D0000}"/>
    <cellStyle name="40% - Accent1 7 2 5 4" xfId="19688" xr:uid="{00000000-0005-0000-0000-00005C1D0000}"/>
    <cellStyle name="40% - Accent1 7 2 5_Attribute (16-17)" xfId="5657" xr:uid="{00000000-0005-0000-0000-00005D1D0000}"/>
    <cellStyle name="40% - Accent1 7 2 6" xfId="5658" xr:uid="{00000000-0005-0000-0000-00005E1D0000}"/>
    <cellStyle name="40% - Accent1 7 2 7" xfId="5659" xr:uid="{00000000-0005-0000-0000-00005F1D0000}"/>
    <cellStyle name="40% - Accent1 7 2 8" xfId="5660" xr:uid="{00000000-0005-0000-0000-0000601D0000}"/>
    <cellStyle name="40% - Accent1 7 2 9" xfId="5661" xr:uid="{00000000-0005-0000-0000-0000611D0000}"/>
    <cellStyle name="40% - Accent1 7 2_Attribute (16-17)" xfId="5662" xr:uid="{00000000-0005-0000-0000-0000621D0000}"/>
    <cellStyle name="40% - Accent1 7 3" xfId="5663" xr:uid="{00000000-0005-0000-0000-0000631D0000}"/>
    <cellStyle name="40% - Accent1 7 3 10" xfId="19689" xr:uid="{00000000-0005-0000-0000-0000641D0000}"/>
    <cellStyle name="40% - Accent1 7 3 2" xfId="5664" xr:uid="{00000000-0005-0000-0000-0000651D0000}"/>
    <cellStyle name="40% - Accent1 7 3 2 2" xfId="5665" xr:uid="{00000000-0005-0000-0000-0000661D0000}"/>
    <cellStyle name="40% - Accent1 7 3 2 3" xfId="5666" xr:uid="{00000000-0005-0000-0000-0000671D0000}"/>
    <cellStyle name="40% - Accent1 7 3 2 3 2" xfId="19690" xr:uid="{00000000-0005-0000-0000-0000681D0000}"/>
    <cellStyle name="40% - Accent1 7 3 2 3_CountryRegionMap" xfId="31716" xr:uid="{00000000-0005-0000-0000-0000691D0000}"/>
    <cellStyle name="40% - Accent1 7 3 2 4" xfId="19691" xr:uid="{00000000-0005-0000-0000-00006A1D0000}"/>
    <cellStyle name="40% - Accent1 7 3 2_Attribute (16-17)" xfId="5667" xr:uid="{00000000-0005-0000-0000-00006B1D0000}"/>
    <cellStyle name="40% - Accent1 7 3 3" xfId="5668" xr:uid="{00000000-0005-0000-0000-00006C1D0000}"/>
    <cellStyle name="40% - Accent1 7 3 3 2" xfId="5669" xr:uid="{00000000-0005-0000-0000-00006D1D0000}"/>
    <cellStyle name="40% - Accent1 7 3 3 3" xfId="5670" xr:uid="{00000000-0005-0000-0000-00006E1D0000}"/>
    <cellStyle name="40% - Accent1 7 3 3 3 2" xfId="19692" xr:uid="{00000000-0005-0000-0000-00006F1D0000}"/>
    <cellStyle name="40% - Accent1 7 3 3 3_CountryRegionMap" xfId="31717" xr:uid="{00000000-0005-0000-0000-0000701D0000}"/>
    <cellStyle name="40% - Accent1 7 3 3 4" xfId="19693" xr:uid="{00000000-0005-0000-0000-0000711D0000}"/>
    <cellStyle name="40% - Accent1 7 3 3_Attribute (16-17)" xfId="5671" xr:uid="{00000000-0005-0000-0000-0000721D0000}"/>
    <cellStyle name="40% - Accent1 7 3 4" xfId="5672" xr:uid="{00000000-0005-0000-0000-0000731D0000}"/>
    <cellStyle name="40% - Accent1 7 3 4 2" xfId="5673" xr:uid="{00000000-0005-0000-0000-0000741D0000}"/>
    <cellStyle name="40% - Accent1 7 3 4 3" xfId="5674" xr:uid="{00000000-0005-0000-0000-0000751D0000}"/>
    <cellStyle name="40% - Accent1 7 3 4 3 2" xfId="19694" xr:uid="{00000000-0005-0000-0000-0000761D0000}"/>
    <cellStyle name="40% - Accent1 7 3 4 3_CountryRegionMap" xfId="31718" xr:uid="{00000000-0005-0000-0000-0000771D0000}"/>
    <cellStyle name="40% - Accent1 7 3 4 4" xfId="19695" xr:uid="{00000000-0005-0000-0000-0000781D0000}"/>
    <cellStyle name="40% - Accent1 7 3 4_Attribute (16-17)" xfId="5675" xr:uid="{00000000-0005-0000-0000-0000791D0000}"/>
    <cellStyle name="40% - Accent1 7 3 5" xfId="5676" xr:uid="{00000000-0005-0000-0000-00007A1D0000}"/>
    <cellStyle name="40% - Accent1 7 3 6" xfId="5677" xr:uid="{00000000-0005-0000-0000-00007B1D0000}"/>
    <cellStyle name="40% - Accent1 7 3 7" xfId="5678" xr:uid="{00000000-0005-0000-0000-00007C1D0000}"/>
    <cellStyle name="40% - Accent1 7 3 8" xfId="5679" xr:uid="{00000000-0005-0000-0000-00007D1D0000}"/>
    <cellStyle name="40% - Accent1 7 3 9" xfId="5680" xr:uid="{00000000-0005-0000-0000-00007E1D0000}"/>
    <cellStyle name="40% - Accent1 7 3 9 2" xfId="19696" xr:uid="{00000000-0005-0000-0000-00007F1D0000}"/>
    <cellStyle name="40% - Accent1 7 3 9_CountryRegionMap" xfId="31719" xr:uid="{00000000-0005-0000-0000-0000801D0000}"/>
    <cellStyle name="40% - Accent1 7 3_Attribute (16-17)" xfId="5681" xr:uid="{00000000-0005-0000-0000-0000811D0000}"/>
    <cellStyle name="40% - Accent1 7 4" xfId="5682" xr:uid="{00000000-0005-0000-0000-0000821D0000}"/>
    <cellStyle name="40% - Accent1 7 4 10" xfId="19697" xr:uid="{00000000-0005-0000-0000-0000831D0000}"/>
    <cellStyle name="40% - Accent1 7 4 2" xfId="5683" xr:uid="{00000000-0005-0000-0000-0000841D0000}"/>
    <cellStyle name="40% - Accent1 7 4 2 2" xfId="5684" xr:uid="{00000000-0005-0000-0000-0000851D0000}"/>
    <cellStyle name="40% - Accent1 7 4 2 3" xfId="5685" xr:uid="{00000000-0005-0000-0000-0000861D0000}"/>
    <cellStyle name="40% - Accent1 7 4 2 3 2" xfId="19698" xr:uid="{00000000-0005-0000-0000-0000871D0000}"/>
    <cellStyle name="40% - Accent1 7 4 2 3_CountryRegionMap" xfId="31720" xr:uid="{00000000-0005-0000-0000-0000881D0000}"/>
    <cellStyle name="40% - Accent1 7 4 2 4" xfId="19699" xr:uid="{00000000-0005-0000-0000-0000891D0000}"/>
    <cellStyle name="40% - Accent1 7 4 2_Attribute (16-17)" xfId="5686" xr:uid="{00000000-0005-0000-0000-00008A1D0000}"/>
    <cellStyle name="40% - Accent1 7 4 3" xfId="5687" xr:uid="{00000000-0005-0000-0000-00008B1D0000}"/>
    <cellStyle name="40% - Accent1 7 4 3 2" xfId="5688" xr:uid="{00000000-0005-0000-0000-00008C1D0000}"/>
    <cellStyle name="40% - Accent1 7 4 3 3" xfId="5689" xr:uid="{00000000-0005-0000-0000-00008D1D0000}"/>
    <cellStyle name="40% - Accent1 7 4 3 3 2" xfId="19700" xr:uid="{00000000-0005-0000-0000-00008E1D0000}"/>
    <cellStyle name="40% - Accent1 7 4 3 3_CountryRegionMap" xfId="31721" xr:uid="{00000000-0005-0000-0000-00008F1D0000}"/>
    <cellStyle name="40% - Accent1 7 4 3 4" xfId="19701" xr:uid="{00000000-0005-0000-0000-0000901D0000}"/>
    <cellStyle name="40% - Accent1 7 4 3_Attribute (16-17)" xfId="5690" xr:uid="{00000000-0005-0000-0000-0000911D0000}"/>
    <cellStyle name="40% - Accent1 7 4 4" xfId="5691" xr:uid="{00000000-0005-0000-0000-0000921D0000}"/>
    <cellStyle name="40% - Accent1 7 4 4 2" xfId="5692" xr:uid="{00000000-0005-0000-0000-0000931D0000}"/>
    <cellStyle name="40% - Accent1 7 4 4 3" xfId="5693" xr:uid="{00000000-0005-0000-0000-0000941D0000}"/>
    <cellStyle name="40% - Accent1 7 4 4 3 2" xfId="19702" xr:uid="{00000000-0005-0000-0000-0000951D0000}"/>
    <cellStyle name="40% - Accent1 7 4 4 3_CountryRegionMap" xfId="31722" xr:uid="{00000000-0005-0000-0000-0000961D0000}"/>
    <cellStyle name="40% - Accent1 7 4 4 4" xfId="19703" xr:uid="{00000000-0005-0000-0000-0000971D0000}"/>
    <cellStyle name="40% - Accent1 7 4 4_Attribute (16-17)" xfId="5694" xr:uid="{00000000-0005-0000-0000-0000981D0000}"/>
    <cellStyle name="40% - Accent1 7 4 5" xfId="5695" xr:uid="{00000000-0005-0000-0000-0000991D0000}"/>
    <cellStyle name="40% - Accent1 7 4 6" xfId="5696" xr:uid="{00000000-0005-0000-0000-00009A1D0000}"/>
    <cellStyle name="40% - Accent1 7 4 7" xfId="5697" xr:uid="{00000000-0005-0000-0000-00009B1D0000}"/>
    <cellStyle name="40% - Accent1 7 4 8" xfId="5698" xr:uid="{00000000-0005-0000-0000-00009C1D0000}"/>
    <cellStyle name="40% - Accent1 7 4 9" xfId="5699" xr:uid="{00000000-0005-0000-0000-00009D1D0000}"/>
    <cellStyle name="40% - Accent1 7 4 9 2" xfId="19704" xr:uid="{00000000-0005-0000-0000-00009E1D0000}"/>
    <cellStyle name="40% - Accent1 7 4 9_CountryRegionMap" xfId="31723" xr:uid="{00000000-0005-0000-0000-00009F1D0000}"/>
    <cellStyle name="40% - Accent1 7 4_Attribute (16-17)" xfId="5700" xr:uid="{00000000-0005-0000-0000-0000A01D0000}"/>
    <cellStyle name="40% - Accent1 7 5" xfId="5701" xr:uid="{00000000-0005-0000-0000-0000A11D0000}"/>
    <cellStyle name="40% - Accent1 7 5 2" xfId="5702" xr:uid="{00000000-0005-0000-0000-0000A21D0000}"/>
    <cellStyle name="40% - Accent1 7 5 3" xfId="5703" xr:uid="{00000000-0005-0000-0000-0000A31D0000}"/>
    <cellStyle name="40% - Accent1 7 5 3 2" xfId="19705" xr:uid="{00000000-0005-0000-0000-0000A41D0000}"/>
    <cellStyle name="40% - Accent1 7 5 3_CountryRegionMap" xfId="31724" xr:uid="{00000000-0005-0000-0000-0000A51D0000}"/>
    <cellStyle name="40% - Accent1 7 5 4" xfId="19706" xr:uid="{00000000-0005-0000-0000-0000A61D0000}"/>
    <cellStyle name="40% - Accent1 7 5_Attribute (16-17)" xfId="5704" xr:uid="{00000000-0005-0000-0000-0000A71D0000}"/>
    <cellStyle name="40% - Accent1 7 6" xfId="5705" xr:uid="{00000000-0005-0000-0000-0000A81D0000}"/>
    <cellStyle name="40% - Accent1 7 6 2" xfId="5706" xr:uid="{00000000-0005-0000-0000-0000A91D0000}"/>
    <cellStyle name="40% - Accent1 7 6 3" xfId="5707" xr:uid="{00000000-0005-0000-0000-0000AA1D0000}"/>
    <cellStyle name="40% - Accent1 7 6 3 2" xfId="19707" xr:uid="{00000000-0005-0000-0000-0000AB1D0000}"/>
    <cellStyle name="40% - Accent1 7 6 3_CountryRegionMap" xfId="31725" xr:uid="{00000000-0005-0000-0000-0000AC1D0000}"/>
    <cellStyle name="40% - Accent1 7 6 4" xfId="19708" xr:uid="{00000000-0005-0000-0000-0000AD1D0000}"/>
    <cellStyle name="40% - Accent1 7 6_Attribute (16-17)" xfId="5708" xr:uid="{00000000-0005-0000-0000-0000AE1D0000}"/>
    <cellStyle name="40% - Accent1 7 7" xfId="5709" xr:uid="{00000000-0005-0000-0000-0000AF1D0000}"/>
    <cellStyle name="40% - Accent1 7 7 2" xfId="5710" xr:uid="{00000000-0005-0000-0000-0000B01D0000}"/>
    <cellStyle name="40% - Accent1 7 7 3" xfId="5711" xr:uid="{00000000-0005-0000-0000-0000B11D0000}"/>
    <cellStyle name="40% - Accent1 7 7 3 2" xfId="19709" xr:uid="{00000000-0005-0000-0000-0000B21D0000}"/>
    <cellStyle name="40% - Accent1 7 7 3_CountryRegionMap" xfId="31726" xr:uid="{00000000-0005-0000-0000-0000B31D0000}"/>
    <cellStyle name="40% - Accent1 7 7 4" xfId="19710" xr:uid="{00000000-0005-0000-0000-0000B41D0000}"/>
    <cellStyle name="40% - Accent1 7 7_Attribute (16-17)" xfId="5712" xr:uid="{00000000-0005-0000-0000-0000B51D0000}"/>
    <cellStyle name="40% - Accent1 7 8" xfId="5713" xr:uid="{00000000-0005-0000-0000-0000B61D0000}"/>
    <cellStyle name="40% - Accent1 7 9" xfId="5714" xr:uid="{00000000-0005-0000-0000-0000B71D0000}"/>
    <cellStyle name="40% - Accent1 7_Attribute" xfId="18016" xr:uid="{00000000-0005-0000-0000-0000B81D0000}"/>
    <cellStyle name="40% - Accent1 8" xfId="304" xr:uid="{00000000-0005-0000-0000-0000B91D0000}"/>
    <cellStyle name="40% - Accent1 8 10" xfId="5715" xr:uid="{00000000-0005-0000-0000-0000BA1D0000}"/>
    <cellStyle name="40% - Accent1 8 11" xfId="5716" xr:uid="{00000000-0005-0000-0000-0000BB1D0000}"/>
    <cellStyle name="40% - Accent1 8 12" xfId="5717" xr:uid="{00000000-0005-0000-0000-0000BC1D0000}"/>
    <cellStyle name="40% - Accent1 8 12 2" xfId="19711" xr:uid="{00000000-0005-0000-0000-0000BD1D0000}"/>
    <cellStyle name="40% - Accent1 8 12_CountryRegionMap" xfId="31727" xr:uid="{00000000-0005-0000-0000-0000BE1D0000}"/>
    <cellStyle name="40% - Accent1 8 13" xfId="19712" xr:uid="{00000000-0005-0000-0000-0000BF1D0000}"/>
    <cellStyle name="40% - Accent1 8 2" xfId="5718" xr:uid="{00000000-0005-0000-0000-0000C01D0000}"/>
    <cellStyle name="40% - Accent1 8 2 10" xfId="5719" xr:uid="{00000000-0005-0000-0000-0000C11D0000}"/>
    <cellStyle name="40% - Accent1 8 2 10 2" xfId="19713" xr:uid="{00000000-0005-0000-0000-0000C21D0000}"/>
    <cellStyle name="40% - Accent1 8 2 10_CountryRegionMap" xfId="31728" xr:uid="{00000000-0005-0000-0000-0000C31D0000}"/>
    <cellStyle name="40% - Accent1 8 2 11" xfId="19714" xr:uid="{00000000-0005-0000-0000-0000C41D0000}"/>
    <cellStyle name="40% - Accent1 8 2 2" xfId="5720" xr:uid="{00000000-0005-0000-0000-0000C51D0000}"/>
    <cellStyle name="40% - Accent1 8 2 2 10" xfId="19715" xr:uid="{00000000-0005-0000-0000-0000C61D0000}"/>
    <cellStyle name="40% - Accent1 8 2 2 2" xfId="5721" xr:uid="{00000000-0005-0000-0000-0000C71D0000}"/>
    <cellStyle name="40% - Accent1 8 2 2 2 2" xfId="5722" xr:uid="{00000000-0005-0000-0000-0000C81D0000}"/>
    <cellStyle name="40% - Accent1 8 2 2 2 3" xfId="5723" xr:uid="{00000000-0005-0000-0000-0000C91D0000}"/>
    <cellStyle name="40% - Accent1 8 2 2 2 3 2" xfId="19716" xr:uid="{00000000-0005-0000-0000-0000CA1D0000}"/>
    <cellStyle name="40% - Accent1 8 2 2 2 3_CountryRegionMap" xfId="31729" xr:uid="{00000000-0005-0000-0000-0000CB1D0000}"/>
    <cellStyle name="40% - Accent1 8 2 2 2 4" xfId="19717" xr:uid="{00000000-0005-0000-0000-0000CC1D0000}"/>
    <cellStyle name="40% - Accent1 8 2 2 2_Attribute (16-17)" xfId="5724" xr:uid="{00000000-0005-0000-0000-0000CD1D0000}"/>
    <cellStyle name="40% - Accent1 8 2 2 3" xfId="5725" xr:uid="{00000000-0005-0000-0000-0000CE1D0000}"/>
    <cellStyle name="40% - Accent1 8 2 2 3 2" xfId="5726" xr:uid="{00000000-0005-0000-0000-0000CF1D0000}"/>
    <cellStyle name="40% - Accent1 8 2 2 3 3" xfId="5727" xr:uid="{00000000-0005-0000-0000-0000D01D0000}"/>
    <cellStyle name="40% - Accent1 8 2 2 3 3 2" xfId="19718" xr:uid="{00000000-0005-0000-0000-0000D11D0000}"/>
    <cellStyle name="40% - Accent1 8 2 2 3 3_CountryRegionMap" xfId="31730" xr:uid="{00000000-0005-0000-0000-0000D21D0000}"/>
    <cellStyle name="40% - Accent1 8 2 2 3 4" xfId="19719" xr:uid="{00000000-0005-0000-0000-0000D31D0000}"/>
    <cellStyle name="40% - Accent1 8 2 2 3_Attribute (16-17)" xfId="5728" xr:uid="{00000000-0005-0000-0000-0000D41D0000}"/>
    <cellStyle name="40% - Accent1 8 2 2 4" xfId="5729" xr:uid="{00000000-0005-0000-0000-0000D51D0000}"/>
    <cellStyle name="40% - Accent1 8 2 2 4 2" xfId="5730" xr:uid="{00000000-0005-0000-0000-0000D61D0000}"/>
    <cellStyle name="40% - Accent1 8 2 2 4 3" xfId="5731" xr:uid="{00000000-0005-0000-0000-0000D71D0000}"/>
    <cellStyle name="40% - Accent1 8 2 2 4 3 2" xfId="19720" xr:uid="{00000000-0005-0000-0000-0000D81D0000}"/>
    <cellStyle name="40% - Accent1 8 2 2 4 3_CountryRegionMap" xfId="31731" xr:uid="{00000000-0005-0000-0000-0000D91D0000}"/>
    <cellStyle name="40% - Accent1 8 2 2 4 4" xfId="19721" xr:uid="{00000000-0005-0000-0000-0000DA1D0000}"/>
    <cellStyle name="40% - Accent1 8 2 2 4_Attribute (16-17)" xfId="5732" xr:uid="{00000000-0005-0000-0000-0000DB1D0000}"/>
    <cellStyle name="40% - Accent1 8 2 2 5" xfId="5733" xr:uid="{00000000-0005-0000-0000-0000DC1D0000}"/>
    <cellStyle name="40% - Accent1 8 2 2 6" xfId="5734" xr:uid="{00000000-0005-0000-0000-0000DD1D0000}"/>
    <cellStyle name="40% - Accent1 8 2 2 7" xfId="5735" xr:uid="{00000000-0005-0000-0000-0000DE1D0000}"/>
    <cellStyle name="40% - Accent1 8 2 2 8" xfId="5736" xr:uid="{00000000-0005-0000-0000-0000DF1D0000}"/>
    <cellStyle name="40% - Accent1 8 2 2 9" xfId="5737" xr:uid="{00000000-0005-0000-0000-0000E01D0000}"/>
    <cellStyle name="40% - Accent1 8 2 2 9 2" xfId="19722" xr:uid="{00000000-0005-0000-0000-0000E11D0000}"/>
    <cellStyle name="40% - Accent1 8 2 2 9_CountryRegionMap" xfId="31732" xr:uid="{00000000-0005-0000-0000-0000E21D0000}"/>
    <cellStyle name="40% - Accent1 8 2 2_Attribute (16-17)" xfId="5738" xr:uid="{00000000-0005-0000-0000-0000E31D0000}"/>
    <cellStyle name="40% - Accent1 8 2 3" xfId="5739" xr:uid="{00000000-0005-0000-0000-0000E41D0000}"/>
    <cellStyle name="40% - Accent1 8 2 3 2" xfId="5740" xr:uid="{00000000-0005-0000-0000-0000E51D0000}"/>
    <cellStyle name="40% - Accent1 8 2 3 3" xfId="5741" xr:uid="{00000000-0005-0000-0000-0000E61D0000}"/>
    <cellStyle name="40% - Accent1 8 2 3 3 2" xfId="19723" xr:uid="{00000000-0005-0000-0000-0000E71D0000}"/>
    <cellStyle name="40% - Accent1 8 2 3 3_CountryRegionMap" xfId="31733" xr:uid="{00000000-0005-0000-0000-0000E81D0000}"/>
    <cellStyle name="40% - Accent1 8 2 3 4" xfId="19724" xr:uid="{00000000-0005-0000-0000-0000E91D0000}"/>
    <cellStyle name="40% - Accent1 8 2 3_Attribute (16-17)" xfId="5742" xr:uid="{00000000-0005-0000-0000-0000EA1D0000}"/>
    <cellStyle name="40% - Accent1 8 2 4" xfId="5743" xr:uid="{00000000-0005-0000-0000-0000EB1D0000}"/>
    <cellStyle name="40% - Accent1 8 2 4 2" xfId="5744" xr:uid="{00000000-0005-0000-0000-0000EC1D0000}"/>
    <cellStyle name="40% - Accent1 8 2 4 3" xfId="5745" xr:uid="{00000000-0005-0000-0000-0000ED1D0000}"/>
    <cellStyle name="40% - Accent1 8 2 4 3 2" xfId="19725" xr:uid="{00000000-0005-0000-0000-0000EE1D0000}"/>
    <cellStyle name="40% - Accent1 8 2 4 3_CountryRegionMap" xfId="31734" xr:uid="{00000000-0005-0000-0000-0000EF1D0000}"/>
    <cellStyle name="40% - Accent1 8 2 4 4" xfId="19726" xr:uid="{00000000-0005-0000-0000-0000F01D0000}"/>
    <cellStyle name="40% - Accent1 8 2 4_Attribute (16-17)" xfId="5746" xr:uid="{00000000-0005-0000-0000-0000F11D0000}"/>
    <cellStyle name="40% - Accent1 8 2 5" xfId="5747" xr:uid="{00000000-0005-0000-0000-0000F21D0000}"/>
    <cellStyle name="40% - Accent1 8 2 5 2" xfId="5748" xr:uid="{00000000-0005-0000-0000-0000F31D0000}"/>
    <cellStyle name="40% - Accent1 8 2 5 3" xfId="5749" xr:uid="{00000000-0005-0000-0000-0000F41D0000}"/>
    <cellStyle name="40% - Accent1 8 2 5 3 2" xfId="19727" xr:uid="{00000000-0005-0000-0000-0000F51D0000}"/>
    <cellStyle name="40% - Accent1 8 2 5 3_CountryRegionMap" xfId="31735" xr:uid="{00000000-0005-0000-0000-0000F61D0000}"/>
    <cellStyle name="40% - Accent1 8 2 5 4" xfId="19728" xr:uid="{00000000-0005-0000-0000-0000F71D0000}"/>
    <cellStyle name="40% - Accent1 8 2 5_Attribute (16-17)" xfId="5750" xr:uid="{00000000-0005-0000-0000-0000F81D0000}"/>
    <cellStyle name="40% - Accent1 8 2 6" xfId="5751" xr:uid="{00000000-0005-0000-0000-0000F91D0000}"/>
    <cellStyle name="40% - Accent1 8 2 7" xfId="5752" xr:uid="{00000000-0005-0000-0000-0000FA1D0000}"/>
    <cellStyle name="40% - Accent1 8 2 8" xfId="5753" xr:uid="{00000000-0005-0000-0000-0000FB1D0000}"/>
    <cellStyle name="40% - Accent1 8 2 9" xfId="5754" xr:uid="{00000000-0005-0000-0000-0000FC1D0000}"/>
    <cellStyle name="40% - Accent1 8 2_Attribute (16-17)" xfId="5755" xr:uid="{00000000-0005-0000-0000-0000FD1D0000}"/>
    <cellStyle name="40% - Accent1 8 3" xfId="5756" xr:uid="{00000000-0005-0000-0000-0000FE1D0000}"/>
    <cellStyle name="40% - Accent1 8 3 10" xfId="19729" xr:uid="{00000000-0005-0000-0000-0000FF1D0000}"/>
    <cellStyle name="40% - Accent1 8 3 2" xfId="5757" xr:uid="{00000000-0005-0000-0000-0000001E0000}"/>
    <cellStyle name="40% - Accent1 8 3 2 2" xfId="5758" xr:uid="{00000000-0005-0000-0000-0000011E0000}"/>
    <cellStyle name="40% - Accent1 8 3 2 3" xfId="5759" xr:uid="{00000000-0005-0000-0000-0000021E0000}"/>
    <cellStyle name="40% - Accent1 8 3 2 3 2" xfId="19730" xr:uid="{00000000-0005-0000-0000-0000031E0000}"/>
    <cellStyle name="40% - Accent1 8 3 2 3_CountryRegionMap" xfId="31736" xr:uid="{00000000-0005-0000-0000-0000041E0000}"/>
    <cellStyle name="40% - Accent1 8 3 2 4" xfId="19731" xr:uid="{00000000-0005-0000-0000-0000051E0000}"/>
    <cellStyle name="40% - Accent1 8 3 2_Attribute (16-17)" xfId="5760" xr:uid="{00000000-0005-0000-0000-0000061E0000}"/>
    <cellStyle name="40% - Accent1 8 3 3" xfId="5761" xr:uid="{00000000-0005-0000-0000-0000071E0000}"/>
    <cellStyle name="40% - Accent1 8 3 3 2" xfId="5762" xr:uid="{00000000-0005-0000-0000-0000081E0000}"/>
    <cellStyle name="40% - Accent1 8 3 3 3" xfId="5763" xr:uid="{00000000-0005-0000-0000-0000091E0000}"/>
    <cellStyle name="40% - Accent1 8 3 3 3 2" xfId="19732" xr:uid="{00000000-0005-0000-0000-00000A1E0000}"/>
    <cellStyle name="40% - Accent1 8 3 3 3_CountryRegionMap" xfId="31737" xr:uid="{00000000-0005-0000-0000-00000B1E0000}"/>
    <cellStyle name="40% - Accent1 8 3 3 4" xfId="19733" xr:uid="{00000000-0005-0000-0000-00000C1E0000}"/>
    <cellStyle name="40% - Accent1 8 3 3_Attribute (16-17)" xfId="5764" xr:uid="{00000000-0005-0000-0000-00000D1E0000}"/>
    <cellStyle name="40% - Accent1 8 3 4" xfId="5765" xr:uid="{00000000-0005-0000-0000-00000E1E0000}"/>
    <cellStyle name="40% - Accent1 8 3 4 2" xfId="5766" xr:uid="{00000000-0005-0000-0000-00000F1E0000}"/>
    <cellStyle name="40% - Accent1 8 3 4 3" xfId="5767" xr:uid="{00000000-0005-0000-0000-0000101E0000}"/>
    <cellStyle name="40% - Accent1 8 3 4 3 2" xfId="19734" xr:uid="{00000000-0005-0000-0000-0000111E0000}"/>
    <cellStyle name="40% - Accent1 8 3 4 3_CountryRegionMap" xfId="31738" xr:uid="{00000000-0005-0000-0000-0000121E0000}"/>
    <cellStyle name="40% - Accent1 8 3 4 4" xfId="19735" xr:uid="{00000000-0005-0000-0000-0000131E0000}"/>
    <cellStyle name="40% - Accent1 8 3 4_Attribute (16-17)" xfId="5768" xr:uid="{00000000-0005-0000-0000-0000141E0000}"/>
    <cellStyle name="40% - Accent1 8 3 5" xfId="5769" xr:uid="{00000000-0005-0000-0000-0000151E0000}"/>
    <cellStyle name="40% - Accent1 8 3 6" xfId="5770" xr:uid="{00000000-0005-0000-0000-0000161E0000}"/>
    <cellStyle name="40% - Accent1 8 3 7" xfId="5771" xr:uid="{00000000-0005-0000-0000-0000171E0000}"/>
    <cellStyle name="40% - Accent1 8 3 8" xfId="5772" xr:uid="{00000000-0005-0000-0000-0000181E0000}"/>
    <cellStyle name="40% - Accent1 8 3 9" xfId="5773" xr:uid="{00000000-0005-0000-0000-0000191E0000}"/>
    <cellStyle name="40% - Accent1 8 3 9 2" xfId="19736" xr:uid="{00000000-0005-0000-0000-00001A1E0000}"/>
    <cellStyle name="40% - Accent1 8 3 9_CountryRegionMap" xfId="31739" xr:uid="{00000000-0005-0000-0000-00001B1E0000}"/>
    <cellStyle name="40% - Accent1 8 3_Attribute (16-17)" xfId="5774" xr:uid="{00000000-0005-0000-0000-00001C1E0000}"/>
    <cellStyle name="40% - Accent1 8 4" xfId="5775" xr:uid="{00000000-0005-0000-0000-00001D1E0000}"/>
    <cellStyle name="40% - Accent1 8 4 10" xfId="19737" xr:uid="{00000000-0005-0000-0000-00001E1E0000}"/>
    <cellStyle name="40% - Accent1 8 4 2" xfId="5776" xr:uid="{00000000-0005-0000-0000-00001F1E0000}"/>
    <cellStyle name="40% - Accent1 8 4 2 2" xfId="5777" xr:uid="{00000000-0005-0000-0000-0000201E0000}"/>
    <cellStyle name="40% - Accent1 8 4 2 3" xfId="5778" xr:uid="{00000000-0005-0000-0000-0000211E0000}"/>
    <cellStyle name="40% - Accent1 8 4 2 3 2" xfId="19738" xr:uid="{00000000-0005-0000-0000-0000221E0000}"/>
    <cellStyle name="40% - Accent1 8 4 2 3_CountryRegionMap" xfId="31740" xr:uid="{00000000-0005-0000-0000-0000231E0000}"/>
    <cellStyle name="40% - Accent1 8 4 2 4" xfId="19739" xr:uid="{00000000-0005-0000-0000-0000241E0000}"/>
    <cellStyle name="40% - Accent1 8 4 2_Attribute (16-17)" xfId="5779" xr:uid="{00000000-0005-0000-0000-0000251E0000}"/>
    <cellStyle name="40% - Accent1 8 4 3" xfId="5780" xr:uid="{00000000-0005-0000-0000-0000261E0000}"/>
    <cellStyle name="40% - Accent1 8 4 3 2" xfId="5781" xr:uid="{00000000-0005-0000-0000-0000271E0000}"/>
    <cellStyle name="40% - Accent1 8 4 3 3" xfId="5782" xr:uid="{00000000-0005-0000-0000-0000281E0000}"/>
    <cellStyle name="40% - Accent1 8 4 3 3 2" xfId="19740" xr:uid="{00000000-0005-0000-0000-0000291E0000}"/>
    <cellStyle name="40% - Accent1 8 4 3 3_CountryRegionMap" xfId="31741" xr:uid="{00000000-0005-0000-0000-00002A1E0000}"/>
    <cellStyle name="40% - Accent1 8 4 3 4" xfId="19741" xr:uid="{00000000-0005-0000-0000-00002B1E0000}"/>
    <cellStyle name="40% - Accent1 8 4 3_Attribute (16-17)" xfId="5783" xr:uid="{00000000-0005-0000-0000-00002C1E0000}"/>
    <cellStyle name="40% - Accent1 8 4 4" xfId="5784" xr:uid="{00000000-0005-0000-0000-00002D1E0000}"/>
    <cellStyle name="40% - Accent1 8 4 4 2" xfId="5785" xr:uid="{00000000-0005-0000-0000-00002E1E0000}"/>
    <cellStyle name="40% - Accent1 8 4 4 3" xfId="5786" xr:uid="{00000000-0005-0000-0000-00002F1E0000}"/>
    <cellStyle name="40% - Accent1 8 4 4 3 2" xfId="19742" xr:uid="{00000000-0005-0000-0000-0000301E0000}"/>
    <cellStyle name="40% - Accent1 8 4 4 3_CountryRegionMap" xfId="31742" xr:uid="{00000000-0005-0000-0000-0000311E0000}"/>
    <cellStyle name="40% - Accent1 8 4 4 4" xfId="19743" xr:uid="{00000000-0005-0000-0000-0000321E0000}"/>
    <cellStyle name="40% - Accent1 8 4 4_Attribute (16-17)" xfId="5787" xr:uid="{00000000-0005-0000-0000-0000331E0000}"/>
    <cellStyle name="40% - Accent1 8 4 5" xfId="5788" xr:uid="{00000000-0005-0000-0000-0000341E0000}"/>
    <cellStyle name="40% - Accent1 8 4 6" xfId="5789" xr:uid="{00000000-0005-0000-0000-0000351E0000}"/>
    <cellStyle name="40% - Accent1 8 4 7" xfId="5790" xr:uid="{00000000-0005-0000-0000-0000361E0000}"/>
    <cellStyle name="40% - Accent1 8 4 8" xfId="5791" xr:uid="{00000000-0005-0000-0000-0000371E0000}"/>
    <cellStyle name="40% - Accent1 8 4 9" xfId="5792" xr:uid="{00000000-0005-0000-0000-0000381E0000}"/>
    <cellStyle name="40% - Accent1 8 4 9 2" xfId="19744" xr:uid="{00000000-0005-0000-0000-0000391E0000}"/>
    <cellStyle name="40% - Accent1 8 4 9_CountryRegionMap" xfId="31743" xr:uid="{00000000-0005-0000-0000-00003A1E0000}"/>
    <cellStyle name="40% - Accent1 8 4_Attribute (16-17)" xfId="5793" xr:uid="{00000000-0005-0000-0000-00003B1E0000}"/>
    <cellStyle name="40% - Accent1 8 5" xfId="5794" xr:uid="{00000000-0005-0000-0000-00003C1E0000}"/>
    <cellStyle name="40% - Accent1 8 5 2" xfId="5795" xr:uid="{00000000-0005-0000-0000-00003D1E0000}"/>
    <cellStyle name="40% - Accent1 8 5 3" xfId="5796" xr:uid="{00000000-0005-0000-0000-00003E1E0000}"/>
    <cellStyle name="40% - Accent1 8 5 3 2" xfId="19745" xr:uid="{00000000-0005-0000-0000-00003F1E0000}"/>
    <cellStyle name="40% - Accent1 8 5 3_CountryRegionMap" xfId="31744" xr:uid="{00000000-0005-0000-0000-0000401E0000}"/>
    <cellStyle name="40% - Accent1 8 5 4" xfId="19746" xr:uid="{00000000-0005-0000-0000-0000411E0000}"/>
    <cellStyle name="40% - Accent1 8 5_Attribute (16-17)" xfId="5797" xr:uid="{00000000-0005-0000-0000-0000421E0000}"/>
    <cellStyle name="40% - Accent1 8 6" xfId="5798" xr:uid="{00000000-0005-0000-0000-0000431E0000}"/>
    <cellStyle name="40% - Accent1 8 6 2" xfId="5799" xr:uid="{00000000-0005-0000-0000-0000441E0000}"/>
    <cellStyle name="40% - Accent1 8 6 3" xfId="5800" xr:uid="{00000000-0005-0000-0000-0000451E0000}"/>
    <cellStyle name="40% - Accent1 8 6 3 2" xfId="19747" xr:uid="{00000000-0005-0000-0000-0000461E0000}"/>
    <cellStyle name="40% - Accent1 8 6 3_CountryRegionMap" xfId="31745" xr:uid="{00000000-0005-0000-0000-0000471E0000}"/>
    <cellStyle name="40% - Accent1 8 6 4" xfId="19748" xr:uid="{00000000-0005-0000-0000-0000481E0000}"/>
    <cellStyle name="40% - Accent1 8 6_Attribute (16-17)" xfId="5801" xr:uid="{00000000-0005-0000-0000-0000491E0000}"/>
    <cellStyle name="40% - Accent1 8 7" xfId="5802" xr:uid="{00000000-0005-0000-0000-00004A1E0000}"/>
    <cellStyle name="40% - Accent1 8 7 2" xfId="5803" xr:uid="{00000000-0005-0000-0000-00004B1E0000}"/>
    <cellStyle name="40% - Accent1 8 7 3" xfId="5804" xr:uid="{00000000-0005-0000-0000-00004C1E0000}"/>
    <cellStyle name="40% - Accent1 8 7 3 2" xfId="19749" xr:uid="{00000000-0005-0000-0000-00004D1E0000}"/>
    <cellStyle name="40% - Accent1 8 7 3_CountryRegionMap" xfId="31746" xr:uid="{00000000-0005-0000-0000-00004E1E0000}"/>
    <cellStyle name="40% - Accent1 8 7 4" xfId="19750" xr:uid="{00000000-0005-0000-0000-00004F1E0000}"/>
    <cellStyle name="40% - Accent1 8 7_Attribute (16-17)" xfId="5805" xr:uid="{00000000-0005-0000-0000-0000501E0000}"/>
    <cellStyle name="40% - Accent1 8 8" xfId="5806" xr:uid="{00000000-0005-0000-0000-0000511E0000}"/>
    <cellStyle name="40% - Accent1 8 9" xfId="5807" xr:uid="{00000000-0005-0000-0000-0000521E0000}"/>
    <cellStyle name="40% - Accent1 8_Attribute" xfId="18017" xr:uid="{00000000-0005-0000-0000-0000531E0000}"/>
    <cellStyle name="40% - Accent1 9" xfId="5808" xr:uid="{00000000-0005-0000-0000-0000541E0000}"/>
    <cellStyle name="40% - Accent2" xfId="16" builtinId="35" customBuiltin="1"/>
    <cellStyle name="40% - Accent2 10" xfId="5809" xr:uid="{00000000-0005-0000-0000-0000561E0000}"/>
    <cellStyle name="40% - Accent2 10 10" xfId="5810" xr:uid="{00000000-0005-0000-0000-0000571E0000}"/>
    <cellStyle name="40% - Accent2 10 10 2" xfId="19751" xr:uid="{00000000-0005-0000-0000-0000581E0000}"/>
    <cellStyle name="40% - Accent2 10 10_CountryRegionMap" xfId="31747" xr:uid="{00000000-0005-0000-0000-0000591E0000}"/>
    <cellStyle name="40% - Accent2 10 11" xfId="19752" xr:uid="{00000000-0005-0000-0000-00005A1E0000}"/>
    <cellStyle name="40% - Accent2 10 2" xfId="5811" xr:uid="{00000000-0005-0000-0000-00005B1E0000}"/>
    <cellStyle name="40% - Accent2 10 2 10" xfId="19753" xr:uid="{00000000-0005-0000-0000-00005C1E0000}"/>
    <cellStyle name="40% - Accent2 10 2 2" xfId="5812" xr:uid="{00000000-0005-0000-0000-00005D1E0000}"/>
    <cellStyle name="40% - Accent2 10 2 2 2" xfId="5813" xr:uid="{00000000-0005-0000-0000-00005E1E0000}"/>
    <cellStyle name="40% - Accent2 10 2 2 3" xfId="5814" xr:uid="{00000000-0005-0000-0000-00005F1E0000}"/>
    <cellStyle name="40% - Accent2 10 2 2 3 2" xfId="19754" xr:uid="{00000000-0005-0000-0000-0000601E0000}"/>
    <cellStyle name="40% - Accent2 10 2 2 3_CountryRegionMap" xfId="31748" xr:uid="{00000000-0005-0000-0000-0000611E0000}"/>
    <cellStyle name="40% - Accent2 10 2 2 4" xfId="19755" xr:uid="{00000000-0005-0000-0000-0000621E0000}"/>
    <cellStyle name="40% - Accent2 10 2 2_Attribute (16-17)" xfId="5815" xr:uid="{00000000-0005-0000-0000-0000631E0000}"/>
    <cellStyle name="40% - Accent2 10 2 3" xfId="5816" xr:uid="{00000000-0005-0000-0000-0000641E0000}"/>
    <cellStyle name="40% - Accent2 10 2 3 2" xfId="5817" xr:uid="{00000000-0005-0000-0000-0000651E0000}"/>
    <cellStyle name="40% - Accent2 10 2 3 3" xfId="5818" xr:uid="{00000000-0005-0000-0000-0000661E0000}"/>
    <cellStyle name="40% - Accent2 10 2 3 3 2" xfId="19756" xr:uid="{00000000-0005-0000-0000-0000671E0000}"/>
    <cellStyle name="40% - Accent2 10 2 3 3_CountryRegionMap" xfId="31749" xr:uid="{00000000-0005-0000-0000-0000681E0000}"/>
    <cellStyle name="40% - Accent2 10 2 3 4" xfId="19757" xr:uid="{00000000-0005-0000-0000-0000691E0000}"/>
    <cellStyle name="40% - Accent2 10 2 3_Attribute (16-17)" xfId="5819" xr:uid="{00000000-0005-0000-0000-00006A1E0000}"/>
    <cellStyle name="40% - Accent2 10 2 4" xfId="5820" xr:uid="{00000000-0005-0000-0000-00006B1E0000}"/>
    <cellStyle name="40% - Accent2 10 2 4 2" xfId="5821" xr:uid="{00000000-0005-0000-0000-00006C1E0000}"/>
    <cellStyle name="40% - Accent2 10 2 4 3" xfId="5822" xr:uid="{00000000-0005-0000-0000-00006D1E0000}"/>
    <cellStyle name="40% - Accent2 10 2 4 3 2" xfId="19758" xr:uid="{00000000-0005-0000-0000-00006E1E0000}"/>
    <cellStyle name="40% - Accent2 10 2 4 3_CountryRegionMap" xfId="31750" xr:uid="{00000000-0005-0000-0000-00006F1E0000}"/>
    <cellStyle name="40% - Accent2 10 2 4 4" xfId="19759" xr:uid="{00000000-0005-0000-0000-0000701E0000}"/>
    <cellStyle name="40% - Accent2 10 2 4_Attribute (16-17)" xfId="5823" xr:uid="{00000000-0005-0000-0000-0000711E0000}"/>
    <cellStyle name="40% - Accent2 10 2 5" xfId="5824" xr:uid="{00000000-0005-0000-0000-0000721E0000}"/>
    <cellStyle name="40% - Accent2 10 2 6" xfId="5825" xr:uid="{00000000-0005-0000-0000-0000731E0000}"/>
    <cellStyle name="40% - Accent2 10 2 7" xfId="5826" xr:uid="{00000000-0005-0000-0000-0000741E0000}"/>
    <cellStyle name="40% - Accent2 10 2 8" xfId="5827" xr:uid="{00000000-0005-0000-0000-0000751E0000}"/>
    <cellStyle name="40% - Accent2 10 2 9" xfId="5828" xr:uid="{00000000-0005-0000-0000-0000761E0000}"/>
    <cellStyle name="40% - Accent2 10 2 9 2" xfId="19760" xr:uid="{00000000-0005-0000-0000-0000771E0000}"/>
    <cellStyle name="40% - Accent2 10 2 9_CountryRegionMap" xfId="31751" xr:uid="{00000000-0005-0000-0000-0000781E0000}"/>
    <cellStyle name="40% - Accent2 10 2_Attribute (16-17)" xfId="5829" xr:uid="{00000000-0005-0000-0000-0000791E0000}"/>
    <cellStyle name="40% - Accent2 10 3" xfId="5830" xr:uid="{00000000-0005-0000-0000-00007A1E0000}"/>
    <cellStyle name="40% - Accent2 10 3 2" xfId="5831" xr:uid="{00000000-0005-0000-0000-00007B1E0000}"/>
    <cellStyle name="40% - Accent2 10 3 3" xfId="5832" xr:uid="{00000000-0005-0000-0000-00007C1E0000}"/>
    <cellStyle name="40% - Accent2 10 3 3 2" xfId="19761" xr:uid="{00000000-0005-0000-0000-00007D1E0000}"/>
    <cellStyle name="40% - Accent2 10 3 3_CountryRegionMap" xfId="31752" xr:uid="{00000000-0005-0000-0000-00007E1E0000}"/>
    <cellStyle name="40% - Accent2 10 3 4" xfId="19762" xr:uid="{00000000-0005-0000-0000-00007F1E0000}"/>
    <cellStyle name="40% - Accent2 10 3_Attribute (16-17)" xfId="5833" xr:uid="{00000000-0005-0000-0000-0000801E0000}"/>
    <cellStyle name="40% - Accent2 10 4" xfId="5834" xr:uid="{00000000-0005-0000-0000-0000811E0000}"/>
    <cellStyle name="40% - Accent2 10 4 2" xfId="5835" xr:uid="{00000000-0005-0000-0000-0000821E0000}"/>
    <cellStyle name="40% - Accent2 10 4 3" xfId="5836" xr:uid="{00000000-0005-0000-0000-0000831E0000}"/>
    <cellStyle name="40% - Accent2 10 4 3 2" xfId="19763" xr:uid="{00000000-0005-0000-0000-0000841E0000}"/>
    <cellStyle name="40% - Accent2 10 4 3_CountryRegionMap" xfId="31753" xr:uid="{00000000-0005-0000-0000-0000851E0000}"/>
    <cellStyle name="40% - Accent2 10 4 4" xfId="19764" xr:uid="{00000000-0005-0000-0000-0000861E0000}"/>
    <cellStyle name="40% - Accent2 10 4_Attribute (16-17)" xfId="5837" xr:uid="{00000000-0005-0000-0000-0000871E0000}"/>
    <cellStyle name="40% - Accent2 10 5" xfId="5838" xr:uid="{00000000-0005-0000-0000-0000881E0000}"/>
    <cellStyle name="40% - Accent2 10 5 2" xfId="5839" xr:uid="{00000000-0005-0000-0000-0000891E0000}"/>
    <cellStyle name="40% - Accent2 10 5 3" xfId="5840" xr:uid="{00000000-0005-0000-0000-00008A1E0000}"/>
    <cellStyle name="40% - Accent2 10 5 3 2" xfId="19765" xr:uid="{00000000-0005-0000-0000-00008B1E0000}"/>
    <cellStyle name="40% - Accent2 10 5 3_CountryRegionMap" xfId="31754" xr:uid="{00000000-0005-0000-0000-00008C1E0000}"/>
    <cellStyle name="40% - Accent2 10 5 4" xfId="19766" xr:uid="{00000000-0005-0000-0000-00008D1E0000}"/>
    <cellStyle name="40% - Accent2 10 5_Attribute (16-17)" xfId="5841" xr:uid="{00000000-0005-0000-0000-00008E1E0000}"/>
    <cellStyle name="40% - Accent2 10 6" xfId="5842" xr:uid="{00000000-0005-0000-0000-00008F1E0000}"/>
    <cellStyle name="40% - Accent2 10 7" xfId="5843" xr:uid="{00000000-0005-0000-0000-0000901E0000}"/>
    <cellStyle name="40% - Accent2 10 8" xfId="5844" xr:uid="{00000000-0005-0000-0000-0000911E0000}"/>
    <cellStyle name="40% - Accent2 10 9" xfId="5845" xr:uid="{00000000-0005-0000-0000-0000921E0000}"/>
    <cellStyle name="40% - Accent2 10_Attribute (16-17)" xfId="5846" xr:uid="{00000000-0005-0000-0000-0000931E0000}"/>
    <cellStyle name="40% - Accent2 11" xfId="5847" xr:uid="{00000000-0005-0000-0000-0000941E0000}"/>
    <cellStyle name="40% - Accent2 11 10" xfId="5848" xr:uid="{00000000-0005-0000-0000-0000951E0000}"/>
    <cellStyle name="40% - Accent2 11 10 2" xfId="19767" xr:uid="{00000000-0005-0000-0000-0000961E0000}"/>
    <cellStyle name="40% - Accent2 11 10_CountryRegionMap" xfId="31755" xr:uid="{00000000-0005-0000-0000-0000971E0000}"/>
    <cellStyle name="40% - Accent2 11 11" xfId="19768" xr:uid="{00000000-0005-0000-0000-0000981E0000}"/>
    <cellStyle name="40% - Accent2 11 2" xfId="5849" xr:uid="{00000000-0005-0000-0000-0000991E0000}"/>
    <cellStyle name="40% - Accent2 11 2 10" xfId="19769" xr:uid="{00000000-0005-0000-0000-00009A1E0000}"/>
    <cellStyle name="40% - Accent2 11 2 2" xfId="5850" xr:uid="{00000000-0005-0000-0000-00009B1E0000}"/>
    <cellStyle name="40% - Accent2 11 2 2 2" xfId="5851" xr:uid="{00000000-0005-0000-0000-00009C1E0000}"/>
    <cellStyle name="40% - Accent2 11 2 2 3" xfId="5852" xr:uid="{00000000-0005-0000-0000-00009D1E0000}"/>
    <cellStyle name="40% - Accent2 11 2 2 3 2" xfId="19770" xr:uid="{00000000-0005-0000-0000-00009E1E0000}"/>
    <cellStyle name="40% - Accent2 11 2 2 3_CountryRegionMap" xfId="31756" xr:uid="{00000000-0005-0000-0000-00009F1E0000}"/>
    <cellStyle name="40% - Accent2 11 2 2 4" xfId="19771" xr:uid="{00000000-0005-0000-0000-0000A01E0000}"/>
    <cellStyle name="40% - Accent2 11 2 2_Attribute (16-17)" xfId="5853" xr:uid="{00000000-0005-0000-0000-0000A11E0000}"/>
    <cellStyle name="40% - Accent2 11 2 3" xfId="5854" xr:uid="{00000000-0005-0000-0000-0000A21E0000}"/>
    <cellStyle name="40% - Accent2 11 2 3 2" xfId="5855" xr:uid="{00000000-0005-0000-0000-0000A31E0000}"/>
    <cellStyle name="40% - Accent2 11 2 3 3" xfId="5856" xr:uid="{00000000-0005-0000-0000-0000A41E0000}"/>
    <cellStyle name="40% - Accent2 11 2 3 3 2" xfId="19772" xr:uid="{00000000-0005-0000-0000-0000A51E0000}"/>
    <cellStyle name="40% - Accent2 11 2 3 3_CountryRegionMap" xfId="31757" xr:uid="{00000000-0005-0000-0000-0000A61E0000}"/>
    <cellStyle name="40% - Accent2 11 2 3 4" xfId="19773" xr:uid="{00000000-0005-0000-0000-0000A71E0000}"/>
    <cellStyle name="40% - Accent2 11 2 3_Attribute (16-17)" xfId="5857" xr:uid="{00000000-0005-0000-0000-0000A81E0000}"/>
    <cellStyle name="40% - Accent2 11 2 4" xfId="5858" xr:uid="{00000000-0005-0000-0000-0000A91E0000}"/>
    <cellStyle name="40% - Accent2 11 2 4 2" xfId="5859" xr:uid="{00000000-0005-0000-0000-0000AA1E0000}"/>
    <cellStyle name="40% - Accent2 11 2 4 3" xfId="5860" xr:uid="{00000000-0005-0000-0000-0000AB1E0000}"/>
    <cellStyle name="40% - Accent2 11 2 4 3 2" xfId="19774" xr:uid="{00000000-0005-0000-0000-0000AC1E0000}"/>
    <cellStyle name="40% - Accent2 11 2 4 3_CountryRegionMap" xfId="31758" xr:uid="{00000000-0005-0000-0000-0000AD1E0000}"/>
    <cellStyle name="40% - Accent2 11 2 4 4" xfId="19775" xr:uid="{00000000-0005-0000-0000-0000AE1E0000}"/>
    <cellStyle name="40% - Accent2 11 2 4_Attribute (16-17)" xfId="5861" xr:uid="{00000000-0005-0000-0000-0000AF1E0000}"/>
    <cellStyle name="40% - Accent2 11 2 5" xfId="5862" xr:uid="{00000000-0005-0000-0000-0000B01E0000}"/>
    <cellStyle name="40% - Accent2 11 2 6" xfId="5863" xr:uid="{00000000-0005-0000-0000-0000B11E0000}"/>
    <cellStyle name="40% - Accent2 11 2 7" xfId="5864" xr:uid="{00000000-0005-0000-0000-0000B21E0000}"/>
    <cellStyle name="40% - Accent2 11 2 8" xfId="5865" xr:uid="{00000000-0005-0000-0000-0000B31E0000}"/>
    <cellStyle name="40% - Accent2 11 2 9" xfId="5866" xr:uid="{00000000-0005-0000-0000-0000B41E0000}"/>
    <cellStyle name="40% - Accent2 11 2 9 2" xfId="19776" xr:uid="{00000000-0005-0000-0000-0000B51E0000}"/>
    <cellStyle name="40% - Accent2 11 2 9_CountryRegionMap" xfId="31759" xr:uid="{00000000-0005-0000-0000-0000B61E0000}"/>
    <cellStyle name="40% - Accent2 11 2_Attribute (16-17)" xfId="5867" xr:uid="{00000000-0005-0000-0000-0000B71E0000}"/>
    <cellStyle name="40% - Accent2 11 3" xfId="5868" xr:uid="{00000000-0005-0000-0000-0000B81E0000}"/>
    <cellStyle name="40% - Accent2 11 3 2" xfId="5869" xr:uid="{00000000-0005-0000-0000-0000B91E0000}"/>
    <cellStyle name="40% - Accent2 11 3 3" xfId="5870" xr:uid="{00000000-0005-0000-0000-0000BA1E0000}"/>
    <cellStyle name="40% - Accent2 11 3 3 2" xfId="19777" xr:uid="{00000000-0005-0000-0000-0000BB1E0000}"/>
    <cellStyle name="40% - Accent2 11 3 3_CountryRegionMap" xfId="31760" xr:uid="{00000000-0005-0000-0000-0000BC1E0000}"/>
    <cellStyle name="40% - Accent2 11 3 4" xfId="19778" xr:uid="{00000000-0005-0000-0000-0000BD1E0000}"/>
    <cellStyle name="40% - Accent2 11 3_Attribute (16-17)" xfId="5871" xr:uid="{00000000-0005-0000-0000-0000BE1E0000}"/>
    <cellStyle name="40% - Accent2 11 4" xfId="5872" xr:uid="{00000000-0005-0000-0000-0000BF1E0000}"/>
    <cellStyle name="40% - Accent2 11 4 2" xfId="5873" xr:uid="{00000000-0005-0000-0000-0000C01E0000}"/>
    <cellStyle name="40% - Accent2 11 4 3" xfId="5874" xr:uid="{00000000-0005-0000-0000-0000C11E0000}"/>
    <cellStyle name="40% - Accent2 11 4 3 2" xfId="19779" xr:uid="{00000000-0005-0000-0000-0000C21E0000}"/>
    <cellStyle name="40% - Accent2 11 4 3_CountryRegionMap" xfId="31761" xr:uid="{00000000-0005-0000-0000-0000C31E0000}"/>
    <cellStyle name="40% - Accent2 11 4 4" xfId="19780" xr:uid="{00000000-0005-0000-0000-0000C41E0000}"/>
    <cellStyle name="40% - Accent2 11 4_Attribute (16-17)" xfId="5875" xr:uid="{00000000-0005-0000-0000-0000C51E0000}"/>
    <cellStyle name="40% - Accent2 11 5" xfId="5876" xr:uid="{00000000-0005-0000-0000-0000C61E0000}"/>
    <cellStyle name="40% - Accent2 11 5 2" xfId="5877" xr:uid="{00000000-0005-0000-0000-0000C71E0000}"/>
    <cellStyle name="40% - Accent2 11 5 3" xfId="5878" xr:uid="{00000000-0005-0000-0000-0000C81E0000}"/>
    <cellStyle name="40% - Accent2 11 5 3 2" xfId="19781" xr:uid="{00000000-0005-0000-0000-0000C91E0000}"/>
    <cellStyle name="40% - Accent2 11 5 3_CountryRegionMap" xfId="31762" xr:uid="{00000000-0005-0000-0000-0000CA1E0000}"/>
    <cellStyle name="40% - Accent2 11 5 4" xfId="19782" xr:uid="{00000000-0005-0000-0000-0000CB1E0000}"/>
    <cellStyle name="40% - Accent2 11 5_Attribute (16-17)" xfId="5879" xr:uid="{00000000-0005-0000-0000-0000CC1E0000}"/>
    <cellStyle name="40% - Accent2 11 6" xfId="5880" xr:uid="{00000000-0005-0000-0000-0000CD1E0000}"/>
    <cellStyle name="40% - Accent2 11 7" xfId="5881" xr:uid="{00000000-0005-0000-0000-0000CE1E0000}"/>
    <cellStyle name="40% - Accent2 11 8" xfId="5882" xr:uid="{00000000-0005-0000-0000-0000CF1E0000}"/>
    <cellStyle name="40% - Accent2 11 9" xfId="5883" xr:uid="{00000000-0005-0000-0000-0000D01E0000}"/>
    <cellStyle name="40% - Accent2 11_Attribute (16-17)" xfId="5884" xr:uid="{00000000-0005-0000-0000-0000D11E0000}"/>
    <cellStyle name="40% - Accent2 12" xfId="5885" xr:uid="{00000000-0005-0000-0000-0000D21E0000}"/>
    <cellStyle name="40% - Accent2 12 10" xfId="5886" xr:uid="{00000000-0005-0000-0000-0000D31E0000}"/>
    <cellStyle name="40% - Accent2 12 10 2" xfId="19783" xr:uid="{00000000-0005-0000-0000-0000D41E0000}"/>
    <cellStyle name="40% - Accent2 12 10_CountryRegionMap" xfId="31763" xr:uid="{00000000-0005-0000-0000-0000D51E0000}"/>
    <cellStyle name="40% - Accent2 12 11" xfId="19784" xr:uid="{00000000-0005-0000-0000-0000D61E0000}"/>
    <cellStyle name="40% - Accent2 12 2" xfId="5887" xr:uid="{00000000-0005-0000-0000-0000D71E0000}"/>
    <cellStyle name="40% - Accent2 12 2 10" xfId="19785" xr:uid="{00000000-0005-0000-0000-0000D81E0000}"/>
    <cellStyle name="40% - Accent2 12 2 2" xfId="5888" xr:uid="{00000000-0005-0000-0000-0000D91E0000}"/>
    <cellStyle name="40% - Accent2 12 2 2 2" xfId="5889" xr:uid="{00000000-0005-0000-0000-0000DA1E0000}"/>
    <cellStyle name="40% - Accent2 12 2 2 3" xfId="5890" xr:uid="{00000000-0005-0000-0000-0000DB1E0000}"/>
    <cellStyle name="40% - Accent2 12 2 2 3 2" xfId="19786" xr:uid="{00000000-0005-0000-0000-0000DC1E0000}"/>
    <cellStyle name="40% - Accent2 12 2 2 3_CountryRegionMap" xfId="31764" xr:uid="{00000000-0005-0000-0000-0000DD1E0000}"/>
    <cellStyle name="40% - Accent2 12 2 2 4" xfId="19787" xr:uid="{00000000-0005-0000-0000-0000DE1E0000}"/>
    <cellStyle name="40% - Accent2 12 2 2_Attribute (16-17)" xfId="5891" xr:uid="{00000000-0005-0000-0000-0000DF1E0000}"/>
    <cellStyle name="40% - Accent2 12 2 3" xfId="5892" xr:uid="{00000000-0005-0000-0000-0000E01E0000}"/>
    <cellStyle name="40% - Accent2 12 2 3 2" xfId="5893" xr:uid="{00000000-0005-0000-0000-0000E11E0000}"/>
    <cellStyle name="40% - Accent2 12 2 3 3" xfId="5894" xr:uid="{00000000-0005-0000-0000-0000E21E0000}"/>
    <cellStyle name="40% - Accent2 12 2 3 3 2" xfId="19788" xr:uid="{00000000-0005-0000-0000-0000E31E0000}"/>
    <cellStyle name="40% - Accent2 12 2 3 3_CountryRegionMap" xfId="31765" xr:uid="{00000000-0005-0000-0000-0000E41E0000}"/>
    <cellStyle name="40% - Accent2 12 2 3 4" xfId="19789" xr:uid="{00000000-0005-0000-0000-0000E51E0000}"/>
    <cellStyle name="40% - Accent2 12 2 3_Attribute (16-17)" xfId="5895" xr:uid="{00000000-0005-0000-0000-0000E61E0000}"/>
    <cellStyle name="40% - Accent2 12 2 4" xfId="5896" xr:uid="{00000000-0005-0000-0000-0000E71E0000}"/>
    <cellStyle name="40% - Accent2 12 2 4 2" xfId="5897" xr:uid="{00000000-0005-0000-0000-0000E81E0000}"/>
    <cellStyle name="40% - Accent2 12 2 4 3" xfId="5898" xr:uid="{00000000-0005-0000-0000-0000E91E0000}"/>
    <cellStyle name="40% - Accent2 12 2 4 3 2" xfId="19790" xr:uid="{00000000-0005-0000-0000-0000EA1E0000}"/>
    <cellStyle name="40% - Accent2 12 2 4 3_CountryRegionMap" xfId="31766" xr:uid="{00000000-0005-0000-0000-0000EB1E0000}"/>
    <cellStyle name="40% - Accent2 12 2 4 4" xfId="19791" xr:uid="{00000000-0005-0000-0000-0000EC1E0000}"/>
    <cellStyle name="40% - Accent2 12 2 4_Attribute (16-17)" xfId="5899" xr:uid="{00000000-0005-0000-0000-0000ED1E0000}"/>
    <cellStyle name="40% - Accent2 12 2 5" xfId="5900" xr:uid="{00000000-0005-0000-0000-0000EE1E0000}"/>
    <cellStyle name="40% - Accent2 12 2 6" xfId="5901" xr:uid="{00000000-0005-0000-0000-0000EF1E0000}"/>
    <cellStyle name="40% - Accent2 12 2 7" xfId="5902" xr:uid="{00000000-0005-0000-0000-0000F01E0000}"/>
    <cellStyle name="40% - Accent2 12 2 8" xfId="5903" xr:uid="{00000000-0005-0000-0000-0000F11E0000}"/>
    <cellStyle name="40% - Accent2 12 2 9" xfId="5904" xr:uid="{00000000-0005-0000-0000-0000F21E0000}"/>
    <cellStyle name="40% - Accent2 12 2 9 2" xfId="19792" xr:uid="{00000000-0005-0000-0000-0000F31E0000}"/>
    <cellStyle name="40% - Accent2 12 2 9_CountryRegionMap" xfId="31767" xr:uid="{00000000-0005-0000-0000-0000F41E0000}"/>
    <cellStyle name="40% - Accent2 12 2_Attribute (16-17)" xfId="5905" xr:uid="{00000000-0005-0000-0000-0000F51E0000}"/>
    <cellStyle name="40% - Accent2 12 3" xfId="5906" xr:uid="{00000000-0005-0000-0000-0000F61E0000}"/>
    <cellStyle name="40% - Accent2 12 3 2" xfId="5907" xr:uid="{00000000-0005-0000-0000-0000F71E0000}"/>
    <cellStyle name="40% - Accent2 12 3 3" xfId="5908" xr:uid="{00000000-0005-0000-0000-0000F81E0000}"/>
    <cellStyle name="40% - Accent2 12 3 3 2" xfId="19793" xr:uid="{00000000-0005-0000-0000-0000F91E0000}"/>
    <cellStyle name="40% - Accent2 12 3 3_CountryRegionMap" xfId="31768" xr:uid="{00000000-0005-0000-0000-0000FA1E0000}"/>
    <cellStyle name="40% - Accent2 12 3 4" xfId="19794" xr:uid="{00000000-0005-0000-0000-0000FB1E0000}"/>
    <cellStyle name="40% - Accent2 12 3_Attribute (16-17)" xfId="5909" xr:uid="{00000000-0005-0000-0000-0000FC1E0000}"/>
    <cellStyle name="40% - Accent2 12 4" xfId="5910" xr:uid="{00000000-0005-0000-0000-0000FD1E0000}"/>
    <cellStyle name="40% - Accent2 12 4 2" xfId="5911" xr:uid="{00000000-0005-0000-0000-0000FE1E0000}"/>
    <cellStyle name="40% - Accent2 12 4 3" xfId="5912" xr:uid="{00000000-0005-0000-0000-0000FF1E0000}"/>
    <cellStyle name="40% - Accent2 12 4 3 2" xfId="19795" xr:uid="{00000000-0005-0000-0000-0000001F0000}"/>
    <cellStyle name="40% - Accent2 12 4 3_CountryRegionMap" xfId="31769" xr:uid="{00000000-0005-0000-0000-0000011F0000}"/>
    <cellStyle name="40% - Accent2 12 4 4" xfId="19796" xr:uid="{00000000-0005-0000-0000-0000021F0000}"/>
    <cellStyle name="40% - Accent2 12 4_Attribute (16-17)" xfId="5913" xr:uid="{00000000-0005-0000-0000-0000031F0000}"/>
    <cellStyle name="40% - Accent2 12 5" xfId="5914" xr:uid="{00000000-0005-0000-0000-0000041F0000}"/>
    <cellStyle name="40% - Accent2 12 5 2" xfId="5915" xr:uid="{00000000-0005-0000-0000-0000051F0000}"/>
    <cellStyle name="40% - Accent2 12 5 3" xfId="5916" xr:uid="{00000000-0005-0000-0000-0000061F0000}"/>
    <cellStyle name="40% - Accent2 12 5 3 2" xfId="19797" xr:uid="{00000000-0005-0000-0000-0000071F0000}"/>
    <cellStyle name="40% - Accent2 12 5 3_CountryRegionMap" xfId="31770" xr:uid="{00000000-0005-0000-0000-0000081F0000}"/>
    <cellStyle name="40% - Accent2 12 5 4" xfId="19798" xr:uid="{00000000-0005-0000-0000-0000091F0000}"/>
    <cellStyle name="40% - Accent2 12 5_Attribute (16-17)" xfId="5917" xr:uid="{00000000-0005-0000-0000-00000A1F0000}"/>
    <cellStyle name="40% - Accent2 12 6" xfId="5918" xr:uid="{00000000-0005-0000-0000-00000B1F0000}"/>
    <cellStyle name="40% - Accent2 12 7" xfId="5919" xr:uid="{00000000-0005-0000-0000-00000C1F0000}"/>
    <cellStyle name="40% - Accent2 12 8" xfId="5920" xr:uid="{00000000-0005-0000-0000-00000D1F0000}"/>
    <cellStyle name="40% - Accent2 12 9" xfId="5921" xr:uid="{00000000-0005-0000-0000-00000E1F0000}"/>
    <cellStyle name="40% - Accent2 12_Attribute (16-17)" xfId="5922" xr:uid="{00000000-0005-0000-0000-00000F1F0000}"/>
    <cellStyle name="40% - Accent2 13" xfId="5923" xr:uid="{00000000-0005-0000-0000-0000101F0000}"/>
    <cellStyle name="40% - Accent2 13 10" xfId="19799" xr:uid="{00000000-0005-0000-0000-0000111F0000}"/>
    <cellStyle name="40% - Accent2 13 2" xfId="5924" xr:uid="{00000000-0005-0000-0000-0000121F0000}"/>
    <cellStyle name="40% - Accent2 13 2 2" xfId="5925" xr:uid="{00000000-0005-0000-0000-0000131F0000}"/>
    <cellStyle name="40% - Accent2 13 2 3" xfId="5926" xr:uid="{00000000-0005-0000-0000-0000141F0000}"/>
    <cellStyle name="40% - Accent2 13 2 3 2" xfId="19800" xr:uid="{00000000-0005-0000-0000-0000151F0000}"/>
    <cellStyle name="40% - Accent2 13 2 3_CountryRegionMap" xfId="31771" xr:uid="{00000000-0005-0000-0000-0000161F0000}"/>
    <cellStyle name="40% - Accent2 13 2 4" xfId="19801" xr:uid="{00000000-0005-0000-0000-0000171F0000}"/>
    <cellStyle name="40% - Accent2 13 2_Attribute (16-17)" xfId="5927" xr:uid="{00000000-0005-0000-0000-0000181F0000}"/>
    <cellStyle name="40% - Accent2 13 3" xfId="5928" xr:uid="{00000000-0005-0000-0000-0000191F0000}"/>
    <cellStyle name="40% - Accent2 13 3 2" xfId="5929" xr:uid="{00000000-0005-0000-0000-00001A1F0000}"/>
    <cellStyle name="40% - Accent2 13 3 3" xfId="5930" xr:uid="{00000000-0005-0000-0000-00001B1F0000}"/>
    <cellStyle name="40% - Accent2 13 3 3 2" xfId="19802" xr:uid="{00000000-0005-0000-0000-00001C1F0000}"/>
    <cellStyle name="40% - Accent2 13 3 3_CountryRegionMap" xfId="31772" xr:uid="{00000000-0005-0000-0000-00001D1F0000}"/>
    <cellStyle name="40% - Accent2 13 3 4" xfId="19803" xr:uid="{00000000-0005-0000-0000-00001E1F0000}"/>
    <cellStyle name="40% - Accent2 13 3_Attribute (16-17)" xfId="5931" xr:uid="{00000000-0005-0000-0000-00001F1F0000}"/>
    <cellStyle name="40% - Accent2 13 4" xfId="5932" xr:uid="{00000000-0005-0000-0000-0000201F0000}"/>
    <cellStyle name="40% - Accent2 13 4 2" xfId="5933" xr:uid="{00000000-0005-0000-0000-0000211F0000}"/>
    <cellStyle name="40% - Accent2 13 4 3" xfId="5934" xr:uid="{00000000-0005-0000-0000-0000221F0000}"/>
    <cellStyle name="40% - Accent2 13 4 3 2" xfId="19804" xr:uid="{00000000-0005-0000-0000-0000231F0000}"/>
    <cellStyle name="40% - Accent2 13 4 3_CountryRegionMap" xfId="31773" xr:uid="{00000000-0005-0000-0000-0000241F0000}"/>
    <cellStyle name="40% - Accent2 13 4 4" xfId="19805" xr:uid="{00000000-0005-0000-0000-0000251F0000}"/>
    <cellStyle name="40% - Accent2 13 4_Attribute (16-17)" xfId="5935" xr:uid="{00000000-0005-0000-0000-0000261F0000}"/>
    <cellStyle name="40% - Accent2 13 5" xfId="5936" xr:uid="{00000000-0005-0000-0000-0000271F0000}"/>
    <cellStyle name="40% - Accent2 13 6" xfId="5937" xr:uid="{00000000-0005-0000-0000-0000281F0000}"/>
    <cellStyle name="40% - Accent2 13 7" xfId="5938" xr:uid="{00000000-0005-0000-0000-0000291F0000}"/>
    <cellStyle name="40% - Accent2 13 8" xfId="5939" xr:uid="{00000000-0005-0000-0000-00002A1F0000}"/>
    <cellStyle name="40% - Accent2 13 9" xfId="5940" xr:uid="{00000000-0005-0000-0000-00002B1F0000}"/>
    <cellStyle name="40% - Accent2 13 9 2" xfId="19806" xr:uid="{00000000-0005-0000-0000-00002C1F0000}"/>
    <cellStyle name="40% - Accent2 13 9_CountryRegionMap" xfId="31774" xr:uid="{00000000-0005-0000-0000-00002D1F0000}"/>
    <cellStyle name="40% - Accent2 13_Attribute (16-17)" xfId="5941" xr:uid="{00000000-0005-0000-0000-00002E1F0000}"/>
    <cellStyle name="40% - Accent2 14" xfId="5942" xr:uid="{00000000-0005-0000-0000-00002F1F0000}"/>
    <cellStyle name="40% - Accent2 14 10" xfId="19807" xr:uid="{00000000-0005-0000-0000-0000301F0000}"/>
    <cellStyle name="40% - Accent2 14 2" xfId="5943" xr:uid="{00000000-0005-0000-0000-0000311F0000}"/>
    <cellStyle name="40% - Accent2 14 2 2" xfId="5944" xr:uid="{00000000-0005-0000-0000-0000321F0000}"/>
    <cellStyle name="40% - Accent2 14 2 3" xfId="5945" xr:uid="{00000000-0005-0000-0000-0000331F0000}"/>
    <cellStyle name="40% - Accent2 14 2 3 2" xfId="19808" xr:uid="{00000000-0005-0000-0000-0000341F0000}"/>
    <cellStyle name="40% - Accent2 14 2 3_CountryRegionMap" xfId="31775" xr:uid="{00000000-0005-0000-0000-0000351F0000}"/>
    <cellStyle name="40% - Accent2 14 2 4" xfId="19809" xr:uid="{00000000-0005-0000-0000-0000361F0000}"/>
    <cellStyle name="40% - Accent2 14 2_Attribute (16-17)" xfId="5946" xr:uid="{00000000-0005-0000-0000-0000371F0000}"/>
    <cellStyle name="40% - Accent2 14 3" xfId="5947" xr:uid="{00000000-0005-0000-0000-0000381F0000}"/>
    <cellStyle name="40% - Accent2 14 3 2" xfId="5948" xr:uid="{00000000-0005-0000-0000-0000391F0000}"/>
    <cellStyle name="40% - Accent2 14 3 3" xfId="5949" xr:uid="{00000000-0005-0000-0000-00003A1F0000}"/>
    <cellStyle name="40% - Accent2 14 3 3 2" xfId="19810" xr:uid="{00000000-0005-0000-0000-00003B1F0000}"/>
    <cellStyle name="40% - Accent2 14 3 3_CountryRegionMap" xfId="31776" xr:uid="{00000000-0005-0000-0000-00003C1F0000}"/>
    <cellStyle name="40% - Accent2 14 3 4" xfId="19811" xr:uid="{00000000-0005-0000-0000-00003D1F0000}"/>
    <cellStyle name="40% - Accent2 14 3_Attribute (16-17)" xfId="5950" xr:uid="{00000000-0005-0000-0000-00003E1F0000}"/>
    <cellStyle name="40% - Accent2 14 4" xfId="5951" xr:uid="{00000000-0005-0000-0000-00003F1F0000}"/>
    <cellStyle name="40% - Accent2 14 4 2" xfId="5952" xr:uid="{00000000-0005-0000-0000-0000401F0000}"/>
    <cellStyle name="40% - Accent2 14 4 3" xfId="5953" xr:uid="{00000000-0005-0000-0000-0000411F0000}"/>
    <cellStyle name="40% - Accent2 14 4 3 2" xfId="19812" xr:uid="{00000000-0005-0000-0000-0000421F0000}"/>
    <cellStyle name="40% - Accent2 14 4 3_CountryRegionMap" xfId="31777" xr:uid="{00000000-0005-0000-0000-0000431F0000}"/>
    <cellStyle name="40% - Accent2 14 4 4" xfId="19813" xr:uid="{00000000-0005-0000-0000-0000441F0000}"/>
    <cellStyle name="40% - Accent2 14 4_Attribute (16-17)" xfId="5954" xr:uid="{00000000-0005-0000-0000-0000451F0000}"/>
    <cellStyle name="40% - Accent2 14 5" xfId="5955" xr:uid="{00000000-0005-0000-0000-0000461F0000}"/>
    <cellStyle name="40% - Accent2 14 6" xfId="5956" xr:uid="{00000000-0005-0000-0000-0000471F0000}"/>
    <cellStyle name="40% - Accent2 14 7" xfId="5957" xr:uid="{00000000-0005-0000-0000-0000481F0000}"/>
    <cellStyle name="40% - Accent2 14 8" xfId="5958" xr:uid="{00000000-0005-0000-0000-0000491F0000}"/>
    <cellStyle name="40% - Accent2 14 9" xfId="5959" xr:uid="{00000000-0005-0000-0000-00004A1F0000}"/>
    <cellStyle name="40% - Accent2 14 9 2" xfId="19814" xr:uid="{00000000-0005-0000-0000-00004B1F0000}"/>
    <cellStyle name="40% - Accent2 14 9_CountryRegionMap" xfId="31778" xr:uid="{00000000-0005-0000-0000-00004C1F0000}"/>
    <cellStyle name="40% - Accent2 14_Attribute (16-17)" xfId="5960" xr:uid="{00000000-0005-0000-0000-00004D1F0000}"/>
    <cellStyle name="40% - Accent2 15" xfId="5961" xr:uid="{00000000-0005-0000-0000-00004E1F0000}"/>
    <cellStyle name="40% - Accent2 16" xfId="5962" xr:uid="{00000000-0005-0000-0000-00004F1F0000}"/>
    <cellStyle name="40% - Accent2 16 2" xfId="5963" xr:uid="{00000000-0005-0000-0000-0000501F0000}"/>
    <cellStyle name="40% - Accent2 16 3" xfId="5964" xr:uid="{00000000-0005-0000-0000-0000511F0000}"/>
    <cellStyle name="40% - Accent2 16 3 2" xfId="19815" xr:uid="{00000000-0005-0000-0000-0000521F0000}"/>
    <cellStyle name="40% - Accent2 16 3_CountryRegionMap" xfId="31779" xr:uid="{00000000-0005-0000-0000-0000531F0000}"/>
    <cellStyle name="40% - Accent2 16 4" xfId="19816" xr:uid="{00000000-0005-0000-0000-0000541F0000}"/>
    <cellStyle name="40% - Accent2 16_Attribute (16-17)" xfId="5965" xr:uid="{00000000-0005-0000-0000-0000551F0000}"/>
    <cellStyle name="40% - Accent2 17" xfId="5966" xr:uid="{00000000-0005-0000-0000-0000561F0000}"/>
    <cellStyle name="40% - Accent2 17 2" xfId="5967" xr:uid="{00000000-0005-0000-0000-0000571F0000}"/>
    <cellStyle name="40% - Accent2 17 3" xfId="5968" xr:uid="{00000000-0005-0000-0000-0000581F0000}"/>
    <cellStyle name="40% - Accent2 17 3 2" xfId="19817" xr:uid="{00000000-0005-0000-0000-0000591F0000}"/>
    <cellStyle name="40% - Accent2 17 3_CountryRegionMap" xfId="31780" xr:uid="{00000000-0005-0000-0000-00005A1F0000}"/>
    <cellStyle name="40% - Accent2 17 4" xfId="19818" xr:uid="{00000000-0005-0000-0000-00005B1F0000}"/>
    <cellStyle name="40% - Accent2 17_Attribute (16-17)" xfId="5969" xr:uid="{00000000-0005-0000-0000-00005C1F0000}"/>
    <cellStyle name="40% - Accent2 18" xfId="5970" xr:uid="{00000000-0005-0000-0000-00005D1F0000}"/>
    <cellStyle name="40% - Accent2 19" xfId="5971" xr:uid="{00000000-0005-0000-0000-00005E1F0000}"/>
    <cellStyle name="40% - Accent2 2" xfId="17" xr:uid="{00000000-0005-0000-0000-00005F1F0000}"/>
    <cellStyle name="40% - Accent2 2 2" xfId="5972" xr:uid="{00000000-0005-0000-0000-0000601F0000}"/>
    <cellStyle name="40% - Accent2 2 2 10" xfId="19819" xr:uid="{00000000-0005-0000-0000-0000611F0000}"/>
    <cellStyle name="40% - Accent2 2 2 2" xfId="5973" xr:uid="{00000000-0005-0000-0000-0000621F0000}"/>
    <cellStyle name="40% - Accent2 2 2 2 2" xfId="5974" xr:uid="{00000000-0005-0000-0000-0000631F0000}"/>
    <cellStyle name="40% - Accent2 2 2 2 3" xfId="5975" xr:uid="{00000000-0005-0000-0000-0000641F0000}"/>
    <cellStyle name="40% - Accent2 2 2 2 3 2" xfId="19820" xr:uid="{00000000-0005-0000-0000-0000651F0000}"/>
    <cellStyle name="40% - Accent2 2 2 2 3_CountryRegionMap" xfId="31781" xr:uid="{00000000-0005-0000-0000-0000661F0000}"/>
    <cellStyle name="40% - Accent2 2 2 2 4" xfId="19821" xr:uid="{00000000-0005-0000-0000-0000671F0000}"/>
    <cellStyle name="40% - Accent2 2 2 2_Attribute (16-17)" xfId="5976" xr:uid="{00000000-0005-0000-0000-0000681F0000}"/>
    <cellStyle name="40% - Accent2 2 2 3" xfId="5977" xr:uid="{00000000-0005-0000-0000-0000691F0000}"/>
    <cellStyle name="40% - Accent2 2 2 4" xfId="5978" xr:uid="{00000000-0005-0000-0000-00006A1F0000}"/>
    <cellStyle name="40% - Accent2 2 2 5" xfId="5979" xr:uid="{00000000-0005-0000-0000-00006B1F0000}"/>
    <cellStyle name="40% - Accent2 2 2 6" xfId="5980" xr:uid="{00000000-0005-0000-0000-00006C1F0000}"/>
    <cellStyle name="40% - Accent2 2 2 7" xfId="5981" xr:uid="{00000000-0005-0000-0000-00006D1F0000}"/>
    <cellStyle name="40% - Accent2 2 2 7 2" xfId="19822" xr:uid="{00000000-0005-0000-0000-00006E1F0000}"/>
    <cellStyle name="40% - Accent2 2 2 7_CountryRegionMap" xfId="31782" xr:uid="{00000000-0005-0000-0000-00006F1F0000}"/>
    <cellStyle name="40% - Accent2 2 2 8" xfId="19823" xr:uid="{00000000-0005-0000-0000-0000701F0000}"/>
    <cellStyle name="40% - Accent2 2 2 9" xfId="19824" xr:uid="{00000000-0005-0000-0000-0000711F0000}"/>
    <cellStyle name="40% - Accent2 2 2_Attribute (16-17)" xfId="5982" xr:uid="{00000000-0005-0000-0000-0000721F0000}"/>
    <cellStyle name="40% - Accent2 2_Attribute" xfId="18018" xr:uid="{00000000-0005-0000-0000-0000731F0000}"/>
    <cellStyle name="40% - Accent2 20" xfId="5983" xr:uid="{00000000-0005-0000-0000-0000741F0000}"/>
    <cellStyle name="40% - Accent2 21" xfId="5984" xr:uid="{00000000-0005-0000-0000-0000751F0000}"/>
    <cellStyle name="40% - Accent2 22" xfId="5985" xr:uid="{00000000-0005-0000-0000-0000761F0000}"/>
    <cellStyle name="40% - Accent2 22 2" xfId="19825" xr:uid="{00000000-0005-0000-0000-0000771F0000}"/>
    <cellStyle name="40% - Accent2 22_CountryRegionMap" xfId="31783" xr:uid="{00000000-0005-0000-0000-0000781F0000}"/>
    <cellStyle name="40% - Accent2 23" xfId="19826" xr:uid="{00000000-0005-0000-0000-0000791F0000}"/>
    <cellStyle name="40% - Accent2 24" xfId="19827" xr:uid="{00000000-0005-0000-0000-00007A1F0000}"/>
    <cellStyle name="40% - Accent2 3" xfId="119" xr:uid="{00000000-0005-0000-0000-00007B1F0000}"/>
    <cellStyle name="40% - Accent2 3 10" xfId="5986" xr:uid="{00000000-0005-0000-0000-00007C1F0000}"/>
    <cellStyle name="40% - Accent2 3 11" xfId="5987" xr:uid="{00000000-0005-0000-0000-00007D1F0000}"/>
    <cellStyle name="40% - Accent2 3 12" xfId="5988" xr:uid="{00000000-0005-0000-0000-00007E1F0000}"/>
    <cellStyle name="40% - Accent2 3 13" xfId="5989" xr:uid="{00000000-0005-0000-0000-00007F1F0000}"/>
    <cellStyle name="40% - Accent2 3 13 2" xfId="19828" xr:uid="{00000000-0005-0000-0000-0000801F0000}"/>
    <cellStyle name="40% - Accent2 3 13_CountryRegionMap" xfId="31784" xr:uid="{00000000-0005-0000-0000-0000811F0000}"/>
    <cellStyle name="40% - Accent2 3 14" xfId="19829" xr:uid="{00000000-0005-0000-0000-0000821F0000}"/>
    <cellStyle name="40% - Accent2 3 2" xfId="203" xr:uid="{00000000-0005-0000-0000-0000831F0000}"/>
    <cellStyle name="40% - Accent2 3 2 10" xfId="5990" xr:uid="{00000000-0005-0000-0000-0000841F0000}"/>
    <cellStyle name="40% - Accent2 3 2 11" xfId="5991" xr:uid="{00000000-0005-0000-0000-0000851F0000}"/>
    <cellStyle name="40% - Accent2 3 2 12" xfId="5992" xr:uid="{00000000-0005-0000-0000-0000861F0000}"/>
    <cellStyle name="40% - Accent2 3 2 12 2" xfId="19830" xr:uid="{00000000-0005-0000-0000-0000871F0000}"/>
    <cellStyle name="40% - Accent2 3 2 12_CountryRegionMap" xfId="31785" xr:uid="{00000000-0005-0000-0000-0000881F0000}"/>
    <cellStyle name="40% - Accent2 3 2 13" xfId="19831" xr:uid="{00000000-0005-0000-0000-0000891F0000}"/>
    <cellStyle name="40% - Accent2 3 2 2" xfId="262" xr:uid="{00000000-0005-0000-0000-00008A1F0000}"/>
    <cellStyle name="40% - Accent2 3 2 2 10" xfId="5993" xr:uid="{00000000-0005-0000-0000-00008B1F0000}"/>
    <cellStyle name="40% - Accent2 3 2 2 11" xfId="5994" xr:uid="{00000000-0005-0000-0000-00008C1F0000}"/>
    <cellStyle name="40% - Accent2 3 2 2 11 2" xfId="19832" xr:uid="{00000000-0005-0000-0000-00008D1F0000}"/>
    <cellStyle name="40% - Accent2 3 2 2 11_CountryRegionMap" xfId="31786" xr:uid="{00000000-0005-0000-0000-00008E1F0000}"/>
    <cellStyle name="40% - Accent2 3 2 2 12" xfId="19833" xr:uid="{00000000-0005-0000-0000-00008F1F0000}"/>
    <cellStyle name="40% - Accent2 3 2 2 2" xfId="5995" xr:uid="{00000000-0005-0000-0000-0000901F0000}"/>
    <cellStyle name="40% - Accent2 3 2 2 2 10" xfId="19834" xr:uid="{00000000-0005-0000-0000-0000911F0000}"/>
    <cellStyle name="40% - Accent2 3 2 2 2 2" xfId="5996" xr:uid="{00000000-0005-0000-0000-0000921F0000}"/>
    <cellStyle name="40% - Accent2 3 2 2 2 2 2" xfId="5997" xr:uid="{00000000-0005-0000-0000-0000931F0000}"/>
    <cellStyle name="40% - Accent2 3 2 2 2 2 3" xfId="5998" xr:uid="{00000000-0005-0000-0000-0000941F0000}"/>
    <cellStyle name="40% - Accent2 3 2 2 2 2 3 2" xfId="19835" xr:uid="{00000000-0005-0000-0000-0000951F0000}"/>
    <cellStyle name="40% - Accent2 3 2 2 2 2 3_CountryRegionMap" xfId="31787" xr:uid="{00000000-0005-0000-0000-0000961F0000}"/>
    <cellStyle name="40% - Accent2 3 2 2 2 2 4" xfId="19836" xr:uid="{00000000-0005-0000-0000-0000971F0000}"/>
    <cellStyle name="40% - Accent2 3 2 2 2 2_Attribute (16-17)" xfId="5999" xr:uid="{00000000-0005-0000-0000-0000981F0000}"/>
    <cellStyle name="40% - Accent2 3 2 2 2 3" xfId="6000" xr:uid="{00000000-0005-0000-0000-0000991F0000}"/>
    <cellStyle name="40% - Accent2 3 2 2 2 3 2" xfId="6001" xr:uid="{00000000-0005-0000-0000-00009A1F0000}"/>
    <cellStyle name="40% - Accent2 3 2 2 2 3 3" xfId="6002" xr:uid="{00000000-0005-0000-0000-00009B1F0000}"/>
    <cellStyle name="40% - Accent2 3 2 2 2 3 3 2" xfId="19837" xr:uid="{00000000-0005-0000-0000-00009C1F0000}"/>
    <cellStyle name="40% - Accent2 3 2 2 2 3 3_CountryRegionMap" xfId="31788" xr:uid="{00000000-0005-0000-0000-00009D1F0000}"/>
    <cellStyle name="40% - Accent2 3 2 2 2 3 4" xfId="19838" xr:uid="{00000000-0005-0000-0000-00009E1F0000}"/>
    <cellStyle name="40% - Accent2 3 2 2 2 3_Attribute (16-17)" xfId="6003" xr:uid="{00000000-0005-0000-0000-00009F1F0000}"/>
    <cellStyle name="40% - Accent2 3 2 2 2 4" xfId="6004" xr:uid="{00000000-0005-0000-0000-0000A01F0000}"/>
    <cellStyle name="40% - Accent2 3 2 2 2 4 2" xfId="6005" xr:uid="{00000000-0005-0000-0000-0000A11F0000}"/>
    <cellStyle name="40% - Accent2 3 2 2 2 4 3" xfId="6006" xr:uid="{00000000-0005-0000-0000-0000A21F0000}"/>
    <cellStyle name="40% - Accent2 3 2 2 2 4 3 2" xfId="19839" xr:uid="{00000000-0005-0000-0000-0000A31F0000}"/>
    <cellStyle name="40% - Accent2 3 2 2 2 4 3_CountryRegionMap" xfId="31789" xr:uid="{00000000-0005-0000-0000-0000A41F0000}"/>
    <cellStyle name="40% - Accent2 3 2 2 2 4 4" xfId="19840" xr:uid="{00000000-0005-0000-0000-0000A51F0000}"/>
    <cellStyle name="40% - Accent2 3 2 2 2 4_Attribute (16-17)" xfId="6007" xr:uid="{00000000-0005-0000-0000-0000A61F0000}"/>
    <cellStyle name="40% - Accent2 3 2 2 2 5" xfId="6008" xr:uid="{00000000-0005-0000-0000-0000A71F0000}"/>
    <cellStyle name="40% - Accent2 3 2 2 2 6" xfId="6009" xr:uid="{00000000-0005-0000-0000-0000A81F0000}"/>
    <cellStyle name="40% - Accent2 3 2 2 2 7" xfId="6010" xr:uid="{00000000-0005-0000-0000-0000A91F0000}"/>
    <cellStyle name="40% - Accent2 3 2 2 2 8" xfId="6011" xr:uid="{00000000-0005-0000-0000-0000AA1F0000}"/>
    <cellStyle name="40% - Accent2 3 2 2 2 9" xfId="6012" xr:uid="{00000000-0005-0000-0000-0000AB1F0000}"/>
    <cellStyle name="40% - Accent2 3 2 2 2 9 2" xfId="19841" xr:uid="{00000000-0005-0000-0000-0000AC1F0000}"/>
    <cellStyle name="40% - Accent2 3 2 2 2 9_CountryRegionMap" xfId="31790" xr:uid="{00000000-0005-0000-0000-0000AD1F0000}"/>
    <cellStyle name="40% - Accent2 3 2 2 2_Attribute (16-17)" xfId="6013" xr:uid="{00000000-0005-0000-0000-0000AE1F0000}"/>
    <cellStyle name="40% - Accent2 3 2 2 3" xfId="6014" xr:uid="{00000000-0005-0000-0000-0000AF1F0000}"/>
    <cellStyle name="40% - Accent2 3 2 2 3 10" xfId="19842" xr:uid="{00000000-0005-0000-0000-0000B01F0000}"/>
    <cellStyle name="40% - Accent2 3 2 2 3 2" xfId="6015" xr:uid="{00000000-0005-0000-0000-0000B11F0000}"/>
    <cellStyle name="40% - Accent2 3 2 2 3 2 2" xfId="6016" xr:uid="{00000000-0005-0000-0000-0000B21F0000}"/>
    <cellStyle name="40% - Accent2 3 2 2 3 2 3" xfId="6017" xr:uid="{00000000-0005-0000-0000-0000B31F0000}"/>
    <cellStyle name="40% - Accent2 3 2 2 3 2 3 2" xfId="19843" xr:uid="{00000000-0005-0000-0000-0000B41F0000}"/>
    <cellStyle name="40% - Accent2 3 2 2 3 2 3_CountryRegionMap" xfId="31791" xr:uid="{00000000-0005-0000-0000-0000B51F0000}"/>
    <cellStyle name="40% - Accent2 3 2 2 3 2 4" xfId="19844" xr:uid="{00000000-0005-0000-0000-0000B61F0000}"/>
    <cellStyle name="40% - Accent2 3 2 2 3 2_Attribute (16-17)" xfId="6018" xr:uid="{00000000-0005-0000-0000-0000B71F0000}"/>
    <cellStyle name="40% - Accent2 3 2 2 3 3" xfId="6019" xr:uid="{00000000-0005-0000-0000-0000B81F0000}"/>
    <cellStyle name="40% - Accent2 3 2 2 3 3 2" xfId="6020" xr:uid="{00000000-0005-0000-0000-0000B91F0000}"/>
    <cellStyle name="40% - Accent2 3 2 2 3 3 3" xfId="6021" xr:uid="{00000000-0005-0000-0000-0000BA1F0000}"/>
    <cellStyle name="40% - Accent2 3 2 2 3 3 3 2" xfId="19845" xr:uid="{00000000-0005-0000-0000-0000BB1F0000}"/>
    <cellStyle name="40% - Accent2 3 2 2 3 3 3_CountryRegionMap" xfId="31792" xr:uid="{00000000-0005-0000-0000-0000BC1F0000}"/>
    <cellStyle name="40% - Accent2 3 2 2 3 3 4" xfId="19846" xr:uid="{00000000-0005-0000-0000-0000BD1F0000}"/>
    <cellStyle name="40% - Accent2 3 2 2 3 3_Attribute (16-17)" xfId="6022" xr:uid="{00000000-0005-0000-0000-0000BE1F0000}"/>
    <cellStyle name="40% - Accent2 3 2 2 3 4" xfId="6023" xr:uid="{00000000-0005-0000-0000-0000BF1F0000}"/>
    <cellStyle name="40% - Accent2 3 2 2 3 4 2" xfId="6024" xr:uid="{00000000-0005-0000-0000-0000C01F0000}"/>
    <cellStyle name="40% - Accent2 3 2 2 3 4 3" xfId="6025" xr:uid="{00000000-0005-0000-0000-0000C11F0000}"/>
    <cellStyle name="40% - Accent2 3 2 2 3 4 3 2" xfId="19847" xr:uid="{00000000-0005-0000-0000-0000C21F0000}"/>
    <cellStyle name="40% - Accent2 3 2 2 3 4 3_CountryRegionMap" xfId="31793" xr:uid="{00000000-0005-0000-0000-0000C31F0000}"/>
    <cellStyle name="40% - Accent2 3 2 2 3 4 4" xfId="19848" xr:uid="{00000000-0005-0000-0000-0000C41F0000}"/>
    <cellStyle name="40% - Accent2 3 2 2 3 4_Attribute (16-17)" xfId="6026" xr:uid="{00000000-0005-0000-0000-0000C51F0000}"/>
    <cellStyle name="40% - Accent2 3 2 2 3 5" xfId="6027" xr:uid="{00000000-0005-0000-0000-0000C61F0000}"/>
    <cellStyle name="40% - Accent2 3 2 2 3 6" xfId="6028" xr:uid="{00000000-0005-0000-0000-0000C71F0000}"/>
    <cellStyle name="40% - Accent2 3 2 2 3 7" xfId="6029" xr:uid="{00000000-0005-0000-0000-0000C81F0000}"/>
    <cellStyle name="40% - Accent2 3 2 2 3 8" xfId="6030" xr:uid="{00000000-0005-0000-0000-0000C91F0000}"/>
    <cellStyle name="40% - Accent2 3 2 2 3 9" xfId="6031" xr:uid="{00000000-0005-0000-0000-0000CA1F0000}"/>
    <cellStyle name="40% - Accent2 3 2 2 3 9 2" xfId="19849" xr:uid="{00000000-0005-0000-0000-0000CB1F0000}"/>
    <cellStyle name="40% - Accent2 3 2 2 3 9_CountryRegionMap" xfId="31794" xr:uid="{00000000-0005-0000-0000-0000CC1F0000}"/>
    <cellStyle name="40% - Accent2 3 2 2 3_Attribute (16-17)" xfId="6032" xr:uid="{00000000-0005-0000-0000-0000CD1F0000}"/>
    <cellStyle name="40% - Accent2 3 2 2 4" xfId="6033" xr:uid="{00000000-0005-0000-0000-0000CE1F0000}"/>
    <cellStyle name="40% - Accent2 3 2 2 4 2" xfId="6034" xr:uid="{00000000-0005-0000-0000-0000CF1F0000}"/>
    <cellStyle name="40% - Accent2 3 2 2 4 3" xfId="6035" xr:uid="{00000000-0005-0000-0000-0000D01F0000}"/>
    <cellStyle name="40% - Accent2 3 2 2 4 3 2" xfId="19850" xr:uid="{00000000-0005-0000-0000-0000D11F0000}"/>
    <cellStyle name="40% - Accent2 3 2 2 4 3_CountryRegionMap" xfId="31795" xr:uid="{00000000-0005-0000-0000-0000D21F0000}"/>
    <cellStyle name="40% - Accent2 3 2 2 4 4" xfId="19851" xr:uid="{00000000-0005-0000-0000-0000D31F0000}"/>
    <cellStyle name="40% - Accent2 3 2 2 4_Attribute (16-17)" xfId="6036" xr:uid="{00000000-0005-0000-0000-0000D41F0000}"/>
    <cellStyle name="40% - Accent2 3 2 2 5" xfId="6037" xr:uid="{00000000-0005-0000-0000-0000D51F0000}"/>
    <cellStyle name="40% - Accent2 3 2 2 5 2" xfId="6038" xr:uid="{00000000-0005-0000-0000-0000D61F0000}"/>
    <cellStyle name="40% - Accent2 3 2 2 5 3" xfId="6039" xr:uid="{00000000-0005-0000-0000-0000D71F0000}"/>
    <cellStyle name="40% - Accent2 3 2 2 5 3 2" xfId="19852" xr:uid="{00000000-0005-0000-0000-0000D81F0000}"/>
    <cellStyle name="40% - Accent2 3 2 2 5 3_CountryRegionMap" xfId="31796" xr:uid="{00000000-0005-0000-0000-0000D91F0000}"/>
    <cellStyle name="40% - Accent2 3 2 2 5 4" xfId="19853" xr:uid="{00000000-0005-0000-0000-0000DA1F0000}"/>
    <cellStyle name="40% - Accent2 3 2 2 5_Attribute (16-17)" xfId="6040" xr:uid="{00000000-0005-0000-0000-0000DB1F0000}"/>
    <cellStyle name="40% - Accent2 3 2 2 6" xfId="6041" xr:uid="{00000000-0005-0000-0000-0000DC1F0000}"/>
    <cellStyle name="40% - Accent2 3 2 2 6 2" xfId="6042" xr:uid="{00000000-0005-0000-0000-0000DD1F0000}"/>
    <cellStyle name="40% - Accent2 3 2 2 6 3" xfId="6043" xr:uid="{00000000-0005-0000-0000-0000DE1F0000}"/>
    <cellStyle name="40% - Accent2 3 2 2 6 3 2" xfId="19854" xr:uid="{00000000-0005-0000-0000-0000DF1F0000}"/>
    <cellStyle name="40% - Accent2 3 2 2 6 3_CountryRegionMap" xfId="31797" xr:uid="{00000000-0005-0000-0000-0000E01F0000}"/>
    <cellStyle name="40% - Accent2 3 2 2 6 4" xfId="19855" xr:uid="{00000000-0005-0000-0000-0000E11F0000}"/>
    <cellStyle name="40% - Accent2 3 2 2 6_Attribute (16-17)" xfId="6044" xr:uid="{00000000-0005-0000-0000-0000E21F0000}"/>
    <cellStyle name="40% - Accent2 3 2 2 7" xfId="6045" xr:uid="{00000000-0005-0000-0000-0000E31F0000}"/>
    <cellStyle name="40% - Accent2 3 2 2 8" xfId="6046" xr:uid="{00000000-0005-0000-0000-0000E41F0000}"/>
    <cellStyle name="40% - Accent2 3 2 2 9" xfId="6047" xr:uid="{00000000-0005-0000-0000-0000E51F0000}"/>
    <cellStyle name="40% - Accent2 3 2 2_Attribute" xfId="18021" xr:uid="{00000000-0005-0000-0000-0000E61F0000}"/>
    <cellStyle name="40% - Accent2 3 2 3" xfId="6048" xr:uid="{00000000-0005-0000-0000-0000E71F0000}"/>
    <cellStyle name="40% - Accent2 3 2 3 10" xfId="19856" xr:uid="{00000000-0005-0000-0000-0000E81F0000}"/>
    <cellStyle name="40% - Accent2 3 2 3 2" xfId="6049" xr:uid="{00000000-0005-0000-0000-0000E91F0000}"/>
    <cellStyle name="40% - Accent2 3 2 3 2 2" xfId="6050" xr:uid="{00000000-0005-0000-0000-0000EA1F0000}"/>
    <cellStyle name="40% - Accent2 3 2 3 2 3" xfId="6051" xr:uid="{00000000-0005-0000-0000-0000EB1F0000}"/>
    <cellStyle name="40% - Accent2 3 2 3 2 3 2" xfId="19857" xr:uid="{00000000-0005-0000-0000-0000EC1F0000}"/>
    <cellStyle name="40% - Accent2 3 2 3 2 3_CountryRegionMap" xfId="31798" xr:uid="{00000000-0005-0000-0000-0000ED1F0000}"/>
    <cellStyle name="40% - Accent2 3 2 3 2 4" xfId="19858" xr:uid="{00000000-0005-0000-0000-0000EE1F0000}"/>
    <cellStyle name="40% - Accent2 3 2 3 2_Attribute (16-17)" xfId="6052" xr:uid="{00000000-0005-0000-0000-0000EF1F0000}"/>
    <cellStyle name="40% - Accent2 3 2 3 3" xfId="6053" xr:uid="{00000000-0005-0000-0000-0000F01F0000}"/>
    <cellStyle name="40% - Accent2 3 2 3 3 2" xfId="6054" xr:uid="{00000000-0005-0000-0000-0000F11F0000}"/>
    <cellStyle name="40% - Accent2 3 2 3 3 3" xfId="6055" xr:uid="{00000000-0005-0000-0000-0000F21F0000}"/>
    <cellStyle name="40% - Accent2 3 2 3 3 3 2" xfId="19859" xr:uid="{00000000-0005-0000-0000-0000F31F0000}"/>
    <cellStyle name="40% - Accent2 3 2 3 3 3_CountryRegionMap" xfId="31799" xr:uid="{00000000-0005-0000-0000-0000F41F0000}"/>
    <cellStyle name="40% - Accent2 3 2 3 3 4" xfId="19860" xr:uid="{00000000-0005-0000-0000-0000F51F0000}"/>
    <cellStyle name="40% - Accent2 3 2 3 3_Attribute (16-17)" xfId="6056" xr:uid="{00000000-0005-0000-0000-0000F61F0000}"/>
    <cellStyle name="40% - Accent2 3 2 3 4" xfId="6057" xr:uid="{00000000-0005-0000-0000-0000F71F0000}"/>
    <cellStyle name="40% - Accent2 3 2 3 4 2" xfId="6058" xr:uid="{00000000-0005-0000-0000-0000F81F0000}"/>
    <cellStyle name="40% - Accent2 3 2 3 4 3" xfId="6059" xr:uid="{00000000-0005-0000-0000-0000F91F0000}"/>
    <cellStyle name="40% - Accent2 3 2 3 4 3 2" xfId="19861" xr:uid="{00000000-0005-0000-0000-0000FA1F0000}"/>
    <cellStyle name="40% - Accent2 3 2 3 4 3_CountryRegionMap" xfId="31800" xr:uid="{00000000-0005-0000-0000-0000FB1F0000}"/>
    <cellStyle name="40% - Accent2 3 2 3 4 4" xfId="19862" xr:uid="{00000000-0005-0000-0000-0000FC1F0000}"/>
    <cellStyle name="40% - Accent2 3 2 3 4_Attribute (16-17)" xfId="6060" xr:uid="{00000000-0005-0000-0000-0000FD1F0000}"/>
    <cellStyle name="40% - Accent2 3 2 3 5" xfId="6061" xr:uid="{00000000-0005-0000-0000-0000FE1F0000}"/>
    <cellStyle name="40% - Accent2 3 2 3 6" xfId="6062" xr:uid="{00000000-0005-0000-0000-0000FF1F0000}"/>
    <cellStyle name="40% - Accent2 3 2 3 7" xfId="6063" xr:uid="{00000000-0005-0000-0000-000000200000}"/>
    <cellStyle name="40% - Accent2 3 2 3 8" xfId="6064" xr:uid="{00000000-0005-0000-0000-000001200000}"/>
    <cellStyle name="40% - Accent2 3 2 3 9" xfId="6065" xr:uid="{00000000-0005-0000-0000-000002200000}"/>
    <cellStyle name="40% - Accent2 3 2 3 9 2" xfId="19863" xr:uid="{00000000-0005-0000-0000-000003200000}"/>
    <cellStyle name="40% - Accent2 3 2 3 9_CountryRegionMap" xfId="31801" xr:uid="{00000000-0005-0000-0000-000004200000}"/>
    <cellStyle name="40% - Accent2 3 2 3_Attribute (16-17)" xfId="6066" xr:uid="{00000000-0005-0000-0000-000005200000}"/>
    <cellStyle name="40% - Accent2 3 2 4" xfId="6067" xr:uid="{00000000-0005-0000-0000-000006200000}"/>
    <cellStyle name="40% - Accent2 3 2 4 10" xfId="19864" xr:uid="{00000000-0005-0000-0000-000007200000}"/>
    <cellStyle name="40% - Accent2 3 2 4 2" xfId="6068" xr:uid="{00000000-0005-0000-0000-000008200000}"/>
    <cellStyle name="40% - Accent2 3 2 4 2 2" xfId="6069" xr:uid="{00000000-0005-0000-0000-000009200000}"/>
    <cellStyle name="40% - Accent2 3 2 4 2 3" xfId="6070" xr:uid="{00000000-0005-0000-0000-00000A200000}"/>
    <cellStyle name="40% - Accent2 3 2 4 2 3 2" xfId="19865" xr:uid="{00000000-0005-0000-0000-00000B200000}"/>
    <cellStyle name="40% - Accent2 3 2 4 2 3_CountryRegionMap" xfId="31802" xr:uid="{00000000-0005-0000-0000-00000C200000}"/>
    <cellStyle name="40% - Accent2 3 2 4 2 4" xfId="19866" xr:uid="{00000000-0005-0000-0000-00000D200000}"/>
    <cellStyle name="40% - Accent2 3 2 4 2_Attribute (16-17)" xfId="6071" xr:uid="{00000000-0005-0000-0000-00000E200000}"/>
    <cellStyle name="40% - Accent2 3 2 4 3" xfId="6072" xr:uid="{00000000-0005-0000-0000-00000F200000}"/>
    <cellStyle name="40% - Accent2 3 2 4 3 2" xfId="6073" xr:uid="{00000000-0005-0000-0000-000010200000}"/>
    <cellStyle name="40% - Accent2 3 2 4 3 3" xfId="6074" xr:uid="{00000000-0005-0000-0000-000011200000}"/>
    <cellStyle name="40% - Accent2 3 2 4 3 3 2" xfId="19867" xr:uid="{00000000-0005-0000-0000-000012200000}"/>
    <cellStyle name="40% - Accent2 3 2 4 3 3_CountryRegionMap" xfId="31803" xr:uid="{00000000-0005-0000-0000-000013200000}"/>
    <cellStyle name="40% - Accent2 3 2 4 3 4" xfId="19868" xr:uid="{00000000-0005-0000-0000-000014200000}"/>
    <cellStyle name="40% - Accent2 3 2 4 3_Attribute (16-17)" xfId="6075" xr:uid="{00000000-0005-0000-0000-000015200000}"/>
    <cellStyle name="40% - Accent2 3 2 4 4" xfId="6076" xr:uid="{00000000-0005-0000-0000-000016200000}"/>
    <cellStyle name="40% - Accent2 3 2 4 4 2" xfId="6077" xr:uid="{00000000-0005-0000-0000-000017200000}"/>
    <cellStyle name="40% - Accent2 3 2 4 4 3" xfId="6078" xr:uid="{00000000-0005-0000-0000-000018200000}"/>
    <cellStyle name="40% - Accent2 3 2 4 4 3 2" xfId="19869" xr:uid="{00000000-0005-0000-0000-000019200000}"/>
    <cellStyle name="40% - Accent2 3 2 4 4 3_CountryRegionMap" xfId="31804" xr:uid="{00000000-0005-0000-0000-00001A200000}"/>
    <cellStyle name="40% - Accent2 3 2 4 4 4" xfId="19870" xr:uid="{00000000-0005-0000-0000-00001B200000}"/>
    <cellStyle name="40% - Accent2 3 2 4 4_Attribute (16-17)" xfId="6079" xr:uid="{00000000-0005-0000-0000-00001C200000}"/>
    <cellStyle name="40% - Accent2 3 2 4 5" xfId="6080" xr:uid="{00000000-0005-0000-0000-00001D200000}"/>
    <cellStyle name="40% - Accent2 3 2 4 6" xfId="6081" xr:uid="{00000000-0005-0000-0000-00001E200000}"/>
    <cellStyle name="40% - Accent2 3 2 4 7" xfId="6082" xr:uid="{00000000-0005-0000-0000-00001F200000}"/>
    <cellStyle name="40% - Accent2 3 2 4 8" xfId="6083" xr:uid="{00000000-0005-0000-0000-000020200000}"/>
    <cellStyle name="40% - Accent2 3 2 4 9" xfId="6084" xr:uid="{00000000-0005-0000-0000-000021200000}"/>
    <cellStyle name="40% - Accent2 3 2 4 9 2" xfId="19871" xr:uid="{00000000-0005-0000-0000-000022200000}"/>
    <cellStyle name="40% - Accent2 3 2 4 9_CountryRegionMap" xfId="31805" xr:uid="{00000000-0005-0000-0000-000023200000}"/>
    <cellStyle name="40% - Accent2 3 2 4_Attribute (16-17)" xfId="6085" xr:uid="{00000000-0005-0000-0000-000024200000}"/>
    <cellStyle name="40% - Accent2 3 2 5" xfId="6086" xr:uid="{00000000-0005-0000-0000-000025200000}"/>
    <cellStyle name="40% - Accent2 3 2 5 2" xfId="6087" xr:uid="{00000000-0005-0000-0000-000026200000}"/>
    <cellStyle name="40% - Accent2 3 2 5 3" xfId="6088" xr:uid="{00000000-0005-0000-0000-000027200000}"/>
    <cellStyle name="40% - Accent2 3 2 5 3 2" xfId="19872" xr:uid="{00000000-0005-0000-0000-000028200000}"/>
    <cellStyle name="40% - Accent2 3 2 5 3_CountryRegionMap" xfId="31806" xr:uid="{00000000-0005-0000-0000-000029200000}"/>
    <cellStyle name="40% - Accent2 3 2 5 4" xfId="19873" xr:uid="{00000000-0005-0000-0000-00002A200000}"/>
    <cellStyle name="40% - Accent2 3 2 5_Attribute (16-17)" xfId="6089" xr:uid="{00000000-0005-0000-0000-00002B200000}"/>
    <cellStyle name="40% - Accent2 3 2 6" xfId="6090" xr:uid="{00000000-0005-0000-0000-00002C200000}"/>
    <cellStyle name="40% - Accent2 3 2 6 2" xfId="6091" xr:uid="{00000000-0005-0000-0000-00002D200000}"/>
    <cellStyle name="40% - Accent2 3 2 6 3" xfId="6092" xr:uid="{00000000-0005-0000-0000-00002E200000}"/>
    <cellStyle name="40% - Accent2 3 2 6 3 2" xfId="19874" xr:uid="{00000000-0005-0000-0000-00002F200000}"/>
    <cellStyle name="40% - Accent2 3 2 6 3_CountryRegionMap" xfId="31807" xr:uid="{00000000-0005-0000-0000-000030200000}"/>
    <cellStyle name="40% - Accent2 3 2 6 4" xfId="19875" xr:uid="{00000000-0005-0000-0000-000031200000}"/>
    <cellStyle name="40% - Accent2 3 2 6_Attribute (16-17)" xfId="6093" xr:uid="{00000000-0005-0000-0000-000032200000}"/>
    <cellStyle name="40% - Accent2 3 2 7" xfId="6094" xr:uid="{00000000-0005-0000-0000-000033200000}"/>
    <cellStyle name="40% - Accent2 3 2 7 2" xfId="6095" xr:uid="{00000000-0005-0000-0000-000034200000}"/>
    <cellStyle name="40% - Accent2 3 2 7 3" xfId="6096" xr:uid="{00000000-0005-0000-0000-000035200000}"/>
    <cellStyle name="40% - Accent2 3 2 7 3 2" xfId="19876" xr:uid="{00000000-0005-0000-0000-000036200000}"/>
    <cellStyle name="40% - Accent2 3 2 7 3_CountryRegionMap" xfId="31808" xr:uid="{00000000-0005-0000-0000-000037200000}"/>
    <cellStyle name="40% - Accent2 3 2 7 4" xfId="19877" xr:uid="{00000000-0005-0000-0000-000038200000}"/>
    <cellStyle name="40% - Accent2 3 2 7_Attribute (16-17)" xfId="6097" xr:uid="{00000000-0005-0000-0000-000039200000}"/>
    <cellStyle name="40% - Accent2 3 2 8" xfId="6098" xr:uid="{00000000-0005-0000-0000-00003A200000}"/>
    <cellStyle name="40% - Accent2 3 2 9" xfId="6099" xr:uid="{00000000-0005-0000-0000-00003B200000}"/>
    <cellStyle name="40% - Accent2 3 2_Attribute" xfId="18020" xr:uid="{00000000-0005-0000-0000-00003C200000}"/>
    <cellStyle name="40% - Accent2 3 3" xfId="233" xr:uid="{00000000-0005-0000-0000-00003D200000}"/>
    <cellStyle name="40% - Accent2 3 3 10" xfId="6100" xr:uid="{00000000-0005-0000-0000-00003E200000}"/>
    <cellStyle name="40% - Accent2 3 3 11" xfId="6101" xr:uid="{00000000-0005-0000-0000-00003F200000}"/>
    <cellStyle name="40% - Accent2 3 3 11 2" xfId="19878" xr:uid="{00000000-0005-0000-0000-000040200000}"/>
    <cellStyle name="40% - Accent2 3 3 11_CountryRegionMap" xfId="31809" xr:uid="{00000000-0005-0000-0000-000041200000}"/>
    <cellStyle name="40% - Accent2 3 3 12" xfId="19879" xr:uid="{00000000-0005-0000-0000-000042200000}"/>
    <cellStyle name="40% - Accent2 3 3 2" xfId="6102" xr:uid="{00000000-0005-0000-0000-000043200000}"/>
    <cellStyle name="40% - Accent2 3 3 2 10" xfId="19880" xr:uid="{00000000-0005-0000-0000-000044200000}"/>
    <cellStyle name="40% - Accent2 3 3 2 2" xfId="6103" xr:uid="{00000000-0005-0000-0000-000045200000}"/>
    <cellStyle name="40% - Accent2 3 3 2 2 2" xfId="6104" xr:uid="{00000000-0005-0000-0000-000046200000}"/>
    <cellStyle name="40% - Accent2 3 3 2 2 3" xfId="6105" xr:uid="{00000000-0005-0000-0000-000047200000}"/>
    <cellStyle name="40% - Accent2 3 3 2 2 3 2" xfId="19881" xr:uid="{00000000-0005-0000-0000-000048200000}"/>
    <cellStyle name="40% - Accent2 3 3 2 2 3_CountryRegionMap" xfId="31810" xr:uid="{00000000-0005-0000-0000-000049200000}"/>
    <cellStyle name="40% - Accent2 3 3 2 2 4" xfId="19882" xr:uid="{00000000-0005-0000-0000-00004A200000}"/>
    <cellStyle name="40% - Accent2 3 3 2 2_Attribute (16-17)" xfId="6106" xr:uid="{00000000-0005-0000-0000-00004B200000}"/>
    <cellStyle name="40% - Accent2 3 3 2 3" xfId="6107" xr:uid="{00000000-0005-0000-0000-00004C200000}"/>
    <cellStyle name="40% - Accent2 3 3 2 3 2" xfId="6108" xr:uid="{00000000-0005-0000-0000-00004D200000}"/>
    <cellStyle name="40% - Accent2 3 3 2 3 3" xfId="6109" xr:uid="{00000000-0005-0000-0000-00004E200000}"/>
    <cellStyle name="40% - Accent2 3 3 2 3 3 2" xfId="19883" xr:uid="{00000000-0005-0000-0000-00004F200000}"/>
    <cellStyle name="40% - Accent2 3 3 2 3 3_CountryRegionMap" xfId="31811" xr:uid="{00000000-0005-0000-0000-000050200000}"/>
    <cellStyle name="40% - Accent2 3 3 2 3 4" xfId="19884" xr:uid="{00000000-0005-0000-0000-000051200000}"/>
    <cellStyle name="40% - Accent2 3 3 2 3_Attribute (16-17)" xfId="6110" xr:uid="{00000000-0005-0000-0000-000052200000}"/>
    <cellStyle name="40% - Accent2 3 3 2 4" xfId="6111" xr:uid="{00000000-0005-0000-0000-000053200000}"/>
    <cellStyle name="40% - Accent2 3 3 2 4 2" xfId="6112" xr:uid="{00000000-0005-0000-0000-000054200000}"/>
    <cellStyle name="40% - Accent2 3 3 2 4 3" xfId="6113" xr:uid="{00000000-0005-0000-0000-000055200000}"/>
    <cellStyle name="40% - Accent2 3 3 2 4 3 2" xfId="19885" xr:uid="{00000000-0005-0000-0000-000056200000}"/>
    <cellStyle name="40% - Accent2 3 3 2 4 3_CountryRegionMap" xfId="31812" xr:uid="{00000000-0005-0000-0000-000057200000}"/>
    <cellStyle name="40% - Accent2 3 3 2 4 4" xfId="19886" xr:uid="{00000000-0005-0000-0000-000058200000}"/>
    <cellStyle name="40% - Accent2 3 3 2 4_Attribute (16-17)" xfId="6114" xr:uid="{00000000-0005-0000-0000-000059200000}"/>
    <cellStyle name="40% - Accent2 3 3 2 5" xfId="6115" xr:uid="{00000000-0005-0000-0000-00005A200000}"/>
    <cellStyle name="40% - Accent2 3 3 2 6" xfId="6116" xr:uid="{00000000-0005-0000-0000-00005B200000}"/>
    <cellStyle name="40% - Accent2 3 3 2 7" xfId="6117" xr:uid="{00000000-0005-0000-0000-00005C200000}"/>
    <cellStyle name="40% - Accent2 3 3 2 8" xfId="6118" xr:uid="{00000000-0005-0000-0000-00005D200000}"/>
    <cellStyle name="40% - Accent2 3 3 2 9" xfId="6119" xr:uid="{00000000-0005-0000-0000-00005E200000}"/>
    <cellStyle name="40% - Accent2 3 3 2 9 2" xfId="19887" xr:uid="{00000000-0005-0000-0000-00005F200000}"/>
    <cellStyle name="40% - Accent2 3 3 2 9_CountryRegionMap" xfId="31813" xr:uid="{00000000-0005-0000-0000-000060200000}"/>
    <cellStyle name="40% - Accent2 3 3 2_Attribute (16-17)" xfId="6120" xr:uid="{00000000-0005-0000-0000-000061200000}"/>
    <cellStyle name="40% - Accent2 3 3 3" xfId="6121" xr:uid="{00000000-0005-0000-0000-000062200000}"/>
    <cellStyle name="40% - Accent2 3 3 3 10" xfId="19888" xr:uid="{00000000-0005-0000-0000-000063200000}"/>
    <cellStyle name="40% - Accent2 3 3 3 2" xfId="6122" xr:uid="{00000000-0005-0000-0000-000064200000}"/>
    <cellStyle name="40% - Accent2 3 3 3 2 2" xfId="6123" xr:uid="{00000000-0005-0000-0000-000065200000}"/>
    <cellStyle name="40% - Accent2 3 3 3 2 3" xfId="6124" xr:uid="{00000000-0005-0000-0000-000066200000}"/>
    <cellStyle name="40% - Accent2 3 3 3 2 3 2" xfId="19889" xr:uid="{00000000-0005-0000-0000-000067200000}"/>
    <cellStyle name="40% - Accent2 3 3 3 2 3_CountryRegionMap" xfId="31814" xr:uid="{00000000-0005-0000-0000-000068200000}"/>
    <cellStyle name="40% - Accent2 3 3 3 2 4" xfId="19890" xr:uid="{00000000-0005-0000-0000-000069200000}"/>
    <cellStyle name="40% - Accent2 3 3 3 2_Attribute (16-17)" xfId="6125" xr:uid="{00000000-0005-0000-0000-00006A200000}"/>
    <cellStyle name="40% - Accent2 3 3 3 3" xfId="6126" xr:uid="{00000000-0005-0000-0000-00006B200000}"/>
    <cellStyle name="40% - Accent2 3 3 3 3 2" xfId="6127" xr:uid="{00000000-0005-0000-0000-00006C200000}"/>
    <cellStyle name="40% - Accent2 3 3 3 3 3" xfId="6128" xr:uid="{00000000-0005-0000-0000-00006D200000}"/>
    <cellStyle name="40% - Accent2 3 3 3 3 3 2" xfId="19891" xr:uid="{00000000-0005-0000-0000-00006E200000}"/>
    <cellStyle name="40% - Accent2 3 3 3 3 3_CountryRegionMap" xfId="31815" xr:uid="{00000000-0005-0000-0000-00006F200000}"/>
    <cellStyle name="40% - Accent2 3 3 3 3 4" xfId="19892" xr:uid="{00000000-0005-0000-0000-000070200000}"/>
    <cellStyle name="40% - Accent2 3 3 3 3_Attribute (16-17)" xfId="6129" xr:uid="{00000000-0005-0000-0000-000071200000}"/>
    <cellStyle name="40% - Accent2 3 3 3 4" xfId="6130" xr:uid="{00000000-0005-0000-0000-000072200000}"/>
    <cellStyle name="40% - Accent2 3 3 3 4 2" xfId="6131" xr:uid="{00000000-0005-0000-0000-000073200000}"/>
    <cellStyle name="40% - Accent2 3 3 3 4 3" xfId="6132" xr:uid="{00000000-0005-0000-0000-000074200000}"/>
    <cellStyle name="40% - Accent2 3 3 3 4 3 2" xfId="19893" xr:uid="{00000000-0005-0000-0000-000075200000}"/>
    <cellStyle name="40% - Accent2 3 3 3 4 3_CountryRegionMap" xfId="31816" xr:uid="{00000000-0005-0000-0000-000076200000}"/>
    <cellStyle name="40% - Accent2 3 3 3 4 4" xfId="19894" xr:uid="{00000000-0005-0000-0000-000077200000}"/>
    <cellStyle name="40% - Accent2 3 3 3 4_Attribute (16-17)" xfId="6133" xr:uid="{00000000-0005-0000-0000-000078200000}"/>
    <cellStyle name="40% - Accent2 3 3 3 5" xfId="6134" xr:uid="{00000000-0005-0000-0000-000079200000}"/>
    <cellStyle name="40% - Accent2 3 3 3 6" xfId="6135" xr:uid="{00000000-0005-0000-0000-00007A200000}"/>
    <cellStyle name="40% - Accent2 3 3 3 7" xfId="6136" xr:uid="{00000000-0005-0000-0000-00007B200000}"/>
    <cellStyle name="40% - Accent2 3 3 3 8" xfId="6137" xr:uid="{00000000-0005-0000-0000-00007C200000}"/>
    <cellStyle name="40% - Accent2 3 3 3 9" xfId="6138" xr:uid="{00000000-0005-0000-0000-00007D200000}"/>
    <cellStyle name="40% - Accent2 3 3 3 9 2" xfId="19895" xr:uid="{00000000-0005-0000-0000-00007E200000}"/>
    <cellStyle name="40% - Accent2 3 3 3 9_CountryRegionMap" xfId="31817" xr:uid="{00000000-0005-0000-0000-00007F200000}"/>
    <cellStyle name="40% - Accent2 3 3 3_Attribute (16-17)" xfId="6139" xr:uid="{00000000-0005-0000-0000-000080200000}"/>
    <cellStyle name="40% - Accent2 3 3 4" xfId="6140" xr:uid="{00000000-0005-0000-0000-000081200000}"/>
    <cellStyle name="40% - Accent2 3 3 4 2" xfId="6141" xr:uid="{00000000-0005-0000-0000-000082200000}"/>
    <cellStyle name="40% - Accent2 3 3 4 3" xfId="6142" xr:uid="{00000000-0005-0000-0000-000083200000}"/>
    <cellStyle name="40% - Accent2 3 3 4 3 2" xfId="19896" xr:uid="{00000000-0005-0000-0000-000084200000}"/>
    <cellStyle name="40% - Accent2 3 3 4 3_CountryRegionMap" xfId="31818" xr:uid="{00000000-0005-0000-0000-000085200000}"/>
    <cellStyle name="40% - Accent2 3 3 4 4" xfId="19897" xr:uid="{00000000-0005-0000-0000-000086200000}"/>
    <cellStyle name="40% - Accent2 3 3 4_Attribute (16-17)" xfId="6143" xr:uid="{00000000-0005-0000-0000-000087200000}"/>
    <cellStyle name="40% - Accent2 3 3 5" xfId="6144" xr:uid="{00000000-0005-0000-0000-000088200000}"/>
    <cellStyle name="40% - Accent2 3 3 5 2" xfId="6145" xr:uid="{00000000-0005-0000-0000-000089200000}"/>
    <cellStyle name="40% - Accent2 3 3 5 3" xfId="6146" xr:uid="{00000000-0005-0000-0000-00008A200000}"/>
    <cellStyle name="40% - Accent2 3 3 5 3 2" xfId="19898" xr:uid="{00000000-0005-0000-0000-00008B200000}"/>
    <cellStyle name="40% - Accent2 3 3 5 3_CountryRegionMap" xfId="31819" xr:uid="{00000000-0005-0000-0000-00008C200000}"/>
    <cellStyle name="40% - Accent2 3 3 5 4" xfId="19899" xr:uid="{00000000-0005-0000-0000-00008D200000}"/>
    <cellStyle name="40% - Accent2 3 3 5_Attribute (16-17)" xfId="6147" xr:uid="{00000000-0005-0000-0000-00008E200000}"/>
    <cellStyle name="40% - Accent2 3 3 6" xfId="6148" xr:uid="{00000000-0005-0000-0000-00008F200000}"/>
    <cellStyle name="40% - Accent2 3 3 6 2" xfId="6149" xr:uid="{00000000-0005-0000-0000-000090200000}"/>
    <cellStyle name="40% - Accent2 3 3 6 3" xfId="6150" xr:uid="{00000000-0005-0000-0000-000091200000}"/>
    <cellStyle name="40% - Accent2 3 3 6 3 2" xfId="19900" xr:uid="{00000000-0005-0000-0000-000092200000}"/>
    <cellStyle name="40% - Accent2 3 3 6 3_CountryRegionMap" xfId="31820" xr:uid="{00000000-0005-0000-0000-000093200000}"/>
    <cellStyle name="40% - Accent2 3 3 6 4" xfId="19901" xr:uid="{00000000-0005-0000-0000-000094200000}"/>
    <cellStyle name="40% - Accent2 3 3 6_Attribute (16-17)" xfId="6151" xr:uid="{00000000-0005-0000-0000-000095200000}"/>
    <cellStyle name="40% - Accent2 3 3 7" xfId="6152" xr:uid="{00000000-0005-0000-0000-000096200000}"/>
    <cellStyle name="40% - Accent2 3 3 8" xfId="6153" xr:uid="{00000000-0005-0000-0000-000097200000}"/>
    <cellStyle name="40% - Accent2 3 3 9" xfId="6154" xr:uid="{00000000-0005-0000-0000-000098200000}"/>
    <cellStyle name="40% - Accent2 3 3_Attribute" xfId="18022" xr:uid="{00000000-0005-0000-0000-000099200000}"/>
    <cellStyle name="40% - Accent2 3 4" xfId="6155" xr:uid="{00000000-0005-0000-0000-00009A200000}"/>
    <cellStyle name="40% - Accent2 3 4 10" xfId="19902" xr:uid="{00000000-0005-0000-0000-00009B200000}"/>
    <cellStyle name="40% - Accent2 3 4 2" xfId="6156" xr:uid="{00000000-0005-0000-0000-00009C200000}"/>
    <cellStyle name="40% - Accent2 3 4 2 2" xfId="6157" xr:uid="{00000000-0005-0000-0000-00009D200000}"/>
    <cellStyle name="40% - Accent2 3 4 2 3" xfId="6158" xr:uid="{00000000-0005-0000-0000-00009E200000}"/>
    <cellStyle name="40% - Accent2 3 4 2 3 2" xfId="19903" xr:uid="{00000000-0005-0000-0000-00009F200000}"/>
    <cellStyle name="40% - Accent2 3 4 2 3_CountryRegionMap" xfId="31821" xr:uid="{00000000-0005-0000-0000-0000A0200000}"/>
    <cellStyle name="40% - Accent2 3 4 2 4" xfId="19904" xr:uid="{00000000-0005-0000-0000-0000A1200000}"/>
    <cellStyle name="40% - Accent2 3 4 2_Attribute (16-17)" xfId="6159" xr:uid="{00000000-0005-0000-0000-0000A2200000}"/>
    <cellStyle name="40% - Accent2 3 4 3" xfId="6160" xr:uid="{00000000-0005-0000-0000-0000A3200000}"/>
    <cellStyle name="40% - Accent2 3 4 3 2" xfId="6161" xr:uid="{00000000-0005-0000-0000-0000A4200000}"/>
    <cellStyle name="40% - Accent2 3 4 3 3" xfId="6162" xr:uid="{00000000-0005-0000-0000-0000A5200000}"/>
    <cellStyle name="40% - Accent2 3 4 3 3 2" xfId="19905" xr:uid="{00000000-0005-0000-0000-0000A6200000}"/>
    <cellStyle name="40% - Accent2 3 4 3 3_CountryRegionMap" xfId="31822" xr:uid="{00000000-0005-0000-0000-0000A7200000}"/>
    <cellStyle name="40% - Accent2 3 4 3 4" xfId="19906" xr:uid="{00000000-0005-0000-0000-0000A8200000}"/>
    <cellStyle name="40% - Accent2 3 4 3_Attribute (16-17)" xfId="6163" xr:uid="{00000000-0005-0000-0000-0000A9200000}"/>
    <cellStyle name="40% - Accent2 3 4 4" xfId="6164" xr:uid="{00000000-0005-0000-0000-0000AA200000}"/>
    <cellStyle name="40% - Accent2 3 4 4 2" xfId="6165" xr:uid="{00000000-0005-0000-0000-0000AB200000}"/>
    <cellStyle name="40% - Accent2 3 4 4 3" xfId="6166" xr:uid="{00000000-0005-0000-0000-0000AC200000}"/>
    <cellStyle name="40% - Accent2 3 4 4 3 2" xfId="19907" xr:uid="{00000000-0005-0000-0000-0000AD200000}"/>
    <cellStyle name="40% - Accent2 3 4 4 3_CountryRegionMap" xfId="31823" xr:uid="{00000000-0005-0000-0000-0000AE200000}"/>
    <cellStyle name="40% - Accent2 3 4 4 4" xfId="19908" xr:uid="{00000000-0005-0000-0000-0000AF200000}"/>
    <cellStyle name="40% - Accent2 3 4 4_Attribute (16-17)" xfId="6167" xr:uid="{00000000-0005-0000-0000-0000B0200000}"/>
    <cellStyle name="40% - Accent2 3 4 5" xfId="6168" xr:uid="{00000000-0005-0000-0000-0000B1200000}"/>
    <cellStyle name="40% - Accent2 3 4 6" xfId="6169" xr:uid="{00000000-0005-0000-0000-0000B2200000}"/>
    <cellStyle name="40% - Accent2 3 4 7" xfId="6170" xr:uid="{00000000-0005-0000-0000-0000B3200000}"/>
    <cellStyle name="40% - Accent2 3 4 8" xfId="6171" xr:uid="{00000000-0005-0000-0000-0000B4200000}"/>
    <cellStyle name="40% - Accent2 3 4 9" xfId="6172" xr:uid="{00000000-0005-0000-0000-0000B5200000}"/>
    <cellStyle name="40% - Accent2 3 4 9 2" xfId="19909" xr:uid="{00000000-0005-0000-0000-0000B6200000}"/>
    <cellStyle name="40% - Accent2 3 4 9_CountryRegionMap" xfId="31824" xr:uid="{00000000-0005-0000-0000-0000B7200000}"/>
    <cellStyle name="40% - Accent2 3 4_Attribute (16-17)" xfId="6173" xr:uid="{00000000-0005-0000-0000-0000B8200000}"/>
    <cellStyle name="40% - Accent2 3 5" xfId="6174" xr:uid="{00000000-0005-0000-0000-0000B9200000}"/>
    <cellStyle name="40% - Accent2 3 5 10" xfId="19910" xr:uid="{00000000-0005-0000-0000-0000BA200000}"/>
    <cellStyle name="40% - Accent2 3 5 2" xfId="6175" xr:uid="{00000000-0005-0000-0000-0000BB200000}"/>
    <cellStyle name="40% - Accent2 3 5 2 2" xfId="6176" xr:uid="{00000000-0005-0000-0000-0000BC200000}"/>
    <cellStyle name="40% - Accent2 3 5 2 3" xfId="6177" xr:uid="{00000000-0005-0000-0000-0000BD200000}"/>
    <cellStyle name="40% - Accent2 3 5 2 3 2" xfId="19911" xr:uid="{00000000-0005-0000-0000-0000BE200000}"/>
    <cellStyle name="40% - Accent2 3 5 2 3_CountryRegionMap" xfId="31825" xr:uid="{00000000-0005-0000-0000-0000BF200000}"/>
    <cellStyle name="40% - Accent2 3 5 2 4" xfId="19912" xr:uid="{00000000-0005-0000-0000-0000C0200000}"/>
    <cellStyle name="40% - Accent2 3 5 2_Attribute (16-17)" xfId="6178" xr:uid="{00000000-0005-0000-0000-0000C1200000}"/>
    <cellStyle name="40% - Accent2 3 5 3" xfId="6179" xr:uid="{00000000-0005-0000-0000-0000C2200000}"/>
    <cellStyle name="40% - Accent2 3 5 3 2" xfId="6180" xr:uid="{00000000-0005-0000-0000-0000C3200000}"/>
    <cellStyle name="40% - Accent2 3 5 3 3" xfId="6181" xr:uid="{00000000-0005-0000-0000-0000C4200000}"/>
    <cellStyle name="40% - Accent2 3 5 3 3 2" xfId="19913" xr:uid="{00000000-0005-0000-0000-0000C5200000}"/>
    <cellStyle name="40% - Accent2 3 5 3 3_CountryRegionMap" xfId="31826" xr:uid="{00000000-0005-0000-0000-0000C6200000}"/>
    <cellStyle name="40% - Accent2 3 5 3 4" xfId="19914" xr:uid="{00000000-0005-0000-0000-0000C7200000}"/>
    <cellStyle name="40% - Accent2 3 5 3_Attribute (16-17)" xfId="6182" xr:uid="{00000000-0005-0000-0000-0000C8200000}"/>
    <cellStyle name="40% - Accent2 3 5 4" xfId="6183" xr:uid="{00000000-0005-0000-0000-0000C9200000}"/>
    <cellStyle name="40% - Accent2 3 5 4 2" xfId="6184" xr:uid="{00000000-0005-0000-0000-0000CA200000}"/>
    <cellStyle name="40% - Accent2 3 5 4 3" xfId="6185" xr:uid="{00000000-0005-0000-0000-0000CB200000}"/>
    <cellStyle name="40% - Accent2 3 5 4 3 2" xfId="19915" xr:uid="{00000000-0005-0000-0000-0000CC200000}"/>
    <cellStyle name="40% - Accent2 3 5 4 3_CountryRegionMap" xfId="31827" xr:uid="{00000000-0005-0000-0000-0000CD200000}"/>
    <cellStyle name="40% - Accent2 3 5 4 4" xfId="19916" xr:uid="{00000000-0005-0000-0000-0000CE200000}"/>
    <cellStyle name="40% - Accent2 3 5 4_Attribute (16-17)" xfId="6186" xr:uid="{00000000-0005-0000-0000-0000CF200000}"/>
    <cellStyle name="40% - Accent2 3 5 5" xfId="6187" xr:uid="{00000000-0005-0000-0000-0000D0200000}"/>
    <cellStyle name="40% - Accent2 3 5 6" xfId="6188" xr:uid="{00000000-0005-0000-0000-0000D1200000}"/>
    <cellStyle name="40% - Accent2 3 5 7" xfId="6189" xr:uid="{00000000-0005-0000-0000-0000D2200000}"/>
    <cellStyle name="40% - Accent2 3 5 8" xfId="6190" xr:uid="{00000000-0005-0000-0000-0000D3200000}"/>
    <cellStyle name="40% - Accent2 3 5 9" xfId="6191" xr:uid="{00000000-0005-0000-0000-0000D4200000}"/>
    <cellStyle name="40% - Accent2 3 5 9 2" xfId="19917" xr:uid="{00000000-0005-0000-0000-0000D5200000}"/>
    <cellStyle name="40% - Accent2 3 5 9_CountryRegionMap" xfId="31828" xr:uid="{00000000-0005-0000-0000-0000D6200000}"/>
    <cellStyle name="40% - Accent2 3 5_Attribute (16-17)" xfId="6192" xr:uid="{00000000-0005-0000-0000-0000D7200000}"/>
    <cellStyle name="40% - Accent2 3 6" xfId="6193" xr:uid="{00000000-0005-0000-0000-0000D8200000}"/>
    <cellStyle name="40% - Accent2 3 6 2" xfId="6194" xr:uid="{00000000-0005-0000-0000-0000D9200000}"/>
    <cellStyle name="40% - Accent2 3 6 3" xfId="6195" xr:uid="{00000000-0005-0000-0000-0000DA200000}"/>
    <cellStyle name="40% - Accent2 3 6 3 2" xfId="19918" xr:uid="{00000000-0005-0000-0000-0000DB200000}"/>
    <cellStyle name="40% - Accent2 3 6 3_CountryRegionMap" xfId="31829" xr:uid="{00000000-0005-0000-0000-0000DC200000}"/>
    <cellStyle name="40% - Accent2 3 6 4" xfId="19919" xr:uid="{00000000-0005-0000-0000-0000DD200000}"/>
    <cellStyle name="40% - Accent2 3 6_Attribute (16-17)" xfId="6196" xr:uid="{00000000-0005-0000-0000-0000DE200000}"/>
    <cellStyle name="40% - Accent2 3 7" xfId="6197" xr:uid="{00000000-0005-0000-0000-0000DF200000}"/>
    <cellStyle name="40% - Accent2 3 7 2" xfId="6198" xr:uid="{00000000-0005-0000-0000-0000E0200000}"/>
    <cellStyle name="40% - Accent2 3 7 3" xfId="6199" xr:uid="{00000000-0005-0000-0000-0000E1200000}"/>
    <cellStyle name="40% - Accent2 3 7 3 2" xfId="19920" xr:uid="{00000000-0005-0000-0000-0000E2200000}"/>
    <cellStyle name="40% - Accent2 3 7 3_CountryRegionMap" xfId="31830" xr:uid="{00000000-0005-0000-0000-0000E3200000}"/>
    <cellStyle name="40% - Accent2 3 7 4" xfId="19921" xr:uid="{00000000-0005-0000-0000-0000E4200000}"/>
    <cellStyle name="40% - Accent2 3 7_Attribute (16-17)" xfId="6200" xr:uid="{00000000-0005-0000-0000-0000E5200000}"/>
    <cellStyle name="40% - Accent2 3 8" xfId="6201" xr:uid="{00000000-0005-0000-0000-0000E6200000}"/>
    <cellStyle name="40% - Accent2 3 8 2" xfId="6202" xr:uid="{00000000-0005-0000-0000-0000E7200000}"/>
    <cellStyle name="40% - Accent2 3 8 3" xfId="6203" xr:uid="{00000000-0005-0000-0000-0000E8200000}"/>
    <cellStyle name="40% - Accent2 3 8 3 2" xfId="19922" xr:uid="{00000000-0005-0000-0000-0000E9200000}"/>
    <cellStyle name="40% - Accent2 3 8 3_CountryRegionMap" xfId="31831" xr:uid="{00000000-0005-0000-0000-0000EA200000}"/>
    <cellStyle name="40% - Accent2 3 8 4" xfId="19923" xr:uid="{00000000-0005-0000-0000-0000EB200000}"/>
    <cellStyle name="40% - Accent2 3 8_Attribute (16-17)" xfId="6204" xr:uid="{00000000-0005-0000-0000-0000EC200000}"/>
    <cellStyle name="40% - Accent2 3 9" xfId="6205" xr:uid="{00000000-0005-0000-0000-0000ED200000}"/>
    <cellStyle name="40% - Accent2 3_Attribute" xfId="18019" xr:uid="{00000000-0005-0000-0000-0000EE200000}"/>
    <cellStyle name="40% - Accent2 4" xfId="160" xr:uid="{00000000-0005-0000-0000-0000EF200000}"/>
    <cellStyle name="40% - Accent2 5" xfId="142" xr:uid="{00000000-0005-0000-0000-0000F0200000}"/>
    <cellStyle name="40% - Accent2 5 10" xfId="6206" xr:uid="{00000000-0005-0000-0000-0000F1200000}"/>
    <cellStyle name="40% - Accent2 5 11" xfId="6207" xr:uid="{00000000-0005-0000-0000-0000F2200000}"/>
    <cellStyle name="40% - Accent2 5 12" xfId="6208" xr:uid="{00000000-0005-0000-0000-0000F3200000}"/>
    <cellStyle name="40% - Accent2 5 12 2" xfId="19924" xr:uid="{00000000-0005-0000-0000-0000F4200000}"/>
    <cellStyle name="40% - Accent2 5 12_CountryRegionMap" xfId="31832" xr:uid="{00000000-0005-0000-0000-0000F5200000}"/>
    <cellStyle name="40% - Accent2 5 13" xfId="19925" xr:uid="{00000000-0005-0000-0000-0000F6200000}"/>
    <cellStyle name="40% - Accent2 5 2" xfId="247" xr:uid="{00000000-0005-0000-0000-0000F7200000}"/>
    <cellStyle name="40% - Accent2 5 2 10" xfId="6209" xr:uid="{00000000-0005-0000-0000-0000F8200000}"/>
    <cellStyle name="40% - Accent2 5 2 11" xfId="6210" xr:uid="{00000000-0005-0000-0000-0000F9200000}"/>
    <cellStyle name="40% - Accent2 5 2 11 2" xfId="19926" xr:uid="{00000000-0005-0000-0000-0000FA200000}"/>
    <cellStyle name="40% - Accent2 5 2 11_CountryRegionMap" xfId="31833" xr:uid="{00000000-0005-0000-0000-0000FB200000}"/>
    <cellStyle name="40% - Accent2 5 2 12" xfId="19927" xr:uid="{00000000-0005-0000-0000-0000FC200000}"/>
    <cellStyle name="40% - Accent2 5 2 2" xfId="6211" xr:uid="{00000000-0005-0000-0000-0000FD200000}"/>
    <cellStyle name="40% - Accent2 5 2 2 10" xfId="19928" xr:uid="{00000000-0005-0000-0000-0000FE200000}"/>
    <cellStyle name="40% - Accent2 5 2 2 2" xfId="6212" xr:uid="{00000000-0005-0000-0000-0000FF200000}"/>
    <cellStyle name="40% - Accent2 5 2 2 2 2" xfId="6213" xr:uid="{00000000-0005-0000-0000-000000210000}"/>
    <cellStyle name="40% - Accent2 5 2 2 2 3" xfId="6214" xr:uid="{00000000-0005-0000-0000-000001210000}"/>
    <cellStyle name="40% - Accent2 5 2 2 2 3 2" xfId="19929" xr:uid="{00000000-0005-0000-0000-000002210000}"/>
    <cellStyle name="40% - Accent2 5 2 2 2 3_CountryRegionMap" xfId="31834" xr:uid="{00000000-0005-0000-0000-000003210000}"/>
    <cellStyle name="40% - Accent2 5 2 2 2 4" xfId="19930" xr:uid="{00000000-0005-0000-0000-000004210000}"/>
    <cellStyle name="40% - Accent2 5 2 2 2_Attribute (16-17)" xfId="6215" xr:uid="{00000000-0005-0000-0000-000005210000}"/>
    <cellStyle name="40% - Accent2 5 2 2 3" xfId="6216" xr:uid="{00000000-0005-0000-0000-000006210000}"/>
    <cellStyle name="40% - Accent2 5 2 2 3 2" xfId="6217" xr:uid="{00000000-0005-0000-0000-000007210000}"/>
    <cellStyle name="40% - Accent2 5 2 2 3 3" xfId="6218" xr:uid="{00000000-0005-0000-0000-000008210000}"/>
    <cellStyle name="40% - Accent2 5 2 2 3 3 2" xfId="19931" xr:uid="{00000000-0005-0000-0000-000009210000}"/>
    <cellStyle name="40% - Accent2 5 2 2 3 3_CountryRegionMap" xfId="31835" xr:uid="{00000000-0005-0000-0000-00000A210000}"/>
    <cellStyle name="40% - Accent2 5 2 2 3 4" xfId="19932" xr:uid="{00000000-0005-0000-0000-00000B210000}"/>
    <cellStyle name="40% - Accent2 5 2 2 3_Attribute (16-17)" xfId="6219" xr:uid="{00000000-0005-0000-0000-00000C210000}"/>
    <cellStyle name="40% - Accent2 5 2 2 4" xfId="6220" xr:uid="{00000000-0005-0000-0000-00000D210000}"/>
    <cellStyle name="40% - Accent2 5 2 2 4 2" xfId="6221" xr:uid="{00000000-0005-0000-0000-00000E210000}"/>
    <cellStyle name="40% - Accent2 5 2 2 4 3" xfId="6222" xr:uid="{00000000-0005-0000-0000-00000F210000}"/>
    <cellStyle name="40% - Accent2 5 2 2 4 3 2" xfId="19933" xr:uid="{00000000-0005-0000-0000-000010210000}"/>
    <cellStyle name="40% - Accent2 5 2 2 4 3_CountryRegionMap" xfId="31836" xr:uid="{00000000-0005-0000-0000-000011210000}"/>
    <cellStyle name="40% - Accent2 5 2 2 4 4" xfId="19934" xr:uid="{00000000-0005-0000-0000-000012210000}"/>
    <cellStyle name="40% - Accent2 5 2 2 4_Attribute (16-17)" xfId="6223" xr:uid="{00000000-0005-0000-0000-000013210000}"/>
    <cellStyle name="40% - Accent2 5 2 2 5" xfId="6224" xr:uid="{00000000-0005-0000-0000-000014210000}"/>
    <cellStyle name="40% - Accent2 5 2 2 6" xfId="6225" xr:uid="{00000000-0005-0000-0000-000015210000}"/>
    <cellStyle name="40% - Accent2 5 2 2 7" xfId="6226" xr:uid="{00000000-0005-0000-0000-000016210000}"/>
    <cellStyle name="40% - Accent2 5 2 2 8" xfId="6227" xr:uid="{00000000-0005-0000-0000-000017210000}"/>
    <cellStyle name="40% - Accent2 5 2 2 9" xfId="6228" xr:uid="{00000000-0005-0000-0000-000018210000}"/>
    <cellStyle name="40% - Accent2 5 2 2 9 2" xfId="19935" xr:uid="{00000000-0005-0000-0000-000019210000}"/>
    <cellStyle name="40% - Accent2 5 2 2 9_CountryRegionMap" xfId="31837" xr:uid="{00000000-0005-0000-0000-00001A210000}"/>
    <cellStyle name="40% - Accent2 5 2 2_Attribute (16-17)" xfId="6229" xr:uid="{00000000-0005-0000-0000-00001B210000}"/>
    <cellStyle name="40% - Accent2 5 2 3" xfId="6230" xr:uid="{00000000-0005-0000-0000-00001C210000}"/>
    <cellStyle name="40% - Accent2 5 2 3 10" xfId="19936" xr:uid="{00000000-0005-0000-0000-00001D210000}"/>
    <cellStyle name="40% - Accent2 5 2 3 2" xfId="6231" xr:uid="{00000000-0005-0000-0000-00001E210000}"/>
    <cellStyle name="40% - Accent2 5 2 3 2 2" xfId="6232" xr:uid="{00000000-0005-0000-0000-00001F210000}"/>
    <cellStyle name="40% - Accent2 5 2 3 2 3" xfId="6233" xr:uid="{00000000-0005-0000-0000-000020210000}"/>
    <cellStyle name="40% - Accent2 5 2 3 2 3 2" xfId="19937" xr:uid="{00000000-0005-0000-0000-000021210000}"/>
    <cellStyle name="40% - Accent2 5 2 3 2 3_CountryRegionMap" xfId="31838" xr:uid="{00000000-0005-0000-0000-000022210000}"/>
    <cellStyle name="40% - Accent2 5 2 3 2 4" xfId="19938" xr:uid="{00000000-0005-0000-0000-000023210000}"/>
    <cellStyle name="40% - Accent2 5 2 3 2_Attribute (16-17)" xfId="6234" xr:uid="{00000000-0005-0000-0000-000024210000}"/>
    <cellStyle name="40% - Accent2 5 2 3 3" xfId="6235" xr:uid="{00000000-0005-0000-0000-000025210000}"/>
    <cellStyle name="40% - Accent2 5 2 3 3 2" xfId="6236" xr:uid="{00000000-0005-0000-0000-000026210000}"/>
    <cellStyle name="40% - Accent2 5 2 3 3 3" xfId="6237" xr:uid="{00000000-0005-0000-0000-000027210000}"/>
    <cellStyle name="40% - Accent2 5 2 3 3 3 2" xfId="19939" xr:uid="{00000000-0005-0000-0000-000028210000}"/>
    <cellStyle name="40% - Accent2 5 2 3 3 3_CountryRegionMap" xfId="31839" xr:uid="{00000000-0005-0000-0000-000029210000}"/>
    <cellStyle name="40% - Accent2 5 2 3 3 4" xfId="19940" xr:uid="{00000000-0005-0000-0000-00002A210000}"/>
    <cellStyle name="40% - Accent2 5 2 3 3_Attribute (16-17)" xfId="6238" xr:uid="{00000000-0005-0000-0000-00002B210000}"/>
    <cellStyle name="40% - Accent2 5 2 3 4" xfId="6239" xr:uid="{00000000-0005-0000-0000-00002C210000}"/>
    <cellStyle name="40% - Accent2 5 2 3 4 2" xfId="6240" xr:uid="{00000000-0005-0000-0000-00002D210000}"/>
    <cellStyle name="40% - Accent2 5 2 3 4 3" xfId="6241" xr:uid="{00000000-0005-0000-0000-00002E210000}"/>
    <cellStyle name="40% - Accent2 5 2 3 4 3 2" xfId="19941" xr:uid="{00000000-0005-0000-0000-00002F210000}"/>
    <cellStyle name="40% - Accent2 5 2 3 4 3_CountryRegionMap" xfId="31840" xr:uid="{00000000-0005-0000-0000-000030210000}"/>
    <cellStyle name="40% - Accent2 5 2 3 4 4" xfId="19942" xr:uid="{00000000-0005-0000-0000-000031210000}"/>
    <cellStyle name="40% - Accent2 5 2 3 4_Attribute (16-17)" xfId="6242" xr:uid="{00000000-0005-0000-0000-000032210000}"/>
    <cellStyle name="40% - Accent2 5 2 3 5" xfId="6243" xr:uid="{00000000-0005-0000-0000-000033210000}"/>
    <cellStyle name="40% - Accent2 5 2 3 6" xfId="6244" xr:uid="{00000000-0005-0000-0000-000034210000}"/>
    <cellStyle name="40% - Accent2 5 2 3 7" xfId="6245" xr:uid="{00000000-0005-0000-0000-000035210000}"/>
    <cellStyle name="40% - Accent2 5 2 3 8" xfId="6246" xr:uid="{00000000-0005-0000-0000-000036210000}"/>
    <cellStyle name="40% - Accent2 5 2 3 9" xfId="6247" xr:uid="{00000000-0005-0000-0000-000037210000}"/>
    <cellStyle name="40% - Accent2 5 2 3 9 2" xfId="19943" xr:uid="{00000000-0005-0000-0000-000038210000}"/>
    <cellStyle name="40% - Accent2 5 2 3 9_CountryRegionMap" xfId="31841" xr:uid="{00000000-0005-0000-0000-000039210000}"/>
    <cellStyle name="40% - Accent2 5 2 3_Attribute (16-17)" xfId="6248" xr:uid="{00000000-0005-0000-0000-00003A210000}"/>
    <cellStyle name="40% - Accent2 5 2 4" xfId="6249" xr:uid="{00000000-0005-0000-0000-00003B210000}"/>
    <cellStyle name="40% - Accent2 5 2 4 2" xfId="6250" xr:uid="{00000000-0005-0000-0000-00003C210000}"/>
    <cellStyle name="40% - Accent2 5 2 4 3" xfId="6251" xr:uid="{00000000-0005-0000-0000-00003D210000}"/>
    <cellStyle name="40% - Accent2 5 2 4 3 2" xfId="19944" xr:uid="{00000000-0005-0000-0000-00003E210000}"/>
    <cellStyle name="40% - Accent2 5 2 4 3_CountryRegionMap" xfId="31842" xr:uid="{00000000-0005-0000-0000-00003F210000}"/>
    <cellStyle name="40% - Accent2 5 2 4 4" xfId="19945" xr:uid="{00000000-0005-0000-0000-000040210000}"/>
    <cellStyle name="40% - Accent2 5 2 4_Attribute (16-17)" xfId="6252" xr:uid="{00000000-0005-0000-0000-000041210000}"/>
    <cellStyle name="40% - Accent2 5 2 5" xfId="6253" xr:uid="{00000000-0005-0000-0000-000042210000}"/>
    <cellStyle name="40% - Accent2 5 2 5 2" xfId="6254" xr:uid="{00000000-0005-0000-0000-000043210000}"/>
    <cellStyle name="40% - Accent2 5 2 5 3" xfId="6255" xr:uid="{00000000-0005-0000-0000-000044210000}"/>
    <cellStyle name="40% - Accent2 5 2 5 3 2" xfId="19946" xr:uid="{00000000-0005-0000-0000-000045210000}"/>
    <cellStyle name="40% - Accent2 5 2 5 3_CountryRegionMap" xfId="31843" xr:uid="{00000000-0005-0000-0000-000046210000}"/>
    <cellStyle name="40% - Accent2 5 2 5 4" xfId="19947" xr:uid="{00000000-0005-0000-0000-000047210000}"/>
    <cellStyle name="40% - Accent2 5 2 5_Attribute (16-17)" xfId="6256" xr:uid="{00000000-0005-0000-0000-000048210000}"/>
    <cellStyle name="40% - Accent2 5 2 6" xfId="6257" xr:uid="{00000000-0005-0000-0000-000049210000}"/>
    <cellStyle name="40% - Accent2 5 2 6 2" xfId="6258" xr:uid="{00000000-0005-0000-0000-00004A210000}"/>
    <cellStyle name="40% - Accent2 5 2 6 3" xfId="6259" xr:uid="{00000000-0005-0000-0000-00004B210000}"/>
    <cellStyle name="40% - Accent2 5 2 6 3 2" xfId="19948" xr:uid="{00000000-0005-0000-0000-00004C210000}"/>
    <cellStyle name="40% - Accent2 5 2 6 3_CountryRegionMap" xfId="31844" xr:uid="{00000000-0005-0000-0000-00004D210000}"/>
    <cellStyle name="40% - Accent2 5 2 6 4" xfId="19949" xr:uid="{00000000-0005-0000-0000-00004E210000}"/>
    <cellStyle name="40% - Accent2 5 2 6_Attribute (16-17)" xfId="6260" xr:uid="{00000000-0005-0000-0000-00004F210000}"/>
    <cellStyle name="40% - Accent2 5 2 7" xfId="6261" xr:uid="{00000000-0005-0000-0000-000050210000}"/>
    <cellStyle name="40% - Accent2 5 2 8" xfId="6262" xr:uid="{00000000-0005-0000-0000-000051210000}"/>
    <cellStyle name="40% - Accent2 5 2 9" xfId="6263" xr:uid="{00000000-0005-0000-0000-000052210000}"/>
    <cellStyle name="40% - Accent2 5 2_Attribute" xfId="18024" xr:uid="{00000000-0005-0000-0000-000053210000}"/>
    <cellStyle name="40% - Accent2 5 3" xfId="6264" xr:uid="{00000000-0005-0000-0000-000054210000}"/>
    <cellStyle name="40% - Accent2 5 3 10" xfId="19950" xr:uid="{00000000-0005-0000-0000-000055210000}"/>
    <cellStyle name="40% - Accent2 5 3 2" xfId="6265" xr:uid="{00000000-0005-0000-0000-000056210000}"/>
    <cellStyle name="40% - Accent2 5 3 2 2" xfId="6266" xr:uid="{00000000-0005-0000-0000-000057210000}"/>
    <cellStyle name="40% - Accent2 5 3 2 3" xfId="6267" xr:uid="{00000000-0005-0000-0000-000058210000}"/>
    <cellStyle name="40% - Accent2 5 3 2 3 2" xfId="19951" xr:uid="{00000000-0005-0000-0000-000059210000}"/>
    <cellStyle name="40% - Accent2 5 3 2 3_CountryRegionMap" xfId="31845" xr:uid="{00000000-0005-0000-0000-00005A210000}"/>
    <cellStyle name="40% - Accent2 5 3 2 4" xfId="19952" xr:uid="{00000000-0005-0000-0000-00005B210000}"/>
    <cellStyle name="40% - Accent2 5 3 2_Attribute (16-17)" xfId="6268" xr:uid="{00000000-0005-0000-0000-00005C210000}"/>
    <cellStyle name="40% - Accent2 5 3 3" xfId="6269" xr:uid="{00000000-0005-0000-0000-00005D210000}"/>
    <cellStyle name="40% - Accent2 5 3 3 2" xfId="6270" xr:uid="{00000000-0005-0000-0000-00005E210000}"/>
    <cellStyle name="40% - Accent2 5 3 3 3" xfId="6271" xr:uid="{00000000-0005-0000-0000-00005F210000}"/>
    <cellStyle name="40% - Accent2 5 3 3 3 2" xfId="19953" xr:uid="{00000000-0005-0000-0000-000060210000}"/>
    <cellStyle name="40% - Accent2 5 3 3 3_CountryRegionMap" xfId="31846" xr:uid="{00000000-0005-0000-0000-000061210000}"/>
    <cellStyle name="40% - Accent2 5 3 3 4" xfId="19954" xr:uid="{00000000-0005-0000-0000-000062210000}"/>
    <cellStyle name="40% - Accent2 5 3 3_Attribute (16-17)" xfId="6272" xr:uid="{00000000-0005-0000-0000-000063210000}"/>
    <cellStyle name="40% - Accent2 5 3 4" xfId="6273" xr:uid="{00000000-0005-0000-0000-000064210000}"/>
    <cellStyle name="40% - Accent2 5 3 4 2" xfId="6274" xr:uid="{00000000-0005-0000-0000-000065210000}"/>
    <cellStyle name="40% - Accent2 5 3 4 3" xfId="6275" xr:uid="{00000000-0005-0000-0000-000066210000}"/>
    <cellStyle name="40% - Accent2 5 3 4 3 2" xfId="19955" xr:uid="{00000000-0005-0000-0000-000067210000}"/>
    <cellStyle name="40% - Accent2 5 3 4 3_CountryRegionMap" xfId="31847" xr:uid="{00000000-0005-0000-0000-000068210000}"/>
    <cellStyle name="40% - Accent2 5 3 4 4" xfId="19956" xr:uid="{00000000-0005-0000-0000-000069210000}"/>
    <cellStyle name="40% - Accent2 5 3 4_Attribute (16-17)" xfId="6276" xr:uid="{00000000-0005-0000-0000-00006A210000}"/>
    <cellStyle name="40% - Accent2 5 3 5" xfId="6277" xr:uid="{00000000-0005-0000-0000-00006B210000}"/>
    <cellStyle name="40% - Accent2 5 3 6" xfId="6278" xr:uid="{00000000-0005-0000-0000-00006C210000}"/>
    <cellStyle name="40% - Accent2 5 3 7" xfId="6279" xr:uid="{00000000-0005-0000-0000-00006D210000}"/>
    <cellStyle name="40% - Accent2 5 3 8" xfId="6280" xr:uid="{00000000-0005-0000-0000-00006E210000}"/>
    <cellStyle name="40% - Accent2 5 3 9" xfId="6281" xr:uid="{00000000-0005-0000-0000-00006F210000}"/>
    <cellStyle name="40% - Accent2 5 3 9 2" xfId="19957" xr:uid="{00000000-0005-0000-0000-000070210000}"/>
    <cellStyle name="40% - Accent2 5 3 9_CountryRegionMap" xfId="31848" xr:uid="{00000000-0005-0000-0000-000071210000}"/>
    <cellStyle name="40% - Accent2 5 3_Attribute (16-17)" xfId="6282" xr:uid="{00000000-0005-0000-0000-000072210000}"/>
    <cellStyle name="40% - Accent2 5 4" xfId="6283" xr:uid="{00000000-0005-0000-0000-000073210000}"/>
    <cellStyle name="40% - Accent2 5 4 10" xfId="19958" xr:uid="{00000000-0005-0000-0000-000074210000}"/>
    <cellStyle name="40% - Accent2 5 4 2" xfId="6284" xr:uid="{00000000-0005-0000-0000-000075210000}"/>
    <cellStyle name="40% - Accent2 5 4 2 2" xfId="6285" xr:uid="{00000000-0005-0000-0000-000076210000}"/>
    <cellStyle name="40% - Accent2 5 4 2 3" xfId="6286" xr:uid="{00000000-0005-0000-0000-000077210000}"/>
    <cellStyle name="40% - Accent2 5 4 2 3 2" xfId="19959" xr:uid="{00000000-0005-0000-0000-000078210000}"/>
    <cellStyle name="40% - Accent2 5 4 2 3_CountryRegionMap" xfId="31849" xr:uid="{00000000-0005-0000-0000-000079210000}"/>
    <cellStyle name="40% - Accent2 5 4 2 4" xfId="19960" xr:uid="{00000000-0005-0000-0000-00007A210000}"/>
    <cellStyle name="40% - Accent2 5 4 2_Attribute (16-17)" xfId="6287" xr:uid="{00000000-0005-0000-0000-00007B210000}"/>
    <cellStyle name="40% - Accent2 5 4 3" xfId="6288" xr:uid="{00000000-0005-0000-0000-00007C210000}"/>
    <cellStyle name="40% - Accent2 5 4 3 2" xfId="6289" xr:uid="{00000000-0005-0000-0000-00007D210000}"/>
    <cellStyle name="40% - Accent2 5 4 3 3" xfId="6290" xr:uid="{00000000-0005-0000-0000-00007E210000}"/>
    <cellStyle name="40% - Accent2 5 4 3 3 2" xfId="19961" xr:uid="{00000000-0005-0000-0000-00007F210000}"/>
    <cellStyle name="40% - Accent2 5 4 3 3_CountryRegionMap" xfId="31850" xr:uid="{00000000-0005-0000-0000-000080210000}"/>
    <cellStyle name="40% - Accent2 5 4 3 4" xfId="19962" xr:uid="{00000000-0005-0000-0000-000081210000}"/>
    <cellStyle name="40% - Accent2 5 4 3_Attribute (16-17)" xfId="6291" xr:uid="{00000000-0005-0000-0000-000082210000}"/>
    <cellStyle name="40% - Accent2 5 4 4" xfId="6292" xr:uid="{00000000-0005-0000-0000-000083210000}"/>
    <cellStyle name="40% - Accent2 5 4 4 2" xfId="6293" xr:uid="{00000000-0005-0000-0000-000084210000}"/>
    <cellStyle name="40% - Accent2 5 4 4 3" xfId="6294" xr:uid="{00000000-0005-0000-0000-000085210000}"/>
    <cellStyle name="40% - Accent2 5 4 4 3 2" xfId="19963" xr:uid="{00000000-0005-0000-0000-000086210000}"/>
    <cellStyle name="40% - Accent2 5 4 4 3_CountryRegionMap" xfId="31851" xr:uid="{00000000-0005-0000-0000-000087210000}"/>
    <cellStyle name="40% - Accent2 5 4 4 4" xfId="19964" xr:uid="{00000000-0005-0000-0000-000088210000}"/>
    <cellStyle name="40% - Accent2 5 4 4_Attribute (16-17)" xfId="6295" xr:uid="{00000000-0005-0000-0000-000089210000}"/>
    <cellStyle name="40% - Accent2 5 4 5" xfId="6296" xr:uid="{00000000-0005-0000-0000-00008A210000}"/>
    <cellStyle name="40% - Accent2 5 4 6" xfId="6297" xr:uid="{00000000-0005-0000-0000-00008B210000}"/>
    <cellStyle name="40% - Accent2 5 4 7" xfId="6298" xr:uid="{00000000-0005-0000-0000-00008C210000}"/>
    <cellStyle name="40% - Accent2 5 4 8" xfId="6299" xr:uid="{00000000-0005-0000-0000-00008D210000}"/>
    <cellStyle name="40% - Accent2 5 4 9" xfId="6300" xr:uid="{00000000-0005-0000-0000-00008E210000}"/>
    <cellStyle name="40% - Accent2 5 4 9 2" xfId="19965" xr:uid="{00000000-0005-0000-0000-00008F210000}"/>
    <cellStyle name="40% - Accent2 5 4 9_CountryRegionMap" xfId="31852" xr:uid="{00000000-0005-0000-0000-000090210000}"/>
    <cellStyle name="40% - Accent2 5 4_Attribute (16-17)" xfId="6301" xr:uid="{00000000-0005-0000-0000-000091210000}"/>
    <cellStyle name="40% - Accent2 5 5" xfId="6302" xr:uid="{00000000-0005-0000-0000-000092210000}"/>
    <cellStyle name="40% - Accent2 5 5 2" xfId="6303" xr:uid="{00000000-0005-0000-0000-000093210000}"/>
    <cellStyle name="40% - Accent2 5 5 3" xfId="6304" xr:uid="{00000000-0005-0000-0000-000094210000}"/>
    <cellStyle name="40% - Accent2 5 5 3 2" xfId="19966" xr:uid="{00000000-0005-0000-0000-000095210000}"/>
    <cellStyle name="40% - Accent2 5 5 3_CountryRegionMap" xfId="31853" xr:uid="{00000000-0005-0000-0000-000096210000}"/>
    <cellStyle name="40% - Accent2 5 5 4" xfId="19967" xr:uid="{00000000-0005-0000-0000-000097210000}"/>
    <cellStyle name="40% - Accent2 5 5_Attribute (16-17)" xfId="6305" xr:uid="{00000000-0005-0000-0000-000098210000}"/>
    <cellStyle name="40% - Accent2 5 6" xfId="6306" xr:uid="{00000000-0005-0000-0000-000099210000}"/>
    <cellStyle name="40% - Accent2 5 6 2" xfId="6307" xr:uid="{00000000-0005-0000-0000-00009A210000}"/>
    <cellStyle name="40% - Accent2 5 6 3" xfId="6308" xr:uid="{00000000-0005-0000-0000-00009B210000}"/>
    <cellStyle name="40% - Accent2 5 6 3 2" xfId="19968" xr:uid="{00000000-0005-0000-0000-00009C210000}"/>
    <cellStyle name="40% - Accent2 5 6 3_CountryRegionMap" xfId="31854" xr:uid="{00000000-0005-0000-0000-00009D210000}"/>
    <cellStyle name="40% - Accent2 5 6 4" xfId="19969" xr:uid="{00000000-0005-0000-0000-00009E210000}"/>
    <cellStyle name="40% - Accent2 5 6_Attribute (16-17)" xfId="6309" xr:uid="{00000000-0005-0000-0000-00009F210000}"/>
    <cellStyle name="40% - Accent2 5 7" xfId="6310" xr:uid="{00000000-0005-0000-0000-0000A0210000}"/>
    <cellStyle name="40% - Accent2 5 7 2" xfId="6311" xr:uid="{00000000-0005-0000-0000-0000A1210000}"/>
    <cellStyle name="40% - Accent2 5 7 3" xfId="6312" xr:uid="{00000000-0005-0000-0000-0000A2210000}"/>
    <cellStyle name="40% - Accent2 5 7 3 2" xfId="19970" xr:uid="{00000000-0005-0000-0000-0000A3210000}"/>
    <cellStyle name="40% - Accent2 5 7 3_CountryRegionMap" xfId="31855" xr:uid="{00000000-0005-0000-0000-0000A4210000}"/>
    <cellStyle name="40% - Accent2 5 7 4" xfId="19971" xr:uid="{00000000-0005-0000-0000-0000A5210000}"/>
    <cellStyle name="40% - Accent2 5 7_Attribute (16-17)" xfId="6313" xr:uid="{00000000-0005-0000-0000-0000A6210000}"/>
    <cellStyle name="40% - Accent2 5 8" xfId="6314" xr:uid="{00000000-0005-0000-0000-0000A7210000}"/>
    <cellStyle name="40% - Accent2 5 9" xfId="6315" xr:uid="{00000000-0005-0000-0000-0000A8210000}"/>
    <cellStyle name="40% - Accent2 5_Attribute" xfId="18023" xr:uid="{00000000-0005-0000-0000-0000A9210000}"/>
    <cellStyle name="40% - Accent2 6" xfId="218" xr:uid="{00000000-0005-0000-0000-0000AA210000}"/>
    <cellStyle name="40% - Accent2 6 10" xfId="6316" xr:uid="{00000000-0005-0000-0000-0000AB210000}"/>
    <cellStyle name="40% - Accent2 6 11" xfId="6317" xr:uid="{00000000-0005-0000-0000-0000AC210000}"/>
    <cellStyle name="40% - Accent2 6 12" xfId="6318" xr:uid="{00000000-0005-0000-0000-0000AD210000}"/>
    <cellStyle name="40% - Accent2 6 12 2" xfId="19972" xr:uid="{00000000-0005-0000-0000-0000AE210000}"/>
    <cellStyle name="40% - Accent2 6 12_CountryRegionMap" xfId="31856" xr:uid="{00000000-0005-0000-0000-0000AF210000}"/>
    <cellStyle name="40% - Accent2 6 13" xfId="19973" xr:uid="{00000000-0005-0000-0000-0000B0210000}"/>
    <cellStyle name="40% - Accent2 6 2" xfId="277" xr:uid="{00000000-0005-0000-0000-0000B1210000}"/>
    <cellStyle name="40% - Accent2 6 2 10" xfId="6319" xr:uid="{00000000-0005-0000-0000-0000B2210000}"/>
    <cellStyle name="40% - Accent2 6 2 11" xfId="6320" xr:uid="{00000000-0005-0000-0000-0000B3210000}"/>
    <cellStyle name="40% - Accent2 6 2 11 2" xfId="19974" xr:uid="{00000000-0005-0000-0000-0000B4210000}"/>
    <cellStyle name="40% - Accent2 6 2 11_CountryRegionMap" xfId="31857" xr:uid="{00000000-0005-0000-0000-0000B5210000}"/>
    <cellStyle name="40% - Accent2 6 2 12" xfId="19975" xr:uid="{00000000-0005-0000-0000-0000B6210000}"/>
    <cellStyle name="40% - Accent2 6 2 2" xfId="6321" xr:uid="{00000000-0005-0000-0000-0000B7210000}"/>
    <cellStyle name="40% - Accent2 6 2 2 10" xfId="19976" xr:uid="{00000000-0005-0000-0000-0000B8210000}"/>
    <cellStyle name="40% - Accent2 6 2 2 2" xfId="6322" xr:uid="{00000000-0005-0000-0000-0000B9210000}"/>
    <cellStyle name="40% - Accent2 6 2 2 2 2" xfId="6323" xr:uid="{00000000-0005-0000-0000-0000BA210000}"/>
    <cellStyle name="40% - Accent2 6 2 2 2 3" xfId="6324" xr:uid="{00000000-0005-0000-0000-0000BB210000}"/>
    <cellStyle name="40% - Accent2 6 2 2 2 3 2" xfId="19977" xr:uid="{00000000-0005-0000-0000-0000BC210000}"/>
    <cellStyle name="40% - Accent2 6 2 2 2 3_CountryRegionMap" xfId="31858" xr:uid="{00000000-0005-0000-0000-0000BD210000}"/>
    <cellStyle name="40% - Accent2 6 2 2 2 4" xfId="19978" xr:uid="{00000000-0005-0000-0000-0000BE210000}"/>
    <cellStyle name="40% - Accent2 6 2 2 2_Attribute (16-17)" xfId="6325" xr:uid="{00000000-0005-0000-0000-0000BF210000}"/>
    <cellStyle name="40% - Accent2 6 2 2 3" xfId="6326" xr:uid="{00000000-0005-0000-0000-0000C0210000}"/>
    <cellStyle name="40% - Accent2 6 2 2 3 2" xfId="6327" xr:uid="{00000000-0005-0000-0000-0000C1210000}"/>
    <cellStyle name="40% - Accent2 6 2 2 3 3" xfId="6328" xr:uid="{00000000-0005-0000-0000-0000C2210000}"/>
    <cellStyle name="40% - Accent2 6 2 2 3 3 2" xfId="19979" xr:uid="{00000000-0005-0000-0000-0000C3210000}"/>
    <cellStyle name="40% - Accent2 6 2 2 3 3_CountryRegionMap" xfId="31859" xr:uid="{00000000-0005-0000-0000-0000C4210000}"/>
    <cellStyle name="40% - Accent2 6 2 2 3 4" xfId="19980" xr:uid="{00000000-0005-0000-0000-0000C5210000}"/>
    <cellStyle name="40% - Accent2 6 2 2 3_Attribute (16-17)" xfId="6329" xr:uid="{00000000-0005-0000-0000-0000C6210000}"/>
    <cellStyle name="40% - Accent2 6 2 2 4" xfId="6330" xr:uid="{00000000-0005-0000-0000-0000C7210000}"/>
    <cellStyle name="40% - Accent2 6 2 2 4 2" xfId="6331" xr:uid="{00000000-0005-0000-0000-0000C8210000}"/>
    <cellStyle name="40% - Accent2 6 2 2 4 3" xfId="6332" xr:uid="{00000000-0005-0000-0000-0000C9210000}"/>
    <cellStyle name="40% - Accent2 6 2 2 4 3 2" xfId="19981" xr:uid="{00000000-0005-0000-0000-0000CA210000}"/>
    <cellStyle name="40% - Accent2 6 2 2 4 3_CountryRegionMap" xfId="31860" xr:uid="{00000000-0005-0000-0000-0000CB210000}"/>
    <cellStyle name="40% - Accent2 6 2 2 4 4" xfId="19982" xr:uid="{00000000-0005-0000-0000-0000CC210000}"/>
    <cellStyle name="40% - Accent2 6 2 2 4_Attribute (16-17)" xfId="6333" xr:uid="{00000000-0005-0000-0000-0000CD210000}"/>
    <cellStyle name="40% - Accent2 6 2 2 5" xfId="6334" xr:uid="{00000000-0005-0000-0000-0000CE210000}"/>
    <cellStyle name="40% - Accent2 6 2 2 6" xfId="6335" xr:uid="{00000000-0005-0000-0000-0000CF210000}"/>
    <cellStyle name="40% - Accent2 6 2 2 7" xfId="6336" xr:uid="{00000000-0005-0000-0000-0000D0210000}"/>
    <cellStyle name="40% - Accent2 6 2 2 8" xfId="6337" xr:uid="{00000000-0005-0000-0000-0000D1210000}"/>
    <cellStyle name="40% - Accent2 6 2 2 9" xfId="6338" xr:uid="{00000000-0005-0000-0000-0000D2210000}"/>
    <cellStyle name="40% - Accent2 6 2 2 9 2" xfId="19983" xr:uid="{00000000-0005-0000-0000-0000D3210000}"/>
    <cellStyle name="40% - Accent2 6 2 2 9_CountryRegionMap" xfId="31861" xr:uid="{00000000-0005-0000-0000-0000D4210000}"/>
    <cellStyle name="40% - Accent2 6 2 2_Attribute (16-17)" xfId="6339" xr:uid="{00000000-0005-0000-0000-0000D5210000}"/>
    <cellStyle name="40% - Accent2 6 2 3" xfId="6340" xr:uid="{00000000-0005-0000-0000-0000D6210000}"/>
    <cellStyle name="40% - Accent2 6 2 3 10" xfId="19984" xr:uid="{00000000-0005-0000-0000-0000D7210000}"/>
    <cellStyle name="40% - Accent2 6 2 3 2" xfId="6341" xr:uid="{00000000-0005-0000-0000-0000D8210000}"/>
    <cellStyle name="40% - Accent2 6 2 3 2 2" xfId="6342" xr:uid="{00000000-0005-0000-0000-0000D9210000}"/>
    <cellStyle name="40% - Accent2 6 2 3 2 3" xfId="6343" xr:uid="{00000000-0005-0000-0000-0000DA210000}"/>
    <cellStyle name="40% - Accent2 6 2 3 2 3 2" xfId="19985" xr:uid="{00000000-0005-0000-0000-0000DB210000}"/>
    <cellStyle name="40% - Accent2 6 2 3 2 3_CountryRegionMap" xfId="31862" xr:uid="{00000000-0005-0000-0000-0000DC210000}"/>
    <cellStyle name="40% - Accent2 6 2 3 2 4" xfId="19986" xr:uid="{00000000-0005-0000-0000-0000DD210000}"/>
    <cellStyle name="40% - Accent2 6 2 3 2_Attribute (16-17)" xfId="6344" xr:uid="{00000000-0005-0000-0000-0000DE210000}"/>
    <cellStyle name="40% - Accent2 6 2 3 3" xfId="6345" xr:uid="{00000000-0005-0000-0000-0000DF210000}"/>
    <cellStyle name="40% - Accent2 6 2 3 3 2" xfId="6346" xr:uid="{00000000-0005-0000-0000-0000E0210000}"/>
    <cellStyle name="40% - Accent2 6 2 3 3 3" xfId="6347" xr:uid="{00000000-0005-0000-0000-0000E1210000}"/>
    <cellStyle name="40% - Accent2 6 2 3 3 3 2" xfId="19987" xr:uid="{00000000-0005-0000-0000-0000E2210000}"/>
    <cellStyle name="40% - Accent2 6 2 3 3 3_CountryRegionMap" xfId="31863" xr:uid="{00000000-0005-0000-0000-0000E3210000}"/>
    <cellStyle name="40% - Accent2 6 2 3 3 4" xfId="19988" xr:uid="{00000000-0005-0000-0000-0000E4210000}"/>
    <cellStyle name="40% - Accent2 6 2 3 3_Attribute (16-17)" xfId="6348" xr:uid="{00000000-0005-0000-0000-0000E5210000}"/>
    <cellStyle name="40% - Accent2 6 2 3 4" xfId="6349" xr:uid="{00000000-0005-0000-0000-0000E6210000}"/>
    <cellStyle name="40% - Accent2 6 2 3 4 2" xfId="6350" xr:uid="{00000000-0005-0000-0000-0000E7210000}"/>
    <cellStyle name="40% - Accent2 6 2 3 4 3" xfId="6351" xr:uid="{00000000-0005-0000-0000-0000E8210000}"/>
    <cellStyle name="40% - Accent2 6 2 3 4 3 2" xfId="19989" xr:uid="{00000000-0005-0000-0000-0000E9210000}"/>
    <cellStyle name="40% - Accent2 6 2 3 4 3_CountryRegionMap" xfId="31864" xr:uid="{00000000-0005-0000-0000-0000EA210000}"/>
    <cellStyle name="40% - Accent2 6 2 3 4 4" xfId="19990" xr:uid="{00000000-0005-0000-0000-0000EB210000}"/>
    <cellStyle name="40% - Accent2 6 2 3 4_Attribute (16-17)" xfId="6352" xr:uid="{00000000-0005-0000-0000-0000EC210000}"/>
    <cellStyle name="40% - Accent2 6 2 3 5" xfId="6353" xr:uid="{00000000-0005-0000-0000-0000ED210000}"/>
    <cellStyle name="40% - Accent2 6 2 3 6" xfId="6354" xr:uid="{00000000-0005-0000-0000-0000EE210000}"/>
    <cellStyle name="40% - Accent2 6 2 3 7" xfId="6355" xr:uid="{00000000-0005-0000-0000-0000EF210000}"/>
    <cellStyle name="40% - Accent2 6 2 3 8" xfId="6356" xr:uid="{00000000-0005-0000-0000-0000F0210000}"/>
    <cellStyle name="40% - Accent2 6 2 3 8 2" xfId="6357" xr:uid="{00000000-0005-0000-0000-0000F1210000}"/>
    <cellStyle name="40% - Accent2 6 2 3 8 2 2" xfId="19991" xr:uid="{00000000-0005-0000-0000-0000F2210000}"/>
    <cellStyle name="40% - Accent2 6 2 3 8 2_CountryRegionMap" xfId="31865" xr:uid="{00000000-0005-0000-0000-0000F3210000}"/>
    <cellStyle name="40% - Accent2 6 2 3 8 3" xfId="6358" xr:uid="{00000000-0005-0000-0000-0000F4210000}"/>
    <cellStyle name="40% - Accent2 6 2 3 8 3 2" xfId="19992" xr:uid="{00000000-0005-0000-0000-0000F5210000}"/>
    <cellStyle name="40% - Accent2 6 2 3 8 3_CountryRegionMap" xfId="31866" xr:uid="{00000000-0005-0000-0000-0000F6210000}"/>
    <cellStyle name="40% - Accent2 6 2 3 8 4" xfId="19993" xr:uid="{00000000-0005-0000-0000-0000F7210000}"/>
    <cellStyle name="40% - Accent2 6 2 3 8_Attribute (16-17)" xfId="6359" xr:uid="{00000000-0005-0000-0000-0000F8210000}"/>
    <cellStyle name="40% - Accent2 6 2 3 9" xfId="6360" xr:uid="{00000000-0005-0000-0000-0000F9210000}"/>
    <cellStyle name="40% - Accent2 6 2 3 9 2" xfId="19994" xr:uid="{00000000-0005-0000-0000-0000FA210000}"/>
    <cellStyle name="40% - Accent2 6 2 3 9_CountryRegionMap" xfId="31867" xr:uid="{00000000-0005-0000-0000-0000FB210000}"/>
    <cellStyle name="40% - Accent2 6 2 3_Attribute (16-17)" xfId="6361" xr:uid="{00000000-0005-0000-0000-0000FC210000}"/>
    <cellStyle name="40% - Accent2 6 2 4" xfId="6362" xr:uid="{00000000-0005-0000-0000-0000FD210000}"/>
    <cellStyle name="40% - Accent2 6 2 4 2" xfId="6363" xr:uid="{00000000-0005-0000-0000-0000FE210000}"/>
    <cellStyle name="40% - Accent2 6 2 4 2 2" xfId="6364" xr:uid="{00000000-0005-0000-0000-0000FF210000}"/>
    <cellStyle name="40% - Accent2 6 2 4 2 2 2" xfId="19995" xr:uid="{00000000-0005-0000-0000-000000220000}"/>
    <cellStyle name="40% - Accent2 6 2 4 2 2_CountryRegionMap" xfId="31868" xr:uid="{00000000-0005-0000-0000-000001220000}"/>
    <cellStyle name="40% - Accent2 6 2 4 2 3" xfId="6365" xr:uid="{00000000-0005-0000-0000-000002220000}"/>
    <cellStyle name="40% - Accent2 6 2 4 2 3 2" xfId="19996" xr:uid="{00000000-0005-0000-0000-000003220000}"/>
    <cellStyle name="40% - Accent2 6 2 4 2 3_CountryRegionMap" xfId="31869" xr:uid="{00000000-0005-0000-0000-000004220000}"/>
    <cellStyle name="40% - Accent2 6 2 4 2 4" xfId="19997" xr:uid="{00000000-0005-0000-0000-000005220000}"/>
    <cellStyle name="40% - Accent2 6 2 4 2_Attribute (16-17)" xfId="6366" xr:uid="{00000000-0005-0000-0000-000006220000}"/>
    <cellStyle name="40% - Accent2 6 2 4 3" xfId="6367" xr:uid="{00000000-0005-0000-0000-000007220000}"/>
    <cellStyle name="40% - Accent2 6 2 4 3 2" xfId="19998" xr:uid="{00000000-0005-0000-0000-000008220000}"/>
    <cellStyle name="40% - Accent2 6 2 4 3_CountryRegionMap" xfId="31870" xr:uid="{00000000-0005-0000-0000-000009220000}"/>
    <cellStyle name="40% - Accent2 6 2 4 4" xfId="19999" xr:uid="{00000000-0005-0000-0000-00000A220000}"/>
    <cellStyle name="40% - Accent2 6 2 4 5" xfId="20000" xr:uid="{00000000-0005-0000-0000-00000B220000}"/>
    <cellStyle name="40% - Accent2 6 2 4 6" xfId="20001" xr:uid="{00000000-0005-0000-0000-00000C220000}"/>
    <cellStyle name="40% - Accent2 6 2 4 7" xfId="20002" xr:uid="{00000000-0005-0000-0000-00000D220000}"/>
    <cellStyle name="40% - Accent2 6 2 4_Attribute (16-17)" xfId="6368" xr:uid="{00000000-0005-0000-0000-00000E220000}"/>
    <cellStyle name="40% - Accent2 6 2 5" xfId="6369" xr:uid="{00000000-0005-0000-0000-00000F220000}"/>
    <cellStyle name="40% - Accent2 6 2 5 2" xfId="6370" xr:uid="{00000000-0005-0000-0000-000010220000}"/>
    <cellStyle name="40% - Accent2 6 2 5 2 2" xfId="6371" xr:uid="{00000000-0005-0000-0000-000011220000}"/>
    <cellStyle name="40% - Accent2 6 2 5 2 2 2" xfId="20003" xr:uid="{00000000-0005-0000-0000-000012220000}"/>
    <cellStyle name="40% - Accent2 6 2 5 2 2_CountryRegionMap" xfId="31871" xr:uid="{00000000-0005-0000-0000-000013220000}"/>
    <cellStyle name="40% - Accent2 6 2 5 2 3" xfId="6372" xr:uid="{00000000-0005-0000-0000-000014220000}"/>
    <cellStyle name="40% - Accent2 6 2 5 2 3 2" xfId="20004" xr:uid="{00000000-0005-0000-0000-000015220000}"/>
    <cellStyle name="40% - Accent2 6 2 5 2 3_CountryRegionMap" xfId="31872" xr:uid="{00000000-0005-0000-0000-000016220000}"/>
    <cellStyle name="40% - Accent2 6 2 5 2 4" xfId="20005" xr:uid="{00000000-0005-0000-0000-000017220000}"/>
    <cellStyle name="40% - Accent2 6 2 5 2_Attribute (16-17)" xfId="6373" xr:uid="{00000000-0005-0000-0000-000018220000}"/>
    <cellStyle name="40% - Accent2 6 2 5 3" xfId="6374" xr:uid="{00000000-0005-0000-0000-000019220000}"/>
    <cellStyle name="40% - Accent2 6 2 5 3 2" xfId="20006" xr:uid="{00000000-0005-0000-0000-00001A220000}"/>
    <cellStyle name="40% - Accent2 6 2 5 3_CountryRegionMap" xfId="31873" xr:uid="{00000000-0005-0000-0000-00001B220000}"/>
    <cellStyle name="40% - Accent2 6 2 5 4" xfId="20007" xr:uid="{00000000-0005-0000-0000-00001C220000}"/>
    <cellStyle name="40% - Accent2 6 2 5 5" xfId="20008" xr:uid="{00000000-0005-0000-0000-00001D220000}"/>
    <cellStyle name="40% - Accent2 6 2 5 6" xfId="20009" xr:uid="{00000000-0005-0000-0000-00001E220000}"/>
    <cellStyle name="40% - Accent2 6 2 5 7" xfId="20010" xr:uid="{00000000-0005-0000-0000-00001F220000}"/>
    <cellStyle name="40% - Accent2 6 2 5_Attribute (16-17)" xfId="6375" xr:uid="{00000000-0005-0000-0000-000020220000}"/>
    <cellStyle name="40% - Accent2 6 2 6" xfId="6376" xr:uid="{00000000-0005-0000-0000-000021220000}"/>
    <cellStyle name="40% - Accent2 6 2 6 2" xfId="6377" xr:uid="{00000000-0005-0000-0000-000022220000}"/>
    <cellStyle name="40% - Accent2 6 2 6 2 2" xfId="6378" xr:uid="{00000000-0005-0000-0000-000023220000}"/>
    <cellStyle name="40% - Accent2 6 2 6 2 2 2" xfId="20011" xr:uid="{00000000-0005-0000-0000-000024220000}"/>
    <cellStyle name="40% - Accent2 6 2 6 2 2_CountryRegionMap" xfId="31874" xr:uid="{00000000-0005-0000-0000-000025220000}"/>
    <cellStyle name="40% - Accent2 6 2 6 2 3" xfId="6379" xr:uid="{00000000-0005-0000-0000-000026220000}"/>
    <cellStyle name="40% - Accent2 6 2 6 2 3 2" xfId="20012" xr:uid="{00000000-0005-0000-0000-000027220000}"/>
    <cellStyle name="40% - Accent2 6 2 6 2 3_CountryRegionMap" xfId="31875" xr:uid="{00000000-0005-0000-0000-000028220000}"/>
    <cellStyle name="40% - Accent2 6 2 6 2 4" xfId="20013" xr:uid="{00000000-0005-0000-0000-000029220000}"/>
    <cellStyle name="40% - Accent2 6 2 6 2_Attribute (16-17)" xfId="6380" xr:uid="{00000000-0005-0000-0000-00002A220000}"/>
    <cellStyle name="40% - Accent2 6 2 6 3" xfId="6381" xr:uid="{00000000-0005-0000-0000-00002B220000}"/>
    <cellStyle name="40% - Accent2 6 2 6 3 2" xfId="20014" xr:uid="{00000000-0005-0000-0000-00002C220000}"/>
    <cellStyle name="40% - Accent2 6 2 6 3_CountryRegionMap" xfId="31876" xr:uid="{00000000-0005-0000-0000-00002D220000}"/>
    <cellStyle name="40% - Accent2 6 2 6 4" xfId="20015" xr:uid="{00000000-0005-0000-0000-00002E220000}"/>
    <cellStyle name="40% - Accent2 6 2 6 5" xfId="20016" xr:uid="{00000000-0005-0000-0000-00002F220000}"/>
    <cellStyle name="40% - Accent2 6 2 6 6" xfId="20017" xr:uid="{00000000-0005-0000-0000-000030220000}"/>
    <cellStyle name="40% - Accent2 6 2 6 7" xfId="20018" xr:uid="{00000000-0005-0000-0000-000031220000}"/>
    <cellStyle name="40% - Accent2 6 2 6_Attribute (16-17)" xfId="6382" xr:uid="{00000000-0005-0000-0000-000032220000}"/>
    <cellStyle name="40% - Accent2 6 2 7" xfId="6383" xr:uid="{00000000-0005-0000-0000-000033220000}"/>
    <cellStyle name="40% - Accent2 6 2 8" xfId="6384" xr:uid="{00000000-0005-0000-0000-000034220000}"/>
    <cellStyle name="40% - Accent2 6 2 9" xfId="6385" xr:uid="{00000000-0005-0000-0000-000035220000}"/>
    <cellStyle name="40% - Accent2 6 2_Attribute" xfId="18026" xr:uid="{00000000-0005-0000-0000-000036220000}"/>
    <cellStyle name="40% - Accent2 6 3" xfId="6386" xr:uid="{00000000-0005-0000-0000-000037220000}"/>
    <cellStyle name="40% - Accent2 6 3 10" xfId="20019" xr:uid="{00000000-0005-0000-0000-000038220000}"/>
    <cellStyle name="40% - Accent2 6 3 2" xfId="6387" xr:uid="{00000000-0005-0000-0000-000039220000}"/>
    <cellStyle name="40% - Accent2 6 3 2 2" xfId="6388" xr:uid="{00000000-0005-0000-0000-00003A220000}"/>
    <cellStyle name="40% - Accent2 6 3 2 2 2" xfId="6389" xr:uid="{00000000-0005-0000-0000-00003B220000}"/>
    <cellStyle name="40% - Accent2 6 3 2 2 2 2" xfId="20020" xr:uid="{00000000-0005-0000-0000-00003C220000}"/>
    <cellStyle name="40% - Accent2 6 3 2 2 2_CountryRegionMap" xfId="31877" xr:uid="{00000000-0005-0000-0000-00003D220000}"/>
    <cellStyle name="40% - Accent2 6 3 2 2 3" xfId="6390" xr:uid="{00000000-0005-0000-0000-00003E220000}"/>
    <cellStyle name="40% - Accent2 6 3 2 2 3 2" xfId="20021" xr:uid="{00000000-0005-0000-0000-00003F220000}"/>
    <cellStyle name="40% - Accent2 6 3 2 2 3_CountryRegionMap" xfId="31878" xr:uid="{00000000-0005-0000-0000-000040220000}"/>
    <cellStyle name="40% - Accent2 6 3 2 2 4" xfId="20022" xr:uid="{00000000-0005-0000-0000-000041220000}"/>
    <cellStyle name="40% - Accent2 6 3 2 2_Attribute (16-17)" xfId="6391" xr:uid="{00000000-0005-0000-0000-000042220000}"/>
    <cellStyle name="40% - Accent2 6 3 2 3" xfId="6392" xr:uid="{00000000-0005-0000-0000-000043220000}"/>
    <cellStyle name="40% - Accent2 6 3 2 3 2" xfId="20023" xr:uid="{00000000-0005-0000-0000-000044220000}"/>
    <cellStyle name="40% - Accent2 6 3 2 3_CountryRegionMap" xfId="31879" xr:uid="{00000000-0005-0000-0000-000045220000}"/>
    <cellStyle name="40% - Accent2 6 3 2 4" xfId="20024" xr:uid="{00000000-0005-0000-0000-000046220000}"/>
    <cellStyle name="40% - Accent2 6 3 2 5" xfId="20025" xr:uid="{00000000-0005-0000-0000-000047220000}"/>
    <cellStyle name="40% - Accent2 6 3 2 6" xfId="20026" xr:uid="{00000000-0005-0000-0000-000048220000}"/>
    <cellStyle name="40% - Accent2 6 3 2 7" xfId="20027" xr:uid="{00000000-0005-0000-0000-000049220000}"/>
    <cellStyle name="40% - Accent2 6 3 2_Attribute (16-17)" xfId="6393" xr:uid="{00000000-0005-0000-0000-00004A220000}"/>
    <cellStyle name="40% - Accent2 6 3 3" xfId="6394" xr:uid="{00000000-0005-0000-0000-00004B220000}"/>
    <cellStyle name="40% - Accent2 6 3 3 2" xfId="6395" xr:uid="{00000000-0005-0000-0000-00004C220000}"/>
    <cellStyle name="40% - Accent2 6 3 3 2 2" xfId="6396" xr:uid="{00000000-0005-0000-0000-00004D220000}"/>
    <cellStyle name="40% - Accent2 6 3 3 2 2 2" xfId="20028" xr:uid="{00000000-0005-0000-0000-00004E220000}"/>
    <cellStyle name="40% - Accent2 6 3 3 2 2_CountryRegionMap" xfId="31880" xr:uid="{00000000-0005-0000-0000-00004F220000}"/>
    <cellStyle name="40% - Accent2 6 3 3 2 3" xfId="6397" xr:uid="{00000000-0005-0000-0000-000050220000}"/>
    <cellStyle name="40% - Accent2 6 3 3 2 3 2" xfId="20029" xr:uid="{00000000-0005-0000-0000-000051220000}"/>
    <cellStyle name="40% - Accent2 6 3 3 2 3_CountryRegionMap" xfId="31881" xr:uid="{00000000-0005-0000-0000-000052220000}"/>
    <cellStyle name="40% - Accent2 6 3 3 2 4" xfId="20030" xr:uid="{00000000-0005-0000-0000-000053220000}"/>
    <cellStyle name="40% - Accent2 6 3 3 2_Attribute (16-17)" xfId="6398" xr:uid="{00000000-0005-0000-0000-000054220000}"/>
    <cellStyle name="40% - Accent2 6 3 3 3" xfId="6399" xr:uid="{00000000-0005-0000-0000-000055220000}"/>
    <cellStyle name="40% - Accent2 6 3 3 3 2" xfId="20031" xr:uid="{00000000-0005-0000-0000-000056220000}"/>
    <cellStyle name="40% - Accent2 6 3 3 3_CountryRegionMap" xfId="31882" xr:uid="{00000000-0005-0000-0000-000057220000}"/>
    <cellStyle name="40% - Accent2 6 3 3 4" xfId="20032" xr:uid="{00000000-0005-0000-0000-000058220000}"/>
    <cellStyle name="40% - Accent2 6 3 3 5" xfId="20033" xr:uid="{00000000-0005-0000-0000-000059220000}"/>
    <cellStyle name="40% - Accent2 6 3 3 6" xfId="20034" xr:uid="{00000000-0005-0000-0000-00005A220000}"/>
    <cellStyle name="40% - Accent2 6 3 3 7" xfId="20035" xr:uid="{00000000-0005-0000-0000-00005B220000}"/>
    <cellStyle name="40% - Accent2 6 3 3_Attribute (16-17)" xfId="6400" xr:uid="{00000000-0005-0000-0000-00005C220000}"/>
    <cellStyle name="40% - Accent2 6 3 4" xfId="6401" xr:uid="{00000000-0005-0000-0000-00005D220000}"/>
    <cellStyle name="40% - Accent2 6 3 4 2" xfId="6402" xr:uid="{00000000-0005-0000-0000-00005E220000}"/>
    <cellStyle name="40% - Accent2 6 3 4 2 2" xfId="6403" xr:uid="{00000000-0005-0000-0000-00005F220000}"/>
    <cellStyle name="40% - Accent2 6 3 4 2 2 2" xfId="20036" xr:uid="{00000000-0005-0000-0000-000060220000}"/>
    <cellStyle name="40% - Accent2 6 3 4 2 2_CountryRegionMap" xfId="31883" xr:uid="{00000000-0005-0000-0000-000061220000}"/>
    <cellStyle name="40% - Accent2 6 3 4 2 3" xfId="6404" xr:uid="{00000000-0005-0000-0000-000062220000}"/>
    <cellStyle name="40% - Accent2 6 3 4 2 3 2" xfId="20037" xr:uid="{00000000-0005-0000-0000-000063220000}"/>
    <cellStyle name="40% - Accent2 6 3 4 2 3_CountryRegionMap" xfId="31884" xr:uid="{00000000-0005-0000-0000-000064220000}"/>
    <cellStyle name="40% - Accent2 6 3 4 2 4" xfId="20038" xr:uid="{00000000-0005-0000-0000-000065220000}"/>
    <cellStyle name="40% - Accent2 6 3 4 2_Attribute (16-17)" xfId="6405" xr:uid="{00000000-0005-0000-0000-000066220000}"/>
    <cellStyle name="40% - Accent2 6 3 4 3" xfId="6406" xr:uid="{00000000-0005-0000-0000-000067220000}"/>
    <cellStyle name="40% - Accent2 6 3 4 3 2" xfId="20039" xr:uid="{00000000-0005-0000-0000-000068220000}"/>
    <cellStyle name="40% - Accent2 6 3 4 3_CountryRegionMap" xfId="31885" xr:uid="{00000000-0005-0000-0000-000069220000}"/>
    <cellStyle name="40% - Accent2 6 3 4 4" xfId="20040" xr:uid="{00000000-0005-0000-0000-00006A220000}"/>
    <cellStyle name="40% - Accent2 6 3 4 5" xfId="20041" xr:uid="{00000000-0005-0000-0000-00006B220000}"/>
    <cellStyle name="40% - Accent2 6 3 4 6" xfId="20042" xr:uid="{00000000-0005-0000-0000-00006C220000}"/>
    <cellStyle name="40% - Accent2 6 3 4 7" xfId="20043" xr:uid="{00000000-0005-0000-0000-00006D220000}"/>
    <cellStyle name="40% - Accent2 6 3 4_Attribute (16-17)" xfId="6407" xr:uid="{00000000-0005-0000-0000-00006E220000}"/>
    <cellStyle name="40% - Accent2 6 3 5" xfId="6408" xr:uid="{00000000-0005-0000-0000-00006F220000}"/>
    <cellStyle name="40% - Accent2 6 3 6" xfId="6409" xr:uid="{00000000-0005-0000-0000-000070220000}"/>
    <cellStyle name="40% - Accent2 6 3 7" xfId="6410" xr:uid="{00000000-0005-0000-0000-000071220000}"/>
    <cellStyle name="40% - Accent2 6 3 8" xfId="6411" xr:uid="{00000000-0005-0000-0000-000072220000}"/>
    <cellStyle name="40% - Accent2 6 3 8 2" xfId="6412" xr:uid="{00000000-0005-0000-0000-000073220000}"/>
    <cellStyle name="40% - Accent2 6 3 8 2 2" xfId="20044" xr:uid="{00000000-0005-0000-0000-000074220000}"/>
    <cellStyle name="40% - Accent2 6 3 8 2_CountryRegionMap" xfId="31886" xr:uid="{00000000-0005-0000-0000-000075220000}"/>
    <cellStyle name="40% - Accent2 6 3 8 3" xfId="6413" xr:uid="{00000000-0005-0000-0000-000076220000}"/>
    <cellStyle name="40% - Accent2 6 3 8 3 2" xfId="20045" xr:uid="{00000000-0005-0000-0000-000077220000}"/>
    <cellStyle name="40% - Accent2 6 3 8 3_CountryRegionMap" xfId="31887" xr:uid="{00000000-0005-0000-0000-000078220000}"/>
    <cellStyle name="40% - Accent2 6 3 8 4" xfId="20046" xr:uid="{00000000-0005-0000-0000-000079220000}"/>
    <cellStyle name="40% - Accent2 6 3 8_Attribute (16-17)" xfId="6414" xr:uid="{00000000-0005-0000-0000-00007A220000}"/>
    <cellStyle name="40% - Accent2 6 3 9" xfId="6415" xr:uid="{00000000-0005-0000-0000-00007B220000}"/>
    <cellStyle name="40% - Accent2 6 3 9 2" xfId="20047" xr:uid="{00000000-0005-0000-0000-00007C220000}"/>
    <cellStyle name="40% - Accent2 6 3 9_CountryRegionMap" xfId="31888" xr:uid="{00000000-0005-0000-0000-00007D220000}"/>
    <cellStyle name="40% - Accent2 6 3_Attribute (16-17)" xfId="6416" xr:uid="{00000000-0005-0000-0000-00007E220000}"/>
    <cellStyle name="40% - Accent2 6 4" xfId="6417" xr:uid="{00000000-0005-0000-0000-00007F220000}"/>
    <cellStyle name="40% - Accent2 6 4 10" xfId="20048" xr:uid="{00000000-0005-0000-0000-000080220000}"/>
    <cellStyle name="40% - Accent2 6 4 2" xfId="6418" xr:uid="{00000000-0005-0000-0000-000081220000}"/>
    <cellStyle name="40% - Accent2 6 4 2 2" xfId="6419" xr:uid="{00000000-0005-0000-0000-000082220000}"/>
    <cellStyle name="40% - Accent2 6 4 2 2 2" xfId="6420" xr:uid="{00000000-0005-0000-0000-000083220000}"/>
    <cellStyle name="40% - Accent2 6 4 2 2 2 2" xfId="20049" xr:uid="{00000000-0005-0000-0000-000084220000}"/>
    <cellStyle name="40% - Accent2 6 4 2 2 2_CountryRegionMap" xfId="31889" xr:uid="{00000000-0005-0000-0000-000085220000}"/>
    <cellStyle name="40% - Accent2 6 4 2 2 3" xfId="6421" xr:uid="{00000000-0005-0000-0000-000086220000}"/>
    <cellStyle name="40% - Accent2 6 4 2 2 3 2" xfId="20050" xr:uid="{00000000-0005-0000-0000-000087220000}"/>
    <cellStyle name="40% - Accent2 6 4 2 2 3_CountryRegionMap" xfId="31890" xr:uid="{00000000-0005-0000-0000-000088220000}"/>
    <cellStyle name="40% - Accent2 6 4 2 2 4" xfId="20051" xr:uid="{00000000-0005-0000-0000-000089220000}"/>
    <cellStyle name="40% - Accent2 6 4 2 2_Attribute (16-17)" xfId="6422" xr:uid="{00000000-0005-0000-0000-00008A220000}"/>
    <cellStyle name="40% - Accent2 6 4 2 3" xfId="6423" xr:uid="{00000000-0005-0000-0000-00008B220000}"/>
    <cellStyle name="40% - Accent2 6 4 2 3 2" xfId="20052" xr:uid="{00000000-0005-0000-0000-00008C220000}"/>
    <cellStyle name="40% - Accent2 6 4 2 3_CountryRegionMap" xfId="31891" xr:uid="{00000000-0005-0000-0000-00008D220000}"/>
    <cellStyle name="40% - Accent2 6 4 2 4" xfId="20053" xr:uid="{00000000-0005-0000-0000-00008E220000}"/>
    <cellStyle name="40% - Accent2 6 4 2 5" xfId="20054" xr:uid="{00000000-0005-0000-0000-00008F220000}"/>
    <cellStyle name="40% - Accent2 6 4 2 6" xfId="20055" xr:uid="{00000000-0005-0000-0000-000090220000}"/>
    <cellStyle name="40% - Accent2 6 4 2 7" xfId="20056" xr:uid="{00000000-0005-0000-0000-000091220000}"/>
    <cellStyle name="40% - Accent2 6 4 2_Attribute (16-17)" xfId="6424" xr:uid="{00000000-0005-0000-0000-000092220000}"/>
    <cellStyle name="40% - Accent2 6 4 3" xfId="6425" xr:uid="{00000000-0005-0000-0000-000093220000}"/>
    <cellStyle name="40% - Accent2 6 4 3 2" xfId="6426" xr:uid="{00000000-0005-0000-0000-000094220000}"/>
    <cellStyle name="40% - Accent2 6 4 3 2 2" xfId="6427" xr:uid="{00000000-0005-0000-0000-000095220000}"/>
    <cellStyle name="40% - Accent2 6 4 3 2 2 2" xfId="20057" xr:uid="{00000000-0005-0000-0000-000096220000}"/>
    <cellStyle name="40% - Accent2 6 4 3 2 2_CountryRegionMap" xfId="31892" xr:uid="{00000000-0005-0000-0000-000097220000}"/>
    <cellStyle name="40% - Accent2 6 4 3 2 3" xfId="6428" xr:uid="{00000000-0005-0000-0000-000098220000}"/>
    <cellStyle name="40% - Accent2 6 4 3 2 3 2" xfId="20058" xr:uid="{00000000-0005-0000-0000-000099220000}"/>
    <cellStyle name="40% - Accent2 6 4 3 2 3_CountryRegionMap" xfId="31893" xr:uid="{00000000-0005-0000-0000-00009A220000}"/>
    <cellStyle name="40% - Accent2 6 4 3 2 4" xfId="20059" xr:uid="{00000000-0005-0000-0000-00009B220000}"/>
    <cellStyle name="40% - Accent2 6 4 3 2_Attribute (16-17)" xfId="6429" xr:uid="{00000000-0005-0000-0000-00009C220000}"/>
    <cellStyle name="40% - Accent2 6 4 3 3" xfId="6430" xr:uid="{00000000-0005-0000-0000-00009D220000}"/>
    <cellStyle name="40% - Accent2 6 4 3 3 2" xfId="20060" xr:uid="{00000000-0005-0000-0000-00009E220000}"/>
    <cellStyle name="40% - Accent2 6 4 3 3_CountryRegionMap" xfId="31894" xr:uid="{00000000-0005-0000-0000-00009F220000}"/>
    <cellStyle name="40% - Accent2 6 4 3 4" xfId="20061" xr:uid="{00000000-0005-0000-0000-0000A0220000}"/>
    <cellStyle name="40% - Accent2 6 4 3 5" xfId="20062" xr:uid="{00000000-0005-0000-0000-0000A1220000}"/>
    <cellStyle name="40% - Accent2 6 4 3 6" xfId="20063" xr:uid="{00000000-0005-0000-0000-0000A2220000}"/>
    <cellStyle name="40% - Accent2 6 4 3 7" xfId="20064" xr:uid="{00000000-0005-0000-0000-0000A3220000}"/>
    <cellStyle name="40% - Accent2 6 4 3_Attribute (16-17)" xfId="6431" xr:uid="{00000000-0005-0000-0000-0000A4220000}"/>
    <cellStyle name="40% - Accent2 6 4 4" xfId="6432" xr:uid="{00000000-0005-0000-0000-0000A5220000}"/>
    <cellStyle name="40% - Accent2 6 4 4 2" xfId="6433" xr:uid="{00000000-0005-0000-0000-0000A6220000}"/>
    <cellStyle name="40% - Accent2 6 4 4 2 2" xfId="6434" xr:uid="{00000000-0005-0000-0000-0000A7220000}"/>
    <cellStyle name="40% - Accent2 6 4 4 2 2 2" xfId="20065" xr:uid="{00000000-0005-0000-0000-0000A8220000}"/>
    <cellStyle name="40% - Accent2 6 4 4 2 2_CountryRegionMap" xfId="31895" xr:uid="{00000000-0005-0000-0000-0000A9220000}"/>
    <cellStyle name="40% - Accent2 6 4 4 2 3" xfId="6435" xr:uid="{00000000-0005-0000-0000-0000AA220000}"/>
    <cellStyle name="40% - Accent2 6 4 4 2 3 2" xfId="20066" xr:uid="{00000000-0005-0000-0000-0000AB220000}"/>
    <cellStyle name="40% - Accent2 6 4 4 2 3_CountryRegionMap" xfId="31896" xr:uid="{00000000-0005-0000-0000-0000AC220000}"/>
    <cellStyle name="40% - Accent2 6 4 4 2 4" xfId="20067" xr:uid="{00000000-0005-0000-0000-0000AD220000}"/>
    <cellStyle name="40% - Accent2 6 4 4 2_Attribute (16-17)" xfId="6436" xr:uid="{00000000-0005-0000-0000-0000AE220000}"/>
    <cellStyle name="40% - Accent2 6 4 4 3" xfId="6437" xr:uid="{00000000-0005-0000-0000-0000AF220000}"/>
    <cellStyle name="40% - Accent2 6 4 4 3 2" xfId="20068" xr:uid="{00000000-0005-0000-0000-0000B0220000}"/>
    <cellStyle name="40% - Accent2 6 4 4 3_CountryRegionMap" xfId="31897" xr:uid="{00000000-0005-0000-0000-0000B1220000}"/>
    <cellStyle name="40% - Accent2 6 4 4 4" xfId="20069" xr:uid="{00000000-0005-0000-0000-0000B2220000}"/>
    <cellStyle name="40% - Accent2 6 4 4 5" xfId="20070" xr:uid="{00000000-0005-0000-0000-0000B3220000}"/>
    <cellStyle name="40% - Accent2 6 4 4 6" xfId="20071" xr:uid="{00000000-0005-0000-0000-0000B4220000}"/>
    <cellStyle name="40% - Accent2 6 4 4 7" xfId="20072" xr:uid="{00000000-0005-0000-0000-0000B5220000}"/>
    <cellStyle name="40% - Accent2 6 4 4_Attribute (16-17)" xfId="6438" xr:uid="{00000000-0005-0000-0000-0000B6220000}"/>
    <cellStyle name="40% - Accent2 6 4 5" xfId="6439" xr:uid="{00000000-0005-0000-0000-0000B7220000}"/>
    <cellStyle name="40% - Accent2 6 4 6" xfId="6440" xr:uid="{00000000-0005-0000-0000-0000B8220000}"/>
    <cellStyle name="40% - Accent2 6 4 7" xfId="6441" xr:uid="{00000000-0005-0000-0000-0000B9220000}"/>
    <cellStyle name="40% - Accent2 6 4 8" xfId="6442" xr:uid="{00000000-0005-0000-0000-0000BA220000}"/>
    <cellStyle name="40% - Accent2 6 4 8 2" xfId="6443" xr:uid="{00000000-0005-0000-0000-0000BB220000}"/>
    <cellStyle name="40% - Accent2 6 4 8 2 2" xfId="20073" xr:uid="{00000000-0005-0000-0000-0000BC220000}"/>
    <cellStyle name="40% - Accent2 6 4 8 2_CountryRegionMap" xfId="31898" xr:uid="{00000000-0005-0000-0000-0000BD220000}"/>
    <cellStyle name="40% - Accent2 6 4 8 3" xfId="6444" xr:uid="{00000000-0005-0000-0000-0000BE220000}"/>
    <cellStyle name="40% - Accent2 6 4 8 3 2" xfId="20074" xr:uid="{00000000-0005-0000-0000-0000BF220000}"/>
    <cellStyle name="40% - Accent2 6 4 8 3_CountryRegionMap" xfId="31899" xr:uid="{00000000-0005-0000-0000-0000C0220000}"/>
    <cellStyle name="40% - Accent2 6 4 8 4" xfId="20075" xr:uid="{00000000-0005-0000-0000-0000C1220000}"/>
    <cellStyle name="40% - Accent2 6 4 8_Attribute (16-17)" xfId="6445" xr:uid="{00000000-0005-0000-0000-0000C2220000}"/>
    <cellStyle name="40% - Accent2 6 4 9" xfId="6446" xr:uid="{00000000-0005-0000-0000-0000C3220000}"/>
    <cellStyle name="40% - Accent2 6 4 9 2" xfId="20076" xr:uid="{00000000-0005-0000-0000-0000C4220000}"/>
    <cellStyle name="40% - Accent2 6 4 9_CountryRegionMap" xfId="31900" xr:uid="{00000000-0005-0000-0000-0000C5220000}"/>
    <cellStyle name="40% - Accent2 6 4_Attribute (16-17)" xfId="6447" xr:uid="{00000000-0005-0000-0000-0000C6220000}"/>
    <cellStyle name="40% - Accent2 6 5" xfId="6448" xr:uid="{00000000-0005-0000-0000-0000C7220000}"/>
    <cellStyle name="40% - Accent2 6 5 2" xfId="6449" xr:uid="{00000000-0005-0000-0000-0000C8220000}"/>
    <cellStyle name="40% - Accent2 6 5 2 2" xfId="6450" xr:uid="{00000000-0005-0000-0000-0000C9220000}"/>
    <cellStyle name="40% - Accent2 6 5 2 2 2" xfId="20077" xr:uid="{00000000-0005-0000-0000-0000CA220000}"/>
    <cellStyle name="40% - Accent2 6 5 2 2_CountryRegionMap" xfId="31901" xr:uid="{00000000-0005-0000-0000-0000CB220000}"/>
    <cellStyle name="40% - Accent2 6 5 2 3" xfId="6451" xr:uid="{00000000-0005-0000-0000-0000CC220000}"/>
    <cellStyle name="40% - Accent2 6 5 2 3 2" xfId="20078" xr:uid="{00000000-0005-0000-0000-0000CD220000}"/>
    <cellStyle name="40% - Accent2 6 5 2 3_CountryRegionMap" xfId="31902" xr:uid="{00000000-0005-0000-0000-0000CE220000}"/>
    <cellStyle name="40% - Accent2 6 5 2 4" xfId="20079" xr:uid="{00000000-0005-0000-0000-0000CF220000}"/>
    <cellStyle name="40% - Accent2 6 5 2_Attribute (16-17)" xfId="6452" xr:uid="{00000000-0005-0000-0000-0000D0220000}"/>
    <cellStyle name="40% - Accent2 6 5 3" xfId="6453" xr:uid="{00000000-0005-0000-0000-0000D1220000}"/>
    <cellStyle name="40% - Accent2 6 5 3 2" xfId="20080" xr:uid="{00000000-0005-0000-0000-0000D2220000}"/>
    <cellStyle name="40% - Accent2 6 5 3_CountryRegionMap" xfId="31903" xr:uid="{00000000-0005-0000-0000-0000D3220000}"/>
    <cellStyle name="40% - Accent2 6 5 4" xfId="20081" xr:uid="{00000000-0005-0000-0000-0000D4220000}"/>
    <cellStyle name="40% - Accent2 6 5 5" xfId="20082" xr:uid="{00000000-0005-0000-0000-0000D5220000}"/>
    <cellStyle name="40% - Accent2 6 5 6" xfId="20083" xr:uid="{00000000-0005-0000-0000-0000D6220000}"/>
    <cellStyle name="40% - Accent2 6 5 7" xfId="20084" xr:uid="{00000000-0005-0000-0000-0000D7220000}"/>
    <cellStyle name="40% - Accent2 6 5_Attribute (16-17)" xfId="6454" xr:uid="{00000000-0005-0000-0000-0000D8220000}"/>
    <cellStyle name="40% - Accent2 6 6" xfId="6455" xr:uid="{00000000-0005-0000-0000-0000D9220000}"/>
    <cellStyle name="40% - Accent2 6 6 2" xfId="6456" xr:uid="{00000000-0005-0000-0000-0000DA220000}"/>
    <cellStyle name="40% - Accent2 6 6 2 2" xfId="6457" xr:uid="{00000000-0005-0000-0000-0000DB220000}"/>
    <cellStyle name="40% - Accent2 6 6 2 2 2" xfId="20085" xr:uid="{00000000-0005-0000-0000-0000DC220000}"/>
    <cellStyle name="40% - Accent2 6 6 2 2_CountryRegionMap" xfId="31904" xr:uid="{00000000-0005-0000-0000-0000DD220000}"/>
    <cellStyle name="40% - Accent2 6 6 2 3" xfId="6458" xr:uid="{00000000-0005-0000-0000-0000DE220000}"/>
    <cellStyle name="40% - Accent2 6 6 2 3 2" xfId="20086" xr:uid="{00000000-0005-0000-0000-0000DF220000}"/>
    <cellStyle name="40% - Accent2 6 6 2 3_CountryRegionMap" xfId="31905" xr:uid="{00000000-0005-0000-0000-0000E0220000}"/>
    <cellStyle name="40% - Accent2 6 6 2 4" xfId="20087" xr:uid="{00000000-0005-0000-0000-0000E1220000}"/>
    <cellStyle name="40% - Accent2 6 6 2_Attribute (16-17)" xfId="6459" xr:uid="{00000000-0005-0000-0000-0000E2220000}"/>
    <cellStyle name="40% - Accent2 6 6 3" xfId="6460" xr:uid="{00000000-0005-0000-0000-0000E3220000}"/>
    <cellStyle name="40% - Accent2 6 6 3 2" xfId="20088" xr:uid="{00000000-0005-0000-0000-0000E4220000}"/>
    <cellStyle name="40% - Accent2 6 6 3_CountryRegionMap" xfId="31906" xr:uid="{00000000-0005-0000-0000-0000E5220000}"/>
    <cellStyle name="40% - Accent2 6 6 4" xfId="20089" xr:uid="{00000000-0005-0000-0000-0000E6220000}"/>
    <cellStyle name="40% - Accent2 6 6 5" xfId="20090" xr:uid="{00000000-0005-0000-0000-0000E7220000}"/>
    <cellStyle name="40% - Accent2 6 6 6" xfId="20091" xr:uid="{00000000-0005-0000-0000-0000E8220000}"/>
    <cellStyle name="40% - Accent2 6 6 7" xfId="20092" xr:uid="{00000000-0005-0000-0000-0000E9220000}"/>
    <cellStyle name="40% - Accent2 6 6_Attribute (16-17)" xfId="6461" xr:uid="{00000000-0005-0000-0000-0000EA220000}"/>
    <cellStyle name="40% - Accent2 6 7" xfId="6462" xr:uid="{00000000-0005-0000-0000-0000EB220000}"/>
    <cellStyle name="40% - Accent2 6 7 2" xfId="6463" xr:uid="{00000000-0005-0000-0000-0000EC220000}"/>
    <cellStyle name="40% - Accent2 6 7 2 2" xfId="6464" xr:uid="{00000000-0005-0000-0000-0000ED220000}"/>
    <cellStyle name="40% - Accent2 6 7 2 2 2" xfId="20093" xr:uid="{00000000-0005-0000-0000-0000EE220000}"/>
    <cellStyle name="40% - Accent2 6 7 2 2_CountryRegionMap" xfId="31907" xr:uid="{00000000-0005-0000-0000-0000EF220000}"/>
    <cellStyle name="40% - Accent2 6 7 2 3" xfId="6465" xr:uid="{00000000-0005-0000-0000-0000F0220000}"/>
    <cellStyle name="40% - Accent2 6 7 2 3 2" xfId="20094" xr:uid="{00000000-0005-0000-0000-0000F1220000}"/>
    <cellStyle name="40% - Accent2 6 7 2 3_CountryRegionMap" xfId="31908" xr:uid="{00000000-0005-0000-0000-0000F2220000}"/>
    <cellStyle name="40% - Accent2 6 7 2 4" xfId="20095" xr:uid="{00000000-0005-0000-0000-0000F3220000}"/>
    <cellStyle name="40% - Accent2 6 7 2_Attribute (16-17)" xfId="6466" xr:uid="{00000000-0005-0000-0000-0000F4220000}"/>
    <cellStyle name="40% - Accent2 6 7 3" xfId="6467" xr:uid="{00000000-0005-0000-0000-0000F5220000}"/>
    <cellStyle name="40% - Accent2 6 7 3 2" xfId="20096" xr:uid="{00000000-0005-0000-0000-0000F6220000}"/>
    <cellStyle name="40% - Accent2 6 7 3_CountryRegionMap" xfId="31909" xr:uid="{00000000-0005-0000-0000-0000F7220000}"/>
    <cellStyle name="40% - Accent2 6 7 4" xfId="20097" xr:uid="{00000000-0005-0000-0000-0000F8220000}"/>
    <cellStyle name="40% - Accent2 6 7 5" xfId="20098" xr:uid="{00000000-0005-0000-0000-0000F9220000}"/>
    <cellStyle name="40% - Accent2 6 7 6" xfId="20099" xr:uid="{00000000-0005-0000-0000-0000FA220000}"/>
    <cellStyle name="40% - Accent2 6 7 7" xfId="20100" xr:uid="{00000000-0005-0000-0000-0000FB220000}"/>
    <cellStyle name="40% - Accent2 6 7_Attribute (16-17)" xfId="6468" xr:uid="{00000000-0005-0000-0000-0000FC220000}"/>
    <cellStyle name="40% - Accent2 6 8" xfId="6469" xr:uid="{00000000-0005-0000-0000-0000FD220000}"/>
    <cellStyle name="40% - Accent2 6 9" xfId="6470" xr:uid="{00000000-0005-0000-0000-0000FE220000}"/>
    <cellStyle name="40% - Accent2 6_Attribute" xfId="18025" xr:uid="{00000000-0005-0000-0000-0000FF220000}"/>
    <cellStyle name="40% - Accent2 7" xfId="291" xr:uid="{00000000-0005-0000-0000-000000230000}"/>
    <cellStyle name="40% - Accent2 7 10" xfId="6471" xr:uid="{00000000-0005-0000-0000-000001230000}"/>
    <cellStyle name="40% - Accent2 7 11" xfId="6472" xr:uid="{00000000-0005-0000-0000-000002230000}"/>
    <cellStyle name="40% - Accent2 7 11 2" xfId="6473" xr:uid="{00000000-0005-0000-0000-000003230000}"/>
    <cellStyle name="40% - Accent2 7 11 2 2" xfId="20101" xr:uid="{00000000-0005-0000-0000-000004230000}"/>
    <cellStyle name="40% - Accent2 7 11 2_CountryRegionMap" xfId="31910" xr:uid="{00000000-0005-0000-0000-000005230000}"/>
    <cellStyle name="40% - Accent2 7 11 3" xfId="6474" xr:uid="{00000000-0005-0000-0000-000006230000}"/>
    <cellStyle name="40% - Accent2 7 11 3 2" xfId="20102" xr:uid="{00000000-0005-0000-0000-000007230000}"/>
    <cellStyle name="40% - Accent2 7 11 3_CountryRegionMap" xfId="31911" xr:uid="{00000000-0005-0000-0000-000008230000}"/>
    <cellStyle name="40% - Accent2 7 11 4" xfId="20103" xr:uid="{00000000-0005-0000-0000-000009230000}"/>
    <cellStyle name="40% - Accent2 7 11_Attribute (16-17)" xfId="6475" xr:uid="{00000000-0005-0000-0000-00000A230000}"/>
    <cellStyle name="40% - Accent2 7 12" xfId="6476" xr:uid="{00000000-0005-0000-0000-00000B230000}"/>
    <cellStyle name="40% - Accent2 7 12 2" xfId="20104" xr:uid="{00000000-0005-0000-0000-00000C230000}"/>
    <cellStyle name="40% - Accent2 7 12_CountryRegionMap" xfId="31912" xr:uid="{00000000-0005-0000-0000-00000D230000}"/>
    <cellStyle name="40% - Accent2 7 13" xfId="20105" xr:uid="{00000000-0005-0000-0000-00000E230000}"/>
    <cellStyle name="40% - Accent2 7 14" xfId="20106" xr:uid="{00000000-0005-0000-0000-00000F230000}"/>
    <cellStyle name="40% - Accent2 7 15" xfId="20107" xr:uid="{00000000-0005-0000-0000-000010230000}"/>
    <cellStyle name="40% - Accent2 7 16" xfId="20108" xr:uid="{00000000-0005-0000-0000-000011230000}"/>
    <cellStyle name="40% - Accent2 7 17" xfId="20109" xr:uid="{00000000-0005-0000-0000-000012230000}"/>
    <cellStyle name="40% - Accent2 7 18" xfId="20110" xr:uid="{00000000-0005-0000-0000-000013230000}"/>
    <cellStyle name="40% - Accent2 7 2" xfId="6477" xr:uid="{00000000-0005-0000-0000-000014230000}"/>
    <cellStyle name="40% - Accent2 7 2 10" xfId="6478" xr:uid="{00000000-0005-0000-0000-000015230000}"/>
    <cellStyle name="40% - Accent2 7 2 10 2" xfId="20111" xr:uid="{00000000-0005-0000-0000-000016230000}"/>
    <cellStyle name="40% - Accent2 7 2 10_CountryRegionMap" xfId="31913" xr:uid="{00000000-0005-0000-0000-000017230000}"/>
    <cellStyle name="40% - Accent2 7 2 11" xfId="20112" xr:uid="{00000000-0005-0000-0000-000018230000}"/>
    <cellStyle name="40% - Accent2 7 2 2" xfId="6479" xr:uid="{00000000-0005-0000-0000-000019230000}"/>
    <cellStyle name="40% - Accent2 7 2 2 10" xfId="20113" xr:uid="{00000000-0005-0000-0000-00001A230000}"/>
    <cellStyle name="40% - Accent2 7 2 2 2" xfId="6480" xr:uid="{00000000-0005-0000-0000-00001B230000}"/>
    <cellStyle name="40% - Accent2 7 2 2 2 2" xfId="6481" xr:uid="{00000000-0005-0000-0000-00001C230000}"/>
    <cellStyle name="40% - Accent2 7 2 2 2 2 2" xfId="6482" xr:uid="{00000000-0005-0000-0000-00001D230000}"/>
    <cellStyle name="40% - Accent2 7 2 2 2 2 2 2" xfId="20114" xr:uid="{00000000-0005-0000-0000-00001E230000}"/>
    <cellStyle name="40% - Accent2 7 2 2 2 2 2_CountryRegionMap" xfId="31914" xr:uid="{00000000-0005-0000-0000-00001F230000}"/>
    <cellStyle name="40% - Accent2 7 2 2 2 2 3" xfId="6483" xr:uid="{00000000-0005-0000-0000-000020230000}"/>
    <cellStyle name="40% - Accent2 7 2 2 2 2 3 2" xfId="20115" xr:uid="{00000000-0005-0000-0000-000021230000}"/>
    <cellStyle name="40% - Accent2 7 2 2 2 2 3_CountryRegionMap" xfId="31915" xr:uid="{00000000-0005-0000-0000-000022230000}"/>
    <cellStyle name="40% - Accent2 7 2 2 2 2 4" xfId="20116" xr:uid="{00000000-0005-0000-0000-000023230000}"/>
    <cellStyle name="40% - Accent2 7 2 2 2 2_Attribute (16-17)" xfId="6484" xr:uid="{00000000-0005-0000-0000-000024230000}"/>
    <cellStyle name="40% - Accent2 7 2 2 2 3" xfId="6485" xr:uid="{00000000-0005-0000-0000-000025230000}"/>
    <cellStyle name="40% - Accent2 7 2 2 2 3 2" xfId="20117" xr:uid="{00000000-0005-0000-0000-000026230000}"/>
    <cellStyle name="40% - Accent2 7 2 2 2 3_CountryRegionMap" xfId="31916" xr:uid="{00000000-0005-0000-0000-000027230000}"/>
    <cellStyle name="40% - Accent2 7 2 2 2 4" xfId="20118" xr:uid="{00000000-0005-0000-0000-000028230000}"/>
    <cellStyle name="40% - Accent2 7 2 2 2 5" xfId="20119" xr:uid="{00000000-0005-0000-0000-000029230000}"/>
    <cellStyle name="40% - Accent2 7 2 2 2 6" xfId="20120" xr:uid="{00000000-0005-0000-0000-00002A230000}"/>
    <cellStyle name="40% - Accent2 7 2 2 2 7" xfId="20121" xr:uid="{00000000-0005-0000-0000-00002B230000}"/>
    <cellStyle name="40% - Accent2 7 2 2 2_Attribute (16-17)" xfId="6486" xr:uid="{00000000-0005-0000-0000-00002C230000}"/>
    <cellStyle name="40% - Accent2 7 2 2 3" xfId="6487" xr:uid="{00000000-0005-0000-0000-00002D230000}"/>
    <cellStyle name="40% - Accent2 7 2 2 3 2" xfId="6488" xr:uid="{00000000-0005-0000-0000-00002E230000}"/>
    <cellStyle name="40% - Accent2 7 2 2 3 2 2" xfId="6489" xr:uid="{00000000-0005-0000-0000-00002F230000}"/>
    <cellStyle name="40% - Accent2 7 2 2 3 2 2 2" xfId="20122" xr:uid="{00000000-0005-0000-0000-000030230000}"/>
    <cellStyle name="40% - Accent2 7 2 2 3 2 2_CountryRegionMap" xfId="31917" xr:uid="{00000000-0005-0000-0000-000031230000}"/>
    <cellStyle name="40% - Accent2 7 2 2 3 2 3" xfId="6490" xr:uid="{00000000-0005-0000-0000-000032230000}"/>
    <cellStyle name="40% - Accent2 7 2 2 3 2 3 2" xfId="20123" xr:uid="{00000000-0005-0000-0000-000033230000}"/>
    <cellStyle name="40% - Accent2 7 2 2 3 2 3_CountryRegionMap" xfId="31918" xr:uid="{00000000-0005-0000-0000-000034230000}"/>
    <cellStyle name="40% - Accent2 7 2 2 3 2 4" xfId="20124" xr:uid="{00000000-0005-0000-0000-000035230000}"/>
    <cellStyle name="40% - Accent2 7 2 2 3 2_Attribute (16-17)" xfId="6491" xr:uid="{00000000-0005-0000-0000-000036230000}"/>
    <cellStyle name="40% - Accent2 7 2 2 3 3" xfId="6492" xr:uid="{00000000-0005-0000-0000-000037230000}"/>
    <cellStyle name="40% - Accent2 7 2 2 3 3 2" xfId="20125" xr:uid="{00000000-0005-0000-0000-000038230000}"/>
    <cellStyle name="40% - Accent2 7 2 2 3 3_CountryRegionMap" xfId="31919" xr:uid="{00000000-0005-0000-0000-000039230000}"/>
    <cellStyle name="40% - Accent2 7 2 2 3 4" xfId="20126" xr:uid="{00000000-0005-0000-0000-00003A230000}"/>
    <cellStyle name="40% - Accent2 7 2 2 3 5" xfId="20127" xr:uid="{00000000-0005-0000-0000-00003B230000}"/>
    <cellStyle name="40% - Accent2 7 2 2 3 6" xfId="20128" xr:uid="{00000000-0005-0000-0000-00003C230000}"/>
    <cellStyle name="40% - Accent2 7 2 2 3 7" xfId="20129" xr:uid="{00000000-0005-0000-0000-00003D230000}"/>
    <cellStyle name="40% - Accent2 7 2 2 3_Attribute (16-17)" xfId="6493" xr:uid="{00000000-0005-0000-0000-00003E230000}"/>
    <cellStyle name="40% - Accent2 7 2 2 4" xfId="6494" xr:uid="{00000000-0005-0000-0000-00003F230000}"/>
    <cellStyle name="40% - Accent2 7 2 2 4 2" xfId="6495" xr:uid="{00000000-0005-0000-0000-000040230000}"/>
    <cellStyle name="40% - Accent2 7 2 2 4 2 2" xfId="6496" xr:uid="{00000000-0005-0000-0000-000041230000}"/>
    <cellStyle name="40% - Accent2 7 2 2 4 2 2 2" xfId="20130" xr:uid="{00000000-0005-0000-0000-000042230000}"/>
    <cellStyle name="40% - Accent2 7 2 2 4 2 2_CountryRegionMap" xfId="31920" xr:uid="{00000000-0005-0000-0000-000043230000}"/>
    <cellStyle name="40% - Accent2 7 2 2 4 2 3" xfId="6497" xr:uid="{00000000-0005-0000-0000-000044230000}"/>
    <cellStyle name="40% - Accent2 7 2 2 4 2 3 2" xfId="20131" xr:uid="{00000000-0005-0000-0000-000045230000}"/>
    <cellStyle name="40% - Accent2 7 2 2 4 2 3_CountryRegionMap" xfId="31921" xr:uid="{00000000-0005-0000-0000-000046230000}"/>
    <cellStyle name="40% - Accent2 7 2 2 4 2 4" xfId="20132" xr:uid="{00000000-0005-0000-0000-000047230000}"/>
    <cellStyle name="40% - Accent2 7 2 2 4 2_Attribute (16-17)" xfId="6498" xr:uid="{00000000-0005-0000-0000-000048230000}"/>
    <cellStyle name="40% - Accent2 7 2 2 4 3" xfId="6499" xr:uid="{00000000-0005-0000-0000-000049230000}"/>
    <cellStyle name="40% - Accent2 7 2 2 4 3 2" xfId="20133" xr:uid="{00000000-0005-0000-0000-00004A230000}"/>
    <cellStyle name="40% - Accent2 7 2 2 4 3_CountryRegionMap" xfId="31922" xr:uid="{00000000-0005-0000-0000-00004B230000}"/>
    <cellStyle name="40% - Accent2 7 2 2 4 4" xfId="20134" xr:uid="{00000000-0005-0000-0000-00004C230000}"/>
    <cellStyle name="40% - Accent2 7 2 2 4 5" xfId="20135" xr:uid="{00000000-0005-0000-0000-00004D230000}"/>
    <cellStyle name="40% - Accent2 7 2 2 4 6" xfId="20136" xr:uid="{00000000-0005-0000-0000-00004E230000}"/>
    <cellStyle name="40% - Accent2 7 2 2 4 7" xfId="20137" xr:uid="{00000000-0005-0000-0000-00004F230000}"/>
    <cellStyle name="40% - Accent2 7 2 2 4_Attribute (16-17)" xfId="6500" xr:uid="{00000000-0005-0000-0000-000050230000}"/>
    <cellStyle name="40% - Accent2 7 2 2 5" xfId="6501" xr:uid="{00000000-0005-0000-0000-000051230000}"/>
    <cellStyle name="40% - Accent2 7 2 2 6" xfId="6502" xr:uid="{00000000-0005-0000-0000-000052230000}"/>
    <cellStyle name="40% - Accent2 7 2 2 7" xfId="6503" xr:uid="{00000000-0005-0000-0000-000053230000}"/>
    <cellStyle name="40% - Accent2 7 2 2 8" xfId="6504" xr:uid="{00000000-0005-0000-0000-000054230000}"/>
    <cellStyle name="40% - Accent2 7 2 2 8 2" xfId="6505" xr:uid="{00000000-0005-0000-0000-000055230000}"/>
    <cellStyle name="40% - Accent2 7 2 2 8 2 2" xfId="20138" xr:uid="{00000000-0005-0000-0000-000056230000}"/>
    <cellStyle name="40% - Accent2 7 2 2 8 2_CountryRegionMap" xfId="31923" xr:uid="{00000000-0005-0000-0000-000057230000}"/>
    <cellStyle name="40% - Accent2 7 2 2 8 3" xfId="6506" xr:uid="{00000000-0005-0000-0000-000058230000}"/>
    <cellStyle name="40% - Accent2 7 2 2 8 3 2" xfId="20139" xr:uid="{00000000-0005-0000-0000-000059230000}"/>
    <cellStyle name="40% - Accent2 7 2 2 8 3_CountryRegionMap" xfId="31924" xr:uid="{00000000-0005-0000-0000-00005A230000}"/>
    <cellStyle name="40% - Accent2 7 2 2 8 4" xfId="20140" xr:uid="{00000000-0005-0000-0000-00005B230000}"/>
    <cellStyle name="40% - Accent2 7 2 2 8_Attribute (16-17)" xfId="6507" xr:uid="{00000000-0005-0000-0000-00005C230000}"/>
    <cellStyle name="40% - Accent2 7 2 2 9" xfId="6508" xr:uid="{00000000-0005-0000-0000-00005D230000}"/>
    <cellStyle name="40% - Accent2 7 2 2 9 2" xfId="20141" xr:uid="{00000000-0005-0000-0000-00005E230000}"/>
    <cellStyle name="40% - Accent2 7 2 2 9_CountryRegionMap" xfId="31925" xr:uid="{00000000-0005-0000-0000-00005F230000}"/>
    <cellStyle name="40% - Accent2 7 2 2_Attribute (16-17)" xfId="6509" xr:uid="{00000000-0005-0000-0000-000060230000}"/>
    <cellStyle name="40% - Accent2 7 2 3" xfId="6510" xr:uid="{00000000-0005-0000-0000-000061230000}"/>
    <cellStyle name="40% - Accent2 7 2 3 2" xfId="6511" xr:uid="{00000000-0005-0000-0000-000062230000}"/>
    <cellStyle name="40% - Accent2 7 2 3 2 2" xfId="6512" xr:uid="{00000000-0005-0000-0000-000063230000}"/>
    <cellStyle name="40% - Accent2 7 2 3 2 2 2" xfId="20142" xr:uid="{00000000-0005-0000-0000-000064230000}"/>
    <cellStyle name="40% - Accent2 7 2 3 2 2_CountryRegionMap" xfId="31926" xr:uid="{00000000-0005-0000-0000-000065230000}"/>
    <cellStyle name="40% - Accent2 7 2 3 2 3" xfId="6513" xr:uid="{00000000-0005-0000-0000-000066230000}"/>
    <cellStyle name="40% - Accent2 7 2 3 2 3 2" xfId="20143" xr:uid="{00000000-0005-0000-0000-000067230000}"/>
    <cellStyle name="40% - Accent2 7 2 3 2 3_CountryRegionMap" xfId="31927" xr:uid="{00000000-0005-0000-0000-000068230000}"/>
    <cellStyle name="40% - Accent2 7 2 3 2 4" xfId="20144" xr:uid="{00000000-0005-0000-0000-000069230000}"/>
    <cellStyle name="40% - Accent2 7 2 3 2_Attribute (16-17)" xfId="6514" xr:uid="{00000000-0005-0000-0000-00006A230000}"/>
    <cellStyle name="40% - Accent2 7 2 3 3" xfId="6515" xr:uid="{00000000-0005-0000-0000-00006B230000}"/>
    <cellStyle name="40% - Accent2 7 2 3 3 2" xfId="20145" xr:uid="{00000000-0005-0000-0000-00006C230000}"/>
    <cellStyle name="40% - Accent2 7 2 3 3_CountryRegionMap" xfId="31928" xr:uid="{00000000-0005-0000-0000-00006D230000}"/>
    <cellStyle name="40% - Accent2 7 2 3 4" xfId="20146" xr:uid="{00000000-0005-0000-0000-00006E230000}"/>
    <cellStyle name="40% - Accent2 7 2 3 5" xfId="20147" xr:uid="{00000000-0005-0000-0000-00006F230000}"/>
    <cellStyle name="40% - Accent2 7 2 3 6" xfId="20148" xr:uid="{00000000-0005-0000-0000-000070230000}"/>
    <cellStyle name="40% - Accent2 7 2 3 7" xfId="20149" xr:uid="{00000000-0005-0000-0000-000071230000}"/>
    <cellStyle name="40% - Accent2 7 2 3_Attribute (16-17)" xfId="6516" xr:uid="{00000000-0005-0000-0000-000072230000}"/>
    <cellStyle name="40% - Accent2 7 2 4" xfId="6517" xr:uid="{00000000-0005-0000-0000-000073230000}"/>
    <cellStyle name="40% - Accent2 7 2 4 2" xfId="6518" xr:uid="{00000000-0005-0000-0000-000074230000}"/>
    <cellStyle name="40% - Accent2 7 2 4 2 2" xfId="6519" xr:uid="{00000000-0005-0000-0000-000075230000}"/>
    <cellStyle name="40% - Accent2 7 2 4 2 2 2" xfId="20150" xr:uid="{00000000-0005-0000-0000-000076230000}"/>
    <cellStyle name="40% - Accent2 7 2 4 2 2_CountryRegionMap" xfId="31929" xr:uid="{00000000-0005-0000-0000-000077230000}"/>
    <cellStyle name="40% - Accent2 7 2 4 2 3" xfId="6520" xr:uid="{00000000-0005-0000-0000-000078230000}"/>
    <cellStyle name="40% - Accent2 7 2 4 2 3 2" xfId="20151" xr:uid="{00000000-0005-0000-0000-000079230000}"/>
    <cellStyle name="40% - Accent2 7 2 4 2 3_CountryRegionMap" xfId="31930" xr:uid="{00000000-0005-0000-0000-00007A230000}"/>
    <cellStyle name="40% - Accent2 7 2 4 2 4" xfId="20152" xr:uid="{00000000-0005-0000-0000-00007B230000}"/>
    <cellStyle name="40% - Accent2 7 2 4 2_Attribute (16-17)" xfId="6521" xr:uid="{00000000-0005-0000-0000-00007C230000}"/>
    <cellStyle name="40% - Accent2 7 2 4 3" xfId="6522" xr:uid="{00000000-0005-0000-0000-00007D230000}"/>
    <cellStyle name="40% - Accent2 7 2 4 3 2" xfId="20153" xr:uid="{00000000-0005-0000-0000-00007E230000}"/>
    <cellStyle name="40% - Accent2 7 2 4 3_CountryRegionMap" xfId="31931" xr:uid="{00000000-0005-0000-0000-00007F230000}"/>
    <cellStyle name="40% - Accent2 7 2 4 4" xfId="20154" xr:uid="{00000000-0005-0000-0000-000080230000}"/>
    <cellStyle name="40% - Accent2 7 2 4 5" xfId="20155" xr:uid="{00000000-0005-0000-0000-000081230000}"/>
    <cellStyle name="40% - Accent2 7 2 4 6" xfId="20156" xr:uid="{00000000-0005-0000-0000-000082230000}"/>
    <cellStyle name="40% - Accent2 7 2 4 7" xfId="20157" xr:uid="{00000000-0005-0000-0000-000083230000}"/>
    <cellStyle name="40% - Accent2 7 2 4_Attribute (16-17)" xfId="6523" xr:uid="{00000000-0005-0000-0000-000084230000}"/>
    <cellStyle name="40% - Accent2 7 2 5" xfId="6524" xr:uid="{00000000-0005-0000-0000-000085230000}"/>
    <cellStyle name="40% - Accent2 7 2 5 2" xfId="6525" xr:uid="{00000000-0005-0000-0000-000086230000}"/>
    <cellStyle name="40% - Accent2 7 2 5 2 2" xfId="6526" xr:uid="{00000000-0005-0000-0000-000087230000}"/>
    <cellStyle name="40% - Accent2 7 2 5 2 2 2" xfId="20158" xr:uid="{00000000-0005-0000-0000-000088230000}"/>
    <cellStyle name="40% - Accent2 7 2 5 2 2_CountryRegionMap" xfId="31932" xr:uid="{00000000-0005-0000-0000-000089230000}"/>
    <cellStyle name="40% - Accent2 7 2 5 2 3" xfId="6527" xr:uid="{00000000-0005-0000-0000-00008A230000}"/>
    <cellStyle name="40% - Accent2 7 2 5 2 3 2" xfId="20159" xr:uid="{00000000-0005-0000-0000-00008B230000}"/>
    <cellStyle name="40% - Accent2 7 2 5 2 3_CountryRegionMap" xfId="31933" xr:uid="{00000000-0005-0000-0000-00008C230000}"/>
    <cellStyle name="40% - Accent2 7 2 5 2 4" xfId="20160" xr:uid="{00000000-0005-0000-0000-00008D230000}"/>
    <cellStyle name="40% - Accent2 7 2 5 2_Attribute (16-17)" xfId="6528" xr:uid="{00000000-0005-0000-0000-00008E230000}"/>
    <cellStyle name="40% - Accent2 7 2 5 3" xfId="6529" xr:uid="{00000000-0005-0000-0000-00008F230000}"/>
    <cellStyle name="40% - Accent2 7 2 5 3 2" xfId="20161" xr:uid="{00000000-0005-0000-0000-000090230000}"/>
    <cellStyle name="40% - Accent2 7 2 5 3_CountryRegionMap" xfId="31934" xr:uid="{00000000-0005-0000-0000-000091230000}"/>
    <cellStyle name="40% - Accent2 7 2 5 4" xfId="20162" xr:uid="{00000000-0005-0000-0000-000092230000}"/>
    <cellStyle name="40% - Accent2 7 2 5 5" xfId="20163" xr:uid="{00000000-0005-0000-0000-000093230000}"/>
    <cellStyle name="40% - Accent2 7 2 5 6" xfId="20164" xr:uid="{00000000-0005-0000-0000-000094230000}"/>
    <cellStyle name="40% - Accent2 7 2 5 7" xfId="20165" xr:uid="{00000000-0005-0000-0000-000095230000}"/>
    <cellStyle name="40% - Accent2 7 2 5_Attribute (16-17)" xfId="6530" xr:uid="{00000000-0005-0000-0000-000096230000}"/>
    <cellStyle name="40% - Accent2 7 2 6" xfId="6531" xr:uid="{00000000-0005-0000-0000-000097230000}"/>
    <cellStyle name="40% - Accent2 7 2 7" xfId="6532" xr:uid="{00000000-0005-0000-0000-000098230000}"/>
    <cellStyle name="40% - Accent2 7 2 8" xfId="6533" xr:uid="{00000000-0005-0000-0000-000099230000}"/>
    <cellStyle name="40% - Accent2 7 2 9" xfId="6534" xr:uid="{00000000-0005-0000-0000-00009A230000}"/>
    <cellStyle name="40% - Accent2 7 2 9 2" xfId="6535" xr:uid="{00000000-0005-0000-0000-00009B230000}"/>
    <cellStyle name="40% - Accent2 7 2 9 2 2" xfId="20166" xr:uid="{00000000-0005-0000-0000-00009C230000}"/>
    <cellStyle name="40% - Accent2 7 2 9 2_CountryRegionMap" xfId="31935" xr:uid="{00000000-0005-0000-0000-00009D230000}"/>
    <cellStyle name="40% - Accent2 7 2 9 3" xfId="6536" xr:uid="{00000000-0005-0000-0000-00009E230000}"/>
    <cellStyle name="40% - Accent2 7 2 9 3 2" xfId="20167" xr:uid="{00000000-0005-0000-0000-00009F230000}"/>
    <cellStyle name="40% - Accent2 7 2 9 3_CountryRegionMap" xfId="31936" xr:uid="{00000000-0005-0000-0000-0000A0230000}"/>
    <cellStyle name="40% - Accent2 7 2 9 4" xfId="20168" xr:uid="{00000000-0005-0000-0000-0000A1230000}"/>
    <cellStyle name="40% - Accent2 7 2 9_Attribute (16-17)" xfId="6537" xr:uid="{00000000-0005-0000-0000-0000A2230000}"/>
    <cellStyle name="40% - Accent2 7 2_Attribute (16-17)" xfId="6538" xr:uid="{00000000-0005-0000-0000-0000A3230000}"/>
    <cellStyle name="40% - Accent2 7 3" xfId="6539" xr:uid="{00000000-0005-0000-0000-0000A4230000}"/>
    <cellStyle name="40% - Accent2 7 3 10" xfId="20169" xr:uid="{00000000-0005-0000-0000-0000A5230000}"/>
    <cellStyle name="40% - Accent2 7 3 2" xfId="6540" xr:uid="{00000000-0005-0000-0000-0000A6230000}"/>
    <cellStyle name="40% - Accent2 7 3 2 2" xfId="6541" xr:uid="{00000000-0005-0000-0000-0000A7230000}"/>
    <cellStyle name="40% - Accent2 7 3 2 2 2" xfId="6542" xr:uid="{00000000-0005-0000-0000-0000A8230000}"/>
    <cellStyle name="40% - Accent2 7 3 2 2 2 2" xfId="20170" xr:uid="{00000000-0005-0000-0000-0000A9230000}"/>
    <cellStyle name="40% - Accent2 7 3 2 2 2_CountryRegionMap" xfId="31937" xr:uid="{00000000-0005-0000-0000-0000AA230000}"/>
    <cellStyle name="40% - Accent2 7 3 2 2 3" xfId="6543" xr:uid="{00000000-0005-0000-0000-0000AB230000}"/>
    <cellStyle name="40% - Accent2 7 3 2 2 3 2" xfId="20171" xr:uid="{00000000-0005-0000-0000-0000AC230000}"/>
    <cellStyle name="40% - Accent2 7 3 2 2 3_CountryRegionMap" xfId="31938" xr:uid="{00000000-0005-0000-0000-0000AD230000}"/>
    <cellStyle name="40% - Accent2 7 3 2 2 4" xfId="20172" xr:uid="{00000000-0005-0000-0000-0000AE230000}"/>
    <cellStyle name="40% - Accent2 7 3 2 2_Attribute (16-17)" xfId="6544" xr:uid="{00000000-0005-0000-0000-0000AF230000}"/>
    <cellStyle name="40% - Accent2 7 3 2 3" xfId="6545" xr:uid="{00000000-0005-0000-0000-0000B0230000}"/>
    <cellStyle name="40% - Accent2 7 3 2 3 2" xfId="20173" xr:uid="{00000000-0005-0000-0000-0000B1230000}"/>
    <cellStyle name="40% - Accent2 7 3 2 3_CountryRegionMap" xfId="31939" xr:uid="{00000000-0005-0000-0000-0000B2230000}"/>
    <cellStyle name="40% - Accent2 7 3 2 4" xfId="20174" xr:uid="{00000000-0005-0000-0000-0000B3230000}"/>
    <cellStyle name="40% - Accent2 7 3 2 5" xfId="20175" xr:uid="{00000000-0005-0000-0000-0000B4230000}"/>
    <cellStyle name="40% - Accent2 7 3 2 6" xfId="20176" xr:uid="{00000000-0005-0000-0000-0000B5230000}"/>
    <cellStyle name="40% - Accent2 7 3 2 7" xfId="20177" xr:uid="{00000000-0005-0000-0000-0000B6230000}"/>
    <cellStyle name="40% - Accent2 7 3 2_Attribute (16-17)" xfId="6546" xr:uid="{00000000-0005-0000-0000-0000B7230000}"/>
    <cellStyle name="40% - Accent2 7 3 3" xfId="6547" xr:uid="{00000000-0005-0000-0000-0000B8230000}"/>
    <cellStyle name="40% - Accent2 7 3 3 2" xfId="6548" xr:uid="{00000000-0005-0000-0000-0000B9230000}"/>
    <cellStyle name="40% - Accent2 7 3 3 2 2" xfId="6549" xr:uid="{00000000-0005-0000-0000-0000BA230000}"/>
    <cellStyle name="40% - Accent2 7 3 3 2 2 2" xfId="20178" xr:uid="{00000000-0005-0000-0000-0000BB230000}"/>
    <cellStyle name="40% - Accent2 7 3 3 2 2_CountryRegionMap" xfId="31940" xr:uid="{00000000-0005-0000-0000-0000BC230000}"/>
    <cellStyle name="40% - Accent2 7 3 3 2 3" xfId="6550" xr:uid="{00000000-0005-0000-0000-0000BD230000}"/>
    <cellStyle name="40% - Accent2 7 3 3 2 3 2" xfId="20179" xr:uid="{00000000-0005-0000-0000-0000BE230000}"/>
    <cellStyle name="40% - Accent2 7 3 3 2 3_CountryRegionMap" xfId="31941" xr:uid="{00000000-0005-0000-0000-0000BF230000}"/>
    <cellStyle name="40% - Accent2 7 3 3 2 4" xfId="20180" xr:uid="{00000000-0005-0000-0000-0000C0230000}"/>
    <cellStyle name="40% - Accent2 7 3 3 2_Attribute (16-17)" xfId="6551" xr:uid="{00000000-0005-0000-0000-0000C1230000}"/>
    <cellStyle name="40% - Accent2 7 3 3 3" xfId="6552" xr:uid="{00000000-0005-0000-0000-0000C2230000}"/>
    <cellStyle name="40% - Accent2 7 3 3 3 2" xfId="20181" xr:uid="{00000000-0005-0000-0000-0000C3230000}"/>
    <cellStyle name="40% - Accent2 7 3 3 3_CountryRegionMap" xfId="31942" xr:uid="{00000000-0005-0000-0000-0000C4230000}"/>
    <cellStyle name="40% - Accent2 7 3 3 4" xfId="20182" xr:uid="{00000000-0005-0000-0000-0000C5230000}"/>
    <cellStyle name="40% - Accent2 7 3 3 5" xfId="20183" xr:uid="{00000000-0005-0000-0000-0000C6230000}"/>
    <cellStyle name="40% - Accent2 7 3 3 6" xfId="20184" xr:uid="{00000000-0005-0000-0000-0000C7230000}"/>
    <cellStyle name="40% - Accent2 7 3 3 7" xfId="20185" xr:uid="{00000000-0005-0000-0000-0000C8230000}"/>
    <cellStyle name="40% - Accent2 7 3 3_Attribute (16-17)" xfId="6553" xr:uid="{00000000-0005-0000-0000-0000C9230000}"/>
    <cellStyle name="40% - Accent2 7 3 4" xfId="6554" xr:uid="{00000000-0005-0000-0000-0000CA230000}"/>
    <cellStyle name="40% - Accent2 7 3 4 2" xfId="6555" xr:uid="{00000000-0005-0000-0000-0000CB230000}"/>
    <cellStyle name="40% - Accent2 7 3 4 2 2" xfId="6556" xr:uid="{00000000-0005-0000-0000-0000CC230000}"/>
    <cellStyle name="40% - Accent2 7 3 4 2 2 2" xfId="20186" xr:uid="{00000000-0005-0000-0000-0000CD230000}"/>
    <cellStyle name="40% - Accent2 7 3 4 2 2_CountryRegionMap" xfId="31943" xr:uid="{00000000-0005-0000-0000-0000CE230000}"/>
    <cellStyle name="40% - Accent2 7 3 4 2 3" xfId="6557" xr:uid="{00000000-0005-0000-0000-0000CF230000}"/>
    <cellStyle name="40% - Accent2 7 3 4 2 3 2" xfId="20187" xr:uid="{00000000-0005-0000-0000-0000D0230000}"/>
    <cellStyle name="40% - Accent2 7 3 4 2 3_CountryRegionMap" xfId="31944" xr:uid="{00000000-0005-0000-0000-0000D1230000}"/>
    <cellStyle name="40% - Accent2 7 3 4 2 4" xfId="20188" xr:uid="{00000000-0005-0000-0000-0000D2230000}"/>
    <cellStyle name="40% - Accent2 7 3 4 2_Attribute (16-17)" xfId="6558" xr:uid="{00000000-0005-0000-0000-0000D3230000}"/>
    <cellStyle name="40% - Accent2 7 3 4 3" xfId="6559" xr:uid="{00000000-0005-0000-0000-0000D4230000}"/>
    <cellStyle name="40% - Accent2 7 3 4 3 2" xfId="20189" xr:uid="{00000000-0005-0000-0000-0000D5230000}"/>
    <cellStyle name="40% - Accent2 7 3 4 3_CountryRegionMap" xfId="31945" xr:uid="{00000000-0005-0000-0000-0000D6230000}"/>
    <cellStyle name="40% - Accent2 7 3 4 4" xfId="20190" xr:uid="{00000000-0005-0000-0000-0000D7230000}"/>
    <cellStyle name="40% - Accent2 7 3 4 5" xfId="20191" xr:uid="{00000000-0005-0000-0000-0000D8230000}"/>
    <cellStyle name="40% - Accent2 7 3 4 6" xfId="20192" xr:uid="{00000000-0005-0000-0000-0000D9230000}"/>
    <cellStyle name="40% - Accent2 7 3 4 7" xfId="20193" xr:uid="{00000000-0005-0000-0000-0000DA230000}"/>
    <cellStyle name="40% - Accent2 7 3 4_Attribute (16-17)" xfId="6560" xr:uid="{00000000-0005-0000-0000-0000DB230000}"/>
    <cellStyle name="40% - Accent2 7 3 5" xfId="6561" xr:uid="{00000000-0005-0000-0000-0000DC230000}"/>
    <cellStyle name="40% - Accent2 7 3 6" xfId="6562" xr:uid="{00000000-0005-0000-0000-0000DD230000}"/>
    <cellStyle name="40% - Accent2 7 3 7" xfId="6563" xr:uid="{00000000-0005-0000-0000-0000DE230000}"/>
    <cellStyle name="40% - Accent2 7 3 8" xfId="6564" xr:uid="{00000000-0005-0000-0000-0000DF230000}"/>
    <cellStyle name="40% - Accent2 7 3 8 2" xfId="6565" xr:uid="{00000000-0005-0000-0000-0000E0230000}"/>
    <cellStyle name="40% - Accent2 7 3 8 2 2" xfId="20194" xr:uid="{00000000-0005-0000-0000-0000E1230000}"/>
    <cellStyle name="40% - Accent2 7 3 8 2_CountryRegionMap" xfId="31946" xr:uid="{00000000-0005-0000-0000-0000E2230000}"/>
    <cellStyle name="40% - Accent2 7 3 8 3" xfId="6566" xr:uid="{00000000-0005-0000-0000-0000E3230000}"/>
    <cellStyle name="40% - Accent2 7 3 8 3 2" xfId="20195" xr:uid="{00000000-0005-0000-0000-0000E4230000}"/>
    <cellStyle name="40% - Accent2 7 3 8 3_CountryRegionMap" xfId="31947" xr:uid="{00000000-0005-0000-0000-0000E5230000}"/>
    <cellStyle name="40% - Accent2 7 3 8 4" xfId="20196" xr:uid="{00000000-0005-0000-0000-0000E6230000}"/>
    <cellStyle name="40% - Accent2 7 3 8_Attribute (16-17)" xfId="6567" xr:uid="{00000000-0005-0000-0000-0000E7230000}"/>
    <cellStyle name="40% - Accent2 7 3 9" xfId="6568" xr:uid="{00000000-0005-0000-0000-0000E8230000}"/>
    <cellStyle name="40% - Accent2 7 3 9 2" xfId="20197" xr:uid="{00000000-0005-0000-0000-0000E9230000}"/>
    <cellStyle name="40% - Accent2 7 3 9_CountryRegionMap" xfId="31948" xr:uid="{00000000-0005-0000-0000-0000EA230000}"/>
    <cellStyle name="40% - Accent2 7 3_Attribute (16-17)" xfId="6569" xr:uid="{00000000-0005-0000-0000-0000EB230000}"/>
    <cellStyle name="40% - Accent2 7 4" xfId="6570" xr:uid="{00000000-0005-0000-0000-0000EC230000}"/>
    <cellStyle name="40% - Accent2 7 4 10" xfId="20198" xr:uid="{00000000-0005-0000-0000-0000ED230000}"/>
    <cellStyle name="40% - Accent2 7 4 2" xfId="6571" xr:uid="{00000000-0005-0000-0000-0000EE230000}"/>
    <cellStyle name="40% - Accent2 7 4 2 2" xfId="6572" xr:uid="{00000000-0005-0000-0000-0000EF230000}"/>
    <cellStyle name="40% - Accent2 7 4 2 2 2" xfId="6573" xr:uid="{00000000-0005-0000-0000-0000F0230000}"/>
    <cellStyle name="40% - Accent2 7 4 2 2 2 2" xfId="20199" xr:uid="{00000000-0005-0000-0000-0000F1230000}"/>
    <cellStyle name="40% - Accent2 7 4 2 2 2_CountryRegionMap" xfId="31949" xr:uid="{00000000-0005-0000-0000-0000F2230000}"/>
    <cellStyle name="40% - Accent2 7 4 2 2 3" xfId="6574" xr:uid="{00000000-0005-0000-0000-0000F3230000}"/>
    <cellStyle name="40% - Accent2 7 4 2 2 3 2" xfId="20200" xr:uid="{00000000-0005-0000-0000-0000F4230000}"/>
    <cellStyle name="40% - Accent2 7 4 2 2 3_CountryRegionMap" xfId="31950" xr:uid="{00000000-0005-0000-0000-0000F5230000}"/>
    <cellStyle name="40% - Accent2 7 4 2 2 4" xfId="20201" xr:uid="{00000000-0005-0000-0000-0000F6230000}"/>
    <cellStyle name="40% - Accent2 7 4 2 2_Attribute (16-17)" xfId="6575" xr:uid="{00000000-0005-0000-0000-0000F7230000}"/>
    <cellStyle name="40% - Accent2 7 4 2 3" xfId="6576" xr:uid="{00000000-0005-0000-0000-0000F8230000}"/>
    <cellStyle name="40% - Accent2 7 4 2 3 2" xfId="20202" xr:uid="{00000000-0005-0000-0000-0000F9230000}"/>
    <cellStyle name="40% - Accent2 7 4 2 3_CountryRegionMap" xfId="31951" xr:uid="{00000000-0005-0000-0000-0000FA230000}"/>
    <cellStyle name="40% - Accent2 7 4 2 4" xfId="20203" xr:uid="{00000000-0005-0000-0000-0000FB230000}"/>
    <cellStyle name="40% - Accent2 7 4 2 5" xfId="20204" xr:uid="{00000000-0005-0000-0000-0000FC230000}"/>
    <cellStyle name="40% - Accent2 7 4 2 6" xfId="20205" xr:uid="{00000000-0005-0000-0000-0000FD230000}"/>
    <cellStyle name="40% - Accent2 7 4 2 7" xfId="20206" xr:uid="{00000000-0005-0000-0000-0000FE230000}"/>
    <cellStyle name="40% - Accent2 7 4 2_Attribute (16-17)" xfId="6577" xr:uid="{00000000-0005-0000-0000-0000FF230000}"/>
    <cellStyle name="40% - Accent2 7 4 3" xfId="6578" xr:uid="{00000000-0005-0000-0000-000000240000}"/>
    <cellStyle name="40% - Accent2 7 4 3 2" xfId="6579" xr:uid="{00000000-0005-0000-0000-000001240000}"/>
    <cellStyle name="40% - Accent2 7 4 3 2 2" xfId="6580" xr:uid="{00000000-0005-0000-0000-000002240000}"/>
    <cellStyle name="40% - Accent2 7 4 3 2 2 2" xfId="20207" xr:uid="{00000000-0005-0000-0000-000003240000}"/>
    <cellStyle name="40% - Accent2 7 4 3 2 2_CountryRegionMap" xfId="31952" xr:uid="{00000000-0005-0000-0000-000004240000}"/>
    <cellStyle name="40% - Accent2 7 4 3 2 3" xfId="6581" xr:uid="{00000000-0005-0000-0000-000005240000}"/>
    <cellStyle name="40% - Accent2 7 4 3 2 3 2" xfId="20208" xr:uid="{00000000-0005-0000-0000-000006240000}"/>
    <cellStyle name="40% - Accent2 7 4 3 2 3_CountryRegionMap" xfId="31953" xr:uid="{00000000-0005-0000-0000-000007240000}"/>
    <cellStyle name="40% - Accent2 7 4 3 2 4" xfId="20209" xr:uid="{00000000-0005-0000-0000-000008240000}"/>
    <cellStyle name="40% - Accent2 7 4 3 2_Attribute (16-17)" xfId="6582" xr:uid="{00000000-0005-0000-0000-000009240000}"/>
    <cellStyle name="40% - Accent2 7 4 3 3" xfId="6583" xr:uid="{00000000-0005-0000-0000-00000A240000}"/>
    <cellStyle name="40% - Accent2 7 4 3 3 2" xfId="20210" xr:uid="{00000000-0005-0000-0000-00000B240000}"/>
    <cellStyle name="40% - Accent2 7 4 3 3_CountryRegionMap" xfId="31954" xr:uid="{00000000-0005-0000-0000-00000C240000}"/>
    <cellStyle name="40% - Accent2 7 4 3 4" xfId="20211" xr:uid="{00000000-0005-0000-0000-00000D240000}"/>
    <cellStyle name="40% - Accent2 7 4 3 5" xfId="20212" xr:uid="{00000000-0005-0000-0000-00000E240000}"/>
    <cellStyle name="40% - Accent2 7 4 3 6" xfId="20213" xr:uid="{00000000-0005-0000-0000-00000F240000}"/>
    <cellStyle name="40% - Accent2 7 4 3 7" xfId="20214" xr:uid="{00000000-0005-0000-0000-000010240000}"/>
    <cellStyle name="40% - Accent2 7 4 3_Attribute (16-17)" xfId="6584" xr:uid="{00000000-0005-0000-0000-000011240000}"/>
    <cellStyle name="40% - Accent2 7 4 4" xfId="6585" xr:uid="{00000000-0005-0000-0000-000012240000}"/>
    <cellStyle name="40% - Accent2 7 4 4 2" xfId="6586" xr:uid="{00000000-0005-0000-0000-000013240000}"/>
    <cellStyle name="40% - Accent2 7 4 4 2 2" xfId="6587" xr:uid="{00000000-0005-0000-0000-000014240000}"/>
    <cellStyle name="40% - Accent2 7 4 4 2 2 2" xfId="20215" xr:uid="{00000000-0005-0000-0000-000015240000}"/>
    <cellStyle name="40% - Accent2 7 4 4 2 2_CountryRegionMap" xfId="31955" xr:uid="{00000000-0005-0000-0000-000016240000}"/>
    <cellStyle name="40% - Accent2 7 4 4 2 3" xfId="6588" xr:uid="{00000000-0005-0000-0000-000017240000}"/>
    <cellStyle name="40% - Accent2 7 4 4 2 3 2" xfId="20216" xr:uid="{00000000-0005-0000-0000-000018240000}"/>
    <cellStyle name="40% - Accent2 7 4 4 2 3_CountryRegionMap" xfId="31956" xr:uid="{00000000-0005-0000-0000-000019240000}"/>
    <cellStyle name="40% - Accent2 7 4 4 2 4" xfId="20217" xr:uid="{00000000-0005-0000-0000-00001A240000}"/>
    <cellStyle name="40% - Accent2 7 4 4 2_Attribute (16-17)" xfId="6589" xr:uid="{00000000-0005-0000-0000-00001B240000}"/>
    <cellStyle name="40% - Accent2 7 4 4 3" xfId="6590" xr:uid="{00000000-0005-0000-0000-00001C240000}"/>
    <cellStyle name="40% - Accent2 7 4 4 3 2" xfId="20218" xr:uid="{00000000-0005-0000-0000-00001D240000}"/>
    <cellStyle name="40% - Accent2 7 4 4 3_CountryRegionMap" xfId="31957" xr:uid="{00000000-0005-0000-0000-00001E240000}"/>
    <cellStyle name="40% - Accent2 7 4 4 4" xfId="20219" xr:uid="{00000000-0005-0000-0000-00001F240000}"/>
    <cellStyle name="40% - Accent2 7 4 4 5" xfId="20220" xr:uid="{00000000-0005-0000-0000-000020240000}"/>
    <cellStyle name="40% - Accent2 7 4 4 6" xfId="20221" xr:uid="{00000000-0005-0000-0000-000021240000}"/>
    <cellStyle name="40% - Accent2 7 4 4 7" xfId="20222" xr:uid="{00000000-0005-0000-0000-000022240000}"/>
    <cellStyle name="40% - Accent2 7 4 4_Attribute (16-17)" xfId="6591" xr:uid="{00000000-0005-0000-0000-000023240000}"/>
    <cellStyle name="40% - Accent2 7 4 5" xfId="6592" xr:uid="{00000000-0005-0000-0000-000024240000}"/>
    <cellStyle name="40% - Accent2 7 4 6" xfId="6593" xr:uid="{00000000-0005-0000-0000-000025240000}"/>
    <cellStyle name="40% - Accent2 7 4 7" xfId="6594" xr:uid="{00000000-0005-0000-0000-000026240000}"/>
    <cellStyle name="40% - Accent2 7 4 8" xfId="6595" xr:uid="{00000000-0005-0000-0000-000027240000}"/>
    <cellStyle name="40% - Accent2 7 4 8 2" xfId="6596" xr:uid="{00000000-0005-0000-0000-000028240000}"/>
    <cellStyle name="40% - Accent2 7 4 8 2 2" xfId="20223" xr:uid="{00000000-0005-0000-0000-000029240000}"/>
    <cellStyle name="40% - Accent2 7 4 8 2_CountryRegionMap" xfId="31958" xr:uid="{00000000-0005-0000-0000-00002A240000}"/>
    <cellStyle name="40% - Accent2 7 4 8 3" xfId="6597" xr:uid="{00000000-0005-0000-0000-00002B240000}"/>
    <cellStyle name="40% - Accent2 7 4 8 3 2" xfId="20224" xr:uid="{00000000-0005-0000-0000-00002C240000}"/>
    <cellStyle name="40% - Accent2 7 4 8 3_CountryRegionMap" xfId="31959" xr:uid="{00000000-0005-0000-0000-00002D240000}"/>
    <cellStyle name="40% - Accent2 7 4 8 4" xfId="20225" xr:uid="{00000000-0005-0000-0000-00002E240000}"/>
    <cellStyle name="40% - Accent2 7 4 8_Attribute (16-17)" xfId="6598" xr:uid="{00000000-0005-0000-0000-00002F240000}"/>
    <cellStyle name="40% - Accent2 7 4 9" xfId="6599" xr:uid="{00000000-0005-0000-0000-000030240000}"/>
    <cellStyle name="40% - Accent2 7 4 9 2" xfId="20226" xr:uid="{00000000-0005-0000-0000-000031240000}"/>
    <cellStyle name="40% - Accent2 7 4 9_CountryRegionMap" xfId="31960" xr:uid="{00000000-0005-0000-0000-000032240000}"/>
    <cellStyle name="40% - Accent2 7 4_Attribute (16-17)" xfId="6600" xr:uid="{00000000-0005-0000-0000-000033240000}"/>
    <cellStyle name="40% - Accent2 7 5" xfId="6601" xr:uid="{00000000-0005-0000-0000-000034240000}"/>
    <cellStyle name="40% - Accent2 7 5 2" xfId="6602" xr:uid="{00000000-0005-0000-0000-000035240000}"/>
    <cellStyle name="40% - Accent2 7 5 2 2" xfId="6603" xr:uid="{00000000-0005-0000-0000-000036240000}"/>
    <cellStyle name="40% - Accent2 7 5 2 2 2" xfId="20227" xr:uid="{00000000-0005-0000-0000-000037240000}"/>
    <cellStyle name="40% - Accent2 7 5 2 2_CountryRegionMap" xfId="31961" xr:uid="{00000000-0005-0000-0000-000038240000}"/>
    <cellStyle name="40% - Accent2 7 5 2 3" xfId="6604" xr:uid="{00000000-0005-0000-0000-000039240000}"/>
    <cellStyle name="40% - Accent2 7 5 2 3 2" xfId="20228" xr:uid="{00000000-0005-0000-0000-00003A240000}"/>
    <cellStyle name="40% - Accent2 7 5 2 3_CountryRegionMap" xfId="31962" xr:uid="{00000000-0005-0000-0000-00003B240000}"/>
    <cellStyle name="40% - Accent2 7 5 2 4" xfId="20229" xr:uid="{00000000-0005-0000-0000-00003C240000}"/>
    <cellStyle name="40% - Accent2 7 5 2_Attribute (16-17)" xfId="6605" xr:uid="{00000000-0005-0000-0000-00003D240000}"/>
    <cellStyle name="40% - Accent2 7 5 3" xfId="6606" xr:uid="{00000000-0005-0000-0000-00003E240000}"/>
    <cellStyle name="40% - Accent2 7 5 3 2" xfId="20230" xr:uid="{00000000-0005-0000-0000-00003F240000}"/>
    <cellStyle name="40% - Accent2 7 5 3_CountryRegionMap" xfId="31963" xr:uid="{00000000-0005-0000-0000-000040240000}"/>
    <cellStyle name="40% - Accent2 7 5 4" xfId="20231" xr:uid="{00000000-0005-0000-0000-000041240000}"/>
    <cellStyle name="40% - Accent2 7 5 5" xfId="20232" xr:uid="{00000000-0005-0000-0000-000042240000}"/>
    <cellStyle name="40% - Accent2 7 5 6" xfId="20233" xr:uid="{00000000-0005-0000-0000-000043240000}"/>
    <cellStyle name="40% - Accent2 7 5 7" xfId="20234" xr:uid="{00000000-0005-0000-0000-000044240000}"/>
    <cellStyle name="40% - Accent2 7 5_Attribute (16-17)" xfId="6607" xr:uid="{00000000-0005-0000-0000-000045240000}"/>
    <cellStyle name="40% - Accent2 7 6" xfId="6608" xr:uid="{00000000-0005-0000-0000-000046240000}"/>
    <cellStyle name="40% - Accent2 7 6 2" xfId="6609" xr:uid="{00000000-0005-0000-0000-000047240000}"/>
    <cellStyle name="40% - Accent2 7 6 2 2" xfId="6610" xr:uid="{00000000-0005-0000-0000-000048240000}"/>
    <cellStyle name="40% - Accent2 7 6 2 2 2" xfId="20235" xr:uid="{00000000-0005-0000-0000-000049240000}"/>
    <cellStyle name="40% - Accent2 7 6 2 2_CountryRegionMap" xfId="31964" xr:uid="{00000000-0005-0000-0000-00004A240000}"/>
    <cellStyle name="40% - Accent2 7 6 2 3" xfId="6611" xr:uid="{00000000-0005-0000-0000-00004B240000}"/>
    <cellStyle name="40% - Accent2 7 6 2 3 2" xfId="20236" xr:uid="{00000000-0005-0000-0000-00004C240000}"/>
    <cellStyle name="40% - Accent2 7 6 2 3_CountryRegionMap" xfId="31965" xr:uid="{00000000-0005-0000-0000-00004D240000}"/>
    <cellStyle name="40% - Accent2 7 6 2 4" xfId="20237" xr:uid="{00000000-0005-0000-0000-00004E240000}"/>
    <cellStyle name="40% - Accent2 7 6 2_Attribute (16-17)" xfId="6612" xr:uid="{00000000-0005-0000-0000-00004F240000}"/>
    <cellStyle name="40% - Accent2 7 6 3" xfId="6613" xr:uid="{00000000-0005-0000-0000-000050240000}"/>
    <cellStyle name="40% - Accent2 7 6 3 2" xfId="20238" xr:uid="{00000000-0005-0000-0000-000051240000}"/>
    <cellStyle name="40% - Accent2 7 6 3_CountryRegionMap" xfId="31966" xr:uid="{00000000-0005-0000-0000-000052240000}"/>
    <cellStyle name="40% - Accent2 7 6 4" xfId="20239" xr:uid="{00000000-0005-0000-0000-000053240000}"/>
    <cellStyle name="40% - Accent2 7 6 5" xfId="20240" xr:uid="{00000000-0005-0000-0000-000054240000}"/>
    <cellStyle name="40% - Accent2 7 6 6" xfId="20241" xr:uid="{00000000-0005-0000-0000-000055240000}"/>
    <cellStyle name="40% - Accent2 7 6 7" xfId="20242" xr:uid="{00000000-0005-0000-0000-000056240000}"/>
    <cellStyle name="40% - Accent2 7 6_Attribute (16-17)" xfId="6614" xr:uid="{00000000-0005-0000-0000-000057240000}"/>
    <cellStyle name="40% - Accent2 7 7" xfId="6615" xr:uid="{00000000-0005-0000-0000-000058240000}"/>
    <cellStyle name="40% - Accent2 7 7 2" xfId="6616" xr:uid="{00000000-0005-0000-0000-000059240000}"/>
    <cellStyle name="40% - Accent2 7 7 2 2" xfId="6617" xr:uid="{00000000-0005-0000-0000-00005A240000}"/>
    <cellStyle name="40% - Accent2 7 7 2 2 2" xfId="20243" xr:uid="{00000000-0005-0000-0000-00005B240000}"/>
    <cellStyle name="40% - Accent2 7 7 2 2_CountryRegionMap" xfId="31967" xr:uid="{00000000-0005-0000-0000-00005C240000}"/>
    <cellStyle name="40% - Accent2 7 7 2 3" xfId="6618" xr:uid="{00000000-0005-0000-0000-00005D240000}"/>
    <cellStyle name="40% - Accent2 7 7 2 3 2" xfId="20244" xr:uid="{00000000-0005-0000-0000-00005E240000}"/>
    <cellStyle name="40% - Accent2 7 7 2 3_CountryRegionMap" xfId="31968" xr:uid="{00000000-0005-0000-0000-00005F240000}"/>
    <cellStyle name="40% - Accent2 7 7 2 4" xfId="20245" xr:uid="{00000000-0005-0000-0000-000060240000}"/>
    <cellStyle name="40% - Accent2 7 7 2_Attribute (16-17)" xfId="6619" xr:uid="{00000000-0005-0000-0000-000061240000}"/>
    <cellStyle name="40% - Accent2 7 7 3" xfId="6620" xr:uid="{00000000-0005-0000-0000-000062240000}"/>
    <cellStyle name="40% - Accent2 7 7 3 2" xfId="20246" xr:uid="{00000000-0005-0000-0000-000063240000}"/>
    <cellStyle name="40% - Accent2 7 7 3_CountryRegionMap" xfId="31969" xr:uid="{00000000-0005-0000-0000-000064240000}"/>
    <cellStyle name="40% - Accent2 7 7 4" xfId="20247" xr:uid="{00000000-0005-0000-0000-000065240000}"/>
    <cellStyle name="40% - Accent2 7 7 5" xfId="20248" xr:uid="{00000000-0005-0000-0000-000066240000}"/>
    <cellStyle name="40% - Accent2 7 7 6" xfId="20249" xr:uid="{00000000-0005-0000-0000-000067240000}"/>
    <cellStyle name="40% - Accent2 7 7 7" xfId="20250" xr:uid="{00000000-0005-0000-0000-000068240000}"/>
    <cellStyle name="40% - Accent2 7 7_Attribute (16-17)" xfId="6621" xr:uid="{00000000-0005-0000-0000-000069240000}"/>
    <cellStyle name="40% - Accent2 7 8" xfId="6622" xr:uid="{00000000-0005-0000-0000-00006A240000}"/>
    <cellStyle name="40% - Accent2 7 9" xfId="6623" xr:uid="{00000000-0005-0000-0000-00006B240000}"/>
    <cellStyle name="40% - Accent2 7_Attribute" xfId="18027" xr:uid="{00000000-0005-0000-0000-00006C240000}"/>
    <cellStyle name="40% - Accent2 8" xfId="306" xr:uid="{00000000-0005-0000-0000-00006D240000}"/>
    <cellStyle name="40% - Accent2 8 10" xfId="6624" xr:uid="{00000000-0005-0000-0000-00006E240000}"/>
    <cellStyle name="40% - Accent2 8 11" xfId="6625" xr:uid="{00000000-0005-0000-0000-00006F240000}"/>
    <cellStyle name="40% - Accent2 8 11 2" xfId="6626" xr:uid="{00000000-0005-0000-0000-000070240000}"/>
    <cellStyle name="40% - Accent2 8 11 2 2" xfId="20251" xr:uid="{00000000-0005-0000-0000-000071240000}"/>
    <cellStyle name="40% - Accent2 8 11 2_CountryRegionMap" xfId="31970" xr:uid="{00000000-0005-0000-0000-000072240000}"/>
    <cellStyle name="40% - Accent2 8 11 3" xfId="6627" xr:uid="{00000000-0005-0000-0000-000073240000}"/>
    <cellStyle name="40% - Accent2 8 11 3 2" xfId="20252" xr:uid="{00000000-0005-0000-0000-000074240000}"/>
    <cellStyle name="40% - Accent2 8 11 3_CountryRegionMap" xfId="31971" xr:uid="{00000000-0005-0000-0000-000075240000}"/>
    <cellStyle name="40% - Accent2 8 11 4" xfId="20253" xr:uid="{00000000-0005-0000-0000-000076240000}"/>
    <cellStyle name="40% - Accent2 8 11_Attribute (16-17)" xfId="6628" xr:uid="{00000000-0005-0000-0000-000077240000}"/>
    <cellStyle name="40% - Accent2 8 12" xfId="6629" xr:uid="{00000000-0005-0000-0000-000078240000}"/>
    <cellStyle name="40% - Accent2 8 12 2" xfId="20254" xr:uid="{00000000-0005-0000-0000-000079240000}"/>
    <cellStyle name="40% - Accent2 8 12_CountryRegionMap" xfId="31972" xr:uid="{00000000-0005-0000-0000-00007A240000}"/>
    <cellStyle name="40% - Accent2 8 13" xfId="20255" xr:uid="{00000000-0005-0000-0000-00007B240000}"/>
    <cellStyle name="40% - Accent2 8 14" xfId="20256" xr:uid="{00000000-0005-0000-0000-00007C240000}"/>
    <cellStyle name="40% - Accent2 8 15" xfId="20257" xr:uid="{00000000-0005-0000-0000-00007D240000}"/>
    <cellStyle name="40% - Accent2 8 16" xfId="20258" xr:uid="{00000000-0005-0000-0000-00007E240000}"/>
    <cellStyle name="40% - Accent2 8 17" xfId="20259" xr:uid="{00000000-0005-0000-0000-00007F240000}"/>
    <cellStyle name="40% - Accent2 8 18" xfId="20260" xr:uid="{00000000-0005-0000-0000-000080240000}"/>
    <cellStyle name="40% - Accent2 8 2" xfId="6630" xr:uid="{00000000-0005-0000-0000-000081240000}"/>
    <cellStyle name="40% - Accent2 8 2 10" xfId="6631" xr:uid="{00000000-0005-0000-0000-000082240000}"/>
    <cellStyle name="40% - Accent2 8 2 10 2" xfId="20261" xr:uid="{00000000-0005-0000-0000-000083240000}"/>
    <cellStyle name="40% - Accent2 8 2 10_CountryRegionMap" xfId="31973" xr:uid="{00000000-0005-0000-0000-000084240000}"/>
    <cellStyle name="40% - Accent2 8 2 11" xfId="20262" xr:uid="{00000000-0005-0000-0000-000085240000}"/>
    <cellStyle name="40% - Accent2 8 2 2" xfId="6632" xr:uid="{00000000-0005-0000-0000-000086240000}"/>
    <cellStyle name="40% - Accent2 8 2 2 10" xfId="20263" xr:uid="{00000000-0005-0000-0000-000087240000}"/>
    <cellStyle name="40% - Accent2 8 2 2 2" xfId="6633" xr:uid="{00000000-0005-0000-0000-000088240000}"/>
    <cellStyle name="40% - Accent2 8 2 2 2 2" xfId="6634" xr:uid="{00000000-0005-0000-0000-000089240000}"/>
    <cellStyle name="40% - Accent2 8 2 2 2 2 2" xfId="6635" xr:uid="{00000000-0005-0000-0000-00008A240000}"/>
    <cellStyle name="40% - Accent2 8 2 2 2 2 2 2" xfId="20264" xr:uid="{00000000-0005-0000-0000-00008B240000}"/>
    <cellStyle name="40% - Accent2 8 2 2 2 2 2_CountryRegionMap" xfId="31974" xr:uid="{00000000-0005-0000-0000-00008C240000}"/>
    <cellStyle name="40% - Accent2 8 2 2 2 2 3" xfId="6636" xr:uid="{00000000-0005-0000-0000-00008D240000}"/>
    <cellStyle name="40% - Accent2 8 2 2 2 2 3 2" xfId="20265" xr:uid="{00000000-0005-0000-0000-00008E240000}"/>
    <cellStyle name="40% - Accent2 8 2 2 2 2 3_CountryRegionMap" xfId="31975" xr:uid="{00000000-0005-0000-0000-00008F240000}"/>
    <cellStyle name="40% - Accent2 8 2 2 2 2 4" xfId="20266" xr:uid="{00000000-0005-0000-0000-000090240000}"/>
    <cellStyle name="40% - Accent2 8 2 2 2 2_Attribute (16-17)" xfId="6637" xr:uid="{00000000-0005-0000-0000-000091240000}"/>
    <cellStyle name="40% - Accent2 8 2 2 2 3" xfId="6638" xr:uid="{00000000-0005-0000-0000-000092240000}"/>
    <cellStyle name="40% - Accent2 8 2 2 2 3 2" xfId="20267" xr:uid="{00000000-0005-0000-0000-000093240000}"/>
    <cellStyle name="40% - Accent2 8 2 2 2 3_CountryRegionMap" xfId="31976" xr:uid="{00000000-0005-0000-0000-000094240000}"/>
    <cellStyle name="40% - Accent2 8 2 2 2 4" xfId="20268" xr:uid="{00000000-0005-0000-0000-000095240000}"/>
    <cellStyle name="40% - Accent2 8 2 2 2 5" xfId="20269" xr:uid="{00000000-0005-0000-0000-000096240000}"/>
    <cellStyle name="40% - Accent2 8 2 2 2 6" xfId="20270" xr:uid="{00000000-0005-0000-0000-000097240000}"/>
    <cellStyle name="40% - Accent2 8 2 2 2 7" xfId="20271" xr:uid="{00000000-0005-0000-0000-000098240000}"/>
    <cellStyle name="40% - Accent2 8 2 2 2_Attribute (16-17)" xfId="6639" xr:uid="{00000000-0005-0000-0000-000099240000}"/>
    <cellStyle name="40% - Accent2 8 2 2 3" xfId="6640" xr:uid="{00000000-0005-0000-0000-00009A240000}"/>
    <cellStyle name="40% - Accent2 8 2 2 3 2" xfId="6641" xr:uid="{00000000-0005-0000-0000-00009B240000}"/>
    <cellStyle name="40% - Accent2 8 2 2 3 2 2" xfId="6642" xr:uid="{00000000-0005-0000-0000-00009C240000}"/>
    <cellStyle name="40% - Accent2 8 2 2 3 2 2 2" xfId="20272" xr:uid="{00000000-0005-0000-0000-00009D240000}"/>
    <cellStyle name="40% - Accent2 8 2 2 3 2 2_CountryRegionMap" xfId="31977" xr:uid="{00000000-0005-0000-0000-00009E240000}"/>
    <cellStyle name="40% - Accent2 8 2 2 3 2 3" xfId="6643" xr:uid="{00000000-0005-0000-0000-00009F240000}"/>
    <cellStyle name="40% - Accent2 8 2 2 3 2 3 2" xfId="20273" xr:uid="{00000000-0005-0000-0000-0000A0240000}"/>
    <cellStyle name="40% - Accent2 8 2 2 3 2 3_CountryRegionMap" xfId="31978" xr:uid="{00000000-0005-0000-0000-0000A1240000}"/>
    <cellStyle name="40% - Accent2 8 2 2 3 2 4" xfId="20274" xr:uid="{00000000-0005-0000-0000-0000A2240000}"/>
    <cellStyle name="40% - Accent2 8 2 2 3 2_Attribute (16-17)" xfId="6644" xr:uid="{00000000-0005-0000-0000-0000A3240000}"/>
    <cellStyle name="40% - Accent2 8 2 2 3 3" xfId="6645" xr:uid="{00000000-0005-0000-0000-0000A4240000}"/>
    <cellStyle name="40% - Accent2 8 2 2 3 3 2" xfId="20275" xr:uid="{00000000-0005-0000-0000-0000A5240000}"/>
    <cellStyle name="40% - Accent2 8 2 2 3 3_CountryRegionMap" xfId="31979" xr:uid="{00000000-0005-0000-0000-0000A6240000}"/>
    <cellStyle name="40% - Accent2 8 2 2 3 4" xfId="20276" xr:uid="{00000000-0005-0000-0000-0000A7240000}"/>
    <cellStyle name="40% - Accent2 8 2 2 3 5" xfId="20277" xr:uid="{00000000-0005-0000-0000-0000A8240000}"/>
    <cellStyle name="40% - Accent2 8 2 2 3 6" xfId="20278" xr:uid="{00000000-0005-0000-0000-0000A9240000}"/>
    <cellStyle name="40% - Accent2 8 2 2 3 7" xfId="20279" xr:uid="{00000000-0005-0000-0000-0000AA240000}"/>
    <cellStyle name="40% - Accent2 8 2 2 3_Attribute (16-17)" xfId="6646" xr:uid="{00000000-0005-0000-0000-0000AB240000}"/>
    <cellStyle name="40% - Accent2 8 2 2 4" xfId="6647" xr:uid="{00000000-0005-0000-0000-0000AC240000}"/>
    <cellStyle name="40% - Accent2 8 2 2 4 2" xfId="6648" xr:uid="{00000000-0005-0000-0000-0000AD240000}"/>
    <cellStyle name="40% - Accent2 8 2 2 4 2 2" xfId="6649" xr:uid="{00000000-0005-0000-0000-0000AE240000}"/>
    <cellStyle name="40% - Accent2 8 2 2 4 2 2 2" xfId="20280" xr:uid="{00000000-0005-0000-0000-0000AF240000}"/>
    <cellStyle name="40% - Accent2 8 2 2 4 2 2_CountryRegionMap" xfId="31980" xr:uid="{00000000-0005-0000-0000-0000B0240000}"/>
    <cellStyle name="40% - Accent2 8 2 2 4 2 3" xfId="6650" xr:uid="{00000000-0005-0000-0000-0000B1240000}"/>
    <cellStyle name="40% - Accent2 8 2 2 4 2 3 2" xfId="20281" xr:uid="{00000000-0005-0000-0000-0000B2240000}"/>
    <cellStyle name="40% - Accent2 8 2 2 4 2 3_CountryRegionMap" xfId="31981" xr:uid="{00000000-0005-0000-0000-0000B3240000}"/>
    <cellStyle name="40% - Accent2 8 2 2 4 2 4" xfId="20282" xr:uid="{00000000-0005-0000-0000-0000B4240000}"/>
    <cellStyle name="40% - Accent2 8 2 2 4 2_Attribute (16-17)" xfId="6651" xr:uid="{00000000-0005-0000-0000-0000B5240000}"/>
    <cellStyle name="40% - Accent2 8 2 2 4 3" xfId="6652" xr:uid="{00000000-0005-0000-0000-0000B6240000}"/>
    <cellStyle name="40% - Accent2 8 2 2 4 3 2" xfId="20283" xr:uid="{00000000-0005-0000-0000-0000B7240000}"/>
    <cellStyle name="40% - Accent2 8 2 2 4 3_CountryRegionMap" xfId="31982" xr:uid="{00000000-0005-0000-0000-0000B8240000}"/>
    <cellStyle name="40% - Accent2 8 2 2 4 4" xfId="20284" xr:uid="{00000000-0005-0000-0000-0000B9240000}"/>
    <cellStyle name="40% - Accent2 8 2 2 4 5" xfId="20285" xr:uid="{00000000-0005-0000-0000-0000BA240000}"/>
    <cellStyle name="40% - Accent2 8 2 2 4 6" xfId="20286" xr:uid="{00000000-0005-0000-0000-0000BB240000}"/>
    <cellStyle name="40% - Accent2 8 2 2 4 7" xfId="20287" xr:uid="{00000000-0005-0000-0000-0000BC240000}"/>
    <cellStyle name="40% - Accent2 8 2 2 4_Attribute (16-17)" xfId="6653" xr:uid="{00000000-0005-0000-0000-0000BD240000}"/>
    <cellStyle name="40% - Accent2 8 2 2 5" xfId="6654" xr:uid="{00000000-0005-0000-0000-0000BE240000}"/>
    <cellStyle name="40% - Accent2 8 2 2 6" xfId="6655" xr:uid="{00000000-0005-0000-0000-0000BF240000}"/>
    <cellStyle name="40% - Accent2 8 2 2 7" xfId="6656" xr:uid="{00000000-0005-0000-0000-0000C0240000}"/>
    <cellStyle name="40% - Accent2 8 2 2 8" xfId="6657" xr:uid="{00000000-0005-0000-0000-0000C1240000}"/>
    <cellStyle name="40% - Accent2 8 2 2 8 2" xfId="6658" xr:uid="{00000000-0005-0000-0000-0000C2240000}"/>
    <cellStyle name="40% - Accent2 8 2 2 8 2 2" xfId="20288" xr:uid="{00000000-0005-0000-0000-0000C3240000}"/>
    <cellStyle name="40% - Accent2 8 2 2 8 2_CountryRegionMap" xfId="31983" xr:uid="{00000000-0005-0000-0000-0000C4240000}"/>
    <cellStyle name="40% - Accent2 8 2 2 8 3" xfId="6659" xr:uid="{00000000-0005-0000-0000-0000C5240000}"/>
    <cellStyle name="40% - Accent2 8 2 2 8 3 2" xfId="20289" xr:uid="{00000000-0005-0000-0000-0000C6240000}"/>
    <cellStyle name="40% - Accent2 8 2 2 8 3_CountryRegionMap" xfId="31984" xr:uid="{00000000-0005-0000-0000-0000C7240000}"/>
    <cellStyle name="40% - Accent2 8 2 2 8 4" xfId="20290" xr:uid="{00000000-0005-0000-0000-0000C8240000}"/>
    <cellStyle name="40% - Accent2 8 2 2 8_Attribute (16-17)" xfId="6660" xr:uid="{00000000-0005-0000-0000-0000C9240000}"/>
    <cellStyle name="40% - Accent2 8 2 2 9" xfId="6661" xr:uid="{00000000-0005-0000-0000-0000CA240000}"/>
    <cellStyle name="40% - Accent2 8 2 2 9 2" xfId="20291" xr:uid="{00000000-0005-0000-0000-0000CB240000}"/>
    <cellStyle name="40% - Accent2 8 2 2 9_CountryRegionMap" xfId="31985" xr:uid="{00000000-0005-0000-0000-0000CC240000}"/>
    <cellStyle name="40% - Accent2 8 2 2_Attribute (16-17)" xfId="6662" xr:uid="{00000000-0005-0000-0000-0000CD240000}"/>
    <cellStyle name="40% - Accent2 8 2 3" xfId="6663" xr:uid="{00000000-0005-0000-0000-0000CE240000}"/>
    <cellStyle name="40% - Accent2 8 2 3 2" xfId="6664" xr:uid="{00000000-0005-0000-0000-0000CF240000}"/>
    <cellStyle name="40% - Accent2 8 2 3 2 2" xfId="6665" xr:uid="{00000000-0005-0000-0000-0000D0240000}"/>
    <cellStyle name="40% - Accent2 8 2 3 2 2 2" xfId="20292" xr:uid="{00000000-0005-0000-0000-0000D1240000}"/>
    <cellStyle name="40% - Accent2 8 2 3 2 2_CountryRegionMap" xfId="31986" xr:uid="{00000000-0005-0000-0000-0000D2240000}"/>
    <cellStyle name="40% - Accent2 8 2 3 2 3" xfId="6666" xr:uid="{00000000-0005-0000-0000-0000D3240000}"/>
    <cellStyle name="40% - Accent2 8 2 3 2 3 2" xfId="20293" xr:uid="{00000000-0005-0000-0000-0000D4240000}"/>
    <cellStyle name="40% - Accent2 8 2 3 2 3_CountryRegionMap" xfId="31987" xr:uid="{00000000-0005-0000-0000-0000D5240000}"/>
    <cellStyle name="40% - Accent2 8 2 3 2 4" xfId="20294" xr:uid="{00000000-0005-0000-0000-0000D6240000}"/>
    <cellStyle name="40% - Accent2 8 2 3 2_Attribute (16-17)" xfId="6667" xr:uid="{00000000-0005-0000-0000-0000D7240000}"/>
    <cellStyle name="40% - Accent2 8 2 3 3" xfId="6668" xr:uid="{00000000-0005-0000-0000-0000D8240000}"/>
    <cellStyle name="40% - Accent2 8 2 3 3 2" xfId="20295" xr:uid="{00000000-0005-0000-0000-0000D9240000}"/>
    <cellStyle name="40% - Accent2 8 2 3 3_CountryRegionMap" xfId="31988" xr:uid="{00000000-0005-0000-0000-0000DA240000}"/>
    <cellStyle name="40% - Accent2 8 2 3 4" xfId="20296" xr:uid="{00000000-0005-0000-0000-0000DB240000}"/>
    <cellStyle name="40% - Accent2 8 2 3 5" xfId="20297" xr:uid="{00000000-0005-0000-0000-0000DC240000}"/>
    <cellStyle name="40% - Accent2 8 2 3 6" xfId="20298" xr:uid="{00000000-0005-0000-0000-0000DD240000}"/>
    <cellStyle name="40% - Accent2 8 2 3 7" xfId="20299" xr:uid="{00000000-0005-0000-0000-0000DE240000}"/>
    <cellStyle name="40% - Accent2 8 2 3_Attribute (16-17)" xfId="6669" xr:uid="{00000000-0005-0000-0000-0000DF240000}"/>
    <cellStyle name="40% - Accent2 8 2 4" xfId="6670" xr:uid="{00000000-0005-0000-0000-0000E0240000}"/>
    <cellStyle name="40% - Accent2 8 2 4 2" xfId="6671" xr:uid="{00000000-0005-0000-0000-0000E1240000}"/>
    <cellStyle name="40% - Accent2 8 2 4 2 2" xfId="6672" xr:uid="{00000000-0005-0000-0000-0000E2240000}"/>
    <cellStyle name="40% - Accent2 8 2 4 2 2 2" xfId="20300" xr:uid="{00000000-0005-0000-0000-0000E3240000}"/>
    <cellStyle name="40% - Accent2 8 2 4 2 2_CountryRegionMap" xfId="31989" xr:uid="{00000000-0005-0000-0000-0000E4240000}"/>
    <cellStyle name="40% - Accent2 8 2 4 2 3" xfId="6673" xr:uid="{00000000-0005-0000-0000-0000E5240000}"/>
    <cellStyle name="40% - Accent2 8 2 4 2 3 2" xfId="20301" xr:uid="{00000000-0005-0000-0000-0000E6240000}"/>
    <cellStyle name="40% - Accent2 8 2 4 2 3_CountryRegionMap" xfId="31990" xr:uid="{00000000-0005-0000-0000-0000E7240000}"/>
    <cellStyle name="40% - Accent2 8 2 4 2 4" xfId="20302" xr:uid="{00000000-0005-0000-0000-0000E8240000}"/>
    <cellStyle name="40% - Accent2 8 2 4 2_Attribute (16-17)" xfId="6674" xr:uid="{00000000-0005-0000-0000-0000E9240000}"/>
    <cellStyle name="40% - Accent2 8 2 4 3" xfId="6675" xr:uid="{00000000-0005-0000-0000-0000EA240000}"/>
    <cellStyle name="40% - Accent2 8 2 4 3 2" xfId="20303" xr:uid="{00000000-0005-0000-0000-0000EB240000}"/>
    <cellStyle name="40% - Accent2 8 2 4 3_CountryRegionMap" xfId="31991" xr:uid="{00000000-0005-0000-0000-0000EC240000}"/>
    <cellStyle name="40% - Accent2 8 2 4 4" xfId="20304" xr:uid="{00000000-0005-0000-0000-0000ED240000}"/>
    <cellStyle name="40% - Accent2 8 2 4 5" xfId="20305" xr:uid="{00000000-0005-0000-0000-0000EE240000}"/>
    <cellStyle name="40% - Accent2 8 2 4 6" xfId="20306" xr:uid="{00000000-0005-0000-0000-0000EF240000}"/>
    <cellStyle name="40% - Accent2 8 2 4 7" xfId="20307" xr:uid="{00000000-0005-0000-0000-0000F0240000}"/>
    <cellStyle name="40% - Accent2 8 2 4_Attribute (16-17)" xfId="6676" xr:uid="{00000000-0005-0000-0000-0000F1240000}"/>
    <cellStyle name="40% - Accent2 8 2 5" xfId="6677" xr:uid="{00000000-0005-0000-0000-0000F2240000}"/>
    <cellStyle name="40% - Accent2 8 2 5 2" xfId="6678" xr:uid="{00000000-0005-0000-0000-0000F3240000}"/>
    <cellStyle name="40% - Accent2 8 2 5 2 2" xfId="6679" xr:uid="{00000000-0005-0000-0000-0000F4240000}"/>
    <cellStyle name="40% - Accent2 8 2 5 2 2 2" xfId="20308" xr:uid="{00000000-0005-0000-0000-0000F5240000}"/>
    <cellStyle name="40% - Accent2 8 2 5 2 2_CountryRegionMap" xfId="31992" xr:uid="{00000000-0005-0000-0000-0000F6240000}"/>
    <cellStyle name="40% - Accent2 8 2 5 2 3" xfId="6680" xr:uid="{00000000-0005-0000-0000-0000F7240000}"/>
    <cellStyle name="40% - Accent2 8 2 5 2 3 2" xfId="20309" xr:uid="{00000000-0005-0000-0000-0000F8240000}"/>
    <cellStyle name="40% - Accent2 8 2 5 2 3_CountryRegionMap" xfId="31993" xr:uid="{00000000-0005-0000-0000-0000F9240000}"/>
    <cellStyle name="40% - Accent2 8 2 5 2 4" xfId="20310" xr:uid="{00000000-0005-0000-0000-0000FA240000}"/>
    <cellStyle name="40% - Accent2 8 2 5 2_Attribute (16-17)" xfId="6681" xr:uid="{00000000-0005-0000-0000-0000FB240000}"/>
    <cellStyle name="40% - Accent2 8 2 5 3" xfId="6682" xr:uid="{00000000-0005-0000-0000-0000FC240000}"/>
    <cellStyle name="40% - Accent2 8 2 5 3 2" xfId="20311" xr:uid="{00000000-0005-0000-0000-0000FD240000}"/>
    <cellStyle name="40% - Accent2 8 2 5 3_CountryRegionMap" xfId="31994" xr:uid="{00000000-0005-0000-0000-0000FE240000}"/>
    <cellStyle name="40% - Accent2 8 2 5 4" xfId="20312" xr:uid="{00000000-0005-0000-0000-0000FF240000}"/>
    <cellStyle name="40% - Accent2 8 2 5 5" xfId="20313" xr:uid="{00000000-0005-0000-0000-000000250000}"/>
    <cellStyle name="40% - Accent2 8 2 5 6" xfId="20314" xr:uid="{00000000-0005-0000-0000-000001250000}"/>
    <cellStyle name="40% - Accent2 8 2 5 7" xfId="20315" xr:uid="{00000000-0005-0000-0000-000002250000}"/>
    <cellStyle name="40% - Accent2 8 2 5_Attribute (16-17)" xfId="6683" xr:uid="{00000000-0005-0000-0000-000003250000}"/>
    <cellStyle name="40% - Accent2 8 2 6" xfId="6684" xr:uid="{00000000-0005-0000-0000-000004250000}"/>
    <cellStyle name="40% - Accent2 8 2 7" xfId="6685" xr:uid="{00000000-0005-0000-0000-000005250000}"/>
    <cellStyle name="40% - Accent2 8 2 8" xfId="6686" xr:uid="{00000000-0005-0000-0000-000006250000}"/>
    <cellStyle name="40% - Accent2 8 2 9" xfId="6687" xr:uid="{00000000-0005-0000-0000-000007250000}"/>
    <cellStyle name="40% - Accent2 8 2 9 2" xfId="6688" xr:uid="{00000000-0005-0000-0000-000008250000}"/>
    <cellStyle name="40% - Accent2 8 2 9 2 2" xfId="20316" xr:uid="{00000000-0005-0000-0000-000009250000}"/>
    <cellStyle name="40% - Accent2 8 2 9 2_CountryRegionMap" xfId="31995" xr:uid="{00000000-0005-0000-0000-00000A250000}"/>
    <cellStyle name="40% - Accent2 8 2 9 3" xfId="6689" xr:uid="{00000000-0005-0000-0000-00000B250000}"/>
    <cellStyle name="40% - Accent2 8 2 9 3 2" xfId="20317" xr:uid="{00000000-0005-0000-0000-00000C250000}"/>
    <cellStyle name="40% - Accent2 8 2 9 3_CountryRegionMap" xfId="31996" xr:uid="{00000000-0005-0000-0000-00000D250000}"/>
    <cellStyle name="40% - Accent2 8 2 9 4" xfId="20318" xr:uid="{00000000-0005-0000-0000-00000E250000}"/>
    <cellStyle name="40% - Accent2 8 2 9_Attribute (16-17)" xfId="6690" xr:uid="{00000000-0005-0000-0000-00000F250000}"/>
    <cellStyle name="40% - Accent2 8 2_Attribute (16-17)" xfId="6691" xr:uid="{00000000-0005-0000-0000-000010250000}"/>
    <cellStyle name="40% - Accent2 8 3" xfId="6692" xr:uid="{00000000-0005-0000-0000-000011250000}"/>
    <cellStyle name="40% - Accent2 8 3 10" xfId="20319" xr:uid="{00000000-0005-0000-0000-000012250000}"/>
    <cellStyle name="40% - Accent2 8 3 2" xfId="6693" xr:uid="{00000000-0005-0000-0000-000013250000}"/>
    <cellStyle name="40% - Accent2 8 3 2 2" xfId="6694" xr:uid="{00000000-0005-0000-0000-000014250000}"/>
    <cellStyle name="40% - Accent2 8 3 2 2 2" xfId="6695" xr:uid="{00000000-0005-0000-0000-000015250000}"/>
    <cellStyle name="40% - Accent2 8 3 2 2 2 2" xfId="20320" xr:uid="{00000000-0005-0000-0000-000016250000}"/>
    <cellStyle name="40% - Accent2 8 3 2 2 2_CountryRegionMap" xfId="31997" xr:uid="{00000000-0005-0000-0000-000017250000}"/>
    <cellStyle name="40% - Accent2 8 3 2 2 3" xfId="6696" xr:uid="{00000000-0005-0000-0000-000018250000}"/>
    <cellStyle name="40% - Accent2 8 3 2 2 3 2" xfId="20321" xr:uid="{00000000-0005-0000-0000-000019250000}"/>
    <cellStyle name="40% - Accent2 8 3 2 2 3_CountryRegionMap" xfId="31998" xr:uid="{00000000-0005-0000-0000-00001A250000}"/>
    <cellStyle name="40% - Accent2 8 3 2 2 4" xfId="20322" xr:uid="{00000000-0005-0000-0000-00001B250000}"/>
    <cellStyle name="40% - Accent2 8 3 2 2_Attribute (16-17)" xfId="6697" xr:uid="{00000000-0005-0000-0000-00001C250000}"/>
    <cellStyle name="40% - Accent2 8 3 2 3" xfId="6698" xr:uid="{00000000-0005-0000-0000-00001D250000}"/>
    <cellStyle name="40% - Accent2 8 3 2 3 2" xfId="20323" xr:uid="{00000000-0005-0000-0000-00001E250000}"/>
    <cellStyle name="40% - Accent2 8 3 2 3_CountryRegionMap" xfId="31999" xr:uid="{00000000-0005-0000-0000-00001F250000}"/>
    <cellStyle name="40% - Accent2 8 3 2 4" xfId="20324" xr:uid="{00000000-0005-0000-0000-000020250000}"/>
    <cellStyle name="40% - Accent2 8 3 2 5" xfId="20325" xr:uid="{00000000-0005-0000-0000-000021250000}"/>
    <cellStyle name="40% - Accent2 8 3 2 6" xfId="20326" xr:uid="{00000000-0005-0000-0000-000022250000}"/>
    <cellStyle name="40% - Accent2 8 3 2 7" xfId="20327" xr:uid="{00000000-0005-0000-0000-000023250000}"/>
    <cellStyle name="40% - Accent2 8 3 2_Attribute (16-17)" xfId="6699" xr:uid="{00000000-0005-0000-0000-000024250000}"/>
    <cellStyle name="40% - Accent2 8 3 3" xfId="6700" xr:uid="{00000000-0005-0000-0000-000025250000}"/>
    <cellStyle name="40% - Accent2 8 3 3 2" xfId="6701" xr:uid="{00000000-0005-0000-0000-000026250000}"/>
    <cellStyle name="40% - Accent2 8 3 3 2 2" xfId="6702" xr:uid="{00000000-0005-0000-0000-000027250000}"/>
    <cellStyle name="40% - Accent2 8 3 3 2 2 2" xfId="20328" xr:uid="{00000000-0005-0000-0000-000028250000}"/>
    <cellStyle name="40% - Accent2 8 3 3 2 2_CountryRegionMap" xfId="32000" xr:uid="{00000000-0005-0000-0000-000029250000}"/>
    <cellStyle name="40% - Accent2 8 3 3 2 3" xfId="6703" xr:uid="{00000000-0005-0000-0000-00002A250000}"/>
    <cellStyle name="40% - Accent2 8 3 3 2 3 2" xfId="20329" xr:uid="{00000000-0005-0000-0000-00002B250000}"/>
    <cellStyle name="40% - Accent2 8 3 3 2 3_CountryRegionMap" xfId="32001" xr:uid="{00000000-0005-0000-0000-00002C250000}"/>
    <cellStyle name="40% - Accent2 8 3 3 2 4" xfId="20330" xr:uid="{00000000-0005-0000-0000-00002D250000}"/>
    <cellStyle name="40% - Accent2 8 3 3 2_Attribute (16-17)" xfId="6704" xr:uid="{00000000-0005-0000-0000-00002E250000}"/>
    <cellStyle name="40% - Accent2 8 3 3 3" xfId="6705" xr:uid="{00000000-0005-0000-0000-00002F250000}"/>
    <cellStyle name="40% - Accent2 8 3 3 3 2" xfId="20331" xr:uid="{00000000-0005-0000-0000-000030250000}"/>
    <cellStyle name="40% - Accent2 8 3 3 3_CountryRegionMap" xfId="32002" xr:uid="{00000000-0005-0000-0000-000031250000}"/>
    <cellStyle name="40% - Accent2 8 3 3 4" xfId="20332" xr:uid="{00000000-0005-0000-0000-000032250000}"/>
    <cellStyle name="40% - Accent2 8 3 3 5" xfId="20333" xr:uid="{00000000-0005-0000-0000-000033250000}"/>
    <cellStyle name="40% - Accent2 8 3 3 6" xfId="20334" xr:uid="{00000000-0005-0000-0000-000034250000}"/>
    <cellStyle name="40% - Accent2 8 3 3 7" xfId="20335" xr:uid="{00000000-0005-0000-0000-000035250000}"/>
    <cellStyle name="40% - Accent2 8 3 3_Attribute (16-17)" xfId="6706" xr:uid="{00000000-0005-0000-0000-000036250000}"/>
    <cellStyle name="40% - Accent2 8 3 4" xfId="6707" xr:uid="{00000000-0005-0000-0000-000037250000}"/>
    <cellStyle name="40% - Accent2 8 3 4 2" xfId="6708" xr:uid="{00000000-0005-0000-0000-000038250000}"/>
    <cellStyle name="40% - Accent2 8 3 4 2 2" xfId="6709" xr:uid="{00000000-0005-0000-0000-000039250000}"/>
    <cellStyle name="40% - Accent2 8 3 4 2 2 2" xfId="20336" xr:uid="{00000000-0005-0000-0000-00003A250000}"/>
    <cellStyle name="40% - Accent2 8 3 4 2 2_CountryRegionMap" xfId="32003" xr:uid="{00000000-0005-0000-0000-00003B250000}"/>
    <cellStyle name="40% - Accent2 8 3 4 2 3" xfId="6710" xr:uid="{00000000-0005-0000-0000-00003C250000}"/>
    <cellStyle name="40% - Accent2 8 3 4 2 3 2" xfId="20337" xr:uid="{00000000-0005-0000-0000-00003D250000}"/>
    <cellStyle name="40% - Accent2 8 3 4 2 3_CountryRegionMap" xfId="32004" xr:uid="{00000000-0005-0000-0000-00003E250000}"/>
    <cellStyle name="40% - Accent2 8 3 4 2 4" xfId="20338" xr:uid="{00000000-0005-0000-0000-00003F250000}"/>
    <cellStyle name="40% - Accent2 8 3 4 2_Attribute (16-17)" xfId="6711" xr:uid="{00000000-0005-0000-0000-000040250000}"/>
    <cellStyle name="40% - Accent2 8 3 4 3" xfId="6712" xr:uid="{00000000-0005-0000-0000-000041250000}"/>
    <cellStyle name="40% - Accent2 8 3 4 3 2" xfId="20339" xr:uid="{00000000-0005-0000-0000-000042250000}"/>
    <cellStyle name="40% - Accent2 8 3 4 3_CountryRegionMap" xfId="32005" xr:uid="{00000000-0005-0000-0000-000043250000}"/>
    <cellStyle name="40% - Accent2 8 3 4 4" xfId="20340" xr:uid="{00000000-0005-0000-0000-000044250000}"/>
    <cellStyle name="40% - Accent2 8 3 4 5" xfId="20341" xr:uid="{00000000-0005-0000-0000-000045250000}"/>
    <cellStyle name="40% - Accent2 8 3 4 6" xfId="20342" xr:uid="{00000000-0005-0000-0000-000046250000}"/>
    <cellStyle name="40% - Accent2 8 3 4 7" xfId="20343" xr:uid="{00000000-0005-0000-0000-000047250000}"/>
    <cellStyle name="40% - Accent2 8 3 4_Attribute (16-17)" xfId="6713" xr:uid="{00000000-0005-0000-0000-000048250000}"/>
    <cellStyle name="40% - Accent2 8 3 5" xfId="6714" xr:uid="{00000000-0005-0000-0000-000049250000}"/>
    <cellStyle name="40% - Accent2 8 3 6" xfId="6715" xr:uid="{00000000-0005-0000-0000-00004A250000}"/>
    <cellStyle name="40% - Accent2 8 3 7" xfId="6716" xr:uid="{00000000-0005-0000-0000-00004B250000}"/>
    <cellStyle name="40% - Accent2 8 3 8" xfId="6717" xr:uid="{00000000-0005-0000-0000-00004C250000}"/>
    <cellStyle name="40% - Accent2 8 3 8 2" xfId="6718" xr:uid="{00000000-0005-0000-0000-00004D250000}"/>
    <cellStyle name="40% - Accent2 8 3 8 2 2" xfId="20344" xr:uid="{00000000-0005-0000-0000-00004E250000}"/>
    <cellStyle name="40% - Accent2 8 3 8 2_CountryRegionMap" xfId="32006" xr:uid="{00000000-0005-0000-0000-00004F250000}"/>
    <cellStyle name="40% - Accent2 8 3 8 3" xfId="6719" xr:uid="{00000000-0005-0000-0000-000050250000}"/>
    <cellStyle name="40% - Accent2 8 3 8 3 2" xfId="20345" xr:uid="{00000000-0005-0000-0000-000051250000}"/>
    <cellStyle name="40% - Accent2 8 3 8 3_CountryRegionMap" xfId="32007" xr:uid="{00000000-0005-0000-0000-000052250000}"/>
    <cellStyle name="40% - Accent2 8 3 8 4" xfId="20346" xr:uid="{00000000-0005-0000-0000-000053250000}"/>
    <cellStyle name="40% - Accent2 8 3 8_Attribute (16-17)" xfId="6720" xr:uid="{00000000-0005-0000-0000-000054250000}"/>
    <cellStyle name="40% - Accent2 8 3 9" xfId="6721" xr:uid="{00000000-0005-0000-0000-000055250000}"/>
    <cellStyle name="40% - Accent2 8 3 9 2" xfId="20347" xr:uid="{00000000-0005-0000-0000-000056250000}"/>
    <cellStyle name="40% - Accent2 8 3 9_CountryRegionMap" xfId="32008" xr:uid="{00000000-0005-0000-0000-000057250000}"/>
    <cellStyle name="40% - Accent2 8 3_Attribute (16-17)" xfId="6722" xr:uid="{00000000-0005-0000-0000-000058250000}"/>
    <cellStyle name="40% - Accent2 8 4" xfId="6723" xr:uid="{00000000-0005-0000-0000-000059250000}"/>
    <cellStyle name="40% - Accent2 8 4 10" xfId="20348" xr:uid="{00000000-0005-0000-0000-00005A250000}"/>
    <cellStyle name="40% - Accent2 8 4 2" xfId="6724" xr:uid="{00000000-0005-0000-0000-00005B250000}"/>
    <cellStyle name="40% - Accent2 8 4 2 2" xfId="6725" xr:uid="{00000000-0005-0000-0000-00005C250000}"/>
    <cellStyle name="40% - Accent2 8 4 2 2 2" xfId="6726" xr:uid="{00000000-0005-0000-0000-00005D250000}"/>
    <cellStyle name="40% - Accent2 8 4 2 2 2 2" xfId="20349" xr:uid="{00000000-0005-0000-0000-00005E250000}"/>
    <cellStyle name="40% - Accent2 8 4 2 2 2_CountryRegionMap" xfId="32009" xr:uid="{00000000-0005-0000-0000-00005F250000}"/>
    <cellStyle name="40% - Accent2 8 4 2 2 3" xfId="6727" xr:uid="{00000000-0005-0000-0000-000060250000}"/>
    <cellStyle name="40% - Accent2 8 4 2 2 3 2" xfId="20350" xr:uid="{00000000-0005-0000-0000-000061250000}"/>
    <cellStyle name="40% - Accent2 8 4 2 2 3_CountryRegionMap" xfId="32010" xr:uid="{00000000-0005-0000-0000-000062250000}"/>
    <cellStyle name="40% - Accent2 8 4 2 2 4" xfId="20351" xr:uid="{00000000-0005-0000-0000-000063250000}"/>
    <cellStyle name="40% - Accent2 8 4 2 2_Attribute (16-17)" xfId="6728" xr:uid="{00000000-0005-0000-0000-000064250000}"/>
    <cellStyle name="40% - Accent2 8 4 2 3" xfId="6729" xr:uid="{00000000-0005-0000-0000-000065250000}"/>
    <cellStyle name="40% - Accent2 8 4 2 3 2" xfId="20352" xr:uid="{00000000-0005-0000-0000-000066250000}"/>
    <cellStyle name="40% - Accent2 8 4 2 3_CountryRegionMap" xfId="32011" xr:uid="{00000000-0005-0000-0000-000067250000}"/>
    <cellStyle name="40% - Accent2 8 4 2 4" xfId="20353" xr:uid="{00000000-0005-0000-0000-000068250000}"/>
    <cellStyle name="40% - Accent2 8 4 2 5" xfId="20354" xr:uid="{00000000-0005-0000-0000-000069250000}"/>
    <cellStyle name="40% - Accent2 8 4 2 6" xfId="20355" xr:uid="{00000000-0005-0000-0000-00006A250000}"/>
    <cellStyle name="40% - Accent2 8 4 2 7" xfId="20356" xr:uid="{00000000-0005-0000-0000-00006B250000}"/>
    <cellStyle name="40% - Accent2 8 4 2_Attribute (16-17)" xfId="6730" xr:uid="{00000000-0005-0000-0000-00006C250000}"/>
    <cellStyle name="40% - Accent2 8 4 3" xfId="6731" xr:uid="{00000000-0005-0000-0000-00006D250000}"/>
    <cellStyle name="40% - Accent2 8 4 3 2" xfId="6732" xr:uid="{00000000-0005-0000-0000-00006E250000}"/>
    <cellStyle name="40% - Accent2 8 4 3 2 2" xfId="6733" xr:uid="{00000000-0005-0000-0000-00006F250000}"/>
    <cellStyle name="40% - Accent2 8 4 3 2 2 2" xfId="20357" xr:uid="{00000000-0005-0000-0000-000070250000}"/>
    <cellStyle name="40% - Accent2 8 4 3 2 2_CountryRegionMap" xfId="32012" xr:uid="{00000000-0005-0000-0000-000071250000}"/>
    <cellStyle name="40% - Accent2 8 4 3 2 3" xfId="6734" xr:uid="{00000000-0005-0000-0000-000072250000}"/>
    <cellStyle name="40% - Accent2 8 4 3 2 3 2" xfId="20358" xr:uid="{00000000-0005-0000-0000-000073250000}"/>
    <cellStyle name="40% - Accent2 8 4 3 2 3_CountryRegionMap" xfId="32013" xr:uid="{00000000-0005-0000-0000-000074250000}"/>
    <cellStyle name="40% - Accent2 8 4 3 2 4" xfId="20359" xr:uid="{00000000-0005-0000-0000-000075250000}"/>
    <cellStyle name="40% - Accent2 8 4 3 2_Attribute (16-17)" xfId="6735" xr:uid="{00000000-0005-0000-0000-000076250000}"/>
    <cellStyle name="40% - Accent2 8 4 3 3" xfId="6736" xr:uid="{00000000-0005-0000-0000-000077250000}"/>
    <cellStyle name="40% - Accent2 8 4 3 3 2" xfId="20360" xr:uid="{00000000-0005-0000-0000-000078250000}"/>
    <cellStyle name="40% - Accent2 8 4 3 3_CountryRegionMap" xfId="32014" xr:uid="{00000000-0005-0000-0000-000079250000}"/>
    <cellStyle name="40% - Accent2 8 4 3 4" xfId="20361" xr:uid="{00000000-0005-0000-0000-00007A250000}"/>
    <cellStyle name="40% - Accent2 8 4 3 5" xfId="20362" xr:uid="{00000000-0005-0000-0000-00007B250000}"/>
    <cellStyle name="40% - Accent2 8 4 3 6" xfId="20363" xr:uid="{00000000-0005-0000-0000-00007C250000}"/>
    <cellStyle name="40% - Accent2 8 4 3 7" xfId="20364" xr:uid="{00000000-0005-0000-0000-00007D250000}"/>
    <cellStyle name="40% - Accent2 8 4 3_Attribute (16-17)" xfId="6737" xr:uid="{00000000-0005-0000-0000-00007E250000}"/>
    <cellStyle name="40% - Accent2 8 4 4" xfId="6738" xr:uid="{00000000-0005-0000-0000-00007F250000}"/>
    <cellStyle name="40% - Accent2 8 4 4 2" xfId="6739" xr:uid="{00000000-0005-0000-0000-000080250000}"/>
    <cellStyle name="40% - Accent2 8 4 4 2 2" xfId="6740" xr:uid="{00000000-0005-0000-0000-000081250000}"/>
    <cellStyle name="40% - Accent2 8 4 4 2 2 2" xfId="20365" xr:uid="{00000000-0005-0000-0000-000082250000}"/>
    <cellStyle name="40% - Accent2 8 4 4 2 2_CountryRegionMap" xfId="32015" xr:uid="{00000000-0005-0000-0000-000083250000}"/>
    <cellStyle name="40% - Accent2 8 4 4 2 3" xfId="6741" xr:uid="{00000000-0005-0000-0000-000084250000}"/>
    <cellStyle name="40% - Accent2 8 4 4 2 3 2" xfId="20366" xr:uid="{00000000-0005-0000-0000-000085250000}"/>
    <cellStyle name="40% - Accent2 8 4 4 2 3_CountryRegionMap" xfId="32016" xr:uid="{00000000-0005-0000-0000-000086250000}"/>
    <cellStyle name="40% - Accent2 8 4 4 2 4" xfId="20367" xr:uid="{00000000-0005-0000-0000-000087250000}"/>
    <cellStyle name="40% - Accent2 8 4 4 2_Attribute (16-17)" xfId="6742" xr:uid="{00000000-0005-0000-0000-000088250000}"/>
    <cellStyle name="40% - Accent2 8 4 4 3" xfId="6743" xr:uid="{00000000-0005-0000-0000-000089250000}"/>
    <cellStyle name="40% - Accent2 8 4 4 3 2" xfId="20368" xr:uid="{00000000-0005-0000-0000-00008A250000}"/>
    <cellStyle name="40% - Accent2 8 4 4 3_CountryRegionMap" xfId="32017" xr:uid="{00000000-0005-0000-0000-00008B250000}"/>
    <cellStyle name="40% - Accent2 8 4 4 4" xfId="20369" xr:uid="{00000000-0005-0000-0000-00008C250000}"/>
    <cellStyle name="40% - Accent2 8 4 4 5" xfId="20370" xr:uid="{00000000-0005-0000-0000-00008D250000}"/>
    <cellStyle name="40% - Accent2 8 4 4 6" xfId="20371" xr:uid="{00000000-0005-0000-0000-00008E250000}"/>
    <cellStyle name="40% - Accent2 8 4 4 7" xfId="20372" xr:uid="{00000000-0005-0000-0000-00008F250000}"/>
    <cellStyle name="40% - Accent2 8 4 4_Attribute (16-17)" xfId="6744" xr:uid="{00000000-0005-0000-0000-000090250000}"/>
    <cellStyle name="40% - Accent2 8 4 5" xfId="6745" xr:uid="{00000000-0005-0000-0000-000091250000}"/>
    <cellStyle name="40% - Accent2 8 4 6" xfId="6746" xr:uid="{00000000-0005-0000-0000-000092250000}"/>
    <cellStyle name="40% - Accent2 8 4 7" xfId="6747" xr:uid="{00000000-0005-0000-0000-000093250000}"/>
    <cellStyle name="40% - Accent2 8 4 8" xfId="6748" xr:uid="{00000000-0005-0000-0000-000094250000}"/>
    <cellStyle name="40% - Accent2 8 4 8 2" xfId="6749" xr:uid="{00000000-0005-0000-0000-000095250000}"/>
    <cellStyle name="40% - Accent2 8 4 8 2 2" xfId="20373" xr:uid="{00000000-0005-0000-0000-000096250000}"/>
    <cellStyle name="40% - Accent2 8 4 8 2_CountryRegionMap" xfId="32018" xr:uid="{00000000-0005-0000-0000-000097250000}"/>
    <cellStyle name="40% - Accent2 8 4 8 3" xfId="6750" xr:uid="{00000000-0005-0000-0000-000098250000}"/>
    <cellStyle name="40% - Accent2 8 4 8 3 2" xfId="20374" xr:uid="{00000000-0005-0000-0000-000099250000}"/>
    <cellStyle name="40% - Accent2 8 4 8 3_CountryRegionMap" xfId="32019" xr:uid="{00000000-0005-0000-0000-00009A250000}"/>
    <cellStyle name="40% - Accent2 8 4 8 4" xfId="20375" xr:uid="{00000000-0005-0000-0000-00009B250000}"/>
    <cellStyle name="40% - Accent2 8 4 8_Attribute (16-17)" xfId="6751" xr:uid="{00000000-0005-0000-0000-00009C250000}"/>
    <cellStyle name="40% - Accent2 8 4 9" xfId="6752" xr:uid="{00000000-0005-0000-0000-00009D250000}"/>
    <cellStyle name="40% - Accent2 8 4 9 2" xfId="20376" xr:uid="{00000000-0005-0000-0000-00009E250000}"/>
    <cellStyle name="40% - Accent2 8 4 9_CountryRegionMap" xfId="32020" xr:uid="{00000000-0005-0000-0000-00009F250000}"/>
    <cellStyle name="40% - Accent2 8 4_Attribute (16-17)" xfId="6753" xr:uid="{00000000-0005-0000-0000-0000A0250000}"/>
    <cellStyle name="40% - Accent2 8 5" xfId="6754" xr:uid="{00000000-0005-0000-0000-0000A1250000}"/>
    <cellStyle name="40% - Accent2 8 5 2" xfId="6755" xr:uid="{00000000-0005-0000-0000-0000A2250000}"/>
    <cellStyle name="40% - Accent2 8 5 2 2" xfId="6756" xr:uid="{00000000-0005-0000-0000-0000A3250000}"/>
    <cellStyle name="40% - Accent2 8 5 2 2 2" xfId="20377" xr:uid="{00000000-0005-0000-0000-0000A4250000}"/>
    <cellStyle name="40% - Accent2 8 5 2 2_CountryRegionMap" xfId="32021" xr:uid="{00000000-0005-0000-0000-0000A5250000}"/>
    <cellStyle name="40% - Accent2 8 5 2 3" xfId="6757" xr:uid="{00000000-0005-0000-0000-0000A6250000}"/>
    <cellStyle name="40% - Accent2 8 5 2 3 2" xfId="20378" xr:uid="{00000000-0005-0000-0000-0000A7250000}"/>
    <cellStyle name="40% - Accent2 8 5 2 3_CountryRegionMap" xfId="32022" xr:uid="{00000000-0005-0000-0000-0000A8250000}"/>
    <cellStyle name="40% - Accent2 8 5 2 4" xfId="20379" xr:uid="{00000000-0005-0000-0000-0000A9250000}"/>
    <cellStyle name="40% - Accent2 8 5 2_Attribute (16-17)" xfId="6758" xr:uid="{00000000-0005-0000-0000-0000AA250000}"/>
    <cellStyle name="40% - Accent2 8 5 3" xfId="6759" xr:uid="{00000000-0005-0000-0000-0000AB250000}"/>
    <cellStyle name="40% - Accent2 8 5 3 2" xfId="20380" xr:uid="{00000000-0005-0000-0000-0000AC250000}"/>
    <cellStyle name="40% - Accent2 8 5 3_CountryRegionMap" xfId="32023" xr:uid="{00000000-0005-0000-0000-0000AD250000}"/>
    <cellStyle name="40% - Accent2 8 5 4" xfId="20381" xr:uid="{00000000-0005-0000-0000-0000AE250000}"/>
    <cellStyle name="40% - Accent2 8 5 5" xfId="20382" xr:uid="{00000000-0005-0000-0000-0000AF250000}"/>
    <cellStyle name="40% - Accent2 8 5 6" xfId="20383" xr:uid="{00000000-0005-0000-0000-0000B0250000}"/>
    <cellStyle name="40% - Accent2 8 5 7" xfId="20384" xr:uid="{00000000-0005-0000-0000-0000B1250000}"/>
    <cellStyle name="40% - Accent2 8 5_Attribute (16-17)" xfId="6760" xr:uid="{00000000-0005-0000-0000-0000B2250000}"/>
    <cellStyle name="40% - Accent2 8 6" xfId="6761" xr:uid="{00000000-0005-0000-0000-0000B3250000}"/>
    <cellStyle name="40% - Accent2 8 6 2" xfId="6762" xr:uid="{00000000-0005-0000-0000-0000B4250000}"/>
    <cellStyle name="40% - Accent2 8 6 2 2" xfId="6763" xr:uid="{00000000-0005-0000-0000-0000B5250000}"/>
    <cellStyle name="40% - Accent2 8 6 2 2 2" xfId="20385" xr:uid="{00000000-0005-0000-0000-0000B6250000}"/>
    <cellStyle name="40% - Accent2 8 6 2 2_CountryRegionMap" xfId="32024" xr:uid="{00000000-0005-0000-0000-0000B7250000}"/>
    <cellStyle name="40% - Accent2 8 6 2 3" xfId="6764" xr:uid="{00000000-0005-0000-0000-0000B8250000}"/>
    <cellStyle name="40% - Accent2 8 6 2 3 2" xfId="20386" xr:uid="{00000000-0005-0000-0000-0000B9250000}"/>
    <cellStyle name="40% - Accent2 8 6 2 3_CountryRegionMap" xfId="32025" xr:uid="{00000000-0005-0000-0000-0000BA250000}"/>
    <cellStyle name="40% - Accent2 8 6 2 4" xfId="20387" xr:uid="{00000000-0005-0000-0000-0000BB250000}"/>
    <cellStyle name="40% - Accent2 8 6 2_Attribute (16-17)" xfId="6765" xr:uid="{00000000-0005-0000-0000-0000BC250000}"/>
    <cellStyle name="40% - Accent2 8 6 3" xfId="6766" xr:uid="{00000000-0005-0000-0000-0000BD250000}"/>
    <cellStyle name="40% - Accent2 8 6 3 2" xfId="20388" xr:uid="{00000000-0005-0000-0000-0000BE250000}"/>
    <cellStyle name="40% - Accent2 8 6 3_CountryRegionMap" xfId="32026" xr:uid="{00000000-0005-0000-0000-0000BF250000}"/>
    <cellStyle name="40% - Accent2 8 6 4" xfId="20389" xr:uid="{00000000-0005-0000-0000-0000C0250000}"/>
    <cellStyle name="40% - Accent2 8 6 5" xfId="20390" xr:uid="{00000000-0005-0000-0000-0000C1250000}"/>
    <cellStyle name="40% - Accent2 8 6 6" xfId="20391" xr:uid="{00000000-0005-0000-0000-0000C2250000}"/>
    <cellStyle name="40% - Accent2 8 6 7" xfId="20392" xr:uid="{00000000-0005-0000-0000-0000C3250000}"/>
    <cellStyle name="40% - Accent2 8 6_Attribute (16-17)" xfId="6767" xr:uid="{00000000-0005-0000-0000-0000C4250000}"/>
    <cellStyle name="40% - Accent2 8 7" xfId="6768" xr:uid="{00000000-0005-0000-0000-0000C5250000}"/>
    <cellStyle name="40% - Accent2 8 7 2" xfId="6769" xr:uid="{00000000-0005-0000-0000-0000C6250000}"/>
    <cellStyle name="40% - Accent2 8 7 2 2" xfId="6770" xr:uid="{00000000-0005-0000-0000-0000C7250000}"/>
    <cellStyle name="40% - Accent2 8 7 2 2 2" xfId="20393" xr:uid="{00000000-0005-0000-0000-0000C8250000}"/>
    <cellStyle name="40% - Accent2 8 7 2 2_CountryRegionMap" xfId="32027" xr:uid="{00000000-0005-0000-0000-0000C9250000}"/>
    <cellStyle name="40% - Accent2 8 7 2 3" xfId="6771" xr:uid="{00000000-0005-0000-0000-0000CA250000}"/>
    <cellStyle name="40% - Accent2 8 7 2 3 2" xfId="20394" xr:uid="{00000000-0005-0000-0000-0000CB250000}"/>
    <cellStyle name="40% - Accent2 8 7 2 3_CountryRegionMap" xfId="32028" xr:uid="{00000000-0005-0000-0000-0000CC250000}"/>
    <cellStyle name="40% - Accent2 8 7 2 4" xfId="20395" xr:uid="{00000000-0005-0000-0000-0000CD250000}"/>
    <cellStyle name="40% - Accent2 8 7 2_Attribute (16-17)" xfId="6772" xr:uid="{00000000-0005-0000-0000-0000CE250000}"/>
    <cellStyle name="40% - Accent2 8 7 3" xfId="6773" xr:uid="{00000000-0005-0000-0000-0000CF250000}"/>
    <cellStyle name="40% - Accent2 8 7 3 2" xfId="20396" xr:uid="{00000000-0005-0000-0000-0000D0250000}"/>
    <cellStyle name="40% - Accent2 8 7 3_CountryRegionMap" xfId="32029" xr:uid="{00000000-0005-0000-0000-0000D1250000}"/>
    <cellStyle name="40% - Accent2 8 7 4" xfId="20397" xr:uid="{00000000-0005-0000-0000-0000D2250000}"/>
    <cellStyle name="40% - Accent2 8 7 5" xfId="20398" xr:uid="{00000000-0005-0000-0000-0000D3250000}"/>
    <cellStyle name="40% - Accent2 8 7 6" xfId="20399" xr:uid="{00000000-0005-0000-0000-0000D4250000}"/>
    <cellStyle name="40% - Accent2 8 7 7" xfId="20400" xr:uid="{00000000-0005-0000-0000-0000D5250000}"/>
    <cellStyle name="40% - Accent2 8 7_Attribute (16-17)" xfId="6774" xr:uid="{00000000-0005-0000-0000-0000D6250000}"/>
    <cellStyle name="40% - Accent2 8 8" xfId="6775" xr:uid="{00000000-0005-0000-0000-0000D7250000}"/>
    <cellStyle name="40% - Accent2 8 9" xfId="6776" xr:uid="{00000000-0005-0000-0000-0000D8250000}"/>
    <cellStyle name="40% - Accent2 8_Attribute" xfId="18028" xr:uid="{00000000-0005-0000-0000-0000D9250000}"/>
    <cellStyle name="40% - Accent2 9" xfId="6777" xr:uid="{00000000-0005-0000-0000-0000DA250000}"/>
    <cellStyle name="40% - Accent3" xfId="18" builtinId="39" customBuiltin="1"/>
    <cellStyle name="40% - Accent3 10" xfId="6778" xr:uid="{00000000-0005-0000-0000-0000DC250000}"/>
    <cellStyle name="40% - Accent3 10 10" xfId="6779" xr:uid="{00000000-0005-0000-0000-0000DD250000}"/>
    <cellStyle name="40% - Accent3 10 10 2" xfId="20401" xr:uid="{00000000-0005-0000-0000-0000DE250000}"/>
    <cellStyle name="40% - Accent3 10 10_CountryRegionMap" xfId="32030" xr:uid="{00000000-0005-0000-0000-0000DF250000}"/>
    <cellStyle name="40% - Accent3 10 11" xfId="20402" xr:uid="{00000000-0005-0000-0000-0000E0250000}"/>
    <cellStyle name="40% - Accent3 10 2" xfId="6780" xr:uid="{00000000-0005-0000-0000-0000E1250000}"/>
    <cellStyle name="40% - Accent3 10 2 10" xfId="20403" xr:uid="{00000000-0005-0000-0000-0000E2250000}"/>
    <cellStyle name="40% - Accent3 10 2 2" xfId="6781" xr:uid="{00000000-0005-0000-0000-0000E3250000}"/>
    <cellStyle name="40% - Accent3 10 2 2 2" xfId="6782" xr:uid="{00000000-0005-0000-0000-0000E4250000}"/>
    <cellStyle name="40% - Accent3 10 2 2 2 2" xfId="6783" xr:uid="{00000000-0005-0000-0000-0000E5250000}"/>
    <cellStyle name="40% - Accent3 10 2 2 2 2 2" xfId="20404" xr:uid="{00000000-0005-0000-0000-0000E6250000}"/>
    <cellStyle name="40% - Accent3 10 2 2 2 2_CountryRegionMap" xfId="32031" xr:uid="{00000000-0005-0000-0000-0000E7250000}"/>
    <cellStyle name="40% - Accent3 10 2 2 2 3" xfId="6784" xr:uid="{00000000-0005-0000-0000-0000E8250000}"/>
    <cellStyle name="40% - Accent3 10 2 2 2 3 2" xfId="20405" xr:uid="{00000000-0005-0000-0000-0000E9250000}"/>
    <cellStyle name="40% - Accent3 10 2 2 2 3_CountryRegionMap" xfId="32032" xr:uid="{00000000-0005-0000-0000-0000EA250000}"/>
    <cellStyle name="40% - Accent3 10 2 2 2 4" xfId="20406" xr:uid="{00000000-0005-0000-0000-0000EB250000}"/>
    <cellStyle name="40% - Accent3 10 2 2 2_Attribute (16-17)" xfId="6785" xr:uid="{00000000-0005-0000-0000-0000EC250000}"/>
    <cellStyle name="40% - Accent3 10 2 2 3" xfId="6786" xr:uid="{00000000-0005-0000-0000-0000ED250000}"/>
    <cellStyle name="40% - Accent3 10 2 2 3 2" xfId="20407" xr:uid="{00000000-0005-0000-0000-0000EE250000}"/>
    <cellStyle name="40% - Accent3 10 2 2 3_CountryRegionMap" xfId="32033" xr:uid="{00000000-0005-0000-0000-0000EF250000}"/>
    <cellStyle name="40% - Accent3 10 2 2 4" xfId="20408" xr:uid="{00000000-0005-0000-0000-0000F0250000}"/>
    <cellStyle name="40% - Accent3 10 2 2 5" xfId="20409" xr:uid="{00000000-0005-0000-0000-0000F1250000}"/>
    <cellStyle name="40% - Accent3 10 2 2 6" xfId="20410" xr:uid="{00000000-0005-0000-0000-0000F2250000}"/>
    <cellStyle name="40% - Accent3 10 2 2 7" xfId="20411" xr:uid="{00000000-0005-0000-0000-0000F3250000}"/>
    <cellStyle name="40% - Accent3 10 2 2_Attribute (16-17)" xfId="6787" xr:uid="{00000000-0005-0000-0000-0000F4250000}"/>
    <cellStyle name="40% - Accent3 10 2 3" xfId="6788" xr:uid="{00000000-0005-0000-0000-0000F5250000}"/>
    <cellStyle name="40% - Accent3 10 2 3 2" xfId="6789" xr:uid="{00000000-0005-0000-0000-0000F6250000}"/>
    <cellStyle name="40% - Accent3 10 2 3 2 2" xfId="6790" xr:uid="{00000000-0005-0000-0000-0000F7250000}"/>
    <cellStyle name="40% - Accent3 10 2 3 2 2 2" xfId="20412" xr:uid="{00000000-0005-0000-0000-0000F8250000}"/>
    <cellStyle name="40% - Accent3 10 2 3 2 2_CountryRegionMap" xfId="32034" xr:uid="{00000000-0005-0000-0000-0000F9250000}"/>
    <cellStyle name="40% - Accent3 10 2 3 2 3" xfId="6791" xr:uid="{00000000-0005-0000-0000-0000FA250000}"/>
    <cellStyle name="40% - Accent3 10 2 3 2 3 2" xfId="20413" xr:uid="{00000000-0005-0000-0000-0000FB250000}"/>
    <cellStyle name="40% - Accent3 10 2 3 2 3_CountryRegionMap" xfId="32035" xr:uid="{00000000-0005-0000-0000-0000FC250000}"/>
    <cellStyle name="40% - Accent3 10 2 3 2 4" xfId="20414" xr:uid="{00000000-0005-0000-0000-0000FD250000}"/>
    <cellStyle name="40% - Accent3 10 2 3 2_Attribute (16-17)" xfId="6792" xr:uid="{00000000-0005-0000-0000-0000FE250000}"/>
    <cellStyle name="40% - Accent3 10 2 3 3" xfId="6793" xr:uid="{00000000-0005-0000-0000-0000FF250000}"/>
    <cellStyle name="40% - Accent3 10 2 3 3 2" xfId="20415" xr:uid="{00000000-0005-0000-0000-000000260000}"/>
    <cellStyle name="40% - Accent3 10 2 3 3_CountryRegionMap" xfId="32036" xr:uid="{00000000-0005-0000-0000-000001260000}"/>
    <cellStyle name="40% - Accent3 10 2 3 4" xfId="20416" xr:uid="{00000000-0005-0000-0000-000002260000}"/>
    <cellStyle name="40% - Accent3 10 2 3 5" xfId="20417" xr:uid="{00000000-0005-0000-0000-000003260000}"/>
    <cellStyle name="40% - Accent3 10 2 3 6" xfId="20418" xr:uid="{00000000-0005-0000-0000-000004260000}"/>
    <cellStyle name="40% - Accent3 10 2 3 7" xfId="20419" xr:uid="{00000000-0005-0000-0000-000005260000}"/>
    <cellStyle name="40% - Accent3 10 2 3_Attribute (16-17)" xfId="6794" xr:uid="{00000000-0005-0000-0000-000006260000}"/>
    <cellStyle name="40% - Accent3 10 2 4" xfId="6795" xr:uid="{00000000-0005-0000-0000-000007260000}"/>
    <cellStyle name="40% - Accent3 10 2 4 2" xfId="6796" xr:uid="{00000000-0005-0000-0000-000008260000}"/>
    <cellStyle name="40% - Accent3 10 2 4 2 2" xfId="6797" xr:uid="{00000000-0005-0000-0000-000009260000}"/>
    <cellStyle name="40% - Accent3 10 2 4 2 2 2" xfId="20420" xr:uid="{00000000-0005-0000-0000-00000A260000}"/>
    <cellStyle name="40% - Accent3 10 2 4 2 2_CountryRegionMap" xfId="32037" xr:uid="{00000000-0005-0000-0000-00000B260000}"/>
    <cellStyle name="40% - Accent3 10 2 4 2 3" xfId="6798" xr:uid="{00000000-0005-0000-0000-00000C260000}"/>
    <cellStyle name="40% - Accent3 10 2 4 2 3 2" xfId="20421" xr:uid="{00000000-0005-0000-0000-00000D260000}"/>
    <cellStyle name="40% - Accent3 10 2 4 2 3_CountryRegionMap" xfId="32038" xr:uid="{00000000-0005-0000-0000-00000E260000}"/>
    <cellStyle name="40% - Accent3 10 2 4 2 4" xfId="20422" xr:uid="{00000000-0005-0000-0000-00000F260000}"/>
    <cellStyle name="40% - Accent3 10 2 4 2_Attribute (16-17)" xfId="6799" xr:uid="{00000000-0005-0000-0000-000010260000}"/>
    <cellStyle name="40% - Accent3 10 2 4 3" xfId="6800" xr:uid="{00000000-0005-0000-0000-000011260000}"/>
    <cellStyle name="40% - Accent3 10 2 4 3 2" xfId="20423" xr:uid="{00000000-0005-0000-0000-000012260000}"/>
    <cellStyle name="40% - Accent3 10 2 4 3_CountryRegionMap" xfId="32039" xr:uid="{00000000-0005-0000-0000-000013260000}"/>
    <cellStyle name="40% - Accent3 10 2 4 4" xfId="20424" xr:uid="{00000000-0005-0000-0000-000014260000}"/>
    <cellStyle name="40% - Accent3 10 2 4 5" xfId="20425" xr:uid="{00000000-0005-0000-0000-000015260000}"/>
    <cellStyle name="40% - Accent3 10 2 4 6" xfId="20426" xr:uid="{00000000-0005-0000-0000-000016260000}"/>
    <cellStyle name="40% - Accent3 10 2 4 7" xfId="20427" xr:uid="{00000000-0005-0000-0000-000017260000}"/>
    <cellStyle name="40% - Accent3 10 2 4_Attribute (16-17)" xfId="6801" xr:uid="{00000000-0005-0000-0000-000018260000}"/>
    <cellStyle name="40% - Accent3 10 2 5" xfId="6802" xr:uid="{00000000-0005-0000-0000-000019260000}"/>
    <cellStyle name="40% - Accent3 10 2 6" xfId="6803" xr:uid="{00000000-0005-0000-0000-00001A260000}"/>
    <cellStyle name="40% - Accent3 10 2 7" xfId="6804" xr:uid="{00000000-0005-0000-0000-00001B260000}"/>
    <cellStyle name="40% - Accent3 10 2 8" xfId="6805" xr:uid="{00000000-0005-0000-0000-00001C260000}"/>
    <cellStyle name="40% - Accent3 10 2 8 2" xfId="6806" xr:uid="{00000000-0005-0000-0000-00001D260000}"/>
    <cellStyle name="40% - Accent3 10 2 8 2 2" xfId="20428" xr:uid="{00000000-0005-0000-0000-00001E260000}"/>
    <cellStyle name="40% - Accent3 10 2 8 2_CountryRegionMap" xfId="32040" xr:uid="{00000000-0005-0000-0000-00001F260000}"/>
    <cellStyle name="40% - Accent3 10 2 8 3" xfId="6807" xr:uid="{00000000-0005-0000-0000-000020260000}"/>
    <cellStyle name="40% - Accent3 10 2 8 3 2" xfId="20429" xr:uid="{00000000-0005-0000-0000-000021260000}"/>
    <cellStyle name="40% - Accent3 10 2 8 3_CountryRegionMap" xfId="32041" xr:uid="{00000000-0005-0000-0000-000022260000}"/>
    <cellStyle name="40% - Accent3 10 2 8 4" xfId="20430" xr:uid="{00000000-0005-0000-0000-000023260000}"/>
    <cellStyle name="40% - Accent3 10 2 8_Attribute (16-17)" xfId="6808" xr:uid="{00000000-0005-0000-0000-000024260000}"/>
    <cellStyle name="40% - Accent3 10 2 9" xfId="6809" xr:uid="{00000000-0005-0000-0000-000025260000}"/>
    <cellStyle name="40% - Accent3 10 2 9 2" xfId="20431" xr:uid="{00000000-0005-0000-0000-000026260000}"/>
    <cellStyle name="40% - Accent3 10 2 9_CountryRegionMap" xfId="32042" xr:uid="{00000000-0005-0000-0000-000027260000}"/>
    <cellStyle name="40% - Accent3 10 2_Attribute (16-17)" xfId="6810" xr:uid="{00000000-0005-0000-0000-000028260000}"/>
    <cellStyle name="40% - Accent3 10 3" xfId="6811" xr:uid="{00000000-0005-0000-0000-000029260000}"/>
    <cellStyle name="40% - Accent3 10 3 2" xfId="6812" xr:uid="{00000000-0005-0000-0000-00002A260000}"/>
    <cellStyle name="40% - Accent3 10 3 2 2" xfId="6813" xr:uid="{00000000-0005-0000-0000-00002B260000}"/>
    <cellStyle name="40% - Accent3 10 3 2 2 2" xfId="20432" xr:uid="{00000000-0005-0000-0000-00002C260000}"/>
    <cellStyle name="40% - Accent3 10 3 2 2_CountryRegionMap" xfId="32043" xr:uid="{00000000-0005-0000-0000-00002D260000}"/>
    <cellStyle name="40% - Accent3 10 3 2 3" xfId="6814" xr:uid="{00000000-0005-0000-0000-00002E260000}"/>
    <cellStyle name="40% - Accent3 10 3 2 3 2" xfId="20433" xr:uid="{00000000-0005-0000-0000-00002F260000}"/>
    <cellStyle name="40% - Accent3 10 3 2 3_CountryRegionMap" xfId="32044" xr:uid="{00000000-0005-0000-0000-000030260000}"/>
    <cellStyle name="40% - Accent3 10 3 2 4" xfId="20434" xr:uid="{00000000-0005-0000-0000-000031260000}"/>
    <cellStyle name="40% - Accent3 10 3 2_Attribute (16-17)" xfId="6815" xr:uid="{00000000-0005-0000-0000-000032260000}"/>
    <cellStyle name="40% - Accent3 10 3 3" xfId="6816" xr:uid="{00000000-0005-0000-0000-000033260000}"/>
    <cellStyle name="40% - Accent3 10 3 3 2" xfId="20435" xr:uid="{00000000-0005-0000-0000-000034260000}"/>
    <cellStyle name="40% - Accent3 10 3 3_CountryRegionMap" xfId="32045" xr:uid="{00000000-0005-0000-0000-000035260000}"/>
    <cellStyle name="40% - Accent3 10 3 4" xfId="20436" xr:uid="{00000000-0005-0000-0000-000036260000}"/>
    <cellStyle name="40% - Accent3 10 3 5" xfId="20437" xr:uid="{00000000-0005-0000-0000-000037260000}"/>
    <cellStyle name="40% - Accent3 10 3 6" xfId="20438" xr:uid="{00000000-0005-0000-0000-000038260000}"/>
    <cellStyle name="40% - Accent3 10 3 7" xfId="20439" xr:uid="{00000000-0005-0000-0000-000039260000}"/>
    <cellStyle name="40% - Accent3 10 3_Attribute (16-17)" xfId="6817" xr:uid="{00000000-0005-0000-0000-00003A260000}"/>
    <cellStyle name="40% - Accent3 10 4" xfId="6818" xr:uid="{00000000-0005-0000-0000-00003B260000}"/>
    <cellStyle name="40% - Accent3 10 4 2" xfId="6819" xr:uid="{00000000-0005-0000-0000-00003C260000}"/>
    <cellStyle name="40% - Accent3 10 4 2 2" xfId="6820" xr:uid="{00000000-0005-0000-0000-00003D260000}"/>
    <cellStyle name="40% - Accent3 10 4 2 2 2" xfId="20440" xr:uid="{00000000-0005-0000-0000-00003E260000}"/>
    <cellStyle name="40% - Accent3 10 4 2 2_CountryRegionMap" xfId="32046" xr:uid="{00000000-0005-0000-0000-00003F260000}"/>
    <cellStyle name="40% - Accent3 10 4 2 3" xfId="6821" xr:uid="{00000000-0005-0000-0000-000040260000}"/>
    <cellStyle name="40% - Accent3 10 4 2 3 2" xfId="20441" xr:uid="{00000000-0005-0000-0000-000041260000}"/>
    <cellStyle name="40% - Accent3 10 4 2 3_CountryRegionMap" xfId="32047" xr:uid="{00000000-0005-0000-0000-000042260000}"/>
    <cellStyle name="40% - Accent3 10 4 2 4" xfId="20442" xr:uid="{00000000-0005-0000-0000-000043260000}"/>
    <cellStyle name="40% - Accent3 10 4 2_Attribute (16-17)" xfId="6822" xr:uid="{00000000-0005-0000-0000-000044260000}"/>
    <cellStyle name="40% - Accent3 10 4 3" xfId="6823" xr:uid="{00000000-0005-0000-0000-000045260000}"/>
    <cellStyle name="40% - Accent3 10 4 3 2" xfId="20443" xr:uid="{00000000-0005-0000-0000-000046260000}"/>
    <cellStyle name="40% - Accent3 10 4 3_CountryRegionMap" xfId="32048" xr:uid="{00000000-0005-0000-0000-000047260000}"/>
    <cellStyle name="40% - Accent3 10 4 4" xfId="20444" xr:uid="{00000000-0005-0000-0000-000048260000}"/>
    <cellStyle name="40% - Accent3 10 4 5" xfId="20445" xr:uid="{00000000-0005-0000-0000-000049260000}"/>
    <cellStyle name="40% - Accent3 10 4 6" xfId="20446" xr:uid="{00000000-0005-0000-0000-00004A260000}"/>
    <cellStyle name="40% - Accent3 10 4 7" xfId="20447" xr:uid="{00000000-0005-0000-0000-00004B260000}"/>
    <cellStyle name="40% - Accent3 10 4_Attribute (16-17)" xfId="6824" xr:uid="{00000000-0005-0000-0000-00004C260000}"/>
    <cellStyle name="40% - Accent3 10 5" xfId="6825" xr:uid="{00000000-0005-0000-0000-00004D260000}"/>
    <cellStyle name="40% - Accent3 10 5 2" xfId="6826" xr:uid="{00000000-0005-0000-0000-00004E260000}"/>
    <cellStyle name="40% - Accent3 10 5 2 2" xfId="6827" xr:uid="{00000000-0005-0000-0000-00004F260000}"/>
    <cellStyle name="40% - Accent3 10 5 2 2 2" xfId="20448" xr:uid="{00000000-0005-0000-0000-000050260000}"/>
    <cellStyle name="40% - Accent3 10 5 2 2_CountryRegionMap" xfId="32049" xr:uid="{00000000-0005-0000-0000-000051260000}"/>
    <cellStyle name="40% - Accent3 10 5 2 3" xfId="6828" xr:uid="{00000000-0005-0000-0000-000052260000}"/>
    <cellStyle name="40% - Accent3 10 5 2 3 2" xfId="20449" xr:uid="{00000000-0005-0000-0000-000053260000}"/>
    <cellStyle name="40% - Accent3 10 5 2 3_CountryRegionMap" xfId="32050" xr:uid="{00000000-0005-0000-0000-000054260000}"/>
    <cellStyle name="40% - Accent3 10 5 2 4" xfId="20450" xr:uid="{00000000-0005-0000-0000-000055260000}"/>
    <cellStyle name="40% - Accent3 10 5 2_Attribute (16-17)" xfId="6829" xr:uid="{00000000-0005-0000-0000-000056260000}"/>
    <cellStyle name="40% - Accent3 10 5 3" xfId="6830" xr:uid="{00000000-0005-0000-0000-000057260000}"/>
    <cellStyle name="40% - Accent3 10 5 3 2" xfId="20451" xr:uid="{00000000-0005-0000-0000-000058260000}"/>
    <cellStyle name="40% - Accent3 10 5 3_CountryRegionMap" xfId="32051" xr:uid="{00000000-0005-0000-0000-000059260000}"/>
    <cellStyle name="40% - Accent3 10 5 4" xfId="20452" xr:uid="{00000000-0005-0000-0000-00005A260000}"/>
    <cellStyle name="40% - Accent3 10 5 5" xfId="20453" xr:uid="{00000000-0005-0000-0000-00005B260000}"/>
    <cellStyle name="40% - Accent3 10 5 6" xfId="20454" xr:uid="{00000000-0005-0000-0000-00005C260000}"/>
    <cellStyle name="40% - Accent3 10 5 7" xfId="20455" xr:uid="{00000000-0005-0000-0000-00005D260000}"/>
    <cellStyle name="40% - Accent3 10 5_Attribute (16-17)" xfId="6831" xr:uid="{00000000-0005-0000-0000-00005E260000}"/>
    <cellStyle name="40% - Accent3 10 6" xfId="6832" xr:uid="{00000000-0005-0000-0000-00005F260000}"/>
    <cellStyle name="40% - Accent3 10 7" xfId="6833" xr:uid="{00000000-0005-0000-0000-000060260000}"/>
    <cellStyle name="40% - Accent3 10 8" xfId="6834" xr:uid="{00000000-0005-0000-0000-000061260000}"/>
    <cellStyle name="40% - Accent3 10 9" xfId="6835" xr:uid="{00000000-0005-0000-0000-000062260000}"/>
    <cellStyle name="40% - Accent3 10 9 2" xfId="6836" xr:uid="{00000000-0005-0000-0000-000063260000}"/>
    <cellStyle name="40% - Accent3 10 9 2 2" xfId="20456" xr:uid="{00000000-0005-0000-0000-000064260000}"/>
    <cellStyle name="40% - Accent3 10 9 2_CountryRegionMap" xfId="32052" xr:uid="{00000000-0005-0000-0000-000065260000}"/>
    <cellStyle name="40% - Accent3 10 9 3" xfId="6837" xr:uid="{00000000-0005-0000-0000-000066260000}"/>
    <cellStyle name="40% - Accent3 10 9 3 2" xfId="20457" xr:uid="{00000000-0005-0000-0000-000067260000}"/>
    <cellStyle name="40% - Accent3 10 9 3_CountryRegionMap" xfId="32053" xr:uid="{00000000-0005-0000-0000-000068260000}"/>
    <cellStyle name="40% - Accent3 10 9 4" xfId="20458" xr:uid="{00000000-0005-0000-0000-000069260000}"/>
    <cellStyle name="40% - Accent3 10 9_Attribute (16-17)" xfId="6838" xr:uid="{00000000-0005-0000-0000-00006A260000}"/>
    <cellStyle name="40% - Accent3 10_Attribute (16-17)" xfId="6839" xr:uid="{00000000-0005-0000-0000-00006B260000}"/>
    <cellStyle name="40% - Accent3 11" xfId="6840" xr:uid="{00000000-0005-0000-0000-00006C260000}"/>
    <cellStyle name="40% - Accent3 11 10" xfId="6841" xr:uid="{00000000-0005-0000-0000-00006D260000}"/>
    <cellStyle name="40% - Accent3 11 10 2" xfId="20459" xr:uid="{00000000-0005-0000-0000-00006E260000}"/>
    <cellStyle name="40% - Accent3 11 10_CountryRegionMap" xfId="32054" xr:uid="{00000000-0005-0000-0000-00006F260000}"/>
    <cellStyle name="40% - Accent3 11 11" xfId="20460" xr:uid="{00000000-0005-0000-0000-000070260000}"/>
    <cellStyle name="40% - Accent3 11 2" xfId="6842" xr:uid="{00000000-0005-0000-0000-000071260000}"/>
    <cellStyle name="40% - Accent3 11 2 10" xfId="20461" xr:uid="{00000000-0005-0000-0000-000072260000}"/>
    <cellStyle name="40% - Accent3 11 2 2" xfId="6843" xr:uid="{00000000-0005-0000-0000-000073260000}"/>
    <cellStyle name="40% - Accent3 11 2 2 2" xfId="6844" xr:uid="{00000000-0005-0000-0000-000074260000}"/>
    <cellStyle name="40% - Accent3 11 2 2 2 2" xfId="6845" xr:uid="{00000000-0005-0000-0000-000075260000}"/>
    <cellStyle name="40% - Accent3 11 2 2 2 2 2" xfId="20462" xr:uid="{00000000-0005-0000-0000-000076260000}"/>
    <cellStyle name="40% - Accent3 11 2 2 2 2_CountryRegionMap" xfId="32055" xr:uid="{00000000-0005-0000-0000-000077260000}"/>
    <cellStyle name="40% - Accent3 11 2 2 2 3" xfId="6846" xr:uid="{00000000-0005-0000-0000-000078260000}"/>
    <cellStyle name="40% - Accent3 11 2 2 2 3 2" xfId="20463" xr:uid="{00000000-0005-0000-0000-000079260000}"/>
    <cellStyle name="40% - Accent3 11 2 2 2 3_CountryRegionMap" xfId="32056" xr:uid="{00000000-0005-0000-0000-00007A260000}"/>
    <cellStyle name="40% - Accent3 11 2 2 2 4" xfId="20464" xr:uid="{00000000-0005-0000-0000-00007B260000}"/>
    <cellStyle name="40% - Accent3 11 2 2 2_Attribute (16-17)" xfId="6847" xr:uid="{00000000-0005-0000-0000-00007C260000}"/>
    <cellStyle name="40% - Accent3 11 2 2 3" xfId="6848" xr:uid="{00000000-0005-0000-0000-00007D260000}"/>
    <cellStyle name="40% - Accent3 11 2 2 3 2" xfId="20465" xr:uid="{00000000-0005-0000-0000-00007E260000}"/>
    <cellStyle name="40% - Accent3 11 2 2 3_CountryRegionMap" xfId="32057" xr:uid="{00000000-0005-0000-0000-00007F260000}"/>
    <cellStyle name="40% - Accent3 11 2 2 4" xfId="20466" xr:uid="{00000000-0005-0000-0000-000080260000}"/>
    <cellStyle name="40% - Accent3 11 2 2 5" xfId="20467" xr:uid="{00000000-0005-0000-0000-000081260000}"/>
    <cellStyle name="40% - Accent3 11 2 2 6" xfId="20468" xr:uid="{00000000-0005-0000-0000-000082260000}"/>
    <cellStyle name="40% - Accent3 11 2 2 7" xfId="20469" xr:uid="{00000000-0005-0000-0000-000083260000}"/>
    <cellStyle name="40% - Accent3 11 2 2_Attribute (16-17)" xfId="6849" xr:uid="{00000000-0005-0000-0000-000084260000}"/>
    <cellStyle name="40% - Accent3 11 2 3" xfId="6850" xr:uid="{00000000-0005-0000-0000-000085260000}"/>
    <cellStyle name="40% - Accent3 11 2 3 2" xfId="6851" xr:uid="{00000000-0005-0000-0000-000086260000}"/>
    <cellStyle name="40% - Accent3 11 2 3 2 2" xfId="6852" xr:uid="{00000000-0005-0000-0000-000087260000}"/>
    <cellStyle name="40% - Accent3 11 2 3 2 2 2" xfId="20470" xr:uid="{00000000-0005-0000-0000-000088260000}"/>
    <cellStyle name="40% - Accent3 11 2 3 2 2_CountryRegionMap" xfId="32058" xr:uid="{00000000-0005-0000-0000-000089260000}"/>
    <cellStyle name="40% - Accent3 11 2 3 2 3" xfId="6853" xr:uid="{00000000-0005-0000-0000-00008A260000}"/>
    <cellStyle name="40% - Accent3 11 2 3 2 3 2" xfId="20471" xr:uid="{00000000-0005-0000-0000-00008B260000}"/>
    <cellStyle name="40% - Accent3 11 2 3 2 3_CountryRegionMap" xfId="32059" xr:uid="{00000000-0005-0000-0000-00008C260000}"/>
    <cellStyle name="40% - Accent3 11 2 3 2 4" xfId="20472" xr:uid="{00000000-0005-0000-0000-00008D260000}"/>
    <cellStyle name="40% - Accent3 11 2 3 2_Attribute (16-17)" xfId="6854" xr:uid="{00000000-0005-0000-0000-00008E260000}"/>
    <cellStyle name="40% - Accent3 11 2 3 3" xfId="6855" xr:uid="{00000000-0005-0000-0000-00008F260000}"/>
    <cellStyle name="40% - Accent3 11 2 3 3 2" xfId="20473" xr:uid="{00000000-0005-0000-0000-000090260000}"/>
    <cellStyle name="40% - Accent3 11 2 3 3_CountryRegionMap" xfId="32060" xr:uid="{00000000-0005-0000-0000-000091260000}"/>
    <cellStyle name="40% - Accent3 11 2 3 4" xfId="20474" xr:uid="{00000000-0005-0000-0000-000092260000}"/>
    <cellStyle name="40% - Accent3 11 2 3 5" xfId="20475" xr:uid="{00000000-0005-0000-0000-000093260000}"/>
    <cellStyle name="40% - Accent3 11 2 3 6" xfId="20476" xr:uid="{00000000-0005-0000-0000-000094260000}"/>
    <cellStyle name="40% - Accent3 11 2 3 7" xfId="20477" xr:uid="{00000000-0005-0000-0000-000095260000}"/>
    <cellStyle name="40% - Accent3 11 2 3_Attribute (16-17)" xfId="6856" xr:uid="{00000000-0005-0000-0000-000096260000}"/>
    <cellStyle name="40% - Accent3 11 2 4" xfId="6857" xr:uid="{00000000-0005-0000-0000-000097260000}"/>
    <cellStyle name="40% - Accent3 11 2 4 2" xfId="6858" xr:uid="{00000000-0005-0000-0000-000098260000}"/>
    <cellStyle name="40% - Accent3 11 2 4 2 2" xfId="6859" xr:uid="{00000000-0005-0000-0000-000099260000}"/>
    <cellStyle name="40% - Accent3 11 2 4 2 2 2" xfId="20478" xr:uid="{00000000-0005-0000-0000-00009A260000}"/>
    <cellStyle name="40% - Accent3 11 2 4 2 2_CountryRegionMap" xfId="32061" xr:uid="{00000000-0005-0000-0000-00009B260000}"/>
    <cellStyle name="40% - Accent3 11 2 4 2 3" xfId="6860" xr:uid="{00000000-0005-0000-0000-00009C260000}"/>
    <cellStyle name="40% - Accent3 11 2 4 2 3 2" xfId="20479" xr:uid="{00000000-0005-0000-0000-00009D260000}"/>
    <cellStyle name="40% - Accent3 11 2 4 2 3_CountryRegionMap" xfId="32062" xr:uid="{00000000-0005-0000-0000-00009E260000}"/>
    <cellStyle name="40% - Accent3 11 2 4 2 4" xfId="20480" xr:uid="{00000000-0005-0000-0000-00009F260000}"/>
    <cellStyle name="40% - Accent3 11 2 4 2_Attribute (16-17)" xfId="6861" xr:uid="{00000000-0005-0000-0000-0000A0260000}"/>
    <cellStyle name="40% - Accent3 11 2 4 3" xfId="6862" xr:uid="{00000000-0005-0000-0000-0000A1260000}"/>
    <cellStyle name="40% - Accent3 11 2 4 3 2" xfId="20481" xr:uid="{00000000-0005-0000-0000-0000A2260000}"/>
    <cellStyle name="40% - Accent3 11 2 4 3_CountryRegionMap" xfId="32063" xr:uid="{00000000-0005-0000-0000-0000A3260000}"/>
    <cellStyle name="40% - Accent3 11 2 4 4" xfId="20482" xr:uid="{00000000-0005-0000-0000-0000A4260000}"/>
    <cellStyle name="40% - Accent3 11 2 4 5" xfId="20483" xr:uid="{00000000-0005-0000-0000-0000A5260000}"/>
    <cellStyle name="40% - Accent3 11 2 4 6" xfId="20484" xr:uid="{00000000-0005-0000-0000-0000A6260000}"/>
    <cellStyle name="40% - Accent3 11 2 4 7" xfId="20485" xr:uid="{00000000-0005-0000-0000-0000A7260000}"/>
    <cellStyle name="40% - Accent3 11 2 4_Attribute (16-17)" xfId="6863" xr:uid="{00000000-0005-0000-0000-0000A8260000}"/>
    <cellStyle name="40% - Accent3 11 2 5" xfId="6864" xr:uid="{00000000-0005-0000-0000-0000A9260000}"/>
    <cellStyle name="40% - Accent3 11 2 6" xfId="6865" xr:uid="{00000000-0005-0000-0000-0000AA260000}"/>
    <cellStyle name="40% - Accent3 11 2 7" xfId="6866" xr:uid="{00000000-0005-0000-0000-0000AB260000}"/>
    <cellStyle name="40% - Accent3 11 2 8" xfId="6867" xr:uid="{00000000-0005-0000-0000-0000AC260000}"/>
    <cellStyle name="40% - Accent3 11 2 8 2" xfId="6868" xr:uid="{00000000-0005-0000-0000-0000AD260000}"/>
    <cellStyle name="40% - Accent3 11 2 8 2 2" xfId="20486" xr:uid="{00000000-0005-0000-0000-0000AE260000}"/>
    <cellStyle name="40% - Accent3 11 2 8 2_CountryRegionMap" xfId="32064" xr:uid="{00000000-0005-0000-0000-0000AF260000}"/>
    <cellStyle name="40% - Accent3 11 2 8 3" xfId="6869" xr:uid="{00000000-0005-0000-0000-0000B0260000}"/>
    <cellStyle name="40% - Accent3 11 2 8 3 2" xfId="20487" xr:uid="{00000000-0005-0000-0000-0000B1260000}"/>
    <cellStyle name="40% - Accent3 11 2 8 3_CountryRegionMap" xfId="32065" xr:uid="{00000000-0005-0000-0000-0000B2260000}"/>
    <cellStyle name="40% - Accent3 11 2 8 4" xfId="20488" xr:uid="{00000000-0005-0000-0000-0000B3260000}"/>
    <cellStyle name="40% - Accent3 11 2 8_Attribute (16-17)" xfId="6870" xr:uid="{00000000-0005-0000-0000-0000B4260000}"/>
    <cellStyle name="40% - Accent3 11 2 9" xfId="6871" xr:uid="{00000000-0005-0000-0000-0000B5260000}"/>
    <cellStyle name="40% - Accent3 11 2 9 2" xfId="20489" xr:uid="{00000000-0005-0000-0000-0000B6260000}"/>
    <cellStyle name="40% - Accent3 11 2 9_CountryRegionMap" xfId="32066" xr:uid="{00000000-0005-0000-0000-0000B7260000}"/>
    <cellStyle name="40% - Accent3 11 2_Attribute (16-17)" xfId="6872" xr:uid="{00000000-0005-0000-0000-0000B8260000}"/>
    <cellStyle name="40% - Accent3 11 3" xfId="6873" xr:uid="{00000000-0005-0000-0000-0000B9260000}"/>
    <cellStyle name="40% - Accent3 11 3 2" xfId="6874" xr:uid="{00000000-0005-0000-0000-0000BA260000}"/>
    <cellStyle name="40% - Accent3 11 3 2 2" xfId="6875" xr:uid="{00000000-0005-0000-0000-0000BB260000}"/>
    <cellStyle name="40% - Accent3 11 3 2 2 2" xfId="20490" xr:uid="{00000000-0005-0000-0000-0000BC260000}"/>
    <cellStyle name="40% - Accent3 11 3 2 2_CountryRegionMap" xfId="32067" xr:uid="{00000000-0005-0000-0000-0000BD260000}"/>
    <cellStyle name="40% - Accent3 11 3 2 3" xfId="6876" xr:uid="{00000000-0005-0000-0000-0000BE260000}"/>
    <cellStyle name="40% - Accent3 11 3 2 3 2" xfId="20491" xr:uid="{00000000-0005-0000-0000-0000BF260000}"/>
    <cellStyle name="40% - Accent3 11 3 2 3_CountryRegionMap" xfId="32068" xr:uid="{00000000-0005-0000-0000-0000C0260000}"/>
    <cellStyle name="40% - Accent3 11 3 2 4" xfId="20492" xr:uid="{00000000-0005-0000-0000-0000C1260000}"/>
    <cellStyle name="40% - Accent3 11 3 2_Attribute (16-17)" xfId="6877" xr:uid="{00000000-0005-0000-0000-0000C2260000}"/>
    <cellStyle name="40% - Accent3 11 3 3" xfId="6878" xr:uid="{00000000-0005-0000-0000-0000C3260000}"/>
    <cellStyle name="40% - Accent3 11 3 3 2" xfId="20493" xr:uid="{00000000-0005-0000-0000-0000C4260000}"/>
    <cellStyle name="40% - Accent3 11 3 3_CountryRegionMap" xfId="32069" xr:uid="{00000000-0005-0000-0000-0000C5260000}"/>
    <cellStyle name="40% - Accent3 11 3 4" xfId="20494" xr:uid="{00000000-0005-0000-0000-0000C6260000}"/>
    <cellStyle name="40% - Accent3 11 3 5" xfId="20495" xr:uid="{00000000-0005-0000-0000-0000C7260000}"/>
    <cellStyle name="40% - Accent3 11 3 6" xfId="20496" xr:uid="{00000000-0005-0000-0000-0000C8260000}"/>
    <cellStyle name="40% - Accent3 11 3 7" xfId="20497" xr:uid="{00000000-0005-0000-0000-0000C9260000}"/>
    <cellStyle name="40% - Accent3 11 3_Attribute (16-17)" xfId="6879" xr:uid="{00000000-0005-0000-0000-0000CA260000}"/>
    <cellStyle name="40% - Accent3 11 4" xfId="6880" xr:uid="{00000000-0005-0000-0000-0000CB260000}"/>
    <cellStyle name="40% - Accent3 11 4 2" xfId="6881" xr:uid="{00000000-0005-0000-0000-0000CC260000}"/>
    <cellStyle name="40% - Accent3 11 4 2 2" xfId="6882" xr:uid="{00000000-0005-0000-0000-0000CD260000}"/>
    <cellStyle name="40% - Accent3 11 4 2 2 2" xfId="20498" xr:uid="{00000000-0005-0000-0000-0000CE260000}"/>
    <cellStyle name="40% - Accent3 11 4 2 2_CountryRegionMap" xfId="32070" xr:uid="{00000000-0005-0000-0000-0000CF260000}"/>
    <cellStyle name="40% - Accent3 11 4 2 3" xfId="6883" xr:uid="{00000000-0005-0000-0000-0000D0260000}"/>
    <cellStyle name="40% - Accent3 11 4 2 3 2" xfId="20499" xr:uid="{00000000-0005-0000-0000-0000D1260000}"/>
    <cellStyle name="40% - Accent3 11 4 2 3_CountryRegionMap" xfId="32071" xr:uid="{00000000-0005-0000-0000-0000D2260000}"/>
    <cellStyle name="40% - Accent3 11 4 2 4" xfId="20500" xr:uid="{00000000-0005-0000-0000-0000D3260000}"/>
    <cellStyle name="40% - Accent3 11 4 2_Attribute (16-17)" xfId="6884" xr:uid="{00000000-0005-0000-0000-0000D4260000}"/>
    <cellStyle name="40% - Accent3 11 4 3" xfId="6885" xr:uid="{00000000-0005-0000-0000-0000D5260000}"/>
    <cellStyle name="40% - Accent3 11 4 3 2" xfId="20501" xr:uid="{00000000-0005-0000-0000-0000D6260000}"/>
    <cellStyle name="40% - Accent3 11 4 3_CountryRegionMap" xfId="32072" xr:uid="{00000000-0005-0000-0000-0000D7260000}"/>
    <cellStyle name="40% - Accent3 11 4 4" xfId="20502" xr:uid="{00000000-0005-0000-0000-0000D8260000}"/>
    <cellStyle name="40% - Accent3 11 4 5" xfId="20503" xr:uid="{00000000-0005-0000-0000-0000D9260000}"/>
    <cellStyle name="40% - Accent3 11 4 6" xfId="20504" xr:uid="{00000000-0005-0000-0000-0000DA260000}"/>
    <cellStyle name="40% - Accent3 11 4 7" xfId="20505" xr:uid="{00000000-0005-0000-0000-0000DB260000}"/>
    <cellStyle name="40% - Accent3 11 4_Attribute (16-17)" xfId="6886" xr:uid="{00000000-0005-0000-0000-0000DC260000}"/>
    <cellStyle name="40% - Accent3 11 5" xfId="6887" xr:uid="{00000000-0005-0000-0000-0000DD260000}"/>
    <cellStyle name="40% - Accent3 11 5 2" xfId="6888" xr:uid="{00000000-0005-0000-0000-0000DE260000}"/>
    <cellStyle name="40% - Accent3 11 5 2 2" xfId="6889" xr:uid="{00000000-0005-0000-0000-0000DF260000}"/>
    <cellStyle name="40% - Accent3 11 5 2 2 2" xfId="20506" xr:uid="{00000000-0005-0000-0000-0000E0260000}"/>
    <cellStyle name="40% - Accent3 11 5 2 2_CountryRegionMap" xfId="32073" xr:uid="{00000000-0005-0000-0000-0000E1260000}"/>
    <cellStyle name="40% - Accent3 11 5 2 3" xfId="6890" xr:uid="{00000000-0005-0000-0000-0000E2260000}"/>
    <cellStyle name="40% - Accent3 11 5 2 3 2" xfId="20507" xr:uid="{00000000-0005-0000-0000-0000E3260000}"/>
    <cellStyle name="40% - Accent3 11 5 2 3_CountryRegionMap" xfId="32074" xr:uid="{00000000-0005-0000-0000-0000E4260000}"/>
    <cellStyle name="40% - Accent3 11 5 2 4" xfId="20508" xr:uid="{00000000-0005-0000-0000-0000E5260000}"/>
    <cellStyle name="40% - Accent3 11 5 2_Attribute (16-17)" xfId="6891" xr:uid="{00000000-0005-0000-0000-0000E6260000}"/>
    <cellStyle name="40% - Accent3 11 5 3" xfId="6892" xr:uid="{00000000-0005-0000-0000-0000E7260000}"/>
    <cellStyle name="40% - Accent3 11 5 3 2" xfId="20509" xr:uid="{00000000-0005-0000-0000-0000E8260000}"/>
    <cellStyle name="40% - Accent3 11 5 3_CountryRegionMap" xfId="32075" xr:uid="{00000000-0005-0000-0000-0000E9260000}"/>
    <cellStyle name="40% - Accent3 11 5 4" xfId="20510" xr:uid="{00000000-0005-0000-0000-0000EA260000}"/>
    <cellStyle name="40% - Accent3 11 5 5" xfId="20511" xr:uid="{00000000-0005-0000-0000-0000EB260000}"/>
    <cellStyle name="40% - Accent3 11 5 6" xfId="20512" xr:uid="{00000000-0005-0000-0000-0000EC260000}"/>
    <cellStyle name="40% - Accent3 11 5 7" xfId="20513" xr:uid="{00000000-0005-0000-0000-0000ED260000}"/>
    <cellStyle name="40% - Accent3 11 5_Attribute (16-17)" xfId="6893" xr:uid="{00000000-0005-0000-0000-0000EE260000}"/>
    <cellStyle name="40% - Accent3 11 6" xfId="6894" xr:uid="{00000000-0005-0000-0000-0000EF260000}"/>
    <cellStyle name="40% - Accent3 11 7" xfId="6895" xr:uid="{00000000-0005-0000-0000-0000F0260000}"/>
    <cellStyle name="40% - Accent3 11 8" xfId="6896" xr:uid="{00000000-0005-0000-0000-0000F1260000}"/>
    <cellStyle name="40% - Accent3 11 9" xfId="6897" xr:uid="{00000000-0005-0000-0000-0000F2260000}"/>
    <cellStyle name="40% - Accent3 11 9 2" xfId="6898" xr:uid="{00000000-0005-0000-0000-0000F3260000}"/>
    <cellStyle name="40% - Accent3 11 9 2 2" xfId="20514" xr:uid="{00000000-0005-0000-0000-0000F4260000}"/>
    <cellStyle name="40% - Accent3 11 9 2_CountryRegionMap" xfId="32076" xr:uid="{00000000-0005-0000-0000-0000F5260000}"/>
    <cellStyle name="40% - Accent3 11 9 3" xfId="6899" xr:uid="{00000000-0005-0000-0000-0000F6260000}"/>
    <cellStyle name="40% - Accent3 11 9 3 2" xfId="20515" xr:uid="{00000000-0005-0000-0000-0000F7260000}"/>
    <cellStyle name="40% - Accent3 11 9 3_CountryRegionMap" xfId="32077" xr:uid="{00000000-0005-0000-0000-0000F8260000}"/>
    <cellStyle name="40% - Accent3 11 9 4" xfId="20516" xr:uid="{00000000-0005-0000-0000-0000F9260000}"/>
    <cellStyle name="40% - Accent3 11 9_Attribute (16-17)" xfId="6900" xr:uid="{00000000-0005-0000-0000-0000FA260000}"/>
    <cellStyle name="40% - Accent3 11_Attribute (16-17)" xfId="6901" xr:uid="{00000000-0005-0000-0000-0000FB260000}"/>
    <cellStyle name="40% - Accent3 12" xfId="6902" xr:uid="{00000000-0005-0000-0000-0000FC260000}"/>
    <cellStyle name="40% - Accent3 12 10" xfId="6903" xr:uid="{00000000-0005-0000-0000-0000FD260000}"/>
    <cellStyle name="40% - Accent3 12 10 2" xfId="20517" xr:uid="{00000000-0005-0000-0000-0000FE260000}"/>
    <cellStyle name="40% - Accent3 12 10_CountryRegionMap" xfId="32078" xr:uid="{00000000-0005-0000-0000-0000FF260000}"/>
    <cellStyle name="40% - Accent3 12 11" xfId="20518" xr:uid="{00000000-0005-0000-0000-000000270000}"/>
    <cellStyle name="40% - Accent3 12 2" xfId="6904" xr:uid="{00000000-0005-0000-0000-000001270000}"/>
    <cellStyle name="40% - Accent3 12 2 10" xfId="20519" xr:uid="{00000000-0005-0000-0000-000002270000}"/>
    <cellStyle name="40% - Accent3 12 2 2" xfId="6905" xr:uid="{00000000-0005-0000-0000-000003270000}"/>
    <cellStyle name="40% - Accent3 12 2 2 2" xfId="6906" xr:uid="{00000000-0005-0000-0000-000004270000}"/>
    <cellStyle name="40% - Accent3 12 2 2 2 2" xfId="6907" xr:uid="{00000000-0005-0000-0000-000005270000}"/>
    <cellStyle name="40% - Accent3 12 2 2 2 2 2" xfId="20520" xr:uid="{00000000-0005-0000-0000-000006270000}"/>
    <cellStyle name="40% - Accent3 12 2 2 2 2_CountryRegionMap" xfId="32079" xr:uid="{00000000-0005-0000-0000-000007270000}"/>
    <cellStyle name="40% - Accent3 12 2 2 2 3" xfId="6908" xr:uid="{00000000-0005-0000-0000-000008270000}"/>
    <cellStyle name="40% - Accent3 12 2 2 2 3 2" xfId="20521" xr:uid="{00000000-0005-0000-0000-000009270000}"/>
    <cellStyle name="40% - Accent3 12 2 2 2 3_CountryRegionMap" xfId="32080" xr:uid="{00000000-0005-0000-0000-00000A270000}"/>
    <cellStyle name="40% - Accent3 12 2 2 2 4" xfId="20522" xr:uid="{00000000-0005-0000-0000-00000B270000}"/>
    <cellStyle name="40% - Accent3 12 2 2 2_Attribute (16-17)" xfId="6909" xr:uid="{00000000-0005-0000-0000-00000C270000}"/>
    <cellStyle name="40% - Accent3 12 2 2 3" xfId="6910" xr:uid="{00000000-0005-0000-0000-00000D270000}"/>
    <cellStyle name="40% - Accent3 12 2 2 3 2" xfId="20523" xr:uid="{00000000-0005-0000-0000-00000E270000}"/>
    <cellStyle name="40% - Accent3 12 2 2 3_CountryRegionMap" xfId="32081" xr:uid="{00000000-0005-0000-0000-00000F270000}"/>
    <cellStyle name="40% - Accent3 12 2 2 4" xfId="20524" xr:uid="{00000000-0005-0000-0000-000010270000}"/>
    <cellStyle name="40% - Accent3 12 2 2 5" xfId="20525" xr:uid="{00000000-0005-0000-0000-000011270000}"/>
    <cellStyle name="40% - Accent3 12 2 2 6" xfId="20526" xr:uid="{00000000-0005-0000-0000-000012270000}"/>
    <cellStyle name="40% - Accent3 12 2 2 7" xfId="20527" xr:uid="{00000000-0005-0000-0000-000013270000}"/>
    <cellStyle name="40% - Accent3 12 2 2_Attribute (16-17)" xfId="6911" xr:uid="{00000000-0005-0000-0000-000014270000}"/>
    <cellStyle name="40% - Accent3 12 2 3" xfId="6912" xr:uid="{00000000-0005-0000-0000-000015270000}"/>
    <cellStyle name="40% - Accent3 12 2 3 2" xfId="6913" xr:uid="{00000000-0005-0000-0000-000016270000}"/>
    <cellStyle name="40% - Accent3 12 2 3 2 2" xfId="6914" xr:uid="{00000000-0005-0000-0000-000017270000}"/>
    <cellStyle name="40% - Accent3 12 2 3 2 2 2" xfId="20528" xr:uid="{00000000-0005-0000-0000-000018270000}"/>
    <cellStyle name="40% - Accent3 12 2 3 2 2_CountryRegionMap" xfId="32082" xr:uid="{00000000-0005-0000-0000-000019270000}"/>
    <cellStyle name="40% - Accent3 12 2 3 2 3" xfId="6915" xr:uid="{00000000-0005-0000-0000-00001A270000}"/>
    <cellStyle name="40% - Accent3 12 2 3 2 3 2" xfId="20529" xr:uid="{00000000-0005-0000-0000-00001B270000}"/>
    <cellStyle name="40% - Accent3 12 2 3 2 3_CountryRegionMap" xfId="32083" xr:uid="{00000000-0005-0000-0000-00001C270000}"/>
    <cellStyle name="40% - Accent3 12 2 3 2 4" xfId="20530" xr:uid="{00000000-0005-0000-0000-00001D270000}"/>
    <cellStyle name="40% - Accent3 12 2 3 2_Attribute (16-17)" xfId="6916" xr:uid="{00000000-0005-0000-0000-00001E270000}"/>
    <cellStyle name="40% - Accent3 12 2 3 3" xfId="6917" xr:uid="{00000000-0005-0000-0000-00001F270000}"/>
    <cellStyle name="40% - Accent3 12 2 3 3 2" xfId="20531" xr:uid="{00000000-0005-0000-0000-000020270000}"/>
    <cellStyle name="40% - Accent3 12 2 3 3_CountryRegionMap" xfId="32084" xr:uid="{00000000-0005-0000-0000-000021270000}"/>
    <cellStyle name="40% - Accent3 12 2 3 4" xfId="20532" xr:uid="{00000000-0005-0000-0000-000022270000}"/>
    <cellStyle name="40% - Accent3 12 2 3 5" xfId="20533" xr:uid="{00000000-0005-0000-0000-000023270000}"/>
    <cellStyle name="40% - Accent3 12 2 3 6" xfId="20534" xr:uid="{00000000-0005-0000-0000-000024270000}"/>
    <cellStyle name="40% - Accent3 12 2 3 7" xfId="20535" xr:uid="{00000000-0005-0000-0000-000025270000}"/>
    <cellStyle name="40% - Accent3 12 2 3_Attribute (16-17)" xfId="6918" xr:uid="{00000000-0005-0000-0000-000026270000}"/>
    <cellStyle name="40% - Accent3 12 2 4" xfId="6919" xr:uid="{00000000-0005-0000-0000-000027270000}"/>
    <cellStyle name="40% - Accent3 12 2 4 2" xfId="6920" xr:uid="{00000000-0005-0000-0000-000028270000}"/>
    <cellStyle name="40% - Accent3 12 2 4 2 2" xfId="6921" xr:uid="{00000000-0005-0000-0000-000029270000}"/>
    <cellStyle name="40% - Accent3 12 2 4 2 2 2" xfId="20536" xr:uid="{00000000-0005-0000-0000-00002A270000}"/>
    <cellStyle name="40% - Accent3 12 2 4 2 2_CountryRegionMap" xfId="32085" xr:uid="{00000000-0005-0000-0000-00002B270000}"/>
    <cellStyle name="40% - Accent3 12 2 4 2 3" xfId="6922" xr:uid="{00000000-0005-0000-0000-00002C270000}"/>
    <cellStyle name="40% - Accent3 12 2 4 2 3 2" xfId="20537" xr:uid="{00000000-0005-0000-0000-00002D270000}"/>
    <cellStyle name="40% - Accent3 12 2 4 2 3_CountryRegionMap" xfId="32086" xr:uid="{00000000-0005-0000-0000-00002E270000}"/>
    <cellStyle name="40% - Accent3 12 2 4 2 4" xfId="20538" xr:uid="{00000000-0005-0000-0000-00002F270000}"/>
    <cellStyle name="40% - Accent3 12 2 4 2_Attribute (16-17)" xfId="6923" xr:uid="{00000000-0005-0000-0000-000030270000}"/>
    <cellStyle name="40% - Accent3 12 2 4 3" xfId="6924" xr:uid="{00000000-0005-0000-0000-000031270000}"/>
    <cellStyle name="40% - Accent3 12 2 4 3 2" xfId="20539" xr:uid="{00000000-0005-0000-0000-000032270000}"/>
    <cellStyle name="40% - Accent3 12 2 4 3_CountryRegionMap" xfId="32087" xr:uid="{00000000-0005-0000-0000-000033270000}"/>
    <cellStyle name="40% - Accent3 12 2 4 4" xfId="20540" xr:uid="{00000000-0005-0000-0000-000034270000}"/>
    <cellStyle name="40% - Accent3 12 2 4 5" xfId="20541" xr:uid="{00000000-0005-0000-0000-000035270000}"/>
    <cellStyle name="40% - Accent3 12 2 4 6" xfId="20542" xr:uid="{00000000-0005-0000-0000-000036270000}"/>
    <cellStyle name="40% - Accent3 12 2 4 7" xfId="20543" xr:uid="{00000000-0005-0000-0000-000037270000}"/>
    <cellStyle name="40% - Accent3 12 2 4_Attribute (16-17)" xfId="6925" xr:uid="{00000000-0005-0000-0000-000038270000}"/>
    <cellStyle name="40% - Accent3 12 2 5" xfId="6926" xr:uid="{00000000-0005-0000-0000-000039270000}"/>
    <cellStyle name="40% - Accent3 12 2 6" xfId="6927" xr:uid="{00000000-0005-0000-0000-00003A270000}"/>
    <cellStyle name="40% - Accent3 12 2 7" xfId="6928" xr:uid="{00000000-0005-0000-0000-00003B270000}"/>
    <cellStyle name="40% - Accent3 12 2 8" xfId="6929" xr:uid="{00000000-0005-0000-0000-00003C270000}"/>
    <cellStyle name="40% - Accent3 12 2 8 2" xfId="6930" xr:uid="{00000000-0005-0000-0000-00003D270000}"/>
    <cellStyle name="40% - Accent3 12 2 8 2 2" xfId="20544" xr:uid="{00000000-0005-0000-0000-00003E270000}"/>
    <cellStyle name="40% - Accent3 12 2 8 2_CountryRegionMap" xfId="32088" xr:uid="{00000000-0005-0000-0000-00003F270000}"/>
    <cellStyle name="40% - Accent3 12 2 8 3" xfId="6931" xr:uid="{00000000-0005-0000-0000-000040270000}"/>
    <cellStyle name="40% - Accent3 12 2 8 3 2" xfId="20545" xr:uid="{00000000-0005-0000-0000-000041270000}"/>
    <cellStyle name="40% - Accent3 12 2 8 3_CountryRegionMap" xfId="32089" xr:uid="{00000000-0005-0000-0000-000042270000}"/>
    <cellStyle name="40% - Accent3 12 2 8 4" xfId="20546" xr:uid="{00000000-0005-0000-0000-000043270000}"/>
    <cellStyle name="40% - Accent3 12 2 8_Attribute (16-17)" xfId="6932" xr:uid="{00000000-0005-0000-0000-000044270000}"/>
    <cellStyle name="40% - Accent3 12 2 9" xfId="6933" xr:uid="{00000000-0005-0000-0000-000045270000}"/>
    <cellStyle name="40% - Accent3 12 2 9 2" xfId="20547" xr:uid="{00000000-0005-0000-0000-000046270000}"/>
    <cellStyle name="40% - Accent3 12 2 9_CountryRegionMap" xfId="32090" xr:uid="{00000000-0005-0000-0000-000047270000}"/>
    <cellStyle name="40% - Accent3 12 2_Attribute (16-17)" xfId="6934" xr:uid="{00000000-0005-0000-0000-000048270000}"/>
    <cellStyle name="40% - Accent3 12 3" xfId="6935" xr:uid="{00000000-0005-0000-0000-000049270000}"/>
    <cellStyle name="40% - Accent3 12 3 2" xfId="6936" xr:uid="{00000000-0005-0000-0000-00004A270000}"/>
    <cellStyle name="40% - Accent3 12 3 2 2" xfId="6937" xr:uid="{00000000-0005-0000-0000-00004B270000}"/>
    <cellStyle name="40% - Accent3 12 3 2 2 2" xfId="20548" xr:uid="{00000000-0005-0000-0000-00004C270000}"/>
    <cellStyle name="40% - Accent3 12 3 2 2_CountryRegionMap" xfId="32091" xr:uid="{00000000-0005-0000-0000-00004D270000}"/>
    <cellStyle name="40% - Accent3 12 3 2 3" xfId="6938" xr:uid="{00000000-0005-0000-0000-00004E270000}"/>
    <cellStyle name="40% - Accent3 12 3 2 3 2" xfId="20549" xr:uid="{00000000-0005-0000-0000-00004F270000}"/>
    <cellStyle name="40% - Accent3 12 3 2 3_CountryRegionMap" xfId="32092" xr:uid="{00000000-0005-0000-0000-000050270000}"/>
    <cellStyle name="40% - Accent3 12 3 2 4" xfId="20550" xr:uid="{00000000-0005-0000-0000-000051270000}"/>
    <cellStyle name="40% - Accent3 12 3 2_Attribute (16-17)" xfId="6939" xr:uid="{00000000-0005-0000-0000-000052270000}"/>
    <cellStyle name="40% - Accent3 12 3 3" xfId="6940" xr:uid="{00000000-0005-0000-0000-000053270000}"/>
    <cellStyle name="40% - Accent3 12 3 3 2" xfId="20551" xr:uid="{00000000-0005-0000-0000-000054270000}"/>
    <cellStyle name="40% - Accent3 12 3 3_CountryRegionMap" xfId="32093" xr:uid="{00000000-0005-0000-0000-000055270000}"/>
    <cellStyle name="40% - Accent3 12 3 4" xfId="20552" xr:uid="{00000000-0005-0000-0000-000056270000}"/>
    <cellStyle name="40% - Accent3 12 3 5" xfId="20553" xr:uid="{00000000-0005-0000-0000-000057270000}"/>
    <cellStyle name="40% - Accent3 12 3 6" xfId="20554" xr:uid="{00000000-0005-0000-0000-000058270000}"/>
    <cellStyle name="40% - Accent3 12 3 7" xfId="20555" xr:uid="{00000000-0005-0000-0000-000059270000}"/>
    <cellStyle name="40% - Accent3 12 3_Attribute (16-17)" xfId="6941" xr:uid="{00000000-0005-0000-0000-00005A270000}"/>
    <cellStyle name="40% - Accent3 12 4" xfId="6942" xr:uid="{00000000-0005-0000-0000-00005B270000}"/>
    <cellStyle name="40% - Accent3 12 4 2" xfId="6943" xr:uid="{00000000-0005-0000-0000-00005C270000}"/>
    <cellStyle name="40% - Accent3 12 4 2 2" xfId="6944" xr:uid="{00000000-0005-0000-0000-00005D270000}"/>
    <cellStyle name="40% - Accent3 12 4 2 2 2" xfId="20556" xr:uid="{00000000-0005-0000-0000-00005E270000}"/>
    <cellStyle name="40% - Accent3 12 4 2 2_CountryRegionMap" xfId="32094" xr:uid="{00000000-0005-0000-0000-00005F270000}"/>
    <cellStyle name="40% - Accent3 12 4 2 3" xfId="6945" xr:uid="{00000000-0005-0000-0000-000060270000}"/>
    <cellStyle name="40% - Accent3 12 4 2 3 2" xfId="20557" xr:uid="{00000000-0005-0000-0000-000061270000}"/>
    <cellStyle name="40% - Accent3 12 4 2 3_CountryRegionMap" xfId="32095" xr:uid="{00000000-0005-0000-0000-000062270000}"/>
    <cellStyle name="40% - Accent3 12 4 2 4" xfId="20558" xr:uid="{00000000-0005-0000-0000-000063270000}"/>
    <cellStyle name="40% - Accent3 12 4 2_Attribute (16-17)" xfId="6946" xr:uid="{00000000-0005-0000-0000-000064270000}"/>
    <cellStyle name="40% - Accent3 12 4 3" xfId="6947" xr:uid="{00000000-0005-0000-0000-000065270000}"/>
    <cellStyle name="40% - Accent3 12 4 3 2" xfId="20559" xr:uid="{00000000-0005-0000-0000-000066270000}"/>
    <cellStyle name="40% - Accent3 12 4 3_CountryRegionMap" xfId="32096" xr:uid="{00000000-0005-0000-0000-000067270000}"/>
    <cellStyle name="40% - Accent3 12 4 4" xfId="20560" xr:uid="{00000000-0005-0000-0000-000068270000}"/>
    <cellStyle name="40% - Accent3 12 4 5" xfId="20561" xr:uid="{00000000-0005-0000-0000-000069270000}"/>
    <cellStyle name="40% - Accent3 12 4 6" xfId="20562" xr:uid="{00000000-0005-0000-0000-00006A270000}"/>
    <cellStyle name="40% - Accent3 12 4 7" xfId="20563" xr:uid="{00000000-0005-0000-0000-00006B270000}"/>
    <cellStyle name="40% - Accent3 12 4_Attribute (16-17)" xfId="6948" xr:uid="{00000000-0005-0000-0000-00006C270000}"/>
    <cellStyle name="40% - Accent3 12 5" xfId="6949" xr:uid="{00000000-0005-0000-0000-00006D270000}"/>
    <cellStyle name="40% - Accent3 12 5 2" xfId="6950" xr:uid="{00000000-0005-0000-0000-00006E270000}"/>
    <cellStyle name="40% - Accent3 12 5 2 2" xfId="6951" xr:uid="{00000000-0005-0000-0000-00006F270000}"/>
    <cellStyle name="40% - Accent3 12 5 2 2 2" xfId="20564" xr:uid="{00000000-0005-0000-0000-000070270000}"/>
    <cellStyle name="40% - Accent3 12 5 2 2_CountryRegionMap" xfId="32097" xr:uid="{00000000-0005-0000-0000-000071270000}"/>
    <cellStyle name="40% - Accent3 12 5 2 3" xfId="6952" xr:uid="{00000000-0005-0000-0000-000072270000}"/>
    <cellStyle name="40% - Accent3 12 5 2 3 2" xfId="20565" xr:uid="{00000000-0005-0000-0000-000073270000}"/>
    <cellStyle name="40% - Accent3 12 5 2 3_CountryRegionMap" xfId="32098" xr:uid="{00000000-0005-0000-0000-000074270000}"/>
    <cellStyle name="40% - Accent3 12 5 2 4" xfId="20566" xr:uid="{00000000-0005-0000-0000-000075270000}"/>
    <cellStyle name="40% - Accent3 12 5 2_Attribute (16-17)" xfId="6953" xr:uid="{00000000-0005-0000-0000-000076270000}"/>
    <cellStyle name="40% - Accent3 12 5 3" xfId="6954" xr:uid="{00000000-0005-0000-0000-000077270000}"/>
    <cellStyle name="40% - Accent3 12 5 3 2" xfId="20567" xr:uid="{00000000-0005-0000-0000-000078270000}"/>
    <cellStyle name="40% - Accent3 12 5 3_CountryRegionMap" xfId="32099" xr:uid="{00000000-0005-0000-0000-000079270000}"/>
    <cellStyle name="40% - Accent3 12 5 4" xfId="20568" xr:uid="{00000000-0005-0000-0000-00007A270000}"/>
    <cellStyle name="40% - Accent3 12 5 5" xfId="20569" xr:uid="{00000000-0005-0000-0000-00007B270000}"/>
    <cellStyle name="40% - Accent3 12 5 6" xfId="20570" xr:uid="{00000000-0005-0000-0000-00007C270000}"/>
    <cellStyle name="40% - Accent3 12 5 7" xfId="20571" xr:uid="{00000000-0005-0000-0000-00007D270000}"/>
    <cellStyle name="40% - Accent3 12 5_Attribute (16-17)" xfId="6955" xr:uid="{00000000-0005-0000-0000-00007E270000}"/>
    <cellStyle name="40% - Accent3 12 6" xfId="6956" xr:uid="{00000000-0005-0000-0000-00007F270000}"/>
    <cellStyle name="40% - Accent3 12 7" xfId="6957" xr:uid="{00000000-0005-0000-0000-000080270000}"/>
    <cellStyle name="40% - Accent3 12 8" xfId="6958" xr:uid="{00000000-0005-0000-0000-000081270000}"/>
    <cellStyle name="40% - Accent3 12 9" xfId="6959" xr:uid="{00000000-0005-0000-0000-000082270000}"/>
    <cellStyle name="40% - Accent3 12 9 2" xfId="6960" xr:uid="{00000000-0005-0000-0000-000083270000}"/>
    <cellStyle name="40% - Accent3 12 9 2 2" xfId="20572" xr:uid="{00000000-0005-0000-0000-000084270000}"/>
    <cellStyle name="40% - Accent3 12 9 2_CountryRegionMap" xfId="32100" xr:uid="{00000000-0005-0000-0000-000085270000}"/>
    <cellStyle name="40% - Accent3 12 9 3" xfId="6961" xr:uid="{00000000-0005-0000-0000-000086270000}"/>
    <cellStyle name="40% - Accent3 12 9 3 2" xfId="20573" xr:uid="{00000000-0005-0000-0000-000087270000}"/>
    <cellStyle name="40% - Accent3 12 9 3_CountryRegionMap" xfId="32101" xr:uid="{00000000-0005-0000-0000-000088270000}"/>
    <cellStyle name="40% - Accent3 12 9 4" xfId="20574" xr:uid="{00000000-0005-0000-0000-000089270000}"/>
    <cellStyle name="40% - Accent3 12 9_Attribute (16-17)" xfId="6962" xr:uid="{00000000-0005-0000-0000-00008A270000}"/>
    <cellStyle name="40% - Accent3 12_Attribute (16-17)" xfId="6963" xr:uid="{00000000-0005-0000-0000-00008B270000}"/>
    <cellStyle name="40% - Accent3 13" xfId="6964" xr:uid="{00000000-0005-0000-0000-00008C270000}"/>
    <cellStyle name="40% - Accent3 13 10" xfId="20575" xr:uid="{00000000-0005-0000-0000-00008D270000}"/>
    <cellStyle name="40% - Accent3 13 2" xfId="6965" xr:uid="{00000000-0005-0000-0000-00008E270000}"/>
    <cellStyle name="40% - Accent3 13 2 2" xfId="6966" xr:uid="{00000000-0005-0000-0000-00008F270000}"/>
    <cellStyle name="40% - Accent3 13 2 2 2" xfId="6967" xr:uid="{00000000-0005-0000-0000-000090270000}"/>
    <cellStyle name="40% - Accent3 13 2 2 2 2" xfId="20576" xr:uid="{00000000-0005-0000-0000-000091270000}"/>
    <cellStyle name="40% - Accent3 13 2 2 2_CountryRegionMap" xfId="32102" xr:uid="{00000000-0005-0000-0000-000092270000}"/>
    <cellStyle name="40% - Accent3 13 2 2 3" xfId="6968" xr:uid="{00000000-0005-0000-0000-000093270000}"/>
    <cellStyle name="40% - Accent3 13 2 2 3 2" xfId="20577" xr:uid="{00000000-0005-0000-0000-000094270000}"/>
    <cellStyle name="40% - Accent3 13 2 2 3_CountryRegionMap" xfId="32103" xr:uid="{00000000-0005-0000-0000-000095270000}"/>
    <cellStyle name="40% - Accent3 13 2 2 4" xfId="20578" xr:uid="{00000000-0005-0000-0000-000096270000}"/>
    <cellStyle name="40% - Accent3 13 2 2_Attribute (16-17)" xfId="6969" xr:uid="{00000000-0005-0000-0000-000097270000}"/>
    <cellStyle name="40% - Accent3 13 2 3" xfId="6970" xr:uid="{00000000-0005-0000-0000-000098270000}"/>
    <cellStyle name="40% - Accent3 13 2 3 2" xfId="20579" xr:uid="{00000000-0005-0000-0000-000099270000}"/>
    <cellStyle name="40% - Accent3 13 2 3_CountryRegionMap" xfId="32104" xr:uid="{00000000-0005-0000-0000-00009A270000}"/>
    <cellStyle name="40% - Accent3 13 2 4" xfId="20580" xr:uid="{00000000-0005-0000-0000-00009B270000}"/>
    <cellStyle name="40% - Accent3 13 2 5" xfId="20581" xr:uid="{00000000-0005-0000-0000-00009C270000}"/>
    <cellStyle name="40% - Accent3 13 2 6" xfId="20582" xr:uid="{00000000-0005-0000-0000-00009D270000}"/>
    <cellStyle name="40% - Accent3 13 2 7" xfId="20583" xr:uid="{00000000-0005-0000-0000-00009E270000}"/>
    <cellStyle name="40% - Accent3 13 2_Attribute (16-17)" xfId="6971" xr:uid="{00000000-0005-0000-0000-00009F270000}"/>
    <cellStyle name="40% - Accent3 13 3" xfId="6972" xr:uid="{00000000-0005-0000-0000-0000A0270000}"/>
    <cellStyle name="40% - Accent3 13 3 2" xfId="6973" xr:uid="{00000000-0005-0000-0000-0000A1270000}"/>
    <cellStyle name="40% - Accent3 13 3 2 2" xfId="6974" xr:uid="{00000000-0005-0000-0000-0000A2270000}"/>
    <cellStyle name="40% - Accent3 13 3 2 2 2" xfId="20584" xr:uid="{00000000-0005-0000-0000-0000A3270000}"/>
    <cellStyle name="40% - Accent3 13 3 2 2_CountryRegionMap" xfId="32105" xr:uid="{00000000-0005-0000-0000-0000A4270000}"/>
    <cellStyle name="40% - Accent3 13 3 2 3" xfId="6975" xr:uid="{00000000-0005-0000-0000-0000A5270000}"/>
    <cellStyle name="40% - Accent3 13 3 2 3 2" xfId="20585" xr:uid="{00000000-0005-0000-0000-0000A6270000}"/>
    <cellStyle name="40% - Accent3 13 3 2 3_CountryRegionMap" xfId="32106" xr:uid="{00000000-0005-0000-0000-0000A7270000}"/>
    <cellStyle name="40% - Accent3 13 3 2 4" xfId="20586" xr:uid="{00000000-0005-0000-0000-0000A8270000}"/>
    <cellStyle name="40% - Accent3 13 3 2_Attribute (16-17)" xfId="6976" xr:uid="{00000000-0005-0000-0000-0000A9270000}"/>
    <cellStyle name="40% - Accent3 13 3 3" xfId="6977" xr:uid="{00000000-0005-0000-0000-0000AA270000}"/>
    <cellStyle name="40% - Accent3 13 3 3 2" xfId="20587" xr:uid="{00000000-0005-0000-0000-0000AB270000}"/>
    <cellStyle name="40% - Accent3 13 3 3_CountryRegionMap" xfId="32107" xr:uid="{00000000-0005-0000-0000-0000AC270000}"/>
    <cellStyle name="40% - Accent3 13 3 4" xfId="20588" xr:uid="{00000000-0005-0000-0000-0000AD270000}"/>
    <cellStyle name="40% - Accent3 13 3 5" xfId="20589" xr:uid="{00000000-0005-0000-0000-0000AE270000}"/>
    <cellStyle name="40% - Accent3 13 3 6" xfId="20590" xr:uid="{00000000-0005-0000-0000-0000AF270000}"/>
    <cellStyle name="40% - Accent3 13 3 7" xfId="20591" xr:uid="{00000000-0005-0000-0000-0000B0270000}"/>
    <cellStyle name="40% - Accent3 13 3_Attribute (16-17)" xfId="6978" xr:uid="{00000000-0005-0000-0000-0000B1270000}"/>
    <cellStyle name="40% - Accent3 13 4" xfId="6979" xr:uid="{00000000-0005-0000-0000-0000B2270000}"/>
    <cellStyle name="40% - Accent3 13 4 2" xfId="6980" xr:uid="{00000000-0005-0000-0000-0000B3270000}"/>
    <cellStyle name="40% - Accent3 13 4 2 2" xfId="6981" xr:uid="{00000000-0005-0000-0000-0000B4270000}"/>
    <cellStyle name="40% - Accent3 13 4 2 2 2" xfId="20592" xr:uid="{00000000-0005-0000-0000-0000B5270000}"/>
    <cellStyle name="40% - Accent3 13 4 2 2_CountryRegionMap" xfId="32108" xr:uid="{00000000-0005-0000-0000-0000B6270000}"/>
    <cellStyle name="40% - Accent3 13 4 2 3" xfId="6982" xr:uid="{00000000-0005-0000-0000-0000B7270000}"/>
    <cellStyle name="40% - Accent3 13 4 2 3 2" xfId="20593" xr:uid="{00000000-0005-0000-0000-0000B8270000}"/>
    <cellStyle name="40% - Accent3 13 4 2 3_CountryRegionMap" xfId="32109" xr:uid="{00000000-0005-0000-0000-0000B9270000}"/>
    <cellStyle name="40% - Accent3 13 4 2 4" xfId="20594" xr:uid="{00000000-0005-0000-0000-0000BA270000}"/>
    <cellStyle name="40% - Accent3 13 4 2_Attribute (16-17)" xfId="6983" xr:uid="{00000000-0005-0000-0000-0000BB270000}"/>
    <cellStyle name="40% - Accent3 13 4 3" xfId="6984" xr:uid="{00000000-0005-0000-0000-0000BC270000}"/>
    <cellStyle name="40% - Accent3 13 4 3 2" xfId="20595" xr:uid="{00000000-0005-0000-0000-0000BD270000}"/>
    <cellStyle name="40% - Accent3 13 4 3_CountryRegionMap" xfId="32110" xr:uid="{00000000-0005-0000-0000-0000BE270000}"/>
    <cellStyle name="40% - Accent3 13 4 4" xfId="20596" xr:uid="{00000000-0005-0000-0000-0000BF270000}"/>
    <cellStyle name="40% - Accent3 13 4 5" xfId="20597" xr:uid="{00000000-0005-0000-0000-0000C0270000}"/>
    <cellStyle name="40% - Accent3 13 4 6" xfId="20598" xr:uid="{00000000-0005-0000-0000-0000C1270000}"/>
    <cellStyle name="40% - Accent3 13 4 7" xfId="20599" xr:uid="{00000000-0005-0000-0000-0000C2270000}"/>
    <cellStyle name="40% - Accent3 13 4_Attribute (16-17)" xfId="6985" xr:uid="{00000000-0005-0000-0000-0000C3270000}"/>
    <cellStyle name="40% - Accent3 13 5" xfId="6986" xr:uid="{00000000-0005-0000-0000-0000C4270000}"/>
    <cellStyle name="40% - Accent3 13 6" xfId="6987" xr:uid="{00000000-0005-0000-0000-0000C5270000}"/>
    <cellStyle name="40% - Accent3 13 7" xfId="6988" xr:uid="{00000000-0005-0000-0000-0000C6270000}"/>
    <cellStyle name="40% - Accent3 13 8" xfId="6989" xr:uid="{00000000-0005-0000-0000-0000C7270000}"/>
    <cellStyle name="40% - Accent3 13 8 2" xfId="6990" xr:uid="{00000000-0005-0000-0000-0000C8270000}"/>
    <cellStyle name="40% - Accent3 13 8 2 2" xfId="20600" xr:uid="{00000000-0005-0000-0000-0000C9270000}"/>
    <cellStyle name="40% - Accent3 13 8 2_CountryRegionMap" xfId="32111" xr:uid="{00000000-0005-0000-0000-0000CA270000}"/>
    <cellStyle name="40% - Accent3 13 8 3" xfId="6991" xr:uid="{00000000-0005-0000-0000-0000CB270000}"/>
    <cellStyle name="40% - Accent3 13 8 3 2" xfId="20601" xr:uid="{00000000-0005-0000-0000-0000CC270000}"/>
    <cellStyle name="40% - Accent3 13 8 3_CountryRegionMap" xfId="32112" xr:uid="{00000000-0005-0000-0000-0000CD270000}"/>
    <cellStyle name="40% - Accent3 13 8 4" xfId="20602" xr:uid="{00000000-0005-0000-0000-0000CE270000}"/>
    <cellStyle name="40% - Accent3 13 8_Attribute (16-17)" xfId="6992" xr:uid="{00000000-0005-0000-0000-0000CF270000}"/>
    <cellStyle name="40% - Accent3 13 9" xfId="6993" xr:uid="{00000000-0005-0000-0000-0000D0270000}"/>
    <cellStyle name="40% - Accent3 13 9 2" xfId="20603" xr:uid="{00000000-0005-0000-0000-0000D1270000}"/>
    <cellStyle name="40% - Accent3 13 9_CountryRegionMap" xfId="32113" xr:uid="{00000000-0005-0000-0000-0000D2270000}"/>
    <cellStyle name="40% - Accent3 13_Attribute (16-17)" xfId="6994" xr:uid="{00000000-0005-0000-0000-0000D3270000}"/>
    <cellStyle name="40% - Accent3 14" xfId="6995" xr:uid="{00000000-0005-0000-0000-0000D4270000}"/>
    <cellStyle name="40% - Accent3 14 10" xfId="20604" xr:uid="{00000000-0005-0000-0000-0000D5270000}"/>
    <cellStyle name="40% - Accent3 14 2" xfId="6996" xr:uid="{00000000-0005-0000-0000-0000D6270000}"/>
    <cellStyle name="40% - Accent3 14 2 2" xfId="6997" xr:uid="{00000000-0005-0000-0000-0000D7270000}"/>
    <cellStyle name="40% - Accent3 14 2 2 2" xfId="6998" xr:uid="{00000000-0005-0000-0000-0000D8270000}"/>
    <cellStyle name="40% - Accent3 14 2 2 2 2" xfId="20605" xr:uid="{00000000-0005-0000-0000-0000D9270000}"/>
    <cellStyle name="40% - Accent3 14 2 2 2_CountryRegionMap" xfId="32114" xr:uid="{00000000-0005-0000-0000-0000DA270000}"/>
    <cellStyle name="40% - Accent3 14 2 2 3" xfId="6999" xr:uid="{00000000-0005-0000-0000-0000DB270000}"/>
    <cellStyle name="40% - Accent3 14 2 2 3 2" xfId="20606" xr:uid="{00000000-0005-0000-0000-0000DC270000}"/>
    <cellStyle name="40% - Accent3 14 2 2 3_CountryRegionMap" xfId="32115" xr:uid="{00000000-0005-0000-0000-0000DD270000}"/>
    <cellStyle name="40% - Accent3 14 2 2 4" xfId="20607" xr:uid="{00000000-0005-0000-0000-0000DE270000}"/>
    <cellStyle name="40% - Accent3 14 2 2_Attribute (16-17)" xfId="7000" xr:uid="{00000000-0005-0000-0000-0000DF270000}"/>
    <cellStyle name="40% - Accent3 14 2 3" xfId="7001" xr:uid="{00000000-0005-0000-0000-0000E0270000}"/>
    <cellStyle name="40% - Accent3 14 2 3 2" xfId="20608" xr:uid="{00000000-0005-0000-0000-0000E1270000}"/>
    <cellStyle name="40% - Accent3 14 2 3_CountryRegionMap" xfId="32116" xr:uid="{00000000-0005-0000-0000-0000E2270000}"/>
    <cellStyle name="40% - Accent3 14 2 4" xfId="20609" xr:uid="{00000000-0005-0000-0000-0000E3270000}"/>
    <cellStyle name="40% - Accent3 14 2 5" xfId="20610" xr:uid="{00000000-0005-0000-0000-0000E4270000}"/>
    <cellStyle name="40% - Accent3 14 2 6" xfId="20611" xr:uid="{00000000-0005-0000-0000-0000E5270000}"/>
    <cellStyle name="40% - Accent3 14 2 7" xfId="20612" xr:uid="{00000000-0005-0000-0000-0000E6270000}"/>
    <cellStyle name="40% - Accent3 14 2_Attribute (16-17)" xfId="7002" xr:uid="{00000000-0005-0000-0000-0000E7270000}"/>
    <cellStyle name="40% - Accent3 14 3" xfId="7003" xr:uid="{00000000-0005-0000-0000-0000E8270000}"/>
    <cellStyle name="40% - Accent3 14 3 2" xfId="7004" xr:uid="{00000000-0005-0000-0000-0000E9270000}"/>
    <cellStyle name="40% - Accent3 14 3 2 2" xfId="7005" xr:uid="{00000000-0005-0000-0000-0000EA270000}"/>
    <cellStyle name="40% - Accent3 14 3 2 2 2" xfId="20613" xr:uid="{00000000-0005-0000-0000-0000EB270000}"/>
    <cellStyle name="40% - Accent3 14 3 2 2_CountryRegionMap" xfId="32117" xr:uid="{00000000-0005-0000-0000-0000EC270000}"/>
    <cellStyle name="40% - Accent3 14 3 2 3" xfId="7006" xr:uid="{00000000-0005-0000-0000-0000ED270000}"/>
    <cellStyle name="40% - Accent3 14 3 2 3 2" xfId="20614" xr:uid="{00000000-0005-0000-0000-0000EE270000}"/>
    <cellStyle name="40% - Accent3 14 3 2 3_CountryRegionMap" xfId="32118" xr:uid="{00000000-0005-0000-0000-0000EF270000}"/>
    <cellStyle name="40% - Accent3 14 3 2 4" xfId="20615" xr:uid="{00000000-0005-0000-0000-0000F0270000}"/>
    <cellStyle name="40% - Accent3 14 3 2_Attribute (16-17)" xfId="7007" xr:uid="{00000000-0005-0000-0000-0000F1270000}"/>
    <cellStyle name="40% - Accent3 14 3 3" xfId="7008" xr:uid="{00000000-0005-0000-0000-0000F2270000}"/>
    <cellStyle name="40% - Accent3 14 3 3 2" xfId="20616" xr:uid="{00000000-0005-0000-0000-0000F3270000}"/>
    <cellStyle name="40% - Accent3 14 3 3_CountryRegionMap" xfId="32119" xr:uid="{00000000-0005-0000-0000-0000F4270000}"/>
    <cellStyle name="40% - Accent3 14 3 4" xfId="20617" xr:uid="{00000000-0005-0000-0000-0000F5270000}"/>
    <cellStyle name="40% - Accent3 14 3 5" xfId="20618" xr:uid="{00000000-0005-0000-0000-0000F6270000}"/>
    <cellStyle name="40% - Accent3 14 3 6" xfId="20619" xr:uid="{00000000-0005-0000-0000-0000F7270000}"/>
    <cellStyle name="40% - Accent3 14 3 7" xfId="20620" xr:uid="{00000000-0005-0000-0000-0000F8270000}"/>
    <cellStyle name="40% - Accent3 14 3_Attribute (16-17)" xfId="7009" xr:uid="{00000000-0005-0000-0000-0000F9270000}"/>
    <cellStyle name="40% - Accent3 14 4" xfId="7010" xr:uid="{00000000-0005-0000-0000-0000FA270000}"/>
    <cellStyle name="40% - Accent3 14 4 2" xfId="7011" xr:uid="{00000000-0005-0000-0000-0000FB270000}"/>
    <cellStyle name="40% - Accent3 14 4 2 2" xfId="7012" xr:uid="{00000000-0005-0000-0000-0000FC270000}"/>
    <cellStyle name="40% - Accent3 14 4 2 2 2" xfId="20621" xr:uid="{00000000-0005-0000-0000-0000FD270000}"/>
    <cellStyle name="40% - Accent3 14 4 2 2_CountryRegionMap" xfId="32120" xr:uid="{00000000-0005-0000-0000-0000FE270000}"/>
    <cellStyle name="40% - Accent3 14 4 2 3" xfId="7013" xr:uid="{00000000-0005-0000-0000-0000FF270000}"/>
    <cellStyle name="40% - Accent3 14 4 2 3 2" xfId="20622" xr:uid="{00000000-0005-0000-0000-000000280000}"/>
    <cellStyle name="40% - Accent3 14 4 2 3_CountryRegionMap" xfId="32121" xr:uid="{00000000-0005-0000-0000-000001280000}"/>
    <cellStyle name="40% - Accent3 14 4 2 4" xfId="20623" xr:uid="{00000000-0005-0000-0000-000002280000}"/>
    <cellStyle name="40% - Accent3 14 4 2_Attribute (16-17)" xfId="7014" xr:uid="{00000000-0005-0000-0000-000003280000}"/>
    <cellStyle name="40% - Accent3 14 4 3" xfId="7015" xr:uid="{00000000-0005-0000-0000-000004280000}"/>
    <cellStyle name="40% - Accent3 14 4 3 2" xfId="20624" xr:uid="{00000000-0005-0000-0000-000005280000}"/>
    <cellStyle name="40% - Accent3 14 4 3_CountryRegionMap" xfId="32122" xr:uid="{00000000-0005-0000-0000-000006280000}"/>
    <cellStyle name="40% - Accent3 14 4 4" xfId="20625" xr:uid="{00000000-0005-0000-0000-000007280000}"/>
    <cellStyle name="40% - Accent3 14 4 5" xfId="20626" xr:uid="{00000000-0005-0000-0000-000008280000}"/>
    <cellStyle name="40% - Accent3 14 4 6" xfId="20627" xr:uid="{00000000-0005-0000-0000-000009280000}"/>
    <cellStyle name="40% - Accent3 14 4 7" xfId="20628" xr:uid="{00000000-0005-0000-0000-00000A280000}"/>
    <cellStyle name="40% - Accent3 14 4_Attribute (16-17)" xfId="7016" xr:uid="{00000000-0005-0000-0000-00000B280000}"/>
    <cellStyle name="40% - Accent3 14 5" xfId="7017" xr:uid="{00000000-0005-0000-0000-00000C280000}"/>
    <cellStyle name="40% - Accent3 14 6" xfId="7018" xr:uid="{00000000-0005-0000-0000-00000D280000}"/>
    <cellStyle name="40% - Accent3 14 7" xfId="7019" xr:uid="{00000000-0005-0000-0000-00000E280000}"/>
    <cellStyle name="40% - Accent3 14 8" xfId="7020" xr:uid="{00000000-0005-0000-0000-00000F280000}"/>
    <cellStyle name="40% - Accent3 14 8 2" xfId="7021" xr:uid="{00000000-0005-0000-0000-000010280000}"/>
    <cellStyle name="40% - Accent3 14 8 2 2" xfId="20629" xr:uid="{00000000-0005-0000-0000-000011280000}"/>
    <cellStyle name="40% - Accent3 14 8 2_CountryRegionMap" xfId="32123" xr:uid="{00000000-0005-0000-0000-000012280000}"/>
    <cellStyle name="40% - Accent3 14 8 3" xfId="7022" xr:uid="{00000000-0005-0000-0000-000013280000}"/>
    <cellStyle name="40% - Accent3 14 8 3 2" xfId="20630" xr:uid="{00000000-0005-0000-0000-000014280000}"/>
    <cellStyle name="40% - Accent3 14 8 3_CountryRegionMap" xfId="32124" xr:uid="{00000000-0005-0000-0000-000015280000}"/>
    <cellStyle name="40% - Accent3 14 8 4" xfId="20631" xr:uid="{00000000-0005-0000-0000-000016280000}"/>
    <cellStyle name="40% - Accent3 14 8_Attribute (16-17)" xfId="7023" xr:uid="{00000000-0005-0000-0000-000017280000}"/>
    <cellStyle name="40% - Accent3 14 9" xfId="7024" xr:uid="{00000000-0005-0000-0000-000018280000}"/>
    <cellStyle name="40% - Accent3 14 9 2" xfId="20632" xr:uid="{00000000-0005-0000-0000-000019280000}"/>
    <cellStyle name="40% - Accent3 14 9_CountryRegionMap" xfId="32125" xr:uid="{00000000-0005-0000-0000-00001A280000}"/>
    <cellStyle name="40% - Accent3 14_Attribute (16-17)" xfId="7025" xr:uid="{00000000-0005-0000-0000-00001B280000}"/>
    <cellStyle name="40% - Accent3 15" xfId="7026" xr:uid="{00000000-0005-0000-0000-00001C280000}"/>
    <cellStyle name="40% - Accent3 16" xfId="7027" xr:uid="{00000000-0005-0000-0000-00001D280000}"/>
    <cellStyle name="40% - Accent3 16 2" xfId="7028" xr:uid="{00000000-0005-0000-0000-00001E280000}"/>
    <cellStyle name="40% - Accent3 16 2 2" xfId="7029" xr:uid="{00000000-0005-0000-0000-00001F280000}"/>
    <cellStyle name="40% - Accent3 16 2 2 2" xfId="20633" xr:uid="{00000000-0005-0000-0000-000020280000}"/>
    <cellStyle name="40% - Accent3 16 2 2_CountryRegionMap" xfId="32126" xr:uid="{00000000-0005-0000-0000-000021280000}"/>
    <cellStyle name="40% - Accent3 16 2 3" xfId="7030" xr:uid="{00000000-0005-0000-0000-000022280000}"/>
    <cellStyle name="40% - Accent3 16 2 3 2" xfId="20634" xr:uid="{00000000-0005-0000-0000-000023280000}"/>
    <cellStyle name="40% - Accent3 16 2 3_CountryRegionMap" xfId="32127" xr:uid="{00000000-0005-0000-0000-000024280000}"/>
    <cellStyle name="40% - Accent3 16 2 4" xfId="20635" xr:uid="{00000000-0005-0000-0000-000025280000}"/>
    <cellStyle name="40% - Accent3 16 2_Attribute (16-17)" xfId="7031" xr:uid="{00000000-0005-0000-0000-000026280000}"/>
    <cellStyle name="40% - Accent3 16 3" xfId="7032" xr:uid="{00000000-0005-0000-0000-000027280000}"/>
    <cellStyle name="40% - Accent3 16 3 2" xfId="20636" xr:uid="{00000000-0005-0000-0000-000028280000}"/>
    <cellStyle name="40% - Accent3 16 3_CountryRegionMap" xfId="32128" xr:uid="{00000000-0005-0000-0000-000029280000}"/>
    <cellStyle name="40% - Accent3 16 4" xfId="20637" xr:uid="{00000000-0005-0000-0000-00002A280000}"/>
    <cellStyle name="40% - Accent3 16 5" xfId="20638" xr:uid="{00000000-0005-0000-0000-00002B280000}"/>
    <cellStyle name="40% - Accent3 16 6" xfId="20639" xr:uid="{00000000-0005-0000-0000-00002C280000}"/>
    <cellStyle name="40% - Accent3 16 7" xfId="20640" xr:uid="{00000000-0005-0000-0000-00002D280000}"/>
    <cellStyle name="40% - Accent3 16_Attribute (16-17)" xfId="7033" xr:uid="{00000000-0005-0000-0000-00002E280000}"/>
    <cellStyle name="40% - Accent3 17" xfId="7034" xr:uid="{00000000-0005-0000-0000-00002F280000}"/>
    <cellStyle name="40% - Accent3 17 2" xfId="7035" xr:uid="{00000000-0005-0000-0000-000030280000}"/>
    <cellStyle name="40% - Accent3 17 2 2" xfId="7036" xr:uid="{00000000-0005-0000-0000-000031280000}"/>
    <cellStyle name="40% - Accent3 17 2 2 2" xfId="20641" xr:uid="{00000000-0005-0000-0000-000032280000}"/>
    <cellStyle name="40% - Accent3 17 2 2_CountryRegionMap" xfId="32129" xr:uid="{00000000-0005-0000-0000-000033280000}"/>
    <cellStyle name="40% - Accent3 17 2 3" xfId="7037" xr:uid="{00000000-0005-0000-0000-000034280000}"/>
    <cellStyle name="40% - Accent3 17 2 3 2" xfId="20642" xr:uid="{00000000-0005-0000-0000-000035280000}"/>
    <cellStyle name="40% - Accent3 17 2 3_CountryRegionMap" xfId="32130" xr:uid="{00000000-0005-0000-0000-000036280000}"/>
    <cellStyle name="40% - Accent3 17 2 4" xfId="20643" xr:uid="{00000000-0005-0000-0000-000037280000}"/>
    <cellStyle name="40% - Accent3 17 2_Attribute (16-17)" xfId="7038" xr:uid="{00000000-0005-0000-0000-000038280000}"/>
    <cellStyle name="40% - Accent3 17 3" xfId="7039" xr:uid="{00000000-0005-0000-0000-000039280000}"/>
    <cellStyle name="40% - Accent3 17 3 2" xfId="20644" xr:uid="{00000000-0005-0000-0000-00003A280000}"/>
    <cellStyle name="40% - Accent3 17 3_CountryRegionMap" xfId="32131" xr:uid="{00000000-0005-0000-0000-00003B280000}"/>
    <cellStyle name="40% - Accent3 17 4" xfId="20645" xr:uid="{00000000-0005-0000-0000-00003C280000}"/>
    <cellStyle name="40% - Accent3 17 5" xfId="20646" xr:uid="{00000000-0005-0000-0000-00003D280000}"/>
    <cellStyle name="40% - Accent3 17 6" xfId="20647" xr:uid="{00000000-0005-0000-0000-00003E280000}"/>
    <cellStyle name="40% - Accent3 17 7" xfId="20648" xr:uid="{00000000-0005-0000-0000-00003F280000}"/>
    <cellStyle name="40% - Accent3 17_Attribute (16-17)" xfId="7040" xr:uid="{00000000-0005-0000-0000-000040280000}"/>
    <cellStyle name="40% - Accent3 18" xfId="7041" xr:uid="{00000000-0005-0000-0000-000041280000}"/>
    <cellStyle name="40% - Accent3 19" xfId="7042" xr:uid="{00000000-0005-0000-0000-000042280000}"/>
    <cellStyle name="40% - Accent3 2" xfId="19" xr:uid="{00000000-0005-0000-0000-000043280000}"/>
    <cellStyle name="40% - Accent3 2 2" xfId="7043" xr:uid="{00000000-0005-0000-0000-000044280000}"/>
    <cellStyle name="40% - Accent3 2 2 10" xfId="20649" xr:uid="{00000000-0005-0000-0000-000045280000}"/>
    <cellStyle name="40% - Accent3 2 2 2" xfId="7044" xr:uid="{00000000-0005-0000-0000-000046280000}"/>
    <cellStyle name="40% - Accent3 2 2 2 2" xfId="7045" xr:uid="{00000000-0005-0000-0000-000047280000}"/>
    <cellStyle name="40% - Accent3 2 2 2 2 2" xfId="7046" xr:uid="{00000000-0005-0000-0000-000048280000}"/>
    <cellStyle name="40% - Accent3 2 2 2 2 2 2" xfId="20650" xr:uid="{00000000-0005-0000-0000-000049280000}"/>
    <cellStyle name="40% - Accent3 2 2 2 2 2_CountryRegionMap" xfId="32132" xr:uid="{00000000-0005-0000-0000-00004A280000}"/>
    <cellStyle name="40% - Accent3 2 2 2 2 3" xfId="7047" xr:uid="{00000000-0005-0000-0000-00004B280000}"/>
    <cellStyle name="40% - Accent3 2 2 2 2 3 2" xfId="20651" xr:uid="{00000000-0005-0000-0000-00004C280000}"/>
    <cellStyle name="40% - Accent3 2 2 2 2 3_CountryRegionMap" xfId="32133" xr:uid="{00000000-0005-0000-0000-00004D280000}"/>
    <cellStyle name="40% - Accent3 2 2 2 2 4" xfId="20652" xr:uid="{00000000-0005-0000-0000-00004E280000}"/>
    <cellStyle name="40% - Accent3 2 2 2 2_Attribute (16-17)" xfId="7048" xr:uid="{00000000-0005-0000-0000-00004F280000}"/>
    <cellStyle name="40% - Accent3 2 2 2 3" xfId="7049" xr:uid="{00000000-0005-0000-0000-000050280000}"/>
    <cellStyle name="40% - Accent3 2 2 2 3 2" xfId="20653" xr:uid="{00000000-0005-0000-0000-000051280000}"/>
    <cellStyle name="40% - Accent3 2 2 2 3_CountryRegionMap" xfId="32134" xr:uid="{00000000-0005-0000-0000-000052280000}"/>
    <cellStyle name="40% - Accent3 2 2 2 4" xfId="20654" xr:uid="{00000000-0005-0000-0000-000053280000}"/>
    <cellStyle name="40% - Accent3 2 2 2 5" xfId="20655" xr:uid="{00000000-0005-0000-0000-000054280000}"/>
    <cellStyle name="40% - Accent3 2 2 2 6" xfId="20656" xr:uid="{00000000-0005-0000-0000-000055280000}"/>
    <cellStyle name="40% - Accent3 2 2 2 7" xfId="20657" xr:uid="{00000000-0005-0000-0000-000056280000}"/>
    <cellStyle name="40% - Accent3 2 2 2_Attribute (16-17)" xfId="7050" xr:uid="{00000000-0005-0000-0000-000057280000}"/>
    <cellStyle name="40% - Accent3 2 2 3" xfId="7051" xr:uid="{00000000-0005-0000-0000-000058280000}"/>
    <cellStyle name="40% - Accent3 2 2 4" xfId="7052" xr:uid="{00000000-0005-0000-0000-000059280000}"/>
    <cellStyle name="40% - Accent3 2 2 5" xfId="7053" xr:uid="{00000000-0005-0000-0000-00005A280000}"/>
    <cellStyle name="40% - Accent3 2 2 6" xfId="7054" xr:uid="{00000000-0005-0000-0000-00005B280000}"/>
    <cellStyle name="40% - Accent3 2 2 6 2" xfId="7055" xr:uid="{00000000-0005-0000-0000-00005C280000}"/>
    <cellStyle name="40% - Accent3 2 2 6 2 2" xfId="20658" xr:uid="{00000000-0005-0000-0000-00005D280000}"/>
    <cellStyle name="40% - Accent3 2 2 6 2_CountryRegionMap" xfId="32135" xr:uid="{00000000-0005-0000-0000-00005E280000}"/>
    <cellStyle name="40% - Accent3 2 2 6 3" xfId="7056" xr:uid="{00000000-0005-0000-0000-00005F280000}"/>
    <cellStyle name="40% - Accent3 2 2 6 3 2" xfId="20659" xr:uid="{00000000-0005-0000-0000-000060280000}"/>
    <cellStyle name="40% - Accent3 2 2 6 3_CountryRegionMap" xfId="32136" xr:uid="{00000000-0005-0000-0000-000061280000}"/>
    <cellStyle name="40% - Accent3 2 2 6 4" xfId="20660" xr:uid="{00000000-0005-0000-0000-000062280000}"/>
    <cellStyle name="40% - Accent3 2 2 6_Attribute (16-17)" xfId="7057" xr:uid="{00000000-0005-0000-0000-000063280000}"/>
    <cellStyle name="40% - Accent3 2 2 7" xfId="7058" xr:uid="{00000000-0005-0000-0000-000064280000}"/>
    <cellStyle name="40% - Accent3 2 2 7 2" xfId="20661" xr:uid="{00000000-0005-0000-0000-000065280000}"/>
    <cellStyle name="40% - Accent3 2 2 7_CountryRegionMap" xfId="32137" xr:uid="{00000000-0005-0000-0000-000066280000}"/>
    <cellStyle name="40% - Accent3 2 2 8" xfId="20662" xr:uid="{00000000-0005-0000-0000-000067280000}"/>
    <cellStyle name="40% - Accent3 2 2 9" xfId="20663" xr:uid="{00000000-0005-0000-0000-000068280000}"/>
    <cellStyle name="40% - Accent3 2 2_Attribute (16-17)" xfId="7059" xr:uid="{00000000-0005-0000-0000-000069280000}"/>
    <cellStyle name="40% - Accent3 2_Attribute" xfId="18029" xr:uid="{00000000-0005-0000-0000-00006A280000}"/>
    <cellStyle name="40% - Accent3 20" xfId="7060" xr:uid="{00000000-0005-0000-0000-00006B280000}"/>
    <cellStyle name="40% - Accent3 21" xfId="7061" xr:uid="{00000000-0005-0000-0000-00006C280000}"/>
    <cellStyle name="40% - Accent3 21 2" xfId="7062" xr:uid="{00000000-0005-0000-0000-00006D280000}"/>
    <cellStyle name="40% - Accent3 21 2 2" xfId="20664" xr:uid="{00000000-0005-0000-0000-00006E280000}"/>
    <cellStyle name="40% - Accent3 21 2_CountryRegionMap" xfId="32138" xr:uid="{00000000-0005-0000-0000-00006F280000}"/>
    <cellStyle name="40% - Accent3 21 3" xfId="7063" xr:uid="{00000000-0005-0000-0000-000070280000}"/>
    <cellStyle name="40% - Accent3 21 3 2" xfId="20665" xr:uid="{00000000-0005-0000-0000-000071280000}"/>
    <cellStyle name="40% - Accent3 21 3_CountryRegionMap" xfId="32139" xr:uid="{00000000-0005-0000-0000-000072280000}"/>
    <cellStyle name="40% - Accent3 21 4" xfId="20666" xr:uid="{00000000-0005-0000-0000-000073280000}"/>
    <cellStyle name="40% - Accent3 21_Attribute (16-17)" xfId="7064" xr:uid="{00000000-0005-0000-0000-000074280000}"/>
    <cellStyle name="40% - Accent3 22" xfId="7065" xr:uid="{00000000-0005-0000-0000-000075280000}"/>
    <cellStyle name="40% - Accent3 22 2" xfId="20667" xr:uid="{00000000-0005-0000-0000-000076280000}"/>
    <cellStyle name="40% - Accent3 22_CountryRegionMap" xfId="32140" xr:uid="{00000000-0005-0000-0000-000077280000}"/>
    <cellStyle name="40% - Accent3 23" xfId="7066" xr:uid="{00000000-0005-0000-0000-000078280000}"/>
    <cellStyle name="40% - Accent3 23 2" xfId="20668" xr:uid="{00000000-0005-0000-0000-000079280000}"/>
    <cellStyle name="40% - Accent3 23_CountryRegionMap" xfId="32141" xr:uid="{00000000-0005-0000-0000-00007A280000}"/>
    <cellStyle name="40% - Accent3 24" xfId="7067" xr:uid="{00000000-0005-0000-0000-00007B280000}"/>
    <cellStyle name="40% - Accent3 24 2" xfId="20669" xr:uid="{00000000-0005-0000-0000-00007C280000}"/>
    <cellStyle name="40% - Accent3 24_CountryRegionMap" xfId="32142" xr:uid="{00000000-0005-0000-0000-00007D280000}"/>
    <cellStyle name="40% - Accent3 25" xfId="7068" xr:uid="{00000000-0005-0000-0000-00007E280000}"/>
    <cellStyle name="40% - Accent3 25 2" xfId="20670" xr:uid="{00000000-0005-0000-0000-00007F280000}"/>
    <cellStyle name="40% - Accent3 25_CountryRegionMap" xfId="32143" xr:uid="{00000000-0005-0000-0000-000080280000}"/>
    <cellStyle name="40% - Accent3 26" xfId="20671" xr:uid="{00000000-0005-0000-0000-000081280000}"/>
    <cellStyle name="40% - Accent3 27" xfId="20672" xr:uid="{00000000-0005-0000-0000-000082280000}"/>
    <cellStyle name="40% - Accent3 28" xfId="20673" xr:uid="{00000000-0005-0000-0000-000083280000}"/>
    <cellStyle name="40% - Accent3 29" xfId="20674" xr:uid="{00000000-0005-0000-0000-000084280000}"/>
    <cellStyle name="40% - Accent3 3" xfId="123" xr:uid="{00000000-0005-0000-0000-000085280000}"/>
    <cellStyle name="40% - Accent3 3 10" xfId="7069" xr:uid="{00000000-0005-0000-0000-000086280000}"/>
    <cellStyle name="40% - Accent3 3 11" xfId="7070" xr:uid="{00000000-0005-0000-0000-000087280000}"/>
    <cellStyle name="40% - Accent3 3 12" xfId="7071" xr:uid="{00000000-0005-0000-0000-000088280000}"/>
    <cellStyle name="40% - Accent3 3 12 2" xfId="7072" xr:uid="{00000000-0005-0000-0000-000089280000}"/>
    <cellStyle name="40% - Accent3 3 12 2 2" xfId="20675" xr:uid="{00000000-0005-0000-0000-00008A280000}"/>
    <cellStyle name="40% - Accent3 3 12 2_CountryRegionMap" xfId="32144" xr:uid="{00000000-0005-0000-0000-00008B280000}"/>
    <cellStyle name="40% - Accent3 3 12 3" xfId="7073" xr:uid="{00000000-0005-0000-0000-00008C280000}"/>
    <cellStyle name="40% - Accent3 3 12 3 2" xfId="20676" xr:uid="{00000000-0005-0000-0000-00008D280000}"/>
    <cellStyle name="40% - Accent3 3 12 3_CountryRegionMap" xfId="32145" xr:uid="{00000000-0005-0000-0000-00008E280000}"/>
    <cellStyle name="40% - Accent3 3 12 4" xfId="20677" xr:uid="{00000000-0005-0000-0000-00008F280000}"/>
    <cellStyle name="40% - Accent3 3 12_Attribute (16-17)" xfId="7074" xr:uid="{00000000-0005-0000-0000-000090280000}"/>
    <cellStyle name="40% - Accent3 3 13" xfId="7075" xr:uid="{00000000-0005-0000-0000-000091280000}"/>
    <cellStyle name="40% - Accent3 3 13 2" xfId="20678" xr:uid="{00000000-0005-0000-0000-000092280000}"/>
    <cellStyle name="40% - Accent3 3 13_CountryRegionMap" xfId="32146" xr:uid="{00000000-0005-0000-0000-000093280000}"/>
    <cellStyle name="40% - Accent3 3 14" xfId="20679" xr:uid="{00000000-0005-0000-0000-000094280000}"/>
    <cellStyle name="40% - Accent3 3 15" xfId="20680" xr:uid="{00000000-0005-0000-0000-000095280000}"/>
    <cellStyle name="40% - Accent3 3 16" xfId="20681" xr:uid="{00000000-0005-0000-0000-000096280000}"/>
    <cellStyle name="40% - Accent3 3 17" xfId="20682" xr:uid="{00000000-0005-0000-0000-000097280000}"/>
    <cellStyle name="40% - Accent3 3 18" xfId="20683" xr:uid="{00000000-0005-0000-0000-000098280000}"/>
    <cellStyle name="40% - Accent3 3 19" xfId="20684" xr:uid="{00000000-0005-0000-0000-000099280000}"/>
    <cellStyle name="40% - Accent3 3 2" xfId="205" xr:uid="{00000000-0005-0000-0000-00009A280000}"/>
    <cellStyle name="40% - Accent3 3 2 10" xfId="7076" xr:uid="{00000000-0005-0000-0000-00009B280000}"/>
    <cellStyle name="40% - Accent3 3 2 11" xfId="7077" xr:uid="{00000000-0005-0000-0000-00009C280000}"/>
    <cellStyle name="40% - Accent3 3 2 11 2" xfId="7078" xr:uid="{00000000-0005-0000-0000-00009D280000}"/>
    <cellStyle name="40% - Accent3 3 2 11 2 2" xfId="20685" xr:uid="{00000000-0005-0000-0000-00009E280000}"/>
    <cellStyle name="40% - Accent3 3 2 11 2_CountryRegionMap" xfId="32147" xr:uid="{00000000-0005-0000-0000-00009F280000}"/>
    <cellStyle name="40% - Accent3 3 2 11 3" xfId="7079" xr:uid="{00000000-0005-0000-0000-0000A0280000}"/>
    <cellStyle name="40% - Accent3 3 2 11 3 2" xfId="20686" xr:uid="{00000000-0005-0000-0000-0000A1280000}"/>
    <cellStyle name="40% - Accent3 3 2 11 3_CountryRegionMap" xfId="32148" xr:uid="{00000000-0005-0000-0000-0000A2280000}"/>
    <cellStyle name="40% - Accent3 3 2 11 4" xfId="20687" xr:uid="{00000000-0005-0000-0000-0000A3280000}"/>
    <cellStyle name="40% - Accent3 3 2 11_Attribute (16-17)" xfId="7080" xr:uid="{00000000-0005-0000-0000-0000A4280000}"/>
    <cellStyle name="40% - Accent3 3 2 12" xfId="7081" xr:uid="{00000000-0005-0000-0000-0000A5280000}"/>
    <cellStyle name="40% - Accent3 3 2 12 2" xfId="20688" xr:uid="{00000000-0005-0000-0000-0000A6280000}"/>
    <cellStyle name="40% - Accent3 3 2 12_CountryRegionMap" xfId="32149" xr:uid="{00000000-0005-0000-0000-0000A7280000}"/>
    <cellStyle name="40% - Accent3 3 2 13" xfId="20689" xr:uid="{00000000-0005-0000-0000-0000A8280000}"/>
    <cellStyle name="40% - Accent3 3 2 14" xfId="20690" xr:uid="{00000000-0005-0000-0000-0000A9280000}"/>
    <cellStyle name="40% - Accent3 3 2 15" xfId="20691" xr:uid="{00000000-0005-0000-0000-0000AA280000}"/>
    <cellStyle name="40% - Accent3 3 2 16" xfId="20692" xr:uid="{00000000-0005-0000-0000-0000AB280000}"/>
    <cellStyle name="40% - Accent3 3 2 17" xfId="20693" xr:uid="{00000000-0005-0000-0000-0000AC280000}"/>
    <cellStyle name="40% - Accent3 3 2 18" xfId="20694" xr:uid="{00000000-0005-0000-0000-0000AD280000}"/>
    <cellStyle name="40% - Accent3 3 2 2" xfId="264" xr:uid="{00000000-0005-0000-0000-0000AE280000}"/>
    <cellStyle name="40% - Accent3 3 2 2 10" xfId="7082" xr:uid="{00000000-0005-0000-0000-0000AF280000}"/>
    <cellStyle name="40% - Accent3 3 2 2 10 2" xfId="7083" xr:uid="{00000000-0005-0000-0000-0000B0280000}"/>
    <cellStyle name="40% - Accent3 3 2 2 10 2 2" xfId="20695" xr:uid="{00000000-0005-0000-0000-0000B1280000}"/>
    <cellStyle name="40% - Accent3 3 2 2 10 2_CountryRegionMap" xfId="32150" xr:uid="{00000000-0005-0000-0000-0000B2280000}"/>
    <cellStyle name="40% - Accent3 3 2 2 10 3" xfId="7084" xr:uid="{00000000-0005-0000-0000-0000B3280000}"/>
    <cellStyle name="40% - Accent3 3 2 2 10 3 2" xfId="20696" xr:uid="{00000000-0005-0000-0000-0000B4280000}"/>
    <cellStyle name="40% - Accent3 3 2 2 10 3_CountryRegionMap" xfId="32151" xr:uid="{00000000-0005-0000-0000-0000B5280000}"/>
    <cellStyle name="40% - Accent3 3 2 2 10 4" xfId="20697" xr:uid="{00000000-0005-0000-0000-0000B6280000}"/>
    <cellStyle name="40% - Accent3 3 2 2 10_Attribute (16-17)" xfId="7085" xr:uid="{00000000-0005-0000-0000-0000B7280000}"/>
    <cellStyle name="40% - Accent3 3 2 2 11" xfId="7086" xr:uid="{00000000-0005-0000-0000-0000B8280000}"/>
    <cellStyle name="40% - Accent3 3 2 2 11 2" xfId="20698" xr:uid="{00000000-0005-0000-0000-0000B9280000}"/>
    <cellStyle name="40% - Accent3 3 2 2 11_CountryRegionMap" xfId="32152" xr:uid="{00000000-0005-0000-0000-0000BA280000}"/>
    <cellStyle name="40% - Accent3 3 2 2 12" xfId="20699" xr:uid="{00000000-0005-0000-0000-0000BB280000}"/>
    <cellStyle name="40% - Accent3 3 2 2 13" xfId="20700" xr:uid="{00000000-0005-0000-0000-0000BC280000}"/>
    <cellStyle name="40% - Accent3 3 2 2 14" xfId="20701" xr:uid="{00000000-0005-0000-0000-0000BD280000}"/>
    <cellStyle name="40% - Accent3 3 2 2 15" xfId="20702" xr:uid="{00000000-0005-0000-0000-0000BE280000}"/>
    <cellStyle name="40% - Accent3 3 2 2 16" xfId="20703" xr:uid="{00000000-0005-0000-0000-0000BF280000}"/>
    <cellStyle name="40% - Accent3 3 2 2 17" xfId="20704" xr:uid="{00000000-0005-0000-0000-0000C0280000}"/>
    <cellStyle name="40% - Accent3 3 2 2 2" xfId="7087" xr:uid="{00000000-0005-0000-0000-0000C1280000}"/>
    <cellStyle name="40% - Accent3 3 2 2 2 10" xfId="20705" xr:uid="{00000000-0005-0000-0000-0000C2280000}"/>
    <cellStyle name="40% - Accent3 3 2 2 2 2" xfId="7088" xr:uid="{00000000-0005-0000-0000-0000C3280000}"/>
    <cellStyle name="40% - Accent3 3 2 2 2 2 2" xfId="7089" xr:uid="{00000000-0005-0000-0000-0000C4280000}"/>
    <cellStyle name="40% - Accent3 3 2 2 2 2 2 2" xfId="7090" xr:uid="{00000000-0005-0000-0000-0000C5280000}"/>
    <cellStyle name="40% - Accent3 3 2 2 2 2 2 2 2" xfId="20706" xr:uid="{00000000-0005-0000-0000-0000C6280000}"/>
    <cellStyle name="40% - Accent3 3 2 2 2 2 2 2_CountryRegionMap" xfId="32153" xr:uid="{00000000-0005-0000-0000-0000C7280000}"/>
    <cellStyle name="40% - Accent3 3 2 2 2 2 2 3" xfId="7091" xr:uid="{00000000-0005-0000-0000-0000C8280000}"/>
    <cellStyle name="40% - Accent3 3 2 2 2 2 2 3 2" xfId="20707" xr:uid="{00000000-0005-0000-0000-0000C9280000}"/>
    <cellStyle name="40% - Accent3 3 2 2 2 2 2 3_CountryRegionMap" xfId="32154" xr:uid="{00000000-0005-0000-0000-0000CA280000}"/>
    <cellStyle name="40% - Accent3 3 2 2 2 2 2 4" xfId="20708" xr:uid="{00000000-0005-0000-0000-0000CB280000}"/>
    <cellStyle name="40% - Accent3 3 2 2 2 2 2_Attribute (16-17)" xfId="7092" xr:uid="{00000000-0005-0000-0000-0000CC280000}"/>
    <cellStyle name="40% - Accent3 3 2 2 2 2 3" xfId="7093" xr:uid="{00000000-0005-0000-0000-0000CD280000}"/>
    <cellStyle name="40% - Accent3 3 2 2 2 2 3 2" xfId="20709" xr:uid="{00000000-0005-0000-0000-0000CE280000}"/>
    <cellStyle name="40% - Accent3 3 2 2 2 2 3_CountryRegionMap" xfId="32155" xr:uid="{00000000-0005-0000-0000-0000CF280000}"/>
    <cellStyle name="40% - Accent3 3 2 2 2 2 4" xfId="20710" xr:uid="{00000000-0005-0000-0000-0000D0280000}"/>
    <cellStyle name="40% - Accent3 3 2 2 2 2 5" xfId="20711" xr:uid="{00000000-0005-0000-0000-0000D1280000}"/>
    <cellStyle name="40% - Accent3 3 2 2 2 2 6" xfId="20712" xr:uid="{00000000-0005-0000-0000-0000D2280000}"/>
    <cellStyle name="40% - Accent3 3 2 2 2 2 7" xfId="20713" xr:uid="{00000000-0005-0000-0000-0000D3280000}"/>
    <cellStyle name="40% - Accent3 3 2 2 2 2_Attribute (16-17)" xfId="7094" xr:uid="{00000000-0005-0000-0000-0000D4280000}"/>
    <cellStyle name="40% - Accent3 3 2 2 2 3" xfId="7095" xr:uid="{00000000-0005-0000-0000-0000D5280000}"/>
    <cellStyle name="40% - Accent3 3 2 2 2 3 2" xfId="7096" xr:uid="{00000000-0005-0000-0000-0000D6280000}"/>
    <cellStyle name="40% - Accent3 3 2 2 2 3 2 2" xfId="7097" xr:uid="{00000000-0005-0000-0000-0000D7280000}"/>
    <cellStyle name="40% - Accent3 3 2 2 2 3 2 2 2" xfId="20714" xr:uid="{00000000-0005-0000-0000-0000D8280000}"/>
    <cellStyle name="40% - Accent3 3 2 2 2 3 2 2_CountryRegionMap" xfId="32156" xr:uid="{00000000-0005-0000-0000-0000D9280000}"/>
    <cellStyle name="40% - Accent3 3 2 2 2 3 2 3" xfId="7098" xr:uid="{00000000-0005-0000-0000-0000DA280000}"/>
    <cellStyle name="40% - Accent3 3 2 2 2 3 2 3 2" xfId="20715" xr:uid="{00000000-0005-0000-0000-0000DB280000}"/>
    <cellStyle name="40% - Accent3 3 2 2 2 3 2 3_CountryRegionMap" xfId="32157" xr:uid="{00000000-0005-0000-0000-0000DC280000}"/>
    <cellStyle name="40% - Accent3 3 2 2 2 3 2 4" xfId="20716" xr:uid="{00000000-0005-0000-0000-0000DD280000}"/>
    <cellStyle name="40% - Accent3 3 2 2 2 3 2_Attribute (16-17)" xfId="7099" xr:uid="{00000000-0005-0000-0000-0000DE280000}"/>
    <cellStyle name="40% - Accent3 3 2 2 2 3 3" xfId="7100" xr:uid="{00000000-0005-0000-0000-0000DF280000}"/>
    <cellStyle name="40% - Accent3 3 2 2 2 3 3 2" xfId="20717" xr:uid="{00000000-0005-0000-0000-0000E0280000}"/>
    <cellStyle name="40% - Accent3 3 2 2 2 3 3_CountryRegionMap" xfId="32158" xr:uid="{00000000-0005-0000-0000-0000E1280000}"/>
    <cellStyle name="40% - Accent3 3 2 2 2 3 4" xfId="20718" xr:uid="{00000000-0005-0000-0000-0000E2280000}"/>
    <cellStyle name="40% - Accent3 3 2 2 2 3 5" xfId="20719" xr:uid="{00000000-0005-0000-0000-0000E3280000}"/>
    <cellStyle name="40% - Accent3 3 2 2 2 3 6" xfId="20720" xr:uid="{00000000-0005-0000-0000-0000E4280000}"/>
    <cellStyle name="40% - Accent3 3 2 2 2 3 7" xfId="20721" xr:uid="{00000000-0005-0000-0000-0000E5280000}"/>
    <cellStyle name="40% - Accent3 3 2 2 2 3_Attribute (16-17)" xfId="7101" xr:uid="{00000000-0005-0000-0000-0000E6280000}"/>
    <cellStyle name="40% - Accent3 3 2 2 2 4" xfId="7102" xr:uid="{00000000-0005-0000-0000-0000E7280000}"/>
    <cellStyle name="40% - Accent3 3 2 2 2 4 2" xfId="7103" xr:uid="{00000000-0005-0000-0000-0000E8280000}"/>
    <cellStyle name="40% - Accent3 3 2 2 2 4 2 2" xfId="7104" xr:uid="{00000000-0005-0000-0000-0000E9280000}"/>
    <cellStyle name="40% - Accent3 3 2 2 2 4 2 2 2" xfId="20722" xr:uid="{00000000-0005-0000-0000-0000EA280000}"/>
    <cellStyle name="40% - Accent3 3 2 2 2 4 2 2_CountryRegionMap" xfId="32159" xr:uid="{00000000-0005-0000-0000-0000EB280000}"/>
    <cellStyle name="40% - Accent3 3 2 2 2 4 2 3" xfId="7105" xr:uid="{00000000-0005-0000-0000-0000EC280000}"/>
    <cellStyle name="40% - Accent3 3 2 2 2 4 2 3 2" xfId="20723" xr:uid="{00000000-0005-0000-0000-0000ED280000}"/>
    <cellStyle name="40% - Accent3 3 2 2 2 4 2 3_CountryRegionMap" xfId="32160" xr:uid="{00000000-0005-0000-0000-0000EE280000}"/>
    <cellStyle name="40% - Accent3 3 2 2 2 4 2 4" xfId="20724" xr:uid="{00000000-0005-0000-0000-0000EF280000}"/>
    <cellStyle name="40% - Accent3 3 2 2 2 4 2_Attribute (16-17)" xfId="7106" xr:uid="{00000000-0005-0000-0000-0000F0280000}"/>
    <cellStyle name="40% - Accent3 3 2 2 2 4 3" xfId="7107" xr:uid="{00000000-0005-0000-0000-0000F1280000}"/>
    <cellStyle name="40% - Accent3 3 2 2 2 4 3 2" xfId="20725" xr:uid="{00000000-0005-0000-0000-0000F2280000}"/>
    <cellStyle name="40% - Accent3 3 2 2 2 4 3_CountryRegionMap" xfId="32161" xr:uid="{00000000-0005-0000-0000-0000F3280000}"/>
    <cellStyle name="40% - Accent3 3 2 2 2 4 4" xfId="20726" xr:uid="{00000000-0005-0000-0000-0000F4280000}"/>
    <cellStyle name="40% - Accent3 3 2 2 2 4 5" xfId="20727" xr:uid="{00000000-0005-0000-0000-0000F5280000}"/>
    <cellStyle name="40% - Accent3 3 2 2 2 4 6" xfId="20728" xr:uid="{00000000-0005-0000-0000-0000F6280000}"/>
    <cellStyle name="40% - Accent3 3 2 2 2 4 7" xfId="20729" xr:uid="{00000000-0005-0000-0000-0000F7280000}"/>
    <cellStyle name="40% - Accent3 3 2 2 2 4_Attribute (16-17)" xfId="7108" xr:uid="{00000000-0005-0000-0000-0000F8280000}"/>
    <cellStyle name="40% - Accent3 3 2 2 2 5" xfId="7109" xr:uid="{00000000-0005-0000-0000-0000F9280000}"/>
    <cellStyle name="40% - Accent3 3 2 2 2 6" xfId="7110" xr:uid="{00000000-0005-0000-0000-0000FA280000}"/>
    <cellStyle name="40% - Accent3 3 2 2 2 7" xfId="7111" xr:uid="{00000000-0005-0000-0000-0000FB280000}"/>
    <cellStyle name="40% - Accent3 3 2 2 2 8" xfId="7112" xr:uid="{00000000-0005-0000-0000-0000FC280000}"/>
    <cellStyle name="40% - Accent3 3 2 2 2 8 2" xfId="7113" xr:uid="{00000000-0005-0000-0000-0000FD280000}"/>
    <cellStyle name="40% - Accent3 3 2 2 2 8 2 2" xfId="20730" xr:uid="{00000000-0005-0000-0000-0000FE280000}"/>
    <cellStyle name="40% - Accent3 3 2 2 2 8 2_CountryRegionMap" xfId="32162" xr:uid="{00000000-0005-0000-0000-0000FF280000}"/>
    <cellStyle name="40% - Accent3 3 2 2 2 8 3" xfId="7114" xr:uid="{00000000-0005-0000-0000-000000290000}"/>
    <cellStyle name="40% - Accent3 3 2 2 2 8 3 2" xfId="20731" xr:uid="{00000000-0005-0000-0000-000001290000}"/>
    <cellStyle name="40% - Accent3 3 2 2 2 8 3_CountryRegionMap" xfId="32163" xr:uid="{00000000-0005-0000-0000-000002290000}"/>
    <cellStyle name="40% - Accent3 3 2 2 2 8 4" xfId="20732" xr:uid="{00000000-0005-0000-0000-000003290000}"/>
    <cellStyle name="40% - Accent3 3 2 2 2 8_Attribute (16-17)" xfId="7115" xr:uid="{00000000-0005-0000-0000-000004290000}"/>
    <cellStyle name="40% - Accent3 3 2 2 2 9" xfId="7116" xr:uid="{00000000-0005-0000-0000-000005290000}"/>
    <cellStyle name="40% - Accent3 3 2 2 2 9 2" xfId="20733" xr:uid="{00000000-0005-0000-0000-000006290000}"/>
    <cellStyle name="40% - Accent3 3 2 2 2 9_CountryRegionMap" xfId="32164" xr:uid="{00000000-0005-0000-0000-000007290000}"/>
    <cellStyle name="40% - Accent3 3 2 2 2_Attribute (16-17)" xfId="7117" xr:uid="{00000000-0005-0000-0000-000008290000}"/>
    <cellStyle name="40% - Accent3 3 2 2 3" xfId="7118" xr:uid="{00000000-0005-0000-0000-000009290000}"/>
    <cellStyle name="40% - Accent3 3 2 2 3 10" xfId="20734" xr:uid="{00000000-0005-0000-0000-00000A290000}"/>
    <cellStyle name="40% - Accent3 3 2 2 3 2" xfId="7119" xr:uid="{00000000-0005-0000-0000-00000B290000}"/>
    <cellStyle name="40% - Accent3 3 2 2 3 2 2" xfId="7120" xr:uid="{00000000-0005-0000-0000-00000C290000}"/>
    <cellStyle name="40% - Accent3 3 2 2 3 2 2 2" xfId="7121" xr:uid="{00000000-0005-0000-0000-00000D290000}"/>
    <cellStyle name="40% - Accent3 3 2 2 3 2 2 2 2" xfId="20735" xr:uid="{00000000-0005-0000-0000-00000E290000}"/>
    <cellStyle name="40% - Accent3 3 2 2 3 2 2 2_CountryRegionMap" xfId="32165" xr:uid="{00000000-0005-0000-0000-00000F290000}"/>
    <cellStyle name="40% - Accent3 3 2 2 3 2 2 3" xfId="7122" xr:uid="{00000000-0005-0000-0000-000010290000}"/>
    <cellStyle name="40% - Accent3 3 2 2 3 2 2 3 2" xfId="20736" xr:uid="{00000000-0005-0000-0000-000011290000}"/>
    <cellStyle name="40% - Accent3 3 2 2 3 2 2 3_CountryRegionMap" xfId="32166" xr:uid="{00000000-0005-0000-0000-000012290000}"/>
    <cellStyle name="40% - Accent3 3 2 2 3 2 2 4" xfId="20737" xr:uid="{00000000-0005-0000-0000-000013290000}"/>
    <cellStyle name="40% - Accent3 3 2 2 3 2 2_Attribute (16-17)" xfId="7123" xr:uid="{00000000-0005-0000-0000-000014290000}"/>
    <cellStyle name="40% - Accent3 3 2 2 3 2 3" xfId="7124" xr:uid="{00000000-0005-0000-0000-000015290000}"/>
    <cellStyle name="40% - Accent3 3 2 2 3 2 3 2" xfId="20738" xr:uid="{00000000-0005-0000-0000-000016290000}"/>
    <cellStyle name="40% - Accent3 3 2 2 3 2 3_CountryRegionMap" xfId="32167" xr:uid="{00000000-0005-0000-0000-000017290000}"/>
    <cellStyle name="40% - Accent3 3 2 2 3 2 4" xfId="20739" xr:uid="{00000000-0005-0000-0000-000018290000}"/>
    <cellStyle name="40% - Accent3 3 2 2 3 2 5" xfId="20740" xr:uid="{00000000-0005-0000-0000-000019290000}"/>
    <cellStyle name="40% - Accent3 3 2 2 3 2 6" xfId="20741" xr:uid="{00000000-0005-0000-0000-00001A290000}"/>
    <cellStyle name="40% - Accent3 3 2 2 3 2 7" xfId="20742" xr:uid="{00000000-0005-0000-0000-00001B290000}"/>
    <cellStyle name="40% - Accent3 3 2 2 3 2_Attribute (16-17)" xfId="7125" xr:uid="{00000000-0005-0000-0000-00001C290000}"/>
    <cellStyle name="40% - Accent3 3 2 2 3 3" xfId="7126" xr:uid="{00000000-0005-0000-0000-00001D290000}"/>
    <cellStyle name="40% - Accent3 3 2 2 3 3 2" xfId="7127" xr:uid="{00000000-0005-0000-0000-00001E290000}"/>
    <cellStyle name="40% - Accent3 3 2 2 3 3 2 2" xfId="7128" xr:uid="{00000000-0005-0000-0000-00001F290000}"/>
    <cellStyle name="40% - Accent3 3 2 2 3 3 2 2 2" xfId="20743" xr:uid="{00000000-0005-0000-0000-000020290000}"/>
    <cellStyle name="40% - Accent3 3 2 2 3 3 2 2_CountryRegionMap" xfId="32168" xr:uid="{00000000-0005-0000-0000-000021290000}"/>
    <cellStyle name="40% - Accent3 3 2 2 3 3 2 3" xfId="7129" xr:uid="{00000000-0005-0000-0000-000022290000}"/>
    <cellStyle name="40% - Accent3 3 2 2 3 3 2 3 2" xfId="20744" xr:uid="{00000000-0005-0000-0000-000023290000}"/>
    <cellStyle name="40% - Accent3 3 2 2 3 3 2 3_CountryRegionMap" xfId="32169" xr:uid="{00000000-0005-0000-0000-000024290000}"/>
    <cellStyle name="40% - Accent3 3 2 2 3 3 2 4" xfId="20745" xr:uid="{00000000-0005-0000-0000-000025290000}"/>
    <cellStyle name="40% - Accent3 3 2 2 3 3 2_Attribute (16-17)" xfId="7130" xr:uid="{00000000-0005-0000-0000-000026290000}"/>
    <cellStyle name="40% - Accent3 3 2 2 3 3 3" xfId="7131" xr:uid="{00000000-0005-0000-0000-000027290000}"/>
    <cellStyle name="40% - Accent3 3 2 2 3 3 3 2" xfId="20746" xr:uid="{00000000-0005-0000-0000-000028290000}"/>
    <cellStyle name="40% - Accent3 3 2 2 3 3 3_CountryRegionMap" xfId="32170" xr:uid="{00000000-0005-0000-0000-000029290000}"/>
    <cellStyle name="40% - Accent3 3 2 2 3 3 4" xfId="20747" xr:uid="{00000000-0005-0000-0000-00002A290000}"/>
    <cellStyle name="40% - Accent3 3 2 2 3 3 5" xfId="20748" xr:uid="{00000000-0005-0000-0000-00002B290000}"/>
    <cellStyle name="40% - Accent3 3 2 2 3 3 6" xfId="20749" xr:uid="{00000000-0005-0000-0000-00002C290000}"/>
    <cellStyle name="40% - Accent3 3 2 2 3 3 7" xfId="20750" xr:uid="{00000000-0005-0000-0000-00002D290000}"/>
    <cellStyle name="40% - Accent3 3 2 2 3 3_Attribute (16-17)" xfId="7132" xr:uid="{00000000-0005-0000-0000-00002E290000}"/>
    <cellStyle name="40% - Accent3 3 2 2 3 4" xfId="7133" xr:uid="{00000000-0005-0000-0000-00002F290000}"/>
    <cellStyle name="40% - Accent3 3 2 2 3 4 2" xfId="7134" xr:uid="{00000000-0005-0000-0000-000030290000}"/>
    <cellStyle name="40% - Accent3 3 2 2 3 4 2 2" xfId="7135" xr:uid="{00000000-0005-0000-0000-000031290000}"/>
    <cellStyle name="40% - Accent3 3 2 2 3 4 2 2 2" xfId="20751" xr:uid="{00000000-0005-0000-0000-000032290000}"/>
    <cellStyle name="40% - Accent3 3 2 2 3 4 2 2_CountryRegionMap" xfId="32171" xr:uid="{00000000-0005-0000-0000-000033290000}"/>
    <cellStyle name="40% - Accent3 3 2 2 3 4 2 3" xfId="7136" xr:uid="{00000000-0005-0000-0000-000034290000}"/>
    <cellStyle name="40% - Accent3 3 2 2 3 4 2 3 2" xfId="20752" xr:uid="{00000000-0005-0000-0000-000035290000}"/>
    <cellStyle name="40% - Accent3 3 2 2 3 4 2 3_CountryRegionMap" xfId="32172" xr:uid="{00000000-0005-0000-0000-000036290000}"/>
    <cellStyle name="40% - Accent3 3 2 2 3 4 2 4" xfId="20753" xr:uid="{00000000-0005-0000-0000-000037290000}"/>
    <cellStyle name="40% - Accent3 3 2 2 3 4 2_Attribute (16-17)" xfId="7137" xr:uid="{00000000-0005-0000-0000-000038290000}"/>
    <cellStyle name="40% - Accent3 3 2 2 3 4 3" xfId="7138" xr:uid="{00000000-0005-0000-0000-000039290000}"/>
    <cellStyle name="40% - Accent3 3 2 2 3 4 3 2" xfId="20754" xr:uid="{00000000-0005-0000-0000-00003A290000}"/>
    <cellStyle name="40% - Accent3 3 2 2 3 4 3_CountryRegionMap" xfId="32173" xr:uid="{00000000-0005-0000-0000-00003B290000}"/>
    <cellStyle name="40% - Accent3 3 2 2 3 4 4" xfId="20755" xr:uid="{00000000-0005-0000-0000-00003C290000}"/>
    <cellStyle name="40% - Accent3 3 2 2 3 4 5" xfId="20756" xr:uid="{00000000-0005-0000-0000-00003D290000}"/>
    <cellStyle name="40% - Accent3 3 2 2 3 4 6" xfId="20757" xr:uid="{00000000-0005-0000-0000-00003E290000}"/>
    <cellStyle name="40% - Accent3 3 2 2 3 4 7" xfId="20758" xr:uid="{00000000-0005-0000-0000-00003F290000}"/>
    <cellStyle name="40% - Accent3 3 2 2 3 4_Attribute (16-17)" xfId="7139" xr:uid="{00000000-0005-0000-0000-000040290000}"/>
    <cellStyle name="40% - Accent3 3 2 2 3 5" xfId="7140" xr:uid="{00000000-0005-0000-0000-000041290000}"/>
    <cellStyle name="40% - Accent3 3 2 2 3 6" xfId="7141" xr:uid="{00000000-0005-0000-0000-000042290000}"/>
    <cellStyle name="40% - Accent3 3 2 2 3 7" xfId="7142" xr:uid="{00000000-0005-0000-0000-000043290000}"/>
    <cellStyle name="40% - Accent3 3 2 2 3 8" xfId="7143" xr:uid="{00000000-0005-0000-0000-000044290000}"/>
    <cellStyle name="40% - Accent3 3 2 2 3 8 2" xfId="7144" xr:uid="{00000000-0005-0000-0000-000045290000}"/>
    <cellStyle name="40% - Accent3 3 2 2 3 8 2 2" xfId="20759" xr:uid="{00000000-0005-0000-0000-000046290000}"/>
    <cellStyle name="40% - Accent3 3 2 2 3 8 2_CountryRegionMap" xfId="32174" xr:uid="{00000000-0005-0000-0000-000047290000}"/>
    <cellStyle name="40% - Accent3 3 2 2 3 8 3" xfId="7145" xr:uid="{00000000-0005-0000-0000-000048290000}"/>
    <cellStyle name="40% - Accent3 3 2 2 3 8 3 2" xfId="20760" xr:uid="{00000000-0005-0000-0000-000049290000}"/>
    <cellStyle name="40% - Accent3 3 2 2 3 8 3_CountryRegionMap" xfId="32175" xr:uid="{00000000-0005-0000-0000-00004A290000}"/>
    <cellStyle name="40% - Accent3 3 2 2 3 8 4" xfId="20761" xr:uid="{00000000-0005-0000-0000-00004B290000}"/>
    <cellStyle name="40% - Accent3 3 2 2 3 8_Attribute (16-17)" xfId="7146" xr:uid="{00000000-0005-0000-0000-00004C290000}"/>
    <cellStyle name="40% - Accent3 3 2 2 3 9" xfId="7147" xr:uid="{00000000-0005-0000-0000-00004D290000}"/>
    <cellStyle name="40% - Accent3 3 2 2 3 9 2" xfId="20762" xr:uid="{00000000-0005-0000-0000-00004E290000}"/>
    <cellStyle name="40% - Accent3 3 2 2 3 9_CountryRegionMap" xfId="32176" xr:uid="{00000000-0005-0000-0000-00004F290000}"/>
    <cellStyle name="40% - Accent3 3 2 2 3_Attribute (16-17)" xfId="7148" xr:uid="{00000000-0005-0000-0000-000050290000}"/>
    <cellStyle name="40% - Accent3 3 2 2 4" xfId="7149" xr:uid="{00000000-0005-0000-0000-000051290000}"/>
    <cellStyle name="40% - Accent3 3 2 2 4 2" xfId="7150" xr:uid="{00000000-0005-0000-0000-000052290000}"/>
    <cellStyle name="40% - Accent3 3 2 2 4 2 2" xfId="7151" xr:uid="{00000000-0005-0000-0000-000053290000}"/>
    <cellStyle name="40% - Accent3 3 2 2 4 2 2 2" xfId="20763" xr:uid="{00000000-0005-0000-0000-000054290000}"/>
    <cellStyle name="40% - Accent3 3 2 2 4 2 2_CountryRegionMap" xfId="32177" xr:uid="{00000000-0005-0000-0000-000055290000}"/>
    <cellStyle name="40% - Accent3 3 2 2 4 2 3" xfId="7152" xr:uid="{00000000-0005-0000-0000-000056290000}"/>
    <cellStyle name="40% - Accent3 3 2 2 4 2 3 2" xfId="20764" xr:uid="{00000000-0005-0000-0000-000057290000}"/>
    <cellStyle name="40% - Accent3 3 2 2 4 2 3_CountryRegionMap" xfId="32178" xr:uid="{00000000-0005-0000-0000-000058290000}"/>
    <cellStyle name="40% - Accent3 3 2 2 4 2 4" xfId="20765" xr:uid="{00000000-0005-0000-0000-000059290000}"/>
    <cellStyle name="40% - Accent3 3 2 2 4 2_Attribute (16-17)" xfId="7153" xr:uid="{00000000-0005-0000-0000-00005A290000}"/>
    <cellStyle name="40% - Accent3 3 2 2 4 3" xfId="7154" xr:uid="{00000000-0005-0000-0000-00005B290000}"/>
    <cellStyle name="40% - Accent3 3 2 2 4 3 2" xfId="20766" xr:uid="{00000000-0005-0000-0000-00005C290000}"/>
    <cellStyle name="40% - Accent3 3 2 2 4 3_CountryRegionMap" xfId="32179" xr:uid="{00000000-0005-0000-0000-00005D290000}"/>
    <cellStyle name="40% - Accent3 3 2 2 4 4" xfId="20767" xr:uid="{00000000-0005-0000-0000-00005E290000}"/>
    <cellStyle name="40% - Accent3 3 2 2 4 5" xfId="20768" xr:uid="{00000000-0005-0000-0000-00005F290000}"/>
    <cellStyle name="40% - Accent3 3 2 2 4 6" xfId="20769" xr:uid="{00000000-0005-0000-0000-000060290000}"/>
    <cellStyle name="40% - Accent3 3 2 2 4 7" xfId="20770" xr:uid="{00000000-0005-0000-0000-000061290000}"/>
    <cellStyle name="40% - Accent3 3 2 2 4_Attribute (16-17)" xfId="7155" xr:uid="{00000000-0005-0000-0000-000062290000}"/>
    <cellStyle name="40% - Accent3 3 2 2 5" xfId="7156" xr:uid="{00000000-0005-0000-0000-000063290000}"/>
    <cellStyle name="40% - Accent3 3 2 2 5 2" xfId="7157" xr:uid="{00000000-0005-0000-0000-000064290000}"/>
    <cellStyle name="40% - Accent3 3 2 2 5 2 2" xfId="7158" xr:uid="{00000000-0005-0000-0000-000065290000}"/>
    <cellStyle name="40% - Accent3 3 2 2 5 2 2 2" xfId="20771" xr:uid="{00000000-0005-0000-0000-000066290000}"/>
    <cellStyle name="40% - Accent3 3 2 2 5 2 2_CountryRegionMap" xfId="32180" xr:uid="{00000000-0005-0000-0000-000067290000}"/>
    <cellStyle name="40% - Accent3 3 2 2 5 2 3" xfId="7159" xr:uid="{00000000-0005-0000-0000-000068290000}"/>
    <cellStyle name="40% - Accent3 3 2 2 5 2 3 2" xfId="20772" xr:uid="{00000000-0005-0000-0000-000069290000}"/>
    <cellStyle name="40% - Accent3 3 2 2 5 2 3_CountryRegionMap" xfId="32181" xr:uid="{00000000-0005-0000-0000-00006A290000}"/>
    <cellStyle name="40% - Accent3 3 2 2 5 2 4" xfId="20773" xr:uid="{00000000-0005-0000-0000-00006B290000}"/>
    <cellStyle name="40% - Accent3 3 2 2 5 2_Attribute (16-17)" xfId="7160" xr:uid="{00000000-0005-0000-0000-00006C290000}"/>
    <cellStyle name="40% - Accent3 3 2 2 5 3" xfId="7161" xr:uid="{00000000-0005-0000-0000-00006D290000}"/>
    <cellStyle name="40% - Accent3 3 2 2 5 3 2" xfId="20774" xr:uid="{00000000-0005-0000-0000-00006E290000}"/>
    <cellStyle name="40% - Accent3 3 2 2 5 3_CountryRegionMap" xfId="32182" xr:uid="{00000000-0005-0000-0000-00006F290000}"/>
    <cellStyle name="40% - Accent3 3 2 2 5 4" xfId="20775" xr:uid="{00000000-0005-0000-0000-000070290000}"/>
    <cellStyle name="40% - Accent3 3 2 2 5 5" xfId="20776" xr:uid="{00000000-0005-0000-0000-000071290000}"/>
    <cellStyle name="40% - Accent3 3 2 2 5 6" xfId="20777" xr:uid="{00000000-0005-0000-0000-000072290000}"/>
    <cellStyle name="40% - Accent3 3 2 2 5 7" xfId="20778" xr:uid="{00000000-0005-0000-0000-000073290000}"/>
    <cellStyle name="40% - Accent3 3 2 2 5_Attribute (16-17)" xfId="7162" xr:uid="{00000000-0005-0000-0000-000074290000}"/>
    <cellStyle name="40% - Accent3 3 2 2 6" xfId="7163" xr:uid="{00000000-0005-0000-0000-000075290000}"/>
    <cellStyle name="40% - Accent3 3 2 2 6 2" xfId="7164" xr:uid="{00000000-0005-0000-0000-000076290000}"/>
    <cellStyle name="40% - Accent3 3 2 2 6 2 2" xfId="7165" xr:uid="{00000000-0005-0000-0000-000077290000}"/>
    <cellStyle name="40% - Accent3 3 2 2 6 2 2 2" xfId="20779" xr:uid="{00000000-0005-0000-0000-000078290000}"/>
    <cellStyle name="40% - Accent3 3 2 2 6 2 2_CountryRegionMap" xfId="32183" xr:uid="{00000000-0005-0000-0000-000079290000}"/>
    <cellStyle name="40% - Accent3 3 2 2 6 2 3" xfId="7166" xr:uid="{00000000-0005-0000-0000-00007A290000}"/>
    <cellStyle name="40% - Accent3 3 2 2 6 2 3 2" xfId="20780" xr:uid="{00000000-0005-0000-0000-00007B290000}"/>
    <cellStyle name="40% - Accent3 3 2 2 6 2 3_CountryRegionMap" xfId="32184" xr:uid="{00000000-0005-0000-0000-00007C290000}"/>
    <cellStyle name="40% - Accent3 3 2 2 6 2 4" xfId="20781" xr:uid="{00000000-0005-0000-0000-00007D290000}"/>
    <cellStyle name="40% - Accent3 3 2 2 6 2_Attribute (16-17)" xfId="7167" xr:uid="{00000000-0005-0000-0000-00007E290000}"/>
    <cellStyle name="40% - Accent3 3 2 2 6 3" xfId="7168" xr:uid="{00000000-0005-0000-0000-00007F290000}"/>
    <cellStyle name="40% - Accent3 3 2 2 6 3 2" xfId="20782" xr:uid="{00000000-0005-0000-0000-000080290000}"/>
    <cellStyle name="40% - Accent3 3 2 2 6 3_CountryRegionMap" xfId="32185" xr:uid="{00000000-0005-0000-0000-000081290000}"/>
    <cellStyle name="40% - Accent3 3 2 2 6 4" xfId="20783" xr:uid="{00000000-0005-0000-0000-000082290000}"/>
    <cellStyle name="40% - Accent3 3 2 2 6 5" xfId="20784" xr:uid="{00000000-0005-0000-0000-000083290000}"/>
    <cellStyle name="40% - Accent3 3 2 2 6 6" xfId="20785" xr:uid="{00000000-0005-0000-0000-000084290000}"/>
    <cellStyle name="40% - Accent3 3 2 2 6 7" xfId="20786" xr:uid="{00000000-0005-0000-0000-000085290000}"/>
    <cellStyle name="40% - Accent3 3 2 2 6_Attribute (16-17)" xfId="7169" xr:uid="{00000000-0005-0000-0000-000086290000}"/>
    <cellStyle name="40% - Accent3 3 2 2 7" xfId="7170" xr:uid="{00000000-0005-0000-0000-000087290000}"/>
    <cellStyle name="40% - Accent3 3 2 2 8" xfId="7171" xr:uid="{00000000-0005-0000-0000-000088290000}"/>
    <cellStyle name="40% - Accent3 3 2 2 9" xfId="7172" xr:uid="{00000000-0005-0000-0000-000089290000}"/>
    <cellStyle name="40% - Accent3 3 2 2_Attribute" xfId="18032" xr:uid="{00000000-0005-0000-0000-00008A290000}"/>
    <cellStyle name="40% - Accent3 3 2 3" xfId="7173" xr:uid="{00000000-0005-0000-0000-00008B290000}"/>
    <cellStyle name="40% - Accent3 3 2 3 10" xfId="20787" xr:uid="{00000000-0005-0000-0000-00008C290000}"/>
    <cellStyle name="40% - Accent3 3 2 3 2" xfId="7174" xr:uid="{00000000-0005-0000-0000-00008D290000}"/>
    <cellStyle name="40% - Accent3 3 2 3 2 2" xfId="7175" xr:uid="{00000000-0005-0000-0000-00008E290000}"/>
    <cellStyle name="40% - Accent3 3 2 3 2 2 2" xfId="7176" xr:uid="{00000000-0005-0000-0000-00008F290000}"/>
    <cellStyle name="40% - Accent3 3 2 3 2 2 2 2" xfId="20788" xr:uid="{00000000-0005-0000-0000-000090290000}"/>
    <cellStyle name="40% - Accent3 3 2 3 2 2 2_CountryRegionMap" xfId="32186" xr:uid="{00000000-0005-0000-0000-000091290000}"/>
    <cellStyle name="40% - Accent3 3 2 3 2 2 3" xfId="7177" xr:uid="{00000000-0005-0000-0000-000092290000}"/>
    <cellStyle name="40% - Accent3 3 2 3 2 2 3 2" xfId="20789" xr:uid="{00000000-0005-0000-0000-000093290000}"/>
    <cellStyle name="40% - Accent3 3 2 3 2 2 3_CountryRegionMap" xfId="32187" xr:uid="{00000000-0005-0000-0000-000094290000}"/>
    <cellStyle name="40% - Accent3 3 2 3 2 2 4" xfId="20790" xr:uid="{00000000-0005-0000-0000-000095290000}"/>
    <cellStyle name="40% - Accent3 3 2 3 2 2_Attribute (16-17)" xfId="7178" xr:uid="{00000000-0005-0000-0000-000096290000}"/>
    <cellStyle name="40% - Accent3 3 2 3 2 3" xfId="7179" xr:uid="{00000000-0005-0000-0000-000097290000}"/>
    <cellStyle name="40% - Accent3 3 2 3 2 3 2" xfId="20791" xr:uid="{00000000-0005-0000-0000-000098290000}"/>
    <cellStyle name="40% - Accent3 3 2 3 2 3_CountryRegionMap" xfId="32188" xr:uid="{00000000-0005-0000-0000-000099290000}"/>
    <cellStyle name="40% - Accent3 3 2 3 2 4" xfId="20792" xr:uid="{00000000-0005-0000-0000-00009A290000}"/>
    <cellStyle name="40% - Accent3 3 2 3 2 5" xfId="20793" xr:uid="{00000000-0005-0000-0000-00009B290000}"/>
    <cellStyle name="40% - Accent3 3 2 3 2 6" xfId="20794" xr:uid="{00000000-0005-0000-0000-00009C290000}"/>
    <cellStyle name="40% - Accent3 3 2 3 2 7" xfId="20795" xr:uid="{00000000-0005-0000-0000-00009D290000}"/>
    <cellStyle name="40% - Accent3 3 2 3 2_Attribute (16-17)" xfId="7180" xr:uid="{00000000-0005-0000-0000-00009E290000}"/>
    <cellStyle name="40% - Accent3 3 2 3 3" xfId="7181" xr:uid="{00000000-0005-0000-0000-00009F290000}"/>
    <cellStyle name="40% - Accent3 3 2 3 3 2" xfId="7182" xr:uid="{00000000-0005-0000-0000-0000A0290000}"/>
    <cellStyle name="40% - Accent3 3 2 3 3 2 2" xfId="7183" xr:uid="{00000000-0005-0000-0000-0000A1290000}"/>
    <cellStyle name="40% - Accent3 3 2 3 3 2 2 2" xfId="20796" xr:uid="{00000000-0005-0000-0000-0000A2290000}"/>
    <cellStyle name="40% - Accent3 3 2 3 3 2 2_CountryRegionMap" xfId="32189" xr:uid="{00000000-0005-0000-0000-0000A3290000}"/>
    <cellStyle name="40% - Accent3 3 2 3 3 2 3" xfId="7184" xr:uid="{00000000-0005-0000-0000-0000A4290000}"/>
    <cellStyle name="40% - Accent3 3 2 3 3 2 3 2" xfId="20797" xr:uid="{00000000-0005-0000-0000-0000A5290000}"/>
    <cellStyle name="40% - Accent3 3 2 3 3 2 3_CountryRegionMap" xfId="32190" xr:uid="{00000000-0005-0000-0000-0000A6290000}"/>
    <cellStyle name="40% - Accent3 3 2 3 3 2 4" xfId="20798" xr:uid="{00000000-0005-0000-0000-0000A7290000}"/>
    <cellStyle name="40% - Accent3 3 2 3 3 2_Attribute (16-17)" xfId="7185" xr:uid="{00000000-0005-0000-0000-0000A8290000}"/>
    <cellStyle name="40% - Accent3 3 2 3 3 3" xfId="7186" xr:uid="{00000000-0005-0000-0000-0000A9290000}"/>
    <cellStyle name="40% - Accent3 3 2 3 3 3 2" xfId="20799" xr:uid="{00000000-0005-0000-0000-0000AA290000}"/>
    <cellStyle name="40% - Accent3 3 2 3 3 3_CountryRegionMap" xfId="32191" xr:uid="{00000000-0005-0000-0000-0000AB290000}"/>
    <cellStyle name="40% - Accent3 3 2 3 3 4" xfId="20800" xr:uid="{00000000-0005-0000-0000-0000AC290000}"/>
    <cellStyle name="40% - Accent3 3 2 3 3 5" xfId="20801" xr:uid="{00000000-0005-0000-0000-0000AD290000}"/>
    <cellStyle name="40% - Accent3 3 2 3 3 6" xfId="20802" xr:uid="{00000000-0005-0000-0000-0000AE290000}"/>
    <cellStyle name="40% - Accent3 3 2 3 3 7" xfId="20803" xr:uid="{00000000-0005-0000-0000-0000AF290000}"/>
    <cellStyle name="40% - Accent3 3 2 3 3_Attribute (16-17)" xfId="7187" xr:uid="{00000000-0005-0000-0000-0000B0290000}"/>
    <cellStyle name="40% - Accent3 3 2 3 4" xfId="7188" xr:uid="{00000000-0005-0000-0000-0000B1290000}"/>
    <cellStyle name="40% - Accent3 3 2 3 4 2" xfId="7189" xr:uid="{00000000-0005-0000-0000-0000B2290000}"/>
    <cellStyle name="40% - Accent3 3 2 3 4 2 2" xfId="7190" xr:uid="{00000000-0005-0000-0000-0000B3290000}"/>
    <cellStyle name="40% - Accent3 3 2 3 4 2 2 2" xfId="20804" xr:uid="{00000000-0005-0000-0000-0000B4290000}"/>
    <cellStyle name="40% - Accent3 3 2 3 4 2 2_CountryRegionMap" xfId="32192" xr:uid="{00000000-0005-0000-0000-0000B5290000}"/>
    <cellStyle name="40% - Accent3 3 2 3 4 2 3" xfId="7191" xr:uid="{00000000-0005-0000-0000-0000B6290000}"/>
    <cellStyle name="40% - Accent3 3 2 3 4 2 3 2" xfId="20805" xr:uid="{00000000-0005-0000-0000-0000B7290000}"/>
    <cellStyle name="40% - Accent3 3 2 3 4 2 3_CountryRegionMap" xfId="32193" xr:uid="{00000000-0005-0000-0000-0000B8290000}"/>
    <cellStyle name="40% - Accent3 3 2 3 4 2 4" xfId="20806" xr:uid="{00000000-0005-0000-0000-0000B9290000}"/>
    <cellStyle name="40% - Accent3 3 2 3 4 2_Attribute (16-17)" xfId="7192" xr:uid="{00000000-0005-0000-0000-0000BA290000}"/>
    <cellStyle name="40% - Accent3 3 2 3 4 3" xfId="7193" xr:uid="{00000000-0005-0000-0000-0000BB290000}"/>
    <cellStyle name="40% - Accent3 3 2 3 4 3 2" xfId="20807" xr:uid="{00000000-0005-0000-0000-0000BC290000}"/>
    <cellStyle name="40% - Accent3 3 2 3 4 3_CountryRegionMap" xfId="32194" xr:uid="{00000000-0005-0000-0000-0000BD290000}"/>
    <cellStyle name="40% - Accent3 3 2 3 4 4" xfId="20808" xr:uid="{00000000-0005-0000-0000-0000BE290000}"/>
    <cellStyle name="40% - Accent3 3 2 3 4 5" xfId="20809" xr:uid="{00000000-0005-0000-0000-0000BF290000}"/>
    <cellStyle name="40% - Accent3 3 2 3 4 6" xfId="20810" xr:uid="{00000000-0005-0000-0000-0000C0290000}"/>
    <cellStyle name="40% - Accent3 3 2 3 4 7" xfId="20811" xr:uid="{00000000-0005-0000-0000-0000C1290000}"/>
    <cellStyle name="40% - Accent3 3 2 3 4_Attribute (16-17)" xfId="7194" xr:uid="{00000000-0005-0000-0000-0000C2290000}"/>
    <cellStyle name="40% - Accent3 3 2 3 5" xfId="7195" xr:uid="{00000000-0005-0000-0000-0000C3290000}"/>
    <cellStyle name="40% - Accent3 3 2 3 6" xfId="7196" xr:uid="{00000000-0005-0000-0000-0000C4290000}"/>
    <cellStyle name="40% - Accent3 3 2 3 7" xfId="7197" xr:uid="{00000000-0005-0000-0000-0000C5290000}"/>
    <cellStyle name="40% - Accent3 3 2 3 8" xfId="7198" xr:uid="{00000000-0005-0000-0000-0000C6290000}"/>
    <cellStyle name="40% - Accent3 3 2 3 8 2" xfId="7199" xr:uid="{00000000-0005-0000-0000-0000C7290000}"/>
    <cellStyle name="40% - Accent3 3 2 3 8 2 2" xfId="20812" xr:uid="{00000000-0005-0000-0000-0000C8290000}"/>
    <cellStyle name="40% - Accent3 3 2 3 8 2_CountryRegionMap" xfId="32195" xr:uid="{00000000-0005-0000-0000-0000C9290000}"/>
    <cellStyle name="40% - Accent3 3 2 3 8 3" xfId="7200" xr:uid="{00000000-0005-0000-0000-0000CA290000}"/>
    <cellStyle name="40% - Accent3 3 2 3 8 3 2" xfId="20813" xr:uid="{00000000-0005-0000-0000-0000CB290000}"/>
    <cellStyle name="40% - Accent3 3 2 3 8 3_CountryRegionMap" xfId="32196" xr:uid="{00000000-0005-0000-0000-0000CC290000}"/>
    <cellStyle name="40% - Accent3 3 2 3 8 4" xfId="20814" xr:uid="{00000000-0005-0000-0000-0000CD290000}"/>
    <cellStyle name="40% - Accent3 3 2 3 8_Attribute (16-17)" xfId="7201" xr:uid="{00000000-0005-0000-0000-0000CE290000}"/>
    <cellStyle name="40% - Accent3 3 2 3 9" xfId="7202" xr:uid="{00000000-0005-0000-0000-0000CF290000}"/>
    <cellStyle name="40% - Accent3 3 2 3 9 2" xfId="20815" xr:uid="{00000000-0005-0000-0000-0000D0290000}"/>
    <cellStyle name="40% - Accent3 3 2 3 9_CountryRegionMap" xfId="32197" xr:uid="{00000000-0005-0000-0000-0000D1290000}"/>
    <cellStyle name="40% - Accent3 3 2 3_Attribute (16-17)" xfId="7203" xr:uid="{00000000-0005-0000-0000-0000D2290000}"/>
    <cellStyle name="40% - Accent3 3 2 4" xfId="7204" xr:uid="{00000000-0005-0000-0000-0000D3290000}"/>
    <cellStyle name="40% - Accent3 3 2 4 10" xfId="20816" xr:uid="{00000000-0005-0000-0000-0000D4290000}"/>
    <cellStyle name="40% - Accent3 3 2 4 2" xfId="7205" xr:uid="{00000000-0005-0000-0000-0000D5290000}"/>
    <cellStyle name="40% - Accent3 3 2 4 2 2" xfId="7206" xr:uid="{00000000-0005-0000-0000-0000D6290000}"/>
    <cellStyle name="40% - Accent3 3 2 4 2 2 2" xfId="7207" xr:uid="{00000000-0005-0000-0000-0000D7290000}"/>
    <cellStyle name="40% - Accent3 3 2 4 2 2 2 2" xfId="20817" xr:uid="{00000000-0005-0000-0000-0000D8290000}"/>
    <cellStyle name="40% - Accent3 3 2 4 2 2 2_CountryRegionMap" xfId="32198" xr:uid="{00000000-0005-0000-0000-0000D9290000}"/>
    <cellStyle name="40% - Accent3 3 2 4 2 2 3" xfId="7208" xr:uid="{00000000-0005-0000-0000-0000DA290000}"/>
    <cellStyle name="40% - Accent3 3 2 4 2 2 3 2" xfId="20818" xr:uid="{00000000-0005-0000-0000-0000DB290000}"/>
    <cellStyle name="40% - Accent3 3 2 4 2 2 3_CountryRegionMap" xfId="32199" xr:uid="{00000000-0005-0000-0000-0000DC290000}"/>
    <cellStyle name="40% - Accent3 3 2 4 2 2 4" xfId="20819" xr:uid="{00000000-0005-0000-0000-0000DD290000}"/>
    <cellStyle name="40% - Accent3 3 2 4 2 2_Attribute (16-17)" xfId="7209" xr:uid="{00000000-0005-0000-0000-0000DE290000}"/>
    <cellStyle name="40% - Accent3 3 2 4 2 3" xfId="7210" xr:uid="{00000000-0005-0000-0000-0000DF290000}"/>
    <cellStyle name="40% - Accent3 3 2 4 2 3 2" xfId="20820" xr:uid="{00000000-0005-0000-0000-0000E0290000}"/>
    <cellStyle name="40% - Accent3 3 2 4 2 3_CountryRegionMap" xfId="32200" xr:uid="{00000000-0005-0000-0000-0000E1290000}"/>
    <cellStyle name="40% - Accent3 3 2 4 2 4" xfId="20821" xr:uid="{00000000-0005-0000-0000-0000E2290000}"/>
    <cellStyle name="40% - Accent3 3 2 4 2 5" xfId="20822" xr:uid="{00000000-0005-0000-0000-0000E3290000}"/>
    <cellStyle name="40% - Accent3 3 2 4 2 6" xfId="20823" xr:uid="{00000000-0005-0000-0000-0000E4290000}"/>
    <cellStyle name="40% - Accent3 3 2 4 2 7" xfId="20824" xr:uid="{00000000-0005-0000-0000-0000E5290000}"/>
    <cellStyle name="40% - Accent3 3 2 4 2_Attribute (16-17)" xfId="7211" xr:uid="{00000000-0005-0000-0000-0000E6290000}"/>
    <cellStyle name="40% - Accent3 3 2 4 3" xfId="7212" xr:uid="{00000000-0005-0000-0000-0000E7290000}"/>
    <cellStyle name="40% - Accent3 3 2 4 3 2" xfId="7213" xr:uid="{00000000-0005-0000-0000-0000E8290000}"/>
    <cellStyle name="40% - Accent3 3 2 4 3 2 2" xfId="7214" xr:uid="{00000000-0005-0000-0000-0000E9290000}"/>
    <cellStyle name="40% - Accent3 3 2 4 3 2 2 2" xfId="20825" xr:uid="{00000000-0005-0000-0000-0000EA290000}"/>
    <cellStyle name="40% - Accent3 3 2 4 3 2 2_CountryRegionMap" xfId="32201" xr:uid="{00000000-0005-0000-0000-0000EB290000}"/>
    <cellStyle name="40% - Accent3 3 2 4 3 2 3" xfId="7215" xr:uid="{00000000-0005-0000-0000-0000EC290000}"/>
    <cellStyle name="40% - Accent3 3 2 4 3 2 3 2" xfId="20826" xr:uid="{00000000-0005-0000-0000-0000ED290000}"/>
    <cellStyle name="40% - Accent3 3 2 4 3 2 3_CountryRegionMap" xfId="32202" xr:uid="{00000000-0005-0000-0000-0000EE290000}"/>
    <cellStyle name="40% - Accent3 3 2 4 3 2 4" xfId="20827" xr:uid="{00000000-0005-0000-0000-0000EF290000}"/>
    <cellStyle name="40% - Accent3 3 2 4 3 2_Attribute (16-17)" xfId="7216" xr:uid="{00000000-0005-0000-0000-0000F0290000}"/>
    <cellStyle name="40% - Accent3 3 2 4 3 3" xfId="7217" xr:uid="{00000000-0005-0000-0000-0000F1290000}"/>
    <cellStyle name="40% - Accent3 3 2 4 3 3 2" xfId="20828" xr:uid="{00000000-0005-0000-0000-0000F2290000}"/>
    <cellStyle name="40% - Accent3 3 2 4 3 3_CountryRegionMap" xfId="32203" xr:uid="{00000000-0005-0000-0000-0000F3290000}"/>
    <cellStyle name="40% - Accent3 3 2 4 3 4" xfId="20829" xr:uid="{00000000-0005-0000-0000-0000F4290000}"/>
    <cellStyle name="40% - Accent3 3 2 4 3 5" xfId="20830" xr:uid="{00000000-0005-0000-0000-0000F5290000}"/>
    <cellStyle name="40% - Accent3 3 2 4 3 6" xfId="20831" xr:uid="{00000000-0005-0000-0000-0000F6290000}"/>
    <cellStyle name="40% - Accent3 3 2 4 3 7" xfId="20832" xr:uid="{00000000-0005-0000-0000-0000F7290000}"/>
    <cellStyle name="40% - Accent3 3 2 4 3_Attribute (16-17)" xfId="7218" xr:uid="{00000000-0005-0000-0000-0000F8290000}"/>
    <cellStyle name="40% - Accent3 3 2 4 4" xfId="7219" xr:uid="{00000000-0005-0000-0000-0000F9290000}"/>
    <cellStyle name="40% - Accent3 3 2 4 4 2" xfId="7220" xr:uid="{00000000-0005-0000-0000-0000FA290000}"/>
    <cellStyle name="40% - Accent3 3 2 4 4 2 2" xfId="7221" xr:uid="{00000000-0005-0000-0000-0000FB290000}"/>
    <cellStyle name="40% - Accent3 3 2 4 4 2 2 2" xfId="20833" xr:uid="{00000000-0005-0000-0000-0000FC290000}"/>
    <cellStyle name="40% - Accent3 3 2 4 4 2 2_CountryRegionMap" xfId="32204" xr:uid="{00000000-0005-0000-0000-0000FD290000}"/>
    <cellStyle name="40% - Accent3 3 2 4 4 2 3" xfId="7222" xr:uid="{00000000-0005-0000-0000-0000FE290000}"/>
    <cellStyle name="40% - Accent3 3 2 4 4 2 3 2" xfId="20834" xr:uid="{00000000-0005-0000-0000-0000FF290000}"/>
    <cellStyle name="40% - Accent3 3 2 4 4 2 3_CountryRegionMap" xfId="32205" xr:uid="{00000000-0005-0000-0000-0000002A0000}"/>
    <cellStyle name="40% - Accent3 3 2 4 4 2 4" xfId="20835" xr:uid="{00000000-0005-0000-0000-0000012A0000}"/>
    <cellStyle name="40% - Accent3 3 2 4 4 2_Attribute (16-17)" xfId="7223" xr:uid="{00000000-0005-0000-0000-0000022A0000}"/>
    <cellStyle name="40% - Accent3 3 2 4 4 3" xfId="7224" xr:uid="{00000000-0005-0000-0000-0000032A0000}"/>
    <cellStyle name="40% - Accent3 3 2 4 4 3 2" xfId="20836" xr:uid="{00000000-0005-0000-0000-0000042A0000}"/>
    <cellStyle name="40% - Accent3 3 2 4 4 3_CountryRegionMap" xfId="32206" xr:uid="{00000000-0005-0000-0000-0000052A0000}"/>
    <cellStyle name="40% - Accent3 3 2 4 4 4" xfId="20837" xr:uid="{00000000-0005-0000-0000-0000062A0000}"/>
    <cellStyle name="40% - Accent3 3 2 4 4 5" xfId="20838" xr:uid="{00000000-0005-0000-0000-0000072A0000}"/>
    <cellStyle name="40% - Accent3 3 2 4 4 6" xfId="20839" xr:uid="{00000000-0005-0000-0000-0000082A0000}"/>
    <cellStyle name="40% - Accent3 3 2 4 4 7" xfId="20840" xr:uid="{00000000-0005-0000-0000-0000092A0000}"/>
    <cellStyle name="40% - Accent3 3 2 4 4_Attribute (16-17)" xfId="7225" xr:uid="{00000000-0005-0000-0000-00000A2A0000}"/>
    <cellStyle name="40% - Accent3 3 2 4 5" xfId="7226" xr:uid="{00000000-0005-0000-0000-00000B2A0000}"/>
    <cellStyle name="40% - Accent3 3 2 4 6" xfId="7227" xr:uid="{00000000-0005-0000-0000-00000C2A0000}"/>
    <cellStyle name="40% - Accent3 3 2 4 7" xfId="7228" xr:uid="{00000000-0005-0000-0000-00000D2A0000}"/>
    <cellStyle name="40% - Accent3 3 2 4 8" xfId="7229" xr:uid="{00000000-0005-0000-0000-00000E2A0000}"/>
    <cellStyle name="40% - Accent3 3 2 4 8 2" xfId="7230" xr:uid="{00000000-0005-0000-0000-00000F2A0000}"/>
    <cellStyle name="40% - Accent3 3 2 4 8 2 2" xfId="20841" xr:uid="{00000000-0005-0000-0000-0000102A0000}"/>
    <cellStyle name="40% - Accent3 3 2 4 8 2_CountryRegionMap" xfId="32207" xr:uid="{00000000-0005-0000-0000-0000112A0000}"/>
    <cellStyle name="40% - Accent3 3 2 4 8 3" xfId="7231" xr:uid="{00000000-0005-0000-0000-0000122A0000}"/>
    <cellStyle name="40% - Accent3 3 2 4 8 3 2" xfId="20842" xr:uid="{00000000-0005-0000-0000-0000132A0000}"/>
    <cellStyle name="40% - Accent3 3 2 4 8 3_CountryRegionMap" xfId="32208" xr:uid="{00000000-0005-0000-0000-0000142A0000}"/>
    <cellStyle name="40% - Accent3 3 2 4 8 4" xfId="20843" xr:uid="{00000000-0005-0000-0000-0000152A0000}"/>
    <cellStyle name="40% - Accent3 3 2 4 8_Attribute (16-17)" xfId="7232" xr:uid="{00000000-0005-0000-0000-0000162A0000}"/>
    <cellStyle name="40% - Accent3 3 2 4 9" xfId="7233" xr:uid="{00000000-0005-0000-0000-0000172A0000}"/>
    <cellStyle name="40% - Accent3 3 2 4 9 2" xfId="20844" xr:uid="{00000000-0005-0000-0000-0000182A0000}"/>
    <cellStyle name="40% - Accent3 3 2 4 9_CountryRegionMap" xfId="32209" xr:uid="{00000000-0005-0000-0000-0000192A0000}"/>
    <cellStyle name="40% - Accent3 3 2 4_Attribute (16-17)" xfId="7234" xr:uid="{00000000-0005-0000-0000-00001A2A0000}"/>
    <cellStyle name="40% - Accent3 3 2 5" xfId="7235" xr:uid="{00000000-0005-0000-0000-00001B2A0000}"/>
    <cellStyle name="40% - Accent3 3 2 5 2" xfId="7236" xr:uid="{00000000-0005-0000-0000-00001C2A0000}"/>
    <cellStyle name="40% - Accent3 3 2 5 2 2" xfId="7237" xr:uid="{00000000-0005-0000-0000-00001D2A0000}"/>
    <cellStyle name="40% - Accent3 3 2 5 2 2 2" xfId="20845" xr:uid="{00000000-0005-0000-0000-00001E2A0000}"/>
    <cellStyle name="40% - Accent3 3 2 5 2 2_CountryRegionMap" xfId="32210" xr:uid="{00000000-0005-0000-0000-00001F2A0000}"/>
    <cellStyle name="40% - Accent3 3 2 5 2 3" xfId="7238" xr:uid="{00000000-0005-0000-0000-0000202A0000}"/>
    <cellStyle name="40% - Accent3 3 2 5 2 3 2" xfId="20846" xr:uid="{00000000-0005-0000-0000-0000212A0000}"/>
    <cellStyle name="40% - Accent3 3 2 5 2 3_CountryRegionMap" xfId="32211" xr:uid="{00000000-0005-0000-0000-0000222A0000}"/>
    <cellStyle name="40% - Accent3 3 2 5 2 4" xfId="20847" xr:uid="{00000000-0005-0000-0000-0000232A0000}"/>
    <cellStyle name="40% - Accent3 3 2 5 2_Attribute (16-17)" xfId="7239" xr:uid="{00000000-0005-0000-0000-0000242A0000}"/>
    <cellStyle name="40% - Accent3 3 2 5 3" xfId="7240" xr:uid="{00000000-0005-0000-0000-0000252A0000}"/>
    <cellStyle name="40% - Accent3 3 2 5 3 2" xfId="20848" xr:uid="{00000000-0005-0000-0000-0000262A0000}"/>
    <cellStyle name="40% - Accent3 3 2 5 3_CountryRegionMap" xfId="32212" xr:uid="{00000000-0005-0000-0000-0000272A0000}"/>
    <cellStyle name="40% - Accent3 3 2 5 4" xfId="20849" xr:uid="{00000000-0005-0000-0000-0000282A0000}"/>
    <cellStyle name="40% - Accent3 3 2 5 5" xfId="20850" xr:uid="{00000000-0005-0000-0000-0000292A0000}"/>
    <cellStyle name="40% - Accent3 3 2 5 6" xfId="20851" xr:uid="{00000000-0005-0000-0000-00002A2A0000}"/>
    <cellStyle name="40% - Accent3 3 2 5 7" xfId="20852" xr:uid="{00000000-0005-0000-0000-00002B2A0000}"/>
    <cellStyle name="40% - Accent3 3 2 5_Attribute (16-17)" xfId="7241" xr:uid="{00000000-0005-0000-0000-00002C2A0000}"/>
    <cellStyle name="40% - Accent3 3 2 6" xfId="7242" xr:uid="{00000000-0005-0000-0000-00002D2A0000}"/>
    <cellStyle name="40% - Accent3 3 2 6 2" xfId="7243" xr:uid="{00000000-0005-0000-0000-00002E2A0000}"/>
    <cellStyle name="40% - Accent3 3 2 6 2 2" xfId="7244" xr:uid="{00000000-0005-0000-0000-00002F2A0000}"/>
    <cellStyle name="40% - Accent3 3 2 6 2 2 2" xfId="20853" xr:uid="{00000000-0005-0000-0000-0000302A0000}"/>
    <cellStyle name="40% - Accent3 3 2 6 2 2_CountryRegionMap" xfId="32213" xr:uid="{00000000-0005-0000-0000-0000312A0000}"/>
    <cellStyle name="40% - Accent3 3 2 6 2 3" xfId="7245" xr:uid="{00000000-0005-0000-0000-0000322A0000}"/>
    <cellStyle name="40% - Accent3 3 2 6 2 3 2" xfId="20854" xr:uid="{00000000-0005-0000-0000-0000332A0000}"/>
    <cellStyle name="40% - Accent3 3 2 6 2 3_CountryRegionMap" xfId="32214" xr:uid="{00000000-0005-0000-0000-0000342A0000}"/>
    <cellStyle name="40% - Accent3 3 2 6 2 4" xfId="20855" xr:uid="{00000000-0005-0000-0000-0000352A0000}"/>
    <cellStyle name="40% - Accent3 3 2 6 2_Attribute (16-17)" xfId="7246" xr:uid="{00000000-0005-0000-0000-0000362A0000}"/>
    <cellStyle name="40% - Accent3 3 2 6 3" xfId="7247" xr:uid="{00000000-0005-0000-0000-0000372A0000}"/>
    <cellStyle name="40% - Accent3 3 2 6 3 2" xfId="20856" xr:uid="{00000000-0005-0000-0000-0000382A0000}"/>
    <cellStyle name="40% - Accent3 3 2 6 3_CountryRegionMap" xfId="32215" xr:uid="{00000000-0005-0000-0000-0000392A0000}"/>
    <cellStyle name="40% - Accent3 3 2 6 4" xfId="20857" xr:uid="{00000000-0005-0000-0000-00003A2A0000}"/>
    <cellStyle name="40% - Accent3 3 2 6 5" xfId="20858" xr:uid="{00000000-0005-0000-0000-00003B2A0000}"/>
    <cellStyle name="40% - Accent3 3 2 6 6" xfId="20859" xr:uid="{00000000-0005-0000-0000-00003C2A0000}"/>
    <cellStyle name="40% - Accent3 3 2 6 7" xfId="20860" xr:uid="{00000000-0005-0000-0000-00003D2A0000}"/>
    <cellStyle name="40% - Accent3 3 2 6_Attribute (16-17)" xfId="7248" xr:uid="{00000000-0005-0000-0000-00003E2A0000}"/>
    <cellStyle name="40% - Accent3 3 2 7" xfId="7249" xr:uid="{00000000-0005-0000-0000-00003F2A0000}"/>
    <cellStyle name="40% - Accent3 3 2 7 2" xfId="7250" xr:uid="{00000000-0005-0000-0000-0000402A0000}"/>
    <cellStyle name="40% - Accent3 3 2 7 2 2" xfId="7251" xr:uid="{00000000-0005-0000-0000-0000412A0000}"/>
    <cellStyle name="40% - Accent3 3 2 7 2 2 2" xfId="20861" xr:uid="{00000000-0005-0000-0000-0000422A0000}"/>
    <cellStyle name="40% - Accent3 3 2 7 2 2_CountryRegionMap" xfId="32216" xr:uid="{00000000-0005-0000-0000-0000432A0000}"/>
    <cellStyle name="40% - Accent3 3 2 7 2 3" xfId="7252" xr:uid="{00000000-0005-0000-0000-0000442A0000}"/>
    <cellStyle name="40% - Accent3 3 2 7 2 3 2" xfId="20862" xr:uid="{00000000-0005-0000-0000-0000452A0000}"/>
    <cellStyle name="40% - Accent3 3 2 7 2 3_CountryRegionMap" xfId="32217" xr:uid="{00000000-0005-0000-0000-0000462A0000}"/>
    <cellStyle name="40% - Accent3 3 2 7 2 4" xfId="20863" xr:uid="{00000000-0005-0000-0000-0000472A0000}"/>
    <cellStyle name="40% - Accent3 3 2 7 2_Attribute (16-17)" xfId="7253" xr:uid="{00000000-0005-0000-0000-0000482A0000}"/>
    <cellStyle name="40% - Accent3 3 2 7 3" xfId="7254" xr:uid="{00000000-0005-0000-0000-0000492A0000}"/>
    <cellStyle name="40% - Accent3 3 2 7 3 2" xfId="20864" xr:uid="{00000000-0005-0000-0000-00004A2A0000}"/>
    <cellStyle name="40% - Accent3 3 2 7 3_CountryRegionMap" xfId="32218" xr:uid="{00000000-0005-0000-0000-00004B2A0000}"/>
    <cellStyle name="40% - Accent3 3 2 7 4" xfId="20865" xr:uid="{00000000-0005-0000-0000-00004C2A0000}"/>
    <cellStyle name="40% - Accent3 3 2 7 5" xfId="20866" xr:uid="{00000000-0005-0000-0000-00004D2A0000}"/>
    <cellStyle name="40% - Accent3 3 2 7 6" xfId="20867" xr:uid="{00000000-0005-0000-0000-00004E2A0000}"/>
    <cellStyle name="40% - Accent3 3 2 7 7" xfId="20868" xr:uid="{00000000-0005-0000-0000-00004F2A0000}"/>
    <cellStyle name="40% - Accent3 3 2 7_Attribute (16-17)" xfId="7255" xr:uid="{00000000-0005-0000-0000-0000502A0000}"/>
    <cellStyle name="40% - Accent3 3 2 8" xfId="7256" xr:uid="{00000000-0005-0000-0000-0000512A0000}"/>
    <cellStyle name="40% - Accent3 3 2 9" xfId="7257" xr:uid="{00000000-0005-0000-0000-0000522A0000}"/>
    <cellStyle name="40% - Accent3 3 2_Attribute" xfId="18031" xr:uid="{00000000-0005-0000-0000-0000532A0000}"/>
    <cellStyle name="40% - Accent3 3 3" xfId="235" xr:uid="{00000000-0005-0000-0000-0000542A0000}"/>
    <cellStyle name="40% - Accent3 3 3 10" xfId="7258" xr:uid="{00000000-0005-0000-0000-0000552A0000}"/>
    <cellStyle name="40% - Accent3 3 3 10 2" xfId="7259" xr:uid="{00000000-0005-0000-0000-0000562A0000}"/>
    <cellStyle name="40% - Accent3 3 3 10 2 2" xfId="20869" xr:uid="{00000000-0005-0000-0000-0000572A0000}"/>
    <cellStyle name="40% - Accent3 3 3 10 2_CountryRegionMap" xfId="32219" xr:uid="{00000000-0005-0000-0000-0000582A0000}"/>
    <cellStyle name="40% - Accent3 3 3 10 3" xfId="7260" xr:uid="{00000000-0005-0000-0000-0000592A0000}"/>
    <cellStyle name="40% - Accent3 3 3 10 3 2" xfId="20870" xr:uid="{00000000-0005-0000-0000-00005A2A0000}"/>
    <cellStyle name="40% - Accent3 3 3 10 3_CountryRegionMap" xfId="32220" xr:uid="{00000000-0005-0000-0000-00005B2A0000}"/>
    <cellStyle name="40% - Accent3 3 3 10 4" xfId="20871" xr:uid="{00000000-0005-0000-0000-00005C2A0000}"/>
    <cellStyle name="40% - Accent3 3 3 10_Attribute (16-17)" xfId="7261" xr:uid="{00000000-0005-0000-0000-00005D2A0000}"/>
    <cellStyle name="40% - Accent3 3 3 11" xfId="7262" xr:uid="{00000000-0005-0000-0000-00005E2A0000}"/>
    <cellStyle name="40% - Accent3 3 3 11 2" xfId="20872" xr:uid="{00000000-0005-0000-0000-00005F2A0000}"/>
    <cellStyle name="40% - Accent3 3 3 11_CountryRegionMap" xfId="32221" xr:uid="{00000000-0005-0000-0000-0000602A0000}"/>
    <cellStyle name="40% - Accent3 3 3 12" xfId="20873" xr:uid="{00000000-0005-0000-0000-0000612A0000}"/>
    <cellStyle name="40% - Accent3 3 3 13" xfId="20874" xr:uid="{00000000-0005-0000-0000-0000622A0000}"/>
    <cellStyle name="40% - Accent3 3 3 14" xfId="20875" xr:uid="{00000000-0005-0000-0000-0000632A0000}"/>
    <cellStyle name="40% - Accent3 3 3 15" xfId="20876" xr:uid="{00000000-0005-0000-0000-0000642A0000}"/>
    <cellStyle name="40% - Accent3 3 3 16" xfId="20877" xr:uid="{00000000-0005-0000-0000-0000652A0000}"/>
    <cellStyle name="40% - Accent3 3 3 17" xfId="20878" xr:uid="{00000000-0005-0000-0000-0000662A0000}"/>
    <cellStyle name="40% - Accent3 3 3 2" xfId="7263" xr:uid="{00000000-0005-0000-0000-0000672A0000}"/>
    <cellStyle name="40% - Accent3 3 3 2 10" xfId="20879" xr:uid="{00000000-0005-0000-0000-0000682A0000}"/>
    <cellStyle name="40% - Accent3 3 3 2 2" xfId="7264" xr:uid="{00000000-0005-0000-0000-0000692A0000}"/>
    <cellStyle name="40% - Accent3 3 3 2 2 2" xfId="7265" xr:uid="{00000000-0005-0000-0000-00006A2A0000}"/>
    <cellStyle name="40% - Accent3 3 3 2 2 2 2" xfId="7266" xr:uid="{00000000-0005-0000-0000-00006B2A0000}"/>
    <cellStyle name="40% - Accent3 3 3 2 2 2 2 2" xfId="20880" xr:uid="{00000000-0005-0000-0000-00006C2A0000}"/>
    <cellStyle name="40% - Accent3 3 3 2 2 2 2_CountryRegionMap" xfId="32222" xr:uid="{00000000-0005-0000-0000-00006D2A0000}"/>
    <cellStyle name="40% - Accent3 3 3 2 2 2 3" xfId="7267" xr:uid="{00000000-0005-0000-0000-00006E2A0000}"/>
    <cellStyle name="40% - Accent3 3 3 2 2 2 3 2" xfId="20881" xr:uid="{00000000-0005-0000-0000-00006F2A0000}"/>
    <cellStyle name="40% - Accent3 3 3 2 2 2 3_CountryRegionMap" xfId="32223" xr:uid="{00000000-0005-0000-0000-0000702A0000}"/>
    <cellStyle name="40% - Accent3 3 3 2 2 2 4" xfId="20882" xr:uid="{00000000-0005-0000-0000-0000712A0000}"/>
    <cellStyle name="40% - Accent3 3 3 2 2 2_Attribute (16-17)" xfId="7268" xr:uid="{00000000-0005-0000-0000-0000722A0000}"/>
    <cellStyle name="40% - Accent3 3 3 2 2 3" xfId="7269" xr:uid="{00000000-0005-0000-0000-0000732A0000}"/>
    <cellStyle name="40% - Accent3 3 3 2 2 3 2" xfId="20883" xr:uid="{00000000-0005-0000-0000-0000742A0000}"/>
    <cellStyle name="40% - Accent3 3 3 2 2 3_CountryRegionMap" xfId="32224" xr:uid="{00000000-0005-0000-0000-0000752A0000}"/>
    <cellStyle name="40% - Accent3 3 3 2 2 4" xfId="20884" xr:uid="{00000000-0005-0000-0000-0000762A0000}"/>
    <cellStyle name="40% - Accent3 3 3 2 2 5" xfId="20885" xr:uid="{00000000-0005-0000-0000-0000772A0000}"/>
    <cellStyle name="40% - Accent3 3 3 2 2 6" xfId="20886" xr:uid="{00000000-0005-0000-0000-0000782A0000}"/>
    <cellStyle name="40% - Accent3 3 3 2 2 7" xfId="20887" xr:uid="{00000000-0005-0000-0000-0000792A0000}"/>
    <cellStyle name="40% - Accent3 3 3 2 2_Attribute (16-17)" xfId="7270" xr:uid="{00000000-0005-0000-0000-00007A2A0000}"/>
    <cellStyle name="40% - Accent3 3 3 2 3" xfId="7271" xr:uid="{00000000-0005-0000-0000-00007B2A0000}"/>
    <cellStyle name="40% - Accent3 3 3 2 3 2" xfId="7272" xr:uid="{00000000-0005-0000-0000-00007C2A0000}"/>
    <cellStyle name="40% - Accent3 3 3 2 3 2 2" xfId="7273" xr:uid="{00000000-0005-0000-0000-00007D2A0000}"/>
    <cellStyle name="40% - Accent3 3 3 2 3 2 2 2" xfId="20888" xr:uid="{00000000-0005-0000-0000-00007E2A0000}"/>
    <cellStyle name="40% - Accent3 3 3 2 3 2 2_CountryRegionMap" xfId="32225" xr:uid="{00000000-0005-0000-0000-00007F2A0000}"/>
    <cellStyle name="40% - Accent3 3 3 2 3 2 3" xfId="7274" xr:uid="{00000000-0005-0000-0000-0000802A0000}"/>
    <cellStyle name="40% - Accent3 3 3 2 3 2 3 2" xfId="20889" xr:uid="{00000000-0005-0000-0000-0000812A0000}"/>
    <cellStyle name="40% - Accent3 3 3 2 3 2 3_CountryRegionMap" xfId="32226" xr:uid="{00000000-0005-0000-0000-0000822A0000}"/>
    <cellStyle name="40% - Accent3 3 3 2 3 2 4" xfId="20890" xr:uid="{00000000-0005-0000-0000-0000832A0000}"/>
    <cellStyle name="40% - Accent3 3 3 2 3 2_Attribute (16-17)" xfId="7275" xr:uid="{00000000-0005-0000-0000-0000842A0000}"/>
    <cellStyle name="40% - Accent3 3 3 2 3 3" xfId="7276" xr:uid="{00000000-0005-0000-0000-0000852A0000}"/>
    <cellStyle name="40% - Accent3 3 3 2 3 3 2" xfId="20891" xr:uid="{00000000-0005-0000-0000-0000862A0000}"/>
    <cellStyle name="40% - Accent3 3 3 2 3 3_CountryRegionMap" xfId="32227" xr:uid="{00000000-0005-0000-0000-0000872A0000}"/>
    <cellStyle name="40% - Accent3 3 3 2 3 4" xfId="20892" xr:uid="{00000000-0005-0000-0000-0000882A0000}"/>
    <cellStyle name="40% - Accent3 3 3 2 3 5" xfId="20893" xr:uid="{00000000-0005-0000-0000-0000892A0000}"/>
    <cellStyle name="40% - Accent3 3 3 2 3 6" xfId="20894" xr:uid="{00000000-0005-0000-0000-00008A2A0000}"/>
    <cellStyle name="40% - Accent3 3 3 2 3 7" xfId="20895" xr:uid="{00000000-0005-0000-0000-00008B2A0000}"/>
    <cellStyle name="40% - Accent3 3 3 2 3_Attribute (16-17)" xfId="7277" xr:uid="{00000000-0005-0000-0000-00008C2A0000}"/>
    <cellStyle name="40% - Accent3 3 3 2 4" xfId="7278" xr:uid="{00000000-0005-0000-0000-00008D2A0000}"/>
    <cellStyle name="40% - Accent3 3 3 2 4 2" xfId="7279" xr:uid="{00000000-0005-0000-0000-00008E2A0000}"/>
    <cellStyle name="40% - Accent3 3 3 2 4 2 2" xfId="7280" xr:uid="{00000000-0005-0000-0000-00008F2A0000}"/>
    <cellStyle name="40% - Accent3 3 3 2 4 2 2 2" xfId="20896" xr:uid="{00000000-0005-0000-0000-0000902A0000}"/>
    <cellStyle name="40% - Accent3 3 3 2 4 2 2_CountryRegionMap" xfId="32228" xr:uid="{00000000-0005-0000-0000-0000912A0000}"/>
    <cellStyle name="40% - Accent3 3 3 2 4 2 3" xfId="7281" xr:uid="{00000000-0005-0000-0000-0000922A0000}"/>
    <cellStyle name="40% - Accent3 3 3 2 4 2 3 2" xfId="20897" xr:uid="{00000000-0005-0000-0000-0000932A0000}"/>
    <cellStyle name="40% - Accent3 3 3 2 4 2 3_CountryRegionMap" xfId="32229" xr:uid="{00000000-0005-0000-0000-0000942A0000}"/>
    <cellStyle name="40% - Accent3 3 3 2 4 2 4" xfId="20898" xr:uid="{00000000-0005-0000-0000-0000952A0000}"/>
    <cellStyle name="40% - Accent3 3 3 2 4 2_Attribute (16-17)" xfId="7282" xr:uid="{00000000-0005-0000-0000-0000962A0000}"/>
    <cellStyle name="40% - Accent3 3 3 2 4 3" xfId="7283" xr:uid="{00000000-0005-0000-0000-0000972A0000}"/>
    <cellStyle name="40% - Accent3 3 3 2 4 3 2" xfId="20899" xr:uid="{00000000-0005-0000-0000-0000982A0000}"/>
    <cellStyle name="40% - Accent3 3 3 2 4 3_CountryRegionMap" xfId="32230" xr:uid="{00000000-0005-0000-0000-0000992A0000}"/>
    <cellStyle name="40% - Accent3 3 3 2 4 4" xfId="20900" xr:uid="{00000000-0005-0000-0000-00009A2A0000}"/>
    <cellStyle name="40% - Accent3 3 3 2 4 5" xfId="20901" xr:uid="{00000000-0005-0000-0000-00009B2A0000}"/>
    <cellStyle name="40% - Accent3 3 3 2 4 6" xfId="20902" xr:uid="{00000000-0005-0000-0000-00009C2A0000}"/>
    <cellStyle name="40% - Accent3 3 3 2 4 7" xfId="20903" xr:uid="{00000000-0005-0000-0000-00009D2A0000}"/>
    <cellStyle name="40% - Accent3 3 3 2 4_Attribute (16-17)" xfId="7284" xr:uid="{00000000-0005-0000-0000-00009E2A0000}"/>
    <cellStyle name="40% - Accent3 3 3 2 5" xfId="7285" xr:uid="{00000000-0005-0000-0000-00009F2A0000}"/>
    <cellStyle name="40% - Accent3 3 3 2 6" xfId="7286" xr:uid="{00000000-0005-0000-0000-0000A02A0000}"/>
    <cellStyle name="40% - Accent3 3 3 2 7" xfId="7287" xr:uid="{00000000-0005-0000-0000-0000A12A0000}"/>
    <cellStyle name="40% - Accent3 3 3 2 8" xfId="7288" xr:uid="{00000000-0005-0000-0000-0000A22A0000}"/>
    <cellStyle name="40% - Accent3 3 3 2 8 2" xfId="7289" xr:uid="{00000000-0005-0000-0000-0000A32A0000}"/>
    <cellStyle name="40% - Accent3 3 3 2 8 2 2" xfId="20904" xr:uid="{00000000-0005-0000-0000-0000A42A0000}"/>
    <cellStyle name="40% - Accent3 3 3 2 8 2_CountryRegionMap" xfId="32231" xr:uid="{00000000-0005-0000-0000-0000A52A0000}"/>
    <cellStyle name="40% - Accent3 3 3 2 8 3" xfId="7290" xr:uid="{00000000-0005-0000-0000-0000A62A0000}"/>
    <cellStyle name="40% - Accent3 3 3 2 8 3 2" xfId="20905" xr:uid="{00000000-0005-0000-0000-0000A72A0000}"/>
    <cellStyle name="40% - Accent3 3 3 2 8 3_CountryRegionMap" xfId="32232" xr:uid="{00000000-0005-0000-0000-0000A82A0000}"/>
    <cellStyle name="40% - Accent3 3 3 2 8 4" xfId="20906" xr:uid="{00000000-0005-0000-0000-0000A92A0000}"/>
    <cellStyle name="40% - Accent3 3 3 2 8_Attribute (16-17)" xfId="7291" xr:uid="{00000000-0005-0000-0000-0000AA2A0000}"/>
    <cellStyle name="40% - Accent3 3 3 2 9" xfId="7292" xr:uid="{00000000-0005-0000-0000-0000AB2A0000}"/>
    <cellStyle name="40% - Accent3 3 3 2 9 2" xfId="20907" xr:uid="{00000000-0005-0000-0000-0000AC2A0000}"/>
    <cellStyle name="40% - Accent3 3 3 2 9_CountryRegionMap" xfId="32233" xr:uid="{00000000-0005-0000-0000-0000AD2A0000}"/>
    <cellStyle name="40% - Accent3 3 3 2_Attribute (16-17)" xfId="7293" xr:uid="{00000000-0005-0000-0000-0000AE2A0000}"/>
    <cellStyle name="40% - Accent3 3 3 3" xfId="7294" xr:uid="{00000000-0005-0000-0000-0000AF2A0000}"/>
    <cellStyle name="40% - Accent3 3 3 3 10" xfId="20908" xr:uid="{00000000-0005-0000-0000-0000B02A0000}"/>
    <cellStyle name="40% - Accent3 3 3 3 2" xfId="7295" xr:uid="{00000000-0005-0000-0000-0000B12A0000}"/>
    <cellStyle name="40% - Accent3 3 3 3 2 2" xfId="7296" xr:uid="{00000000-0005-0000-0000-0000B22A0000}"/>
    <cellStyle name="40% - Accent3 3 3 3 2 2 2" xfId="7297" xr:uid="{00000000-0005-0000-0000-0000B32A0000}"/>
    <cellStyle name="40% - Accent3 3 3 3 2 2 2 2" xfId="20909" xr:uid="{00000000-0005-0000-0000-0000B42A0000}"/>
    <cellStyle name="40% - Accent3 3 3 3 2 2 2_CountryRegionMap" xfId="32234" xr:uid="{00000000-0005-0000-0000-0000B52A0000}"/>
    <cellStyle name="40% - Accent3 3 3 3 2 2 3" xfId="7298" xr:uid="{00000000-0005-0000-0000-0000B62A0000}"/>
    <cellStyle name="40% - Accent3 3 3 3 2 2 3 2" xfId="20910" xr:uid="{00000000-0005-0000-0000-0000B72A0000}"/>
    <cellStyle name="40% - Accent3 3 3 3 2 2 3_CountryRegionMap" xfId="32235" xr:uid="{00000000-0005-0000-0000-0000B82A0000}"/>
    <cellStyle name="40% - Accent3 3 3 3 2 2 4" xfId="20911" xr:uid="{00000000-0005-0000-0000-0000B92A0000}"/>
    <cellStyle name="40% - Accent3 3 3 3 2 2_Attribute (16-17)" xfId="7299" xr:uid="{00000000-0005-0000-0000-0000BA2A0000}"/>
    <cellStyle name="40% - Accent3 3 3 3 2 3" xfId="7300" xr:uid="{00000000-0005-0000-0000-0000BB2A0000}"/>
    <cellStyle name="40% - Accent3 3 3 3 2 3 2" xfId="20912" xr:uid="{00000000-0005-0000-0000-0000BC2A0000}"/>
    <cellStyle name="40% - Accent3 3 3 3 2 3_CountryRegionMap" xfId="32236" xr:uid="{00000000-0005-0000-0000-0000BD2A0000}"/>
    <cellStyle name="40% - Accent3 3 3 3 2 4" xfId="20913" xr:uid="{00000000-0005-0000-0000-0000BE2A0000}"/>
    <cellStyle name="40% - Accent3 3 3 3 2 5" xfId="20914" xr:uid="{00000000-0005-0000-0000-0000BF2A0000}"/>
    <cellStyle name="40% - Accent3 3 3 3 2 6" xfId="20915" xr:uid="{00000000-0005-0000-0000-0000C02A0000}"/>
    <cellStyle name="40% - Accent3 3 3 3 2 7" xfId="20916" xr:uid="{00000000-0005-0000-0000-0000C12A0000}"/>
    <cellStyle name="40% - Accent3 3 3 3 2_Attribute (16-17)" xfId="7301" xr:uid="{00000000-0005-0000-0000-0000C22A0000}"/>
    <cellStyle name="40% - Accent3 3 3 3 3" xfId="7302" xr:uid="{00000000-0005-0000-0000-0000C32A0000}"/>
    <cellStyle name="40% - Accent3 3 3 3 3 2" xfId="7303" xr:uid="{00000000-0005-0000-0000-0000C42A0000}"/>
    <cellStyle name="40% - Accent3 3 3 3 3 2 2" xfId="7304" xr:uid="{00000000-0005-0000-0000-0000C52A0000}"/>
    <cellStyle name="40% - Accent3 3 3 3 3 2 2 2" xfId="20917" xr:uid="{00000000-0005-0000-0000-0000C62A0000}"/>
    <cellStyle name="40% - Accent3 3 3 3 3 2 2_CountryRegionMap" xfId="32237" xr:uid="{00000000-0005-0000-0000-0000C72A0000}"/>
    <cellStyle name="40% - Accent3 3 3 3 3 2 3" xfId="7305" xr:uid="{00000000-0005-0000-0000-0000C82A0000}"/>
    <cellStyle name="40% - Accent3 3 3 3 3 2 3 2" xfId="20918" xr:uid="{00000000-0005-0000-0000-0000C92A0000}"/>
    <cellStyle name="40% - Accent3 3 3 3 3 2 3_CountryRegionMap" xfId="32238" xr:uid="{00000000-0005-0000-0000-0000CA2A0000}"/>
    <cellStyle name="40% - Accent3 3 3 3 3 2 4" xfId="20919" xr:uid="{00000000-0005-0000-0000-0000CB2A0000}"/>
    <cellStyle name="40% - Accent3 3 3 3 3 2_Attribute (16-17)" xfId="7306" xr:uid="{00000000-0005-0000-0000-0000CC2A0000}"/>
    <cellStyle name="40% - Accent3 3 3 3 3 3" xfId="7307" xr:uid="{00000000-0005-0000-0000-0000CD2A0000}"/>
    <cellStyle name="40% - Accent3 3 3 3 3 3 2" xfId="20920" xr:uid="{00000000-0005-0000-0000-0000CE2A0000}"/>
    <cellStyle name="40% - Accent3 3 3 3 3 3_CountryRegionMap" xfId="32239" xr:uid="{00000000-0005-0000-0000-0000CF2A0000}"/>
    <cellStyle name="40% - Accent3 3 3 3 3 4" xfId="20921" xr:uid="{00000000-0005-0000-0000-0000D02A0000}"/>
    <cellStyle name="40% - Accent3 3 3 3 3 5" xfId="20922" xr:uid="{00000000-0005-0000-0000-0000D12A0000}"/>
    <cellStyle name="40% - Accent3 3 3 3 3 6" xfId="20923" xr:uid="{00000000-0005-0000-0000-0000D22A0000}"/>
    <cellStyle name="40% - Accent3 3 3 3 3 7" xfId="20924" xr:uid="{00000000-0005-0000-0000-0000D32A0000}"/>
    <cellStyle name="40% - Accent3 3 3 3 3_Attribute (16-17)" xfId="7308" xr:uid="{00000000-0005-0000-0000-0000D42A0000}"/>
    <cellStyle name="40% - Accent3 3 3 3 4" xfId="7309" xr:uid="{00000000-0005-0000-0000-0000D52A0000}"/>
    <cellStyle name="40% - Accent3 3 3 3 4 2" xfId="7310" xr:uid="{00000000-0005-0000-0000-0000D62A0000}"/>
    <cellStyle name="40% - Accent3 3 3 3 4 2 2" xfId="7311" xr:uid="{00000000-0005-0000-0000-0000D72A0000}"/>
    <cellStyle name="40% - Accent3 3 3 3 4 2 2 2" xfId="20925" xr:uid="{00000000-0005-0000-0000-0000D82A0000}"/>
    <cellStyle name="40% - Accent3 3 3 3 4 2 2_CountryRegionMap" xfId="32240" xr:uid="{00000000-0005-0000-0000-0000D92A0000}"/>
    <cellStyle name="40% - Accent3 3 3 3 4 2 3" xfId="7312" xr:uid="{00000000-0005-0000-0000-0000DA2A0000}"/>
    <cellStyle name="40% - Accent3 3 3 3 4 2 3 2" xfId="20926" xr:uid="{00000000-0005-0000-0000-0000DB2A0000}"/>
    <cellStyle name="40% - Accent3 3 3 3 4 2 3_CountryRegionMap" xfId="32241" xr:uid="{00000000-0005-0000-0000-0000DC2A0000}"/>
    <cellStyle name="40% - Accent3 3 3 3 4 2 4" xfId="20927" xr:uid="{00000000-0005-0000-0000-0000DD2A0000}"/>
    <cellStyle name="40% - Accent3 3 3 3 4 2_Attribute (16-17)" xfId="7313" xr:uid="{00000000-0005-0000-0000-0000DE2A0000}"/>
    <cellStyle name="40% - Accent3 3 3 3 4 3" xfId="7314" xr:uid="{00000000-0005-0000-0000-0000DF2A0000}"/>
    <cellStyle name="40% - Accent3 3 3 3 4 3 2" xfId="20928" xr:uid="{00000000-0005-0000-0000-0000E02A0000}"/>
    <cellStyle name="40% - Accent3 3 3 3 4 3_CountryRegionMap" xfId="32242" xr:uid="{00000000-0005-0000-0000-0000E12A0000}"/>
    <cellStyle name="40% - Accent3 3 3 3 4 4" xfId="20929" xr:uid="{00000000-0005-0000-0000-0000E22A0000}"/>
    <cellStyle name="40% - Accent3 3 3 3 4 5" xfId="20930" xr:uid="{00000000-0005-0000-0000-0000E32A0000}"/>
    <cellStyle name="40% - Accent3 3 3 3 4 6" xfId="20931" xr:uid="{00000000-0005-0000-0000-0000E42A0000}"/>
    <cellStyle name="40% - Accent3 3 3 3 4 7" xfId="20932" xr:uid="{00000000-0005-0000-0000-0000E52A0000}"/>
    <cellStyle name="40% - Accent3 3 3 3 4_Attribute (16-17)" xfId="7315" xr:uid="{00000000-0005-0000-0000-0000E62A0000}"/>
    <cellStyle name="40% - Accent3 3 3 3 5" xfId="7316" xr:uid="{00000000-0005-0000-0000-0000E72A0000}"/>
    <cellStyle name="40% - Accent3 3 3 3 6" xfId="7317" xr:uid="{00000000-0005-0000-0000-0000E82A0000}"/>
    <cellStyle name="40% - Accent3 3 3 3 7" xfId="7318" xr:uid="{00000000-0005-0000-0000-0000E92A0000}"/>
    <cellStyle name="40% - Accent3 3 3 3 8" xfId="7319" xr:uid="{00000000-0005-0000-0000-0000EA2A0000}"/>
    <cellStyle name="40% - Accent3 3 3 3 8 2" xfId="7320" xr:uid="{00000000-0005-0000-0000-0000EB2A0000}"/>
    <cellStyle name="40% - Accent3 3 3 3 8 2 2" xfId="20933" xr:uid="{00000000-0005-0000-0000-0000EC2A0000}"/>
    <cellStyle name="40% - Accent3 3 3 3 8 2_CountryRegionMap" xfId="32243" xr:uid="{00000000-0005-0000-0000-0000ED2A0000}"/>
    <cellStyle name="40% - Accent3 3 3 3 8 3" xfId="7321" xr:uid="{00000000-0005-0000-0000-0000EE2A0000}"/>
    <cellStyle name="40% - Accent3 3 3 3 8 3 2" xfId="20934" xr:uid="{00000000-0005-0000-0000-0000EF2A0000}"/>
    <cellStyle name="40% - Accent3 3 3 3 8 3_CountryRegionMap" xfId="32244" xr:uid="{00000000-0005-0000-0000-0000F02A0000}"/>
    <cellStyle name="40% - Accent3 3 3 3 8 4" xfId="20935" xr:uid="{00000000-0005-0000-0000-0000F12A0000}"/>
    <cellStyle name="40% - Accent3 3 3 3 8_Attribute (16-17)" xfId="7322" xr:uid="{00000000-0005-0000-0000-0000F22A0000}"/>
    <cellStyle name="40% - Accent3 3 3 3 9" xfId="7323" xr:uid="{00000000-0005-0000-0000-0000F32A0000}"/>
    <cellStyle name="40% - Accent3 3 3 3 9 2" xfId="20936" xr:uid="{00000000-0005-0000-0000-0000F42A0000}"/>
    <cellStyle name="40% - Accent3 3 3 3 9_CountryRegionMap" xfId="32245" xr:uid="{00000000-0005-0000-0000-0000F52A0000}"/>
    <cellStyle name="40% - Accent3 3 3 3_Attribute (16-17)" xfId="7324" xr:uid="{00000000-0005-0000-0000-0000F62A0000}"/>
    <cellStyle name="40% - Accent3 3 3 4" xfId="7325" xr:uid="{00000000-0005-0000-0000-0000F72A0000}"/>
    <cellStyle name="40% - Accent3 3 3 4 2" xfId="7326" xr:uid="{00000000-0005-0000-0000-0000F82A0000}"/>
    <cellStyle name="40% - Accent3 3 3 4 2 2" xfId="7327" xr:uid="{00000000-0005-0000-0000-0000F92A0000}"/>
    <cellStyle name="40% - Accent3 3 3 4 2 2 2" xfId="20937" xr:uid="{00000000-0005-0000-0000-0000FA2A0000}"/>
    <cellStyle name="40% - Accent3 3 3 4 2 2_CountryRegionMap" xfId="32246" xr:uid="{00000000-0005-0000-0000-0000FB2A0000}"/>
    <cellStyle name="40% - Accent3 3 3 4 2 3" xfId="7328" xr:uid="{00000000-0005-0000-0000-0000FC2A0000}"/>
    <cellStyle name="40% - Accent3 3 3 4 2 3 2" xfId="20938" xr:uid="{00000000-0005-0000-0000-0000FD2A0000}"/>
    <cellStyle name="40% - Accent3 3 3 4 2 3_CountryRegionMap" xfId="32247" xr:uid="{00000000-0005-0000-0000-0000FE2A0000}"/>
    <cellStyle name="40% - Accent3 3 3 4 2 4" xfId="20939" xr:uid="{00000000-0005-0000-0000-0000FF2A0000}"/>
    <cellStyle name="40% - Accent3 3 3 4 2_Attribute (16-17)" xfId="7329" xr:uid="{00000000-0005-0000-0000-0000002B0000}"/>
    <cellStyle name="40% - Accent3 3 3 4 3" xfId="7330" xr:uid="{00000000-0005-0000-0000-0000012B0000}"/>
    <cellStyle name="40% - Accent3 3 3 4 3 2" xfId="20940" xr:uid="{00000000-0005-0000-0000-0000022B0000}"/>
    <cellStyle name="40% - Accent3 3 3 4 3_CountryRegionMap" xfId="32248" xr:uid="{00000000-0005-0000-0000-0000032B0000}"/>
    <cellStyle name="40% - Accent3 3 3 4 4" xfId="20941" xr:uid="{00000000-0005-0000-0000-0000042B0000}"/>
    <cellStyle name="40% - Accent3 3 3 4 5" xfId="20942" xr:uid="{00000000-0005-0000-0000-0000052B0000}"/>
    <cellStyle name="40% - Accent3 3 3 4 6" xfId="20943" xr:uid="{00000000-0005-0000-0000-0000062B0000}"/>
    <cellStyle name="40% - Accent3 3 3 4 7" xfId="20944" xr:uid="{00000000-0005-0000-0000-0000072B0000}"/>
    <cellStyle name="40% - Accent3 3 3 4_Attribute (16-17)" xfId="7331" xr:uid="{00000000-0005-0000-0000-0000082B0000}"/>
    <cellStyle name="40% - Accent3 3 3 5" xfId="7332" xr:uid="{00000000-0005-0000-0000-0000092B0000}"/>
    <cellStyle name="40% - Accent3 3 3 5 2" xfId="7333" xr:uid="{00000000-0005-0000-0000-00000A2B0000}"/>
    <cellStyle name="40% - Accent3 3 3 5 2 2" xfId="7334" xr:uid="{00000000-0005-0000-0000-00000B2B0000}"/>
    <cellStyle name="40% - Accent3 3 3 5 2 2 2" xfId="20945" xr:uid="{00000000-0005-0000-0000-00000C2B0000}"/>
    <cellStyle name="40% - Accent3 3 3 5 2 2_CountryRegionMap" xfId="32249" xr:uid="{00000000-0005-0000-0000-00000D2B0000}"/>
    <cellStyle name="40% - Accent3 3 3 5 2 3" xfId="7335" xr:uid="{00000000-0005-0000-0000-00000E2B0000}"/>
    <cellStyle name="40% - Accent3 3 3 5 2 3 2" xfId="20946" xr:uid="{00000000-0005-0000-0000-00000F2B0000}"/>
    <cellStyle name="40% - Accent3 3 3 5 2 3_CountryRegionMap" xfId="32250" xr:uid="{00000000-0005-0000-0000-0000102B0000}"/>
    <cellStyle name="40% - Accent3 3 3 5 2 4" xfId="20947" xr:uid="{00000000-0005-0000-0000-0000112B0000}"/>
    <cellStyle name="40% - Accent3 3 3 5 2_Attribute (16-17)" xfId="7336" xr:uid="{00000000-0005-0000-0000-0000122B0000}"/>
    <cellStyle name="40% - Accent3 3 3 5 3" xfId="7337" xr:uid="{00000000-0005-0000-0000-0000132B0000}"/>
    <cellStyle name="40% - Accent3 3 3 5 3 2" xfId="20948" xr:uid="{00000000-0005-0000-0000-0000142B0000}"/>
    <cellStyle name="40% - Accent3 3 3 5 3_CountryRegionMap" xfId="32251" xr:uid="{00000000-0005-0000-0000-0000152B0000}"/>
    <cellStyle name="40% - Accent3 3 3 5 4" xfId="20949" xr:uid="{00000000-0005-0000-0000-0000162B0000}"/>
    <cellStyle name="40% - Accent3 3 3 5 5" xfId="20950" xr:uid="{00000000-0005-0000-0000-0000172B0000}"/>
    <cellStyle name="40% - Accent3 3 3 5 6" xfId="20951" xr:uid="{00000000-0005-0000-0000-0000182B0000}"/>
    <cellStyle name="40% - Accent3 3 3 5 7" xfId="20952" xr:uid="{00000000-0005-0000-0000-0000192B0000}"/>
    <cellStyle name="40% - Accent3 3 3 5_Attribute (16-17)" xfId="7338" xr:uid="{00000000-0005-0000-0000-00001A2B0000}"/>
    <cellStyle name="40% - Accent3 3 3 6" xfId="7339" xr:uid="{00000000-0005-0000-0000-00001B2B0000}"/>
    <cellStyle name="40% - Accent3 3 3 6 2" xfId="7340" xr:uid="{00000000-0005-0000-0000-00001C2B0000}"/>
    <cellStyle name="40% - Accent3 3 3 6 2 2" xfId="7341" xr:uid="{00000000-0005-0000-0000-00001D2B0000}"/>
    <cellStyle name="40% - Accent3 3 3 6 2 2 2" xfId="20953" xr:uid="{00000000-0005-0000-0000-00001E2B0000}"/>
    <cellStyle name="40% - Accent3 3 3 6 2 2_CountryRegionMap" xfId="32252" xr:uid="{00000000-0005-0000-0000-00001F2B0000}"/>
    <cellStyle name="40% - Accent3 3 3 6 2 3" xfId="7342" xr:uid="{00000000-0005-0000-0000-0000202B0000}"/>
    <cellStyle name="40% - Accent3 3 3 6 2 3 2" xfId="20954" xr:uid="{00000000-0005-0000-0000-0000212B0000}"/>
    <cellStyle name="40% - Accent3 3 3 6 2 3_CountryRegionMap" xfId="32253" xr:uid="{00000000-0005-0000-0000-0000222B0000}"/>
    <cellStyle name="40% - Accent3 3 3 6 2 4" xfId="20955" xr:uid="{00000000-0005-0000-0000-0000232B0000}"/>
    <cellStyle name="40% - Accent3 3 3 6 2_Attribute (16-17)" xfId="7343" xr:uid="{00000000-0005-0000-0000-0000242B0000}"/>
    <cellStyle name="40% - Accent3 3 3 6 3" xfId="7344" xr:uid="{00000000-0005-0000-0000-0000252B0000}"/>
    <cellStyle name="40% - Accent3 3 3 6 3 2" xfId="20956" xr:uid="{00000000-0005-0000-0000-0000262B0000}"/>
    <cellStyle name="40% - Accent3 3 3 6 3_CountryRegionMap" xfId="32254" xr:uid="{00000000-0005-0000-0000-0000272B0000}"/>
    <cellStyle name="40% - Accent3 3 3 6 4" xfId="20957" xr:uid="{00000000-0005-0000-0000-0000282B0000}"/>
    <cellStyle name="40% - Accent3 3 3 6 5" xfId="20958" xr:uid="{00000000-0005-0000-0000-0000292B0000}"/>
    <cellStyle name="40% - Accent3 3 3 6 6" xfId="20959" xr:uid="{00000000-0005-0000-0000-00002A2B0000}"/>
    <cellStyle name="40% - Accent3 3 3 6 7" xfId="20960" xr:uid="{00000000-0005-0000-0000-00002B2B0000}"/>
    <cellStyle name="40% - Accent3 3 3 6_Attribute (16-17)" xfId="7345" xr:uid="{00000000-0005-0000-0000-00002C2B0000}"/>
    <cellStyle name="40% - Accent3 3 3 7" xfId="7346" xr:uid="{00000000-0005-0000-0000-00002D2B0000}"/>
    <cellStyle name="40% - Accent3 3 3 8" xfId="7347" xr:uid="{00000000-0005-0000-0000-00002E2B0000}"/>
    <cellStyle name="40% - Accent3 3 3 9" xfId="7348" xr:uid="{00000000-0005-0000-0000-00002F2B0000}"/>
    <cellStyle name="40% - Accent3 3 3_Attribute" xfId="18033" xr:uid="{00000000-0005-0000-0000-0000302B0000}"/>
    <cellStyle name="40% - Accent3 3 4" xfId="7349" xr:uid="{00000000-0005-0000-0000-0000312B0000}"/>
    <cellStyle name="40% - Accent3 3 4 10" xfId="20961" xr:uid="{00000000-0005-0000-0000-0000322B0000}"/>
    <cellStyle name="40% - Accent3 3 4 2" xfId="7350" xr:uid="{00000000-0005-0000-0000-0000332B0000}"/>
    <cellStyle name="40% - Accent3 3 4 2 2" xfId="7351" xr:uid="{00000000-0005-0000-0000-0000342B0000}"/>
    <cellStyle name="40% - Accent3 3 4 2 2 2" xfId="7352" xr:uid="{00000000-0005-0000-0000-0000352B0000}"/>
    <cellStyle name="40% - Accent3 3 4 2 2 2 2" xfId="20962" xr:uid="{00000000-0005-0000-0000-0000362B0000}"/>
    <cellStyle name="40% - Accent3 3 4 2 2 2_CountryRegionMap" xfId="32255" xr:uid="{00000000-0005-0000-0000-0000372B0000}"/>
    <cellStyle name="40% - Accent3 3 4 2 2 3" xfId="7353" xr:uid="{00000000-0005-0000-0000-0000382B0000}"/>
    <cellStyle name="40% - Accent3 3 4 2 2 3 2" xfId="20963" xr:uid="{00000000-0005-0000-0000-0000392B0000}"/>
    <cellStyle name="40% - Accent3 3 4 2 2 3_CountryRegionMap" xfId="32256" xr:uid="{00000000-0005-0000-0000-00003A2B0000}"/>
    <cellStyle name="40% - Accent3 3 4 2 2 4" xfId="20964" xr:uid="{00000000-0005-0000-0000-00003B2B0000}"/>
    <cellStyle name="40% - Accent3 3 4 2 2_Attribute (16-17)" xfId="7354" xr:uid="{00000000-0005-0000-0000-00003C2B0000}"/>
    <cellStyle name="40% - Accent3 3 4 2 3" xfId="7355" xr:uid="{00000000-0005-0000-0000-00003D2B0000}"/>
    <cellStyle name="40% - Accent3 3 4 2 3 2" xfId="20965" xr:uid="{00000000-0005-0000-0000-00003E2B0000}"/>
    <cellStyle name="40% - Accent3 3 4 2 3_CountryRegionMap" xfId="32257" xr:uid="{00000000-0005-0000-0000-00003F2B0000}"/>
    <cellStyle name="40% - Accent3 3 4 2 4" xfId="20966" xr:uid="{00000000-0005-0000-0000-0000402B0000}"/>
    <cellStyle name="40% - Accent3 3 4 2 5" xfId="20967" xr:uid="{00000000-0005-0000-0000-0000412B0000}"/>
    <cellStyle name="40% - Accent3 3 4 2 6" xfId="20968" xr:uid="{00000000-0005-0000-0000-0000422B0000}"/>
    <cellStyle name="40% - Accent3 3 4 2 7" xfId="20969" xr:uid="{00000000-0005-0000-0000-0000432B0000}"/>
    <cellStyle name="40% - Accent3 3 4 2_Attribute (16-17)" xfId="7356" xr:uid="{00000000-0005-0000-0000-0000442B0000}"/>
    <cellStyle name="40% - Accent3 3 4 3" xfId="7357" xr:uid="{00000000-0005-0000-0000-0000452B0000}"/>
    <cellStyle name="40% - Accent3 3 4 3 2" xfId="7358" xr:uid="{00000000-0005-0000-0000-0000462B0000}"/>
    <cellStyle name="40% - Accent3 3 4 3 2 2" xfId="7359" xr:uid="{00000000-0005-0000-0000-0000472B0000}"/>
    <cellStyle name="40% - Accent3 3 4 3 2 2 2" xfId="20970" xr:uid="{00000000-0005-0000-0000-0000482B0000}"/>
    <cellStyle name="40% - Accent3 3 4 3 2 2_CountryRegionMap" xfId="32258" xr:uid="{00000000-0005-0000-0000-0000492B0000}"/>
    <cellStyle name="40% - Accent3 3 4 3 2 3" xfId="7360" xr:uid="{00000000-0005-0000-0000-00004A2B0000}"/>
    <cellStyle name="40% - Accent3 3 4 3 2 3 2" xfId="20971" xr:uid="{00000000-0005-0000-0000-00004B2B0000}"/>
    <cellStyle name="40% - Accent3 3 4 3 2 3_CountryRegionMap" xfId="32259" xr:uid="{00000000-0005-0000-0000-00004C2B0000}"/>
    <cellStyle name="40% - Accent3 3 4 3 2 4" xfId="20972" xr:uid="{00000000-0005-0000-0000-00004D2B0000}"/>
    <cellStyle name="40% - Accent3 3 4 3 2_Attribute (16-17)" xfId="7361" xr:uid="{00000000-0005-0000-0000-00004E2B0000}"/>
    <cellStyle name="40% - Accent3 3 4 3 3" xfId="7362" xr:uid="{00000000-0005-0000-0000-00004F2B0000}"/>
    <cellStyle name="40% - Accent3 3 4 3 3 2" xfId="20973" xr:uid="{00000000-0005-0000-0000-0000502B0000}"/>
    <cellStyle name="40% - Accent3 3 4 3 3_CountryRegionMap" xfId="32260" xr:uid="{00000000-0005-0000-0000-0000512B0000}"/>
    <cellStyle name="40% - Accent3 3 4 3 4" xfId="20974" xr:uid="{00000000-0005-0000-0000-0000522B0000}"/>
    <cellStyle name="40% - Accent3 3 4 3 5" xfId="20975" xr:uid="{00000000-0005-0000-0000-0000532B0000}"/>
    <cellStyle name="40% - Accent3 3 4 3 6" xfId="20976" xr:uid="{00000000-0005-0000-0000-0000542B0000}"/>
    <cellStyle name="40% - Accent3 3 4 3 7" xfId="20977" xr:uid="{00000000-0005-0000-0000-0000552B0000}"/>
    <cellStyle name="40% - Accent3 3 4 3_Attribute (16-17)" xfId="7363" xr:uid="{00000000-0005-0000-0000-0000562B0000}"/>
    <cellStyle name="40% - Accent3 3 4 4" xfId="7364" xr:uid="{00000000-0005-0000-0000-0000572B0000}"/>
    <cellStyle name="40% - Accent3 3 4 4 2" xfId="7365" xr:uid="{00000000-0005-0000-0000-0000582B0000}"/>
    <cellStyle name="40% - Accent3 3 4 4 2 2" xfId="7366" xr:uid="{00000000-0005-0000-0000-0000592B0000}"/>
    <cellStyle name="40% - Accent3 3 4 4 2 2 2" xfId="20978" xr:uid="{00000000-0005-0000-0000-00005A2B0000}"/>
    <cellStyle name="40% - Accent3 3 4 4 2 2_CountryRegionMap" xfId="32261" xr:uid="{00000000-0005-0000-0000-00005B2B0000}"/>
    <cellStyle name="40% - Accent3 3 4 4 2 3" xfId="7367" xr:uid="{00000000-0005-0000-0000-00005C2B0000}"/>
    <cellStyle name="40% - Accent3 3 4 4 2 3 2" xfId="20979" xr:uid="{00000000-0005-0000-0000-00005D2B0000}"/>
    <cellStyle name="40% - Accent3 3 4 4 2 3_CountryRegionMap" xfId="32262" xr:uid="{00000000-0005-0000-0000-00005E2B0000}"/>
    <cellStyle name="40% - Accent3 3 4 4 2 4" xfId="20980" xr:uid="{00000000-0005-0000-0000-00005F2B0000}"/>
    <cellStyle name="40% - Accent3 3 4 4 2_Attribute (16-17)" xfId="7368" xr:uid="{00000000-0005-0000-0000-0000602B0000}"/>
    <cellStyle name="40% - Accent3 3 4 4 3" xfId="7369" xr:uid="{00000000-0005-0000-0000-0000612B0000}"/>
    <cellStyle name="40% - Accent3 3 4 4 3 2" xfId="20981" xr:uid="{00000000-0005-0000-0000-0000622B0000}"/>
    <cellStyle name="40% - Accent3 3 4 4 3_CountryRegionMap" xfId="32263" xr:uid="{00000000-0005-0000-0000-0000632B0000}"/>
    <cellStyle name="40% - Accent3 3 4 4 4" xfId="20982" xr:uid="{00000000-0005-0000-0000-0000642B0000}"/>
    <cellStyle name="40% - Accent3 3 4 4 5" xfId="20983" xr:uid="{00000000-0005-0000-0000-0000652B0000}"/>
    <cellStyle name="40% - Accent3 3 4 4 6" xfId="20984" xr:uid="{00000000-0005-0000-0000-0000662B0000}"/>
    <cellStyle name="40% - Accent3 3 4 4 7" xfId="20985" xr:uid="{00000000-0005-0000-0000-0000672B0000}"/>
    <cellStyle name="40% - Accent3 3 4 4_Attribute (16-17)" xfId="7370" xr:uid="{00000000-0005-0000-0000-0000682B0000}"/>
    <cellStyle name="40% - Accent3 3 4 5" xfId="7371" xr:uid="{00000000-0005-0000-0000-0000692B0000}"/>
    <cellStyle name="40% - Accent3 3 4 6" xfId="7372" xr:uid="{00000000-0005-0000-0000-00006A2B0000}"/>
    <cellStyle name="40% - Accent3 3 4 7" xfId="7373" xr:uid="{00000000-0005-0000-0000-00006B2B0000}"/>
    <cellStyle name="40% - Accent3 3 4 8" xfId="7374" xr:uid="{00000000-0005-0000-0000-00006C2B0000}"/>
    <cellStyle name="40% - Accent3 3 4 8 2" xfId="7375" xr:uid="{00000000-0005-0000-0000-00006D2B0000}"/>
    <cellStyle name="40% - Accent3 3 4 8 2 2" xfId="20986" xr:uid="{00000000-0005-0000-0000-00006E2B0000}"/>
    <cellStyle name="40% - Accent3 3 4 8 2_CountryRegionMap" xfId="32264" xr:uid="{00000000-0005-0000-0000-00006F2B0000}"/>
    <cellStyle name="40% - Accent3 3 4 8 3" xfId="7376" xr:uid="{00000000-0005-0000-0000-0000702B0000}"/>
    <cellStyle name="40% - Accent3 3 4 8 3 2" xfId="20987" xr:uid="{00000000-0005-0000-0000-0000712B0000}"/>
    <cellStyle name="40% - Accent3 3 4 8 3_CountryRegionMap" xfId="32265" xr:uid="{00000000-0005-0000-0000-0000722B0000}"/>
    <cellStyle name="40% - Accent3 3 4 8 4" xfId="20988" xr:uid="{00000000-0005-0000-0000-0000732B0000}"/>
    <cellStyle name="40% - Accent3 3 4 8_Attribute (16-17)" xfId="7377" xr:uid="{00000000-0005-0000-0000-0000742B0000}"/>
    <cellStyle name="40% - Accent3 3 4 9" xfId="7378" xr:uid="{00000000-0005-0000-0000-0000752B0000}"/>
    <cellStyle name="40% - Accent3 3 4 9 2" xfId="20989" xr:uid="{00000000-0005-0000-0000-0000762B0000}"/>
    <cellStyle name="40% - Accent3 3 4 9_CountryRegionMap" xfId="32266" xr:uid="{00000000-0005-0000-0000-0000772B0000}"/>
    <cellStyle name="40% - Accent3 3 4_Attribute (16-17)" xfId="7379" xr:uid="{00000000-0005-0000-0000-0000782B0000}"/>
    <cellStyle name="40% - Accent3 3 5" xfId="7380" xr:uid="{00000000-0005-0000-0000-0000792B0000}"/>
    <cellStyle name="40% - Accent3 3 5 10" xfId="20990" xr:uid="{00000000-0005-0000-0000-00007A2B0000}"/>
    <cellStyle name="40% - Accent3 3 5 2" xfId="7381" xr:uid="{00000000-0005-0000-0000-00007B2B0000}"/>
    <cellStyle name="40% - Accent3 3 5 2 2" xfId="7382" xr:uid="{00000000-0005-0000-0000-00007C2B0000}"/>
    <cellStyle name="40% - Accent3 3 5 2 2 2" xfId="7383" xr:uid="{00000000-0005-0000-0000-00007D2B0000}"/>
    <cellStyle name="40% - Accent3 3 5 2 2 2 2" xfId="20991" xr:uid="{00000000-0005-0000-0000-00007E2B0000}"/>
    <cellStyle name="40% - Accent3 3 5 2 2 2_CountryRegionMap" xfId="32267" xr:uid="{00000000-0005-0000-0000-00007F2B0000}"/>
    <cellStyle name="40% - Accent3 3 5 2 2 3" xfId="7384" xr:uid="{00000000-0005-0000-0000-0000802B0000}"/>
    <cellStyle name="40% - Accent3 3 5 2 2 3 2" xfId="20992" xr:uid="{00000000-0005-0000-0000-0000812B0000}"/>
    <cellStyle name="40% - Accent3 3 5 2 2 3_CountryRegionMap" xfId="32268" xr:uid="{00000000-0005-0000-0000-0000822B0000}"/>
    <cellStyle name="40% - Accent3 3 5 2 2 4" xfId="20993" xr:uid="{00000000-0005-0000-0000-0000832B0000}"/>
    <cellStyle name="40% - Accent3 3 5 2 2_Attribute (16-17)" xfId="7385" xr:uid="{00000000-0005-0000-0000-0000842B0000}"/>
    <cellStyle name="40% - Accent3 3 5 2 3" xfId="7386" xr:uid="{00000000-0005-0000-0000-0000852B0000}"/>
    <cellStyle name="40% - Accent3 3 5 2 3 2" xfId="20994" xr:uid="{00000000-0005-0000-0000-0000862B0000}"/>
    <cellStyle name="40% - Accent3 3 5 2 3_CountryRegionMap" xfId="32269" xr:uid="{00000000-0005-0000-0000-0000872B0000}"/>
    <cellStyle name="40% - Accent3 3 5 2 4" xfId="20995" xr:uid="{00000000-0005-0000-0000-0000882B0000}"/>
    <cellStyle name="40% - Accent3 3 5 2 5" xfId="20996" xr:uid="{00000000-0005-0000-0000-0000892B0000}"/>
    <cellStyle name="40% - Accent3 3 5 2 6" xfId="20997" xr:uid="{00000000-0005-0000-0000-00008A2B0000}"/>
    <cellStyle name="40% - Accent3 3 5 2 7" xfId="20998" xr:uid="{00000000-0005-0000-0000-00008B2B0000}"/>
    <cellStyle name="40% - Accent3 3 5 2_Attribute (16-17)" xfId="7387" xr:uid="{00000000-0005-0000-0000-00008C2B0000}"/>
    <cellStyle name="40% - Accent3 3 5 3" xfId="7388" xr:uid="{00000000-0005-0000-0000-00008D2B0000}"/>
    <cellStyle name="40% - Accent3 3 5 3 2" xfId="7389" xr:uid="{00000000-0005-0000-0000-00008E2B0000}"/>
    <cellStyle name="40% - Accent3 3 5 3 2 2" xfId="7390" xr:uid="{00000000-0005-0000-0000-00008F2B0000}"/>
    <cellStyle name="40% - Accent3 3 5 3 2 2 2" xfId="20999" xr:uid="{00000000-0005-0000-0000-0000902B0000}"/>
    <cellStyle name="40% - Accent3 3 5 3 2 2_CountryRegionMap" xfId="32270" xr:uid="{00000000-0005-0000-0000-0000912B0000}"/>
    <cellStyle name="40% - Accent3 3 5 3 2 3" xfId="7391" xr:uid="{00000000-0005-0000-0000-0000922B0000}"/>
    <cellStyle name="40% - Accent3 3 5 3 2 3 2" xfId="21000" xr:uid="{00000000-0005-0000-0000-0000932B0000}"/>
    <cellStyle name="40% - Accent3 3 5 3 2 3_CountryRegionMap" xfId="32271" xr:uid="{00000000-0005-0000-0000-0000942B0000}"/>
    <cellStyle name="40% - Accent3 3 5 3 2 4" xfId="21001" xr:uid="{00000000-0005-0000-0000-0000952B0000}"/>
    <cellStyle name="40% - Accent3 3 5 3 2_Attribute (16-17)" xfId="7392" xr:uid="{00000000-0005-0000-0000-0000962B0000}"/>
    <cellStyle name="40% - Accent3 3 5 3 3" xfId="7393" xr:uid="{00000000-0005-0000-0000-0000972B0000}"/>
    <cellStyle name="40% - Accent3 3 5 3 3 2" xfId="21002" xr:uid="{00000000-0005-0000-0000-0000982B0000}"/>
    <cellStyle name="40% - Accent3 3 5 3 3_CountryRegionMap" xfId="32272" xr:uid="{00000000-0005-0000-0000-0000992B0000}"/>
    <cellStyle name="40% - Accent3 3 5 3 4" xfId="21003" xr:uid="{00000000-0005-0000-0000-00009A2B0000}"/>
    <cellStyle name="40% - Accent3 3 5 3 5" xfId="21004" xr:uid="{00000000-0005-0000-0000-00009B2B0000}"/>
    <cellStyle name="40% - Accent3 3 5 3 6" xfId="21005" xr:uid="{00000000-0005-0000-0000-00009C2B0000}"/>
    <cellStyle name="40% - Accent3 3 5 3 7" xfId="21006" xr:uid="{00000000-0005-0000-0000-00009D2B0000}"/>
    <cellStyle name="40% - Accent3 3 5 3_Attribute (16-17)" xfId="7394" xr:uid="{00000000-0005-0000-0000-00009E2B0000}"/>
    <cellStyle name="40% - Accent3 3 5 4" xfId="7395" xr:uid="{00000000-0005-0000-0000-00009F2B0000}"/>
    <cellStyle name="40% - Accent3 3 5 4 2" xfId="7396" xr:uid="{00000000-0005-0000-0000-0000A02B0000}"/>
    <cellStyle name="40% - Accent3 3 5 4 2 2" xfId="7397" xr:uid="{00000000-0005-0000-0000-0000A12B0000}"/>
    <cellStyle name="40% - Accent3 3 5 4 2 2 2" xfId="21007" xr:uid="{00000000-0005-0000-0000-0000A22B0000}"/>
    <cellStyle name="40% - Accent3 3 5 4 2 2_CountryRegionMap" xfId="32273" xr:uid="{00000000-0005-0000-0000-0000A32B0000}"/>
    <cellStyle name="40% - Accent3 3 5 4 2 3" xfId="7398" xr:uid="{00000000-0005-0000-0000-0000A42B0000}"/>
    <cellStyle name="40% - Accent3 3 5 4 2 3 2" xfId="21008" xr:uid="{00000000-0005-0000-0000-0000A52B0000}"/>
    <cellStyle name="40% - Accent3 3 5 4 2 3_CountryRegionMap" xfId="32274" xr:uid="{00000000-0005-0000-0000-0000A62B0000}"/>
    <cellStyle name="40% - Accent3 3 5 4 2 4" xfId="21009" xr:uid="{00000000-0005-0000-0000-0000A72B0000}"/>
    <cellStyle name="40% - Accent3 3 5 4 2_Attribute (16-17)" xfId="7399" xr:uid="{00000000-0005-0000-0000-0000A82B0000}"/>
    <cellStyle name="40% - Accent3 3 5 4 3" xfId="7400" xr:uid="{00000000-0005-0000-0000-0000A92B0000}"/>
    <cellStyle name="40% - Accent3 3 5 4 3 2" xfId="21010" xr:uid="{00000000-0005-0000-0000-0000AA2B0000}"/>
    <cellStyle name="40% - Accent3 3 5 4 3_CountryRegionMap" xfId="32275" xr:uid="{00000000-0005-0000-0000-0000AB2B0000}"/>
    <cellStyle name="40% - Accent3 3 5 4 4" xfId="21011" xr:uid="{00000000-0005-0000-0000-0000AC2B0000}"/>
    <cellStyle name="40% - Accent3 3 5 4 5" xfId="21012" xr:uid="{00000000-0005-0000-0000-0000AD2B0000}"/>
    <cellStyle name="40% - Accent3 3 5 4 6" xfId="21013" xr:uid="{00000000-0005-0000-0000-0000AE2B0000}"/>
    <cellStyle name="40% - Accent3 3 5 4 7" xfId="21014" xr:uid="{00000000-0005-0000-0000-0000AF2B0000}"/>
    <cellStyle name="40% - Accent3 3 5 4_Attribute (16-17)" xfId="7401" xr:uid="{00000000-0005-0000-0000-0000B02B0000}"/>
    <cellStyle name="40% - Accent3 3 5 5" xfId="7402" xr:uid="{00000000-0005-0000-0000-0000B12B0000}"/>
    <cellStyle name="40% - Accent3 3 5 6" xfId="7403" xr:uid="{00000000-0005-0000-0000-0000B22B0000}"/>
    <cellStyle name="40% - Accent3 3 5 7" xfId="7404" xr:uid="{00000000-0005-0000-0000-0000B32B0000}"/>
    <cellStyle name="40% - Accent3 3 5 8" xfId="7405" xr:uid="{00000000-0005-0000-0000-0000B42B0000}"/>
    <cellStyle name="40% - Accent3 3 5 8 2" xfId="7406" xr:uid="{00000000-0005-0000-0000-0000B52B0000}"/>
    <cellStyle name="40% - Accent3 3 5 8 2 2" xfId="21015" xr:uid="{00000000-0005-0000-0000-0000B62B0000}"/>
    <cellStyle name="40% - Accent3 3 5 8 2_CountryRegionMap" xfId="32276" xr:uid="{00000000-0005-0000-0000-0000B72B0000}"/>
    <cellStyle name="40% - Accent3 3 5 8 3" xfId="7407" xr:uid="{00000000-0005-0000-0000-0000B82B0000}"/>
    <cellStyle name="40% - Accent3 3 5 8 3 2" xfId="21016" xr:uid="{00000000-0005-0000-0000-0000B92B0000}"/>
    <cellStyle name="40% - Accent3 3 5 8 3_CountryRegionMap" xfId="32277" xr:uid="{00000000-0005-0000-0000-0000BA2B0000}"/>
    <cellStyle name="40% - Accent3 3 5 8 4" xfId="21017" xr:uid="{00000000-0005-0000-0000-0000BB2B0000}"/>
    <cellStyle name="40% - Accent3 3 5 8_Attribute (16-17)" xfId="7408" xr:uid="{00000000-0005-0000-0000-0000BC2B0000}"/>
    <cellStyle name="40% - Accent3 3 5 9" xfId="7409" xr:uid="{00000000-0005-0000-0000-0000BD2B0000}"/>
    <cellStyle name="40% - Accent3 3 5 9 2" xfId="21018" xr:uid="{00000000-0005-0000-0000-0000BE2B0000}"/>
    <cellStyle name="40% - Accent3 3 5 9_CountryRegionMap" xfId="32278" xr:uid="{00000000-0005-0000-0000-0000BF2B0000}"/>
    <cellStyle name="40% - Accent3 3 5_Attribute (16-17)" xfId="7410" xr:uid="{00000000-0005-0000-0000-0000C02B0000}"/>
    <cellStyle name="40% - Accent3 3 6" xfId="7411" xr:uid="{00000000-0005-0000-0000-0000C12B0000}"/>
    <cellStyle name="40% - Accent3 3 6 2" xfId="7412" xr:uid="{00000000-0005-0000-0000-0000C22B0000}"/>
    <cellStyle name="40% - Accent3 3 6 2 2" xfId="7413" xr:uid="{00000000-0005-0000-0000-0000C32B0000}"/>
    <cellStyle name="40% - Accent3 3 6 2 2 2" xfId="21019" xr:uid="{00000000-0005-0000-0000-0000C42B0000}"/>
    <cellStyle name="40% - Accent3 3 6 2 2_CountryRegionMap" xfId="32279" xr:uid="{00000000-0005-0000-0000-0000C52B0000}"/>
    <cellStyle name="40% - Accent3 3 6 2 3" xfId="7414" xr:uid="{00000000-0005-0000-0000-0000C62B0000}"/>
    <cellStyle name="40% - Accent3 3 6 2 3 2" xfId="21020" xr:uid="{00000000-0005-0000-0000-0000C72B0000}"/>
    <cellStyle name="40% - Accent3 3 6 2 3_CountryRegionMap" xfId="32280" xr:uid="{00000000-0005-0000-0000-0000C82B0000}"/>
    <cellStyle name="40% - Accent3 3 6 2 4" xfId="21021" xr:uid="{00000000-0005-0000-0000-0000C92B0000}"/>
    <cellStyle name="40% - Accent3 3 6 2_Attribute (16-17)" xfId="7415" xr:uid="{00000000-0005-0000-0000-0000CA2B0000}"/>
    <cellStyle name="40% - Accent3 3 6 3" xfId="7416" xr:uid="{00000000-0005-0000-0000-0000CB2B0000}"/>
    <cellStyle name="40% - Accent3 3 6 3 2" xfId="21022" xr:uid="{00000000-0005-0000-0000-0000CC2B0000}"/>
    <cellStyle name="40% - Accent3 3 6 3_CountryRegionMap" xfId="32281" xr:uid="{00000000-0005-0000-0000-0000CD2B0000}"/>
    <cellStyle name="40% - Accent3 3 6 4" xfId="21023" xr:uid="{00000000-0005-0000-0000-0000CE2B0000}"/>
    <cellStyle name="40% - Accent3 3 6 5" xfId="21024" xr:uid="{00000000-0005-0000-0000-0000CF2B0000}"/>
    <cellStyle name="40% - Accent3 3 6 6" xfId="21025" xr:uid="{00000000-0005-0000-0000-0000D02B0000}"/>
    <cellStyle name="40% - Accent3 3 6 7" xfId="21026" xr:uid="{00000000-0005-0000-0000-0000D12B0000}"/>
    <cellStyle name="40% - Accent3 3 6_Attribute (16-17)" xfId="7417" xr:uid="{00000000-0005-0000-0000-0000D22B0000}"/>
    <cellStyle name="40% - Accent3 3 7" xfId="7418" xr:uid="{00000000-0005-0000-0000-0000D32B0000}"/>
    <cellStyle name="40% - Accent3 3 7 2" xfId="7419" xr:uid="{00000000-0005-0000-0000-0000D42B0000}"/>
    <cellStyle name="40% - Accent3 3 7 2 2" xfId="7420" xr:uid="{00000000-0005-0000-0000-0000D52B0000}"/>
    <cellStyle name="40% - Accent3 3 7 2 2 2" xfId="21027" xr:uid="{00000000-0005-0000-0000-0000D62B0000}"/>
    <cellStyle name="40% - Accent3 3 7 2 2_CountryRegionMap" xfId="32282" xr:uid="{00000000-0005-0000-0000-0000D72B0000}"/>
    <cellStyle name="40% - Accent3 3 7 2 3" xfId="7421" xr:uid="{00000000-0005-0000-0000-0000D82B0000}"/>
    <cellStyle name="40% - Accent3 3 7 2 3 2" xfId="21028" xr:uid="{00000000-0005-0000-0000-0000D92B0000}"/>
    <cellStyle name="40% - Accent3 3 7 2 3_CountryRegionMap" xfId="32283" xr:uid="{00000000-0005-0000-0000-0000DA2B0000}"/>
    <cellStyle name="40% - Accent3 3 7 2 4" xfId="21029" xr:uid="{00000000-0005-0000-0000-0000DB2B0000}"/>
    <cellStyle name="40% - Accent3 3 7 2_Attribute (16-17)" xfId="7422" xr:uid="{00000000-0005-0000-0000-0000DC2B0000}"/>
    <cellStyle name="40% - Accent3 3 7 3" xfId="7423" xr:uid="{00000000-0005-0000-0000-0000DD2B0000}"/>
    <cellStyle name="40% - Accent3 3 7 3 2" xfId="21030" xr:uid="{00000000-0005-0000-0000-0000DE2B0000}"/>
    <cellStyle name="40% - Accent3 3 7 3_CountryRegionMap" xfId="32284" xr:uid="{00000000-0005-0000-0000-0000DF2B0000}"/>
    <cellStyle name="40% - Accent3 3 7 4" xfId="21031" xr:uid="{00000000-0005-0000-0000-0000E02B0000}"/>
    <cellStyle name="40% - Accent3 3 7 5" xfId="21032" xr:uid="{00000000-0005-0000-0000-0000E12B0000}"/>
    <cellStyle name="40% - Accent3 3 7 6" xfId="21033" xr:uid="{00000000-0005-0000-0000-0000E22B0000}"/>
    <cellStyle name="40% - Accent3 3 7 7" xfId="21034" xr:uid="{00000000-0005-0000-0000-0000E32B0000}"/>
    <cellStyle name="40% - Accent3 3 7_Attribute (16-17)" xfId="7424" xr:uid="{00000000-0005-0000-0000-0000E42B0000}"/>
    <cellStyle name="40% - Accent3 3 8" xfId="7425" xr:uid="{00000000-0005-0000-0000-0000E52B0000}"/>
    <cellStyle name="40% - Accent3 3 8 2" xfId="7426" xr:uid="{00000000-0005-0000-0000-0000E62B0000}"/>
    <cellStyle name="40% - Accent3 3 8 2 2" xfId="7427" xr:uid="{00000000-0005-0000-0000-0000E72B0000}"/>
    <cellStyle name="40% - Accent3 3 8 2 2 2" xfId="21035" xr:uid="{00000000-0005-0000-0000-0000E82B0000}"/>
    <cellStyle name="40% - Accent3 3 8 2 2_CountryRegionMap" xfId="32285" xr:uid="{00000000-0005-0000-0000-0000E92B0000}"/>
    <cellStyle name="40% - Accent3 3 8 2 3" xfId="7428" xr:uid="{00000000-0005-0000-0000-0000EA2B0000}"/>
    <cellStyle name="40% - Accent3 3 8 2 3 2" xfId="21036" xr:uid="{00000000-0005-0000-0000-0000EB2B0000}"/>
    <cellStyle name="40% - Accent3 3 8 2 3_CountryRegionMap" xfId="32286" xr:uid="{00000000-0005-0000-0000-0000EC2B0000}"/>
    <cellStyle name="40% - Accent3 3 8 2 4" xfId="21037" xr:uid="{00000000-0005-0000-0000-0000ED2B0000}"/>
    <cellStyle name="40% - Accent3 3 8 2_Attribute (16-17)" xfId="7429" xr:uid="{00000000-0005-0000-0000-0000EE2B0000}"/>
    <cellStyle name="40% - Accent3 3 8 3" xfId="7430" xr:uid="{00000000-0005-0000-0000-0000EF2B0000}"/>
    <cellStyle name="40% - Accent3 3 8 3 2" xfId="21038" xr:uid="{00000000-0005-0000-0000-0000F02B0000}"/>
    <cellStyle name="40% - Accent3 3 8 3_CountryRegionMap" xfId="32287" xr:uid="{00000000-0005-0000-0000-0000F12B0000}"/>
    <cellStyle name="40% - Accent3 3 8 4" xfId="21039" xr:uid="{00000000-0005-0000-0000-0000F22B0000}"/>
    <cellStyle name="40% - Accent3 3 8 5" xfId="21040" xr:uid="{00000000-0005-0000-0000-0000F32B0000}"/>
    <cellStyle name="40% - Accent3 3 8 6" xfId="21041" xr:uid="{00000000-0005-0000-0000-0000F42B0000}"/>
    <cellStyle name="40% - Accent3 3 8 7" xfId="21042" xr:uid="{00000000-0005-0000-0000-0000F52B0000}"/>
    <cellStyle name="40% - Accent3 3 8_Attribute (16-17)" xfId="7431" xr:uid="{00000000-0005-0000-0000-0000F62B0000}"/>
    <cellStyle name="40% - Accent3 3 9" xfId="7432" xr:uid="{00000000-0005-0000-0000-0000F72B0000}"/>
    <cellStyle name="40% - Accent3 3_Attribute" xfId="18030" xr:uid="{00000000-0005-0000-0000-0000F82B0000}"/>
    <cellStyle name="40% - Accent3 30" xfId="21043" xr:uid="{00000000-0005-0000-0000-0000F92B0000}"/>
    <cellStyle name="40% - Accent3 4" xfId="161" xr:uid="{00000000-0005-0000-0000-0000FA2B0000}"/>
    <cellStyle name="40% - Accent3 5" xfId="144" xr:uid="{00000000-0005-0000-0000-0000FB2B0000}"/>
    <cellStyle name="40% - Accent3 5 10" xfId="7433" xr:uid="{00000000-0005-0000-0000-0000FC2B0000}"/>
    <cellStyle name="40% - Accent3 5 11" xfId="7434" xr:uid="{00000000-0005-0000-0000-0000FD2B0000}"/>
    <cellStyle name="40% - Accent3 5 11 2" xfId="7435" xr:uid="{00000000-0005-0000-0000-0000FE2B0000}"/>
    <cellStyle name="40% - Accent3 5 11 2 2" xfId="21044" xr:uid="{00000000-0005-0000-0000-0000FF2B0000}"/>
    <cellStyle name="40% - Accent3 5 11 2_CountryRegionMap" xfId="32288" xr:uid="{00000000-0005-0000-0000-0000002C0000}"/>
    <cellStyle name="40% - Accent3 5 11 3" xfId="7436" xr:uid="{00000000-0005-0000-0000-0000012C0000}"/>
    <cellStyle name="40% - Accent3 5 11 3 2" xfId="21045" xr:uid="{00000000-0005-0000-0000-0000022C0000}"/>
    <cellStyle name="40% - Accent3 5 11 3_CountryRegionMap" xfId="32289" xr:uid="{00000000-0005-0000-0000-0000032C0000}"/>
    <cellStyle name="40% - Accent3 5 11 4" xfId="21046" xr:uid="{00000000-0005-0000-0000-0000042C0000}"/>
    <cellStyle name="40% - Accent3 5 11_Attribute (16-17)" xfId="7437" xr:uid="{00000000-0005-0000-0000-0000052C0000}"/>
    <cellStyle name="40% - Accent3 5 12" xfId="7438" xr:uid="{00000000-0005-0000-0000-0000062C0000}"/>
    <cellStyle name="40% - Accent3 5 12 2" xfId="21047" xr:uid="{00000000-0005-0000-0000-0000072C0000}"/>
    <cellStyle name="40% - Accent3 5 12_CountryRegionMap" xfId="32290" xr:uid="{00000000-0005-0000-0000-0000082C0000}"/>
    <cellStyle name="40% - Accent3 5 13" xfId="21048" xr:uid="{00000000-0005-0000-0000-0000092C0000}"/>
    <cellStyle name="40% - Accent3 5 14" xfId="21049" xr:uid="{00000000-0005-0000-0000-00000A2C0000}"/>
    <cellStyle name="40% - Accent3 5 15" xfId="21050" xr:uid="{00000000-0005-0000-0000-00000B2C0000}"/>
    <cellStyle name="40% - Accent3 5 16" xfId="21051" xr:uid="{00000000-0005-0000-0000-00000C2C0000}"/>
    <cellStyle name="40% - Accent3 5 17" xfId="21052" xr:uid="{00000000-0005-0000-0000-00000D2C0000}"/>
    <cellStyle name="40% - Accent3 5 18" xfId="21053" xr:uid="{00000000-0005-0000-0000-00000E2C0000}"/>
    <cellStyle name="40% - Accent3 5 2" xfId="249" xr:uid="{00000000-0005-0000-0000-00000F2C0000}"/>
    <cellStyle name="40% - Accent3 5 2 10" xfId="7439" xr:uid="{00000000-0005-0000-0000-0000102C0000}"/>
    <cellStyle name="40% - Accent3 5 2 10 2" xfId="7440" xr:uid="{00000000-0005-0000-0000-0000112C0000}"/>
    <cellStyle name="40% - Accent3 5 2 10 2 2" xfId="21054" xr:uid="{00000000-0005-0000-0000-0000122C0000}"/>
    <cellStyle name="40% - Accent3 5 2 10 2_CountryRegionMap" xfId="32291" xr:uid="{00000000-0005-0000-0000-0000132C0000}"/>
    <cellStyle name="40% - Accent3 5 2 10 3" xfId="7441" xr:uid="{00000000-0005-0000-0000-0000142C0000}"/>
    <cellStyle name="40% - Accent3 5 2 10 3 2" xfId="21055" xr:uid="{00000000-0005-0000-0000-0000152C0000}"/>
    <cellStyle name="40% - Accent3 5 2 10 3_CountryRegionMap" xfId="32292" xr:uid="{00000000-0005-0000-0000-0000162C0000}"/>
    <cellStyle name="40% - Accent3 5 2 10 4" xfId="21056" xr:uid="{00000000-0005-0000-0000-0000172C0000}"/>
    <cellStyle name="40% - Accent3 5 2 10_Attribute (16-17)" xfId="7442" xr:uid="{00000000-0005-0000-0000-0000182C0000}"/>
    <cellStyle name="40% - Accent3 5 2 11" xfId="7443" xr:uid="{00000000-0005-0000-0000-0000192C0000}"/>
    <cellStyle name="40% - Accent3 5 2 11 2" xfId="21057" xr:uid="{00000000-0005-0000-0000-00001A2C0000}"/>
    <cellStyle name="40% - Accent3 5 2 11_CountryRegionMap" xfId="32293" xr:uid="{00000000-0005-0000-0000-00001B2C0000}"/>
    <cellStyle name="40% - Accent3 5 2 12" xfId="21058" xr:uid="{00000000-0005-0000-0000-00001C2C0000}"/>
    <cellStyle name="40% - Accent3 5 2 13" xfId="21059" xr:uid="{00000000-0005-0000-0000-00001D2C0000}"/>
    <cellStyle name="40% - Accent3 5 2 14" xfId="21060" xr:uid="{00000000-0005-0000-0000-00001E2C0000}"/>
    <cellStyle name="40% - Accent3 5 2 15" xfId="21061" xr:uid="{00000000-0005-0000-0000-00001F2C0000}"/>
    <cellStyle name="40% - Accent3 5 2 16" xfId="21062" xr:uid="{00000000-0005-0000-0000-0000202C0000}"/>
    <cellStyle name="40% - Accent3 5 2 17" xfId="21063" xr:uid="{00000000-0005-0000-0000-0000212C0000}"/>
    <cellStyle name="40% - Accent3 5 2 2" xfId="7444" xr:uid="{00000000-0005-0000-0000-0000222C0000}"/>
    <cellStyle name="40% - Accent3 5 2 2 10" xfId="21064" xr:uid="{00000000-0005-0000-0000-0000232C0000}"/>
    <cellStyle name="40% - Accent3 5 2 2 2" xfId="7445" xr:uid="{00000000-0005-0000-0000-0000242C0000}"/>
    <cellStyle name="40% - Accent3 5 2 2 2 2" xfId="7446" xr:uid="{00000000-0005-0000-0000-0000252C0000}"/>
    <cellStyle name="40% - Accent3 5 2 2 2 2 2" xfId="7447" xr:uid="{00000000-0005-0000-0000-0000262C0000}"/>
    <cellStyle name="40% - Accent3 5 2 2 2 2 2 2" xfId="21065" xr:uid="{00000000-0005-0000-0000-0000272C0000}"/>
    <cellStyle name="40% - Accent3 5 2 2 2 2 2_CountryRegionMap" xfId="32294" xr:uid="{00000000-0005-0000-0000-0000282C0000}"/>
    <cellStyle name="40% - Accent3 5 2 2 2 2 3" xfId="7448" xr:uid="{00000000-0005-0000-0000-0000292C0000}"/>
    <cellStyle name="40% - Accent3 5 2 2 2 2 3 2" xfId="21066" xr:uid="{00000000-0005-0000-0000-00002A2C0000}"/>
    <cellStyle name="40% - Accent3 5 2 2 2 2 3_CountryRegionMap" xfId="32295" xr:uid="{00000000-0005-0000-0000-00002B2C0000}"/>
    <cellStyle name="40% - Accent3 5 2 2 2 2 4" xfId="21067" xr:uid="{00000000-0005-0000-0000-00002C2C0000}"/>
    <cellStyle name="40% - Accent3 5 2 2 2 2_Attribute (16-17)" xfId="7449" xr:uid="{00000000-0005-0000-0000-00002D2C0000}"/>
    <cellStyle name="40% - Accent3 5 2 2 2 3" xfId="7450" xr:uid="{00000000-0005-0000-0000-00002E2C0000}"/>
    <cellStyle name="40% - Accent3 5 2 2 2 3 2" xfId="21068" xr:uid="{00000000-0005-0000-0000-00002F2C0000}"/>
    <cellStyle name="40% - Accent3 5 2 2 2 3_CountryRegionMap" xfId="32296" xr:uid="{00000000-0005-0000-0000-0000302C0000}"/>
    <cellStyle name="40% - Accent3 5 2 2 2 4" xfId="21069" xr:uid="{00000000-0005-0000-0000-0000312C0000}"/>
    <cellStyle name="40% - Accent3 5 2 2 2 5" xfId="21070" xr:uid="{00000000-0005-0000-0000-0000322C0000}"/>
    <cellStyle name="40% - Accent3 5 2 2 2 6" xfId="21071" xr:uid="{00000000-0005-0000-0000-0000332C0000}"/>
    <cellStyle name="40% - Accent3 5 2 2 2 7" xfId="21072" xr:uid="{00000000-0005-0000-0000-0000342C0000}"/>
    <cellStyle name="40% - Accent3 5 2 2 2_Attribute (16-17)" xfId="7451" xr:uid="{00000000-0005-0000-0000-0000352C0000}"/>
    <cellStyle name="40% - Accent3 5 2 2 3" xfId="7452" xr:uid="{00000000-0005-0000-0000-0000362C0000}"/>
    <cellStyle name="40% - Accent3 5 2 2 3 2" xfId="7453" xr:uid="{00000000-0005-0000-0000-0000372C0000}"/>
    <cellStyle name="40% - Accent3 5 2 2 3 2 2" xfId="7454" xr:uid="{00000000-0005-0000-0000-0000382C0000}"/>
    <cellStyle name="40% - Accent3 5 2 2 3 2 2 2" xfId="21073" xr:uid="{00000000-0005-0000-0000-0000392C0000}"/>
    <cellStyle name="40% - Accent3 5 2 2 3 2 2_CountryRegionMap" xfId="32297" xr:uid="{00000000-0005-0000-0000-00003A2C0000}"/>
    <cellStyle name="40% - Accent3 5 2 2 3 2 3" xfId="7455" xr:uid="{00000000-0005-0000-0000-00003B2C0000}"/>
    <cellStyle name="40% - Accent3 5 2 2 3 2 3 2" xfId="21074" xr:uid="{00000000-0005-0000-0000-00003C2C0000}"/>
    <cellStyle name="40% - Accent3 5 2 2 3 2 3_CountryRegionMap" xfId="32298" xr:uid="{00000000-0005-0000-0000-00003D2C0000}"/>
    <cellStyle name="40% - Accent3 5 2 2 3 2 4" xfId="21075" xr:uid="{00000000-0005-0000-0000-00003E2C0000}"/>
    <cellStyle name="40% - Accent3 5 2 2 3 2_Attribute (16-17)" xfId="7456" xr:uid="{00000000-0005-0000-0000-00003F2C0000}"/>
    <cellStyle name="40% - Accent3 5 2 2 3 3" xfId="7457" xr:uid="{00000000-0005-0000-0000-0000402C0000}"/>
    <cellStyle name="40% - Accent3 5 2 2 3 3 2" xfId="21076" xr:uid="{00000000-0005-0000-0000-0000412C0000}"/>
    <cellStyle name="40% - Accent3 5 2 2 3 3_CountryRegionMap" xfId="32299" xr:uid="{00000000-0005-0000-0000-0000422C0000}"/>
    <cellStyle name="40% - Accent3 5 2 2 3 4" xfId="21077" xr:uid="{00000000-0005-0000-0000-0000432C0000}"/>
    <cellStyle name="40% - Accent3 5 2 2 3 5" xfId="21078" xr:uid="{00000000-0005-0000-0000-0000442C0000}"/>
    <cellStyle name="40% - Accent3 5 2 2 3 6" xfId="21079" xr:uid="{00000000-0005-0000-0000-0000452C0000}"/>
    <cellStyle name="40% - Accent3 5 2 2 3 7" xfId="21080" xr:uid="{00000000-0005-0000-0000-0000462C0000}"/>
    <cellStyle name="40% - Accent3 5 2 2 3_Attribute (16-17)" xfId="7458" xr:uid="{00000000-0005-0000-0000-0000472C0000}"/>
    <cellStyle name="40% - Accent3 5 2 2 4" xfId="7459" xr:uid="{00000000-0005-0000-0000-0000482C0000}"/>
    <cellStyle name="40% - Accent3 5 2 2 4 2" xfId="7460" xr:uid="{00000000-0005-0000-0000-0000492C0000}"/>
    <cellStyle name="40% - Accent3 5 2 2 4 2 2" xfId="7461" xr:uid="{00000000-0005-0000-0000-00004A2C0000}"/>
    <cellStyle name="40% - Accent3 5 2 2 4 2 2 2" xfId="21081" xr:uid="{00000000-0005-0000-0000-00004B2C0000}"/>
    <cellStyle name="40% - Accent3 5 2 2 4 2 2_CountryRegionMap" xfId="32300" xr:uid="{00000000-0005-0000-0000-00004C2C0000}"/>
    <cellStyle name="40% - Accent3 5 2 2 4 2 3" xfId="7462" xr:uid="{00000000-0005-0000-0000-00004D2C0000}"/>
    <cellStyle name="40% - Accent3 5 2 2 4 2 3 2" xfId="21082" xr:uid="{00000000-0005-0000-0000-00004E2C0000}"/>
    <cellStyle name="40% - Accent3 5 2 2 4 2 3_CountryRegionMap" xfId="32301" xr:uid="{00000000-0005-0000-0000-00004F2C0000}"/>
    <cellStyle name="40% - Accent3 5 2 2 4 2 4" xfId="21083" xr:uid="{00000000-0005-0000-0000-0000502C0000}"/>
    <cellStyle name="40% - Accent3 5 2 2 4 2_Attribute (16-17)" xfId="7463" xr:uid="{00000000-0005-0000-0000-0000512C0000}"/>
    <cellStyle name="40% - Accent3 5 2 2 4 3" xfId="7464" xr:uid="{00000000-0005-0000-0000-0000522C0000}"/>
    <cellStyle name="40% - Accent3 5 2 2 4 3 2" xfId="21084" xr:uid="{00000000-0005-0000-0000-0000532C0000}"/>
    <cellStyle name="40% - Accent3 5 2 2 4 3_CountryRegionMap" xfId="32302" xr:uid="{00000000-0005-0000-0000-0000542C0000}"/>
    <cellStyle name="40% - Accent3 5 2 2 4 4" xfId="21085" xr:uid="{00000000-0005-0000-0000-0000552C0000}"/>
    <cellStyle name="40% - Accent3 5 2 2 4 5" xfId="21086" xr:uid="{00000000-0005-0000-0000-0000562C0000}"/>
    <cellStyle name="40% - Accent3 5 2 2 4 6" xfId="21087" xr:uid="{00000000-0005-0000-0000-0000572C0000}"/>
    <cellStyle name="40% - Accent3 5 2 2 4 7" xfId="21088" xr:uid="{00000000-0005-0000-0000-0000582C0000}"/>
    <cellStyle name="40% - Accent3 5 2 2 4_Attribute (16-17)" xfId="7465" xr:uid="{00000000-0005-0000-0000-0000592C0000}"/>
    <cellStyle name="40% - Accent3 5 2 2 5" xfId="7466" xr:uid="{00000000-0005-0000-0000-00005A2C0000}"/>
    <cellStyle name="40% - Accent3 5 2 2 6" xfId="7467" xr:uid="{00000000-0005-0000-0000-00005B2C0000}"/>
    <cellStyle name="40% - Accent3 5 2 2 7" xfId="7468" xr:uid="{00000000-0005-0000-0000-00005C2C0000}"/>
    <cellStyle name="40% - Accent3 5 2 2 8" xfId="7469" xr:uid="{00000000-0005-0000-0000-00005D2C0000}"/>
    <cellStyle name="40% - Accent3 5 2 2 8 2" xfId="7470" xr:uid="{00000000-0005-0000-0000-00005E2C0000}"/>
    <cellStyle name="40% - Accent3 5 2 2 8 2 2" xfId="21089" xr:uid="{00000000-0005-0000-0000-00005F2C0000}"/>
    <cellStyle name="40% - Accent3 5 2 2 8 2_CountryRegionMap" xfId="32303" xr:uid="{00000000-0005-0000-0000-0000602C0000}"/>
    <cellStyle name="40% - Accent3 5 2 2 8 3" xfId="7471" xr:uid="{00000000-0005-0000-0000-0000612C0000}"/>
    <cellStyle name="40% - Accent3 5 2 2 8 3 2" xfId="21090" xr:uid="{00000000-0005-0000-0000-0000622C0000}"/>
    <cellStyle name="40% - Accent3 5 2 2 8 3_CountryRegionMap" xfId="32304" xr:uid="{00000000-0005-0000-0000-0000632C0000}"/>
    <cellStyle name="40% - Accent3 5 2 2 8 4" xfId="21091" xr:uid="{00000000-0005-0000-0000-0000642C0000}"/>
    <cellStyle name="40% - Accent3 5 2 2 8_Attribute (16-17)" xfId="7472" xr:uid="{00000000-0005-0000-0000-0000652C0000}"/>
    <cellStyle name="40% - Accent3 5 2 2 9" xfId="7473" xr:uid="{00000000-0005-0000-0000-0000662C0000}"/>
    <cellStyle name="40% - Accent3 5 2 2 9 2" xfId="21092" xr:uid="{00000000-0005-0000-0000-0000672C0000}"/>
    <cellStyle name="40% - Accent3 5 2 2 9_CountryRegionMap" xfId="32305" xr:uid="{00000000-0005-0000-0000-0000682C0000}"/>
    <cellStyle name="40% - Accent3 5 2 2_Attribute (16-17)" xfId="7474" xr:uid="{00000000-0005-0000-0000-0000692C0000}"/>
    <cellStyle name="40% - Accent3 5 2 3" xfId="7475" xr:uid="{00000000-0005-0000-0000-00006A2C0000}"/>
    <cellStyle name="40% - Accent3 5 2 3 10" xfId="21093" xr:uid="{00000000-0005-0000-0000-00006B2C0000}"/>
    <cellStyle name="40% - Accent3 5 2 3 2" xfId="7476" xr:uid="{00000000-0005-0000-0000-00006C2C0000}"/>
    <cellStyle name="40% - Accent3 5 2 3 2 2" xfId="7477" xr:uid="{00000000-0005-0000-0000-00006D2C0000}"/>
    <cellStyle name="40% - Accent3 5 2 3 2 2 2" xfId="7478" xr:uid="{00000000-0005-0000-0000-00006E2C0000}"/>
    <cellStyle name="40% - Accent3 5 2 3 2 2 2 2" xfId="21094" xr:uid="{00000000-0005-0000-0000-00006F2C0000}"/>
    <cellStyle name="40% - Accent3 5 2 3 2 2 2_CountryRegionMap" xfId="32306" xr:uid="{00000000-0005-0000-0000-0000702C0000}"/>
    <cellStyle name="40% - Accent3 5 2 3 2 2 3" xfId="7479" xr:uid="{00000000-0005-0000-0000-0000712C0000}"/>
    <cellStyle name="40% - Accent3 5 2 3 2 2 3 2" xfId="21095" xr:uid="{00000000-0005-0000-0000-0000722C0000}"/>
    <cellStyle name="40% - Accent3 5 2 3 2 2 3_CountryRegionMap" xfId="32307" xr:uid="{00000000-0005-0000-0000-0000732C0000}"/>
    <cellStyle name="40% - Accent3 5 2 3 2 2 4" xfId="21096" xr:uid="{00000000-0005-0000-0000-0000742C0000}"/>
    <cellStyle name="40% - Accent3 5 2 3 2 2_Attribute (16-17)" xfId="7480" xr:uid="{00000000-0005-0000-0000-0000752C0000}"/>
    <cellStyle name="40% - Accent3 5 2 3 2 3" xfId="7481" xr:uid="{00000000-0005-0000-0000-0000762C0000}"/>
    <cellStyle name="40% - Accent3 5 2 3 2 3 2" xfId="21097" xr:uid="{00000000-0005-0000-0000-0000772C0000}"/>
    <cellStyle name="40% - Accent3 5 2 3 2 3_CountryRegionMap" xfId="32308" xr:uid="{00000000-0005-0000-0000-0000782C0000}"/>
    <cellStyle name="40% - Accent3 5 2 3 2 4" xfId="21098" xr:uid="{00000000-0005-0000-0000-0000792C0000}"/>
    <cellStyle name="40% - Accent3 5 2 3 2 5" xfId="21099" xr:uid="{00000000-0005-0000-0000-00007A2C0000}"/>
    <cellStyle name="40% - Accent3 5 2 3 2 6" xfId="21100" xr:uid="{00000000-0005-0000-0000-00007B2C0000}"/>
    <cellStyle name="40% - Accent3 5 2 3 2 7" xfId="21101" xr:uid="{00000000-0005-0000-0000-00007C2C0000}"/>
    <cellStyle name="40% - Accent3 5 2 3 2_Attribute (16-17)" xfId="7482" xr:uid="{00000000-0005-0000-0000-00007D2C0000}"/>
    <cellStyle name="40% - Accent3 5 2 3 3" xfId="7483" xr:uid="{00000000-0005-0000-0000-00007E2C0000}"/>
    <cellStyle name="40% - Accent3 5 2 3 3 2" xfId="7484" xr:uid="{00000000-0005-0000-0000-00007F2C0000}"/>
    <cellStyle name="40% - Accent3 5 2 3 3 2 2" xfId="7485" xr:uid="{00000000-0005-0000-0000-0000802C0000}"/>
    <cellStyle name="40% - Accent3 5 2 3 3 2 2 2" xfId="21102" xr:uid="{00000000-0005-0000-0000-0000812C0000}"/>
    <cellStyle name="40% - Accent3 5 2 3 3 2 2_CountryRegionMap" xfId="32309" xr:uid="{00000000-0005-0000-0000-0000822C0000}"/>
    <cellStyle name="40% - Accent3 5 2 3 3 2 3" xfId="7486" xr:uid="{00000000-0005-0000-0000-0000832C0000}"/>
    <cellStyle name="40% - Accent3 5 2 3 3 2 3 2" xfId="21103" xr:uid="{00000000-0005-0000-0000-0000842C0000}"/>
    <cellStyle name="40% - Accent3 5 2 3 3 2 3_CountryRegionMap" xfId="32310" xr:uid="{00000000-0005-0000-0000-0000852C0000}"/>
    <cellStyle name="40% - Accent3 5 2 3 3 2 4" xfId="21104" xr:uid="{00000000-0005-0000-0000-0000862C0000}"/>
    <cellStyle name="40% - Accent3 5 2 3 3 2_Attribute (16-17)" xfId="7487" xr:uid="{00000000-0005-0000-0000-0000872C0000}"/>
    <cellStyle name="40% - Accent3 5 2 3 3 3" xfId="7488" xr:uid="{00000000-0005-0000-0000-0000882C0000}"/>
    <cellStyle name="40% - Accent3 5 2 3 3 3 2" xfId="21105" xr:uid="{00000000-0005-0000-0000-0000892C0000}"/>
    <cellStyle name="40% - Accent3 5 2 3 3 3_CountryRegionMap" xfId="32311" xr:uid="{00000000-0005-0000-0000-00008A2C0000}"/>
    <cellStyle name="40% - Accent3 5 2 3 3 4" xfId="21106" xr:uid="{00000000-0005-0000-0000-00008B2C0000}"/>
    <cellStyle name="40% - Accent3 5 2 3 3 5" xfId="21107" xr:uid="{00000000-0005-0000-0000-00008C2C0000}"/>
    <cellStyle name="40% - Accent3 5 2 3 3 6" xfId="21108" xr:uid="{00000000-0005-0000-0000-00008D2C0000}"/>
    <cellStyle name="40% - Accent3 5 2 3 3 7" xfId="21109" xr:uid="{00000000-0005-0000-0000-00008E2C0000}"/>
    <cellStyle name="40% - Accent3 5 2 3 3_Attribute (16-17)" xfId="7489" xr:uid="{00000000-0005-0000-0000-00008F2C0000}"/>
    <cellStyle name="40% - Accent3 5 2 3 4" xfId="7490" xr:uid="{00000000-0005-0000-0000-0000902C0000}"/>
    <cellStyle name="40% - Accent3 5 2 3 4 2" xfId="7491" xr:uid="{00000000-0005-0000-0000-0000912C0000}"/>
    <cellStyle name="40% - Accent3 5 2 3 4 2 2" xfId="7492" xr:uid="{00000000-0005-0000-0000-0000922C0000}"/>
    <cellStyle name="40% - Accent3 5 2 3 4 2 2 2" xfId="21110" xr:uid="{00000000-0005-0000-0000-0000932C0000}"/>
    <cellStyle name="40% - Accent3 5 2 3 4 2 2_CountryRegionMap" xfId="32312" xr:uid="{00000000-0005-0000-0000-0000942C0000}"/>
    <cellStyle name="40% - Accent3 5 2 3 4 2 3" xfId="7493" xr:uid="{00000000-0005-0000-0000-0000952C0000}"/>
    <cellStyle name="40% - Accent3 5 2 3 4 2 3 2" xfId="21111" xr:uid="{00000000-0005-0000-0000-0000962C0000}"/>
    <cellStyle name="40% - Accent3 5 2 3 4 2 3_CountryRegionMap" xfId="32313" xr:uid="{00000000-0005-0000-0000-0000972C0000}"/>
    <cellStyle name="40% - Accent3 5 2 3 4 2 4" xfId="21112" xr:uid="{00000000-0005-0000-0000-0000982C0000}"/>
    <cellStyle name="40% - Accent3 5 2 3 4 2_Attribute (16-17)" xfId="7494" xr:uid="{00000000-0005-0000-0000-0000992C0000}"/>
    <cellStyle name="40% - Accent3 5 2 3 4 3" xfId="7495" xr:uid="{00000000-0005-0000-0000-00009A2C0000}"/>
    <cellStyle name="40% - Accent3 5 2 3 4 3 2" xfId="21113" xr:uid="{00000000-0005-0000-0000-00009B2C0000}"/>
    <cellStyle name="40% - Accent3 5 2 3 4 3_CountryRegionMap" xfId="32314" xr:uid="{00000000-0005-0000-0000-00009C2C0000}"/>
    <cellStyle name="40% - Accent3 5 2 3 4 4" xfId="21114" xr:uid="{00000000-0005-0000-0000-00009D2C0000}"/>
    <cellStyle name="40% - Accent3 5 2 3 4 5" xfId="21115" xr:uid="{00000000-0005-0000-0000-00009E2C0000}"/>
    <cellStyle name="40% - Accent3 5 2 3 4 6" xfId="21116" xr:uid="{00000000-0005-0000-0000-00009F2C0000}"/>
    <cellStyle name="40% - Accent3 5 2 3 4 7" xfId="21117" xr:uid="{00000000-0005-0000-0000-0000A02C0000}"/>
    <cellStyle name="40% - Accent3 5 2 3 4_Attribute (16-17)" xfId="7496" xr:uid="{00000000-0005-0000-0000-0000A12C0000}"/>
    <cellStyle name="40% - Accent3 5 2 3 5" xfId="7497" xr:uid="{00000000-0005-0000-0000-0000A22C0000}"/>
    <cellStyle name="40% - Accent3 5 2 3 6" xfId="7498" xr:uid="{00000000-0005-0000-0000-0000A32C0000}"/>
    <cellStyle name="40% - Accent3 5 2 3 7" xfId="7499" xr:uid="{00000000-0005-0000-0000-0000A42C0000}"/>
    <cellStyle name="40% - Accent3 5 2 3 8" xfId="7500" xr:uid="{00000000-0005-0000-0000-0000A52C0000}"/>
    <cellStyle name="40% - Accent3 5 2 3 8 2" xfId="7501" xr:uid="{00000000-0005-0000-0000-0000A62C0000}"/>
    <cellStyle name="40% - Accent3 5 2 3 8 2 2" xfId="21118" xr:uid="{00000000-0005-0000-0000-0000A72C0000}"/>
    <cellStyle name="40% - Accent3 5 2 3 8 2_CountryRegionMap" xfId="32315" xr:uid="{00000000-0005-0000-0000-0000A82C0000}"/>
    <cellStyle name="40% - Accent3 5 2 3 8 3" xfId="7502" xr:uid="{00000000-0005-0000-0000-0000A92C0000}"/>
    <cellStyle name="40% - Accent3 5 2 3 8 3 2" xfId="21119" xr:uid="{00000000-0005-0000-0000-0000AA2C0000}"/>
    <cellStyle name="40% - Accent3 5 2 3 8 3_CountryRegionMap" xfId="32316" xr:uid="{00000000-0005-0000-0000-0000AB2C0000}"/>
    <cellStyle name="40% - Accent3 5 2 3 8 4" xfId="21120" xr:uid="{00000000-0005-0000-0000-0000AC2C0000}"/>
    <cellStyle name="40% - Accent3 5 2 3 8_Attribute (16-17)" xfId="7503" xr:uid="{00000000-0005-0000-0000-0000AD2C0000}"/>
    <cellStyle name="40% - Accent3 5 2 3 9" xfId="7504" xr:uid="{00000000-0005-0000-0000-0000AE2C0000}"/>
    <cellStyle name="40% - Accent3 5 2 3 9 2" xfId="21121" xr:uid="{00000000-0005-0000-0000-0000AF2C0000}"/>
    <cellStyle name="40% - Accent3 5 2 3 9_CountryRegionMap" xfId="32317" xr:uid="{00000000-0005-0000-0000-0000B02C0000}"/>
    <cellStyle name="40% - Accent3 5 2 3_Attribute (16-17)" xfId="7505" xr:uid="{00000000-0005-0000-0000-0000B12C0000}"/>
    <cellStyle name="40% - Accent3 5 2 4" xfId="7506" xr:uid="{00000000-0005-0000-0000-0000B22C0000}"/>
    <cellStyle name="40% - Accent3 5 2 4 2" xfId="7507" xr:uid="{00000000-0005-0000-0000-0000B32C0000}"/>
    <cellStyle name="40% - Accent3 5 2 4 2 2" xfId="7508" xr:uid="{00000000-0005-0000-0000-0000B42C0000}"/>
    <cellStyle name="40% - Accent3 5 2 4 2 2 2" xfId="21122" xr:uid="{00000000-0005-0000-0000-0000B52C0000}"/>
    <cellStyle name="40% - Accent3 5 2 4 2 2_CountryRegionMap" xfId="32318" xr:uid="{00000000-0005-0000-0000-0000B62C0000}"/>
    <cellStyle name="40% - Accent3 5 2 4 2 3" xfId="7509" xr:uid="{00000000-0005-0000-0000-0000B72C0000}"/>
    <cellStyle name="40% - Accent3 5 2 4 2 3 2" xfId="21123" xr:uid="{00000000-0005-0000-0000-0000B82C0000}"/>
    <cellStyle name="40% - Accent3 5 2 4 2 3_CountryRegionMap" xfId="32319" xr:uid="{00000000-0005-0000-0000-0000B92C0000}"/>
    <cellStyle name="40% - Accent3 5 2 4 2 4" xfId="21124" xr:uid="{00000000-0005-0000-0000-0000BA2C0000}"/>
    <cellStyle name="40% - Accent3 5 2 4 2_Attribute (16-17)" xfId="7510" xr:uid="{00000000-0005-0000-0000-0000BB2C0000}"/>
    <cellStyle name="40% - Accent3 5 2 4 3" xfId="7511" xr:uid="{00000000-0005-0000-0000-0000BC2C0000}"/>
    <cellStyle name="40% - Accent3 5 2 4 3 2" xfId="21125" xr:uid="{00000000-0005-0000-0000-0000BD2C0000}"/>
    <cellStyle name="40% - Accent3 5 2 4 3_CountryRegionMap" xfId="32320" xr:uid="{00000000-0005-0000-0000-0000BE2C0000}"/>
    <cellStyle name="40% - Accent3 5 2 4 4" xfId="21126" xr:uid="{00000000-0005-0000-0000-0000BF2C0000}"/>
    <cellStyle name="40% - Accent3 5 2 4 5" xfId="21127" xr:uid="{00000000-0005-0000-0000-0000C02C0000}"/>
    <cellStyle name="40% - Accent3 5 2 4 6" xfId="21128" xr:uid="{00000000-0005-0000-0000-0000C12C0000}"/>
    <cellStyle name="40% - Accent3 5 2 4 7" xfId="21129" xr:uid="{00000000-0005-0000-0000-0000C22C0000}"/>
    <cellStyle name="40% - Accent3 5 2 4_Attribute (16-17)" xfId="7512" xr:uid="{00000000-0005-0000-0000-0000C32C0000}"/>
    <cellStyle name="40% - Accent3 5 2 5" xfId="7513" xr:uid="{00000000-0005-0000-0000-0000C42C0000}"/>
    <cellStyle name="40% - Accent3 5 2 5 2" xfId="7514" xr:uid="{00000000-0005-0000-0000-0000C52C0000}"/>
    <cellStyle name="40% - Accent3 5 2 5 2 2" xfId="7515" xr:uid="{00000000-0005-0000-0000-0000C62C0000}"/>
    <cellStyle name="40% - Accent3 5 2 5 2 2 2" xfId="21130" xr:uid="{00000000-0005-0000-0000-0000C72C0000}"/>
    <cellStyle name="40% - Accent3 5 2 5 2 2_CountryRegionMap" xfId="32321" xr:uid="{00000000-0005-0000-0000-0000C82C0000}"/>
    <cellStyle name="40% - Accent3 5 2 5 2 3" xfId="7516" xr:uid="{00000000-0005-0000-0000-0000C92C0000}"/>
    <cellStyle name="40% - Accent3 5 2 5 2 3 2" xfId="21131" xr:uid="{00000000-0005-0000-0000-0000CA2C0000}"/>
    <cellStyle name="40% - Accent3 5 2 5 2 3_CountryRegionMap" xfId="32322" xr:uid="{00000000-0005-0000-0000-0000CB2C0000}"/>
    <cellStyle name="40% - Accent3 5 2 5 2 4" xfId="21132" xr:uid="{00000000-0005-0000-0000-0000CC2C0000}"/>
    <cellStyle name="40% - Accent3 5 2 5 2_Attribute (16-17)" xfId="7517" xr:uid="{00000000-0005-0000-0000-0000CD2C0000}"/>
    <cellStyle name="40% - Accent3 5 2 5 3" xfId="7518" xr:uid="{00000000-0005-0000-0000-0000CE2C0000}"/>
    <cellStyle name="40% - Accent3 5 2 5 3 2" xfId="21133" xr:uid="{00000000-0005-0000-0000-0000CF2C0000}"/>
    <cellStyle name="40% - Accent3 5 2 5 3_CountryRegionMap" xfId="32323" xr:uid="{00000000-0005-0000-0000-0000D02C0000}"/>
    <cellStyle name="40% - Accent3 5 2 5 4" xfId="21134" xr:uid="{00000000-0005-0000-0000-0000D12C0000}"/>
    <cellStyle name="40% - Accent3 5 2 5 5" xfId="21135" xr:uid="{00000000-0005-0000-0000-0000D22C0000}"/>
    <cellStyle name="40% - Accent3 5 2 5 6" xfId="21136" xr:uid="{00000000-0005-0000-0000-0000D32C0000}"/>
    <cellStyle name="40% - Accent3 5 2 5 7" xfId="21137" xr:uid="{00000000-0005-0000-0000-0000D42C0000}"/>
    <cellStyle name="40% - Accent3 5 2 5_Attribute (16-17)" xfId="7519" xr:uid="{00000000-0005-0000-0000-0000D52C0000}"/>
    <cellStyle name="40% - Accent3 5 2 6" xfId="7520" xr:uid="{00000000-0005-0000-0000-0000D62C0000}"/>
    <cellStyle name="40% - Accent3 5 2 6 2" xfId="7521" xr:uid="{00000000-0005-0000-0000-0000D72C0000}"/>
    <cellStyle name="40% - Accent3 5 2 6 2 2" xfId="7522" xr:uid="{00000000-0005-0000-0000-0000D82C0000}"/>
    <cellStyle name="40% - Accent3 5 2 6 2 2 2" xfId="21138" xr:uid="{00000000-0005-0000-0000-0000D92C0000}"/>
    <cellStyle name="40% - Accent3 5 2 6 2 2_CountryRegionMap" xfId="32324" xr:uid="{00000000-0005-0000-0000-0000DA2C0000}"/>
    <cellStyle name="40% - Accent3 5 2 6 2 3" xfId="7523" xr:uid="{00000000-0005-0000-0000-0000DB2C0000}"/>
    <cellStyle name="40% - Accent3 5 2 6 2 3 2" xfId="21139" xr:uid="{00000000-0005-0000-0000-0000DC2C0000}"/>
    <cellStyle name="40% - Accent3 5 2 6 2 3_CountryRegionMap" xfId="32325" xr:uid="{00000000-0005-0000-0000-0000DD2C0000}"/>
    <cellStyle name="40% - Accent3 5 2 6 2 4" xfId="21140" xr:uid="{00000000-0005-0000-0000-0000DE2C0000}"/>
    <cellStyle name="40% - Accent3 5 2 6 2_Attribute (16-17)" xfId="7524" xr:uid="{00000000-0005-0000-0000-0000DF2C0000}"/>
    <cellStyle name="40% - Accent3 5 2 6 3" xfId="7525" xr:uid="{00000000-0005-0000-0000-0000E02C0000}"/>
    <cellStyle name="40% - Accent3 5 2 6 3 2" xfId="21141" xr:uid="{00000000-0005-0000-0000-0000E12C0000}"/>
    <cellStyle name="40% - Accent3 5 2 6 3_CountryRegionMap" xfId="32326" xr:uid="{00000000-0005-0000-0000-0000E22C0000}"/>
    <cellStyle name="40% - Accent3 5 2 6 4" xfId="21142" xr:uid="{00000000-0005-0000-0000-0000E32C0000}"/>
    <cellStyle name="40% - Accent3 5 2 6 5" xfId="21143" xr:uid="{00000000-0005-0000-0000-0000E42C0000}"/>
    <cellStyle name="40% - Accent3 5 2 6 6" xfId="21144" xr:uid="{00000000-0005-0000-0000-0000E52C0000}"/>
    <cellStyle name="40% - Accent3 5 2 6 7" xfId="21145" xr:uid="{00000000-0005-0000-0000-0000E62C0000}"/>
    <cellStyle name="40% - Accent3 5 2 6_Attribute (16-17)" xfId="7526" xr:uid="{00000000-0005-0000-0000-0000E72C0000}"/>
    <cellStyle name="40% - Accent3 5 2 7" xfId="7527" xr:uid="{00000000-0005-0000-0000-0000E82C0000}"/>
    <cellStyle name="40% - Accent3 5 2 8" xfId="7528" xr:uid="{00000000-0005-0000-0000-0000E92C0000}"/>
    <cellStyle name="40% - Accent3 5 2 9" xfId="7529" xr:uid="{00000000-0005-0000-0000-0000EA2C0000}"/>
    <cellStyle name="40% - Accent3 5 2_Attribute" xfId="18035" xr:uid="{00000000-0005-0000-0000-0000EB2C0000}"/>
    <cellStyle name="40% - Accent3 5 3" xfId="7530" xr:uid="{00000000-0005-0000-0000-0000EC2C0000}"/>
    <cellStyle name="40% - Accent3 5 3 10" xfId="21146" xr:uid="{00000000-0005-0000-0000-0000ED2C0000}"/>
    <cellStyle name="40% - Accent3 5 3 2" xfId="7531" xr:uid="{00000000-0005-0000-0000-0000EE2C0000}"/>
    <cellStyle name="40% - Accent3 5 3 2 2" xfId="7532" xr:uid="{00000000-0005-0000-0000-0000EF2C0000}"/>
    <cellStyle name="40% - Accent3 5 3 2 2 2" xfId="7533" xr:uid="{00000000-0005-0000-0000-0000F02C0000}"/>
    <cellStyle name="40% - Accent3 5 3 2 2 2 2" xfId="21147" xr:uid="{00000000-0005-0000-0000-0000F12C0000}"/>
    <cellStyle name="40% - Accent3 5 3 2 2 2_CountryRegionMap" xfId="32327" xr:uid="{00000000-0005-0000-0000-0000F22C0000}"/>
    <cellStyle name="40% - Accent3 5 3 2 2 3" xfId="7534" xr:uid="{00000000-0005-0000-0000-0000F32C0000}"/>
    <cellStyle name="40% - Accent3 5 3 2 2 3 2" xfId="21148" xr:uid="{00000000-0005-0000-0000-0000F42C0000}"/>
    <cellStyle name="40% - Accent3 5 3 2 2 3_CountryRegionMap" xfId="32328" xr:uid="{00000000-0005-0000-0000-0000F52C0000}"/>
    <cellStyle name="40% - Accent3 5 3 2 2 4" xfId="21149" xr:uid="{00000000-0005-0000-0000-0000F62C0000}"/>
    <cellStyle name="40% - Accent3 5 3 2 2_Attribute (16-17)" xfId="7535" xr:uid="{00000000-0005-0000-0000-0000F72C0000}"/>
    <cellStyle name="40% - Accent3 5 3 2 3" xfId="7536" xr:uid="{00000000-0005-0000-0000-0000F82C0000}"/>
    <cellStyle name="40% - Accent3 5 3 2 3 2" xfId="21150" xr:uid="{00000000-0005-0000-0000-0000F92C0000}"/>
    <cellStyle name="40% - Accent3 5 3 2 3_CountryRegionMap" xfId="32329" xr:uid="{00000000-0005-0000-0000-0000FA2C0000}"/>
    <cellStyle name="40% - Accent3 5 3 2 4" xfId="21151" xr:uid="{00000000-0005-0000-0000-0000FB2C0000}"/>
    <cellStyle name="40% - Accent3 5 3 2 5" xfId="21152" xr:uid="{00000000-0005-0000-0000-0000FC2C0000}"/>
    <cellStyle name="40% - Accent3 5 3 2 6" xfId="21153" xr:uid="{00000000-0005-0000-0000-0000FD2C0000}"/>
    <cellStyle name="40% - Accent3 5 3 2 7" xfId="21154" xr:uid="{00000000-0005-0000-0000-0000FE2C0000}"/>
    <cellStyle name="40% - Accent3 5 3 2_Attribute (16-17)" xfId="7537" xr:uid="{00000000-0005-0000-0000-0000FF2C0000}"/>
    <cellStyle name="40% - Accent3 5 3 3" xfId="7538" xr:uid="{00000000-0005-0000-0000-0000002D0000}"/>
    <cellStyle name="40% - Accent3 5 3 3 2" xfId="7539" xr:uid="{00000000-0005-0000-0000-0000012D0000}"/>
    <cellStyle name="40% - Accent3 5 3 3 2 2" xfId="7540" xr:uid="{00000000-0005-0000-0000-0000022D0000}"/>
    <cellStyle name="40% - Accent3 5 3 3 2 2 2" xfId="21155" xr:uid="{00000000-0005-0000-0000-0000032D0000}"/>
    <cellStyle name="40% - Accent3 5 3 3 2 2_CountryRegionMap" xfId="32330" xr:uid="{00000000-0005-0000-0000-0000042D0000}"/>
    <cellStyle name="40% - Accent3 5 3 3 2 3" xfId="7541" xr:uid="{00000000-0005-0000-0000-0000052D0000}"/>
    <cellStyle name="40% - Accent3 5 3 3 2 3 2" xfId="21156" xr:uid="{00000000-0005-0000-0000-0000062D0000}"/>
    <cellStyle name="40% - Accent3 5 3 3 2 3_CountryRegionMap" xfId="32331" xr:uid="{00000000-0005-0000-0000-0000072D0000}"/>
    <cellStyle name="40% - Accent3 5 3 3 2 4" xfId="21157" xr:uid="{00000000-0005-0000-0000-0000082D0000}"/>
    <cellStyle name="40% - Accent3 5 3 3 2_Attribute (16-17)" xfId="7542" xr:uid="{00000000-0005-0000-0000-0000092D0000}"/>
    <cellStyle name="40% - Accent3 5 3 3 3" xfId="7543" xr:uid="{00000000-0005-0000-0000-00000A2D0000}"/>
    <cellStyle name="40% - Accent3 5 3 3 3 2" xfId="21158" xr:uid="{00000000-0005-0000-0000-00000B2D0000}"/>
    <cellStyle name="40% - Accent3 5 3 3 3_CountryRegionMap" xfId="32332" xr:uid="{00000000-0005-0000-0000-00000C2D0000}"/>
    <cellStyle name="40% - Accent3 5 3 3 4" xfId="21159" xr:uid="{00000000-0005-0000-0000-00000D2D0000}"/>
    <cellStyle name="40% - Accent3 5 3 3 5" xfId="21160" xr:uid="{00000000-0005-0000-0000-00000E2D0000}"/>
    <cellStyle name="40% - Accent3 5 3 3 6" xfId="21161" xr:uid="{00000000-0005-0000-0000-00000F2D0000}"/>
    <cellStyle name="40% - Accent3 5 3 3 7" xfId="21162" xr:uid="{00000000-0005-0000-0000-0000102D0000}"/>
    <cellStyle name="40% - Accent3 5 3 3_Attribute (16-17)" xfId="7544" xr:uid="{00000000-0005-0000-0000-0000112D0000}"/>
    <cellStyle name="40% - Accent3 5 3 4" xfId="7545" xr:uid="{00000000-0005-0000-0000-0000122D0000}"/>
    <cellStyle name="40% - Accent3 5 3 4 2" xfId="7546" xr:uid="{00000000-0005-0000-0000-0000132D0000}"/>
    <cellStyle name="40% - Accent3 5 3 4 2 2" xfId="7547" xr:uid="{00000000-0005-0000-0000-0000142D0000}"/>
    <cellStyle name="40% - Accent3 5 3 4 2 2 2" xfId="21163" xr:uid="{00000000-0005-0000-0000-0000152D0000}"/>
    <cellStyle name="40% - Accent3 5 3 4 2 2_CountryRegionMap" xfId="32333" xr:uid="{00000000-0005-0000-0000-0000162D0000}"/>
    <cellStyle name="40% - Accent3 5 3 4 2 3" xfId="7548" xr:uid="{00000000-0005-0000-0000-0000172D0000}"/>
    <cellStyle name="40% - Accent3 5 3 4 2 3 2" xfId="21164" xr:uid="{00000000-0005-0000-0000-0000182D0000}"/>
    <cellStyle name="40% - Accent3 5 3 4 2 3_CountryRegionMap" xfId="32334" xr:uid="{00000000-0005-0000-0000-0000192D0000}"/>
    <cellStyle name="40% - Accent3 5 3 4 2 4" xfId="21165" xr:uid="{00000000-0005-0000-0000-00001A2D0000}"/>
    <cellStyle name="40% - Accent3 5 3 4 2_Attribute (16-17)" xfId="7549" xr:uid="{00000000-0005-0000-0000-00001B2D0000}"/>
    <cellStyle name="40% - Accent3 5 3 4 3" xfId="7550" xr:uid="{00000000-0005-0000-0000-00001C2D0000}"/>
    <cellStyle name="40% - Accent3 5 3 4 3 2" xfId="21166" xr:uid="{00000000-0005-0000-0000-00001D2D0000}"/>
    <cellStyle name="40% - Accent3 5 3 4 3_CountryRegionMap" xfId="32335" xr:uid="{00000000-0005-0000-0000-00001E2D0000}"/>
    <cellStyle name="40% - Accent3 5 3 4 4" xfId="21167" xr:uid="{00000000-0005-0000-0000-00001F2D0000}"/>
    <cellStyle name="40% - Accent3 5 3 4 5" xfId="21168" xr:uid="{00000000-0005-0000-0000-0000202D0000}"/>
    <cellStyle name="40% - Accent3 5 3 4 6" xfId="21169" xr:uid="{00000000-0005-0000-0000-0000212D0000}"/>
    <cellStyle name="40% - Accent3 5 3 4 7" xfId="21170" xr:uid="{00000000-0005-0000-0000-0000222D0000}"/>
    <cellStyle name="40% - Accent3 5 3 4_Attribute (16-17)" xfId="7551" xr:uid="{00000000-0005-0000-0000-0000232D0000}"/>
    <cellStyle name="40% - Accent3 5 3 5" xfId="7552" xr:uid="{00000000-0005-0000-0000-0000242D0000}"/>
    <cellStyle name="40% - Accent3 5 3 6" xfId="7553" xr:uid="{00000000-0005-0000-0000-0000252D0000}"/>
    <cellStyle name="40% - Accent3 5 3 7" xfId="7554" xr:uid="{00000000-0005-0000-0000-0000262D0000}"/>
    <cellStyle name="40% - Accent3 5 3 8" xfId="7555" xr:uid="{00000000-0005-0000-0000-0000272D0000}"/>
    <cellStyle name="40% - Accent3 5 3 8 2" xfId="7556" xr:uid="{00000000-0005-0000-0000-0000282D0000}"/>
    <cellStyle name="40% - Accent3 5 3 8 2 2" xfId="21171" xr:uid="{00000000-0005-0000-0000-0000292D0000}"/>
    <cellStyle name="40% - Accent3 5 3 8 2_CountryRegionMap" xfId="32336" xr:uid="{00000000-0005-0000-0000-00002A2D0000}"/>
    <cellStyle name="40% - Accent3 5 3 8 3" xfId="7557" xr:uid="{00000000-0005-0000-0000-00002B2D0000}"/>
    <cellStyle name="40% - Accent3 5 3 8 3 2" xfId="21172" xr:uid="{00000000-0005-0000-0000-00002C2D0000}"/>
    <cellStyle name="40% - Accent3 5 3 8 3_CountryRegionMap" xfId="32337" xr:uid="{00000000-0005-0000-0000-00002D2D0000}"/>
    <cellStyle name="40% - Accent3 5 3 8 4" xfId="21173" xr:uid="{00000000-0005-0000-0000-00002E2D0000}"/>
    <cellStyle name="40% - Accent3 5 3 8_Attribute (16-17)" xfId="7558" xr:uid="{00000000-0005-0000-0000-00002F2D0000}"/>
    <cellStyle name="40% - Accent3 5 3 9" xfId="7559" xr:uid="{00000000-0005-0000-0000-0000302D0000}"/>
    <cellStyle name="40% - Accent3 5 3 9 2" xfId="21174" xr:uid="{00000000-0005-0000-0000-0000312D0000}"/>
    <cellStyle name="40% - Accent3 5 3 9_CountryRegionMap" xfId="32338" xr:uid="{00000000-0005-0000-0000-0000322D0000}"/>
    <cellStyle name="40% - Accent3 5 3_Attribute (16-17)" xfId="7560" xr:uid="{00000000-0005-0000-0000-0000332D0000}"/>
    <cellStyle name="40% - Accent3 5 4" xfId="7561" xr:uid="{00000000-0005-0000-0000-0000342D0000}"/>
    <cellStyle name="40% - Accent3 5 4 10" xfId="21175" xr:uid="{00000000-0005-0000-0000-0000352D0000}"/>
    <cellStyle name="40% - Accent3 5 4 2" xfId="7562" xr:uid="{00000000-0005-0000-0000-0000362D0000}"/>
    <cellStyle name="40% - Accent3 5 4 2 2" xfId="7563" xr:uid="{00000000-0005-0000-0000-0000372D0000}"/>
    <cellStyle name="40% - Accent3 5 4 2 2 2" xfId="7564" xr:uid="{00000000-0005-0000-0000-0000382D0000}"/>
    <cellStyle name="40% - Accent3 5 4 2 2 2 2" xfId="21176" xr:uid="{00000000-0005-0000-0000-0000392D0000}"/>
    <cellStyle name="40% - Accent3 5 4 2 2 2_CountryRegionMap" xfId="32339" xr:uid="{00000000-0005-0000-0000-00003A2D0000}"/>
    <cellStyle name="40% - Accent3 5 4 2 2 3" xfId="7565" xr:uid="{00000000-0005-0000-0000-00003B2D0000}"/>
    <cellStyle name="40% - Accent3 5 4 2 2 3 2" xfId="21177" xr:uid="{00000000-0005-0000-0000-00003C2D0000}"/>
    <cellStyle name="40% - Accent3 5 4 2 2 3_CountryRegionMap" xfId="32340" xr:uid="{00000000-0005-0000-0000-00003D2D0000}"/>
    <cellStyle name="40% - Accent3 5 4 2 2 4" xfId="21178" xr:uid="{00000000-0005-0000-0000-00003E2D0000}"/>
    <cellStyle name="40% - Accent3 5 4 2 2_Attribute (16-17)" xfId="7566" xr:uid="{00000000-0005-0000-0000-00003F2D0000}"/>
    <cellStyle name="40% - Accent3 5 4 2 3" xfId="7567" xr:uid="{00000000-0005-0000-0000-0000402D0000}"/>
    <cellStyle name="40% - Accent3 5 4 2 3 2" xfId="21179" xr:uid="{00000000-0005-0000-0000-0000412D0000}"/>
    <cellStyle name="40% - Accent3 5 4 2 3_CountryRegionMap" xfId="32341" xr:uid="{00000000-0005-0000-0000-0000422D0000}"/>
    <cellStyle name="40% - Accent3 5 4 2 4" xfId="21180" xr:uid="{00000000-0005-0000-0000-0000432D0000}"/>
    <cellStyle name="40% - Accent3 5 4 2 5" xfId="21181" xr:uid="{00000000-0005-0000-0000-0000442D0000}"/>
    <cellStyle name="40% - Accent3 5 4 2 6" xfId="21182" xr:uid="{00000000-0005-0000-0000-0000452D0000}"/>
    <cellStyle name="40% - Accent3 5 4 2 7" xfId="21183" xr:uid="{00000000-0005-0000-0000-0000462D0000}"/>
    <cellStyle name="40% - Accent3 5 4 2_Attribute (16-17)" xfId="7568" xr:uid="{00000000-0005-0000-0000-0000472D0000}"/>
    <cellStyle name="40% - Accent3 5 4 3" xfId="7569" xr:uid="{00000000-0005-0000-0000-0000482D0000}"/>
    <cellStyle name="40% - Accent3 5 4 3 2" xfId="7570" xr:uid="{00000000-0005-0000-0000-0000492D0000}"/>
    <cellStyle name="40% - Accent3 5 4 3 2 2" xfId="7571" xr:uid="{00000000-0005-0000-0000-00004A2D0000}"/>
    <cellStyle name="40% - Accent3 5 4 3 2 2 2" xfId="21184" xr:uid="{00000000-0005-0000-0000-00004B2D0000}"/>
    <cellStyle name="40% - Accent3 5 4 3 2 2_CountryRegionMap" xfId="32342" xr:uid="{00000000-0005-0000-0000-00004C2D0000}"/>
    <cellStyle name="40% - Accent3 5 4 3 2 3" xfId="7572" xr:uid="{00000000-0005-0000-0000-00004D2D0000}"/>
    <cellStyle name="40% - Accent3 5 4 3 2 3 2" xfId="21185" xr:uid="{00000000-0005-0000-0000-00004E2D0000}"/>
    <cellStyle name="40% - Accent3 5 4 3 2 3_CountryRegionMap" xfId="32343" xr:uid="{00000000-0005-0000-0000-00004F2D0000}"/>
    <cellStyle name="40% - Accent3 5 4 3 2 4" xfId="21186" xr:uid="{00000000-0005-0000-0000-0000502D0000}"/>
    <cellStyle name="40% - Accent3 5 4 3 2_Attribute (16-17)" xfId="7573" xr:uid="{00000000-0005-0000-0000-0000512D0000}"/>
    <cellStyle name="40% - Accent3 5 4 3 3" xfId="7574" xr:uid="{00000000-0005-0000-0000-0000522D0000}"/>
    <cellStyle name="40% - Accent3 5 4 3 3 2" xfId="21187" xr:uid="{00000000-0005-0000-0000-0000532D0000}"/>
    <cellStyle name="40% - Accent3 5 4 3 3_CountryRegionMap" xfId="32344" xr:uid="{00000000-0005-0000-0000-0000542D0000}"/>
    <cellStyle name="40% - Accent3 5 4 3 4" xfId="21188" xr:uid="{00000000-0005-0000-0000-0000552D0000}"/>
    <cellStyle name="40% - Accent3 5 4 3 5" xfId="21189" xr:uid="{00000000-0005-0000-0000-0000562D0000}"/>
    <cellStyle name="40% - Accent3 5 4 3 6" xfId="21190" xr:uid="{00000000-0005-0000-0000-0000572D0000}"/>
    <cellStyle name="40% - Accent3 5 4 3 7" xfId="21191" xr:uid="{00000000-0005-0000-0000-0000582D0000}"/>
    <cellStyle name="40% - Accent3 5 4 3_Attribute (16-17)" xfId="7575" xr:uid="{00000000-0005-0000-0000-0000592D0000}"/>
    <cellStyle name="40% - Accent3 5 4 4" xfId="7576" xr:uid="{00000000-0005-0000-0000-00005A2D0000}"/>
    <cellStyle name="40% - Accent3 5 4 4 2" xfId="7577" xr:uid="{00000000-0005-0000-0000-00005B2D0000}"/>
    <cellStyle name="40% - Accent3 5 4 4 2 2" xfId="7578" xr:uid="{00000000-0005-0000-0000-00005C2D0000}"/>
    <cellStyle name="40% - Accent3 5 4 4 2 2 2" xfId="21192" xr:uid="{00000000-0005-0000-0000-00005D2D0000}"/>
    <cellStyle name="40% - Accent3 5 4 4 2 2_CountryRegionMap" xfId="32345" xr:uid="{00000000-0005-0000-0000-00005E2D0000}"/>
    <cellStyle name="40% - Accent3 5 4 4 2 3" xfId="7579" xr:uid="{00000000-0005-0000-0000-00005F2D0000}"/>
    <cellStyle name="40% - Accent3 5 4 4 2 3 2" xfId="21193" xr:uid="{00000000-0005-0000-0000-0000602D0000}"/>
    <cellStyle name="40% - Accent3 5 4 4 2 3_CountryRegionMap" xfId="32346" xr:uid="{00000000-0005-0000-0000-0000612D0000}"/>
    <cellStyle name="40% - Accent3 5 4 4 2 4" xfId="21194" xr:uid="{00000000-0005-0000-0000-0000622D0000}"/>
    <cellStyle name="40% - Accent3 5 4 4 2_Attribute (16-17)" xfId="7580" xr:uid="{00000000-0005-0000-0000-0000632D0000}"/>
    <cellStyle name="40% - Accent3 5 4 4 3" xfId="7581" xr:uid="{00000000-0005-0000-0000-0000642D0000}"/>
    <cellStyle name="40% - Accent3 5 4 4 3 2" xfId="21195" xr:uid="{00000000-0005-0000-0000-0000652D0000}"/>
    <cellStyle name="40% - Accent3 5 4 4 3_CountryRegionMap" xfId="32347" xr:uid="{00000000-0005-0000-0000-0000662D0000}"/>
    <cellStyle name="40% - Accent3 5 4 4 4" xfId="21196" xr:uid="{00000000-0005-0000-0000-0000672D0000}"/>
    <cellStyle name="40% - Accent3 5 4 4 5" xfId="21197" xr:uid="{00000000-0005-0000-0000-0000682D0000}"/>
    <cellStyle name="40% - Accent3 5 4 4 6" xfId="21198" xr:uid="{00000000-0005-0000-0000-0000692D0000}"/>
    <cellStyle name="40% - Accent3 5 4 4 7" xfId="21199" xr:uid="{00000000-0005-0000-0000-00006A2D0000}"/>
    <cellStyle name="40% - Accent3 5 4 4_Attribute (16-17)" xfId="7582" xr:uid="{00000000-0005-0000-0000-00006B2D0000}"/>
    <cellStyle name="40% - Accent3 5 4 5" xfId="7583" xr:uid="{00000000-0005-0000-0000-00006C2D0000}"/>
    <cellStyle name="40% - Accent3 5 4 6" xfId="7584" xr:uid="{00000000-0005-0000-0000-00006D2D0000}"/>
    <cellStyle name="40% - Accent3 5 4 7" xfId="7585" xr:uid="{00000000-0005-0000-0000-00006E2D0000}"/>
    <cellStyle name="40% - Accent3 5 4 8" xfId="7586" xr:uid="{00000000-0005-0000-0000-00006F2D0000}"/>
    <cellStyle name="40% - Accent3 5 4 8 2" xfId="7587" xr:uid="{00000000-0005-0000-0000-0000702D0000}"/>
    <cellStyle name="40% - Accent3 5 4 8 2 2" xfId="21200" xr:uid="{00000000-0005-0000-0000-0000712D0000}"/>
    <cellStyle name="40% - Accent3 5 4 8 2_CountryRegionMap" xfId="32348" xr:uid="{00000000-0005-0000-0000-0000722D0000}"/>
    <cellStyle name="40% - Accent3 5 4 8 3" xfId="7588" xr:uid="{00000000-0005-0000-0000-0000732D0000}"/>
    <cellStyle name="40% - Accent3 5 4 8 3 2" xfId="21201" xr:uid="{00000000-0005-0000-0000-0000742D0000}"/>
    <cellStyle name="40% - Accent3 5 4 8 3_CountryRegionMap" xfId="32349" xr:uid="{00000000-0005-0000-0000-0000752D0000}"/>
    <cellStyle name="40% - Accent3 5 4 8 4" xfId="21202" xr:uid="{00000000-0005-0000-0000-0000762D0000}"/>
    <cellStyle name="40% - Accent3 5 4 8_Attribute (16-17)" xfId="7589" xr:uid="{00000000-0005-0000-0000-0000772D0000}"/>
    <cellStyle name="40% - Accent3 5 4 9" xfId="7590" xr:uid="{00000000-0005-0000-0000-0000782D0000}"/>
    <cellStyle name="40% - Accent3 5 4 9 2" xfId="21203" xr:uid="{00000000-0005-0000-0000-0000792D0000}"/>
    <cellStyle name="40% - Accent3 5 4 9_CountryRegionMap" xfId="32350" xr:uid="{00000000-0005-0000-0000-00007A2D0000}"/>
    <cellStyle name="40% - Accent3 5 4_Attribute (16-17)" xfId="7591" xr:uid="{00000000-0005-0000-0000-00007B2D0000}"/>
    <cellStyle name="40% - Accent3 5 5" xfId="7592" xr:uid="{00000000-0005-0000-0000-00007C2D0000}"/>
    <cellStyle name="40% - Accent3 5 5 2" xfId="7593" xr:uid="{00000000-0005-0000-0000-00007D2D0000}"/>
    <cellStyle name="40% - Accent3 5 5 2 2" xfId="7594" xr:uid="{00000000-0005-0000-0000-00007E2D0000}"/>
    <cellStyle name="40% - Accent3 5 5 2 2 2" xfId="21204" xr:uid="{00000000-0005-0000-0000-00007F2D0000}"/>
    <cellStyle name="40% - Accent3 5 5 2 2_CountryRegionMap" xfId="32351" xr:uid="{00000000-0005-0000-0000-0000802D0000}"/>
    <cellStyle name="40% - Accent3 5 5 2 3" xfId="7595" xr:uid="{00000000-0005-0000-0000-0000812D0000}"/>
    <cellStyle name="40% - Accent3 5 5 2 3 2" xfId="21205" xr:uid="{00000000-0005-0000-0000-0000822D0000}"/>
    <cellStyle name="40% - Accent3 5 5 2 3_CountryRegionMap" xfId="32352" xr:uid="{00000000-0005-0000-0000-0000832D0000}"/>
    <cellStyle name="40% - Accent3 5 5 2 4" xfId="21206" xr:uid="{00000000-0005-0000-0000-0000842D0000}"/>
    <cellStyle name="40% - Accent3 5 5 2_Attribute (16-17)" xfId="7596" xr:uid="{00000000-0005-0000-0000-0000852D0000}"/>
    <cellStyle name="40% - Accent3 5 5 3" xfId="7597" xr:uid="{00000000-0005-0000-0000-0000862D0000}"/>
    <cellStyle name="40% - Accent3 5 5 3 2" xfId="21207" xr:uid="{00000000-0005-0000-0000-0000872D0000}"/>
    <cellStyle name="40% - Accent3 5 5 3_CountryRegionMap" xfId="32353" xr:uid="{00000000-0005-0000-0000-0000882D0000}"/>
    <cellStyle name="40% - Accent3 5 5 4" xfId="21208" xr:uid="{00000000-0005-0000-0000-0000892D0000}"/>
    <cellStyle name="40% - Accent3 5 5 5" xfId="21209" xr:uid="{00000000-0005-0000-0000-00008A2D0000}"/>
    <cellStyle name="40% - Accent3 5 5 6" xfId="21210" xr:uid="{00000000-0005-0000-0000-00008B2D0000}"/>
    <cellStyle name="40% - Accent3 5 5 7" xfId="21211" xr:uid="{00000000-0005-0000-0000-00008C2D0000}"/>
    <cellStyle name="40% - Accent3 5 5_Attribute (16-17)" xfId="7598" xr:uid="{00000000-0005-0000-0000-00008D2D0000}"/>
    <cellStyle name="40% - Accent3 5 6" xfId="7599" xr:uid="{00000000-0005-0000-0000-00008E2D0000}"/>
    <cellStyle name="40% - Accent3 5 6 2" xfId="7600" xr:uid="{00000000-0005-0000-0000-00008F2D0000}"/>
    <cellStyle name="40% - Accent3 5 6 2 2" xfId="7601" xr:uid="{00000000-0005-0000-0000-0000902D0000}"/>
    <cellStyle name="40% - Accent3 5 6 2 2 2" xfId="21212" xr:uid="{00000000-0005-0000-0000-0000912D0000}"/>
    <cellStyle name="40% - Accent3 5 6 2 2_CountryRegionMap" xfId="32354" xr:uid="{00000000-0005-0000-0000-0000922D0000}"/>
    <cellStyle name="40% - Accent3 5 6 2 3" xfId="7602" xr:uid="{00000000-0005-0000-0000-0000932D0000}"/>
    <cellStyle name="40% - Accent3 5 6 2 3 2" xfId="21213" xr:uid="{00000000-0005-0000-0000-0000942D0000}"/>
    <cellStyle name="40% - Accent3 5 6 2 3_CountryRegionMap" xfId="32355" xr:uid="{00000000-0005-0000-0000-0000952D0000}"/>
    <cellStyle name="40% - Accent3 5 6 2 4" xfId="21214" xr:uid="{00000000-0005-0000-0000-0000962D0000}"/>
    <cellStyle name="40% - Accent3 5 6 2_Attribute (16-17)" xfId="7603" xr:uid="{00000000-0005-0000-0000-0000972D0000}"/>
    <cellStyle name="40% - Accent3 5 6 3" xfId="7604" xr:uid="{00000000-0005-0000-0000-0000982D0000}"/>
    <cellStyle name="40% - Accent3 5 6 3 2" xfId="21215" xr:uid="{00000000-0005-0000-0000-0000992D0000}"/>
    <cellStyle name="40% - Accent3 5 6 3_CountryRegionMap" xfId="32356" xr:uid="{00000000-0005-0000-0000-00009A2D0000}"/>
    <cellStyle name="40% - Accent3 5 6 4" xfId="21216" xr:uid="{00000000-0005-0000-0000-00009B2D0000}"/>
    <cellStyle name="40% - Accent3 5 6 5" xfId="21217" xr:uid="{00000000-0005-0000-0000-00009C2D0000}"/>
    <cellStyle name="40% - Accent3 5 6 6" xfId="21218" xr:uid="{00000000-0005-0000-0000-00009D2D0000}"/>
    <cellStyle name="40% - Accent3 5 6 7" xfId="21219" xr:uid="{00000000-0005-0000-0000-00009E2D0000}"/>
    <cellStyle name="40% - Accent3 5 6_Attribute (16-17)" xfId="7605" xr:uid="{00000000-0005-0000-0000-00009F2D0000}"/>
    <cellStyle name="40% - Accent3 5 7" xfId="7606" xr:uid="{00000000-0005-0000-0000-0000A02D0000}"/>
    <cellStyle name="40% - Accent3 5 7 2" xfId="7607" xr:uid="{00000000-0005-0000-0000-0000A12D0000}"/>
    <cellStyle name="40% - Accent3 5 7 2 2" xfId="7608" xr:uid="{00000000-0005-0000-0000-0000A22D0000}"/>
    <cellStyle name="40% - Accent3 5 7 2 2 2" xfId="21220" xr:uid="{00000000-0005-0000-0000-0000A32D0000}"/>
    <cellStyle name="40% - Accent3 5 7 2 2_CountryRegionMap" xfId="32357" xr:uid="{00000000-0005-0000-0000-0000A42D0000}"/>
    <cellStyle name="40% - Accent3 5 7 2 3" xfId="7609" xr:uid="{00000000-0005-0000-0000-0000A52D0000}"/>
    <cellStyle name="40% - Accent3 5 7 2 3 2" xfId="21221" xr:uid="{00000000-0005-0000-0000-0000A62D0000}"/>
    <cellStyle name="40% - Accent3 5 7 2 3_CountryRegionMap" xfId="32358" xr:uid="{00000000-0005-0000-0000-0000A72D0000}"/>
    <cellStyle name="40% - Accent3 5 7 2 4" xfId="21222" xr:uid="{00000000-0005-0000-0000-0000A82D0000}"/>
    <cellStyle name="40% - Accent3 5 7 2_Attribute (16-17)" xfId="7610" xr:uid="{00000000-0005-0000-0000-0000A92D0000}"/>
    <cellStyle name="40% - Accent3 5 7 3" xfId="7611" xr:uid="{00000000-0005-0000-0000-0000AA2D0000}"/>
    <cellStyle name="40% - Accent3 5 7 3 2" xfId="21223" xr:uid="{00000000-0005-0000-0000-0000AB2D0000}"/>
    <cellStyle name="40% - Accent3 5 7 3_CountryRegionMap" xfId="32359" xr:uid="{00000000-0005-0000-0000-0000AC2D0000}"/>
    <cellStyle name="40% - Accent3 5 7 4" xfId="21224" xr:uid="{00000000-0005-0000-0000-0000AD2D0000}"/>
    <cellStyle name="40% - Accent3 5 7 5" xfId="21225" xr:uid="{00000000-0005-0000-0000-0000AE2D0000}"/>
    <cellStyle name="40% - Accent3 5 7 6" xfId="21226" xr:uid="{00000000-0005-0000-0000-0000AF2D0000}"/>
    <cellStyle name="40% - Accent3 5 7 7" xfId="21227" xr:uid="{00000000-0005-0000-0000-0000B02D0000}"/>
    <cellStyle name="40% - Accent3 5 7_Attribute (16-17)" xfId="7612" xr:uid="{00000000-0005-0000-0000-0000B12D0000}"/>
    <cellStyle name="40% - Accent3 5 8" xfId="7613" xr:uid="{00000000-0005-0000-0000-0000B22D0000}"/>
    <cellStyle name="40% - Accent3 5 9" xfId="7614" xr:uid="{00000000-0005-0000-0000-0000B32D0000}"/>
    <cellStyle name="40% - Accent3 5_Attribute" xfId="18034" xr:uid="{00000000-0005-0000-0000-0000B42D0000}"/>
    <cellStyle name="40% - Accent3 6" xfId="220" xr:uid="{00000000-0005-0000-0000-0000B52D0000}"/>
    <cellStyle name="40% - Accent3 6 10" xfId="7615" xr:uid="{00000000-0005-0000-0000-0000B62D0000}"/>
    <cellStyle name="40% - Accent3 6 11" xfId="7616" xr:uid="{00000000-0005-0000-0000-0000B72D0000}"/>
    <cellStyle name="40% - Accent3 6 11 2" xfId="7617" xr:uid="{00000000-0005-0000-0000-0000B82D0000}"/>
    <cellStyle name="40% - Accent3 6 11 2 2" xfId="21228" xr:uid="{00000000-0005-0000-0000-0000B92D0000}"/>
    <cellStyle name="40% - Accent3 6 11 2_CountryRegionMap" xfId="32360" xr:uid="{00000000-0005-0000-0000-0000BA2D0000}"/>
    <cellStyle name="40% - Accent3 6 11 3" xfId="7618" xr:uid="{00000000-0005-0000-0000-0000BB2D0000}"/>
    <cellStyle name="40% - Accent3 6 11 3 2" xfId="21229" xr:uid="{00000000-0005-0000-0000-0000BC2D0000}"/>
    <cellStyle name="40% - Accent3 6 11 3_CountryRegionMap" xfId="32361" xr:uid="{00000000-0005-0000-0000-0000BD2D0000}"/>
    <cellStyle name="40% - Accent3 6 11 4" xfId="21230" xr:uid="{00000000-0005-0000-0000-0000BE2D0000}"/>
    <cellStyle name="40% - Accent3 6 11_Attribute (16-17)" xfId="7619" xr:uid="{00000000-0005-0000-0000-0000BF2D0000}"/>
    <cellStyle name="40% - Accent3 6 12" xfId="7620" xr:uid="{00000000-0005-0000-0000-0000C02D0000}"/>
    <cellStyle name="40% - Accent3 6 12 2" xfId="21231" xr:uid="{00000000-0005-0000-0000-0000C12D0000}"/>
    <cellStyle name="40% - Accent3 6 12_CountryRegionMap" xfId="32362" xr:uid="{00000000-0005-0000-0000-0000C22D0000}"/>
    <cellStyle name="40% - Accent3 6 13" xfId="21232" xr:uid="{00000000-0005-0000-0000-0000C32D0000}"/>
    <cellStyle name="40% - Accent3 6 14" xfId="21233" xr:uid="{00000000-0005-0000-0000-0000C42D0000}"/>
    <cellStyle name="40% - Accent3 6 15" xfId="21234" xr:uid="{00000000-0005-0000-0000-0000C52D0000}"/>
    <cellStyle name="40% - Accent3 6 16" xfId="21235" xr:uid="{00000000-0005-0000-0000-0000C62D0000}"/>
    <cellStyle name="40% - Accent3 6 17" xfId="21236" xr:uid="{00000000-0005-0000-0000-0000C72D0000}"/>
    <cellStyle name="40% - Accent3 6 18" xfId="21237" xr:uid="{00000000-0005-0000-0000-0000C82D0000}"/>
    <cellStyle name="40% - Accent3 6 2" xfId="279" xr:uid="{00000000-0005-0000-0000-0000C92D0000}"/>
    <cellStyle name="40% - Accent3 6 2 10" xfId="7621" xr:uid="{00000000-0005-0000-0000-0000CA2D0000}"/>
    <cellStyle name="40% - Accent3 6 2 10 2" xfId="7622" xr:uid="{00000000-0005-0000-0000-0000CB2D0000}"/>
    <cellStyle name="40% - Accent3 6 2 10 2 2" xfId="21238" xr:uid="{00000000-0005-0000-0000-0000CC2D0000}"/>
    <cellStyle name="40% - Accent3 6 2 10 2_CountryRegionMap" xfId="32363" xr:uid="{00000000-0005-0000-0000-0000CD2D0000}"/>
    <cellStyle name="40% - Accent3 6 2 10 3" xfId="7623" xr:uid="{00000000-0005-0000-0000-0000CE2D0000}"/>
    <cellStyle name="40% - Accent3 6 2 10 3 2" xfId="21239" xr:uid="{00000000-0005-0000-0000-0000CF2D0000}"/>
    <cellStyle name="40% - Accent3 6 2 10 3_CountryRegionMap" xfId="32364" xr:uid="{00000000-0005-0000-0000-0000D02D0000}"/>
    <cellStyle name="40% - Accent3 6 2 10 4" xfId="21240" xr:uid="{00000000-0005-0000-0000-0000D12D0000}"/>
    <cellStyle name="40% - Accent3 6 2 10_Attribute (16-17)" xfId="7624" xr:uid="{00000000-0005-0000-0000-0000D22D0000}"/>
    <cellStyle name="40% - Accent3 6 2 11" xfId="7625" xr:uid="{00000000-0005-0000-0000-0000D32D0000}"/>
    <cellStyle name="40% - Accent3 6 2 11 2" xfId="21241" xr:uid="{00000000-0005-0000-0000-0000D42D0000}"/>
    <cellStyle name="40% - Accent3 6 2 11_CountryRegionMap" xfId="32365" xr:uid="{00000000-0005-0000-0000-0000D52D0000}"/>
    <cellStyle name="40% - Accent3 6 2 12" xfId="21242" xr:uid="{00000000-0005-0000-0000-0000D62D0000}"/>
    <cellStyle name="40% - Accent3 6 2 13" xfId="21243" xr:uid="{00000000-0005-0000-0000-0000D72D0000}"/>
    <cellStyle name="40% - Accent3 6 2 14" xfId="21244" xr:uid="{00000000-0005-0000-0000-0000D82D0000}"/>
    <cellStyle name="40% - Accent3 6 2 15" xfId="21245" xr:uid="{00000000-0005-0000-0000-0000D92D0000}"/>
    <cellStyle name="40% - Accent3 6 2 16" xfId="21246" xr:uid="{00000000-0005-0000-0000-0000DA2D0000}"/>
    <cellStyle name="40% - Accent3 6 2 17" xfId="21247" xr:uid="{00000000-0005-0000-0000-0000DB2D0000}"/>
    <cellStyle name="40% - Accent3 6 2 2" xfId="7626" xr:uid="{00000000-0005-0000-0000-0000DC2D0000}"/>
    <cellStyle name="40% - Accent3 6 2 2 10" xfId="21248" xr:uid="{00000000-0005-0000-0000-0000DD2D0000}"/>
    <cellStyle name="40% - Accent3 6 2 2 2" xfId="7627" xr:uid="{00000000-0005-0000-0000-0000DE2D0000}"/>
    <cellStyle name="40% - Accent3 6 2 2 2 2" xfId="7628" xr:uid="{00000000-0005-0000-0000-0000DF2D0000}"/>
    <cellStyle name="40% - Accent3 6 2 2 2 2 2" xfId="7629" xr:uid="{00000000-0005-0000-0000-0000E02D0000}"/>
    <cellStyle name="40% - Accent3 6 2 2 2 2 2 2" xfId="21249" xr:uid="{00000000-0005-0000-0000-0000E12D0000}"/>
    <cellStyle name="40% - Accent3 6 2 2 2 2 2_CountryRegionMap" xfId="32366" xr:uid="{00000000-0005-0000-0000-0000E22D0000}"/>
    <cellStyle name="40% - Accent3 6 2 2 2 2 3" xfId="7630" xr:uid="{00000000-0005-0000-0000-0000E32D0000}"/>
    <cellStyle name="40% - Accent3 6 2 2 2 2 3 2" xfId="21250" xr:uid="{00000000-0005-0000-0000-0000E42D0000}"/>
    <cellStyle name="40% - Accent3 6 2 2 2 2 3_CountryRegionMap" xfId="32367" xr:uid="{00000000-0005-0000-0000-0000E52D0000}"/>
    <cellStyle name="40% - Accent3 6 2 2 2 2 4" xfId="21251" xr:uid="{00000000-0005-0000-0000-0000E62D0000}"/>
    <cellStyle name="40% - Accent3 6 2 2 2 2_Attribute (16-17)" xfId="7631" xr:uid="{00000000-0005-0000-0000-0000E72D0000}"/>
    <cellStyle name="40% - Accent3 6 2 2 2 3" xfId="7632" xr:uid="{00000000-0005-0000-0000-0000E82D0000}"/>
    <cellStyle name="40% - Accent3 6 2 2 2 3 2" xfId="21252" xr:uid="{00000000-0005-0000-0000-0000E92D0000}"/>
    <cellStyle name="40% - Accent3 6 2 2 2 3_CountryRegionMap" xfId="32368" xr:uid="{00000000-0005-0000-0000-0000EA2D0000}"/>
    <cellStyle name="40% - Accent3 6 2 2 2 4" xfId="21253" xr:uid="{00000000-0005-0000-0000-0000EB2D0000}"/>
    <cellStyle name="40% - Accent3 6 2 2 2 5" xfId="21254" xr:uid="{00000000-0005-0000-0000-0000EC2D0000}"/>
    <cellStyle name="40% - Accent3 6 2 2 2 6" xfId="21255" xr:uid="{00000000-0005-0000-0000-0000ED2D0000}"/>
    <cellStyle name="40% - Accent3 6 2 2 2 7" xfId="21256" xr:uid="{00000000-0005-0000-0000-0000EE2D0000}"/>
    <cellStyle name="40% - Accent3 6 2 2 2_Attribute (16-17)" xfId="7633" xr:uid="{00000000-0005-0000-0000-0000EF2D0000}"/>
    <cellStyle name="40% - Accent3 6 2 2 3" xfId="7634" xr:uid="{00000000-0005-0000-0000-0000F02D0000}"/>
    <cellStyle name="40% - Accent3 6 2 2 3 2" xfId="7635" xr:uid="{00000000-0005-0000-0000-0000F12D0000}"/>
    <cellStyle name="40% - Accent3 6 2 2 3 2 2" xfId="7636" xr:uid="{00000000-0005-0000-0000-0000F22D0000}"/>
    <cellStyle name="40% - Accent3 6 2 2 3 2 2 2" xfId="21257" xr:uid="{00000000-0005-0000-0000-0000F32D0000}"/>
    <cellStyle name="40% - Accent3 6 2 2 3 2 2_CountryRegionMap" xfId="32369" xr:uid="{00000000-0005-0000-0000-0000F42D0000}"/>
    <cellStyle name="40% - Accent3 6 2 2 3 2 3" xfId="7637" xr:uid="{00000000-0005-0000-0000-0000F52D0000}"/>
    <cellStyle name="40% - Accent3 6 2 2 3 2 3 2" xfId="21258" xr:uid="{00000000-0005-0000-0000-0000F62D0000}"/>
    <cellStyle name="40% - Accent3 6 2 2 3 2 3_CountryRegionMap" xfId="32370" xr:uid="{00000000-0005-0000-0000-0000F72D0000}"/>
    <cellStyle name="40% - Accent3 6 2 2 3 2 4" xfId="21259" xr:uid="{00000000-0005-0000-0000-0000F82D0000}"/>
    <cellStyle name="40% - Accent3 6 2 2 3 2_Attribute (16-17)" xfId="7638" xr:uid="{00000000-0005-0000-0000-0000F92D0000}"/>
    <cellStyle name="40% - Accent3 6 2 2 3 3" xfId="7639" xr:uid="{00000000-0005-0000-0000-0000FA2D0000}"/>
    <cellStyle name="40% - Accent3 6 2 2 3 3 2" xfId="21260" xr:uid="{00000000-0005-0000-0000-0000FB2D0000}"/>
    <cellStyle name="40% - Accent3 6 2 2 3 3_CountryRegionMap" xfId="32371" xr:uid="{00000000-0005-0000-0000-0000FC2D0000}"/>
    <cellStyle name="40% - Accent3 6 2 2 3 4" xfId="21261" xr:uid="{00000000-0005-0000-0000-0000FD2D0000}"/>
    <cellStyle name="40% - Accent3 6 2 2 3 5" xfId="21262" xr:uid="{00000000-0005-0000-0000-0000FE2D0000}"/>
    <cellStyle name="40% - Accent3 6 2 2 3 6" xfId="21263" xr:uid="{00000000-0005-0000-0000-0000FF2D0000}"/>
    <cellStyle name="40% - Accent3 6 2 2 3 7" xfId="21264" xr:uid="{00000000-0005-0000-0000-0000002E0000}"/>
    <cellStyle name="40% - Accent3 6 2 2 3_Attribute (16-17)" xfId="7640" xr:uid="{00000000-0005-0000-0000-0000012E0000}"/>
    <cellStyle name="40% - Accent3 6 2 2 4" xfId="7641" xr:uid="{00000000-0005-0000-0000-0000022E0000}"/>
    <cellStyle name="40% - Accent3 6 2 2 4 2" xfId="7642" xr:uid="{00000000-0005-0000-0000-0000032E0000}"/>
    <cellStyle name="40% - Accent3 6 2 2 4 2 2" xfId="7643" xr:uid="{00000000-0005-0000-0000-0000042E0000}"/>
    <cellStyle name="40% - Accent3 6 2 2 4 2 2 2" xfId="21265" xr:uid="{00000000-0005-0000-0000-0000052E0000}"/>
    <cellStyle name="40% - Accent3 6 2 2 4 2 2_CountryRegionMap" xfId="32372" xr:uid="{00000000-0005-0000-0000-0000062E0000}"/>
    <cellStyle name="40% - Accent3 6 2 2 4 2 3" xfId="7644" xr:uid="{00000000-0005-0000-0000-0000072E0000}"/>
    <cellStyle name="40% - Accent3 6 2 2 4 2 3 2" xfId="21266" xr:uid="{00000000-0005-0000-0000-0000082E0000}"/>
    <cellStyle name="40% - Accent3 6 2 2 4 2 3_CountryRegionMap" xfId="32373" xr:uid="{00000000-0005-0000-0000-0000092E0000}"/>
    <cellStyle name="40% - Accent3 6 2 2 4 2 4" xfId="21267" xr:uid="{00000000-0005-0000-0000-00000A2E0000}"/>
    <cellStyle name="40% - Accent3 6 2 2 4 2_Attribute (16-17)" xfId="7645" xr:uid="{00000000-0005-0000-0000-00000B2E0000}"/>
    <cellStyle name="40% - Accent3 6 2 2 4 3" xfId="7646" xr:uid="{00000000-0005-0000-0000-00000C2E0000}"/>
    <cellStyle name="40% - Accent3 6 2 2 4 3 2" xfId="21268" xr:uid="{00000000-0005-0000-0000-00000D2E0000}"/>
    <cellStyle name="40% - Accent3 6 2 2 4 3_CountryRegionMap" xfId="32374" xr:uid="{00000000-0005-0000-0000-00000E2E0000}"/>
    <cellStyle name="40% - Accent3 6 2 2 4 4" xfId="21269" xr:uid="{00000000-0005-0000-0000-00000F2E0000}"/>
    <cellStyle name="40% - Accent3 6 2 2 4 5" xfId="21270" xr:uid="{00000000-0005-0000-0000-0000102E0000}"/>
    <cellStyle name="40% - Accent3 6 2 2 4 6" xfId="21271" xr:uid="{00000000-0005-0000-0000-0000112E0000}"/>
    <cellStyle name="40% - Accent3 6 2 2 4 7" xfId="21272" xr:uid="{00000000-0005-0000-0000-0000122E0000}"/>
    <cellStyle name="40% - Accent3 6 2 2 4_Attribute (16-17)" xfId="7647" xr:uid="{00000000-0005-0000-0000-0000132E0000}"/>
    <cellStyle name="40% - Accent3 6 2 2 5" xfId="7648" xr:uid="{00000000-0005-0000-0000-0000142E0000}"/>
    <cellStyle name="40% - Accent3 6 2 2 6" xfId="7649" xr:uid="{00000000-0005-0000-0000-0000152E0000}"/>
    <cellStyle name="40% - Accent3 6 2 2 7" xfId="7650" xr:uid="{00000000-0005-0000-0000-0000162E0000}"/>
    <cellStyle name="40% - Accent3 6 2 2 8" xfId="7651" xr:uid="{00000000-0005-0000-0000-0000172E0000}"/>
    <cellStyle name="40% - Accent3 6 2 2 8 2" xfId="7652" xr:uid="{00000000-0005-0000-0000-0000182E0000}"/>
    <cellStyle name="40% - Accent3 6 2 2 8 2 2" xfId="21273" xr:uid="{00000000-0005-0000-0000-0000192E0000}"/>
    <cellStyle name="40% - Accent3 6 2 2 8 2_CountryRegionMap" xfId="32375" xr:uid="{00000000-0005-0000-0000-00001A2E0000}"/>
    <cellStyle name="40% - Accent3 6 2 2 8 3" xfId="7653" xr:uid="{00000000-0005-0000-0000-00001B2E0000}"/>
    <cellStyle name="40% - Accent3 6 2 2 8 3 2" xfId="21274" xr:uid="{00000000-0005-0000-0000-00001C2E0000}"/>
    <cellStyle name="40% - Accent3 6 2 2 8 3_CountryRegionMap" xfId="32376" xr:uid="{00000000-0005-0000-0000-00001D2E0000}"/>
    <cellStyle name="40% - Accent3 6 2 2 8 4" xfId="21275" xr:uid="{00000000-0005-0000-0000-00001E2E0000}"/>
    <cellStyle name="40% - Accent3 6 2 2 8_Attribute (16-17)" xfId="7654" xr:uid="{00000000-0005-0000-0000-00001F2E0000}"/>
    <cellStyle name="40% - Accent3 6 2 2 9" xfId="7655" xr:uid="{00000000-0005-0000-0000-0000202E0000}"/>
    <cellStyle name="40% - Accent3 6 2 2 9 2" xfId="21276" xr:uid="{00000000-0005-0000-0000-0000212E0000}"/>
    <cellStyle name="40% - Accent3 6 2 2 9_CountryRegionMap" xfId="32377" xr:uid="{00000000-0005-0000-0000-0000222E0000}"/>
    <cellStyle name="40% - Accent3 6 2 2_Attribute (16-17)" xfId="7656" xr:uid="{00000000-0005-0000-0000-0000232E0000}"/>
    <cellStyle name="40% - Accent3 6 2 3" xfId="7657" xr:uid="{00000000-0005-0000-0000-0000242E0000}"/>
    <cellStyle name="40% - Accent3 6 2 3 10" xfId="21277" xr:uid="{00000000-0005-0000-0000-0000252E0000}"/>
    <cellStyle name="40% - Accent3 6 2 3 2" xfId="7658" xr:uid="{00000000-0005-0000-0000-0000262E0000}"/>
    <cellStyle name="40% - Accent3 6 2 3 2 2" xfId="7659" xr:uid="{00000000-0005-0000-0000-0000272E0000}"/>
    <cellStyle name="40% - Accent3 6 2 3 2 2 2" xfId="7660" xr:uid="{00000000-0005-0000-0000-0000282E0000}"/>
    <cellStyle name="40% - Accent3 6 2 3 2 2 2 2" xfId="21278" xr:uid="{00000000-0005-0000-0000-0000292E0000}"/>
    <cellStyle name="40% - Accent3 6 2 3 2 2 2_CountryRegionMap" xfId="32378" xr:uid="{00000000-0005-0000-0000-00002A2E0000}"/>
    <cellStyle name="40% - Accent3 6 2 3 2 2 3" xfId="7661" xr:uid="{00000000-0005-0000-0000-00002B2E0000}"/>
    <cellStyle name="40% - Accent3 6 2 3 2 2 3 2" xfId="21279" xr:uid="{00000000-0005-0000-0000-00002C2E0000}"/>
    <cellStyle name="40% - Accent3 6 2 3 2 2 3_CountryRegionMap" xfId="32379" xr:uid="{00000000-0005-0000-0000-00002D2E0000}"/>
    <cellStyle name="40% - Accent3 6 2 3 2 2 4" xfId="21280" xr:uid="{00000000-0005-0000-0000-00002E2E0000}"/>
    <cellStyle name="40% - Accent3 6 2 3 2 2_Attribute (16-17)" xfId="7662" xr:uid="{00000000-0005-0000-0000-00002F2E0000}"/>
    <cellStyle name="40% - Accent3 6 2 3 2 3" xfId="7663" xr:uid="{00000000-0005-0000-0000-0000302E0000}"/>
    <cellStyle name="40% - Accent3 6 2 3 2 3 2" xfId="21281" xr:uid="{00000000-0005-0000-0000-0000312E0000}"/>
    <cellStyle name="40% - Accent3 6 2 3 2 3_CountryRegionMap" xfId="32380" xr:uid="{00000000-0005-0000-0000-0000322E0000}"/>
    <cellStyle name="40% - Accent3 6 2 3 2 4" xfId="21282" xr:uid="{00000000-0005-0000-0000-0000332E0000}"/>
    <cellStyle name="40% - Accent3 6 2 3 2 5" xfId="21283" xr:uid="{00000000-0005-0000-0000-0000342E0000}"/>
    <cellStyle name="40% - Accent3 6 2 3 2 6" xfId="21284" xr:uid="{00000000-0005-0000-0000-0000352E0000}"/>
    <cellStyle name="40% - Accent3 6 2 3 2 7" xfId="21285" xr:uid="{00000000-0005-0000-0000-0000362E0000}"/>
    <cellStyle name="40% - Accent3 6 2 3 2_Attribute (16-17)" xfId="7664" xr:uid="{00000000-0005-0000-0000-0000372E0000}"/>
    <cellStyle name="40% - Accent3 6 2 3 3" xfId="7665" xr:uid="{00000000-0005-0000-0000-0000382E0000}"/>
    <cellStyle name="40% - Accent3 6 2 3 3 2" xfId="7666" xr:uid="{00000000-0005-0000-0000-0000392E0000}"/>
    <cellStyle name="40% - Accent3 6 2 3 3 2 2" xfId="7667" xr:uid="{00000000-0005-0000-0000-00003A2E0000}"/>
    <cellStyle name="40% - Accent3 6 2 3 3 2 2 2" xfId="21286" xr:uid="{00000000-0005-0000-0000-00003B2E0000}"/>
    <cellStyle name="40% - Accent3 6 2 3 3 2 2_CountryRegionMap" xfId="32381" xr:uid="{00000000-0005-0000-0000-00003C2E0000}"/>
    <cellStyle name="40% - Accent3 6 2 3 3 2 3" xfId="7668" xr:uid="{00000000-0005-0000-0000-00003D2E0000}"/>
    <cellStyle name="40% - Accent3 6 2 3 3 2 3 2" xfId="21287" xr:uid="{00000000-0005-0000-0000-00003E2E0000}"/>
    <cellStyle name="40% - Accent3 6 2 3 3 2 3_CountryRegionMap" xfId="32382" xr:uid="{00000000-0005-0000-0000-00003F2E0000}"/>
    <cellStyle name="40% - Accent3 6 2 3 3 2 4" xfId="21288" xr:uid="{00000000-0005-0000-0000-0000402E0000}"/>
    <cellStyle name="40% - Accent3 6 2 3 3 2_Attribute (16-17)" xfId="7669" xr:uid="{00000000-0005-0000-0000-0000412E0000}"/>
    <cellStyle name="40% - Accent3 6 2 3 3 3" xfId="7670" xr:uid="{00000000-0005-0000-0000-0000422E0000}"/>
    <cellStyle name="40% - Accent3 6 2 3 3 3 2" xfId="21289" xr:uid="{00000000-0005-0000-0000-0000432E0000}"/>
    <cellStyle name="40% - Accent3 6 2 3 3 3_CountryRegionMap" xfId="32383" xr:uid="{00000000-0005-0000-0000-0000442E0000}"/>
    <cellStyle name="40% - Accent3 6 2 3 3 4" xfId="21290" xr:uid="{00000000-0005-0000-0000-0000452E0000}"/>
    <cellStyle name="40% - Accent3 6 2 3 3 5" xfId="21291" xr:uid="{00000000-0005-0000-0000-0000462E0000}"/>
    <cellStyle name="40% - Accent3 6 2 3 3 6" xfId="21292" xr:uid="{00000000-0005-0000-0000-0000472E0000}"/>
    <cellStyle name="40% - Accent3 6 2 3 3 7" xfId="21293" xr:uid="{00000000-0005-0000-0000-0000482E0000}"/>
    <cellStyle name="40% - Accent3 6 2 3 3_Attribute (16-17)" xfId="7671" xr:uid="{00000000-0005-0000-0000-0000492E0000}"/>
    <cellStyle name="40% - Accent3 6 2 3 4" xfId="7672" xr:uid="{00000000-0005-0000-0000-00004A2E0000}"/>
    <cellStyle name="40% - Accent3 6 2 3 4 2" xfId="7673" xr:uid="{00000000-0005-0000-0000-00004B2E0000}"/>
    <cellStyle name="40% - Accent3 6 2 3 4 2 2" xfId="7674" xr:uid="{00000000-0005-0000-0000-00004C2E0000}"/>
    <cellStyle name="40% - Accent3 6 2 3 4 2 2 2" xfId="21294" xr:uid="{00000000-0005-0000-0000-00004D2E0000}"/>
    <cellStyle name="40% - Accent3 6 2 3 4 2 2_CountryRegionMap" xfId="32384" xr:uid="{00000000-0005-0000-0000-00004E2E0000}"/>
    <cellStyle name="40% - Accent3 6 2 3 4 2 3" xfId="7675" xr:uid="{00000000-0005-0000-0000-00004F2E0000}"/>
    <cellStyle name="40% - Accent3 6 2 3 4 2 3 2" xfId="21295" xr:uid="{00000000-0005-0000-0000-0000502E0000}"/>
    <cellStyle name="40% - Accent3 6 2 3 4 2 3_CountryRegionMap" xfId="32385" xr:uid="{00000000-0005-0000-0000-0000512E0000}"/>
    <cellStyle name="40% - Accent3 6 2 3 4 2 4" xfId="21296" xr:uid="{00000000-0005-0000-0000-0000522E0000}"/>
    <cellStyle name="40% - Accent3 6 2 3 4 2_Attribute (16-17)" xfId="7676" xr:uid="{00000000-0005-0000-0000-0000532E0000}"/>
    <cellStyle name="40% - Accent3 6 2 3 4 3" xfId="7677" xr:uid="{00000000-0005-0000-0000-0000542E0000}"/>
    <cellStyle name="40% - Accent3 6 2 3 4 3 2" xfId="21297" xr:uid="{00000000-0005-0000-0000-0000552E0000}"/>
    <cellStyle name="40% - Accent3 6 2 3 4 3_CountryRegionMap" xfId="32386" xr:uid="{00000000-0005-0000-0000-0000562E0000}"/>
    <cellStyle name="40% - Accent3 6 2 3 4 4" xfId="21298" xr:uid="{00000000-0005-0000-0000-0000572E0000}"/>
    <cellStyle name="40% - Accent3 6 2 3 4 5" xfId="21299" xr:uid="{00000000-0005-0000-0000-0000582E0000}"/>
    <cellStyle name="40% - Accent3 6 2 3 4 6" xfId="21300" xr:uid="{00000000-0005-0000-0000-0000592E0000}"/>
    <cellStyle name="40% - Accent3 6 2 3 4 7" xfId="21301" xr:uid="{00000000-0005-0000-0000-00005A2E0000}"/>
    <cellStyle name="40% - Accent3 6 2 3 4_Attribute (16-17)" xfId="7678" xr:uid="{00000000-0005-0000-0000-00005B2E0000}"/>
    <cellStyle name="40% - Accent3 6 2 3 5" xfId="7679" xr:uid="{00000000-0005-0000-0000-00005C2E0000}"/>
    <cellStyle name="40% - Accent3 6 2 3 6" xfId="7680" xr:uid="{00000000-0005-0000-0000-00005D2E0000}"/>
    <cellStyle name="40% - Accent3 6 2 3 7" xfId="7681" xr:uid="{00000000-0005-0000-0000-00005E2E0000}"/>
    <cellStyle name="40% - Accent3 6 2 3 8" xfId="7682" xr:uid="{00000000-0005-0000-0000-00005F2E0000}"/>
    <cellStyle name="40% - Accent3 6 2 3 8 2" xfId="7683" xr:uid="{00000000-0005-0000-0000-0000602E0000}"/>
    <cellStyle name="40% - Accent3 6 2 3 8 2 2" xfId="21302" xr:uid="{00000000-0005-0000-0000-0000612E0000}"/>
    <cellStyle name="40% - Accent3 6 2 3 8 2_CountryRegionMap" xfId="32387" xr:uid="{00000000-0005-0000-0000-0000622E0000}"/>
    <cellStyle name="40% - Accent3 6 2 3 8 3" xfId="7684" xr:uid="{00000000-0005-0000-0000-0000632E0000}"/>
    <cellStyle name="40% - Accent3 6 2 3 8 3 2" xfId="21303" xr:uid="{00000000-0005-0000-0000-0000642E0000}"/>
    <cellStyle name="40% - Accent3 6 2 3 8 3_CountryRegionMap" xfId="32388" xr:uid="{00000000-0005-0000-0000-0000652E0000}"/>
    <cellStyle name="40% - Accent3 6 2 3 8 4" xfId="21304" xr:uid="{00000000-0005-0000-0000-0000662E0000}"/>
    <cellStyle name="40% - Accent3 6 2 3 8_Attribute (16-17)" xfId="7685" xr:uid="{00000000-0005-0000-0000-0000672E0000}"/>
    <cellStyle name="40% - Accent3 6 2 3 9" xfId="7686" xr:uid="{00000000-0005-0000-0000-0000682E0000}"/>
    <cellStyle name="40% - Accent3 6 2 3 9 2" xfId="21305" xr:uid="{00000000-0005-0000-0000-0000692E0000}"/>
    <cellStyle name="40% - Accent3 6 2 3 9_CountryRegionMap" xfId="32389" xr:uid="{00000000-0005-0000-0000-00006A2E0000}"/>
    <cellStyle name="40% - Accent3 6 2 3_Attribute (16-17)" xfId="7687" xr:uid="{00000000-0005-0000-0000-00006B2E0000}"/>
    <cellStyle name="40% - Accent3 6 2 4" xfId="7688" xr:uid="{00000000-0005-0000-0000-00006C2E0000}"/>
    <cellStyle name="40% - Accent3 6 2 4 2" xfId="7689" xr:uid="{00000000-0005-0000-0000-00006D2E0000}"/>
    <cellStyle name="40% - Accent3 6 2 4 2 2" xfId="7690" xr:uid="{00000000-0005-0000-0000-00006E2E0000}"/>
    <cellStyle name="40% - Accent3 6 2 4 2 2 2" xfId="21306" xr:uid="{00000000-0005-0000-0000-00006F2E0000}"/>
    <cellStyle name="40% - Accent3 6 2 4 2 2_CountryRegionMap" xfId="32390" xr:uid="{00000000-0005-0000-0000-0000702E0000}"/>
    <cellStyle name="40% - Accent3 6 2 4 2 3" xfId="7691" xr:uid="{00000000-0005-0000-0000-0000712E0000}"/>
    <cellStyle name="40% - Accent3 6 2 4 2 3 2" xfId="21307" xr:uid="{00000000-0005-0000-0000-0000722E0000}"/>
    <cellStyle name="40% - Accent3 6 2 4 2 3_CountryRegionMap" xfId="32391" xr:uid="{00000000-0005-0000-0000-0000732E0000}"/>
    <cellStyle name="40% - Accent3 6 2 4 2 4" xfId="21308" xr:uid="{00000000-0005-0000-0000-0000742E0000}"/>
    <cellStyle name="40% - Accent3 6 2 4 2_Attribute (16-17)" xfId="7692" xr:uid="{00000000-0005-0000-0000-0000752E0000}"/>
    <cellStyle name="40% - Accent3 6 2 4 3" xfId="7693" xr:uid="{00000000-0005-0000-0000-0000762E0000}"/>
    <cellStyle name="40% - Accent3 6 2 4 3 2" xfId="21309" xr:uid="{00000000-0005-0000-0000-0000772E0000}"/>
    <cellStyle name="40% - Accent3 6 2 4 3_CountryRegionMap" xfId="32392" xr:uid="{00000000-0005-0000-0000-0000782E0000}"/>
    <cellStyle name="40% - Accent3 6 2 4 4" xfId="21310" xr:uid="{00000000-0005-0000-0000-0000792E0000}"/>
    <cellStyle name="40% - Accent3 6 2 4 5" xfId="21311" xr:uid="{00000000-0005-0000-0000-00007A2E0000}"/>
    <cellStyle name="40% - Accent3 6 2 4 6" xfId="21312" xr:uid="{00000000-0005-0000-0000-00007B2E0000}"/>
    <cellStyle name="40% - Accent3 6 2 4 7" xfId="21313" xr:uid="{00000000-0005-0000-0000-00007C2E0000}"/>
    <cellStyle name="40% - Accent3 6 2 4_Attribute (16-17)" xfId="7694" xr:uid="{00000000-0005-0000-0000-00007D2E0000}"/>
    <cellStyle name="40% - Accent3 6 2 5" xfId="7695" xr:uid="{00000000-0005-0000-0000-00007E2E0000}"/>
    <cellStyle name="40% - Accent3 6 2 5 2" xfId="7696" xr:uid="{00000000-0005-0000-0000-00007F2E0000}"/>
    <cellStyle name="40% - Accent3 6 2 5 2 2" xfId="7697" xr:uid="{00000000-0005-0000-0000-0000802E0000}"/>
    <cellStyle name="40% - Accent3 6 2 5 2 2 2" xfId="21314" xr:uid="{00000000-0005-0000-0000-0000812E0000}"/>
    <cellStyle name="40% - Accent3 6 2 5 2 2_CountryRegionMap" xfId="32393" xr:uid="{00000000-0005-0000-0000-0000822E0000}"/>
    <cellStyle name="40% - Accent3 6 2 5 2 3" xfId="7698" xr:uid="{00000000-0005-0000-0000-0000832E0000}"/>
    <cellStyle name="40% - Accent3 6 2 5 2 3 2" xfId="21315" xr:uid="{00000000-0005-0000-0000-0000842E0000}"/>
    <cellStyle name="40% - Accent3 6 2 5 2 3_CountryRegionMap" xfId="32394" xr:uid="{00000000-0005-0000-0000-0000852E0000}"/>
    <cellStyle name="40% - Accent3 6 2 5 2 4" xfId="21316" xr:uid="{00000000-0005-0000-0000-0000862E0000}"/>
    <cellStyle name="40% - Accent3 6 2 5 2_Attribute (16-17)" xfId="7699" xr:uid="{00000000-0005-0000-0000-0000872E0000}"/>
    <cellStyle name="40% - Accent3 6 2 5 3" xfId="7700" xr:uid="{00000000-0005-0000-0000-0000882E0000}"/>
    <cellStyle name="40% - Accent3 6 2 5 3 2" xfId="21317" xr:uid="{00000000-0005-0000-0000-0000892E0000}"/>
    <cellStyle name="40% - Accent3 6 2 5 3_CountryRegionMap" xfId="32395" xr:uid="{00000000-0005-0000-0000-00008A2E0000}"/>
    <cellStyle name="40% - Accent3 6 2 5 4" xfId="21318" xr:uid="{00000000-0005-0000-0000-00008B2E0000}"/>
    <cellStyle name="40% - Accent3 6 2 5 5" xfId="21319" xr:uid="{00000000-0005-0000-0000-00008C2E0000}"/>
    <cellStyle name="40% - Accent3 6 2 5 6" xfId="21320" xr:uid="{00000000-0005-0000-0000-00008D2E0000}"/>
    <cellStyle name="40% - Accent3 6 2 5 7" xfId="21321" xr:uid="{00000000-0005-0000-0000-00008E2E0000}"/>
    <cellStyle name="40% - Accent3 6 2 5_Attribute (16-17)" xfId="7701" xr:uid="{00000000-0005-0000-0000-00008F2E0000}"/>
    <cellStyle name="40% - Accent3 6 2 6" xfId="7702" xr:uid="{00000000-0005-0000-0000-0000902E0000}"/>
    <cellStyle name="40% - Accent3 6 2 6 2" xfId="7703" xr:uid="{00000000-0005-0000-0000-0000912E0000}"/>
    <cellStyle name="40% - Accent3 6 2 6 2 2" xfId="7704" xr:uid="{00000000-0005-0000-0000-0000922E0000}"/>
    <cellStyle name="40% - Accent3 6 2 6 2 2 2" xfId="21322" xr:uid="{00000000-0005-0000-0000-0000932E0000}"/>
    <cellStyle name="40% - Accent3 6 2 6 2 2_CountryRegionMap" xfId="32396" xr:uid="{00000000-0005-0000-0000-0000942E0000}"/>
    <cellStyle name="40% - Accent3 6 2 6 2 3" xfId="7705" xr:uid="{00000000-0005-0000-0000-0000952E0000}"/>
    <cellStyle name="40% - Accent3 6 2 6 2 3 2" xfId="21323" xr:uid="{00000000-0005-0000-0000-0000962E0000}"/>
    <cellStyle name="40% - Accent3 6 2 6 2 3_CountryRegionMap" xfId="32397" xr:uid="{00000000-0005-0000-0000-0000972E0000}"/>
    <cellStyle name="40% - Accent3 6 2 6 2 4" xfId="21324" xr:uid="{00000000-0005-0000-0000-0000982E0000}"/>
    <cellStyle name="40% - Accent3 6 2 6 2_Attribute (16-17)" xfId="7706" xr:uid="{00000000-0005-0000-0000-0000992E0000}"/>
    <cellStyle name="40% - Accent3 6 2 6 3" xfId="7707" xr:uid="{00000000-0005-0000-0000-00009A2E0000}"/>
    <cellStyle name="40% - Accent3 6 2 6 3 2" xfId="21325" xr:uid="{00000000-0005-0000-0000-00009B2E0000}"/>
    <cellStyle name="40% - Accent3 6 2 6 3_CountryRegionMap" xfId="32398" xr:uid="{00000000-0005-0000-0000-00009C2E0000}"/>
    <cellStyle name="40% - Accent3 6 2 6 4" xfId="21326" xr:uid="{00000000-0005-0000-0000-00009D2E0000}"/>
    <cellStyle name="40% - Accent3 6 2 6 5" xfId="21327" xr:uid="{00000000-0005-0000-0000-00009E2E0000}"/>
    <cellStyle name="40% - Accent3 6 2 6 6" xfId="21328" xr:uid="{00000000-0005-0000-0000-00009F2E0000}"/>
    <cellStyle name="40% - Accent3 6 2 6 7" xfId="21329" xr:uid="{00000000-0005-0000-0000-0000A02E0000}"/>
    <cellStyle name="40% - Accent3 6 2 6_Attribute (16-17)" xfId="7708" xr:uid="{00000000-0005-0000-0000-0000A12E0000}"/>
    <cellStyle name="40% - Accent3 6 2 7" xfId="7709" xr:uid="{00000000-0005-0000-0000-0000A22E0000}"/>
    <cellStyle name="40% - Accent3 6 2 8" xfId="7710" xr:uid="{00000000-0005-0000-0000-0000A32E0000}"/>
    <cellStyle name="40% - Accent3 6 2 9" xfId="7711" xr:uid="{00000000-0005-0000-0000-0000A42E0000}"/>
    <cellStyle name="40% - Accent3 6 2_Attribute" xfId="18037" xr:uid="{00000000-0005-0000-0000-0000A52E0000}"/>
    <cellStyle name="40% - Accent3 6 3" xfId="7712" xr:uid="{00000000-0005-0000-0000-0000A62E0000}"/>
    <cellStyle name="40% - Accent3 6 3 10" xfId="21330" xr:uid="{00000000-0005-0000-0000-0000A72E0000}"/>
    <cellStyle name="40% - Accent3 6 3 2" xfId="7713" xr:uid="{00000000-0005-0000-0000-0000A82E0000}"/>
    <cellStyle name="40% - Accent3 6 3 2 2" xfId="7714" xr:uid="{00000000-0005-0000-0000-0000A92E0000}"/>
    <cellStyle name="40% - Accent3 6 3 2 2 2" xfId="7715" xr:uid="{00000000-0005-0000-0000-0000AA2E0000}"/>
    <cellStyle name="40% - Accent3 6 3 2 2 2 2" xfId="21331" xr:uid="{00000000-0005-0000-0000-0000AB2E0000}"/>
    <cellStyle name="40% - Accent3 6 3 2 2 2_CountryRegionMap" xfId="32399" xr:uid="{00000000-0005-0000-0000-0000AC2E0000}"/>
    <cellStyle name="40% - Accent3 6 3 2 2 3" xfId="7716" xr:uid="{00000000-0005-0000-0000-0000AD2E0000}"/>
    <cellStyle name="40% - Accent3 6 3 2 2 3 2" xfId="21332" xr:uid="{00000000-0005-0000-0000-0000AE2E0000}"/>
    <cellStyle name="40% - Accent3 6 3 2 2 3_CountryRegionMap" xfId="32400" xr:uid="{00000000-0005-0000-0000-0000AF2E0000}"/>
    <cellStyle name="40% - Accent3 6 3 2 2 4" xfId="21333" xr:uid="{00000000-0005-0000-0000-0000B02E0000}"/>
    <cellStyle name="40% - Accent3 6 3 2 2_Attribute (16-17)" xfId="7717" xr:uid="{00000000-0005-0000-0000-0000B12E0000}"/>
    <cellStyle name="40% - Accent3 6 3 2 3" xfId="7718" xr:uid="{00000000-0005-0000-0000-0000B22E0000}"/>
    <cellStyle name="40% - Accent3 6 3 2 3 2" xfId="21334" xr:uid="{00000000-0005-0000-0000-0000B32E0000}"/>
    <cellStyle name="40% - Accent3 6 3 2 3_CountryRegionMap" xfId="32401" xr:uid="{00000000-0005-0000-0000-0000B42E0000}"/>
    <cellStyle name="40% - Accent3 6 3 2 4" xfId="21335" xr:uid="{00000000-0005-0000-0000-0000B52E0000}"/>
    <cellStyle name="40% - Accent3 6 3 2 5" xfId="21336" xr:uid="{00000000-0005-0000-0000-0000B62E0000}"/>
    <cellStyle name="40% - Accent3 6 3 2 6" xfId="21337" xr:uid="{00000000-0005-0000-0000-0000B72E0000}"/>
    <cellStyle name="40% - Accent3 6 3 2 7" xfId="21338" xr:uid="{00000000-0005-0000-0000-0000B82E0000}"/>
    <cellStyle name="40% - Accent3 6 3 2_Attribute (16-17)" xfId="7719" xr:uid="{00000000-0005-0000-0000-0000B92E0000}"/>
    <cellStyle name="40% - Accent3 6 3 3" xfId="7720" xr:uid="{00000000-0005-0000-0000-0000BA2E0000}"/>
    <cellStyle name="40% - Accent3 6 3 3 2" xfId="7721" xr:uid="{00000000-0005-0000-0000-0000BB2E0000}"/>
    <cellStyle name="40% - Accent3 6 3 3 2 2" xfId="7722" xr:uid="{00000000-0005-0000-0000-0000BC2E0000}"/>
    <cellStyle name="40% - Accent3 6 3 3 2 2 2" xfId="21339" xr:uid="{00000000-0005-0000-0000-0000BD2E0000}"/>
    <cellStyle name="40% - Accent3 6 3 3 2 2_CountryRegionMap" xfId="32402" xr:uid="{00000000-0005-0000-0000-0000BE2E0000}"/>
    <cellStyle name="40% - Accent3 6 3 3 2 3" xfId="7723" xr:uid="{00000000-0005-0000-0000-0000BF2E0000}"/>
    <cellStyle name="40% - Accent3 6 3 3 2 3 2" xfId="21340" xr:uid="{00000000-0005-0000-0000-0000C02E0000}"/>
    <cellStyle name="40% - Accent3 6 3 3 2 3_CountryRegionMap" xfId="32403" xr:uid="{00000000-0005-0000-0000-0000C12E0000}"/>
    <cellStyle name="40% - Accent3 6 3 3 2 4" xfId="21341" xr:uid="{00000000-0005-0000-0000-0000C22E0000}"/>
    <cellStyle name="40% - Accent3 6 3 3 2_Attribute (16-17)" xfId="7724" xr:uid="{00000000-0005-0000-0000-0000C32E0000}"/>
    <cellStyle name="40% - Accent3 6 3 3 3" xfId="7725" xr:uid="{00000000-0005-0000-0000-0000C42E0000}"/>
    <cellStyle name="40% - Accent3 6 3 3 3 2" xfId="21342" xr:uid="{00000000-0005-0000-0000-0000C52E0000}"/>
    <cellStyle name="40% - Accent3 6 3 3 3_CountryRegionMap" xfId="32404" xr:uid="{00000000-0005-0000-0000-0000C62E0000}"/>
    <cellStyle name="40% - Accent3 6 3 3 4" xfId="21343" xr:uid="{00000000-0005-0000-0000-0000C72E0000}"/>
    <cellStyle name="40% - Accent3 6 3 3 5" xfId="21344" xr:uid="{00000000-0005-0000-0000-0000C82E0000}"/>
    <cellStyle name="40% - Accent3 6 3 3 6" xfId="21345" xr:uid="{00000000-0005-0000-0000-0000C92E0000}"/>
    <cellStyle name="40% - Accent3 6 3 3 7" xfId="21346" xr:uid="{00000000-0005-0000-0000-0000CA2E0000}"/>
    <cellStyle name="40% - Accent3 6 3 3_Attribute (16-17)" xfId="7726" xr:uid="{00000000-0005-0000-0000-0000CB2E0000}"/>
    <cellStyle name="40% - Accent3 6 3 4" xfId="7727" xr:uid="{00000000-0005-0000-0000-0000CC2E0000}"/>
    <cellStyle name="40% - Accent3 6 3 4 2" xfId="7728" xr:uid="{00000000-0005-0000-0000-0000CD2E0000}"/>
    <cellStyle name="40% - Accent3 6 3 4 2 2" xfId="7729" xr:uid="{00000000-0005-0000-0000-0000CE2E0000}"/>
    <cellStyle name="40% - Accent3 6 3 4 2 2 2" xfId="21347" xr:uid="{00000000-0005-0000-0000-0000CF2E0000}"/>
    <cellStyle name="40% - Accent3 6 3 4 2 2_CountryRegionMap" xfId="32405" xr:uid="{00000000-0005-0000-0000-0000D02E0000}"/>
    <cellStyle name="40% - Accent3 6 3 4 2 3" xfId="7730" xr:uid="{00000000-0005-0000-0000-0000D12E0000}"/>
    <cellStyle name="40% - Accent3 6 3 4 2 3 2" xfId="21348" xr:uid="{00000000-0005-0000-0000-0000D22E0000}"/>
    <cellStyle name="40% - Accent3 6 3 4 2 3_CountryRegionMap" xfId="32406" xr:uid="{00000000-0005-0000-0000-0000D32E0000}"/>
    <cellStyle name="40% - Accent3 6 3 4 2 4" xfId="21349" xr:uid="{00000000-0005-0000-0000-0000D42E0000}"/>
    <cellStyle name="40% - Accent3 6 3 4 2_Attribute (16-17)" xfId="7731" xr:uid="{00000000-0005-0000-0000-0000D52E0000}"/>
    <cellStyle name="40% - Accent3 6 3 4 3" xfId="7732" xr:uid="{00000000-0005-0000-0000-0000D62E0000}"/>
    <cellStyle name="40% - Accent3 6 3 4 3 2" xfId="21350" xr:uid="{00000000-0005-0000-0000-0000D72E0000}"/>
    <cellStyle name="40% - Accent3 6 3 4 3_CountryRegionMap" xfId="32407" xr:uid="{00000000-0005-0000-0000-0000D82E0000}"/>
    <cellStyle name="40% - Accent3 6 3 4 4" xfId="21351" xr:uid="{00000000-0005-0000-0000-0000D92E0000}"/>
    <cellStyle name="40% - Accent3 6 3 4 5" xfId="21352" xr:uid="{00000000-0005-0000-0000-0000DA2E0000}"/>
    <cellStyle name="40% - Accent3 6 3 4 6" xfId="21353" xr:uid="{00000000-0005-0000-0000-0000DB2E0000}"/>
    <cellStyle name="40% - Accent3 6 3 4 7" xfId="21354" xr:uid="{00000000-0005-0000-0000-0000DC2E0000}"/>
    <cellStyle name="40% - Accent3 6 3 4_Attribute (16-17)" xfId="7733" xr:uid="{00000000-0005-0000-0000-0000DD2E0000}"/>
    <cellStyle name="40% - Accent3 6 3 5" xfId="7734" xr:uid="{00000000-0005-0000-0000-0000DE2E0000}"/>
    <cellStyle name="40% - Accent3 6 3 6" xfId="7735" xr:uid="{00000000-0005-0000-0000-0000DF2E0000}"/>
    <cellStyle name="40% - Accent3 6 3 7" xfId="7736" xr:uid="{00000000-0005-0000-0000-0000E02E0000}"/>
    <cellStyle name="40% - Accent3 6 3 8" xfId="7737" xr:uid="{00000000-0005-0000-0000-0000E12E0000}"/>
    <cellStyle name="40% - Accent3 6 3 8 2" xfId="7738" xr:uid="{00000000-0005-0000-0000-0000E22E0000}"/>
    <cellStyle name="40% - Accent3 6 3 8 2 2" xfId="21355" xr:uid="{00000000-0005-0000-0000-0000E32E0000}"/>
    <cellStyle name="40% - Accent3 6 3 8 2_CountryRegionMap" xfId="32408" xr:uid="{00000000-0005-0000-0000-0000E42E0000}"/>
    <cellStyle name="40% - Accent3 6 3 8 3" xfId="7739" xr:uid="{00000000-0005-0000-0000-0000E52E0000}"/>
    <cellStyle name="40% - Accent3 6 3 8 3 2" xfId="21356" xr:uid="{00000000-0005-0000-0000-0000E62E0000}"/>
    <cellStyle name="40% - Accent3 6 3 8 3_CountryRegionMap" xfId="32409" xr:uid="{00000000-0005-0000-0000-0000E72E0000}"/>
    <cellStyle name="40% - Accent3 6 3 8 4" xfId="21357" xr:uid="{00000000-0005-0000-0000-0000E82E0000}"/>
    <cellStyle name="40% - Accent3 6 3 8_Attribute (16-17)" xfId="7740" xr:uid="{00000000-0005-0000-0000-0000E92E0000}"/>
    <cellStyle name="40% - Accent3 6 3 9" xfId="7741" xr:uid="{00000000-0005-0000-0000-0000EA2E0000}"/>
    <cellStyle name="40% - Accent3 6 3 9 2" xfId="21358" xr:uid="{00000000-0005-0000-0000-0000EB2E0000}"/>
    <cellStyle name="40% - Accent3 6 3 9_CountryRegionMap" xfId="32410" xr:uid="{00000000-0005-0000-0000-0000EC2E0000}"/>
    <cellStyle name="40% - Accent3 6 3_Attribute (16-17)" xfId="7742" xr:uid="{00000000-0005-0000-0000-0000ED2E0000}"/>
    <cellStyle name="40% - Accent3 6 4" xfId="7743" xr:uid="{00000000-0005-0000-0000-0000EE2E0000}"/>
    <cellStyle name="40% - Accent3 6 4 10" xfId="21359" xr:uid="{00000000-0005-0000-0000-0000EF2E0000}"/>
    <cellStyle name="40% - Accent3 6 4 2" xfId="7744" xr:uid="{00000000-0005-0000-0000-0000F02E0000}"/>
    <cellStyle name="40% - Accent3 6 4 2 2" xfId="7745" xr:uid="{00000000-0005-0000-0000-0000F12E0000}"/>
    <cellStyle name="40% - Accent3 6 4 2 2 2" xfId="7746" xr:uid="{00000000-0005-0000-0000-0000F22E0000}"/>
    <cellStyle name="40% - Accent3 6 4 2 2 2 2" xfId="21360" xr:uid="{00000000-0005-0000-0000-0000F32E0000}"/>
    <cellStyle name="40% - Accent3 6 4 2 2 2_CountryRegionMap" xfId="32411" xr:uid="{00000000-0005-0000-0000-0000F42E0000}"/>
    <cellStyle name="40% - Accent3 6 4 2 2 3" xfId="7747" xr:uid="{00000000-0005-0000-0000-0000F52E0000}"/>
    <cellStyle name="40% - Accent3 6 4 2 2 3 2" xfId="21361" xr:uid="{00000000-0005-0000-0000-0000F62E0000}"/>
    <cellStyle name="40% - Accent3 6 4 2 2 3_CountryRegionMap" xfId="32412" xr:uid="{00000000-0005-0000-0000-0000F72E0000}"/>
    <cellStyle name="40% - Accent3 6 4 2 2 4" xfId="21362" xr:uid="{00000000-0005-0000-0000-0000F82E0000}"/>
    <cellStyle name="40% - Accent3 6 4 2 2_Attribute (16-17)" xfId="7748" xr:uid="{00000000-0005-0000-0000-0000F92E0000}"/>
    <cellStyle name="40% - Accent3 6 4 2 3" xfId="7749" xr:uid="{00000000-0005-0000-0000-0000FA2E0000}"/>
    <cellStyle name="40% - Accent3 6 4 2 3 2" xfId="21363" xr:uid="{00000000-0005-0000-0000-0000FB2E0000}"/>
    <cellStyle name="40% - Accent3 6 4 2 3_CountryRegionMap" xfId="32413" xr:uid="{00000000-0005-0000-0000-0000FC2E0000}"/>
    <cellStyle name="40% - Accent3 6 4 2 4" xfId="21364" xr:uid="{00000000-0005-0000-0000-0000FD2E0000}"/>
    <cellStyle name="40% - Accent3 6 4 2 5" xfId="21365" xr:uid="{00000000-0005-0000-0000-0000FE2E0000}"/>
    <cellStyle name="40% - Accent3 6 4 2 6" xfId="21366" xr:uid="{00000000-0005-0000-0000-0000FF2E0000}"/>
    <cellStyle name="40% - Accent3 6 4 2 7" xfId="21367" xr:uid="{00000000-0005-0000-0000-0000002F0000}"/>
    <cellStyle name="40% - Accent3 6 4 2_Attribute (16-17)" xfId="7750" xr:uid="{00000000-0005-0000-0000-0000012F0000}"/>
    <cellStyle name="40% - Accent3 6 4 3" xfId="7751" xr:uid="{00000000-0005-0000-0000-0000022F0000}"/>
    <cellStyle name="40% - Accent3 6 4 3 2" xfId="7752" xr:uid="{00000000-0005-0000-0000-0000032F0000}"/>
    <cellStyle name="40% - Accent3 6 4 3 2 2" xfId="7753" xr:uid="{00000000-0005-0000-0000-0000042F0000}"/>
    <cellStyle name="40% - Accent3 6 4 3 2 2 2" xfId="21368" xr:uid="{00000000-0005-0000-0000-0000052F0000}"/>
    <cellStyle name="40% - Accent3 6 4 3 2 2_CountryRegionMap" xfId="32414" xr:uid="{00000000-0005-0000-0000-0000062F0000}"/>
    <cellStyle name="40% - Accent3 6 4 3 2 3" xfId="7754" xr:uid="{00000000-0005-0000-0000-0000072F0000}"/>
    <cellStyle name="40% - Accent3 6 4 3 2 3 2" xfId="21369" xr:uid="{00000000-0005-0000-0000-0000082F0000}"/>
    <cellStyle name="40% - Accent3 6 4 3 2 3_CountryRegionMap" xfId="32415" xr:uid="{00000000-0005-0000-0000-0000092F0000}"/>
    <cellStyle name="40% - Accent3 6 4 3 2 4" xfId="21370" xr:uid="{00000000-0005-0000-0000-00000A2F0000}"/>
    <cellStyle name="40% - Accent3 6 4 3 2_Attribute (16-17)" xfId="7755" xr:uid="{00000000-0005-0000-0000-00000B2F0000}"/>
    <cellStyle name="40% - Accent3 6 4 3 3" xfId="7756" xr:uid="{00000000-0005-0000-0000-00000C2F0000}"/>
    <cellStyle name="40% - Accent3 6 4 3 3 2" xfId="21371" xr:uid="{00000000-0005-0000-0000-00000D2F0000}"/>
    <cellStyle name="40% - Accent3 6 4 3 3_CountryRegionMap" xfId="32416" xr:uid="{00000000-0005-0000-0000-00000E2F0000}"/>
    <cellStyle name="40% - Accent3 6 4 3 4" xfId="21372" xr:uid="{00000000-0005-0000-0000-00000F2F0000}"/>
    <cellStyle name="40% - Accent3 6 4 3 5" xfId="21373" xr:uid="{00000000-0005-0000-0000-0000102F0000}"/>
    <cellStyle name="40% - Accent3 6 4 3 6" xfId="21374" xr:uid="{00000000-0005-0000-0000-0000112F0000}"/>
    <cellStyle name="40% - Accent3 6 4 3 7" xfId="21375" xr:uid="{00000000-0005-0000-0000-0000122F0000}"/>
    <cellStyle name="40% - Accent3 6 4 3_Attribute (16-17)" xfId="7757" xr:uid="{00000000-0005-0000-0000-0000132F0000}"/>
    <cellStyle name="40% - Accent3 6 4 4" xfId="7758" xr:uid="{00000000-0005-0000-0000-0000142F0000}"/>
    <cellStyle name="40% - Accent3 6 4 4 2" xfId="7759" xr:uid="{00000000-0005-0000-0000-0000152F0000}"/>
    <cellStyle name="40% - Accent3 6 4 4 2 2" xfId="7760" xr:uid="{00000000-0005-0000-0000-0000162F0000}"/>
    <cellStyle name="40% - Accent3 6 4 4 2 2 2" xfId="21376" xr:uid="{00000000-0005-0000-0000-0000172F0000}"/>
    <cellStyle name="40% - Accent3 6 4 4 2 2_CountryRegionMap" xfId="32417" xr:uid="{00000000-0005-0000-0000-0000182F0000}"/>
    <cellStyle name="40% - Accent3 6 4 4 2 3" xfId="7761" xr:uid="{00000000-0005-0000-0000-0000192F0000}"/>
    <cellStyle name="40% - Accent3 6 4 4 2 3 2" xfId="21377" xr:uid="{00000000-0005-0000-0000-00001A2F0000}"/>
    <cellStyle name="40% - Accent3 6 4 4 2 3_CountryRegionMap" xfId="32418" xr:uid="{00000000-0005-0000-0000-00001B2F0000}"/>
    <cellStyle name="40% - Accent3 6 4 4 2 4" xfId="21378" xr:uid="{00000000-0005-0000-0000-00001C2F0000}"/>
    <cellStyle name="40% - Accent3 6 4 4 2_Attribute (16-17)" xfId="7762" xr:uid="{00000000-0005-0000-0000-00001D2F0000}"/>
    <cellStyle name="40% - Accent3 6 4 4 3" xfId="7763" xr:uid="{00000000-0005-0000-0000-00001E2F0000}"/>
    <cellStyle name="40% - Accent3 6 4 4 3 2" xfId="21379" xr:uid="{00000000-0005-0000-0000-00001F2F0000}"/>
    <cellStyle name="40% - Accent3 6 4 4 3_CountryRegionMap" xfId="32419" xr:uid="{00000000-0005-0000-0000-0000202F0000}"/>
    <cellStyle name="40% - Accent3 6 4 4 4" xfId="21380" xr:uid="{00000000-0005-0000-0000-0000212F0000}"/>
    <cellStyle name="40% - Accent3 6 4 4 5" xfId="21381" xr:uid="{00000000-0005-0000-0000-0000222F0000}"/>
    <cellStyle name="40% - Accent3 6 4 4 6" xfId="21382" xr:uid="{00000000-0005-0000-0000-0000232F0000}"/>
    <cellStyle name="40% - Accent3 6 4 4 7" xfId="21383" xr:uid="{00000000-0005-0000-0000-0000242F0000}"/>
    <cellStyle name="40% - Accent3 6 4 4_Attribute (16-17)" xfId="7764" xr:uid="{00000000-0005-0000-0000-0000252F0000}"/>
    <cellStyle name="40% - Accent3 6 4 5" xfId="7765" xr:uid="{00000000-0005-0000-0000-0000262F0000}"/>
    <cellStyle name="40% - Accent3 6 4 6" xfId="7766" xr:uid="{00000000-0005-0000-0000-0000272F0000}"/>
    <cellStyle name="40% - Accent3 6 4 7" xfId="7767" xr:uid="{00000000-0005-0000-0000-0000282F0000}"/>
    <cellStyle name="40% - Accent3 6 4 8" xfId="7768" xr:uid="{00000000-0005-0000-0000-0000292F0000}"/>
    <cellStyle name="40% - Accent3 6 4 8 2" xfId="7769" xr:uid="{00000000-0005-0000-0000-00002A2F0000}"/>
    <cellStyle name="40% - Accent3 6 4 8 2 2" xfId="21384" xr:uid="{00000000-0005-0000-0000-00002B2F0000}"/>
    <cellStyle name="40% - Accent3 6 4 8 2_CountryRegionMap" xfId="32420" xr:uid="{00000000-0005-0000-0000-00002C2F0000}"/>
    <cellStyle name="40% - Accent3 6 4 8 3" xfId="7770" xr:uid="{00000000-0005-0000-0000-00002D2F0000}"/>
    <cellStyle name="40% - Accent3 6 4 8 3 2" xfId="21385" xr:uid="{00000000-0005-0000-0000-00002E2F0000}"/>
    <cellStyle name="40% - Accent3 6 4 8 3_CountryRegionMap" xfId="32421" xr:uid="{00000000-0005-0000-0000-00002F2F0000}"/>
    <cellStyle name="40% - Accent3 6 4 8 4" xfId="21386" xr:uid="{00000000-0005-0000-0000-0000302F0000}"/>
    <cellStyle name="40% - Accent3 6 4 8_Attribute (16-17)" xfId="7771" xr:uid="{00000000-0005-0000-0000-0000312F0000}"/>
    <cellStyle name="40% - Accent3 6 4 9" xfId="7772" xr:uid="{00000000-0005-0000-0000-0000322F0000}"/>
    <cellStyle name="40% - Accent3 6 4 9 2" xfId="21387" xr:uid="{00000000-0005-0000-0000-0000332F0000}"/>
    <cellStyle name="40% - Accent3 6 4 9_CountryRegionMap" xfId="32422" xr:uid="{00000000-0005-0000-0000-0000342F0000}"/>
    <cellStyle name="40% - Accent3 6 4_Attribute (16-17)" xfId="7773" xr:uid="{00000000-0005-0000-0000-0000352F0000}"/>
    <cellStyle name="40% - Accent3 6 5" xfId="7774" xr:uid="{00000000-0005-0000-0000-0000362F0000}"/>
    <cellStyle name="40% - Accent3 6 5 2" xfId="7775" xr:uid="{00000000-0005-0000-0000-0000372F0000}"/>
    <cellStyle name="40% - Accent3 6 5 2 2" xfId="7776" xr:uid="{00000000-0005-0000-0000-0000382F0000}"/>
    <cellStyle name="40% - Accent3 6 5 2 2 2" xfId="21388" xr:uid="{00000000-0005-0000-0000-0000392F0000}"/>
    <cellStyle name="40% - Accent3 6 5 2 2_CountryRegionMap" xfId="32423" xr:uid="{00000000-0005-0000-0000-00003A2F0000}"/>
    <cellStyle name="40% - Accent3 6 5 2 3" xfId="7777" xr:uid="{00000000-0005-0000-0000-00003B2F0000}"/>
    <cellStyle name="40% - Accent3 6 5 2 3 2" xfId="21389" xr:uid="{00000000-0005-0000-0000-00003C2F0000}"/>
    <cellStyle name="40% - Accent3 6 5 2 3_CountryRegionMap" xfId="32424" xr:uid="{00000000-0005-0000-0000-00003D2F0000}"/>
    <cellStyle name="40% - Accent3 6 5 2 4" xfId="21390" xr:uid="{00000000-0005-0000-0000-00003E2F0000}"/>
    <cellStyle name="40% - Accent3 6 5 2_Attribute (16-17)" xfId="7778" xr:uid="{00000000-0005-0000-0000-00003F2F0000}"/>
    <cellStyle name="40% - Accent3 6 5 3" xfId="7779" xr:uid="{00000000-0005-0000-0000-0000402F0000}"/>
    <cellStyle name="40% - Accent3 6 5 3 2" xfId="21391" xr:uid="{00000000-0005-0000-0000-0000412F0000}"/>
    <cellStyle name="40% - Accent3 6 5 3_CountryRegionMap" xfId="32425" xr:uid="{00000000-0005-0000-0000-0000422F0000}"/>
    <cellStyle name="40% - Accent3 6 5 4" xfId="21392" xr:uid="{00000000-0005-0000-0000-0000432F0000}"/>
    <cellStyle name="40% - Accent3 6 5 5" xfId="21393" xr:uid="{00000000-0005-0000-0000-0000442F0000}"/>
    <cellStyle name="40% - Accent3 6 5 6" xfId="21394" xr:uid="{00000000-0005-0000-0000-0000452F0000}"/>
    <cellStyle name="40% - Accent3 6 5 7" xfId="21395" xr:uid="{00000000-0005-0000-0000-0000462F0000}"/>
    <cellStyle name="40% - Accent3 6 5_Attribute (16-17)" xfId="7780" xr:uid="{00000000-0005-0000-0000-0000472F0000}"/>
    <cellStyle name="40% - Accent3 6 6" xfId="7781" xr:uid="{00000000-0005-0000-0000-0000482F0000}"/>
    <cellStyle name="40% - Accent3 6 6 2" xfId="7782" xr:uid="{00000000-0005-0000-0000-0000492F0000}"/>
    <cellStyle name="40% - Accent3 6 6 2 2" xfId="7783" xr:uid="{00000000-0005-0000-0000-00004A2F0000}"/>
    <cellStyle name="40% - Accent3 6 6 2 2 2" xfId="21396" xr:uid="{00000000-0005-0000-0000-00004B2F0000}"/>
    <cellStyle name="40% - Accent3 6 6 2 2_CountryRegionMap" xfId="32426" xr:uid="{00000000-0005-0000-0000-00004C2F0000}"/>
    <cellStyle name="40% - Accent3 6 6 2 3" xfId="7784" xr:uid="{00000000-0005-0000-0000-00004D2F0000}"/>
    <cellStyle name="40% - Accent3 6 6 2 3 2" xfId="21397" xr:uid="{00000000-0005-0000-0000-00004E2F0000}"/>
    <cellStyle name="40% - Accent3 6 6 2 3_CountryRegionMap" xfId="32427" xr:uid="{00000000-0005-0000-0000-00004F2F0000}"/>
    <cellStyle name="40% - Accent3 6 6 2 4" xfId="21398" xr:uid="{00000000-0005-0000-0000-0000502F0000}"/>
    <cellStyle name="40% - Accent3 6 6 2_Attribute (16-17)" xfId="7785" xr:uid="{00000000-0005-0000-0000-0000512F0000}"/>
    <cellStyle name="40% - Accent3 6 6 3" xfId="7786" xr:uid="{00000000-0005-0000-0000-0000522F0000}"/>
    <cellStyle name="40% - Accent3 6 6 3 2" xfId="21399" xr:uid="{00000000-0005-0000-0000-0000532F0000}"/>
    <cellStyle name="40% - Accent3 6 6 3_CountryRegionMap" xfId="32428" xr:uid="{00000000-0005-0000-0000-0000542F0000}"/>
    <cellStyle name="40% - Accent3 6 6 4" xfId="21400" xr:uid="{00000000-0005-0000-0000-0000552F0000}"/>
    <cellStyle name="40% - Accent3 6 6 5" xfId="21401" xr:uid="{00000000-0005-0000-0000-0000562F0000}"/>
    <cellStyle name="40% - Accent3 6 6 6" xfId="21402" xr:uid="{00000000-0005-0000-0000-0000572F0000}"/>
    <cellStyle name="40% - Accent3 6 6 7" xfId="21403" xr:uid="{00000000-0005-0000-0000-0000582F0000}"/>
    <cellStyle name="40% - Accent3 6 6_Attribute (16-17)" xfId="7787" xr:uid="{00000000-0005-0000-0000-0000592F0000}"/>
    <cellStyle name="40% - Accent3 6 7" xfId="7788" xr:uid="{00000000-0005-0000-0000-00005A2F0000}"/>
    <cellStyle name="40% - Accent3 6 7 2" xfId="7789" xr:uid="{00000000-0005-0000-0000-00005B2F0000}"/>
    <cellStyle name="40% - Accent3 6 7 2 2" xfId="7790" xr:uid="{00000000-0005-0000-0000-00005C2F0000}"/>
    <cellStyle name="40% - Accent3 6 7 2 2 2" xfId="21404" xr:uid="{00000000-0005-0000-0000-00005D2F0000}"/>
    <cellStyle name="40% - Accent3 6 7 2 2_CountryRegionMap" xfId="32429" xr:uid="{00000000-0005-0000-0000-00005E2F0000}"/>
    <cellStyle name="40% - Accent3 6 7 2 3" xfId="7791" xr:uid="{00000000-0005-0000-0000-00005F2F0000}"/>
    <cellStyle name="40% - Accent3 6 7 2 3 2" xfId="21405" xr:uid="{00000000-0005-0000-0000-0000602F0000}"/>
    <cellStyle name="40% - Accent3 6 7 2 3_CountryRegionMap" xfId="32430" xr:uid="{00000000-0005-0000-0000-0000612F0000}"/>
    <cellStyle name="40% - Accent3 6 7 2 4" xfId="21406" xr:uid="{00000000-0005-0000-0000-0000622F0000}"/>
    <cellStyle name="40% - Accent3 6 7 2_Attribute (16-17)" xfId="7792" xr:uid="{00000000-0005-0000-0000-0000632F0000}"/>
    <cellStyle name="40% - Accent3 6 7 3" xfId="7793" xr:uid="{00000000-0005-0000-0000-0000642F0000}"/>
    <cellStyle name="40% - Accent3 6 7 3 2" xfId="21407" xr:uid="{00000000-0005-0000-0000-0000652F0000}"/>
    <cellStyle name="40% - Accent3 6 7 3_CountryRegionMap" xfId="32431" xr:uid="{00000000-0005-0000-0000-0000662F0000}"/>
    <cellStyle name="40% - Accent3 6 7 4" xfId="21408" xr:uid="{00000000-0005-0000-0000-0000672F0000}"/>
    <cellStyle name="40% - Accent3 6 7 5" xfId="21409" xr:uid="{00000000-0005-0000-0000-0000682F0000}"/>
    <cellStyle name="40% - Accent3 6 7 6" xfId="21410" xr:uid="{00000000-0005-0000-0000-0000692F0000}"/>
    <cellStyle name="40% - Accent3 6 7 7" xfId="21411" xr:uid="{00000000-0005-0000-0000-00006A2F0000}"/>
    <cellStyle name="40% - Accent3 6 7_Attribute (16-17)" xfId="7794" xr:uid="{00000000-0005-0000-0000-00006B2F0000}"/>
    <cellStyle name="40% - Accent3 6 8" xfId="7795" xr:uid="{00000000-0005-0000-0000-00006C2F0000}"/>
    <cellStyle name="40% - Accent3 6 9" xfId="7796" xr:uid="{00000000-0005-0000-0000-00006D2F0000}"/>
    <cellStyle name="40% - Accent3 6_Attribute" xfId="18036" xr:uid="{00000000-0005-0000-0000-00006E2F0000}"/>
    <cellStyle name="40% - Accent3 7" xfId="293" xr:uid="{00000000-0005-0000-0000-00006F2F0000}"/>
    <cellStyle name="40% - Accent3 7 10" xfId="7797" xr:uid="{00000000-0005-0000-0000-0000702F0000}"/>
    <cellStyle name="40% - Accent3 7 11" xfId="7798" xr:uid="{00000000-0005-0000-0000-0000712F0000}"/>
    <cellStyle name="40% - Accent3 7 11 2" xfId="7799" xr:uid="{00000000-0005-0000-0000-0000722F0000}"/>
    <cellStyle name="40% - Accent3 7 11 2 2" xfId="21412" xr:uid="{00000000-0005-0000-0000-0000732F0000}"/>
    <cellStyle name="40% - Accent3 7 11 2_CountryRegionMap" xfId="32432" xr:uid="{00000000-0005-0000-0000-0000742F0000}"/>
    <cellStyle name="40% - Accent3 7 11 3" xfId="7800" xr:uid="{00000000-0005-0000-0000-0000752F0000}"/>
    <cellStyle name="40% - Accent3 7 11 3 2" xfId="21413" xr:uid="{00000000-0005-0000-0000-0000762F0000}"/>
    <cellStyle name="40% - Accent3 7 11 3_CountryRegionMap" xfId="32433" xr:uid="{00000000-0005-0000-0000-0000772F0000}"/>
    <cellStyle name="40% - Accent3 7 11 4" xfId="21414" xr:uid="{00000000-0005-0000-0000-0000782F0000}"/>
    <cellStyle name="40% - Accent3 7 11_Attribute (16-17)" xfId="7801" xr:uid="{00000000-0005-0000-0000-0000792F0000}"/>
    <cellStyle name="40% - Accent3 7 12" xfId="7802" xr:uid="{00000000-0005-0000-0000-00007A2F0000}"/>
    <cellStyle name="40% - Accent3 7 12 2" xfId="21415" xr:uid="{00000000-0005-0000-0000-00007B2F0000}"/>
    <cellStyle name="40% - Accent3 7 12_CountryRegionMap" xfId="32434" xr:uid="{00000000-0005-0000-0000-00007C2F0000}"/>
    <cellStyle name="40% - Accent3 7 13" xfId="21416" xr:uid="{00000000-0005-0000-0000-00007D2F0000}"/>
    <cellStyle name="40% - Accent3 7 14" xfId="21417" xr:uid="{00000000-0005-0000-0000-00007E2F0000}"/>
    <cellStyle name="40% - Accent3 7 15" xfId="21418" xr:uid="{00000000-0005-0000-0000-00007F2F0000}"/>
    <cellStyle name="40% - Accent3 7 16" xfId="21419" xr:uid="{00000000-0005-0000-0000-0000802F0000}"/>
    <cellStyle name="40% - Accent3 7 17" xfId="21420" xr:uid="{00000000-0005-0000-0000-0000812F0000}"/>
    <cellStyle name="40% - Accent3 7 18" xfId="21421" xr:uid="{00000000-0005-0000-0000-0000822F0000}"/>
    <cellStyle name="40% - Accent3 7 2" xfId="7803" xr:uid="{00000000-0005-0000-0000-0000832F0000}"/>
    <cellStyle name="40% - Accent3 7 2 10" xfId="7804" xr:uid="{00000000-0005-0000-0000-0000842F0000}"/>
    <cellStyle name="40% - Accent3 7 2 10 2" xfId="21422" xr:uid="{00000000-0005-0000-0000-0000852F0000}"/>
    <cellStyle name="40% - Accent3 7 2 10_CountryRegionMap" xfId="32435" xr:uid="{00000000-0005-0000-0000-0000862F0000}"/>
    <cellStyle name="40% - Accent3 7 2 11" xfId="21423" xr:uid="{00000000-0005-0000-0000-0000872F0000}"/>
    <cellStyle name="40% - Accent3 7 2 2" xfId="7805" xr:uid="{00000000-0005-0000-0000-0000882F0000}"/>
    <cellStyle name="40% - Accent3 7 2 2 10" xfId="21424" xr:uid="{00000000-0005-0000-0000-0000892F0000}"/>
    <cellStyle name="40% - Accent3 7 2 2 2" xfId="7806" xr:uid="{00000000-0005-0000-0000-00008A2F0000}"/>
    <cellStyle name="40% - Accent3 7 2 2 2 2" xfId="7807" xr:uid="{00000000-0005-0000-0000-00008B2F0000}"/>
    <cellStyle name="40% - Accent3 7 2 2 2 2 2" xfId="7808" xr:uid="{00000000-0005-0000-0000-00008C2F0000}"/>
    <cellStyle name="40% - Accent3 7 2 2 2 2 2 2" xfId="21425" xr:uid="{00000000-0005-0000-0000-00008D2F0000}"/>
    <cellStyle name="40% - Accent3 7 2 2 2 2 2_CountryRegionMap" xfId="32436" xr:uid="{00000000-0005-0000-0000-00008E2F0000}"/>
    <cellStyle name="40% - Accent3 7 2 2 2 2 3" xfId="7809" xr:uid="{00000000-0005-0000-0000-00008F2F0000}"/>
    <cellStyle name="40% - Accent3 7 2 2 2 2 3 2" xfId="21426" xr:uid="{00000000-0005-0000-0000-0000902F0000}"/>
    <cellStyle name="40% - Accent3 7 2 2 2 2 3_CountryRegionMap" xfId="32437" xr:uid="{00000000-0005-0000-0000-0000912F0000}"/>
    <cellStyle name="40% - Accent3 7 2 2 2 2 4" xfId="21427" xr:uid="{00000000-0005-0000-0000-0000922F0000}"/>
    <cellStyle name="40% - Accent3 7 2 2 2 2_Attribute (16-17)" xfId="7810" xr:uid="{00000000-0005-0000-0000-0000932F0000}"/>
    <cellStyle name="40% - Accent3 7 2 2 2 3" xfId="7811" xr:uid="{00000000-0005-0000-0000-0000942F0000}"/>
    <cellStyle name="40% - Accent3 7 2 2 2 3 2" xfId="21428" xr:uid="{00000000-0005-0000-0000-0000952F0000}"/>
    <cellStyle name="40% - Accent3 7 2 2 2 3_CountryRegionMap" xfId="32438" xr:uid="{00000000-0005-0000-0000-0000962F0000}"/>
    <cellStyle name="40% - Accent3 7 2 2 2 4" xfId="21429" xr:uid="{00000000-0005-0000-0000-0000972F0000}"/>
    <cellStyle name="40% - Accent3 7 2 2 2 5" xfId="21430" xr:uid="{00000000-0005-0000-0000-0000982F0000}"/>
    <cellStyle name="40% - Accent3 7 2 2 2 6" xfId="21431" xr:uid="{00000000-0005-0000-0000-0000992F0000}"/>
    <cellStyle name="40% - Accent3 7 2 2 2 7" xfId="21432" xr:uid="{00000000-0005-0000-0000-00009A2F0000}"/>
    <cellStyle name="40% - Accent3 7 2 2 2_Attribute (16-17)" xfId="7812" xr:uid="{00000000-0005-0000-0000-00009B2F0000}"/>
    <cellStyle name="40% - Accent3 7 2 2 3" xfId="7813" xr:uid="{00000000-0005-0000-0000-00009C2F0000}"/>
    <cellStyle name="40% - Accent3 7 2 2 3 2" xfId="7814" xr:uid="{00000000-0005-0000-0000-00009D2F0000}"/>
    <cellStyle name="40% - Accent3 7 2 2 3 2 2" xfId="7815" xr:uid="{00000000-0005-0000-0000-00009E2F0000}"/>
    <cellStyle name="40% - Accent3 7 2 2 3 2 2 2" xfId="21433" xr:uid="{00000000-0005-0000-0000-00009F2F0000}"/>
    <cellStyle name="40% - Accent3 7 2 2 3 2 2_CountryRegionMap" xfId="32439" xr:uid="{00000000-0005-0000-0000-0000A02F0000}"/>
    <cellStyle name="40% - Accent3 7 2 2 3 2 3" xfId="7816" xr:uid="{00000000-0005-0000-0000-0000A12F0000}"/>
    <cellStyle name="40% - Accent3 7 2 2 3 2 3 2" xfId="21434" xr:uid="{00000000-0005-0000-0000-0000A22F0000}"/>
    <cellStyle name="40% - Accent3 7 2 2 3 2 3_CountryRegionMap" xfId="32440" xr:uid="{00000000-0005-0000-0000-0000A32F0000}"/>
    <cellStyle name="40% - Accent3 7 2 2 3 2 4" xfId="21435" xr:uid="{00000000-0005-0000-0000-0000A42F0000}"/>
    <cellStyle name="40% - Accent3 7 2 2 3 2_Attribute (16-17)" xfId="7817" xr:uid="{00000000-0005-0000-0000-0000A52F0000}"/>
    <cellStyle name="40% - Accent3 7 2 2 3 3" xfId="7818" xr:uid="{00000000-0005-0000-0000-0000A62F0000}"/>
    <cellStyle name="40% - Accent3 7 2 2 3 3 2" xfId="21436" xr:uid="{00000000-0005-0000-0000-0000A72F0000}"/>
    <cellStyle name="40% - Accent3 7 2 2 3 3_CountryRegionMap" xfId="32441" xr:uid="{00000000-0005-0000-0000-0000A82F0000}"/>
    <cellStyle name="40% - Accent3 7 2 2 3 4" xfId="21437" xr:uid="{00000000-0005-0000-0000-0000A92F0000}"/>
    <cellStyle name="40% - Accent3 7 2 2 3 5" xfId="21438" xr:uid="{00000000-0005-0000-0000-0000AA2F0000}"/>
    <cellStyle name="40% - Accent3 7 2 2 3 6" xfId="21439" xr:uid="{00000000-0005-0000-0000-0000AB2F0000}"/>
    <cellStyle name="40% - Accent3 7 2 2 3 7" xfId="21440" xr:uid="{00000000-0005-0000-0000-0000AC2F0000}"/>
    <cellStyle name="40% - Accent3 7 2 2 3_Attribute (16-17)" xfId="7819" xr:uid="{00000000-0005-0000-0000-0000AD2F0000}"/>
    <cellStyle name="40% - Accent3 7 2 2 4" xfId="7820" xr:uid="{00000000-0005-0000-0000-0000AE2F0000}"/>
    <cellStyle name="40% - Accent3 7 2 2 4 2" xfId="7821" xr:uid="{00000000-0005-0000-0000-0000AF2F0000}"/>
    <cellStyle name="40% - Accent3 7 2 2 4 2 2" xfId="7822" xr:uid="{00000000-0005-0000-0000-0000B02F0000}"/>
    <cellStyle name="40% - Accent3 7 2 2 4 2 2 2" xfId="21441" xr:uid="{00000000-0005-0000-0000-0000B12F0000}"/>
    <cellStyle name="40% - Accent3 7 2 2 4 2 2_CountryRegionMap" xfId="32442" xr:uid="{00000000-0005-0000-0000-0000B22F0000}"/>
    <cellStyle name="40% - Accent3 7 2 2 4 2 3" xfId="7823" xr:uid="{00000000-0005-0000-0000-0000B32F0000}"/>
    <cellStyle name="40% - Accent3 7 2 2 4 2 3 2" xfId="21442" xr:uid="{00000000-0005-0000-0000-0000B42F0000}"/>
    <cellStyle name="40% - Accent3 7 2 2 4 2 3_CountryRegionMap" xfId="32443" xr:uid="{00000000-0005-0000-0000-0000B52F0000}"/>
    <cellStyle name="40% - Accent3 7 2 2 4 2 4" xfId="21443" xr:uid="{00000000-0005-0000-0000-0000B62F0000}"/>
    <cellStyle name="40% - Accent3 7 2 2 4 2_Attribute (16-17)" xfId="7824" xr:uid="{00000000-0005-0000-0000-0000B72F0000}"/>
    <cellStyle name="40% - Accent3 7 2 2 4 3" xfId="7825" xr:uid="{00000000-0005-0000-0000-0000B82F0000}"/>
    <cellStyle name="40% - Accent3 7 2 2 4 3 2" xfId="21444" xr:uid="{00000000-0005-0000-0000-0000B92F0000}"/>
    <cellStyle name="40% - Accent3 7 2 2 4 3_CountryRegionMap" xfId="32444" xr:uid="{00000000-0005-0000-0000-0000BA2F0000}"/>
    <cellStyle name="40% - Accent3 7 2 2 4 4" xfId="21445" xr:uid="{00000000-0005-0000-0000-0000BB2F0000}"/>
    <cellStyle name="40% - Accent3 7 2 2 4 5" xfId="21446" xr:uid="{00000000-0005-0000-0000-0000BC2F0000}"/>
    <cellStyle name="40% - Accent3 7 2 2 4 6" xfId="21447" xr:uid="{00000000-0005-0000-0000-0000BD2F0000}"/>
    <cellStyle name="40% - Accent3 7 2 2 4 7" xfId="21448" xr:uid="{00000000-0005-0000-0000-0000BE2F0000}"/>
    <cellStyle name="40% - Accent3 7 2 2 4_Attribute (16-17)" xfId="7826" xr:uid="{00000000-0005-0000-0000-0000BF2F0000}"/>
    <cellStyle name="40% - Accent3 7 2 2 5" xfId="7827" xr:uid="{00000000-0005-0000-0000-0000C02F0000}"/>
    <cellStyle name="40% - Accent3 7 2 2 6" xfId="7828" xr:uid="{00000000-0005-0000-0000-0000C12F0000}"/>
    <cellStyle name="40% - Accent3 7 2 2 7" xfId="7829" xr:uid="{00000000-0005-0000-0000-0000C22F0000}"/>
    <cellStyle name="40% - Accent3 7 2 2 8" xfId="7830" xr:uid="{00000000-0005-0000-0000-0000C32F0000}"/>
    <cellStyle name="40% - Accent3 7 2 2 8 2" xfId="7831" xr:uid="{00000000-0005-0000-0000-0000C42F0000}"/>
    <cellStyle name="40% - Accent3 7 2 2 8 2 2" xfId="21449" xr:uid="{00000000-0005-0000-0000-0000C52F0000}"/>
    <cellStyle name="40% - Accent3 7 2 2 8 2_CountryRegionMap" xfId="32445" xr:uid="{00000000-0005-0000-0000-0000C62F0000}"/>
    <cellStyle name="40% - Accent3 7 2 2 8 3" xfId="7832" xr:uid="{00000000-0005-0000-0000-0000C72F0000}"/>
    <cellStyle name="40% - Accent3 7 2 2 8 3 2" xfId="21450" xr:uid="{00000000-0005-0000-0000-0000C82F0000}"/>
    <cellStyle name="40% - Accent3 7 2 2 8 3_CountryRegionMap" xfId="32446" xr:uid="{00000000-0005-0000-0000-0000C92F0000}"/>
    <cellStyle name="40% - Accent3 7 2 2 8 4" xfId="21451" xr:uid="{00000000-0005-0000-0000-0000CA2F0000}"/>
    <cellStyle name="40% - Accent3 7 2 2 8_Attribute (16-17)" xfId="7833" xr:uid="{00000000-0005-0000-0000-0000CB2F0000}"/>
    <cellStyle name="40% - Accent3 7 2 2 9" xfId="7834" xr:uid="{00000000-0005-0000-0000-0000CC2F0000}"/>
    <cellStyle name="40% - Accent3 7 2 2 9 2" xfId="21452" xr:uid="{00000000-0005-0000-0000-0000CD2F0000}"/>
    <cellStyle name="40% - Accent3 7 2 2 9_CountryRegionMap" xfId="32447" xr:uid="{00000000-0005-0000-0000-0000CE2F0000}"/>
    <cellStyle name="40% - Accent3 7 2 2_Attribute (16-17)" xfId="7835" xr:uid="{00000000-0005-0000-0000-0000CF2F0000}"/>
    <cellStyle name="40% - Accent3 7 2 3" xfId="7836" xr:uid="{00000000-0005-0000-0000-0000D02F0000}"/>
    <cellStyle name="40% - Accent3 7 2 3 2" xfId="7837" xr:uid="{00000000-0005-0000-0000-0000D12F0000}"/>
    <cellStyle name="40% - Accent3 7 2 3 2 2" xfId="7838" xr:uid="{00000000-0005-0000-0000-0000D22F0000}"/>
    <cellStyle name="40% - Accent3 7 2 3 2 2 2" xfId="21453" xr:uid="{00000000-0005-0000-0000-0000D32F0000}"/>
    <cellStyle name="40% - Accent3 7 2 3 2 2_CountryRegionMap" xfId="32448" xr:uid="{00000000-0005-0000-0000-0000D42F0000}"/>
    <cellStyle name="40% - Accent3 7 2 3 2 3" xfId="7839" xr:uid="{00000000-0005-0000-0000-0000D52F0000}"/>
    <cellStyle name="40% - Accent3 7 2 3 2 3 2" xfId="21454" xr:uid="{00000000-0005-0000-0000-0000D62F0000}"/>
    <cellStyle name="40% - Accent3 7 2 3 2 3_CountryRegionMap" xfId="32449" xr:uid="{00000000-0005-0000-0000-0000D72F0000}"/>
    <cellStyle name="40% - Accent3 7 2 3 2 4" xfId="21455" xr:uid="{00000000-0005-0000-0000-0000D82F0000}"/>
    <cellStyle name="40% - Accent3 7 2 3 2_Attribute (16-17)" xfId="7840" xr:uid="{00000000-0005-0000-0000-0000D92F0000}"/>
    <cellStyle name="40% - Accent3 7 2 3 3" xfId="7841" xr:uid="{00000000-0005-0000-0000-0000DA2F0000}"/>
    <cellStyle name="40% - Accent3 7 2 3 3 2" xfId="21456" xr:uid="{00000000-0005-0000-0000-0000DB2F0000}"/>
    <cellStyle name="40% - Accent3 7 2 3 3_CountryRegionMap" xfId="32450" xr:uid="{00000000-0005-0000-0000-0000DC2F0000}"/>
    <cellStyle name="40% - Accent3 7 2 3 4" xfId="21457" xr:uid="{00000000-0005-0000-0000-0000DD2F0000}"/>
    <cellStyle name="40% - Accent3 7 2 3 5" xfId="21458" xr:uid="{00000000-0005-0000-0000-0000DE2F0000}"/>
    <cellStyle name="40% - Accent3 7 2 3 6" xfId="21459" xr:uid="{00000000-0005-0000-0000-0000DF2F0000}"/>
    <cellStyle name="40% - Accent3 7 2 3 7" xfId="21460" xr:uid="{00000000-0005-0000-0000-0000E02F0000}"/>
    <cellStyle name="40% - Accent3 7 2 3_Attribute (16-17)" xfId="7842" xr:uid="{00000000-0005-0000-0000-0000E12F0000}"/>
    <cellStyle name="40% - Accent3 7 2 4" xfId="7843" xr:uid="{00000000-0005-0000-0000-0000E22F0000}"/>
    <cellStyle name="40% - Accent3 7 2 4 2" xfId="7844" xr:uid="{00000000-0005-0000-0000-0000E32F0000}"/>
    <cellStyle name="40% - Accent3 7 2 4 2 2" xfId="7845" xr:uid="{00000000-0005-0000-0000-0000E42F0000}"/>
    <cellStyle name="40% - Accent3 7 2 4 2 2 2" xfId="21461" xr:uid="{00000000-0005-0000-0000-0000E52F0000}"/>
    <cellStyle name="40% - Accent3 7 2 4 2 2_CountryRegionMap" xfId="32451" xr:uid="{00000000-0005-0000-0000-0000E62F0000}"/>
    <cellStyle name="40% - Accent3 7 2 4 2 3" xfId="7846" xr:uid="{00000000-0005-0000-0000-0000E72F0000}"/>
    <cellStyle name="40% - Accent3 7 2 4 2 3 2" xfId="21462" xr:uid="{00000000-0005-0000-0000-0000E82F0000}"/>
    <cellStyle name="40% - Accent3 7 2 4 2 3_CountryRegionMap" xfId="32452" xr:uid="{00000000-0005-0000-0000-0000E92F0000}"/>
    <cellStyle name="40% - Accent3 7 2 4 2 4" xfId="21463" xr:uid="{00000000-0005-0000-0000-0000EA2F0000}"/>
    <cellStyle name="40% - Accent3 7 2 4 2_Attribute (16-17)" xfId="7847" xr:uid="{00000000-0005-0000-0000-0000EB2F0000}"/>
    <cellStyle name="40% - Accent3 7 2 4 3" xfId="7848" xr:uid="{00000000-0005-0000-0000-0000EC2F0000}"/>
    <cellStyle name="40% - Accent3 7 2 4 3 2" xfId="21464" xr:uid="{00000000-0005-0000-0000-0000ED2F0000}"/>
    <cellStyle name="40% - Accent3 7 2 4 3_CountryRegionMap" xfId="32453" xr:uid="{00000000-0005-0000-0000-0000EE2F0000}"/>
    <cellStyle name="40% - Accent3 7 2 4 4" xfId="21465" xr:uid="{00000000-0005-0000-0000-0000EF2F0000}"/>
    <cellStyle name="40% - Accent3 7 2 4 5" xfId="21466" xr:uid="{00000000-0005-0000-0000-0000F02F0000}"/>
    <cellStyle name="40% - Accent3 7 2 4 6" xfId="21467" xr:uid="{00000000-0005-0000-0000-0000F12F0000}"/>
    <cellStyle name="40% - Accent3 7 2 4 7" xfId="21468" xr:uid="{00000000-0005-0000-0000-0000F22F0000}"/>
    <cellStyle name="40% - Accent3 7 2 4_Attribute (16-17)" xfId="7849" xr:uid="{00000000-0005-0000-0000-0000F32F0000}"/>
    <cellStyle name="40% - Accent3 7 2 5" xfId="7850" xr:uid="{00000000-0005-0000-0000-0000F42F0000}"/>
    <cellStyle name="40% - Accent3 7 2 5 2" xfId="7851" xr:uid="{00000000-0005-0000-0000-0000F52F0000}"/>
    <cellStyle name="40% - Accent3 7 2 5 2 2" xfId="7852" xr:uid="{00000000-0005-0000-0000-0000F62F0000}"/>
    <cellStyle name="40% - Accent3 7 2 5 2 2 2" xfId="21469" xr:uid="{00000000-0005-0000-0000-0000F72F0000}"/>
    <cellStyle name="40% - Accent3 7 2 5 2 2_CountryRegionMap" xfId="32454" xr:uid="{00000000-0005-0000-0000-0000F82F0000}"/>
    <cellStyle name="40% - Accent3 7 2 5 2 3" xfId="7853" xr:uid="{00000000-0005-0000-0000-0000F92F0000}"/>
    <cellStyle name="40% - Accent3 7 2 5 2 3 2" xfId="21470" xr:uid="{00000000-0005-0000-0000-0000FA2F0000}"/>
    <cellStyle name="40% - Accent3 7 2 5 2 3_CountryRegionMap" xfId="32455" xr:uid="{00000000-0005-0000-0000-0000FB2F0000}"/>
    <cellStyle name="40% - Accent3 7 2 5 2 4" xfId="21471" xr:uid="{00000000-0005-0000-0000-0000FC2F0000}"/>
    <cellStyle name="40% - Accent3 7 2 5 2_Attribute (16-17)" xfId="7854" xr:uid="{00000000-0005-0000-0000-0000FD2F0000}"/>
    <cellStyle name="40% - Accent3 7 2 5 3" xfId="7855" xr:uid="{00000000-0005-0000-0000-0000FE2F0000}"/>
    <cellStyle name="40% - Accent3 7 2 5 3 2" xfId="21472" xr:uid="{00000000-0005-0000-0000-0000FF2F0000}"/>
    <cellStyle name="40% - Accent3 7 2 5 3_CountryRegionMap" xfId="32456" xr:uid="{00000000-0005-0000-0000-000000300000}"/>
    <cellStyle name="40% - Accent3 7 2 5 4" xfId="21473" xr:uid="{00000000-0005-0000-0000-000001300000}"/>
    <cellStyle name="40% - Accent3 7 2 5 5" xfId="21474" xr:uid="{00000000-0005-0000-0000-000002300000}"/>
    <cellStyle name="40% - Accent3 7 2 5 6" xfId="21475" xr:uid="{00000000-0005-0000-0000-000003300000}"/>
    <cellStyle name="40% - Accent3 7 2 5 7" xfId="21476" xr:uid="{00000000-0005-0000-0000-000004300000}"/>
    <cellStyle name="40% - Accent3 7 2 5_Attribute (16-17)" xfId="7856" xr:uid="{00000000-0005-0000-0000-000005300000}"/>
    <cellStyle name="40% - Accent3 7 2 6" xfId="7857" xr:uid="{00000000-0005-0000-0000-000006300000}"/>
    <cellStyle name="40% - Accent3 7 2 7" xfId="7858" xr:uid="{00000000-0005-0000-0000-000007300000}"/>
    <cellStyle name="40% - Accent3 7 2 8" xfId="7859" xr:uid="{00000000-0005-0000-0000-000008300000}"/>
    <cellStyle name="40% - Accent3 7 2 9" xfId="7860" xr:uid="{00000000-0005-0000-0000-000009300000}"/>
    <cellStyle name="40% - Accent3 7 2 9 2" xfId="7861" xr:uid="{00000000-0005-0000-0000-00000A300000}"/>
    <cellStyle name="40% - Accent3 7 2 9 2 2" xfId="21477" xr:uid="{00000000-0005-0000-0000-00000B300000}"/>
    <cellStyle name="40% - Accent3 7 2 9 2_CountryRegionMap" xfId="32457" xr:uid="{00000000-0005-0000-0000-00000C300000}"/>
    <cellStyle name="40% - Accent3 7 2 9 3" xfId="7862" xr:uid="{00000000-0005-0000-0000-00000D300000}"/>
    <cellStyle name="40% - Accent3 7 2 9 3 2" xfId="21478" xr:uid="{00000000-0005-0000-0000-00000E300000}"/>
    <cellStyle name="40% - Accent3 7 2 9 3_CountryRegionMap" xfId="32458" xr:uid="{00000000-0005-0000-0000-00000F300000}"/>
    <cellStyle name="40% - Accent3 7 2 9 4" xfId="21479" xr:uid="{00000000-0005-0000-0000-000010300000}"/>
    <cellStyle name="40% - Accent3 7 2 9_Attribute (16-17)" xfId="7863" xr:uid="{00000000-0005-0000-0000-000011300000}"/>
    <cellStyle name="40% - Accent3 7 2_Attribute (16-17)" xfId="7864" xr:uid="{00000000-0005-0000-0000-000012300000}"/>
    <cellStyle name="40% - Accent3 7 3" xfId="7865" xr:uid="{00000000-0005-0000-0000-000013300000}"/>
    <cellStyle name="40% - Accent3 7 3 10" xfId="21480" xr:uid="{00000000-0005-0000-0000-000014300000}"/>
    <cellStyle name="40% - Accent3 7 3 2" xfId="7866" xr:uid="{00000000-0005-0000-0000-000015300000}"/>
    <cellStyle name="40% - Accent3 7 3 2 2" xfId="7867" xr:uid="{00000000-0005-0000-0000-000016300000}"/>
    <cellStyle name="40% - Accent3 7 3 2 2 2" xfId="7868" xr:uid="{00000000-0005-0000-0000-000017300000}"/>
    <cellStyle name="40% - Accent3 7 3 2 2 2 2" xfId="21481" xr:uid="{00000000-0005-0000-0000-000018300000}"/>
    <cellStyle name="40% - Accent3 7 3 2 2 2_CountryRegionMap" xfId="32459" xr:uid="{00000000-0005-0000-0000-000019300000}"/>
    <cellStyle name="40% - Accent3 7 3 2 2 3" xfId="7869" xr:uid="{00000000-0005-0000-0000-00001A300000}"/>
    <cellStyle name="40% - Accent3 7 3 2 2 3 2" xfId="21482" xr:uid="{00000000-0005-0000-0000-00001B300000}"/>
    <cellStyle name="40% - Accent3 7 3 2 2 3_CountryRegionMap" xfId="32460" xr:uid="{00000000-0005-0000-0000-00001C300000}"/>
    <cellStyle name="40% - Accent3 7 3 2 2 4" xfId="21483" xr:uid="{00000000-0005-0000-0000-00001D300000}"/>
    <cellStyle name="40% - Accent3 7 3 2 2_Attribute (16-17)" xfId="7870" xr:uid="{00000000-0005-0000-0000-00001E300000}"/>
    <cellStyle name="40% - Accent3 7 3 2 3" xfId="7871" xr:uid="{00000000-0005-0000-0000-00001F300000}"/>
    <cellStyle name="40% - Accent3 7 3 2 3 2" xfId="21484" xr:uid="{00000000-0005-0000-0000-000020300000}"/>
    <cellStyle name="40% - Accent3 7 3 2 3_CountryRegionMap" xfId="32461" xr:uid="{00000000-0005-0000-0000-000021300000}"/>
    <cellStyle name="40% - Accent3 7 3 2 4" xfId="21485" xr:uid="{00000000-0005-0000-0000-000022300000}"/>
    <cellStyle name="40% - Accent3 7 3 2 5" xfId="21486" xr:uid="{00000000-0005-0000-0000-000023300000}"/>
    <cellStyle name="40% - Accent3 7 3 2 6" xfId="21487" xr:uid="{00000000-0005-0000-0000-000024300000}"/>
    <cellStyle name="40% - Accent3 7 3 2 7" xfId="21488" xr:uid="{00000000-0005-0000-0000-000025300000}"/>
    <cellStyle name="40% - Accent3 7 3 2_Attribute (16-17)" xfId="7872" xr:uid="{00000000-0005-0000-0000-000026300000}"/>
    <cellStyle name="40% - Accent3 7 3 3" xfId="7873" xr:uid="{00000000-0005-0000-0000-000027300000}"/>
    <cellStyle name="40% - Accent3 7 3 3 2" xfId="7874" xr:uid="{00000000-0005-0000-0000-000028300000}"/>
    <cellStyle name="40% - Accent3 7 3 3 2 2" xfId="7875" xr:uid="{00000000-0005-0000-0000-000029300000}"/>
    <cellStyle name="40% - Accent3 7 3 3 2 2 2" xfId="21489" xr:uid="{00000000-0005-0000-0000-00002A300000}"/>
    <cellStyle name="40% - Accent3 7 3 3 2 2_CountryRegionMap" xfId="32462" xr:uid="{00000000-0005-0000-0000-00002B300000}"/>
    <cellStyle name="40% - Accent3 7 3 3 2 3" xfId="7876" xr:uid="{00000000-0005-0000-0000-00002C300000}"/>
    <cellStyle name="40% - Accent3 7 3 3 2 3 2" xfId="21490" xr:uid="{00000000-0005-0000-0000-00002D300000}"/>
    <cellStyle name="40% - Accent3 7 3 3 2 3_CountryRegionMap" xfId="32463" xr:uid="{00000000-0005-0000-0000-00002E300000}"/>
    <cellStyle name="40% - Accent3 7 3 3 2 4" xfId="21491" xr:uid="{00000000-0005-0000-0000-00002F300000}"/>
    <cellStyle name="40% - Accent3 7 3 3 2_Attribute (16-17)" xfId="7877" xr:uid="{00000000-0005-0000-0000-000030300000}"/>
    <cellStyle name="40% - Accent3 7 3 3 3" xfId="7878" xr:uid="{00000000-0005-0000-0000-000031300000}"/>
    <cellStyle name="40% - Accent3 7 3 3 3 2" xfId="21492" xr:uid="{00000000-0005-0000-0000-000032300000}"/>
    <cellStyle name="40% - Accent3 7 3 3 3_CountryRegionMap" xfId="32464" xr:uid="{00000000-0005-0000-0000-000033300000}"/>
    <cellStyle name="40% - Accent3 7 3 3 4" xfId="21493" xr:uid="{00000000-0005-0000-0000-000034300000}"/>
    <cellStyle name="40% - Accent3 7 3 3 5" xfId="21494" xr:uid="{00000000-0005-0000-0000-000035300000}"/>
    <cellStyle name="40% - Accent3 7 3 3 6" xfId="21495" xr:uid="{00000000-0005-0000-0000-000036300000}"/>
    <cellStyle name="40% - Accent3 7 3 3 7" xfId="21496" xr:uid="{00000000-0005-0000-0000-000037300000}"/>
    <cellStyle name="40% - Accent3 7 3 3_Attribute (16-17)" xfId="7879" xr:uid="{00000000-0005-0000-0000-000038300000}"/>
    <cellStyle name="40% - Accent3 7 3 4" xfId="7880" xr:uid="{00000000-0005-0000-0000-000039300000}"/>
    <cellStyle name="40% - Accent3 7 3 4 2" xfId="7881" xr:uid="{00000000-0005-0000-0000-00003A300000}"/>
    <cellStyle name="40% - Accent3 7 3 4 2 2" xfId="7882" xr:uid="{00000000-0005-0000-0000-00003B300000}"/>
    <cellStyle name="40% - Accent3 7 3 4 2 2 2" xfId="21497" xr:uid="{00000000-0005-0000-0000-00003C300000}"/>
    <cellStyle name="40% - Accent3 7 3 4 2 2_CountryRegionMap" xfId="32465" xr:uid="{00000000-0005-0000-0000-00003D300000}"/>
    <cellStyle name="40% - Accent3 7 3 4 2 3" xfId="7883" xr:uid="{00000000-0005-0000-0000-00003E300000}"/>
    <cellStyle name="40% - Accent3 7 3 4 2 3 2" xfId="21498" xr:uid="{00000000-0005-0000-0000-00003F300000}"/>
    <cellStyle name="40% - Accent3 7 3 4 2 3_CountryRegionMap" xfId="32466" xr:uid="{00000000-0005-0000-0000-000040300000}"/>
    <cellStyle name="40% - Accent3 7 3 4 2 4" xfId="21499" xr:uid="{00000000-0005-0000-0000-000041300000}"/>
    <cellStyle name="40% - Accent3 7 3 4 2_Attribute (16-17)" xfId="7884" xr:uid="{00000000-0005-0000-0000-000042300000}"/>
    <cellStyle name="40% - Accent3 7 3 4 3" xfId="7885" xr:uid="{00000000-0005-0000-0000-000043300000}"/>
    <cellStyle name="40% - Accent3 7 3 4 3 2" xfId="21500" xr:uid="{00000000-0005-0000-0000-000044300000}"/>
    <cellStyle name="40% - Accent3 7 3 4 3_CountryRegionMap" xfId="32467" xr:uid="{00000000-0005-0000-0000-000045300000}"/>
    <cellStyle name="40% - Accent3 7 3 4 4" xfId="21501" xr:uid="{00000000-0005-0000-0000-000046300000}"/>
    <cellStyle name="40% - Accent3 7 3 4 5" xfId="21502" xr:uid="{00000000-0005-0000-0000-000047300000}"/>
    <cellStyle name="40% - Accent3 7 3 4 6" xfId="21503" xr:uid="{00000000-0005-0000-0000-000048300000}"/>
    <cellStyle name="40% - Accent3 7 3 4 7" xfId="21504" xr:uid="{00000000-0005-0000-0000-000049300000}"/>
    <cellStyle name="40% - Accent3 7 3 4_Attribute (16-17)" xfId="7886" xr:uid="{00000000-0005-0000-0000-00004A300000}"/>
    <cellStyle name="40% - Accent3 7 3 5" xfId="7887" xr:uid="{00000000-0005-0000-0000-00004B300000}"/>
    <cellStyle name="40% - Accent3 7 3 6" xfId="7888" xr:uid="{00000000-0005-0000-0000-00004C300000}"/>
    <cellStyle name="40% - Accent3 7 3 7" xfId="7889" xr:uid="{00000000-0005-0000-0000-00004D300000}"/>
    <cellStyle name="40% - Accent3 7 3 8" xfId="7890" xr:uid="{00000000-0005-0000-0000-00004E300000}"/>
    <cellStyle name="40% - Accent3 7 3 8 2" xfId="7891" xr:uid="{00000000-0005-0000-0000-00004F300000}"/>
    <cellStyle name="40% - Accent3 7 3 8 2 2" xfId="21505" xr:uid="{00000000-0005-0000-0000-000050300000}"/>
    <cellStyle name="40% - Accent3 7 3 8 2_CountryRegionMap" xfId="32468" xr:uid="{00000000-0005-0000-0000-000051300000}"/>
    <cellStyle name="40% - Accent3 7 3 8 3" xfId="7892" xr:uid="{00000000-0005-0000-0000-000052300000}"/>
    <cellStyle name="40% - Accent3 7 3 8 3 2" xfId="21506" xr:uid="{00000000-0005-0000-0000-000053300000}"/>
    <cellStyle name="40% - Accent3 7 3 8 3_CountryRegionMap" xfId="32469" xr:uid="{00000000-0005-0000-0000-000054300000}"/>
    <cellStyle name="40% - Accent3 7 3 8 4" xfId="21507" xr:uid="{00000000-0005-0000-0000-000055300000}"/>
    <cellStyle name="40% - Accent3 7 3 8_Attribute (16-17)" xfId="7893" xr:uid="{00000000-0005-0000-0000-000056300000}"/>
    <cellStyle name="40% - Accent3 7 3 9" xfId="7894" xr:uid="{00000000-0005-0000-0000-000057300000}"/>
    <cellStyle name="40% - Accent3 7 3 9 2" xfId="21508" xr:uid="{00000000-0005-0000-0000-000058300000}"/>
    <cellStyle name="40% - Accent3 7 3 9_CountryRegionMap" xfId="32470" xr:uid="{00000000-0005-0000-0000-000059300000}"/>
    <cellStyle name="40% - Accent3 7 3_Attribute (16-17)" xfId="7895" xr:uid="{00000000-0005-0000-0000-00005A300000}"/>
    <cellStyle name="40% - Accent3 7 4" xfId="7896" xr:uid="{00000000-0005-0000-0000-00005B300000}"/>
    <cellStyle name="40% - Accent3 7 4 10" xfId="21509" xr:uid="{00000000-0005-0000-0000-00005C300000}"/>
    <cellStyle name="40% - Accent3 7 4 2" xfId="7897" xr:uid="{00000000-0005-0000-0000-00005D300000}"/>
    <cellStyle name="40% - Accent3 7 4 2 2" xfId="7898" xr:uid="{00000000-0005-0000-0000-00005E300000}"/>
    <cellStyle name="40% - Accent3 7 4 2 2 2" xfId="7899" xr:uid="{00000000-0005-0000-0000-00005F300000}"/>
    <cellStyle name="40% - Accent3 7 4 2 2 2 2" xfId="21510" xr:uid="{00000000-0005-0000-0000-000060300000}"/>
    <cellStyle name="40% - Accent3 7 4 2 2 2_CountryRegionMap" xfId="32471" xr:uid="{00000000-0005-0000-0000-000061300000}"/>
    <cellStyle name="40% - Accent3 7 4 2 2 3" xfId="7900" xr:uid="{00000000-0005-0000-0000-000062300000}"/>
    <cellStyle name="40% - Accent3 7 4 2 2 3 2" xfId="21511" xr:uid="{00000000-0005-0000-0000-000063300000}"/>
    <cellStyle name="40% - Accent3 7 4 2 2 3_CountryRegionMap" xfId="32472" xr:uid="{00000000-0005-0000-0000-000064300000}"/>
    <cellStyle name="40% - Accent3 7 4 2 2 4" xfId="21512" xr:uid="{00000000-0005-0000-0000-000065300000}"/>
    <cellStyle name="40% - Accent3 7 4 2 2_Attribute (16-17)" xfId="7901" xr:uid="{00000000-0005-0000-0000-000066300000}"/>
    <cellStyle name="40% - Accent3 7 4 2 3" xfId="7902" xr:uid="{00000000-0005-0000-0000-000067300000}"/>
    <cellStyle name="40% - Accent3 7 4 2 3 2" xfId="21513" xr:uid="{00000000-0005-0000-0000-000068300000}"/>
    <cellStyle name="40% - Accent3 7 4 2 3_CountryRegionMap" xfId="32473" xr:uid="{00000000-0005-0000-0000-000069300000}"/>
    <cellStyle name="40% - Accent3 7 4 2 4" xfId="21514" xr:uid="{00000000-0005-0000-0000-00006A300000}"/>
    <cellStyle name="40% - Accent3 7 4 2 5" xfId="21515" xr:uid="{00000000-0005-0000-0000-00006B300000}"/>
    <cellStyle name="40% - Accent3 7 4 2 6" xfId="21516" xr:uid="{00000000-0005-0000-0000-00006C300000}"/>
    <cellStyle name="40% - Accent3 7 4 2 7" xfId="21517" xr:uid="{00000000-0005-0000-0000-00006D300000}"/>
    <cellStyle name="40% - Accent3 7 4 2_Attribute (16-17)" xfId="7903" xr:uid="{00000000-0005-0000-0000-00006E300000}"/>
    <cellStyle name="40% - Accent3 7 4 3" xfId="7904" xr:uid="{00000000-0005-0000-0000-00006F300000}"/>
    <cellStyle name="40% - Accent3 7 4 3 2" xfId="7905" xr:uid="{00000000-0005-0000-0000-000070300000}"/>
    <cellStyle name="40% - Accent3 7 4 3 2 2" xfId="7906" xr:uid="{00000000-0005-0000-0000-000071300000}"/>
    <cellStyle name="40% - Accent3 7 4 3 2 2 2" xfId="21518" xr:uid="{00000000-0005-0000-0000-000072300000}"/>
    <cellStyle name="40% - Accent3 7 4 3 2 2_CountryRegionMap" xfId="32474" xr:uid="{00000000-0005-0000-0000-000073300000}"/>
    <cellStyle name="40% - Accent3 7 4 3 2 3" xfId="7907" xr:uid="{00000000-0005-0000-0000-000074300000}"/>
    <cellStyle name="40% - Accent3 7 4 3 2 3 2" xfId="21519" xr:uid="{00000000-0005-0000-0000-000075300000}"/>
    <cellStyle name="40% - Accent3 7 4 3 2 3_CountryRegionMap" xfId="32475" xr:uid="{00000000-0005-0000-0000-000076300000}"/>
    <cellStyle name="40% - Accent3 7 4 3 2 4" xfId="21520" xr:uid="{00000000-0005-0000-0000-000077300000}"/>
    <cellStyle name="40% - Accent3 7 4 3 2_Attribute (16-17)" xfId="7908" xr:uid="{00000000-0005-0000-0000-000078300000}"/>
    <cellStyle name="40% - Accent3 7 4 3 3" xfId="7909" xr:uid="{00000000-0005-0000-0000-000079300000}"/>
    <cellStyle name="40% - Accent3 7 4 3 3 2" xfId="21521" xr:uid="{00000000-0005-0000-0000-00007A300000}"/>
    <cellStyle name="40% - Accent3 7 4 3 3_CountryRegionMap" xfId="32476" xr:uid="{00000000-0005-0000-0000-00007B300000}"/>
    <cellStyle name="40% - Accent3 7 4 3 4" xfId="21522" xr:uid="{00000000-0005-0000-0000-00007C300000}"/>
    <cellStyle name="40% - Accent3 7 4 3 5" xfId="21523" xr:uid="{00000000-0005-0000-0000-00007D300000}"/>
    <cellStyle name="40% - Accent3 7 4 3 6" xfId="21524" xr:uid="{00000000-0005-0000-0000-00007E300000}"/>
    <cellStyle name="40% - Accent3 7 4 3 7" xfId="21525" xr:uid="{00000000-0005-0000-0000-00007F300000}"/>
    <cellStyle name="40% - Accent3 7 4 3_Attribute (16-17)" xfId="7910" xr:uid="{00000000-0005-0000-0000-000080300000}"/>
    <cellStyle name="40% - Accent3 7 4 4" xfId="7911" xr:uid="{00000000-0005-0000-0000-000081300000}"/>
    <cellStyle name="40% - Accent3 7 4 4 2" xfId="7912" xr:uid="{00000000-0005-0000-0000-000082300000}"/>
    <cellStyle name="40% - Accent3 7 4 4 2 2" xfId="7913" xr:uid="{00000000-0005-0000-0000-000083300000}"/>
    <cellStyle name="40% - Accent3 7 4 4 2 2 2" xfId="21526" xr:uid="{00000000-0005-0000-0000-000084300000}"/>
    <cellStyle name="40% - Accent3 7 4 4 2 2_CountryRegionMap" xfId="32477" xr:uid="{00000000-0005-0000-0000-000085300000}"/>
    <cellStyle name="40% - Accent3 7 4 4 2 3" xfId="7914" xr:uid="{00000000-0005-0000-0000-000086300000}"/>
    <cellStyle name="40% - Accent3 7 4 4 2 3 2" xfId="21527" xr:uid="{00000000-0005-0000-0000-000087300000}"/>
    <cellStyle name="40% - Accent3 7 4 4 2 3_CountryRegionMap" xfId="32478" xr:uid="{00000000-0005-0000-0000-000088300000}"/>
    <cellStyle name="40% - Accent3 7 4 4 2 4" xfId="21528" xr:uid="{00000000-0005-0000-0000-000089300000}"/>
    <cellStyle name="40% - Accent3 7 4 4 2_Attribute (16-17)" xfId="7915" xr:uid="{00000000-0005-0000-0000-00008A300000}"/>
    <cellStyle name="40% - Accent3 7 4 4 3" xfId="7916" xr:uid="{00000000-0005-0000-0000-00008B300000}"/>
    <cellStyle name="40% - Accent3 7 4 4 3 2" xfId="21529" xr:uid="{00000000-0005-0000-0000-00008C300000}"/>
    <cellStyle name="40% - Accent3 7 4 4 3_CountryRegionMap" xfId="32479" xr:uid="{00000000-0005-0000-0000-00008D300000}"/>
    <cellStyle name="40% - Accent3 7 4 4 4" xfId="21530" xr:uid="{00000000-0005-0000-0000-00008E300000}"/>
    <cellStyle name="40% - Accent3 7 4 4 5" xfId="21531" xr:uid="{00000000-0005-0000-0000-00008F300000}"/>
    <cellStyle name="40% - Accent3 7 4 4 6" xfId="21532" xr:uid="{00000000-0005-0000-0000-000090300000}"/>
    <cellStyle name="40% - Accent3 7 4 4 7" xfId="21533" xr:uid="{00000000-0005-0000-0000-000091300000}"/>
    <cellStyle name="40% - Accent3 7 4 4_Attribute (16-17)" xfId="7917" xr:uid="{00000000-0005-0000-0000-000092300000}"/>
    <cellStyle name="40% - Accent3 7 4 5" xfId="7918" xr:uid="{00000000-0005-0000-0000-000093300000}"/>
    <cellStyle name="40% - Accent3 7 4 6" xfId="7919" xr:uid="{00000000-0005-0000-0000-000094300000}"/>
    <cellStyle name="40% - Accent3 7 4 7" xfId="7920" xr:uid="{00000000-0005-0000-0000-000095300000}"/>
    <cellStyle name="40% - Accent3 7 4 8" xfId="7921" xr:uid="{00000000-0005-0000-0000-000096300000}"/>
    <cellStyle name="40% - Accent3 7 4 8 2" xfId="7922" xr:uid="{00000000-0005-0000-0000-000097300000}"/>
    <cellStyle name="40% - Accent3 7 4 8 2 2" xfId="21534" xr:uid="{00000000-0005-0000-0000-000098300000}"/>
    <cellStyle name="40% - Accent3 7 4 8 2_CountryRegionMap" xfId="32480" xr:uid="{00000000-0005-0000-0000-000099300000}"/>
    <cellStyle name="40% - Accent3 7 4 8 3" xfId="7923" xr:uid="{00000000-0005-0000-0000-00009A300000}"/>
    <cellStyle name="40% - Accent3 7 4 8 3 2" xfId="21535" xr:uid="{00000000-0005-0000-0000-00009B300000}"/>
    <cellStyle name="40% - Accent3 7 4 8 3_CountryRegionMap" xfId="32481" xr:uid="{00000000-0005-0000-0000-00009C300000}"/>
    <cellStyle name="40% - Accent3 7 4 8 4" xfId="21536" xr:uid="{00000000-0005-0000-0000-00009D300000}"/>
    <cellStyle name="40% - Accent3 7 4 8_Attribute (16-17)" xfId="7924" xr:uid="{00000000-0005-0000-0000-00009E300000}"/>
    <cellStyle name="40% - Accent3 7 4 9" xfId="7925" xr:uid="{00000000-0005-0000-0000-00009F300000}"/>
    <cellStyle name="40% - Accent3 7 4 9 2" xfId="21537" xr:uid="{00000000-0005-0000-0000-0000A0300000}"/>
    <cellStyle name="40% - Accent3 7 4 9_CountryRegionMap" xfId="32482" xr:uid="{00000000-0005-0000-0000-0000A1300000}"/>
    <cellStyle name="40% - Accent3 7 4_Attribute (16-17)" xfId="7926" xr:uid="{00000000-0005-0000-0000-0000A2300000}"/>
    <cellStyle name="40% - Accent3 7 5" xfId="7927" xr:uid="{00000000-0005-0000-0000-0000A3300000}"/>
    <cellStyle name="40% - Accent3 7 5 2" xfId="7928" xr:uid="{00000000-0005-0000-0000-0000A4300000}"/>
    <cellStyle name="40% - Accent3 7 5 2 2" xfId="7929" xr:uid="{00000000-0005-0000-0000-0000A5300000}"/>
    <cellStyle name="40% - Accent3 7 5 2 2 2" xfId="21538" xr:uid="{00000000-0005-0000-0000-0000A6300000}"/>
    <cellStyle name="40% - Accent3 7 5 2 2_CountryRegionMap" xfId="32483" xr:uid="{00000000-0005-0000-0000-0000A7300000}"/>
    <cellStyle name="40% - Accent3 7 5 2 3" xfId="7930" xr:uid="{00000000-0005-0000-0000-0000A8300000}"/>
    <cellStyle name="40% - Accent3 7 5 2 3 2" xfId="21539" xr:uid="{00000000-0005-0000-0000-0000A9300000}"/>
    <cellStyle name="40% - Accent3 7 5 2 3_CountryRegionMap" xfId="32484" xr:uid="{00000000-0005-0000-0000-0000AA300000}"/>
    <cellStyle name="40% - Accent3 7 5 2 4" xfId="21540" xr:uid="{00000000-0005-0000-0000-0000AB300000}"/>
    <cellStyle name="40% - Accent3 7 5 2_Attribute (16-17)" xfId="7931" xr:uid="{00000000-0005-0000-0000-0000AC300000}"/>
    <cellStyle name="40% - Accent3 7 5 3" xfId="7932" xr:uid="{00000000-0005-0000-0000-0000AD300000}"/>
    <cellStyle name="40% - Accent3 7 5 3 2" xfId="21541" xr:uid="{00000000-0005-0000-0000-0000AE300000}"/>
    <cellStyle name="40% - Accent3 7 5 3_CountryRegionMap" xfId="32485" xr:uid="{00000000-0005-0000-0000-0000AF300000}"/>
    <cellStyle name="40% - Accent3 7 5 4" xfId="21542" xr:uid="{00000000-0005-0000-0000-0000B0300000}"/>
    <cellStyle name="40% - Accent3 7 5 5" xfId="21543" xr:uid="{00000000-0005-0000-0000-0000B1300000}"/>
    <cellStyle name="40% - Accent3 7 5 6" xfId="21544" xr:uid="{00000000-0005-0000-0000-0000B2300000}"/>
    <cellStyle name="40% - Accent3 7 5 7" xfId="21545" xr:uid="{00000000-0005-0000-0000-0000B3300000}"/>
    <cellStyle name="40% - Accent3 7 5_Attribute (16-17)" xfId="7933" xr:uid="{00000000-0005-0000-0000-0000B4300000}"/>
    <cellStyle name="40% - Accent3 7 6" xfId="7934" xr:uid="{00000000-0005-0000-0000-0000B5300000}"/>
    <cellStyle name="40% - Accent3 7 6 2" xfId="7935" xr:uid="{00000000-0005-0000-0000-0000B6300000}"/>
    <cellStyle name="40% - Accent3 7 6 2 2" xfId="7936" xr:uid="{00000000-0005-0000-0000-0000B7300000}"/>
    <cellStyle name="40% - Accent3 7 6 2 2 2" xfId="21546" xr:uid="{00000000-0005-0000-0000-0000B8300000}"/>
    <cellStyle name="40% - Accent3 7 6 2 2_CountryRegionMap" xfId="32486" xr:uid="{00000000-0005-0000-0000-0000B9300000}"/>
    <cellStyle name="40% - Accent3 7 6 2 3" xfId="7937" xr:uid="{00000000-0005-0000-0000-0000BA300000}"/>
    <cellStyle name="40% - Accent3 7 6 2 3 2" xfId="21547" xr:uid="{00000000-0005-0000-0000-0000BB300000}"/>
    <cellStyle name="40% - Accent3 7 6 2 3_CountryRegionMap" xfId="32487" xr:uid="{00000000-0005-0000-0000-0000BC300000}"/>
    <cellStyle name="40% - Accent3 7 6 2 4" xfId="21548" xr:uid="{00000000-0005-0000-0000-0000BD300000}"/>
    <cellStyle name="40% - Accent3 7 6 2_Attribute (16-17)" xfId="7938" xr:uid="{00000000-0005-0000-0000-0000BE300000}"/>
    <cellStyle name="40% - Accent3 7 6 3" xfId="7939" xr:uid="{00000000-0005-0000-0000-0000BF300000}"/>
    <cellStyle name="40% - Accent3 7 6 3 2" xfId="21549" xr:uid="{00000000-0005-0000-0000-0000C0300000}"/>
    <cellStyle name="40% - Accent3 7 6 3_CountryRegionMap" xfId="32488" xr:uid="{00000000-0005-0000-0000-0000C1300000}"/>
    <cellStyle name="40% - Accent3 7 6 4" xfId="21550" xr:uid="{00000000-0005-0000-0000-0000C2300000}"/>
    <cellStyle name="40% - Accent3 7 6 5" xfId="21551" xr:uid="{00000000-0005-0000-0000-0000C3300000}"/>
    <cellStyle name="40% - Accent3 7 6 6" xfId="21552" xr:uid="{00000000-0005-0000-0000-0000C4300000}"/>
    <cellStyle name="40% - Accent3 7 6 7" xfId="21553" xr:uid="{00000000-0005-0000-0000-0000C5300000}"/>
    <cellStyle name="40% - Accent3 7 6_Attribute (16-17)" xfId="7940" xr:uid="{00000000-0005-0000-0000-0000C6300000}"/>
    <cellStyle name="40% - Accent3 7 7" xfId="7941" xr:uid="{00000000-0005-0000-0000-0000C7300000}"/>
    <cellStyle name="40% - Accent3 7 7 2" xfId="7942" xr:uid="{00000000-0005-0000-0000-0000C8300000}"/>
    <cellStyle name="40% - Accent3 7 7 2 2" xfId="7943" xr:uid="{00000000-0005-0000-0000-0000C9300000}"/>
    <cellStyle name="40% - Accent3 7 7 2 2 2" xfId="21554" xr:uid="{00000000-0005-0000-0000-0000CA300000}"/>
    <cellStyle name="40% - Accent3 7 7 2 2_CountryRegionMap" xfId="32489" xr:uid="{00000000-0005-0000-0000-0000CB300000}"/>
    <cellStyle name="40% - Accent3 7 7 2 3" xfId="7944" xr:uid="{00000000-0005-0000-0000-0000CC300000}"/>
    <cellStyle name="40% - Accent3 7 7 2 3 2" xfId="21555" xr:uid="{00000000-0005-0000-0000-0000CD300000}"/>
    <cellStyle name="40% - Accent3 7 7 2 3_CountryRegionMap" xfId="32490" xr:uid="{00000000-0005-0000-0000-0000CE300000}"/>
    <cellStyle name="40% - Accent3 7 7 2 4" xfId="21556" xr:uid="{00000000-0005-0000-0000-0000CF300000}"/>
    <cellStyle name="40% - Accent3 7 7 2_Attribute (16-17)" xfId="7945" xr:uid="{00000000-0005-0000-0000-0000D0300000}"/>
    <cellStyle name="40% - Accent3 7 7 3" xfId="7946" xr:uid="{00000000-0005-0000-0000-0000D1300000}"/>
    <cellStyle name="40% - Accent3 7 7 3 2" xfId="21557" xr:uid="{00000000-0005-0000-0000-0000D2300000}"/>
    <cellStyle name="40% - Accent3 7 7 3_CountryRegionMap" xfId="32491" xr:uid="{00000000-0005-0000-0000-0000D3300000}"/>
    <cellStyle name="40% - Accent3 7 7 4" xfId="21558" xr:uid="{00000000-0005-0000-0000-0000D4300000}"/>
    <cellStyle name="40% - Accent3 7 7 5" xfId="21559" xr:uid="{00000000-0005-0000-0000-0000D5300000}"/>
    <cellStyle name="40% - Accent3 7 7 6" xfId="21560" xr:uid="{00000000-0005-0000-0000-0000D6300000}"/>
    <cellStyle name="40% - Accent3 7 7 7" xfId="21561" xr:uid="{00000000-0005-0000-0000-0000D7300000}"/>
    <cellStyle name="40% - Accent3 7 7_Attribute (16-17)" xfId="7947" xr:uid="{00000000-0005-0000-0000-0000D8300000}"/>
    <cellStyle name="40% - Accent3 7 8" xfId="7948" xr:uid="{00000000-0005-0000-0000-0000D9300000}"/>
    <cellStyle name="40% - Accent3 7 9" xfId="7949" xr:uid="{00000000-0005-0000-0000-0000DA300000}"/>
    <cellStyle name="40% - Accent3 7_Attribute" xfId="18038" xr:uid="{00000000-0005-0000-0000-0000DB300000}"/>
    <cellStyle name="40% - Accent3 8" xfId="308" xr:uid="{00000000-0005-0000-0000-0000DC300000}"/>
    <cellStyle name="40% - Accent3 8 10" xfId="7950" xr:uid="{00000000-0005-0000-0000-0000DD300000}"/>
    <cellStyle name="40% - Accent3 8 11" xfId="7951" xr:uid="{00000000-0005-0000-0000-0000DE300000}"/>
    <cellStyle name="40% - Accent3 8 11 2" xfId="7952" xr:uid="{00000000-0005-0000-0000-0000DF300000}"/>
    <cellStyle name="40% - Accent3 8 11 2 2" xfId="21562" xr:uid="{00000000-0005-0000-0000-0000E0300000}"/>
    <cellStyle name="40% - Accent3 8 11 2_CountryRegionMap" xfId="32492" xr:uid="{00000000-0005-0000-0000-0000E1300000}"/>
    <cellStyle name="40% - Accent3 8 11 3" xfId="7953" xr:uid="{00000000-0005-0000-0000-0000E2300000}"/>
    <cellStyle name="40% - Accent3 8 11 3 2" xfId="21563" xr:uid="{00000000-0005-0000-0000-0000E3300000}"/>
    <cellStyle name="40% - Accent3 8 11 3_CountryRegionMap" xfId="32493" xr:uid="{00000000-0005-0000-0000-0000E4300000}"/>
    <cellStyle name="40% - Accent3 8 11 4" xfId="21564" xr:uid="{00000000-0005-0000-0000-0000E5300000}"/>
    <cellStyle name="40% - Accent3 8 11_Attribute (16-17)" xfId="7954" xr:uid="{00000000-0005-0000-0000-0000E6300000}"/>
    <cellStyle name="40% - Accent3 8 12" xfId="7955" xr:uid="{00000000-0005-0000-0000-0000E7300000}"/>
    <cellStyle name="40% - Accent3 8 12 2" xfId="21565" xr:uid="{00000000-0005-0000-0000-0000E8300000}"/>
    <cellStyle name="40% - Accent3 8 12_CountryRegionMap" xfId="32494" xr:uid="{00000000-0005-0000-0000-0000E9300000}"/>
    <cellStyle name="40% - Accent3 8 13" xfId="21566" xr:uid="{00000000-0005-0000-0000-0000EA300000}"/>
    <cellStyle name="40% - Accent3 8 14" xfId="21567" xr:uid="{00000000-0005-0000-0000-0000EB300000}"/>
    <cellStyle name="40% - Accent3 8 15" xfId="21568" xr:uid="{00000000-0005-0000-0000-0000EC300000}"/>
    <cellStyle name="40% - Accent3 8 16" xfId="21569" xr:uid="{00000000-0005-0000-0000-0000ED300000}"/>
    <cellStyle name="40% - Accent3 8 17" xfId="21570" xr:uid="{00000000-0005-0000-0000-0000EE300000}"/>
    <cellStyle name="40% - Accent3 8 18" xfId="21571" xr:uid="{00000000-0005-0000-0000-0000EF300000}"/>
    <cellStyle name="40% - Accent3 8 2" xfId="7956" xr:uid="{00000000-0005-0000-0000-0000F0300000}"/>
    <cellStyle name="40% - Accent3 8 2 10" xfId="7957" xr:uid="{00000000-0005-0000-0000-0000F1300000}"/>
    <cellStyle name="40% - Accent3 8 2 10 2" xfId="21572" xr:uid="{00000000-0005-0000-0000-0000F2300000}"/>
    <cellStyle name="40% - Accent3 8 2 10_CountryRegionMap" xfId="32495" xr:uid="{00000000-0005-0000-0000-0000F3300000}"/>
    <cellStyle name="40% - Accent3 8 2 11" xfId="21573" xr:uid="{00000000-0005-0000-0000-0000F4300000}"/>
    <cellStyle name="40% - Accent3 8 2 2" xfId="7958" xr:uid="{00000000-0005-0000-0000-0000F5300000}"/>
    <cellStyle name="40% - Accent3 8 2 2 10" xfId="21574" xr:uid="{00000000-0005-0000-0000-0000F6300000}"/>
    <cellStyle name="40% - Accent3 8 2 2 2" xfId="7959" xr:uid="{00000000-0005-0000-0000-0000F7300000}"/>
    <cellStyle name="40% - Accent3 8 2 2 2 2" xfId="7960" xr:uid="{00000000-0005-0000-0000-0000F8300000}"/>
    <cellStyle name="40% - Accent3 8 2 2 2 2 2" xfId="7961" xr:uid="{00000000-0005-0000-0000-0000F9300000}"/>
    <cellStyle name="40% - Accent3 8 2 2 2 2 2 2" xfId="21575" xr:uid="{00000000-0005-0000-0000-0000FA300000}"/>
    <cellStyle name="40% - Accent3 8 2 2 2 2 2_CountryRegionMap" xfId="32496" xr:uid="{00000000-0005-0000-0000-0000FB300000}"/>
    <cellStyle name="40% - Accent3 8 2 2 2 2 3" xfId="7962" xr:uid="{00000000-0005-0000-0000-0000FC300000}"/>
    <cellStyle name="40% - Accent3 8 2 2 2 2 3 2" xfId="21576" xr:uid="{00000000-0005-0000-0000-0000FD300000}"/>
    <cellStyle name="40% - Accent3 8 2 2 2 2 3_CountryRegionMap" xfId="32497" xr:uid="{00000000-0005-0000-0000-0000FE300000}"/>
    <cellStyle name="40% - Accent3 8 2 2 2 2 4" xfId="21577" xr:uid="{00000000-0005-0000-0000-0000FF300000}"/>
    <cellStyle name="40% - Accent3 8 2 2 2 2_Attribute (16-17)" xfId="7963" xr:uid="{00000000-0005-0000-0000-000000310000}"/>
    <cellStyle name="40% - Accent3 8 2 2 2 3" xfId="7964" xr:uid="{00000000-0005-0000-0000-000001310000}"/>
    <cellStyle name="40% - Accent3 8 2 2 2 3 2" xfId="21578" xr:uid="{00000000-0005-0000-0000-000002310000}"/>
    <cellStyle name="40% - Accent3 8 2 2 2 3_CountryRegionMap" xfId="32498" xr:uid="{00000000-0005-0000-0000-000003310000}"/>
    <cellStyle name="40% - Accent3 8 2 2 2 4" xfId="21579" xr:uid="{00000000-0005-0000-0000-000004310000}"/>
    <cellStyle name="40% - Accent3 8 2 2 2 5" xfId="21580" xr:uid="{00000000-0005-0000-0000-000005310000}"/>
    <cellStyle name="40% - Accent3 8 2 2 2 6" xfId="21581" xr:uid="{00000000-0005-0000-0000-000006310000}"/>
    <cellStyle name="40% - Accent3 8 2 2 2 7" xfId="21582" xr:uid="{00000000-0005-0000-0000-000007310000}"/>
    <cellStyle name="40% - Accent3 8 2 2 2_Attribute (16-17)" xfId="7965" xr:uid="{00000000-0005-0000-0000-000008310000}"/>
    <cellStyle name="40% - Accent3 8 2 2 3" xfId="7966" xr:uid="{00000000-0005-0000-0000-000009310000}"/>
    <cellStyle name="40% - Accent3 8 2 2 3 2" xfId="7967" xr:uid="{00000000-0005-0000-0000-00000A310000}"/>
    <cellStyle name="40% - Accent3 8 2 2 3 2 2" xfId="7968" xr:uid="{00000000-0005-0000-0000-00000B310000}"/>
    <cellStyle name="40% - Accent3 8 2 2 3 2 2 2" xfId="21583" xr:uid="{00000000-0005-0000-0000-00000C310000}"/>
    <cellStyle name="40% - Accent3 8 2 2 3 2 2_CountryRegionMap" xfId="32499" xr:uid="{00000000-0005-0000-0000-00000D310000}"/>
    <cellStyle name="40% - Accent3 8 2 2 3 2 3" xfId="7969" xr:uid="{00000000-0005-0000-0000-00000E310000}"/>
    <cellStyle name="40% - Accent3 8 2 2 3 2 3 2" xfId="21584" xr:uid="{00000000-0005-0000-0000-00000F310000}"/>
    <cellStyle name="40% - Accent3 8 2 2 3 2 3_CountryRegionMap" xfId="32500" xr:uid="{00000000-0005-0000-0000-000010310000}"/>
    <cellStyle name="40% - Accent3 8 2 2 3 2 4" xfId="21585" xr:uid="{00000000-0005-0000-0000-000011310000}"/>
    <cellStyle name="40% - Accent3 8 2 2 3 2_Attribute (16-17)" xfId="7970" xr:uid="{00000000-0005-0000-0000-000012310000}"/>
    <cellStyle name="40% - Accent3 8 2 2 3 3" xfId="7971" xr:uid="{00000000-0005-0000-0000-000013310000}"/>
    <cellStyle name="40% - Accent3 8 2 2 3 3 2" xfId="21586" xr:uid="{00000000-0005-0000-0000-000014310000}"/>
    <cellStyle name="40% - Accent3 8 2 2 3 3_CountryRegionMap" xfId="32501" xr:uid="{00000000-0005-0000-0000-000015310000}"/>
    <cellStyle name="40% - Accent3 8 2 2 3 4" xfId="21587" xr:uid="{00000000-0005-0000-0000-000016310000}"/>
    <cellStyle name="40% - Accent3 8 2 2 3 5" xfId="21588" xr:uid="{00000000-0005-0000-0000-000017310000}"/>
    <cellStyle name="40% - Accent3 8 2 2 3 6" xfId="21589" xr:uid="{00000000-0005-0000-0000-000018310000}"/>
    <cellStyle name="40% - Accent3 8 2 2 3 7" xfId="21590" xr:uid="{00000000-0005-0000-0000-000019310000}"/>
    <cellStyle name="40% - Accent3 8 2 2 3_Attribute (16-17)" xfId="7972" xr:uid="{00000000-0005-0000-0000-00001A310000}"/>
    <cellStyle name="40% - Accent3 8 2 2 4" xfId="7973" xr:uid="{00000000-0005-0000-0000-00001B310000}"/>
    <cellStyle name="40% - Accent3 8 2 2 4 2" xfId="7974" xr:uid="{00000000-0005-0000-0000-00001C310000}"/>
    <cellStyle name="40% - Accent3 8 2 2 4 2 2" xfId="7975" xr:uid="{00000000-0005-0000-0000-00001D310000}"/>
    <cellStyle name="40% - Accent3 8 2 2 4 2 2 2" xfId="21591" xr:uid="{00000000-0005-0000-0000-00001E310000}"/>
    <cellStyle name="40% - Accent3 8 2 2 4 2 2_CountryRegionMap" xfId="32502" xr:uid="{00000000-0005-0000-0000-00001F310000}"/>
    <cellStyle name="40% - Accent3 8 2 2 4 2 3" xfId="7976" xr:uid="{00000000-0005-0000-0000-000020310000}"/>
    <cellStyle name="40% - Accent3 8 2 2 4 2 3 2" xfId="21592" xr:uid="{00000000-0005-0000-0000-000021310000}"/>
    <cellStyle name="40% - Accent3 8 2 2 4 2 3_CountryRegionMap" xfId="32503" xr:uid="{00000000-0005-0000-0000-000022310000}"/>
    <cellStyle name="40% - Accent3 8 2 2 4 2 4" xfId="21593" xr:uid="{00000000-0005-0000-0000-000023310000}"/>
    <cellStyle name="40% - Accent3 8 2 2 4 2_Attribute (16-17)" xfId="7977" xr:uid="{00000000-0005-0000-0000-000024310000}"/>
    <cellStyle name="40% - Accent3 8 2 2 4 3" xfId="7978" xr:uid="{00000000-0005-0000-0000-000025310000}"/>
    <cellStyle name="40% - Accent3 8 2 2 4 3 2" xfId="21594" xr:uid="{00000000-0005-0000-0000-000026310000}"/>
    <cellStyle name="40% - Accent3 8 2 2 4 3_CountryRegionMap" xfId="32504" xr:uid="{00000000-0005-0000-0000-000027310000}"/>
    <cellStyle name="40% - Accent3 8 2 2 4 4" xfId="21595" xr:uid="{00000000-0005-0000-0000-000028310000}"/>
    <cellStyle name="40% - Accent3 8 2 2 4 5" xfId="21596" xr:uid="{00000000-0005-0000-0000-000029310000}"/>
    <cellStyle name="40% - Accent3 8 2 2 4 6" xfId="21597" xr:uid="{00000000-0005-0000-0000-00002A310000}"/>
    <cellStyle name="40% - Accent3 8 2 2 4 7" xfId="21598" xr:uid="{00000000-0005-0000-0000-00002B310000}"/>
    <cellStyle name="40% - Accent3 8 2 2 4_Attribute (16-17)" xfId="7979" xr:uid="{00000000-0005-0000-0000-00002C310000}"/>
    <cellStyle name="40% - Accent3 8 2 2 5" xfId="7980" xr:uid="{00000000-0005-0000-0000-00002D310000}"/>
    <cellStyle name="40% - Accent3 8 2 2 6" xfId="7981" xr:uid="{00000000-0005-0000-0000-00002E310000}"/>
    <cellStyle name="40% - Accent3 8 2 2 7" xfId="7982" xr:uid="{00000000-0005-0000-0000-00002F310000}"/>
    <cellStyle name="40% - Accent3 8 2 2 8" xfId="7983" xr:uid="{00000000-0005-0000-0000-000030310000}"/>
    <cellStyle name="40% - Accent3 8 2 2 8 2" xfId="7984" xr:uid="{00000000-0005-0000-0000-000031310000}"/>
    <cellStyle name="40% - Accent3 8 2 2 8 2 2" xfId="21599" xr:uid="{00000000-0005-0000-0000-000032310000}"/>
    <cellStyle name="40% - Accent3 8 2 2 8 2_CountryRegionMap" xfId="32505" xr:uid="{00000000-0005-0000-0000-000033310000}"/>
    <cellStyle name="40% - Accent3 8 2 2 8 3" xfId="7985" xr:uid="{00000000-0005-0000-0000-000034310000}"/>
    <cellStyle name="40% - Accent3 8 2 2 8 3 2" xfId="21600" xr:uid="{00000000-0005-0000-0000-000035310000}"/>
    <cellStyle name="40% - Accent3 8 2 2 8 3_CountryRegionMap" xfId="32506" xr:uid="{00000000-0005-0000-0000-000036310000}"/>
    <cellStyle name="40% - Accent3 8 2 2 8 4" xfId="21601" xr:uid="{00000000-0005-0000-0000-000037310000}"/>
    <cellStyle name="40% - Accent3 8 2 2 8_Attribute (16-17)" xfId="7986" xr:uid="{00000000-0005-0000-0000-000038310000}"/>
    <cellStyle name="40% - Accent3 8 2 2 9" xfId="7987" xr:uid="{00000000-0005-0000-0000-000039310000}"/>
    <cellStyle name="40% - Accent3 8 2 2 9 2" xfId="21602" xr:uid="{00000000-0005-0000-0000-00003A310000}"/>
    <cellStyle name="40% - Accent3 8 2 2 9_CountryRegionMap" xfId="32507" xr:uid="{00000000-0005-0000-0000-00003B310000}"/>
    <cellStyle name="40% - Accent3 8 2 2_Attribute (16-17)" xfId="7988" xr:uid="{00000000-0005-0000-0000-00003C310000}"/>
    <cellStyle name="40% - Accent3 8 2 3" xfId="7989" xr:uid="{00000000-0005-0000-0000-00003D310000}"/>
    <cellStyle name="40% - Accent3 8 2 3 2" xfId="7990" xr:uid="{00000000-0005-0000-0000-00003E310000}"/>
    <cellStyle name="40% - Accent3 8 2 3 2 2" xfId="7991" xr:uid="{00000000-0005-0000-0000-00003F310000}"/>
    <cellStyle name="40% - Accent3 8 2 3 2 2 2" xfId="21603" xr:uid="{00000000-0005-0000-0000-000040310000}"/>
    <cellStyle name="40% - Accent3 8 2 3 2 2_CountryRegionMap" xfId="32508" xr:uid="{00000000-0005-0000-0000-000041310000}"/>
    <cellStyle name="40% - Accent3 8 2 3 2 3" xfId="7992" xr:uid="{00000000-0005-0000-0000-000042310000}"/>
    <cellStyle name="40% - Accent3 8 2 3 2 3 2" xfId="21604" xr:uid="{00000000-0005-0000-0000-000043310000}"/>
    <cellStyle name="40% - Accent3 8 2 3 2 3_CountryRegionMap" xfId="32509" xr:uid="{00000000-0005-0000-0000-000044310000}"/>
    <cellStyle name="40% - Accent3 8 2 3 2 4" xfId="21605" xr:uid="{00000000-0005-0000-0000-000045310000}"/>
    <cellStyle name="40% - Accent3 8 2 3 2_Attribute (16-17)" xfId="7993" xr:uid="{00000000-0005-0000-0000-000046310000}"/>
    <cellStyle name="40% - Accent3 8 2 3 3" xfId="7994" xr:uid="{00000000-0005-0000-0000-000047310000}"/>
    <cellStyle name="40% - Accent3 8 2 3 3 2" xfId="21606" xr:uid="{00000000-0005-0000-0000-000048310000}"/>
    <cellStyle name="40% - Accent3 8 2 3 3_CountryRegionMap" xfId="32510" xr:uid="{00000000-0005-0000-0000-000049310000}"/>
    <cellStyle name="40% - Accent3 8 2 3 4" xfId="21607" xr:uid="{00000000-0005-0000-0000-00004A310000}"/>
    <cellStyle name="40% - Accent3 8 2 3 5" xfId="21608" xr:uid="{00000000-0005-0000-0000-00004B310000}"/>
    <cellStyle name="40% - Accent3 8 2 3 6" xfId="21609" xr:uid="{00000000-0005-0000-0000-00004C310000}"/>
    <cellStyle name="40% - Accent3 8 2 3 7" xfId="21610" xr:uid="{00000000-0005-0000-0000-00004D310000}"/>
    <cellStyle name="40% - Accent3 8 2 3_Attribute (16-17)" xfId="7995" xr:uid="{00000000-0005-0000-0000-00004E310000}"/>
    <cellStyle name="40% - Accent3 8 2 4" xfId="7996" xr:uid="{00000000-0005-0000-0000-00004F310000}"/>
    <cellStyle name="40% - Accent3 8 2 4 2" xfId="7997" xr:uid="{00000000-0005-0000-0000-000050310000}"/>
    <cellStyle name="40% - Accent3 8 2 4 2 2" xfId="7998" xr:uid="{00000000-0005-0000-0000-000051310000}"/>
    <cellStyle name="40% - Accent3 8 2 4 2 2 2" xfId="21611" xr:uid="{00000000-0005-0000-0000-000052310000}"/>
    <cellStyle name="40% - Accent3 8 2 4 2 2_CountryRegionMap" xfId="32511" xr:uid="{00000000-0005-0000-0000-000053310000}"/>
    <cellStyle name="40% - Accent3 8 2 4 2 3" xfId="7999" xr:uid="{00000000-0005-0000-0000-000054310000}"/>
    <cellStyle name="40% - Accent3 8 2 4 2 3 2" xfId="21612" xr:uid="{00000000-0005-0000-0000-000055310000}"/>
    <cellStyle name="40% - Accent3 8 2 4 2 3_CountryRegionMap" xfId="32512" xr:uid="{00000000-0005-0000-0000-000056310000}"/>
    <cellStyle name="40% - Accent3 8 2 4 2 4" xfId="21613" xr:uid="{00000000-0005-0000-0000-000057310000}"/>
    <cellStyle name="40% - Accent3 8 2 4 2_Attribute (16-17)" xfId="8000" xr:uid="{00000000-0005-0000-0000-000058310000}"/>
    <cellStyle name="40% - Accent3 8 2 4 3" xfId="8001" xr:uid="{00000000-0005-0000-0000-000059310000}"/>
    <cellStyle name="40% - Accent3 8 2 4 3 2" xfId="21614" xr:uid="{00000000-0005-0000-0000-00005A310000}"/>
    <cellStyle name="40% - Accent3 8 2 4 3_CountryRegionMap" xfId="32513" xr:uid="{00000000-0005-0000-0000-00005B310000}"/>
    <cellStyle name="40% - Accent3 8 2 4 4" xfId="21615" xr:uid="{00000000-0005-0000-0000-00005C310000}"/>
    <cellStyle name="40% - Accent3 8 2 4 5" xfId="21616" xr:uid="{00000000-0005-0000-0000-00005D310000}"/>
    <cellStyle name="40% - Accent3 8 2 4 6" xfId="21617" xr:uid="{00000000-0005-0000-0000-00005E310000}"/>
    <cellStyle name="40% - Accent3 8 2 4 7" xfId="21618" xr:uid="{00000000-0005-0000-0000-00005F310000}"/>
    <cellStyle name="40% - Accent3 8 2 4_Attribute (16-17)" xfId="8002" xr:uid="{00000000-0005-0000-0000-000060310000}"/>
    <cellStyle name="40% - Accent3 8 2 5" xfId="8003" xr:uid="{00000000-0005-0000-0000-000061310000}"/>
    <cellStyle name="40% - Accent3 8 2 5 2" xfId="8004" xr:uid="{00000000-0005-0000-0000-000062310000}"/>
    <cellStyle name="40% - Accent3 8 2 5 2 2" xfId="8005" xr:uid="{00000000-0005-0000-0000-000063310000}"/>
    <cellStyle name="40% - Accent3 8 2 5 2 2 2" xfId="21619" xr:uid="{00000000-0005-0000-0000-000064310000}"/>
    <cellStyle name="40% - Accent3 8 2 5 2 2_CountryRegionMap" xfId="32514" xr:uid="{00000000-0005-0000-0000-000065310000}"/>
    <cellStyle name="40% - Accent3 8 2 5 2 3" xfId="8006" xr:uid="{00000000-0005-0000-0000-000066310000}"/>
    <cellStyle name="40% - Accent3 8 2 5 2 3 2" xfId="21620" xr:uid="{00000000-0005-0000-0000-000067310000}"/>
    <cellStyle name="40% - Accent3 8 2 5 2 3_CountryRegionMap" xfId="32515" xr:uid="{00000000-0005-0000-0000-000068310000}"/>
    <cellStyle name="40% - Accent3 8 2 5 2 4" xfId="21621" xr:uid="{00000000-0005-0000-0000-000069310000}"/>
    <cellStyle name="40% - Accent3 8 2 5 2_Attribute (16-17)" xfId="8007" xr:uid="{00000000-0005-0000-0000-00006A310000}"/>
    <cellStyle name="40% - Accent3 8 2 5 3" xfId="8008" xr:uid="{00000000-0005-0000-0000-00006B310000}"/>
    <cellStyle name="40% - Accent3 8 2 5 3 2" xfId="21622" xr:uid="{00000000-0005-0000-0000-00006C310000}"/>
    <cellStyle name="40% - Accent3 8 2 5 3_CountryRegionMap" xfId="32516" xr:uid="{00000000-0005-0000-0000-00006D310000}"/>
    <cellStyle name="40% - Accent3 8 2 5 4" xfId="21623" xr:uid="{00000000-0005-0000-0000-00006E310000}"/>
    <cellStyle name="40% - Accent3 8 2 5 5" xfId="21624" xr:uid="{00000000-0005-0000-0000-00006F310000}"/>
    <cellStyle name="40% - Accent3 8 2 5 6" xfId="21625" xr:uid="{00000000-0005-0000-0000-000070310000}"/>
    <cellStyle name="40% - Accent3 8 2 5 7" xfId="21626" xr:uid="{00000000-0005-0000-0000-000071310000}"/>
    <cellStyle name="40% - Accent3 8 2 5_Attribute (16-17)" xfId="8009" xr:uid="{00000000-0005-0000-0000-000072310000}"/>
    <cellStyle name="40% - Accent3 8 2 6" xfId="8010" xr:uid="{00000000-0005-0000-0000-000073310000}"/>
    <cellStyle name="40% - Accent3 8 2 7" xfId="8011" xr:uid="{00000000-0005-0000-0000-000074310000}"/>
    <cellStyle name="40% - Accent3 8 2 8" xfId="8012" xr:uid="{00000000-0005-0000-0000-000075310000}"/>
    <cellStyle name="40% - Accent3 8 2 9" xfId="8013" xr:uid="{00000000-0005-0000-0000-000076310000}"/>
    <cellStyle name="40% - Accent3 8 2 9 2" xfId="8014" xr:uid="{00000000-0005-0000-0000-000077310000}"/>
    <cellStyle name="40% - Accent3 8 2 9 2 2" xfId="21627" xr:uid="{00000000-0005-0000-0000-000078310000}"/>
    <cellStyle name="40% - Accent3 8 2 9 2_CountryRegionMap" xfId="32517" xr:uid="{00000000-0005-0000-0000-000079310000}"/>
    <cellStyle name="40% - Accent3 8 2 9 3" xfId="8015" xr:uid="{00000000-0005-0000-0000-00007A310000}"/>
    <cellStyle name="40% - Accent3 8 2 9 3 2" xfId="21628" xr:uid="{00000000-0005-0000-0000-00007B310000}"/>
    <cellStyle name="40% - Accent3 8 2 9 3_CountryRegionMap" xfId="32518" xr:uid="{00000000-0005-0000-0000-00007C310000}"/>
    <cellStyle name="40% - Accent3 8 2 9 4" xfId="21629" xr:uid="{00000000-0005-0000-0000-00007D310000}"/>
    <cellStyle name="40% - Accent3 8 2 9_Attribute (16-17)" xfId="8016" xr:uid="{00000000-0005-0000-0000-00007E310000}"/>
    <cellStyle name="40% - Accent3 8 2_Attribute (16-17)" xfId="8017" xr:uid="{00000000-0005-0000-0000-00007F310000}"/>
    <cellStyle name="40% - Accent3 8 3" xfId="8018" xr:uid="{00000000-0005-0000-0000-000080310000}"/>
    <cellStyle name="40% - Accent3 8 3 10" xfId="21630" xr:uid="{00000000-0005-0000-0000-000081310000}"/>
    <cellStyle name="40% - Accent3 8 3 2" xfId="8019" xr:uid="{00000000-0005-0000-0000-000082310000}"/>
    <cellStyle name="40% - Accent3 8 3 2 2" xfId="8020" xr:uid="{00000000-0005-0000-0000-000083310000}"/>
    <cellStyle name="40% - Accent3 8 3 2 2 2" xfId="8021" xr:uid="{00000000-0005-0000-0000-000084310000}"/>
    <cellStyle name="40% - Accent3 8 3 2 2 2 2" xfId="21631" xr:uid="{00000000-0005-0000-0000-000085310000}"/>
    <cellStyle name="40% - Accent3 8 3 2 2 2_CountryRegionMap" xfId="32519" xr:uid="{00000000-0005-0000-0000-000086310000}"/>
    <cellStyle name="40% - Accent3 8 3 2 2 3" xfId="8022" xr:uid="{00000000-0005-0000-0000-000087310000}"/>
    <cellStyle name="40% - Accent3 8 3 2 2 3 2" xfId="21632" xr:uid="{00000000-0005-0000-0000-000088310000}"/>
    <cellStyle name="40% - Accent3 8 3 2 2 3_CountryRegionMap" xfId="32520" xr:uid="{00000000-0005-0000-0000-000089310000}"/>
    <cellStyle name="40% - Accent3 8 3 2 2 4" xfId="21633" xr:uid="{00000000-0005-0000-0000-00008A310000}"/>
    <cellStyle name="40% - Accent3 8 3 2 2_Attribute (16-17)" xfId="8023" xr:uid="{00000000-0005-0000-0000-00008B310000}"/>
    <cellStyle name="40% - Accent3 8 3 2 3" xfId="8024" xr:uid="{00000000-0005-0000-0000-00008C310000}"/>
    <cellStyle name="40% - Accent3 8 3 2 3 2" xfId="21634" xr:uid="{00000000-0005-0000-0000-00008D310000}"/>
    <cellStyle name="40% - Accent3 8 3 2 3_CountryRegionMap" xfId="32521" xr:uid="{00000000-0005-0000-0000-00008E310000}"/>
    <cellStyle name="40% - Accent3 8 3 2 4" xfId="21635" xr:uid="{00000000-0005-0000-0000-00008F310000}"/>
    <cellStyle name="40% - Accent3 8 3 2 5" xfId="21636" xr:uid="{00000000-0005-0000-0000-000090310000}"/>
    <cellStyle name="40% - Accent3 8 3 2 6" xfId="21637" xr:uid="{00000000-0005-0000-0000-000091310000}"/>
    <cellStyle name="40% - Accent3 8 3 2 7" xfId="21638" xr:uid="{00000000-0005-0000-0000-000092310000}"/>
    <cellStyle name="40% - Accent3 8 3 2_Attribute (16-17)" xfId="8025" xr:uid="{00000000-0005-0000-0000-000093310000}"/>
    <cellStyle name="40% - Accent3 8 3 3" xfId="8026" xr:uid="{00000000-0005-0000-0000-000094310000}"/>
    <cellStyle name="40% - Accent3 8 3 3 2" xfId="8027" xr:uid="{00000000-0005-0000-0000-000095310000}"/>
    <cellStyle name="40% - Accent3 8 3 3 2 2" xfId="8028" xr:uid="{00000000-0005-0000-0000-000096310000}"/>
    <cellStyle name="40% - Accent3 8 3 3 2 2 2" xfId="21639" xr:uid="{00000000-0005-0000-0000-000097310000}"/>
    <cellStyle name="40% - Accent3 8 3 3 2 2_CountryRegionMap" xfId="32522" xr:uid="{00000000-0005-0000-0000-000098310000}"/>
    <cellStyle name="40% - Accent3 8 3 3 2 3" xfId="8029" xr:uid="{00000000-0005-0000-0000-000099310000}"/>
    <cellStyle name="40% - Accent3 8 3 3 2 3 2" xfId="21640" xr:uid="{00000000-0005-0000-0000-00009A310000}"/>
    <cellStyle name="40% - Accent3 8 3 3 2 3_CountryRegionMap" xfId="32523" xr:uid="{00000000-0005-0000-0000-00009B310000}"/>
    <cellStyle name="40% - Accent3 8 3 3 2 4" xfId="21641" xr:uid="{00000000-0005-0000-0000-00009C310000}"/>
    <cellStyle name="40% - Accent3 8 3 3 2_Attribute (16-17)" xfId="8030" xr:uid="{00000000-0005-0000-0000-00009D310000}"/>
    <cellStyle name="40% - Accent3 8 3 3 3" xfId="8031" xr:uid="{00000000-0005-0000-0000-00009E310000}"/>
    <cellStyle name="40% - Accent3 8 3 3 3 2" xfId="21642" xr:uid="{00000000-0005-0000-0000-00009F310000}"/>
    <cellStyle name="40% - Accent3 8 3 3 3_CountryRegionMap" xfId="32524" xr:uid="{00000000-0005-0000-0000-0000A0310000}"/>
    <cellStyle name="40% - Accent3 8 3 3 4" xfId="21643" xr:uid="{00000000-0005-0000-0000-0000A1310000}"/>
    <cellStyle name="40% - Accent3 8 3 3 5" xfId="21644" xr:uid="{00000000-0005-0000-0000-0000A2310000}"/>
    <cellStyle name="40% - Accent3 8 3 3 6" xfId="21645" xr:uid="{00000000-0005-0000-0000-0000A3310000}"/>
    <cellStyle name="40% - Accent3 8 3 3 7" xfId="21646" xr:uid="{00000000-0005-0000-0000-0000A4310000}"/>
    <cellStyle name="40% - Accent3 8 3 3_Attribute (16-17)" xfId="8032" xr:uid="{00000000-0005-0000-0000-0000A5310000}"/>
    <cellStyle name="40% - Accent3 8 3 4" xfId="8033" xr:uid="{00000000-0005-0000-0000-0000A6310000}"/>
    <cellStyle name="40% - Accent3 8 3 4 2" xfId="8034" xr:uid="{00000000-0005-0000-0000-0000A7310000}"/>
    <cellStyle name="40% - Accent3 8 3 4 2 2" xfId="8035" xr:uid="{00000000-0005-0000-0000-0000A8310000}"/>
    <cellStyle name="40% - Accent3 8 3 4 2 2 2" xfId="21647" xr:uid="{00000000-0005-0000-0000-0000A9310000}"/>
    <cellStyle name="40% - Accent3 8 3 4 2 2_CountryRegionMap" xfId="32525" xr:uid="{00000000-0005-0000-0000-0000AA310000}"/>
    <cellStyle name="40% - Accent3 8 3 4 2 3" xfId="8036" xr:uid="{00000000-0005-0000-0000-0000AB310000}"/>
    <cellStyle name="40% - Accent3 8 3 4 2 3 2" xfId="21648" xr:uid="{00000000-0005-0000-0000-0000AC310000}"/>
    <cellStyle name="40% - Accent3 8 3 4 2 3_CountryRegionMap" xfId="32526" xr:uid="{00000000-0005-0000-0000-0000AD310000}"/>
    <cellStyle name="40% - Accent3 8 3 4 2 4" xfId="21649" xr:uid="{00000000-0005-0000-0000-0000AE310000}"/>
    <cellStyle name="40% - Accent3 8 3 4 2_Attribute (16-17)" xfId="8037" xr:uid="{00000000-0005-0000-0000-0000AF310000}"/>
    <cellStyle name="40% - Accent3 8 3 4 3" xfId="8038" xr:uid="{00000000-0005-0000-0000-0000B0310000}"/>
    <cellStyle name="40% - Accent3 8 3 4 3 2" xfId="21650" xr:uid="{00000000-0005-0000-0000-0000B1310000}"/>
    <cellStyle name="40% - Accent3 8 3 4 3_CountryRegionMap" xfId="32527" xr:uid="{00000000-0005-0000-0000-0000B2310000}"/>
    <cellStyle name="40% - Accent3 8 3 4 4" xfId="21651" xr:uid="{00000000-0005-0000-0000-0000B3310000}"/>
    <cellStyle name="40% - Accent3 8 3 4 5" xfId="21652" xr:uid="{00000000-0005-0000-0000-0000B4310000}"/>
    <cellStyle name="40% - Accent3 8 3 4 6" xfId="21653" xr:uid="{00000000-0005-0000-0000-0000B5310000}"/>
    <cellStyle name="40% - Accent3 8 3 4 7" xfId="21654" xr:uid="{00000000-0005-0000-0000-0000B6310000}"/>
    <cellStyle name="40% - Accent3 8 3 4_Attribute (16-17)" xfId="8039" xr:uid="{00000000-0005-0000-0000-0000B7310000}"/>
    <cellStyle name="40% - Accent3 8 3 5" xfId="8040" xr:uid="{00000000-0005-0000-0000-0000B8310000}"/>
    <cellStyle name="40% - Accent3 8 3 6" xfId="8041" xr:uid="{00000000-0005-0000-0000-0000B9310000}"/>
    <cellStyle name="40% - Accent3 8 3 7" xfId="8042" xr:uid="{00000000-0005-0000-0000-0000BA310000}"/>
    <cellStyle name="40% - Accent3 8 3 8" xfId="8043" xr:uid="{00000000-0005-0000-0000-0000BB310000}"/>
    <cellStyle name="40% - Accent3 8 3 8 2" xfId="8044" xr:uid="{00000000-0005-0000-0000-0000BC310000}"/>
    <cellStyle name="40% - Accent3 8 3 8 2 2" xfId="21655" xr:uid="{00000000-0005-0000-0000-0000BD310000}"/>
    <cellStyle name="40% - Accent3 8 3 8 2_CountryRegionMap" xfId="32528" xr:uid="{00000000-0005-0000-0000-0000BE310000}"/>
    <cellStyle name="40% - Accent3 8 3 8 3" xfId="8045" xr:uid="{00000000-0005-0000-0000-0000BF310000}"/>
    <cellStyle name="40% - Accent3 8 3 8 3 2" xfId="21656" xr:uid="{00000000-0005-0000-0000-0000C0310000}"/>
    <cellStyle name="40% - Accent3 8 3 8 3_CountryRegionMap" xfId="32529" xr:uid="{00000000-0005-0000-0000-0000C1310000}"/>
    <cellStyle name="40% - Accent3 8 3 8 4" xfId="21657" xr:uid="{00000000-0005-0000-0000-0000C2310000}"/>
    <cellStyle name="40% - Accent3 8 3 8_Attribute (16-17)" xfId="8046" xr:uid="{00000000-0005-0000-0000-0000C3310000}"/>
    <cellStyle name="40% - Accent3 8 3 9" xfId="8047" xr:uid="{00000000-0005-0000-0000-0000C4310000}"/>
    <cellStyle name="40% - Accent3 8 3 9 2" xfId="21658" xr:uid="{00000000-0005-0000-0000-0000C5310000}"/>
    <cellStyle name="40% - Accent3 8 3 9_CountryRegionMap" xfId="32530" xr:uid="{00000000-0005-0000-0000-0000C6310000}"/>
    <cellStyle name="40% - Accent3 8 3_Attribute (16-17)" xfId="8048" xr:uid="{00000000-0005-0000-0000-0000C7310000}"/>
    <cellStyle name="40% - Accent3 8 4" xfId="8049" xr:uid="{00000000-0005-0000-0000-0000C8310000}"/>
    <cellStyle name="40% - Accent3 8 4 10" xfId="21659" xr:uid="{00000000-0005-0000-0000-0000C9310000}"/>
    <cellStyle name="40% - Accent3 8 4 2" xfId="8050" xr:uid="{00000000-0005-0000-0000-0000CA310000}"/>
    <cellStyle name="40% - Accent3 8 4 2 2" xfId="8051" xr:uid="{00000000-0005-0000-0000-0000CB310000}"/>
    <cellStyle name="40% - Accent3 8 4 2 2 2" xfId="8052" xr:uid="{00000000-0005-0000-0000-0000CC310000}"/>
    <cellStyle name="40% - Accent3 8 4 2 2 2 2" xfId="21660" xr:uid="{00000000-0005-0000-0000-0000CD310000}"/>
    <cellStyle name="40% - Accent3 8 4 2 2 2_CountryRegionMap" xfId="32531" xr:uid="{00000000-0005-0000-0000-0000CE310000}"/>
    <cellStyle name="40% - Accent3 8 4 2 2 3" xfId="8053" xr:uid="{00000000-0005-0000-0000-0000CF310000}"/>
    <cellStyle name="40% - Accent3 8 4 2 2 3 2" xfId="21661" xr:uid="{00000000-0005-0000-0000-0000D0310000}"/>
    <cellStyle name="40% - Accent3 8 4 2 2 3_CountryRegionMap" xfId="32532" xr:uid="{00000000-0005-0000-0000-0000D1310000}"/>
    <cellStyle name="40% - Accent3 8 4 2 2 4" xfId="21662" xr:uid="{00000000-0005-0000-0000-0000D2310000}"/>
    <cellStyle name="40% - Accent3 8 4 2 2_Attribute (16-17)" xfId="8054" xr:uid="{00000000-0005-0000-0000-0000D3310000}"/>
    <cellStyle name="40% - Accent3 8 4 2 3" xfId="8055" xr:uid="{00000000-0005-0000-0000-0000D4310000}"/>
    <cellStyle name="40% - Accent3 8 4 2 3 2" xfId="21663" xr:uid="{00000000-0005-0000-0000-0000D5310000}"/>
    <cellStyle name="40% - Accent3 8 4 2 3_CountryRegionMap" xfId="32533" xr:uid="{00000000-0005-0000-0000-0000D6310000}"/>
    <cellStyle name="40% - Accent3 8 4 2 4" xfId="21664" xr:uid="{00000000-0005-0000-0000-0000D7310000}"/>
    <cellStyle name="40% - Accent3 8 4 2 5" xfId="21665" xr:uid="{00000000-0005-0000-0000-0000D8310000}"/>
    <cellStyle name="40% - Accent3 8 4 2 6" xfId="21666" xr:uid="{00000000-0005-0000-0000-0000D9310000}"/>
    <cellStyle name="40% - Accent3 8 4 2 7" xfId="21667" xr:uid="{00000000-0005-0000-0000-0000DA310000}"/>
    <cellStyle name="40% - Accent3 8 4 2_Attribute (16-17)" xfId="8056" xr:uid="{00000000-0005-0000-0000-0000DB310000}"/>
    <cellStyle name="40% - Accent3 8 4 3" xfId="8057" xr:uid="{00000000-0005-0000-0000-0000DC310000}"/>
    <cellStyle name="40% - Accent3 8 4 3 2" xfId="8058" xr:uid="{00000000-0005-0000-0000-0000DD310000}"/>
    <cellStyle name="40% - Accent3 8 4 3 2 2" xfId="8059" xr:uid="{00000000-0005-0000-0000-0000DE310000}"/>
    <cellStyle name="40% - Accent3 8 4 3 2 2 2" xfId="21668" xr:uid="{00000000-0005-0000-0000-0000DF310000}"/>
    <cellStyle name="40% - Accent3 8 4 3 2 2_CountryRegionMap" xfId="32534" xr:uid="{00000000-0005-0000-0000-0000E0310000}"/>
    <cellStyle name="40% - Accent3 8 4 3 2 3" xfId="8060" xr:uid="{00000000-0005-0000-0000-0000E1310000}"/>
    <cellStyle name="40% - Accent3 8 4 3 2 3 2" xfId="21669" xr:uid="{00000000-0005-0000-0000-0000E2310000}"/>
    <cellStyle name="40% - Accent3 8 4 3 2 3_CountryRegionMap" xfId="32535" xr:uid="{00000000-0005-0000-0000-0000E3310000}"/>
    <cellStyle name="40% - Accent3 8 4 3 2 4" xfId="21670" xr:uid="{00000000-0005-0000-0000-0000E4310000}"/>
    <cellStyle name="40% - Accent3 8 4 3 2_Attribute (16-17)" xfId="8061" xr:uid="{00000000-0005-0000-0000-0000E5310000}"/>
    <cellStyle name="40% - Accent3 8 4 3 3" xfId="8062" xr:uid="{00000000-0005-0000-0000-0000E6310000}"/>
    <cellStyle name="40% - Accent3 8 4 3 3 2" xfId="21671" xr:uid="{00000000-0005-0000-0000-0000E7310000}"/>
    <cellStyle name="40% - Accent3 8 4 3 3_CountryRegionMap" xfId="32536" xr:uid="{00000000-0005-0000-0000-0000E8310000}"/>
    <cellStyle name="40% - Accent3 8 4 3 4" xfId="21672" xr:uid="{00000000-0005-0000-0000-0000E9310000}"/>
    <cellStyle name="40% - Accent3 8 4 3 5" xfId="21673" xr:uid="{00000000-0005-0000-0000-0000EA310000}"/>
    <cellStyle name="40% - Accent3 8 4 3 6" xfId="21674" xr:uid="{00000000-0005-0000-0000-0000EB310000}"/>
    <cellStyle name="40% - Accent3 8 4 3 7" xfId="21675" xr:uid="{00000000-0005-0000-0000-0000EC310000}"/>
    <cellStyle name="40% - Accent3 8 4 3_Attribute (16-17)" xfId="8063" xr:uid="{00000000-0005-0000-0000-0000ED310000}"/>
    <cellStyle name="40% - Accent3 8 4 4" xfId="8064" xr:uid="{00000000-0005-0000-0000-0000EE310000}"/>
    <cellStyle name="40% - Accent3 8 4 4 2" xfId="8065" xr:uid="{00000000-0005-0000-0000-0000EF310000}"/>
    <cellStyle name="40% - Accent3 8 4 4 2 2" xfId="8066" xr:uid="{00000000-0005-0000-0000-0000F0310000}"/>
    <cellStyle name="40% - Accent3 8 4 4 2 2 2" xfId="21676" xr:uid="{00000000-0005-0000-0000-0000F1310000}"/>
    <cellStyle name="40% - Accent3 8 4 4 2 2_CountryRegionMap" xfId="32537" xr:uid="{00000000-0005-0000-0000-0000F2310000}"/>
    <cellStyle name="40% - Accent3 8 4 4 2 3" xfId="8067" xr:uid="{00000000-0005-0000-0000-0000F3310000}"/>
    <cellStyle name="40% - Accent3 8 4 4 2 3 2" xfId="21677" xr:uid="{00000000-0005-0000-0000-0000F4310000}"/>
    <cellStyle name="40% - Accent3 8 4 4 2 3_CountryRegionMap" xfId="32538" xr:uid="{00000000-0005-0000-0000-0000F5310000}"/>
    <cellStyle name="40% - Accent3 8 4 4 2 4" xfId="21678" xr:uid="{00000000-0005-0000-0000-0000F6310000}"/>
    <cellStyle name="40% - Accent3 8 4 4 2_Attribute (16-17)" xfId="8068" xr:uid="{00000000-0005-0000-0000-0000F7310000}"/>
    <cellStyle name="40% - Accent3 8 4 4 3" xfId="8069" xr:uid="{00000000-0005-0000-0000-0000F8310000}"/>
    <cellStyle name="40% - Accent3 8 4 4 3 2" xfId="21679" xr:uid="{00000000-0005-0000-0000-0000F9310000}"/>
    <cellStyle name="40% - Accent3 8 4 4 3_CountryRegionMap" xfId="32539" xr:uid="{00000000-0005-0000-0000-0000FA310000}"/>
    <cellStyle name="40% - Accent3 8 4 4 4" xfId="21680" xr:uid="{00000000-0005-0000-0000-0000FB310000}"/>
    <cellStyle name="40% - Accent3 8 4 4 5" xfId="21681" xr:uid="{00000000-0005-0000-0000-0000FC310000}"/>
    <cellStyle name="40% - Accent3 8 4 4 6" xfId="21682" xr:uid="{00000000-0005-0000-0000-0000FD310000}"/>
    <cellStyle name="40% - Accent3 8 4 4 7" xfId="21683" xr:uid="{00000000-0005-0000-0000-0000FE310000}"/>
    <cellStyle name="40% - Accent3 8 4 4_Attribute (16-17)" xfId="8070" xr:uid="{00000000-0005-0000-0000-0000FF310000}"/>
    <cellStyle name="40% - Accent3 8 4 5" xfId="8071" xr:uid="{00000000-0005-0000-0000-000000320000}"/>
    <cellStyle name="40% - Accent3 8 4 6" xfId="8072" xr:uid="{00000000-0005-0000-0000-000001320000}"/>
    <cellStyle name="40% - Accent3 8 4 7" xfId="8073" xr:uid="{00000000-0005-0000-0000-000002320000}"/>
    <cellStyle name="40% - Accent3 8 4 8" xfId="8074" xr:uid="{00000000-0005-0000-0000-000003320000}"/>
    <cellStyle name="40% - Accent3 8 4 8 2" xfId="8075" xr:uid="{00000000-0005-0000-0000-000004320000}"/>
    <cellStyle name="40% - Accent3 8 4 8 2 2" xfId="21684" xr:uid="{00000000-0005-0000-0000-000005320000}"/>
    <cellStyle name="40% - Accent3 8 4 8 2_CountryRegionMap" xfId="32540" xr:uid="{00000000-0005-0000-0000-000006320000}"/>
    <cellStyle name="40% - Accent3 8 4 8 3" xfId="8076" xr:uid="{00000000-0005-0000-0000-000007320000}"/>
    <cellStyle name="40% - Accent3 8 4 8 3 2" xfId="21685" xr:uid="{00000000-0005-0000-0000-000008320000}"/>
    <cellStyle name="40% - Accent3 8 4 8 3_CountryRegionMap" xfId="32541" xr:uid="{00000000-0005-0000-0000-000009320000}"/>
    <cellStyle name="40% - Accent3 8 4 8 4" xfId="21686" xr:uid="{00000000-0005-0000-0000-00000A320000}"/>
    <cellStyle name="40% - Accent3 8 4 8_Attribute (16-17)" xfId="8077" xr:uid="{00000000-0005-0000-0000-00000B320000}"/>
    <cellStyle name="40% - Accent3 8 4 9" xfId="8078" xr:uid="{00000000-0005-0000-0000-00000C320000}"/>
    <cellStyle name="40% - Accent3 8 4 9 2" xfId="21687" xr:uid="{00000000-0005-0000-0000-00000D320000}"/>
    <cellStyle name="40% - Accent3 8 4 9_CountryRegionMap" xfId="32542" xr:uid="{00000000-0005-0000-0000-00000E320000}"/>
    <cellStyle name="40% - Accent3 8 4_Attribute (16-17)" xfId="8079" xr:uid="{00000000-0005-0000-0000-00000F320000}"/>
    <cellStyle name="40% - Accent3 8 5" xfId="8080" xr:uid="{00000000-0005-0000-0000-000010320000}"/>
    <cellStyle name="40% - Accent3 8 5 2" xfId="8081" xr:uid="{00000000-0005-0000-0000-000011320000}"/>
    <cellStyle name="40% - Accent3 8 5 2 2" xfId="8082" xr:uid="{00000000-0005-0000-0000-000012320000}"/>
    <cellStyle name="40% - Accent3 8 5 2 2 2" xfId="21688" xr:uid="{00000000-0005-0000-0000-000013320000}"/>
    <cellStyle name="40% - Accent3 8 5 2 2_CountryRegionMap" xfId="32543" xr:uid="{00000000-0005-0000-0000-000014320000}"/>
    <cellStyle name="40% - Accent3 8 5 2 3" xfId="8083" xr:uid="{00000000-0005-0000-0000-000015320000}"/>
    <cellStyle name="40% - Accent3 8 5 2 3 2" xfId="21689" xr:uid="{00000000-0005-0000-0000-000016320000}"/>
    <cellStyle name="40% - Accent3 8 5 2 3_CountryRegionMap" xfId="32544" xr:uid="{00000000-0005-0000-0000-000017320000}"/>
    <cellStyle name="40% - Accent3 8 5 2 4" xfId="21690" xr:uid="{00000000-0005-0000-0000-000018320000}"/>
    <cellStyle name="40% - Accent3 8 5 2_Attribute (16-17)" xfId="8084" xr:uid="{00000000-0005-0000-0000-000019320000}"/>
    <cellStyle name="40% - Accent3 8 5 3" xfId="8085" xr:uid="{00000000-0005-0000-0000-00001A320000}"/>
    <cellStyle name="40% - Accent3 8 5 3 2" xfId="21691" xr:uid="{00000000-0005-0000-0000-00001B320000}"/>
    <cellStyle name="40% - Accent3 8 5 3_CountryRegionMap" xfId="32545" xr:uid="{00000000-0005-0000-0000-00001C320000}"/>
    <cellStyle name="40% - Accent3 8 5 4" xfId="21692" xr:uid="{00000000-0005-0000-0000-00001D320000}"/>
    <cellStyle name="40% - Accent3 8 5 5" xfId="21693" xr:uid="{00000000-0005-0000-0000-00001E320000}"/>
    <cellStyle name="40% - Accent3 8 5 6" xfId="21694" xr:uid="{00000000-0005-0000-0000-00001F320000}"/>
    <cellStyle name="40% - Accent3 8 5 7" xfId="21695" xr:uid="{00000000-0005-0000-0000-000020320000}"/>
    <cellStyle name="40% - Accent3 8 5_Attribute (16-17)" xfId="8086" xr:uid="{00000000-0005-0000-0000-000021320000}"/>
    <cellStyle name="40% - Accent3 8 6" xfId="8087" xr:uid="{00000000-0005-0000-0000-000022320000}"/>
    <cellStyle name="40% - Accent3 8 6 2" xfId="8088" xr:uid="{00000000-0005-0000-0000-000023320000}"/>
    <cellStyle name="40% - Accent3 8 6 2 2" xfId="8089" xr:uid="{00000000-0005-0000-0000-000024320000}"/>
    <cellStyle name="40% - Accent3 8 6 2 2 2" xfId="21696" xr:uid="{00000000-0005-0000-0000-000025320000}"/>
    <cellStyle name="40% - Accent3 8 6 2 2_CountryRegionMap" xfId="32546" xr:uid="{00000000-0005-0000-0000-000026320000}"/>
    <cellStyle name="40% - Accent3 8 6 2 3" xfId="8090" xr:uid="{00000000-0005-0000-0000-000027320000}"/>
    <cellStyle name="40% - Accent3 8 6 2 3 2" xfId="21697" xr:uid="{00000000-0005-0000-0000-000028320000}"/>
    <cellStyle name="40% - Accent3 8 6 2 3_CountryRegionMap" xfId="32547" xr:uid="{00000000-0005-0000-0000-000029320000}"/>
    <cellStyle name="40% - Accent3 8 6 2 4" xfId="21698" xr:uid="{00000000-0005-0000-0000-00002A320000}"/>
    <cellStyle name="40% - Accent3 8 6 2_Attribute (16-17)" xfId="8091" xr:uid="{00000000-0005-0000-0000-00002B320000}"/>
    <cellStyle name="40% - Accent3 8 6 3" xfId="8092" xr:uid="{00000000-0005-0000-0000-00002C320000}"/>
    <cellStyle name="40% - Accent3 8 6 3 2" xfId="21699" xr:uid="{00000000-0005-0000-0000-00002D320000}"/>
    <cellStyle name="40% - Accent3 8 6 3_CountryRegionMap" xfId="32548" xr:uid="{00000000-0005-0000-0000-00002E320000}"/>
    <cellStyle name="40% - Accent3 8 6 4" xfId="21700" xr:uid="{00000000-0005-0000-0000-00002F320000}"/>
    <cellStyle name="40% - Accent3 8 6 5" xfId="21701" xr:uid="{00000000-0005-0000-0000-000030320000}"/>
    <cellStyle name="40% - Accent3 8 6 6" xfId="21702" xr:uid="{00000000-0005-0000-0000-000031320000}"/>
    <cellStyle name="40% - Accent3 8 6 7" xfId="21703" xr:uid="{00000000-0005-0000-0000-000032320000}"/>
    <cellStyle name="40% - Accent3 8 6_Attribute (16-17)" xfId="8093" xr:uid="{00000000-0005-0000-0000-000033320000}"/>
    <cellStyle name="40% - Accent3 8 7" xfId="8094" xr:uid="{00000000-0005-0000-0000-000034320000}"/>
    <cellStyle name="40% - Accent3 8 7 2" xfId="8095" xr:uid="{00000000-0005-0000-0000-000035320000}"/>
    <cellStyle name="40% - Accent3 8 7 2 2" xfId="8096" xr:uid="{00000000-0005-0000-0000-000036320000}"/>
    <cellStyle name="40% - Accent3 8 7 2 2 2" xfId="21704" xr:uid="{00000000-0005-0000-0000-000037320000}"/>
    <cellStyle name="40% - Accent3 8 7 2 2_CountryRegionMap" xfId="32549" xr:uid="{00000000-0005-0000-0000-000038320000}"/>
    <cellStyle name="40% - Accent3 8 7 2 3" xfId="8097" xr:uid="{00000000-0005-0000-0000-000039320000}"/>
    <cellStyle name="40% - Accent3 8 7 2 3 2" xfId="21705" xr:uid="{00000000-0005-0000-0000-00003A320000}"/>
    <cellStyle name="40% - Accent3 8 7 2 3_CountryRegionMap" xfId="32550" xr:uid="{00000000-0005-0000-0000-00003B320000}"/>
    <cellStyle name="40% - Accent3 8 7 2 4" xfId="21706" xr:uid="{00000000-0005-0000-0000-00003C320000}"/>
    <cellStyle name="40% - Accent3 8 7 2_Attribute (16-17)" xfId="8098" xr:uid="{00000000-0005-0000-0000-00003D320000}"/>
    <cellStyle name="40% - Accent3 8 7 3" xfId="8099" xr:uid="{00000000-0005-0000-0000-00003E320000}"/>
    <cellStyle name="40% - Accent3 8 7 3 2" xfId="21707" xr:uid="{00000000-0005-0000-0000-00003F320000}"/>
    <cellStyle name="40% - Accent3 8 7 3_CountryRegionMap" xfId="32551" xr:uid="{00000000-0005-0000-0000-000040320000}"/>
    <cellStyle name="40% - Accent3 8 7 4" xfId="21708" xr:uid="{00000000-0005-0000-0000-000041320000}"/>
    <cellStyle name="40% - Accent3 8 7 5" xfId="21709" xr:uid="{00000000-0005-0000-0000-000042320000}"/>
    <cellStyle name="40% - Accent3 8 7 6" xfId="21710" xr:uid="{00000000-0005-0000-0000-000043320000}"/>
    <cellStyle name="40% - Accent3 8 7 7" xfId="21711" xr:uid="{00000000-0005-0000-0000-000044320000}"/>
    <cellStyle name="40% - Accent3 8 7_Attribute (16-17)" xfId="8100" xr:uid="{00000000-0005-0000-0000-000045320000}"/>
    <cellStyle name="40% - Accent3 8 8" xfId="8101" xr:uid="{00000000-0005-0000-0000-000046320000}"/>
    <cellStyle name="40% - Accent3 8 9" xfId="8102" xr:uid="{00000000-0005-0000-0000-000047320000}"/>
    <cellStyle name="40% - Accent3 8_Attribute" xfId="18039" xr:uid="{00000000-0005-0000-0000-000048320000}"/>
    <cellStyle name="40% - Accent3 9" xfId="8103" xr:uid="{00000000-0005-0000-0000-000049320000}"/>
    <cellStyle name="40% - Accent4" xfId="20" builtinId="43" customBuiltin="1"/>
    <cellStyle name="40% - Accent4 10" xfId="8104" xr:uid="{00000000-0005-0000-0000-00004B320000}"/>
    <cellStyle name="40% - Accent4 10 10" xfId="8105" xr:uid="{00000000-0005-0000-0000-00004C320000}"/>
    <cellStyle name="40% - Accent4 10 10 2" xfId="21712" xr:uid="{00000000-0005-0000-0000-00004D320000}"/>
    <cellStyle name="40% - Accent4 10 10_CountryRegionMap" xfId="32552" xr:uid="{00000000-0005-0000-0000-00004E320000}"/>
    <cellStyle name="40% - Accent4 10 11" xfId="21713" xr:uid="{00000000-0005-0000-0000-00004F320000}"/>
    <cellStyle name="40% - Accent4 10 2" xfId="8106" xr:uid="{00000000-0005-0000-0000-000050320000}"/>
    <cellStyle name="40% - Accent4 10 2 10" xfId="21714" xr:uid="{00000000-0005-0000-0000-000051320000}"/>
    <cellStyle name="40% - Accent4 10 2 2" xfId="8107" xr:uid="{00000000-0005-0000-0000-000052320000}"/>
    <cellStyle name="40% - Accent4 10 2 2 2" xfId="8108" xr:uid="{00000000-0005-0000-0000-000053320000}"/>
    <cellStyle name="40% - Accent4 10 2 2 2 2" xfId="8109" xr:uid="{00000000-0005-0000-0000-000054320000}"/>
    <cellStyle name="40% - Accent4 10 2 2 2 2 2" xfId="21715" xr:uid="{00000000-0005-0000-0000-000055320000}"/>
    <cellStyle name="40% - Accent4 10 2 2 2 2_CountryRegionMap" xfId="32553" xr:uid="{00000000-0005-0000-0000-000056320000}"/>
    <cellStyle name="40% - Accent4 10 2 2 2 3" xfId="8110" xr:uid="{00000000-0005-0000-0000-000057320000}"/>
    <cellStyle name="40% - Accent4 10 2 2 2 3 2" xfId="21716" xr:uid="{00000000-0005-0000-0000-000058320000}"/>
    <cellStyle name="40% - Accent4 10 2 2 2 3_CountryRegionMap" xfId="32554" xr:uid="{00000000-0005-0000-0000-000059320000}"/>
    <cellStyle name="40% - Accent4 10 2 2 2 4" xfId="21717" xr:uid="{00000000-0005-0000-0000-00005A320000}"/>
    <cellStyle name="40% - Accent4 10 2 2 2_Attribute (16-17)" xfId="8111" xr:uid="{00000000-0005-0000-0000-00005B320000}"/>
    <cellStyle name="40% - Accent4 10 2 2 3" xfId="8112" xr:uid="{00000000-0005-0000-0000-00005C320000}"/>
    <cellStyle name="40% - Accent4 10 2 2 3 2" xfId="21718" xr:uid="{00000000-0005-0000-0000-00005D320000}"/>
    <cellStyle name="40% - Accent4 10 2 2 3_CountryRegionMap" xfId="32555" xr:uid="{00000000-0005-0000-0000-00005E320000}"/>
    <cellStyle name="40% - Accent4 10 2 2 4" xfId="21719" xr:uid="{00000000-0005-0000-0000-00005F320000}"/>
    <cellStyle name="40% - Accent4 10 2 2 5" xfId="21720" xr:uid="{00000000-0005-0000-0000-000060320000}"/>
    <cellStyle name="40% - Accent4 10 2 2 6" xfId="21721" xr:uid="{00000000-0005-0000-0000-000061320000}"/>
    <cellStyle name="40% - Accent4 10 2 2 7" xfId="21722" xr:uid="{00000000-0005-0000-0000-000062320000}"/>
    <cellStyle name="40% - Accent4 10 2 2_Attribute (16-17)" xfId="8113" xr:uid="{00000000-0005-0000-0000-000063320000}"/>
    <cellStyle name="40% - Accent4 10 2 3" xfId="8114" xr:uid="{00000000-0005-0000-0000-000064320000}"/>
    <cellStyle name="40% - Accent4 10 2 3 2" xfId="8115" xr:uid="{00000000-0005-0000-0000-000065320000}"/>
    <cellStyle name="40% - Accent4 10 2 3 2 2" xfId="8116" xr:uid="{00000000-0005-0000-0000-000066320000}"/>
    <cellStyle name="40% - Accent4 10 2 3 2 2 2" xfId="21723" xr:uid="{00000000-0005-0000-0000-000067320000}"/>
    <cellStyle name="40% - Accent4 10 2 3 2 2_CountryRegionMap" xfId="32556" xr:uid="{00000000-0005-0000-0000-000068320000}"/>
    <cellStyle name="40% - Accent4 10 2 3 2 3" xfId="8117" xr:uid="{00000000-0005-0000-0000-000069320000}"/>
    <cellStyle name="40% - Accent4 10 2 3 2 3 2" xfId="21724" xr:uid="{00000000-0005-0000-0000-00006A320000}"/>
    <cellStyle name="40% - Accent4 10 2 3 2 3_CountryRegionMap" xfId="32557" xr:uid="{00000000-0005-0000-0000-00006B320000}"/>
    <cellStyle name="40% - Accent4 10 2 3 2 4" xfId="21725" xr:uid="{00000000-0005-0000-0000-00006C320000}"/>
    <cellStyle name="40% - Accent4 10 2 3 2_Attribute (16-17)" xfId="8118" xr:uid="{00000000-0005-0000-0000-00006D320000}"/>
    <cellStyle name="40% - Accent4 10 2 3 3" xfId="8119" xr:uid="{00000000-0005-0000-0000-00006E320000}"/>
    <cellStyle name="40% - Accent4 10 2 3 3 2" xfId="21726" xr:uid="{00000000-0005-0000-0000-00006F320000}"/>
    <cellStyle name="40% - Accent4 10 2 3 3_CountryRegionMap" xfId="32558" xr:uid="{00000000-0005-0000-0000-000070320000}"/>
    <cellStyle name="40% - Accent4 10 2 3 4" xfId="21727" xr:uid="{00000000-0005-0000-0000-000071320000}"/>
    <cellStyle name="40% - Accent4 10 2 3 5" xfId="21728" xr:uid="{00000000-0005-0000-0000-000072320000}"/>
    <cellStyle name="40% - Accent4 10 2 3 6" xfId="21729" xr:uid="{00000000-0005-0000-0000-000073320000}"/>
    <cellStyle name="40% - Accent4 10 2 3 7" xfId="21730" xr:uid="{00000000-0005-0000-0000-000074320000}"/>
    <cellStyle name="40% - Accent4 10 2 3_Attribute (16-17)" xfId="8120" xr:uid="{00000000-0005-0000-0000-000075320000}"/>
    <cellStyle name="40% - Accent4 10 2 4" xfId="8121" xr:uid="{00000000-0005-0000-0000-000076320000}"/>
    <cellStyle name="40% - Accent4 10 2 4 2" xfId="8122" xr:uid="{00000000-0005-0000-0000-000077320000}"/>
    <cellStyle name="40% - Accent4 10 2 4 2 2" xfId="8123" xr:uid="{00000000-0005-0000-0000-000078320000}"/>
    <cellStyle name="40% - Accent4 10 2 4 2 2 2" xfId="21731" xr:uid="{00000000-0005-0000-0000-000079320000}"/>
    <cellStyle name="40% - Accent4 10 2 4 2 2_CountryRegionMap" xfId="32559" xr:uid="{00000000-0005-0000-0000-00007A320000}"/>
    <cellStyle name="40% - Accent4 10 2 4 2 3" xfId="8124" xr:uid="{00000000-0005-0000-0000-00007B320000}"/>
    <cellStyle name="40% - Accent4 10 2 4 2 3 2" xfId="21732" xr:uid="{00000000-0005-0000-0000-00007C320000}"/>
    <cellStyle name="40% - Accent4 10 2 4 2 3_CountryRegionMap" xfId="32560" xr:uid="{00000000-0005-0000-0000-00007D320000}"/>
    <cellStyle name="40% - Accent4 10 2 4 2 4" xfId="21733" xr:uid="{00000000-0005-0000-0000-00007E320000}"/>
    <cellStyle name="40% - Accent4 10 2 4 2_Attribute (16-17)" xfId="8125" xr:uid="{00000000-0005-0000-0000-00007F320000}"/>
    <cellStyle name="40% - Accent4 10 2 4 3" xfId="8126" xr:uid="{00000000-0005-0000-0000-000080320000}"/>
    <cellStyle name="40% - Accent4 10 2 4 3 2" xfId="21734" xr:uid="{00000000-0005-0000-0000-000081320000}"/>
    <cellStyle name="40% - Accent4 10 2 4 3_CountryRegionMap" xfId="32561" xr:uid="{00000000-0005-0000-0000-000082320000}"/>
    <cellStyle name="40% - Accent4 10 2 4 4" xfId="21735" xr:uid="{00000000-0005-0000-0000-000083320000}"/>
    <cellStyle name="40% - Accent4 10 2 4 5" xfId="21736" xr:uid="{00000000-0005-0000-0000-000084320000}"/>
    <cellStyle name="40% - Accent4 10 2 4 6" xfId="21737" xr:uid="{00000000-0005-0000-0000-000085320000}"/>
    <cellStyle name="40% - Accent4 10 2 4 7" xfId="21738" xr:uid="{00000000-0005-0000-0000-000086320000}"/>
    <cellStyle name="40% - Accent4 10 2 4_Attribute (16-17)" xfId="8127" xr:uid="{00000000-0005-0000-0000-000087320000}"/>
    <cellStyle name="40% - Accent4 10 2 5" xfId="8128" xr:uid="{00000000-0005-0000-0000-000088320000}"/>
    <cellStyle name="40% - Accent4 10 2 6" xfId="8129" xr:uid="{00000000-0005-0000-0000-000089320000}"/>
    <cellStyle name="40% - Accent4 10 2 7" xfId="8130" xr:uid="{00000000-0005-0000-0000-00008A320000}"/>
    <cellStyle name="40% - Accent4 10 2 8" xfId="8131" xr:uid="{00000000-0005-0000-0000-00008B320000}"/>
    <cellStyle name="40% - Accent4 10 2 8 2" xfId="8132" xr:uid="{00000000-0005-0000-0000-00008C320000}"/>
    <cellStyle name="40% - Accent4 10 2 8 2 2" xfId="21739" xr:uid="{00000000-0005-0000-0000-00008D320000}"/>
    <cellStyle name="40% - Accent4 10 2 8 2_CountryRegionMap" xfId="32562" xr:uid="{00000000-0005-0000-0000-00008E320000}"/>
    <cellStyle name="40% - Accent4 10 2 8 3" xfId="8133" xr:uid="{00000000-0005-0000-0000-00008F320000}"/>
    <cellStyle name="40% - Accent4 10 2 8 3 2" xfId="21740" xr:uid="{00000000-0005-0000-0000-000090320000}"/>
    <cellStyle name="40% - Accent4 10 2 8 3_CountryRegionMap" xfId="32563" xr:uid="{00000000-0005-0000-0000-000091320000}"/>
    <cellStyle name="40% - Accent4 10 2 8 4" xfId="21741" xr:uid="{00000000-0005-0000-0000-000092320000}"/>
    <cellStyle name="40% - Accent4 10 2 8_Attribute (16-17)" xfId="8134" xr:uid="{00000000-0005-0000-0000-000093320000}"/>
    <cellStyle name="40% - Accent4 10 2 9" xfId="8135" xr:uid="{00000000-0005-0000-0000-000094320000}"/>
    <cellStyle name="40% - Accent4 10 2 9 2" xfId="21742" xr:uid="{00000000-0005-0000-0000-000095320000}"/>
    <cellStyle name="40% - Accent4 10 2 9_CountryRegionMap" xfId="32564" xr:uid="{00000000-0005-0000-0000-000096320000}"/>
    <cellStyle name="40% - Accent4 10 2_Attribute (16-17)" xfId="8136" xr:uid="{00000000-0005-0000-0000-000097320000}"/>
    <cellStyle name="40% - Accent4 10 3" xfId="8137" xr:uid="{00000000-0005-0000-0000-000098320000}"/>
    <cellStyle name="40% - Accent4 10 3 2" xfId="8138" xr:uid="{00000000-0005-0000-0000-000099320000}"/>
    <cellStyle name="40% - Accent4 10 3 2 2" xfId="8139" xr:uid="{00000000-0005-0000-0000-00009A320000}"/>
    <cellStyle name="40% - Accent4 10 3 2 2 2" xfId="21743" xr:uid="{00000000-0005-0000-0000-00009B320000}"/>
    <cellStyle name="40% - Accent4 10 3 2 2_CountryRegionMap" xfId="32565" xr:uid="{00000000-0005-0000-0000-00009C320000}"/>
    <cellStyle name="40% - Accent4 10 3 2 3" xfId="8140" xr:uid="{00000000-0005-0000-0000-00009D320000}"/>
    <cellStyle name="40% - Accent4 10 3 2 3 2" xfId="21744" xr:uid="{00000000-0005-0000-0000-00009E320000}"/>
    <cellStyle name="40% - Accent4 10 3 2 3_CountryRegionMap" xfId="32566" xr:uid="{00000000-0005-0000-0000-00009F320000}"/>
    <cellStyle name="40% - Accent4 10 3 2 4" xfId="21745" xr:uid="{00000000-0005-0000-0000-0000A0320000}"/>
    <cellStyle name="40% - Accent4 10 3 2_Attribute (16-17)" xfId="8141" xr:uid="{00000000-0005-0000-0000-0000A1320000}"/>
    <cellStyle name="40% - Accent4 10 3 3" xfId="8142" xr:uid="{00000000-0005-0000-0000-0000A2320000}"/>
    <cellStyle name="40% - Accent4 10 3 3 2" xfId="21746" xr:uid="{00000000-0005-0000-0000-0000A3320000}"/>
    <cellStyle name="40% - Accent4 10 3 3_CountryRegionMap" xfId="32567" xr:uid="{00000000-0005-0000-0000-0000A4320000}"/>
    <cellStyle name="40% - Accent4 10 3 4" xfId="21747" xr:uid="{00000000-0005-0000-0000-0000A5320000}"/>
    <cellStyle name="40% - Accent4 10 3 5" xfId="21748" xr:uid="{00000000-0005-0000-0000-0000A6320000}"/>
    <cellStyle name="40% - Accent4 10 3 6" xfId="21749" xr:uid="{00000000-0005-0000-0000-0000A7320000}"/>
    <cellStyle name="40% - Accent4 10 3 7" xfId="21750" xr:uid="{00000000-0005-0000-0000-0000A8320000}"/>
    <cellStyle name="40% - Accent4 10 3_Attribute (16-17)" xfId="8143" xr:uid="{00000000-0005-0000-0000-0000A9320000}"/>
    <cellStyle name="40% - Accent4 10 4" xfId="8144" xr:uid="{00000000-0005-0000-0000-0000AA320000}"/>
    <cellStyle name="40% - Accent4 10 4 2" xfId="8145" xr:uid="{00000000-0005-0000-0000-0000AB320000}"/>
    <cellStyle name="40% - Accent4 10 4 2 2" xfId="8146" xr:uid="{00000000-0005-0000-0000-0000AC320000}"/>
    <cellStyle name="40% - Accent4 10 4 2 2 2" xfId="21751" xr:uid="{00000000-0005-0000-0000-0000AD320000}"/>
    <cellStyle name="40% - Accent4 10 4 2 2_CountryRegionMap" xfId="32568" xr:uid="{00000000-0005-0000-0000-0000AE320000}"/>
    <cellStyle name="40% - Accent4 10 4 2 3" xfId="8147" xr:uid="{00000000-0005-0000-0000-0000AF320000}"/>
    <cellStyle name="40% - Accent4 10 4 2 3 2" xfId="21752" xr:uid="{00000000-0005-0000-0000-0000B0320000}"/>
    <cellStyle name="40% - Accent4 10 4 2 3_CountryRegionMap" xfId="32569" xr:uid="{00000000-0005-0000-0000-0000B1320000}"/>
    <cellStyle name="40% - Accent4 10 4 2 4" xfId="21753" xr:uid="{00000000-0005-0000-0000-0000B2320000}"/>
    <cellStyle name="40% - Accent4 10 4 2_Attribute (16-17)" xfId="8148" xr:uid="{00000000-0005-0000-0000-0000B3320000}"/>
    <cellStyle name="40% - Accent4 10 4 3" xfId="8149" xr:uid="{00000000-0005-0000-0000-0000B4320000}"/>
    <cellStyle name="40% - Accent4 10 4 3 2" xfId="21754" xr:uid="{00000000-0005-0000-0000-0000B5320000}"/>
    <cellStyle name="40% - Accent4 10 4 3_CountryRegionMap" xfId="32570" xr:uid="{00000000-0005-0000-0000-0000B6320000}"/>
    <cellStyle name="40% - Accent4 10 4 4" xfId="21755" xr:uid="{00000000-0005-0000-0000-0000B7320000}"/>
    <cellStyle name="40% - Accent4 10 4 5" xfId="21756" xr:uid="{00000000-0005-0000-0000-0000B8320000}"/>
    <cellStyle name="40% - Accent4 10 4 6" xfId="21757" xr:uid="{00000000-0005-0000-0000-0000B9320000}"/>
    <cellStyle name="40% - Accent4 10 4 7" xfId="21758" xr:uid="{00000000-0005-0000-0000-0000BA320000}"/>
    <cellStyle name="40% - Accent4 10 4_Attribute (16-17)" xfId="8150" xr:uid="{00000000-0005-0000-0000-0000BB320000}"/>
    <cellStyle name="40% - Accent4 10 5" xfId="8151" xr:uid="{00000000-0005-0000-0000-0000BC320000}"/>
    <cellStyle name="40% - Accent4 10 5 2" xfId="8152" xr:uid="{00000000-0005-0000-0000-0000BD320000}"/>
    <cellStyle name="40% - Accent4 10 5 2 2" xfId="8153" xr:uid="{00000000-0005-0000-0000-0000BE320000}"/>
    <cellStyle name="40% - Accent4 10 5 2 2 2" xfId="21759" xr:uid="{00000000-0005-0000-0000-0000BF320000}"/>
    <cellStyle name="40% - Accent4 10 5 2 2_CountryRegionMap" xfId="32571" xr:uid="{00000000-0005-0000-0000-0000C0320000}"/>
    <cellStyle name="40% - Accent4 10 5 2 3" xfId="8154" xr:uid="{00000000-0005-0000-0000-0000C1320000}"/>
    <cellStyle name="40% - Accent4 10 5 2 3 2" xfId="21760" xr:uid="{00000000-0005-0000-0000-0000C2320000}"/>
    <cellStyle name="40% - Accent4 10 5 2 3_CountryRegionMap" xfId="32572" xr:uid="{00000000-0005-0000-0000-0000C3320000}"/>
    <cellStyle name="40% - Accent4 10 5 2 4" xfId="21761" xr:uid="{00000000-0005-0000-0000-0000C4320000}"/>
    <cellStyle name="40% - Accent4 10 5 2_Attribute (16-17)" xfId="8155" xr:uid="{00000000-0005-0000-0000-0000C5320000}"/>
    <cellStyle name="40% - Accent4 10 5 3" xfId="8156" xr:uid="{00000000-0005-0000-0000-0000C6320000}"/>
    <cellStyle name="40% - Accent4 10 5 3 2" xfId="21762" xr:uid="{00000000-0005-0000-0000-0000C7320000}"/>
    <cellStyle name="40% - Accent4 10 5 3_CountryRegionMap" xfId="32573" xr:uid="{00000000-0005-0000-0000-0000C8320000}"/>
    <cellStyle name="40% - Accent4 10 5 4" xfId="21763" xr:uid="{00000000-0005-0000-0000-0000C9320000}"/>
    <cellStyle name="40% - Accent4 10 5 5" xfId="21764" xr:uid="{00000000-0005-0000-0000-0000CA320000}"/>
    <cellStyle name="40% - Accent4 10 5 6" xfId="21765" xr:uid="{00000000-0005-0000-0000-0000CB320000}"/>
    <cellStyle name="40% - Accent4 10 5 7" xfId="21766" xr:uid="{00000000-0005-0000-0000-0000CC320000}"/>
    <cellStyle name="40% - Accent4 10 5_Attribute (16-17)" xfId="8157" xr:uid="{00000000-0005-0000-0000-0000CD320000}"/>
    <cellStyle name="40% - Accent4 10 6" xfId="8158" xr:uid="{00000000-0005-0000-0000-0000CE320000}"/>
    <cellStyle name="40% - Accent4 10 7" xfId="8159" xr:uid="{00000000-0005-0000-0000-0000CF320000}"/>
    <cellStyle name="40% - Accent4 10 8" xfId="8160" xr:uid="{00000000-0005-0000-0000-0000D0320000}"/>
    <cellStyle name="40% - Accent4 10 9" xfId="8161" xr:uid="{00000000-0005-0000-0000-0000D1320000}"/>
    <cellStyle name="40% - Accent4 10 9 2" xfId="8162" xr:uid="{00000000-0005-0000-0000-0000D2320000}"/>
    <cellStyle name="40% - Accent4 10 9 2 2" xfId="21767" xr:uid="{00000000-0005-0000-0000-0000D3320000}"/>
    <cellStyle name="40% - Accent4 10 9 2_CountryRegionMap" xfId="32574" xr:uid="{00000000-0005-0000-0000-0000D4320000}"/>
    <cellStyle name="40% - Accent4 10 9 3" xfId="8163" xr:uid="{00000000-0005-0000-0000-0000D5320000}"/>
    <cellStyle name="40% - Accent4 10 9 3 2" xfId="21768" xr:uid="{00000000-0005-0000-0000-0000D6320000}"/>
    <cellStyle name="40% - Accent4 10 9 3_CountryRegionMap" xfId="32575" xr:uid="{00000000-0005-0000-0000-0000D7320000}"/>
    <cellStyle name="40% - Accent4 10 9 4" xfId="21769" xr:uid="{00000000-0005-0000-0000-0000D8320000}"/>
    <cellStyle name="40% - Accent4 10 9_Attribute (16-17)" xfId="8164" xr:uid="{00000000-0005-0000-0000-0000D9320000}"/>
    <cellStyle name="40% - Accent4 10_Attribute (16-17)" xfId="8165" xr:uid="{00000000-0005-0000-0000-0000DA320000}"/>
    <cellStyle name="40% - Accent4 11" xfId="8166" xr:uid="{00000000-0005-0000-0000-0000DB320000}"/>
    <cellStyle name="40% - Accent4 11 10" xfId="8167" xr:uid="{00000000-0005-0000-0000-0000DC320000}"/>
    <cellStyle name="40% - Accent4 11 10 2" xfId="21770" xr:uid="{00000000-0005-0000-0000-0000DD320000}"/>
    <cellStyle name="40% - Accent4 11 10_CountryRegionMap" xfId="32576" xr:uid="{00000000-0005-0000-0000-0000DE320000}"/>
    <cellStyle name="40% - Accent4 11 11" xfId="21771" xr:uid="{00000000-0005-0000-0000-0000DF320000}"/>
    <cellStyle name="40% - Accent4 11 2" xfId="8168" xr:uid="{00000000-0005-0000-0000-0000E0320000}"/>
    <cellStyle name="40% - Accent4 11 2 10" xfId="21772" xr:uid="{00000000-0005-0000-0000-0000E1320000}"/>
    <cellStyle name="40% - Accent4 11 2 2" xfId="8169" xr:uid="{00000000-0005-0000-0000-0000E2320000}"/>
    <cellStyle name="40% - Accent4 11 2 2 2" xfId="8170" xr:uid="{00000000-0005-0000-0000-0000E3320000}"/>
    <cellStyle name="40% - Accent4 11 2 2 2 2" xfId="8171" xr:uid="{00000000-0005-0000-0000-0000E4320000}"/>
    <cellStyle name="40% - Accent4 11 2 2 2 2 2" xfId="21773" xr:uid="{00000000-0005-0000-0000-0000E5320000}"/>
    <cellStyle name="40% - Accent4 11 2 2 2 2_CountryRegionMap" xfId="32577" xr:uid="{00000000-0005-0000-0000-0000E6320000}"/>
    <cellStyle name="40% - Accent4 11 2 2 2 3" xfId="8172" xr:uid="{00000000-0005-0000-0000-0000E7320000}"/>
    <cellStyle name="40% - Accent4 11 2 2 2 3 2" xfId="21774" xr:uid="{00000000-0005-0000-0000-0000E8320000}"/>
    <cellStyle name="40% - Accent4 11 2 2 2 3_CountryRegionMap" xfId="32578" xr:uid="{00000000-0005-0000-0000-0000E9320000}"/>
    <cellStyle name="40% - Accent4 11 2 2 2 4" xfId="21775" xr:uid="{00000000-0005-0000-0000-0000EA320000}"/>
    <cellStyle name="40% - Accent4 11 2 2 2_Attribute (16-17)" xfId="8173" xr:uid="{00000000-0005-0000-0000-0000EB320000}"/>
    <cellStyle name="40% - Accent4 11 2 2 3" xfId="8174" xr:uid="{00000000-0005-0000-0000-0000EC320000}"/>
    <cellStyle name="40% - Accent4 11 2 2 3 2" xfId="21776" xr:uid="{00000000-0005-0000-0000-0000ED320000}"/>
    <cellStyle name="40% - Accent4 11 2 2 3_CountryRegionMap" xfId="32579" xr:uid="{00000000-0005-0000-0000-0000EE320000}"/>
    <cellStyle name="40% - Accent4 11 2 2 4" xfId="21777" xr:uid="{00000000-0005-0000-0000-0000EF320000}"/>
    <cellStyle name="40% - Accent4 11 2 2 5" xfId="21778" xr:uid="{00000000-0005-0000-0000-0000F0320000}"/>
    <cellStyle name="40% - Accent4 11 2 2 6" xfId="21779" xr:uid="{00000000-0005-0000-0000-0000F1320000}"/>
    <cellStyle name="40% - Accent4 11 2 2 7" xfId="21780" xr:uid="{00000000-0005-0000-0000-0000F2320000}"/>
    <cellStyle name="40% - Accent4 11 2 2_Attribute (16-17)" xfId="8175" xr:uid="{00000000-0005-0000-0000-0000F3320000}"/>
    <cellStyle name="40% - Accent4 11 2 3" xfId="8176" xr:uid="{00000000-0005-0000-0000-0000F4320000}"/>
    <cellStyle name="40% - Accent4 11 2 3 2" xfId="8177" xr:uid="{00000000-0005-0000-0000-0000F5320000}"/>
    <cellStyle name="40% - Accent4 11 2 3 2 2" xfId="8178" xr:uid="{00000000-0005-0000-0000-0000F6320000}"/>
    <cellStyle name="40% - Accent4 11 2 3 2 2 2" xfId="21781" xr:uid="{00000000-0005-0000-0000-0000F7320000}"/>
    <cellStyle name="40% - Accent4 11 2 3 2 2_CountryRegionMap" xfId="32580" xr:uid="{00000000-0005-0000-0000-0000F8320000}"/>
    <cellStyle name="40% - Accent4 11 2 3 2 3" xfId="8179" xr:uid="{00000000-0005-0000-0000-0000F9320000}"/>
    <cellStyle name="40% - Accent4 11 2 3 2 3 2" xfId="21782" xr:uid="{00000000-0005-0000-0000-0000FA320000}"/>
    <cellStyle name="40% - Accent4 11 2 3 2 3_CountryRegionMap" xfId="32581" xr:uid="{00000000-0005-0000-0000-0000FB320000}"/>
    <cellStyle name="40% - Accent4 11 2 3 2 4" xfId="21783" xr:uid="{00000000-0005-0000-0000-0000FC320000}"/>
    <cellStyle name="40% - Accent4 11 2 3 2_Attribute (16-17)" xfId="8180" xr:uid="{00000000-0005-0000-0000-0000FD320000}"/>
    <cellStyle name="40% - Accent4 11 2 3 3" xfId="8181" xr:uid="{00000000-0005-0000-0000-0000FE320000}"/>
    <cellStyle name="40% - Accent4 11 2 3 3 2" xfId="21784" xr:uid="{00000000-0005-0000-0000-0000FF320000}"/>
    <cellStyle name="40% - Accent4 11 2 3 3_CountryRegionMap" xfId="32582" xr:uid="{00000000-0005-0000-0000-000000330000}"/>
    <cellStyle name="40% - Accent4 11 2 3 4" xfId="21785" xr:uid="{00000000-0005-0000-0000-000001330000}"/>
    <cellStyle name="40% - Accent4 11 2 3 5" xfId="21786" xr:uid="{00000000-0005-0000-0000-000002330000}"/>
    <cellStyle name="40% - Accent4 11 2 3 6" xfId="21787" xr:uid="{00000000-0005-0000-0000-000003330000}"/>
    <cellStyle name="40% - Accent4 11 2 3 7" xfId="21788" xr:uid="{00000000-0005-0000-0000-000004330000}"/>
    <cellStyle name="40% - Accent4 11 2 3_Attribute (16-17)" xfId="8182" xr:uid="{00000000-0005-0000-0000-000005330000}"/>
    <cellStyle name="40% - Accent4 11 2 4" xfId="8183" xr:uid="{00000000-0005-0000-0000-000006330000}"/>
    <cellStyle name="40% - Accent4 11 2 4 2" xfId="8184" xr:uid="{00000000-0005-0000-0000-000007330000}"/>
    <cellStyle name="40% - Accent4 11 2 4 2 2" xfId="8185" xr:uid="{00000000-0005-0000-0000-000008330000}"/>
    <cellStyle name="40% - Accent4 11 2 4 2 2 2" xfId="21789" xr:uid="{00000000-0005-0000-0000-000009330000}"/>
    <cellStyle name="40% - Accent4 11 2 4 2 2_CountryRegionMap" xfId="32583" xr:uid="{00000000-0005-0000-0000-00000A330000}"/>
    <cellStyle name="40% - Accent4 11 2 4 2 3" xfId="8186" xr:uid="{00000000-0005-0000-0000-00000B330000}"/>
    <cellStyle name="40% - Accent4 11 2 4 2 3 2" xfId="21790" xr:uid="{00000000-0005-0000-0000-00000C330000}"/>
    <cellStyle name="40% - Accent4 11 2 4 2 3_CountryRegionMap" xfId="32584" xr:uid="{00000000-0005-0000-0000-00000D330000}"/>
    <cellStyle name="40% - Accent4 11 2 4 2 4" xfId="21791" xr:uid="{00000000-0005-0000-0000-00000E330000}"/>
    <cellStyle name="40% - Accent4 11 2 4 2_Attribute (16-17)" xfId="8187" xr:uid="{00000000-0005-0000-0000-00000F330000}"/>
    <cellStyle name="40% - Accent4 11 2 4 3" xfId="8188" xr:uid="{00000000-0005-0000-0000-000010330000}"/>
    <cellStyle name="40% - Accent4 11 2 4 3 2" xfId="21792" xr:uid="{00000000-0005-0000-0000-000011330000}"/>
    <cellStyle name="40% - Accent4 11 2 4 3_CountryRegionMap" xfId="32585" xr:uid="{00000000-0005-0000-0000-000012330000}"/>
    <cellStyle name="40% - Accent4 11 2 4 4" xfId="21793" xr:uid="{00000000-0005-0000-0000-000013330000}"/>
    <cellStyle name="40% - Accent4 11 2 4 5" xfId="21794" xr:uid="{00000000-0005-0000-0000-000014330000}"/>
    <cellStyle name="40% - Accent4 11 2 4 6" xfId="21795" xr:uid="{00000000-0005-0000-0000-000015330000}"/>
    <cellStyle name="40% - Accent4 11 2 4 7" xfId="21796" xr:uid="{00000000-0005-0000-0000-000016330000}"/>
    <cellStyle name="40% - Accent4 11 2 4_Attribute (16-17)" xfId="8189" xr:uid="{00000000-0005-0000-0000-000017330000}"/>
    <cellStyle name="40% - Accent4 11 2 5" xfId="8190" xr:uid="{00000000-0005-0000-0000-000018330000}"/>
    <cellStyle name="40% - Accent4 11 2 6" xfId="8191" xr:uid="{00000000-0005-0000-0000-000019330000}"/>
    <cellStyle name="40% - Accent4 11 2 7" xfId="8192" xr:uid="{00000000-0005-0000-0000-00001A330000}"/>
    <cellStyle name="40% - Accent4 11 2 8" xfId="8193" xr:uid="{00000000-0005-0000-0000-00001B330000}"/>
    <cellStyle name="40% - Accent4 11 2 8 2" xfId="8194" xr:uid="{00000000-0005-0000-0000-00001C330000}"/>
    <cellStyle name="40% - Accent4 11 2 8 2 2" xfId="21797" xr:uid="{00000000-0005-0000-0000-00001D330000}"/>
    <cellStyle name="40% - Accent4 11 2 8 2_CountryRegionMap" xfId="32586" xr:uid="{00000000-0005-0000-0000-00001E330000}"/>
    <cellStyle name="40% - Accent4 11 2 8 3" xfId="8195" xr:uid="{00000000-0005-0000-0000-00001F330000}"/>
    <cellStyle name="40% - Accent4 11 2 8 3 2" xfId="21798" xr:uid="{00000000-0005-0000-0000-000020330000}"/>
    <cellStyle name="40% - Accent4 11 2 8 3_CountryRegionMap" xfId="32587" xr:uid="{00000000-0005-0000-0000-000021330000}"/>
    <cellStyle name="40% - Accent4 11 2 8 4" xfId="21799" xr:uid="{00000000-0005-0000-0000-000022330000}"/>
    <cellStyle name="40% - Accent4 11 2 8_Attribute (16-17)" xfId="8196" xr:uid="{00000000-0005-0000-0000-000023330000}"/>
    <cellStyle name="40% - Accent4 11 2 9" xfId="8197" xr:uid="{00000000-0005-0000-0000-000024330000}"/>
    <cellStyle name="40% - Accent4 11 2 9 2" xfId="21800" xr:uid="{00000000-0005-0000-0000-000025330000}"/>
    <cellStyle name="40% - Accent4 11 2 9_CountryRegionMap" xfId="32588" xr:uid="{00000000-0005-0000-0000-000026330000}"/>
    <cellStyle name="40% - Accent4 11 2_Attribute (16-17)" xfId="8198" xr:uid="{00000000-0005-0000-0000-000027330000}"/>
    <cellStyle name="40% - Accent4 11 3" xfId="8199" xr:uid="{00000000-0005-0000-0000-000028330000}"/>
    <cellStyle name="40% - Accent4 11 3 2" xfId="8200" xr:uid="{00000000-0005-0000-0000-000029330000}"/>
    <cellStyle name="40% - Accent4 11 3 2 2" xfId="8201" xr:uid="{00000000-0005-0000-0000-00002A330000}"/>
    <cellStyle name="40% - Accent4 11 3 2 2 2" xfId="21801" xr:uid="{00000000-0005-0000-0000-00002B330000}"/>
    <cellStyle name="40% - Accent4 11 3 2 2_CountryRegionMap" xfId="32589" xr:uid="{00000000-0005-0000-0000-00002C330000}"/>
    <cellStyle name="40% - Accent4 11 3 2 3" xfId="8202" xr:uid="{00000000-0005-0000-0000-00002D330000}"/>
    <cellStyle name="40% - Accent4 11 3 2 3 2" xfId="21802" xr:uid="{00000000-0005-0000-0000-00002E330000}"/>
    <cellStyle name="40% - Accent4 11 3 2 3_CountryRegionMap" xfId="32590" xr:uid="{00000000-0005-0000-0000-00002F330000}"/>
    <cellStyle name="40% - Accent4 11 3 2 4" xfId="21803" xr:uid="{00000000-0005-0000-0000-000030330000}"/>
    <cellStyle name="40% - Accent4 11 3 2_Attribute (16-17)" xfId="8203" xr:uid="{00000000-0005-0000-0000-000031330000}"/>
    <cellStyle name="40% - Accent4 11 3 3" xfId="8204" xr:uid="{00000000-0005-0000-0000-000032330000}"/>
    <cellStyle name="40% - Accent4 11 3 3 2" xfId="21804" xr:uid="{00000000-0005-0000-0000-000033330000}"/>
    <cellStyle name="40% - Accent4 11 3 3_CountryRegionMap" xfId="32591" xr:uid="{00000000-0005-0000-0000-000034330000}"/>
    <cellStyle name="40% - Accent4 11 3 4" xfId="21805" xr:uid="{00000000-0005-0000-0000-000035330000}"/>
    <cellStyle name="40% - Accent4 11 3 5" xfId="21806" xr:uid="{00000000-0005-0000-0000-000036330000}"/>
    <cellStyle name="40% - Accent4 11 3 6" xfId="21807" xr:uid="{00000000-0005-0000-0000-000037330000}"/>
    <cellStyle name="40% - Accent4 11 3 7" xfId="21808" xr:uid="{00000000-0005-0000-0000-000038330000}"/>
    <cellStyle name="40% - Accent4 11 3_Attribute (16-17)" xfId="8205" xr:uid="{00000000-0005-0000-0000-000039330000}"/>
    <cellStyle name="40% - Accent4 11 4" xfId="8206" xr:uid="{00000000-0005-0000-0000-00003A330000}"/>
    <cellStyle name="40% - Accent4 11 4 2" xfId="8207" xr:uid="{00000000-0005-0000-0000-00003B330000}"/>
    <cellStyle name="40% - Accent4 11 4 2 2" xfId="8208" xr:uid="{00000000-0005-0000-0000-00003C330000}"/>
    <cellStyle name="40% - Accent4 11 4 2 2 2" xfId="21809" xr:uid="{00000000-0005-0000-0000-00003D330000}"/>
    <cellStyle name="40% - Accent4 11 4 2 2_CountryRegionMap" xfId="32592" xr:uid="{00000000-0005-0000-0000-00003E330000}"/>
    <cellStyle name="40% - Accent4 11 4 2 3" xfId="8209" xr:uid="{00000000-0005-0000-0000-00003F330000}"/>
    <cellStyle name="40% - Accent4 11 4 2 3 2" xfId="21810" xr:uid="{00000000-0005-0000-0000-000040330000}"/>
    <cellStyle name="40% - Accent4 11 4 2 3_CountryRegionMap" xfId="32593" xr:uid="{00000000-0005-0000-0000-000041330000}"/>
    <cellStyle name="40% - Accent4 11 4 2 4" xfId="21811" xr:uid="{00000000-0005-0000-0000-000042330000}"/>
    <cellStyle name="40% - Accent4 11 4 2_Attribute (16-17)" xfId="8210" xr:uid="{00000000-0005-0000-0000-000043330000}"/>
    <cellStyle name="40% - Accent4 11 4 3" xfId="8211" xr:uid="{00000000-0005-0000-0000-000044330000}"/>
    <cellStyle name="40% - Accent4 11 4 3 2" xfId="21812" xr:uid="{00000000-0005-0000-0000-000045330000}"/>
    <cellStyle name="40% - Accent4 11 4 3_CountryRegionMap" xfId="32594" xr:uid="{00000000-0005-0000-0000-000046330000}"/>
    <cellStyle name="40% - Accent4 11 4 4" xfId="21813" xr:uid="{00000000-0005-0000-0000-000047330000}"/>
    <cellStyle name="40% - Accent4 11 4 5" xfId="21814" xr:uid="{00000000-0005-0000-0000-000048330000}"/>
    <cellStyle name="40% - Accent4 11 4 6" xfId="21815" xr:uid="{00000000-0005-0000-0000-000049330000}"/>
    <cellStyle name="40% - Accent4 11 4 7" xfId="21816" xr:uid="{00000000-0005-0000-0000-00004A330000}"/>
    <cellStyle name="40% - Accent4 11 4_Attribute (16-17)" xfId="8212" xr:uid="{00000000-0005-0000-0000-00004B330000}"/>
    <cellStyle name="40% - Accent4 11 5" xfId="8213" xr:uid="{00000000-0005-0000-0000-00004C330000}"/>
    <cellStyle name="40% - Accent4 11 5 2" xfId="8214" xr:uid="{00000000-0005-0000-0000-00004D330000}"/>
    <cellStyle name="40% - Accent4 11 5 2 2" xfId="8215" xr:uid="{00000000-0005-0000-0000-00004E330000}"/>
    <cellStyle name="40% - Accent4 11 5 2 2 2" xfId="21817" xr:uid="{00000000-0005-0000-0000-00004F330000}"/>
    <cellStyle name="40% - Accent4 11 5 2 2_CountryRegionMap" xfId="32595" xr:uid="{00000000-0005-0000-0000-000050330000}"/>
    <cellStyle name="40% - Accent4 11 5 2 3" xfId="8216" xr:uid="{00000000-0005-0000-0000-000051330000}"/>
    <cellStyle name="40% - Accent4 11 5 2 3 2" xfId="21818" xr:uid="{00000000-0005-0000-0000-000052330000}"/>
    <cellStyle name="40% - Accent4 11 5 2 3_CountryRegionMap" xfId="32596" xr:uid="{00000000-0005-0000-0000-000053330000}"/>
    <cellStyle name="40% - Accent4 11 5 2 4" xfId="21819" xr:uid="{00000000-0005-0000-0000-000054330000}"/>
    <cellStyle name="40% - Accent4 11 5 2_Attribute (16-17)" xfId="8217" xr:uid="{00000000-0005-0000-0000-000055330000}"/>
    <cellStyle name="40% - Accent4 11 5 3" xfId="8218" xr:uid="{00000000-0005-0000-0000-000056330000}"/>
    <cellStyle name="40% - Accent4 11 5 3 2" xfId="21820" xr:uid="{00000000-0005-0000-0000-000057330000}"/>
    <cellStyle name="40% - Accent4 11 5 3_CountryRegionMap" xfId="32597" xr:uid="{00000000-0005-0000-0000-000058330000}"/>
    <cellStyle name="40% - Accent4 11 5 4" xfId="21821" xr:uid="{00000000-0005-0000-0000-000059330000}"/>
    <cellStyle name="40% - Accent4 11 5 5" xfId="21822" xr:uid="{00000000-0005-0000-0000-00005A330000}"/>
    <cellStyle name="40% - Accent4 11 5 6" xfId="21823" xr:uid="{00000000-0005-0000-0000-00005B330000}"/>
    <cellStyle name="40% - Accent4 11 5 7" xfId="21824" xr:uid="{00000000-0005-0000-0000-00005C330000}"/>
    <cellStyle name="40% - Accent4 11 5_Attribute (16-17)" xfId="8219" xr:uid="{00000000-0005-0000-0000-00005D330000}"/>
    <cellStyle name="40% - Accent4 11 6" xfId="8220" xr:uid="{00000000-0005-0000-0000-00005E330000}"/>
    <cellStyle name="40% - Accent4 11 7" xfId="8221" xr:uid="{00000000-0005-0000-0000-00005F330000}"/>
    <cellStyle name="40% - Accent4 11 8" xfId="8222" xr:uid="{00000000-0005-0000-0000-000060330000}"/>
    <cellStyle name="40% - Accent4 11 9" xfId="8223" xr:uid="{00000000-0005-0000-0000-000061330000}"/>
    <cellStyle name="40% - Accent4 11 9 2" xfId="8224" xr:uid="{00000000-0005-0000-0000-000062330000}"/>
    <cellStyle name="40% - Accent4 11 9 2 2" xfId="21825" xr:uid="{00000000-0005-0000-0000-000063330000}"/>
    <cellStyle name="40% - Accent4 11 9 2_CountryRegionMap" xfId="32598" xr:uid="{00000000-0005-0000-0000-000064330000}"/>
    <cellStyle name="40% - Accent4 11 9 3" xfId="8225" xr:uid="{00000000-0005-0000-0000-000065330000}"/>
    <cellStyle name="40% - Accent4 11 9 3 2" xfId="21826" xr:uid="{00000000-0005-0000-0000-000066330000}"/>
    <cellStyle name="40% - Accent4 11 9 3_CountryRegionMap" xfId="32599" xr:uid="{00000000-0005-0000-0000-000067330000}"/>
    <cellStyle name="40% - Accent4 11 9 4" xfId="21827" xr:uid="{00000000-0005-0000-0000-000068330000}"/>
    <cellStyle name="40% - Accent4 11 9_Attribute (16-17)" xfId="8226" xr:uid="{00000000-0005-0000-0000-000069330000}"/>
    <cellStyle name="40% - Accent4 11_Attribute (16-17)" xfId="8227" xr:uid="{00000000-0005-0000-0000-00006A330000}"/>
    <cellStyle name="40% - Accent4 12" xfId="8228" xr:uid="{00000000-0005-0000-0000-00006B330000}"/>
    <cellStyle name="40% - Accent4 12 10" xfId="8229" xr:uid="{00000000-0005-0000-0000-00006C330000}"/>
    <cellStyle name="40% - Accent4 12 10 2" xfId="21828" xr:uid="{00000000-0005-0000-0000-00006D330000}"/>
    <cellStyle name="40% - Accent4 12 10_CountryRegionMap" xfId="32600" xr:uid="{00000000-0005-0000-0000-00006E330000}"/>
    <cellStyle name="40% - Accent4 12 11" xfId="21829" xr:uid="{00000000-0005-0000-0000-00006F330000}"/>
    <cellStyle name="40% - Accent4 12 2" xfId="8230" xr:uid="{00000000-0005-0000-0000-000070330000}"/>
    <cellStyle name="40% - Accent4 12 2 10" xfId="21830" xr:uid="{00000000-0005-0000-0000-000071330000}"/>
    <cellStyle name="40% - Accent4 12 2 2" xfId="8231" xr:uid="{00000000-0005-0000-0000-000072330000}"/>
    <cellStyle name="40% - Accent4 12 2 2 2" xfId="8232" xr:uid="{00000000-0005-0000-0000-000073330000}"/>
    <cellStyle name="40% - Accent4 12 2 2 2 2" xfId="8233" xr:uid="{00000000-0005-0000-0000-000074330000}"/>
    <cellStyle name="40% - Accent4 12 2 2 2 2 2" xfId="21831" xr:uid="{00000000-0005-0000-0000-000075330000}"/>
    <cellStyle name="40% - Accent4 12 2 2 2 2_CountryRegionMap" xfId="32601" xr:uid="{00000000-0005-0000-0000-000076330000}"/>
    <cellStyle name="40% - Accent4 12 2 2 2 3" xfId="8234" xr:uid="{00000000-0005-0000-0000-000077330000}"/>
    <cellStyle name="40% - Accent4 12 2 2 2 3 2" xfId="21832" xr:uid="{00000000-0005-0000-0000-000078330000}"/>
    <cellStyle name="40% - Accent4 12 2 2 2 3_CountryRegionMap" xfId="32602" xr:uid="{00000000-0005-0000-0000-000079330000}"/>
    <cellStyle name="40% - Accent4 12 2 2 2 4" xfId="21833" xr:uid="{00000000-0005-0000-0000-00007A330000}"/>
    <cellStyle name="40% - Accent4 12 2 2 2_Attribute (16-17)" xfId="8235" xr:uid="{00000000-0005-0000-0000-00007B330000}"/>
    <cellStyle name="40% - Accent4 12 2 2 3" xfId="8236" xr:uid="{00000000-0005-0000-0000-00007C330000}"/>
    <cellStyle name="40% - Accent4 12 2 2 3 2" xfId="21834" xr:uid="{00000000-0005-0000-0000-00007D330000}"/>
    <cellStyle name="40% - Accent4 12 2 2 3_CountryRegionMap" xfId="32603" xr:uid="{00000000-0005-0000-0000-00007E330000}"/>
    <cellStyle name="40% - Accent4 12 2 2 4" xfId="21835" xr:uid="{00000000-0005-0000-0000-00007F330000}"/>
    <cellStyle name="40% - Accent4 12 2 2 5" xfId="21836" xr:uid="{00000000-0005-0000-0000-000080330000}"/>
    <cellStyle name="40% - Accent4 12 2 2 6" xfId="21837" xr:uid="{00000000-0005-0000-0000-000081330000}"/>
    <cellStyle name="40% - Accent4 12 2 2 7" xfId="21838" xr:uid="{00000000-0005-0000-0000-000082330000}"/>
    <cellStyle name="40% - Accent4 12 2 2_Attribute (16-17)" xfId="8237" xr:uid="{00000000-0005-0000-0000-000083330000}"/>
    <cellStyle name="40% - Accent4 12 2 3" xfId="8238" xr:uid="{00000000-0005-0000-0000-000084330000}"/>
    <cellStyle name="40% - Accent4 12 2 3 2" xfId="8239" xr:uid="{00000000-0005-0000-0000-000085330000}"/>
    <cellStyle name="40% - Accent4 12 2 3 2 2" xfId="8240" xr:uid="{00000000-0005-0000-0000-000086330000}"/>
    <cellStyle name="40% - Accent4 12 2 3 2 2 2" xfId="21839" xr:uid="{00000000-0005-0000-0000-000087330000}"/>
    <cellStyle name="40% - Accent4 12 2 3 2 2_CountryRegionMap" xfId="32604" xr:uid="{00000000-0005-0000-0000-000088330000}"/>
    <cellStyle name="40% - Accent4 12 2 3 2 3" xfId="8241" xr:uid="{00000000-0005-0000-0000-000089330000}"/>
    <cellStyle name="40% - Accent4 12 2 3 2 3 2" xfId="21840" xr:uid="{00000000-0005-0000-0000-00008A330000}"/>
    <cellStyle name="40% - Accent4 12 2 3 2 3_CountryRegionMap" xfId="32605" xr:uid="{00000000-0005-0000-0000-00008B330000}"/>
    <cellStyle name="40% - Accent4 12 2 3 2 4" xfId="21841" xr:uid="{00000000-0005-0000-0000-00008C330000}"/>
    <cellStyle name="40% - Accent4 12 2 3 2_Attribute (16-17)" xfId="8242" xr:uid="{00000000-0005-0000-0000-00008D330000}"/>
    <cellStyle name="40% - Accent4 12 2 3 3" xfId="8243" xr:uid="{00000000-0005-0000-0000-00008E330000}"/>
    <cellStyle name="40% - Accent4 12 2 3 3 2" xfId="21842" xr:uid="{00000000-0005-0000-0000-00008F330000}"/>
    <cellStyle name="40% - Accent4 12 2 3 3_CountryRegionMap" xfId="32606" xr:uid="{00000000-0005-0000-0000-000090330000}"/>
    <cellStyle name="40% - Accent4 12 2 3 4" xfId="21843" xr:uid="{00000000-0005-0000-0000-000091330000}"/>
    <cellStyle name="40% - Accent4 12 2 3 5" xfId="21844" xr:uid="{00000000-0005-0000-0000-000092330000}"/>
    <cellStyle name="40% - Accent4 12 2 3 6" xfId="21845" xr:uid="{00000000-0005-0000-0000-000093330000}"/>
    <cellStyle name="40% - Accent4 12 2 3 7" xfId="21846" xr:uid="{00000000-0005-0000-0000-000094330000}"/>
    <cellStyle name="40% - Accent4 12 2 3_Attribute (16-17)" xfId="8244" xr:uid="{00000000-0005-0000-0000-000095330000}"/>
    <cellStyle name="40% - Accent4 12 2 4" xfId="8245" xr:uid="{00000000-0005-0000-0000-000096330000}"/>
    <cellStyle name="40% - Accent4 12 2 4 2" xfId="8246" xr:uid="{00000000-0005-0000-0000-000097330000}"/>
    <cellStyle name="40% - Accent4 12 2 4 2 2" xfId="8247" xr:uid="{00000000-0005-0000-0000-000098330000}"/>
    <cellStyle name="40% - Accent4 12 2 4 2 2 2" xfId="21847" xr:uid="{00000000-0005-0000-0000-000099330000}"/>
    <cellStyle name="40% - Accent4 12 2 4 2 2_CountryRegionMap" xfId="32607" xr:uid="{00000000-0005-0000-0000-00009A330000}"/>
    <cellStyle name="40% - Accent4 12 2 4 2 3" xfId="8248" xr:uid="{00000000-0005-0000-0000-00009B330000}"/>
    <cellStyle name="40% - Accent4 12 2 4 2 3 2" xfId="21848" xr:uid="{00000000-0005-0000-0000-00009C330000}"/>
    <cellStyle name="40% - Accent4 12 2 4 2 3_CountryRegionMap" xfId="32608" xr:uid="{00000000-0005-0000-0000-00009D330000}"/>
    <cellStyle name="40% - Accent4 12 2 4 2 4" xfId="21849" xr:uid="{00000000-0005-0000-0000-00009E330000}"/>
    <cellStyle name="40% - Accent4 12 2 4 2_Attribute (16-17)" xfId="8249" xr:uid="{00000000-0005-0000-0000-00009F330000}"/>
    <cellStyle name="40% - Accent4 12 2 4 3" xfId="8250" xr:uid="{00000000-0005-0000-0000-0000A0330000}"/>
    <cellStyle name="40% - Accent4 12 2 4 3 2" xfId="21850" xr:uid="{00000000-0005-0000-0000-0000A1330000}"/>
    <cellStyle name="40% - Accent4 12 2 4 3_CountryRegionMap" xfId="32609" xr:uid="{00000000-0005-0000-0000-0000A2330000}"/>
    <cellStyle name="40% - Accent4 12 2 4 4" xfId="21851" xr:uid="{00000000-0005-0000-0000-0000A3330000}"/>
    <cellStyle name="40% - Accent4 12 2 4 5" xfId="21852" xr:uid="{00000000-0005-0000-0000-0000A4330000}"/>
    <cellStyle name="40% - Accent4 12 2 4 6" xfId="21853" xr:uid="{00000000-0005-0000-0000-0000A5330000}"/>
    <cellStyle name="40% - Accent4 12 2 4 7" xfId="21854" xr:uid="{00000000-0005-0000-0000-0000A6330000}"/>
    <cellStyle name="40% - Accent4 12 2 4_Attribute (16-17)" xfId="8251" xr:uid="{00000000-0005-0000-0000-0000A7330000}"/>
    <cellStyle name="40% - Accent4 12 2 5" xfId="8252" xr:uid="{00000000-0005-0000-0000-0000A8330000}"/>
    <cellStyle name="40% - Accent4 12 2 6" xfId="8253" xr:uid="{00000000-0005-0000-0000-0000A9330000}"/>
    <cellStyle name="40% - Accent4 12 2 7" xfId="8254" xr:uid="{00000000-0005-0000-0000-0000AA330000}"/>
    <cellStyle name="40% - Accent4 12 2 8" xfId="8255" xr:uid="{00000000-0005-0000-0000-0000AB330000}"/>
    <cellStyle name="40% - Accent4 12 2 8 2" xfId="8256" xr:uid="{00000000-0005-0000-0000-0000AC330000}"/>
    <cellStyle name="40% - Accent4 12 2 8 2 2" xfId="21855" xr:uid="{00000000-0005-0000-0000-0000AD330000}"/>
    <cellStyle name="40% - Accent4 12 2 8 2_CountryRegionMap" xfId="32610" xr:uid="{00000000-0005-0000-0000-0000AE330000}"/>
    <cellStyle name="40% - Accent4 12 2 8 3" xfId="8257" xr:uid="{00000000-0005-0000-0000-0000AF330000}"/>
    <cellStyle name="40% - Accent4 12 2 8 3 2" xfId="21856" xr:uid="{00000000-0005-0000-0000-0000B0330000}"/>
    <cellStyle name="40% - Accent4 12 2 8 3_CountryRegionMap" xfId="32611" xr:uid="{00000000-0005-0000-0000-0000B1330000}"/>
    <cellStyle name="40% - Accent4 12 2 8 4" xfId="21857" xr:uid="{00000000-0005-0000-0000-0000B2330000}"/>
    <cellStyle name="40% - Accent4 12 2 8_Attribute (16-17)" xfId="8258" xr:uid="{00000000-0005-0000-0000-0000B3330000}"/>
    <cellStyle name="40% - Accent4 12 2 9" xfId="8259" xr:uid="{00000000-0005-0000-0000-0000B4330000}"/>
    <cellStyle name="40% - Accent4 12 2 9 2" xfId="21858" xr:uid="{00000000-0005-0000-0000-0000B5330000}"/>
    <cellStyle name="40% - Accent4 12 2 9_CountryRegionMap" xfId="32612" xr:uid="{00000000-0005-0000-0000-0000B6330000}"/>
    <cellStyle name="40% - Accent4 12 2_Attribute (16-17)" xfId="8260" xr:uid="{00000000-0005-0000-0000-0000B7330000}"/>
    <cellStyle name="40% - Accent4 12 3" xfId="8261" xr:uid="{00000000-0005-0000-0000-0000B8330000}"/>
    <cellStyle name="40% - Accent4 12 3 2" xfId="8262" xr:uid="{00000000-0005-0000-0000-0000B9330000}"/>
    <cellStyle name="40% - Accent4 12 3 2 2" xfId="8263" xr:uid="{00000000-0005-0000-0000-0000BA330000}"/>
    <cellStyle name="40% - Accent4 12 3 2 2 2" xfId="21859" xr:uid="{00000000-0005-0000-0000-0000BB330000}"/>
    <cellStyle name="40% - Accent4 12 3 2 2_CountryRegionMap" xfId="32613" xr:uid="{00000000-0005-0000-0000-0000BC330000}"/>
    <cellStyle name="40% - Accent4 12 3 2 3" xfId="8264" xr:uid="{00000000-0005-0000-0000-0000BD330000}"/>
    <cellStyle name="40% - Accent4 12 3 2 3 2" xfId="21860" xr:uid="{00000000-0005-0000-0000-0000BE330000}"/>
    <cellStyle name="40% - Accent4 12 3 2 3_CountryRegionMap" xfId="32614" xr:uid="{00000000-0005-0000-0000-0000BF330000}"/>
    <cellStyle name="40% - Accent4 12 3 2 4" xfId="21861" xr:uid="{00000000-0005-0000-0000-0000C0330000}"/>
    <cellStyle name="40% - Accent4 12 3 2_Attribute (16-17)" xfId="8265" xr:uid="{00000000-0005-0000-0000-0000C1330000}"/>
    <cellStyle name="40% - Accent4 12 3 3" xfId="8266" xr:uid="{00000000-0005-0000-0000-0000C2330000}"/>
    <cellStyle name="40% - Accent4 12 3 3 2" xfId="21862" xr:uid="{00000000-0005-0000-0000-0000C3330000}"/>
    <cellStyle name="40% - Accent4 12 3 3_CountryRegionMap" xfId="32615" xr:uid="{00000000-0005-0000-0000-0000C4330000}"/>
    <cellStyle name="40% - Accent4 12 3 4" xfId="21863" xr:uid="{00000000-0005-0000-0000-0000C5330000}"/>
    <cellStyle name="40% - Accent4 12 3 5" xfId="21864" xr:uid="{00000000-0005-0000-0000-0000C6330000}"/>
    <cellStyle name="40% - Accent4 12 3 6" xfId="21865" xr:uid="{00000000-0005-0000-0000-0000C7330000}"/>
    <cellStyle name="40% - Accent4 12 3 7" xfId="21866" xr:uid="{00000000-0005-0000-0000-0000C8330000}"/>
    <cellStyle name="40% - Accent4 12 3_Attribute (16-17)" xfId="8267" xr:uid="{00000000-0005-0000-0000-0000C9330000}"/>
    <cellStyle name="40% - Accent4 12 4" xfId="8268" xr:uid="{00000000-0005-0000-0000-0000CA330000}"/>
    <cellStyle name="40% - Accent4 12 4 2" xfId="8269" xr:uid="{00000000-0005-0000-0000-0000CB330000}"/>
    <cellStyle name="40% - Accent4 12 4 2 2" xfId="8270" xr:uid="{00000000-0005-0000-0000-0000CC330000}"/>
    <cellStyle name="40% - Accent4 12 4 2 2 2" xfId="21867" xr:uid="{00000000-0005-0000-0000-0000CD330000}"/>
    <cellStyle name="40% - Accent4 12 4 2 2_CountryRegionMap" xfId="32616" xr:uid="{00000000-0005-0000-0000-0000CE330000}"/>
    <cellStyle name="40% - Accent4 12 4 2 3" xfId="8271" xr:uid="{00000000-0005-0000-0000-0000CF330000}"/>
    <cellStyle name="40% - Accent4 12 4 2 3 2" xfId="21868" xr:uid="{00000000-0005-0000-0000-0000D0330000}"/>
    <cellStyle name="40% - Accent4 12 4 2 3_CountryRegionMap" xfId="32617" xr:uid="{00000000-0005-0000-0000-0000D1330000}"/>
    <cellStyle name="40% - Accent4 12 4 2 4" xfId="21869" xr:uid="{00000000-0005-0000-0000-0000D2330000}"/>
    <cellStyle name="40% - Accent4 12 4 2_Attribute (16-17)" xfId="8272" xr:uid="{00000000-0005-0000-0000-0000D3330000}"/>
    <cellStyle name="40% - Accent4 12 4 3" xfId="8273" xr:uid="{00000000-0005-0000-0000-0000D4330000}"/>
    <cellStyle name="40% - Accent4 12 4 3 2" xfId="21870" xr:uid="{00000000-0005-0000-0000-0000D5330000}"/>
    <cellStyle name="40% - Accent4 12 4 3_CountryRegionMap" xfId="32618" xr:uid="{00000000-0005-0000-0000-0000D6330000}"/>
    <cellStyle name="40% - Accent4 12 4 4" xfId="21871" xr:uid="{00000000-0005-0000-0000-0000D7330000}"/>
    <cellStyle name="40% - Accent4 12 4 5" xfId="21872" xr:uid="{00000000-0005-0000-0000-0000D8330000}"/>
    <cellStyle name="40% - Accent4 12 4 6" xfId="21873" xr:uid="{00000000-0005-0000-0000-0000D9330000}"/>
    <cellStyle name="40% - Accent4 12 4 7" xfId="21874" xr:uid="{00000000-0005-0000-0000-0000DA330000}"/>
    <cellStyle name="40% - Accent4 12 4_Attribute (16-17)" xfId="8274" xr:uid="{00000000-0005-0000-0000-0000DB330000}"/>
    <cellStyle name="40% - Accent4 12 5" xfId="8275" xr:uid="{00000000-0005-0000-0000-0000DC330000}"/>
    <cellStyle name="40% - Accent4 12 5 2" xfId="8276" xr:uid="{00000000-0005-0000-0000-0000DD330000}"/>
    <cellStyle name="40% - Accent4 12 5 2 2" xfId="8277" xr:uid="{00000000-0005-0000-0000-0000DE330000}"/>
    <cellStyle name="40% - Accent4 12 5 2 2 2" xfId="21875" xr:uid="{00000000-0005-0000-0000-0000DF330000}"/>
    <cellStyle name="40% - Accent4 12 5 2 2_CountryRegionMap" xfId="32619" xr:uid="{00000000-0005-0000-0000-0000E0330000}"/>
    <cellStyle name="40% - Accent4 12 5 2 3" xfId="8278" xr:uid="{00000000-0005-0000-0000-0000E1330000}"/>
    <cellStyle name="40% - Accent4 12 5 2 3 2" xfId="21876" xr:uid="{00000000-0005-0000-0000-0000E2330000}"/>
    <cellStyle name="40% - Accent4 12 5 2 3_CountryRegionMap" xfId="32620" xr:uid="{00000000-0005-0000-0000-0000E3330000}"/>
    <cellStyle name="40% - Accent4 12 5 2 4" xfId="21877" xr:uid="{00000000-0005-0000-0000-0000E4330000}"/>
    <cellStyle name="40% - Accent4 12 5 2_Attribute (16-17)" xfId="8279" xr:uid="{00000000-0005-0000-0000-0000E5330000}"/>
    <cellStyle name="40% - Accent4 12 5 3" xfId="8280" xr:uid="{00000000-0005-0000-0000-0000E6330000}"/>
    <cellStyle name="40% - Accent4 12 5 3 2" xfId="21878" xr:uid="{00000000-0005-0000-0000-0000E7330000}"/>
    <cellStyle name="40% - Accent4 12 5 3_CountryRegionMap" xfId="32621" xr:uid="{00000000-0005-0000-0000-0000E8330000}"/>
    <cellStyle name="40% - Accent4 12 5 4" xfId="21879" xr:uid="{00000000-0005-0000-0000-0000E9330000}"/>
    <cellStyle name="40% - Accent4 12 5 5" xfId="21880" xr:uid="{00000000-0005-0000-0000-0000EA330000}"/>
    <cellStyle name="40% - Accent4 12 5 6" xfId="21881" xr:uid="{00000000-0005-0000-0000-0000EB330000}"/>
    <cellStyle name="40% - Accent4 12 5 7" xfId="21882" xr:uid="{00000000-0005-0000-0000-0000EC330000}"/>
    <cellStyle name="40% - Accent4 12 5_Attribute (16-17)" xfId="8281" xr:uid="{00000000-0005-0000-0000-0000ED330000}"/>
    <cellStyle name="40% - Accent4 12 6" xfId="8282" xr:uid="{00000000-0005-0000-0000-0000EE330000}"/>
    <cellStyle name="40% - Accent4 12 7" xfId="8283" xr:uid="{00000000-0005-0000-0000-0000EF330000}"/>
    <cellStyle name="40% - Accent4 12 8" xfId="8284" xr:uid="{00000000-0005-0000-0000-0000F0330000}"/>
    <cellStyle name="40% - Accent4 12 9" xfId="8285" xr:uid="{00000000-0005-0000-0000-0000F1330000}"/>
    <cellStyle name="40% - Accent4 12 9 2" xfId="8286" xr:uid="{00000000-0005-0000-0000-0000F2330000}"/>
    <cellStyle name="40% - Accent4 12 9 2 2" xfId="21883" xr:uid="{00000000-0005-0000-0000-0000F3330000}"/>
    <cellStyle name="40% - Accent4 12 9 2_CountryRegionMap" xfId="32622" xr:uid="{00000000-0005-0000-0000-0000F4330000}"/>
    <cellStyle name="40% - Accent4 12 9 3" xfId="8287" xr:uid="{00000000-0005-0000-0000-0000F5330000}"/>
    <cellStyle name="40% - Accent4 12 9 3 2" xfId="21884" xr:uid="{00000000-0005-0000-0000-0000F6330000}"/>
    <cellStyle name="40% - Accent4 12 9 3_CountryRegionMap" xfId="32623" xr:uid="{00000000-0005-0000-0000-0000F7330000}"/>
    <cellStyle name="40% - Accent4 12 9 4" xfId="21885" xr:uid="{00000000-0005-0000-0000-0000F8330000}"/>
    <cellStyle name="40% - Accent4 12 9_Attribute (16-17)" xfId="8288" xr:uid="{00000000-0005-0000-0000-0000F9330000}"/>
    <cellStyle name="40% - Accent4 12_Attribute (16-17)" xfId="8289" xr:uid="{00000000-0005-0000-0000-0000FA330000}"/>
    <cellStyle name="40% - Accent4 13" xfId="8290" xr:uid="{00000000-0005-0000-0000-0000FB330000}"/>
    <cellStyle name="40% - Accent4 13 10" xfId="21886" xr:uid="{00000000-0005-0000-0000-0000FC330000}"/>
    <cellStyle name="40% - Accent4 13 2" xfId="8291" xr:uid="{00000000-0005-0000-0000-0000FD330000}"/>
    <cellStyle name="40% - Accent4 13 2 2" xfId="8292" xr:uid="{00000000-0005-0000-0000-0000FE330000}"/>
    <cellStyle name="40% - Accent4 13 2 2 2" xfId="8293" xr:uid="{00000000-0005-0000-0000-0000FF330000}"/>
    <cellStyle name="40% - Accent4 13 2 2 2 2" xfId="21887" xr:uid="{00000000-0005-0000-0000-000000340000}"/>
    <cellStyle name="40% - Accent4 13 2 2 2_CountryRegionMap" xfId="32624" xr:uid="{00000000-0005-0000-0000-000001340000}"/>
    <cellStyle name="40% - Accent4 13 2 2 3" xfId="8294" xr:uid="{00000000-0005-0000-0000-000002340000}"/>
    <cellStyle name="40% - Accent4 13 2 2 3 2" xfId="21888" xr:uid="{00000000-0005-0000-0000-000003340000}"/>
    <cellStyle name="40% - Accent4 13 2 2 3_CountryRegionMap" xfId="32625" xr:uid="{00000000-0005-0000-0000-000004340000}"/>
    <cellStyle name="40% - Accent4 13 2 2 4" xfId="21889" xr:uid="{00000000-0005-0000-0000-000005340000}"/>
    <cellStyle name="40% - Accent4 13 2 2_Attribute (16-17)" xfId="8295" xr:uid="{00000000-0005-0000-0000-000006340000}"/>
    <cellStyle name="40% - Accent4 13 2 3" xfId="8296" xr:uid="{00000000-0005-0000-0000-000007340000}"/>
    <cellStyle name="40% - Accent4 13 2 3 2" xfId="21890" xr:uid="{00000000-0005-0000-0000-000008340000}"/>
    <cellStyle name="40% - Accent4 13 2 3_CountryRegionMap" xfId="32626" xr:uid="{00000000-0005-0000-0000-000009340000}"/>
    <cellStyle name="40% - Accent4 13 2 4" xfId="21891" xr:uid="{00000000-0005-0000-0000-00000A340000}"/>
    <cellStyle name="40% - Accent4 13 2 5" xfId="21892" xr:uid="{00000000-0005-0000-0000-00000B340000}"/>
    <cellStyle name="40% - Accent4 13 2 6" xfId="21893" xr:uid="{00000000-0005-0000-0000-00000C340000}"/>
    <cellStyle name="40% - Accent4 13 2 7" xfId="21894" xr:uid="{00000000-0005-0000-0000-00000D340000}"/>
    <cellStyle name="40% - Accent4 13 2_Attribute (16-17)" xfId="8297" xr:uid="{00000000-0005-0000-0000-00000E340000}"/>
    <cellStyle name="40% - Accent4 13 3" xfId="8298" xr:uid="{00000000-0005-0000-0000-00000F340000}"/>
    <cellStyle name="40% - Accent4 13 3 2" xfId="8299" xr:uid="{00000000-0005-0000-0000-000010340000}"/>
    <cellStyle name="40% - Accent4 13 3 2 2" xfId="8300" xr:uid="{00000000-0005-0000-0000-000011340000}"/>
    <cellStyle name="40% - Accent4 13 3 2 2 2" xfId="21895" xr:uid="{00000000-0005-0000-0000-000012340000}"/>
    <cellStyle name="40% - Accent4 13 3 2 2_CountryRegionMap" xfId="32627" xr:uid="{00000000-0005-0000-0000-000013340000}"/>
    <cellStyle name="40% - Accent4 13 3 2 3" xfId="8301" xr:uid="{00000000-0005-0000-0000-000014340000}"/>
    <cellStyle name="40% - Accent4 13 3 2 3 2" xfId="21896" xr:uid="{00000000-0005-0000-0000-000015340000}"/>
    <cellStyle name="40% - Accent4 13 3 2 3_CountryRegionMap" xfId="32628" xr:uid="{00000000-0005-0000-0000-000016340000}"/>
    <cellStyle name="40% - Accent4 13 3 2 4" xfId="21897" xr:uid="{00000000-0005-0000-0000-000017340000}"/>
    <cellStyle name="40% - Accent4 13 3 2_Attribute (16-17)" xfId="8302" xr:uid="{00000000-0005-0000-0000-000018340000}"/>
    <cellStyle name="40% - Accent4 13 3 3" xfId="8303" xr:uid="{00000000-0005-0000-0000-000019340000}"/>
    <cellStyle name="40% - Accent4 13 3 3 2" xfId="21898" xr:uid="{00000000-0005-0000-0000-00001A340000}"/>
    <cellStyle name="40% - Accent4 13 3 3_CountryRegionMap" xfId="32629" xr:uid="{00000000-0005-0000-0000-00001B340000}"/>
    <cellStyle name="40% - Accent4 13 3 4" xfId="21899" xr:uid="{00000000-0005-0000-0000-00001C340000}"/>
    <cellStyle name="40% - Accent4 13 3 5" xfId="21900" xr:uid="{00000000-0005-0000-0000-00001D340000}"/>
    <cellStyle name="40% - Accent4 13 3 6" xfId="21901" xr:uid="{00000000-0005-0000-0000-00001E340000}"/>
    <cellStyle name="40% - Accent4 13 3 7" xfId="21902" xr:uid="{00000000-0005-0000-0000-00001F340000}"/>
    <cellStyle name="40% - Accent4 13 3_Attribute (16-17)" xfId="8304" xr:uid="{00000000-0005-0000-0000-000020340000}"/>
    <cellStyle name="40% - Accent4 13 4" xfId="8305" xr:uid="{00000000-0005-0000-0000-000021340000}"/>
    <cellStyle name="40% - Accent4 13 4 2" xfId="8306" xr:uid="{00000000-0005-0000-0000-000022340000}"/>
    <cellStyle name="40% - Accent4 13 4 2 2" xfId="8307" xr:uid="{00000000-0005-0000-0000-000023340000}"/>
    <cellStyle name="40% - Accent4 13 4 2 2 2" xfId="21903" xr:uid="{00000000-0005-0000-0000-000024340000}"/>
    <cellStyle name="40% - Accent4 13 4 2 2_CountryRegionMap" xfId="32630" xr:uid="{00000000-0005-0000-0000-000025340000}"/>
    <cellStyle name="40% - Accent4 13 4 2 3" xfId="8308" xr:uid="{00000000-0005-0000-0000-000026340000}"/>
    <cellStyle name="40% - Accent4 13 4 2 3 2" xfId="21904" xr:uid="{00000000-0005-0000-0000-000027340000}"/>
    <cellStyle name="40% - Accent4 13 4 2 3_CountryRegionMap" xfId="32631" xr:uid="{00000000-0005-0000-0000-000028340000}"/>
    <cellStyle name="40% - Accent4 13 4 2 4" xfId="21905" xr:uid="{00000000-0005-0000-0000-000029340000}"/>
    <cellStyle name="40% - Accent4 13 4 2_Attribute (16-17)" xfId="8309" xr:uid="{00000000-0005-0000-0000-00002A340000}"/>
    <cellStyle name="40% - Accent4 13 4 3" xfId="8310" xr:uid="{00000000-0005-0000-0000-00002B340000}"/>
    <cellStyle name="40% - Accent4 13 4 3 2" xfId="21906" xr:uid="{00000000-0005-0000-0000-00002C340000}"/>
    <cellStyle name="40% - Accent4 13 4 3_CountryRegionMap" xfId="32632" xr:uid="{00000000-0005-0000-0000-00002D340000}"/>
    <cellStyle name="40% - Accent4 13 4 4" xfId="21907" xr:uid="{00000000-0005-0000-0000-00002E340000}"/>
    <cellStyle name="40% - Accent4 13 4 5" xfId="21908" xr:uid="{00000000-0005-0000-0000-00002F340000}"/>
    <cellStyle name="40% - Accent4 13 4 6" xfId="21909" xr:uid="{00000000-0005-0000-0000-000030340000}"/>
    <cellStyle name="40% - Accent4 13 4 7" xfId="21910" xr:uid="{00000000-0005-0000-0000-000031340000}"/>
    <cellStyle name="40% - Accent4 13 4_Attribute (16-17)" xfId="8311" xr:uid="{00000000-0005-0000-0000-000032340000}"/>
    <cellStyle name="40% - Accent4 13 5" xfId="8312" xr:uid="{00000000-0005-0000-0000-000033340000}"/>
    <cellStyle name="40% - Accent4 13 6" xfId="8313" xr:uid="{00000000-0005-0000-0000-000034340000}"/>
    <cellStyle name="40% - Accent4 13 7" xfId="8314" xr:uid="{00000000-0005-0000-0000-000035340000}"/>
    <cellStyle name="40% - Accent4 13 8" xfId="8315" xr:uid="{00000000-0005-0000-0000-000036340000}"/>
    <cellStyle name="40% - Accent4 13 8 2" xfId="8316" xr:uid="{00000000-0005-0000-0000-000037340000}"/>
    <cellStyle name="40% - Accent4 13 8 2 2" xfId="21911" xr:uid="{00000000-0005-0000-0000-000038340000}"/>
    <cellStyle name="40% - Accent4 13 8 2_CountryRegionMap" xfId="32633" xr:uid="{00000000-0005-0000-0000-000039340000}"/>
    <cellStyle name="40% - Accent4 13 8 3" xfId="8317" xr:uid="{00000000-0005-0000-0000-00003A340000}"/>
    <cellStyle name="40% - Accent4 13 8 3 2" xfId="21912" xr:uid="{00000000-0005-0000-0000-00003B340000}"/>
    <cellStyle name="40% - Accent4 13 8 3_CountryRegionMap" xfId="32634" xr:uid="{00000000-0005-0000-0000-00003C340000}"/>
    <cellStyle name="40% - Accent4 13 8 4" xfId="21913" xr:uid="{00000000-0005-0000-0000-00003D340000}"/>
    <cellStyle name="40% - Accent4 13 8_Attribute (16-17)" xfId="8318" xr:uid="{00000000-0005-0000-0000-00003E340000}"/>
    <cellStyle name="40% - Accent4 13 9" xfId="8319" xr:uid="{00000000-0005-0000-0000-00003F340000}"/>
    <cellStyle name="40% - Accent4 13 9 2" xfId="21914" xr:uid="{00000000-0005-0000-0000-000040340000}"/>
    <cellStyle name="40% - Accent4 13 9_CountryRegionMap" xfId="32635" xr:uid="{00000000-0005-0000-0000-000041340000}"/>
    <cellStyle name="40% - Accent4 13_Attribute (16-17)" xfId="8320" xr:uid="{00000000-0005-0000-0000-000042340000}"/>
    <cellStyle name="40% - Accent4 14" xfId="8321" xr:uid="{00000000-0005-0000-0000-000043340000}"/>
    <cellStyle name="40% - Accent4 14 10" xfId="21915" xr:uid="{00000000-0005-0000-0000-000044340000}"/>
    <cellStyle name="40% - Accent4 14 2" xfId="8322" xr:uid="{00000000-0005-0000-0000-000045340000}"/>
    <cellStyle name="40% - Accent4 14 2 2" xfId="8323" xr:uid="{00000000-0005-0000-0000-000046340000}"/>
    <cellStyle name="40% - Accent4 14 2 2 2" xfId="8324" xr:uid="{00000000-0005-0000-0000-000047340000}"/>
    <cellStyle name="40% - Accent4 14 2 2 2 2" xfId="21916" xr:uid="{00000000-0005-0000-0000-000048340000}"/>
    <cellStyle name="40% - Accent4 14 2 2 2_CountryRegionMap" xfId="32636" xr:uid="{00000000-0005-0000-0000-000049340000}"/>
    <cellStyle name="40% - Accent4 14 2 2 3" xfId="8325" xr:uid="{00000000-0005-0000-0000-00004A340000}"/>
    <cellStyle name="40% - Accent4 14 2 2 3 2" xfId="21917" xr:uid="{00000000-0005-0000-0000-00004B340000}"/>
    <cellStyle name="40% - Accent4 14 2 2 3_CountryRegionMap" xfId="32637" xr:uid="{00000000-0005-0000-0000-00004C340000}"/>
    <cellStyle name="40% - Accent4 14 2 2 4" xfId="21918" xr:uid="{00000000-0005-0000-0000-00004D340000}"/>
    <cellStyle name="40% - Accent4 14 2 2_Attribute (16-17)" xfId="8326" xr:uid="{00000000-0005-0000-0000-00004E340000}"/>
    <cellStyle name="40% - Accent4 14 2 3" xfId="8327" xr:uid="{00000000-0005-0000-0000-00004F340000}"/>
    <cellStyle name="40% - Accent4 14 2 3 2" xfId="21919" xr:uid="{00000000-0005-0000-0000-000050340000}"/>
    <cellStyle name="40% - Accent4 14 2 3_CountryRegionMap" xfId="32638" xr:uid="{00000000-0005-0000-0000-000051340000}"/>
    <cellStyle name="40% - Accent4 14 2 4" xfId="21920" xr:uid="{00000000-0005-0000-0000-000052340000}"/>
    <cellStyle name="40% - Accent4 14 2 5" xfId="21921" xr:uid="{00000000-0005-0000-0000-000053340000}"/>
    <cellStyle name="40% - Accent4 14 2 6" xfId="21922" xr:uid="{00000000-0005-0000-0000-000054340000}"/>
    <cellStyle name="40% - Accent4 14 2 7" xfId="21923" xr:uid="{00000000-0005-0000-0000-000055340000}"/>
    <cellStyle name="40% - Accent4 14 2_Attribute (16-17)" xfId="8328" xr:uid="{00000000-0005-0000-0000-000056340000}"/>
    <cellStyle name="40% - Accent4 14 3" xfId="8329" xr:uid="{00000000-0005-0000-0000-000057340000}"/>
    <cellStyle name="40% - Accent4 14 3 2" xfId="8330" xr:uid="{00000000-0005-0000-0000-000058340000}"/>
    <cellStyle name="40% - Accent4 14 3 2 2" xfId="8331" xr:uid="{00000000-0005-0000-0000-000059340000}"/>
    <cellStyle name="40% - Accent4 14 3 2 2 2" xfId="21924" xr:uid="{00000000-0005-0000-0000-00005A340000}"/>
    <cellStyle name="40% - Accent4 14 3 2 2_CountryRegionMap" xfId="32639" xr:uid="{00000000-0005-0000-0000-00005B340000}"/>
    <cellStyle name="40% - Accent4 14 3 2 3" xfId="8332" xr:uid="{00000000-0005-0000-0000-00005C340000}"/>
    <cellStyle name="40% - Accent4 14 3 2 3 2" xfId="21925" xr:uid="{00000000-0005-0000-0000-00005D340000}"/>
    <cellStyle name="40% - Accent4 14 3 2 3_CountryRegionMap" xfId="32640" xr:uid="{00000000-0005-0000-0000-00005E340000}"/>
    <cellStyle name="40% - Accent4 14 3 2 4" xfId="21926" xr:uid="{00000000-0005-0000-0000-00005F340000}"/>
    <cellStyle name="40% - Accent4 14 3 2_Attribute (16-17)" xfId="8333" xr:uid="{00000000-0005-0000-0000-000060340000}"/>
    <cellStyle name="40% - Accent4 14 3 3" xfId="8334" xr:uid="{00000000-0005-0000-0000-000061340000}"/>
    <cellStyle name="40% - Accent4 14 3 3 2" xfId="21927" xr:uid="{00000000-0005-0000-0000-000062340000}"/>
    <cellStyle name="40% - Accent4 14 3 3_CountryRegionMap" xfId="32641" xr:uid="{00000000-0005-0000-0000-000063340000}"/>
    <cellStyle name="40% - Accent4 14 3 4" xfId="21928" xr:uid="{00000000-0005-0000-0000-000064340000}"/>
    <cellStyle name="40% - Accent4 14 3 5" xfId="21929" xr:uid="{00000000-0005-0000-0000-000065340000}"/>
    <cellStyle name="40% - Accent4 14 3 6" xfId="21930" xr:uid="{00000000-0005-0000-0000-000066340000}"/>
    <cellStyle name="40% - Accent4 14 3 7" xfId="21931" xr:uid="{00000000-0005-0000-0000-000067340000}"/>
    <cellStyle name="40% - Accent4 14 3_Attribute (16-17)" xfId="8335" xr:uid="{00000000-0005-0000-0000-000068340000}"/>
    <cellStyle name="40% - Accent4 14 4" xfId="8336" xr:uid="{00000000-0005-0000-0000-000069340000}"/>
    <cellStyle name="40% - Accent4 14 4 2" xfId="8337" xr:uid="{00000000-0005-0000-0000-00006A340000}"/>
    <cellStyle name="40% - Accent4 14 4 2 2" xfId="8338" xr:uid="{00000000-0005-0000-0000-00006B340000}"/>
    <cellStyle name="40% - Accent4 14 4 2 2 2" xfId="21932" xr:uid="{00000000-0005-0000-0000-00006C340000}"/>
    <cellStyle name="40% - Accent4 14 4 2 2_CountryRegionMap" xfId="32642" xr:uid="{00000000-0005-0000-0000-00006D340000}"/>
    <cellStyle name="40% - Accent4 14 4 2 3" xfId="8339" xr:uid="{00000000-0005-0000-0000-00006E340000}"/>
    <cellStyle name="40% - Accent4 14 4 2 3 2" xfId="21933" xr:uid="{00000000-0005-0000-0000-00006F340000}"/>
    <cellStyle name="40% - Accent4 14 4 2 3_CountryRegionMap" xfId="32643" xr:uid="{00000000-0005-0000-0000-000070340000}"/>
    <cellStyle name="40% - Accent4 14 4 2 4" xfId="21934" xr:uid="{00000000-0005-0000-0000-000071340000}"/>
    <cellStyle name="40% - Accent4 14 4 2_Attribute (16-17)" xfId="8340" xr:uid="{00000000-0005-0000-0000-000072340000}"/>
    <cellStyle name="40% - Accent4 14 4 3" xfId="8341" xr:uid="{00000000-0005-0000-0000-000073340000}"/>
    <cellStyle name="40% - Accent4 14 4 3 2" xfId="21935" xr:uid="{00000000-0005-0000-0000-000074340000}"/>
    <cellStyle name="40% - Accent4 14 4 3_CountryRegionMap" xfId="32644" xr:uid="{00000000-0005-0000-0000-000075340000}"/>
    <cellStyle name="40% - Accent4 14 4 4" xfId="21936" xr:uid="{00000000-0005-0000-0000-000076340000}"/>
    <cellStyle name="40% - Accent4 14 4 5" xfId="21937" xr:uid="{00000000-0005-0000-0000-000077340000}"/>
    <cellStyle name="40% - Accent4 14 4 6" xfId="21938" xr:uid="{00000000-0005-0000-0000-000078340000}"/>
    <cellStyle name="40% - Accent4 14 4 7" xfId="21939" xr:uid="{00000000-0005-0000-0000-000079340000}"/>
    <cellStyle name="40% - Accent4 14 4_Attribute (16-17)" xfId="8342" xr:uid="{00000000-0005-0000-0000-00007A340000}"/>
    <cellStyle name="40% - Accent4 14 5" xfId="8343" xr:uid="{00000000-0005-0000-0000-00007B340000}"/>
    <cellStyle name="40% - Accent4 14 6" xfId="8344" xr:uid="{00000000-0005-0000-0000-00007C340000}"/>
    <cellStyle name="40% - Accent4 14 7" xfId="8345" xr:uid="{00000000-0005-0000-0000-00007D340000}"/>
    <cellStyle name="40% - Accent4 14 8" xfId="8346" xr:uid="{00000000-0005-0000-0000-00007E340000}"/>
    <cellStyle name="40% - Accent4 14 8 2" xfId="8347" xr:uid="{00000000-0005-0000-0000-00007F340000}"/>
    <cellStyle name="40% - Accent4 14 8 2 2" xfId="21940" xr:uid="{00000000-0005-0000-0000-000080340000}"/>
    <cellStyle name="40% - Accent4 14 8 2_CountryRegionMap" xfId="32645" xr:uid="{00000000-0005-0000-0000-000081340000}"/>
    <cellStyle name="40% - Accent4 14 8 3" xfId="8348" xr:uid="{00000000-0005-0000-0000-000082340000}"/>
    <cellStyle name="40% - Accent4 14 8 3 2" xfId="21941" xr:uid="{00000000-0005-0000-0000-000083340000}"/>
    <cellStyle name="40% - Accent4 14 8 3_CountryRegionMap" xfId="32646" xr:uid="{00000000-0005-0000-0000-000084340000}"/>
    <cellStyle name="40% - Accent4 14 8 4" xfId="21942" xr:uid="{00000000-0005-0000-0000-000085340000}"/>
    <cellStyle name="40% - Accent4 14 8_Attribute (16-17)" xfId="8349" xr:uid="{00000000-0005-0000-0000-000086340000}"/>
    <cellStyle name="40% - Accent4 14 9" xfId="8350" xr:uid="{00000000-0005-0000-0000-000087340000}"/>
    <cellStyle name="40% - Accent4 14 9 2" xfId="21943" xr:uid="{00000000-0005-0000-0000-000088340000}"/>
    <cellStyle name="40% - Accent4 14 9_CountryRegionMap" xfId="32647" xr:uid="{00000000-0005-0000-0000-000089340000}"/>
    <cellStyle name="40% - Accent4 14_Attribute (16-17)" xfId="8351" xr:uid="{00000000-0005-0000-0000-00008A340000}"/>
    <cellStyle name="40% - Accent4 15" xfId="8352" xr:uid="{00000000-0005-0000-0000-00008B340000}"/>
    <cellStyle name="40% - Accent4 16" xfId="8353" xr:uid="{00000000-0005-0000-0000-00008C340000}"/>
    <cellStyle name="40% - Accent4 16 2" xfId="8354" xr:uid="{00000000-0005-0000-0000-00008D340000}"/>
    <cellStyle name="40% - Accent4 16 2 2" xfId="8355" xr:uid="{00000000-0005-0000-0000-00008E340000}"/>
    <cellStyle name="40% - Accent4 16 2 2 2" xfId="21944" xr:uid="{00000000-0005-0000-0000-00008F340000}"/>
    <cellStyle name="40% - Accent4 16 2 2_CountryRegionMap" xfId="32648" xr:uid="{00000000-0005-0000-0000-000090340000}"/>
    <cellStyle name="40% - Accent4 16 2 3" xfId="8356" xr:uid="{00000000-0005-0000-0000-000091340000}"/>
    <cellStyle name="40% - Accent4 16 2 3 2" xfId="21945" xr:uid="{00000000-0005-0000-0000-000092340000}"/>
    <cellStyle name="40% - Accent4 16 2 3_CountryRegionMap" xfId="32649" xr:uid="{00000000-0005-0000-0000-000093340000}"/>
    <cellStyle name="40% - Accent4 16 2 4" xfId="21946" xr:uid="{00000000-0005-0000-0000-000094340000}"/>
    <cellStyle name="40% - Accent4 16 2_Attribute (16-17)" xfId="8357" xr:uid="{00000000-0005-0000-0000-000095340000}"/>
    <cellStyle name="40% - Accent4 16 3" xfId="8358" xr:uid="{00000000-0005-0000-0000-000096340000}"/>
    <cellStyle name="40% - Accent4 16 3 2" xfId="21947" xr:uid="{00000000-0005-0000-0000-000097340000}"/>
    <cellStyle name="40% - Accent4 16 3_CountryRegionMap" xfId="32650" xr:uid="{00000000-0005-0000-0000-000098340000}"/>
    <cellStyle name="40% - Accent4 16 4" xfId="21948" xr:uid="{00000000-0005-0000-0000-000099340000}"/>
    <cellStyle name="40% - Accent4 16 5" xfId="21949" xr:uid="{00000000-0005-0000-0000-00009A340000}"/>
    <cellStyle name="40% - Accent4 16 6" xfId="21950" xr:uid="{00000000-0005-0000-0000-00009B340000}"/>
    <cellStyle name="40% - Accent4 16 7" xfId="21951" xr:uid="{00000000-0005-0000-0000-00009C340000}"/>
    <cellStyle name="40% - Accent4 16_Attribute (16-17)" xfId="8359" xr:uid="{00000000-0005-0000-0000-00009D340000}"/>
    <cellStyle name="40% - Accent4 17" xfId="8360" xr:uid="{00000000-0005-0000-0000-00009E340000}"/>
    <cellStyle name="40% - Accent4 17 2" xfId="8361" xr:uid="{00000000-0005-0000-0000-00009F340000}"/>
    <cellStyle name="40% - Accent4 17 2 2" xfId="8362" xr:uid="{00000000-0005-0000-0000-0000A0340000}"/>
    <cellStyle name="40% - Accent4 17 2 2 2" xfId="21952" xr:uid="{00000000-0005-0000-0000-0000A1340000}"/>
    <cellStyle name="40% - Accent4 17 2 2_CountryRegionMap" xfId="32651" xr:uid="{00000000-0005-0000-0000-0000A2340000}"/>
    <cellStyle name="40% - Accent4 17 2 3" xfId="8363" xr:uid="{00000000-0005-0000-0000-0000A3340000}"/>
    <cellStyle name="40% - Accent4 17 2 3 2" xfId="21953" xr:uid="{00000000-0005-0000-0000-0000A4340000}"/>
    <cellStyle name="40% - Accent4 17 2 3_CountryRegionMap" xfId="32652" xr:uid="{00000000-0005-0000-0000-0000A5340000}"/>
    <cellStyle name="40% - Accent4 17 2 4" xfId="21954" xr:uid="{00000000-0005-0000-0000-0000A6340000}"/>
    <cellStyle name="40% - Accent4 17 2_Attribute (16-17)" xfId="8364" xr:uid="{00000000-0005-0000-0000-0000A7340000}"/>
    <cellStyle name="40% - Accent4 17 3" xfId="8365" xr:uid="{00000000-0005-0000-0000-0000A8340000}"/>
    <cellStyle name="40% - Accent4 17 3 2" xfId="21955" xr:uid="{00000000-0005-0000-0000-0000A9340000}"/>
    <cellStyle name="40% - Accent4 17 3_CountryRegionMap" xfId="32653" xr:uid="{00000000-0005-0000-0000-0000AA340000}"/>
    <cellStyle name="40% - Accent4 17 4" xfId="21956" xr:uid="{00000000-0005-0000-0000-0000AB340000}"/>
    <cellStyle name="40% - Accent4 17 5" xfId="21957" xr:uid="{00000000-0005-0000-0000-0000AC340000}"/>
    <cellStyle name="40% - Accent4 17 6" xfId="21958" xr:uid="{00000000-0005-0000-0000-0000AD340000}"/>
    <cellStyle name="40% - Accent4 17 7" xfId="21959" xr:uid="{00000000-0005-0000-0000-0000AE340000}"/>
    <cellStyle name="40% - Accent4 17_Attribute (16-17)" xfId="8366" xr:uid="{00000000-0005-0000-0000-0000AF340000}"/>
    <cellStyle name="40% - Accent4 18" xfId="8367" xr:uid="{00000000-0005-0000-0000-0000B0340000}"/>
    <cellStyle name="40% - Accent4 19" xfId="8368" xr:uid="{00000000-0005-0000-0000-0000B1340000}"/>
    <cellStyle name="40% - Accent4 2" xfId="21" xr:uid="{00000000-0005-0000-0000-0000B2340000}"/>
    <cellStyle name="40% - Accent4 2 2" xfId="8369" xr:uid="{00000000-0005-0000-0000-0000B3340000}"/>
    <cellStyle name="40% - Accent4 2 2 10" xfId="21960" xr:uid="{00000000-0005-0000-0000-0000B4340000}"/>
    <cellStyle name="40% - Accent4 2 2 2" xfId="8370" xr:uid="{00000000-0005-0000-0000-0000B5340000}"/>
    <cellStyle name="40% - Accent4 2 2 2 2" xfId="8371" xr:uid="{00000000-0005-0000-0000-0000B6340000}"/>
    <cellStyle name="40% - Accent4 2 2 2 2 2" xfId="8372" xr:uid="{00000000-0005-0000-0000-0000B7340000}"/>
    <cellStyle name="40% - Accent4 2 2 2 2 2 2" xfId="21961" xr:uid="{00000000-0005-0000-0000-0000B8340000}"/>
    <cellStyle name="40% - Accent4 2 2 2 2 2_CountryRegionMap" xfId="32654" xr:uid="{00000000-0005-0000-0000-0000B9340000}"/>
    <cellStyle name="40% - Accent4 2 2 2 2 3" xfId="8373" xr:uid="{00000000-0005-0000-0000-0000BA340000}"/>
    <cellStyle name="40% - Accent4 2 2 2 2 3 2" xfId="21962" xr:uid="{00000000-0005-0000-0000-0000BB340000}"/>
    <cellStyle name="40% - Accent4 2 2 2 2 3_CountryRegionMap" xfId="32655" xr:uid="{00000000-0005-0000-0000-0000BC340000}"/>
    <cellStyle name="40% - Accent4 2 2 2 2 4" xfId="21963" xr:uid="{00000000-0005-0000-0000-0000BD340000}"/>
    <cellStyle name="40% - Accent4 2 2 2 2_Attribute (16-17)" xfId="8374" xr:uid="{00000000-0005-0000-0000-0000BE340000}"/>
    <cellStyle name="40% - Accent4 2 2 2 3" xfId="8375" xr:uid="{00000000-0005-0000-0000-0000BF340000}"/>
    <cellStyle name="40% - Accent4 2 2 2 3 2" xfId="21964" xr:uid="{00000000-0005-0000-0000-0000C0340000}"/>
    <cellStyle name="40% - Accent4 2 2 2 3_CountryRegionMap" xfId="32656" xr:uid="{00000000-0005-0000-0000-0000C1340000}"/>
    <cellStyle name="40% - Accent4 2 2 2 4" xfId="21965" xr:uid="{00000000-0005-0000-0000-0000C2340000}"/>
    <cellStyle name="40% - Accent4 2 2 2 5" xfId="21966" xr:uid="{00000000-0005-0000-0000-0000C3340000}"/>
    <cellStyle name="40% - Accent4 2 2 2 6" xfId="21967" xr:uid="{00000000-0005-0000-0000-0000C4340000}"/>
    <cellStyle name="40% - Accent4 2 2 2 7" xfId="21968" xr:uid="{00000000-0005-0000-0000-0000C5340000}"/>
    <cellStyle name="40% - Accent4 2 2 2_Attribute (16-17)" xfId="8376" xr:uid="{00000000-0005-0000-0000-0000C6340000}"/>
    <cellStyle name="40% - Accent4 2 2 3" xfId="8377" xr:uid="{00000000-0005-0000-0000-0000C7340000}"/>
    <cellStyle name="40% - Accent4 2 2 4" xfId="8378" xr:uid="{00000000-0005-0000-0000-0000C8340000}"/>
    <cellStyle name="40% - Accent4 2 2 5" xfId="8379" xr:uid="{00000000-0005-0000-0000-0000C9340000}"/>
    <cellStyle name="40% - Accent4 2 2 6" xfId="8380" xr:uid="{00000000-0005-0000-0000-0000CA340000}"/>
    <cellStyle name="40% - Accent4 2 2 6 2" xfId="8381" xr:uid="{00000000-0005-0000-0000-0000CB340000}"/>
    <cellStyle name="40% - Accent4 2 2 6 2 2" xfId="21969" xr:uid="{00000000-0005-0000-0000-0000CC340000}"/>
    <cellStyle name="40% - Accent4 2 2 6 2_CountryRegionMap" xfId="32657" xr:uid="{00000000-0005-0000-0000-0000CD340000}"/>
    <cellStyle name="40% - Accent4 2 2 6 3" xfId="8382" xr:uid="{00000000-0005-0000-0000-0000CE340000}"/>
    <cellStyle name="40% - Accent4 2 2 6 3 2" xfId="21970" xr:uid="{00000000-0005-0000-0000-0000CF340000}"/>
    <cellStyle name="40% - Accent4 2 2 6 3_CountryRegionMap" xfId="32658" xr:uid="{00000000-0005-0000-0000-0000D0340000}"/>
    <cellStyle name="40% - Accent4 2 2 6 4" xfId="21971" xr:uid="{00000000-0005-0000-0000-0000D1340000}"/>
    <cellStyle name="40% - Accent4 2 2 6_Attribute (16-17)" xfId="8383" xr:uid="{00000000-0005-0000-0000-0000D2340000}"/>
    <cellStyle name="40% - Accent4 2 2 7" xfId="8384" xr:uid="{00000000-0005-0000-0000-0000D3340000}"/>
    <cellStyle name="40% - Accent4 2 2 7 2" xfId="21972" xr:uid="{00000000-0005-0000-0000-0000D4340000}"/>
    <cellStyle name="40% - Accent4 2 2 7_CountryRegionMap" xfId="32659" xr:uid="{00000000-0005-0000-0000-0000D5340000}"/>
    <cellStyle name="40% - Accent4 2 2 8" xfId="21973" xr:uid="{00000000-0005-0000-0000-0000D6340000}"/>
    <cellStyle name="40% - Accent4 2 2 9" xfId="21974" xr:uid="{00000000-0005-0000-0000-0000D7340000}"/>
    <cellStyle name="40% - Accent4 2 2_Attribute (16-17)" xfId="8385" xr:uid="{00000000-0005-0000-0000-0000D8340000}"/>
    <cellStyle name="40% - Accent4 2_Attribute" xfId="18040" xr:uid="{00000000-0005-0000-0000-0000D9340000}"/>
    <cellStyle name="40% - Accent4 20" xfId="8386" xr:uid="{00000000-0005-0000-0000-0000DA340000}"/>
    <cellStyle name="40% - Accent4 21" xfId="8387" xr:uid="{00000000-0005-0000-0000-0000DB340000}"/>
    <cellStyle name="40% - Accent4 21 2" xfId="8388" xr:uid="{00000000-0005-0000-0000-0000DC340000}"/>
    <cellStyle name="40% - Accent4 21 2 2" xfId="21975" xr:uid="{00000000-0005-0000-0000-0000DD340000}"/>
    <cellStyle name="40% - Accent4 21 2_CountryRegionMap" xfId="32660" xr:uid="{00000000-0005-0000-0000-0000DE340000}"/>
    <cellStyle name="40% - Accent4 21 3" xfId="8389" xr:uid="{00000000-0005-0000-0000-0000DF340000}"/>
    <cellStyle name="40% - Accent4 21 3 2" xfId="21976" xr:uid="{00000000-0005-0000-0000-0000E0340000}"/>
    <cellStyle name="40% - Accent4 21 3_CountryRegionMap" xfId="32661" xr:uid="{00000000-0005-0000-0000-0000E1340000}"/>
    <cellStyle name="40% - Accent4 21 4" xfId="21977" xr:uid="{00000000-0005-0000-0000-0000E2340000}"/>
    <cellStyle name="40% - Accent4 21_Attribute (16-17)" xfId="8390" xr:uid="{00000000-0005-0000-0000-0000E3340000}"/>
    <cellStyle name="40% - Accent4 22" xfId="8391" xr:uid="{00000000-0005-0000-0000-0000E4340000}"/>
    <cellStyle name="40% - Accent4 22 2" xfId="21978" xr:uid="{00000000-0005-0000-0000-0000E5340000}"/>
    <cellStyle name="40% - Accent4 22_CountryRegionMap" xfId="32662" xr:uid="{00000000-0005-0000-0000-0000E6340000}"/>
    <cellStyle name="40% - Accent4 23" xfId="8392" xr:uid="{00000000-0005-0000-0000-0000E7340000}"/>
    <cellStyle name="40% - Accent4 23 2" xfId="21979" xr:uid="{00000000-0005-0000-0000-0000E8340000}"/>
    <cellStyle name="40% - Accent4 23_CountryRegionMap" xfId="32663" xr:uid="{00000000-0005-0000-0000-0000E9340000}"/>
    <cellStyle name="40% - Accent4 24" xfId="8393" xr:uid="{00000000-0005-0000-0000-0000EA340000}"/>
    <cellStyle name="40% - Accent4 24 2" xfId="21980" xr:uid="{00000000-0005-0000-0000-0000EB340000}"/>
    <cellStyle name="40% - Accent4 24_CountryRegionMap" xfId="32664" xr:uid="{00000000-0005-0000-0000-0000EC340000}"/>
    <cellStyle name="40% - Accent4 25" xfId="8394" xr:uid="{00000000-0005-0000-0000-0000ED340000}"/>
    <cellStyle name="40% - Accent4 25 2" xfId="21981" xr:uid="{00000000-0005-0000-0000-0000EE340000}"/>
    <cellStyle name="40% - Accent4 25_CountryRegionMap" xfId="32665" xr:uid="{00000000-0005-0000-0000-0000EF340000}"/>
    <cellStyle name="40% - Accent4 26" xfId="21982" xr:uid="{00000000-0005-0000-0000-0000F0340000}"/>
    <cellStyle name="40% - Accent4 27" xfId="21983" xr:uid="{00000000-0005-0000-0000-0000F1340000}"/>
    <cellStyle name="40% - Accent4 28" xfId="21984" xr:uid="{00000000-0005-0000-0000-0000F2340000}"/>
    <cellStyle name="40% - Accent4 29" xfId="21985" xr:uid="{00000000-0005-0000-0000-0000F3340000}"/>
    <cellStyle name="40% - Accent4 3" xfId="127" xr:uid="{00000000-0005-0000-0000-0000F4340000}"/>
    <cellStyle name="40% - Accent4 3 10" xfId="8395" xr:uid="{00000000-0005-0000-0000-0000F5340000}"/>
    <cellStyle name="40% - Accent4 3 11" xfId="8396" xr:uid="{00000000-0005-0000-0000-0000F6340000}"/>
    <cellStyle name="40% - Accent4 3 12" xfId="8397" xr:uid="{00000000-0005-0000-0000-0000F7340000}"/>
    <cellStyle name="40% - Accent4 3 12 2" xfId="8398" xr:uid="{00000000-0005-0000-0000-0000F8340000}"/>
    <cellStyle name="40% - Accent4 3 12 2 2" xfId="21986" xr:uid="{00000000-0005-0000-0000-0000F9340000}"/>
    <cellStyle name="40% - Accent4 3 12 2_CountryRegionMap" xfId="32666" xr:uid="{00000000-0005-0000-0000-0000FA340000}"/>
    <cellStyle name="40% - Accent4 3 12 3" xfId="8399" xr:uid="{00000000-0005-0000-0000-0000FB340000}"/>
    <cellStyle name="40% - Accent4 3 12 3 2" xfId="21987" xr:uid="{00000000-0005-0000-0000-0000FC340000}"/>
    <cellStyle name="40% - Accent4 3 12 3_CountryRegionMap" xfId="32667" xr:uid="{00000000-0005-0000-0000-0000FD340000}"/>
    <cellStyle name="40% - Accent4 3 12 4" xfId="21988" xr:uid="{00000000-0005-0000-0000-0000FE340000}"/>
    <cellStyle name="40% - Accent4 3 12_Attribute (16-17)" xfId="8400" xr:uid="{00000000-0005-0000-0000-0000FF340000}"/>
    <cellStyle name="40% - Accent4 3 13" xfId="8401" xr:uid="{00000000-0005-0000-0000-000000350000}"/>
    <cellStyle name="40% - Accent4 3 13 2" xfId="21989" xr:uid="{00000000-0005-0000-0000-000001350000}"/>
    <cellStyle name="40% - Accent4 3 13_CountryRegionMap" xfId="32668" xr:uid="{00000000-0005-0000-0000-000002350000}"/>
    <cellStyle name="40% - Accent4 3 14" xfId="21990" xr:uid="{00000000-0005-0000-0000-000003350000}"/>
    <cellStyle name="40% - Accent4 3 15" xfId="21991" xr:uid="{00000000-0005-0000-0000-000004350000}"/>
    <cellStyle name="40% - Accent4 3 16" xfId="21992" xr:uid="{00000000-0005-0000-0000-000005350000}"/>
    <cellStyle name="40% - Accent4 3 17" xfId="21993" xr:uid="{00000000-0005-0000-0000-000006350000}"/>
    <cellStyle name="40% - Accent4 3 18" xfId="21994" xr:uid="{00000000-0005-0000-0000-000007350000}"/>
    <cellStyle name="40% - Accent4 3 19" xfId="21995" xr:uid="{00000000-0005-0000-0000-000008350000}"/>
    <cellStyle name="40% - Accent4 3 2" xfId="207" xr:uid="{00000000-0005-0000-0000-000009350000}"/>
    <cellStyle name="40% - Accent4 3 2 10" xfId="8402" xr:uid="{00000000-0005-0000-0000-00000A350000}"/>
    <cellStyle name="40% - Accent4 3 2 11" xfId="8403" xr:uid="{00000000-0005-0000-0000-00000B350000}"/>
    <cellStyle name="40% - Accent4 3 2 11 2" xfId="8404" xr:uid="{00000000-0005-0000-0000-00000C350000}"/>
    <cellStyle name="40% - Accent4 3 2 11 2 2" xfId="21996" xr:uid="{00000000-0005-0000-0000-00000D350000}"/>
    <cellStyle name="40% - Accent4 3 2 11 2_CountryRegionMap" xfId="32669" xr:uid="{00000000-0005-0000-0000-00000E350000}"/>
    <cellStyle name="40% - Accent4 3 2 11 3" xfId="8405" xr:uid="{00000000-0005-0000-0000-00000F350000}"/>
    <cellStyle name="40% - Accent4 3 2 11 3 2" xfId="21997" xr:uid="{00000000-0005-0000-0000-000010350000}"/>
    <cellStyle name="40% - Accent4 3 2 11 3_CountryRegionMap" xfId="32670" xr:uid="{00000000-0005-0000-0000-000011350000}"/>
    <cellStyle name="40% - Accent4 3 2 11 4" xfId="21998" xr:uid="{00000000-0005-0000-0000-000012350000}"/>
    <cellStyle name="40% - Accent4 3 2 11_Attribute (16-17)" xfId="8406" xr:uid="{00000000-0005-0000-0000-000013350000}"/>
    <cellStyle name="40% - Accent4 3 2 12" xfId="8407" xr:uid="{00000000-0005-0000-0000-000014350000}"/>
    <cellStyle name="40% - Accent4 3 2 12 2" xfId="21999" xr:uid="{00000000-0005-0000-0000-000015350000}"/>
    <cellStyle name="40% - Accent4 3 2 12_CountryRegionMap" xfId="32671" xr:uid="{00000000-0005-0000-0000-000016350000}"/>
    <cellStyle name="40% - Accent4 3 2 13" xfId="22000" xr:uid="{00000000-0005-0000-0000-000017350000}"/>
    <cellStyle name="40% - Accent4 3 2 14" xfId="22001" xr:uid="{00000000-0005-0000-0000-000018350000}"/>
    <cellStyle name="40% - Accent4 3 2 15" xfId="22002" xr:uid="{00000000-0005-0000-0000-000019350000}"/>
    <cellStyle name="40% - Accent4 3 2 16" xfId="22003" xr:uid="{00000000-0005-0000-0000-00001A350000}"/>
    <cellStyle name="40% - Accent4 3 2 17" xfId="22004" xr:uid="{00000000-0005-0000-0000-00001B350000}"/>
    <cellStyle name="40% - Accent4 3 2 18" xfId="22005" xr:uid="{00000000-0005-0000-0000-00001C350000}"/>
    <cellStyle name="40% - Accent4 3 2 2" xfId="266" xr:uid="{00000000-0005-0000-0000-00001D350000}"/>
    <cellStyle name="40% - Accent4 3 2 2 10" xfId="8408" xr:uid="{00000000-0005-0000-0000-00001E350000}"/>
    <cellStyle name="40% - Accent4 3 2 2 10 2" xfId="8409" xr:uid="{00000000-0005-0000-0000-00001F350000}"/>
    <cellStyle name="40% - Accent4 3 2 2 10 2 2" xfId="22006" xr:uid="{00000000-0005-0000-0000-000020350000}"/>
    <cellStyle name="40% - Accent4 3 2 2 10 2_CountryRegionMap" xfId="32672" xr:uid="{00000000-0005-0000-0000-000021350000}"/>
    <cellStyle name="40% - Accent4 3 2 2 10 3" xfId="8410" xr:uid="{00000000-0005-0000-0000-000022350000}"/>
    <cellStyle name="40% - Accent4 3 2 2 10 3 2" xfId="22007" xr:uid="{00000000-0005-0000-0000-000023350000}"/>
    <cellStyle name="40% - Accent4 3 2 2 10 3_CountryRegionMap" xfId="32673" xr:uid="{00000000-0005-0000-0000-000024350000}"/>
    <cellStyle name="40% - Accent4 3 2 2 10 4" xfId="22008" xr:uid="{00000000-0005-0000-0000-000025350000}"/>
    <cellStyle name="40% - Accent4 3 2 2 10_Attribute (16-17)" xfId="8411" xr:uid="{00000000-0005-0000-0000-000026350000}"/>
    <cellStyle name="40% - Accent4 3 2 2 11" xfId="8412" xr:uid="{00000000-0005-0000-0000-000027350000}"/>
    <cellStyle name="40% - Accent4 3 2 2 11 2" xfId="22009" xr:uid="{00000000-0005-0000-0000-000028350000}"/>
    <cellStyle name="40% - Accent4 3 2 2 11_CountryRegionMap" xfId="32674" xr:uid="{00000000-0005-0000-0000-000029350000}"/>
    <cellStyle name="40% - Accent4 3 2 2 12" xfId="22010" xr:uid="{00000000-0005-0000-0000-00002A350000}"/>
    <cellStyle name="40% - Accent4 3 2 2 13" xfId="22011" xr:uid="{00000000-0005-0000-0000-00002B350000}"/>
    <cellStyle name="40% - Accent4 3 2 2 14" xfId="22012" xr:uid="{00000000-0005-0000-0000-00002C350000}"/>
    <cellStyle name="40% - Accent4 3 2 2 15" xfId="22013" xr:uid="{00000000-0005-0000-0000-00002D350000}"/>
    <cellStyle name="40% - Accent4 3 2 2 16" xfId="22014" xr:uid="{00000000-0005-0000-0000-00002E350000}"/>
    <cellStyle name="40% - Accent4 3 2 2 17" xfId="22015" xr:uid="{00000000-0005-0000-0000-00002F350000}"/>
    <cellStyle name="40% - Accent4 3 2 2 2" xfId="8413" xr:uid="{00000000-0005-0000-0000-000030350000}"/>
    <cellStyle name="40% - Accent4 3 2 2 2 10" xfId="22016" xr:uid="{00000000-0005-0000-0000-000031350000}"/>
    <cellStyle name="40% - Accent4 3 2 2 2 2" xfId="8414" xr:uid="{00000000-0005-0000-0000-000032350000}"/>
    <cellStyle name="40% - Accent4 3 2 2 2 2 2" xfId="8415" xr:uid="{00000000-0005-0000-0000-000033350000}"/>
    <cellStyle name="40% - Accent4 3 2 2 2 2 2 2" xfId="8416" xr:uid="{00000000-0005-0000-0000-000034350000}"/>
    <cellStyle name="40% - Accent4 3 2 2 2 2 2 2 2" xfId="22017" xr:uid="{00000000-0005-0000-0000-000035350000}"/>
    <cellStyle name="40% - Accent4 3 2 2 2 2 2 2_CountryRegionMap" xfId="32675" xr:uid="{00000000-0005-0000-0000-000036350000}"/>
    <cellStyle name="40% - Accent4 3 2 2 2 2 2 3" xfId="8417" xr:uid="{00000000-0005-0000-0000-000037350000}"/>
    <cellStyle name="40% - Accent4 3 2 2 2 2 2 3 2" xfId="22018" xr:uid="{00000000-0005-0000-0000-000038350000}"/>
    <cellStyle name="40% - Accent4 3 2 2 2 2 2 3_CountryRegionMap" xfId="32676" xr:uid="{00000000-0005-0000-0000-000039350000}"/>
    <cellStyle name="40% - Accent4 3 2 2 2 2 2 4" xfId="22019" xr:uid="{00000000-0005-0000-0000-00003A350000}"/>
    <cellStyle name="40% - Accent4 3 2 2 2 2 2_Attribute (16-17)" xfId="8418" xr:uid="{00000000-0005-0000-0000-00003B350000}"/>
    <cellStyle name="40% - Accent4 3 2 2 2 2 3" xfId="8419" xr:uid="{00000000-0005-0000-0000-00003C350000}"/>
    <cellStyle name="40% - Accent4 3 2 2 2 2 3 2" xfId="22020" xr:uid="{00000000-0005-0000-0000-00003D350000}"/>
    <cellStyle name="40% - Accent4 3 2 2 2 2 3_CountryRegionMap" xfId="32677" xr:uid="{00000000-0005-0000-0000-00003E350000}"/>
    <cellStyle name="40% - Accent4 3 2 2 2 2 4" xfId="22021" xr:uid="{00000000-0005-0000-0000-00003F350000}"/>
    <cellStyle name="40% - Accent4 3 2 2 2 2 5" xfId="22022" xr:uid="{00000000-0005-0000-0000-000040350000}"/>
    <cellStyle name="40% - Accent4 3 2 2 2 2 6" xfId="22023" xr:uid="{00000000-0005-0000-0000-000041350000}"/>
    <cellStyle name="40% - Accent4 3 2 2 2 2 7" xfId="22024" xr:uid="{00000000-0005-0000-0000-000042350000}"/>
    <cellStyle name="40% - Accent4 3 2 2 2 2_Attribute (16-17)" xfId="8420" xr:uid="{00000000-0005-0000-0000-000043350000}"/>
    <cellStyle name="40% - Accent4 3 2 2 2 3" xfId="8421" xr:uid="{00000000-0005-0000-0000-000044350000}"/>
    <cellStyle name="40% - Accent4 3 2 2 2 3 2" xfId="8422" xr:uid="{00000000-0005-0000-0000-000045350000}"/>
    <cellStyle name="40% - Accent4 3 2 2 2 3 2 2" xfId="8423" xr:uid="{00000000-0005-0000-0000-000046350000}"/>
    <cellStyle name="40% - Accent4 3 2 2 2 3 2 2 2" xfId="22025" xr:uid="{00000000-0005-0000-0000-000047350000}"/>
    <cellStyle name="40% - Accent4 3 2 2 2 3 2 2_CountryRegionMap" xfId="32678" xr:uid="{00000000-0005-0000-0000-000048350000}"/>
    <cellStyle name="40% - Accent4 3 2 2 2 3 2 3" xfId="8424" xr:uid="{00000000-0005-0000-0000-000049350000}"/>
    <cellStyle name="40% - Accent4 3 2 2 2 3 2 3 2" xfId="22026" xr:uid="{00000000-0005-0000-0000-00004A350000}"/>
    <cellStyle name="40% - Accent4 3 2 2 2 3 2 3_CountryRegionMap" xfId="32679" xr:uid="{00000000-0005-0000-0000-00004B350000}"/>
    <cellStyle name="40% - Accent4 3 2 2 2 3 2 4" xfId="22027" xr:uid="{00000000-0005-0000-0000-00004C350000}"/>
    <cellStyle name="40% - Accent4 3 2 2 2 3 2_Attribute (16-17)" xfId="8425" xr:uid="{00000000-0005-0000-0000-00004D350000}"/>
    <cellStyle name="40% - Accent4 3 2 2 2 3 3" xfId="8426" xr:uid="{00000000-0005-0000-0000-00004E350000}"/>
    <cellStyle name="40% - Accent4 3 2 2 2 3 3 2" xfId="22028" xr:uid="{00000000-0005-0000-0000-00004F350000}"/>
    <cellStyle name="40% - Accent4 3 2 2 2 3 3_CountryRegionMap" xfId="32680" xr:uid="{00000000-0005-0000-0000-000050350000}"/>
    <cellStyle name="40% - Accent4 3 2 2 2 3 4" xfId="22029" xr:uid="{00000000-0005-0000-0000-000051350000}"/>
    <cellStyle name="40% - Accent4 3 2 2 2 3 5" xfId="22030" xr:uid="{00000000-0005-0000-0000-000052350000}"/>
    <cellStyle name="40% - Accent4 3 2 2 2 3 6" xfId="22031" xr:uid="{00000000-0005-0000-0000-000053350000}"/>
    <cellStyle name="40% - Accent4 3 2 2 2 3 7" xfId="22032" xr:uid="{00000000-0005-0000-0000-000054350000}"/>
    <cellStyle name="40% - Accent4 3 2 2 2 3_Attribute (16-17)" xfId="8427" xr:uid="{00000000-0005-0000-0000-000055350000}"/>
    <cellStyle name="40% - Accent4 3 2 2 2 4" xfId="8428" xr:uid="{00000000-0005-0000-0000-000056350000}"/>
    <cellStyle name="40% - Accent4 3 2 2 2 4 2" xfId="8429" xr:uid="{00000000-0005-0000-0000-000057350000}"/>
    <cellStyle name="40% - Accent4 3 2 2 2 4 2 2" xfId="8430" xr:uid="{00000000-0005-0000-0000-000058350000}"/>
    <cellStyle name="40% - Accent4 3 2 2 2 4 2 2 2" xfId="22033" xr:uid="{00000000-0005-0000-0000-000059350000}"/>
    <cellStyle name="40% - Accent4 3 2 2 2 4 2 2_CountryRegionMap" xfId="32681" xr:uid="{00000000-0005-0000-0000-00005A350000}"/>
    <cellStyle name="40% - Accent4 3 2 2 2 4 2 3" xfId="8431" xr:uid="{00000000-0005-0000-0000-00005B350000}"/>
    <cellStyle name="40% - Accent4 3 2 2 2 4 2 3 2" xfId="22034" xr:uid="{00000000-0005-0000-0000-00005C350000}"/>
    <cellStyle name="40% - Accent4 3 2 2 2 4 2 3_CountryRegionMap" xfId="32682" xr:uid="{00000000-0005-0000-0000-00005D350000}"/>
    <cellStyle name="40% - Accent4 3 2 2 2 4 2 4" xfId="22035" xr:uid="{00000000-0005-0000-0000-00005E350000}"/>
    <cellStyle name="40% - Accent4 3 2 2 2 4 2_Attribute (16-17)" xfId="8432" xr:uid="{00000000-0005-0000-0000-00005F350000}"/>
    <cellStyle name="40% - Accent4 3 2 2 2 4 3" xfId="8433" xr:uid="{00000000-0005-0000-0000-000060350000}"/>
    <cellStyle name="40% - Accent4 3 2 2 2 4 3 2" xfId="22036" xr:uid="{00000000-0005-0000-0000-000061350000}"/>
    <cellStyle name="40% - Accent4 3 2 2 2 4 3_CountryRegionMap" xfId="32683" xr:uid="{00000000-0005-0000-0000-000062350000}"/>
    <cellStyle name="40% - Accent4 3 2 2 2 4 4" xfId="22037" xr:uid="{00000000-0005-0000-0000-000063350000}"/>
    <cellStyle name="40% - Accent4 3 2 2 2 4 5" xfId="22038" xr:uid="{00000000-0005-0000-0000-000064350000}"/>
    <cellStyle name="40% - Accent4 3 2 2 2 4 6" xfId="22039" xr:uid="{00000000-0005-0000-0000-000065350000}"/>
    <cellStyle name="40% - Accent4 3 2 2 2 4 7" xfId="22040" xr:uid="{00000000-0005-0000-0000-000066350000}"/>
    <cellStyle name="40% - Accent4 3 2 2 2 4_Attribute (16-17)" xfId="8434" xr:uid="{00000000-0005-0000-0000-000067350000}"/>
    <cellStyle name="40% - Accent4 3 2 2 2 5" xfId="8435" xr:uid="{00000000-0005-0000-0000-000068350000}"/>
    <cellStyle name="40% - Accent4 3 2 2 2 6" xfId="8436" xr:uid="{00000000-0005-0000-0000-000069350000}"/>
    <cellStyle name="40% - Accent4 3 2 2 2 7" xfId="8437" xr:uid="{00000000-0005-0000-0000-00006A350000}"/>
    <cellStyle name="40% - Accent4 3 2 2 2 8" xfId="8438" xr:uid="{00000000-0005-0000-0000-00006B350000}"/>
    <cellStyle name="40% - Accent4 3 2 2 2 8 2" xfId="8439" xr:uid="{00000000-0005-0000-0000-00006C350000}"/>
    <cellStyle name="40% - Accent4 3 2 2 2 8 2 2" xfId="22041" xr:uid="{00000000-0005-0000-0000-00006D350000}"/>
    <cellStyle name="40% - Accent4 3 2 2 2 8 2_CountryRegionMap" xfId="32684" xr:uid="{00000000-0005-0000-0000-00006E350000}"/>
    <cellStyle name="40% - Accent4 3 2 2 2 8 3" xfId="8440" xr:uid="{00000000-0005-0000-0000-00006F350000}"/>
    <cellStyle name="40% - Accent4 3 2 2 2 8 3 2" xfId="22042" xr:uid="{00000000-0005-0000-0000-000070350000}"/>
    <cellStyle name="40% - Accent4 3 2 2 2 8 3_CountryRegionMap" xfId="32685" xr:uid="{00000000-0005-0000-0000-000071350000}"/>
    <cellStyle name="40% - Accent4 3 2 2 2 8 4" xfId="22043" xr:uid="{00000000-0005-0000-0000-000072350000}"/>
    <cellStyle name="40% - Accent4 3 2 2 2 8_Attribute (16-17)" xfId="8441" xr:uid="{00000000-0005-0000-0000-000073350000}"/>
    <cellStyle name="40% - Accent4 3 2 2 2 9" xfId="8442" xr:uid="{00000000-0005-0000-0000-000074350000}"/>
    <cellStyle name="40% - Accent4 3 2 2 2 9 2" xfId="22044" xr:uid="{00000000-0005-0000-0000-000075350000}"/>
    <cellStyle name="40% - Accent4 3 2 2 2 9_CountryRegionMap" xfId="32686" xr:uid="{00000000-0005-0000-0000-000076350000}"/>
    <cellStyle name="40% - Accent4 3 2 2 2_Attribute (16-17)" xfId="8443" xr:uid="{00000000-0005-0000-0000-000077350000}"/>
    <cellStyle name="40% - Accent4 3 2 2 3" xfId="8444" xr:uid="{00000000-0005-0000-0000-000078350000}"/>
    <cellStyle name="40% - Accent4 3 2 2 3 10" xfId="22045" xr:uid="{00000000-0005-0000-0000-000079350000}"/>
    <cellStyle name="40% - Accent4 3 2 2 3 2" xfId="8445" xr:uid="{00000000-0005-0000-0000-00007A350000}"/>
    <cellStyle name="40% - Accent4 3 2 2 3 2 2" xfId="8446" xr:uid="{00000000-0005-0000-0000-00007B350000}"/>
    <cellStyle name="40% - Accent4 3 2 2 3 2 2 2" xfId="8447" xr:uid="{00000000-0005-0000-0000-00007C350000}"/>
    <cellStyle name="40% - Accent4 3 2 2 3 2 2 2 2" xfId="22046" xr:uid="{00000000-0005-0000-0000-00007D350000}"/>
    <cellStyle name="40% - Accent4 3 2 2 3 2 2 2_CountryRegionMap" xfId="32687" xr:uid="{00000000-0005-0000-0000-00007E350000}"/>
    <cellStyle name="40% - Accent4 3 2 2 3 2 2 3" xfId="8448" xr:uid="{00000000-0005-0000-0000-00007F350000}"/>
    <cellStyle name="40% - Accent4 3 2 2 3 2 2 3 2" xfId="22047" xr:uid="{00000000-0005-0000-0000-000080350000}"/>
    <cellStyle name="40% - Accent4 3 2 2 3 2 2 3_CountryRegionMap" xfId="32688" xr:uid="{00000000-0005-0000-0000-000081350000}"/>
    <cellStyle name="40% - Accent4 3 2 2 3 2 2 4" xfId="22048" xr:uid="{00000000-0005-0000-0000-000082350000}"/>
    <cellStyle name="40% - Accent4 3 2 2 3 2 2_Attribute (16-17)" xfId="8449" xr:uid="{00000000-0005-0000-0000-000083350000}"/>
    <cellStyle name="40% - Accent4 3 2 2 3 2 3" xfId="8450" xr:uid="{00000000-0005-0000-0000-000084350000}"/>
    <cellStyle name="40% - Accent4 3 2 2 3 2 3 2" xfId="22049" xr:uid="{00000000-0005-0000-0000-000085350000}"/>
    <cellStyle name="40% - Accent4 3 2 2 3 2 3_CountryRegionMap" xfId="32689" xr:uid="{00000000-0005-0000-0000-000086350000}"/>
    <cellStyle name="40% - Accent4 3 2 2 3 2 4" xfId="22050" xr:uid="{00000000-0005-0000-0000-000087350000}"/>
    <cellStyle name="40% - Accent4 3 2 2 3 2 5" xfId="22051" xr:uid="{00000000-0005-0000-0000-000088350000}"/>
    <cellStyle name="40% - Accent4 3 2 2 3 2 6" xfId="22052" xr:uid="{00000000-0005-0000-0000-000089350000}"/>
    <cellStyle name="40% - Accent4 3 2 2 3 2 7" xfId="22053" xr:uid="{00000000-0005-0000-0000-00008A350000}"/>
    <cellStyle name="40% - Accent4 3 2 2 3 2_Attribute (16-17)" xfId="8451" xr:uid="{00000000-0005-0000-0000-00008B350000}"/>
    <cellStyle name="40% - Accent4 3 2 2 3 3" xfId="8452" xr:uid="{00000000-0005-0000-0000-00008C350000}"/>
    <cellStyle name="40% - Accent4 3 2 2 3 3 2" xfId="8453" xr:uid="{00000000-0005-0000-0000-00008D350000}"/>
    <cellStyle name="40% - Accent4 3 2 2 3 3 2 2" xfId="8454" xr:uid="{00000000-0005-0000-0000-00008E350000}"/>
    <cellStyle name="40% - Accent4 3 2 2 3 3 2 2 2" xfId="22054" xr:uid="{00000000-0005-0000-0000-00008F350000}"/>
    <cellStyle name="40% - Accent4 3 2 2 3 3 2 2_CountryRegionMap" xfId="32690" xr:uid="{00000000-0005-0000-0000-000090350000}"/>
    <cellStyle name="40% - Accent4 3 2 2 3 3 2 3" xfId="8455" xr:uid="{00000000-0005-0000-0000-000091350000}"/>
    <cellStyle name="40% - Accent4 3 2 2 3 3 2 3 2" xfId="22055" xr:uid="{00000000-0005-0000-0000-000092350000}"/>
    <cellStyle name="40% - Accent4 3 2 2 3 3 2 3_CountryRegionMap" xfId="32691" xr:uid="{00000000-0005-0000-0000-000093350000}"/>
    <cellStyle name="40% - Accent4 3 2 2 3 3 2 4" xfId="22056" xr:uid="{00000000-0005-0000-0000-000094350000}"/>
    <cellStyle name="40% - Accent4 3 2 2 3 3 2_Attribute (16-17)" xfId="8456" xr:uid="{00000000-0005-0000-0000-000095350000}"/>
    <cellStyle name="40% - Accent4 3 2 2 3 3 3" xfId="8457" xr:uid="{00000000-0005-0000-0000-000096350000}"/>
    <cellStyle name="40% - Accent4 3 2 2 3 3 3 2" xfId="22057" xr:uid="{00000000-0005-0000-0000-000097350000}"/>
    <cellStyle name="40% - Accent4 3 2 2 3 3 3_CountryRegionMap" xfId="32692" xr:uid="{00000000-0005-0000-0000-000098350000}"/>
    <cellStyle name="40% - Accent4 3 2 2 3 3 4" xfId="22058" xr:uid="{00000000-0005-0000-0000-000099350000}"/>
    <cellStyle name="40% - Accent4 3 2 2 3 3 5" xfId="22059" xr:uid="{00000000-0005-0000-0000-00009A350000}"/>
    <cellStyle name="40% - Accent4 3 2 2 3 3 6" xfId="22060" xr:uid="{00000000-0005-0000-0000-00009B350000}"/>
    <cellStyle name="40% - Accent4 3 2 2 3 3 7" xfId="22061" xr:uid="{00000000-0005-0000-0000-00009C350000}"/>
    <cellStyle name="40% - Accent4 3 2 2 3 3_Attribute (16-17)" xfId="8458" xr:uid="{00000000-0005-0000-0000-00009D350000}"/>
    <cellStyle name="40% - Accent4 3 2 2 3 4" xfId="8459" xr:uid="{00000000-0005-0000-0000-00009E350000}"/>
    <cellStyle name="40% - Accent4 3 2 2 3 4 2" xfId="8460" xr:uid="{00000000-0005-0000-0000-00009F350000}"/>
    <cellStyle name="40% - Accent4 3 2 2 3 4 2 2" xfId="8461" xr:uid="{00000000-0005-0000-0000-0000A0350000}"/>
    <cellStyle name="40% - Accent4 3 2 2 3 4 2 2 2" xfId="22062" xr:uid="{00000000-0005-0000-0000-0000A1350000}"/>
    <cellStyle name="40% - Accent4 3 2 2 3 4 2 2_CountryRegionMap" xfId="32693" xr:uid="{00000000-0005-0000-0000-0000A2350000}"/>
    <cellStyle name="40% - Accent4 3 2 2 3 4 2 3" xfId="8462" xr:uid="{00000000-0005-0000-0000-0000A3350000}"/>
    <cellStyle name="40% - Accent4 3 2 2 3 4 2 3 2" xfId="22063" xr:uid="{00000000-0005-0000-0000-0000A4350000}"/>
    <cellStyle name="40% - Accent4 3 2 2 3 4 2 3_CountryRegionMap" xfId="32694" xr:uid="{00000000-0005-0000-0000-0000A5350000}"/>
    <cellStyle name="40% - Accent4 3 2 2 3 4 2 4" xfId="22064" xr:uid="{00000000-0005-0000-0000-0000A6350000}"/>
    <cellStyle name="40% - Accent4 3 2 2 3 4 2_Attribute (16-17)" xfId="8463" xr:uid="{00000000-0005-0000-0000-0000A7350000}"/>
    <cellStyle name="40% - Accent4 3 2 2 3 4 3" xfId="8464" xr:uid="{00000000-0005-0000-0000-0000A8350000}"/>
    <cellStyle name="40% - Accent4 3 2 2 3 4 3 2" xfId="22065" xr:uid="{00000000-0005-0000-0000-0000A9350000}"/>
    <cellStyle name="40% - Accent4 3 2 2 3 4 3_CountryRegionMap" xfId="32695" xr:uid="{00000000-0005-0000-0000-0000AA350000}"/>
    <cellStyle name="40% - Accent4 3 2 2 3 4 4" xfId="22066" xr:uid="{00000000-0005-0000-0000-0000AB350000}"/>
    <cellStyle name="40% - Accent4 3 2 2 3 4 5" xfId="22067" xr:uid="{00000000-0005-0000-0000-0000AC350000}"/>
    <cellStyle name="40% - Accent4 3 2 2 3 4 6" xfId="22068" xr:uid="{00000000-0005-0000-0000-0000AD350000}"/>
    <cellStyle name="40% - Accent4 3 2 2 3 4 7" xfId="22069" xr:uid="{00000000-0005-0000-0000-0000AE350000}"/>
    <cellStyle name="40% - Accent4 3 2 2 3 4_Attribute (16-17)" xfId="8465" xr:uid="{00000000-0005-0000-0000-0000AF350000}"/>
    <cellStyle name="40% - Accent4 3 2 2 3 5" xfId="8466" xr:uid="{00000000-0005-0000-0000-0000B0350000}"/>
    <cellStyle name="40% - Accent4 3 2 2 3 6" xfId="8467" xr:uid="{00000000-0005-0000-0000-0000B1350000}"/>
    <cellStyle name="40% - Accent4 3 2 2 3 7" xfId="8468" xr:uid="{00000000-0005-0000-0000-0000B2350000}"/>
    <cellStyle name="40% - Accent4 3 2 2 3 8" xfId="8469" xr:uid="{00000000-0005-0000-0000-0000B3350000}"/>
    <cellStyle name="40% - Accent4 3 2 2 3 8 2" xfId="8470" xr:uid="{00000000-0005-0000-0000-0000B4350000}"/>
    <cellStyle name="40% - Accent4 3 2 2 3 8 2 2" xfId="22070" xr:uid="{00000000-0005-0000-0000-0000B5350000}"/>
    <cellStyle name="40% - Accent4 3 2 2 3 8 2_CountryRegionMap" xfId="32696" xr:uid="{00000000-0005-0000-0000-0000B6350000}"/>
    <cellStyle name="40% - Accent4 3 2 2 3 8 3" xfId="8471" xr:uid="{00000000-0005-0000-0000-0000B7350000}"/>
    <cellStyle name="40% - Accent4 3 2 2 3 8 3 2" xfId="22071" xr:uid="{00000000-0005-0000-0000-0000B8350000}"/>
    <cellStyle name="40% - Accent4 3 2 2 3 8 3_CountryRegionMap" xfId="32697" xr:uid="{00000000-0005-0000-0000-0000B9350000}"/>
    <cellStyle name="40% - Accent4 3 2 2 3 8 4" xfId="22072" xr:uid="{00000000-0005-0000-0000-0000BA350000}"/>
    <cellStyle name="40% - Accent4 3 2 2 3 8_Attribute (16-17)" xfId="8472" xr:uid="{00000000-0005-0000-0000-0000BB350000}"/>
    <cellStyle name="40% - Accent4 3 2 2 3 9" xfId="8473" xr:uid="{00000000-0005-0000-0000-0000BC350000}"/>
    <cellStyle name="40% - Accent4 3 2 2 3 9 2" xfId="22073" xr:uid="{00000000-0005-0000-0000-0000BD350000}"/>
    <cellStyle name="40% - Accent4 3 2 2 3 9_CountryRegionMap" xfId="32698" xr:uid="{00000000-0005-0000-0000-0000BE350000}"/>
    <cellStyle name="40% - Accent4 3 2 2 3_Attribute (16-17)" xfId="8474" xr:uid="{00000000-0005-0000-0000-0000BF350000}"/>
    <cellStyle name="40% - Accent4 3 2 2 4" xfId="8475" xr:uid="{00000000-0005-0000-0000-0000C0350000}"/>
    <cellStyle name="40% - Accent4 3 2 2 4 2" xfId="8476" xr:uid="{00000000-0005-0000-0000-0000C1350000}"/>
    <cellStyle name="40% - Accent4 3 2 2 4 2 2" xfId="8477" xr:uid="{00000000-0005-0000-0000-0000C2350000}"/>
    <cellStyle name="40% - Accent4 3 2 2 4 2 2 2" xfId="22074" xr:uid="{00000000-0005-0000-0000-0000C3350000}"/>
    <cellStyle name="40% - Accent4 3 2 2 4 2 2_CountryRegionMap" xfId="32699" xr:uid="{00000000-0005-0000-0000-0000C4350000}"/>
    <cellStyle name="40% - Accent4 3 2 2 4 2 3" xfId="8478" xr:uid="{00000000-0005-0000-0000-0000C5350000}"/>
    <cellStyle name="40% - Accent4 3 2 2 4 2 3 2" xfId="22075" xr:uid="{00000000-0005-0000-0000-0000C6350000}"/>
    <cellStyle name="40% - Accent4 3 2 2 4 2 3_CountryRegionMap" xfId="32700" xr:uid="{00000000-0005-0000-0000-0000C7350000}"/>
    <cellStyle name="40% - Accent4 3 2 2 4 2 4" xfId="22076" xr:uid="{00000000-0005-0000-0000-0000C8350000}"/>
    <cellStyle name="40% - Accent4 3 2 2 4 2_Attribute (16-17)" xfId="8479" xr:uid="{00000000-0005-0000-0000-0000C9350000}"/>
    <cellStyle name="40% - Accent4 3 2 2 4 3" xfId="8480" xr:uid="{00000000-0005-0000-0000-0000CA350000}"/>
    <cellStyle name="40% - Accent4 3 2 2 4 3 2" xfId="22077" xr:uid="{00000000-0005-0000-0000-0000CB350000}"/>
    <cellStyle name="40% - Accent4 3 2 2 4 3_CountryRegionMap" xfId="32701" xr:uid="{00000000-0005-0000-0000-0000CC350000}"/>
    <cellStyle name="40% - Accent4 3 2 2 4 4" xfId="22078" xr:uid="{00000000-0005-0000-0000-0000CD350000}"/>
    <cellStyle name="40% - Accent4 3 2 2 4 5" xfId="22079" xr:uid="{00000000-0005-0000-0000-0000CE350000}"/>
    <cellStyle name="40% - Accent4 3 2 2 4 6" xfId="22080" xr:uid="{00000000-0005-0000-0000-0000CF350000}"/>
    <cellStyle name="40% - Accent4 3 2 2 4 7" xfId="22081" xr:uid="{00000000-0005-0000-0000-0000D0350000}"/>
    <cellStyle name="40% - Accent4 3 2 2 4_Attribute (16-17)" xfId="8481" xr:uid="{00000000-0005-0000-0000-0000D1350000}"/>
    <cellStyle name="40% - Accent4 3 2 2 5" xfId="8482" xr:uid="{00000000-0005-0000-0000-0000D2350000}"/>
    <cellStyle name="40% - Accent4 3 2 2 5 2" xfId="8483" xr:uid="{00000000-0005-0000-0000-0000D3350000}"/>
    <cellStyle name="40% - Accent4 3 2 2 5 2 2" xfId="8484" xr:uid="{00000000-0005-0000-0000-0000D4350000}"/>
    <cellStyle name="40% - Accent4 3 2 2 5 2 2 2" xfId="22082" xr:uid="{00000000-0005-0000-0000-0000D5350000}"/>
    <cellStyle name="40% - Accent4 3 2 2 5 2 2_CountryRegionMap" xfId="32702" xr:uid="{00000000-0005-0000-0000-0000D6350000}"/>
    <cellStyle name="40% - Accent4 3 2 2 5 2 3" xfId="8485" xr:uid="{00000000-0005-0000-0000-0000D7350000}"/>
    <cellStyle name="40% - Accent4 3 2 2 5 2 3 2" xfId="22083" xr:uid="{00000000-0005-0000-0000-0000D8350000}"/>
    <cellStyle name="40% - Accent4 3 2 2 5 2 3_CountryRegionMap" xfId="32703" xr:uid="{00000000-0005-0000-0000-0000D9350000}"/>
    <cellStyle name="40% - Accent4 3 2 2 5 2 4" xfId="22084" xr:uid="{00000000-0005-0000-0000-0000DA350000}"/>
    <cellStyle name="40% - Accent4 3 2 2 5 2_Attribute (16-17)" xfId="8486" xr:uid="{00000000-0005-0000-0000-0000DB350000}"/>
    <cellStyle name="40% - Accent4 3 2 2 5 3" xfId="8487" xr:uid="{00000000-0005-0000-0000-0000DC350000}"/>
    <cellStyle name="40% - Accent4 3 2 2 5 3 2" xfId="22085" xr:uid="{00000000-0005-0000-0000-0000DD350000}"/>
    <cellStyle name="40% - Accent4 3 2 2 5 3_CountryRegionMap" xfId="32704" xr:uid="{00000000-0005-0000-0000-0000DE350000}"/>
    <cellStyle name="40% - Accent4 3 2 2 5 4" xfId="22086" xr:uid="{00000000-0005-0000-0000-0000DF350000}"/>
    <cellStyle name="40% - Accent4 3 2 2 5 5" xfId="22087" xr:uid="{00000000-0005-0000-0000-0000E0350000}"/>
    <cellStyle name="40% - Accent4 3 2 2 5 6" xfId="22088" xr:uid="{00000000-0005-0000-0000-0000E1350000}"/>
    <cellStyle name="40% - Accent4 3 2 2 5 7" xfId="22089" xr:uid="{00000000-0005-0000-0000-0000E2350000}"/>
    <cellStyle name="40% - Accent4 3 2 2 5_Attribute (16-17)" xfId="8488" xr:uid="{00000000-0005-0000-0000-0000E3350000}"/>
    <cellStyle name="40% - Accent4 3 2 2 6" xfId="8489" xr:uid="{00000000-0005-0000-0000-0000E4350000}"/>
    <cellStyle name="40% - Accent4 3 2 2 6 2" xfId="8490" xr:uid="{00000000-0005-0000-0000-0000E5350000}"/>
    <cellStyle name="40% - Accent4 3 2 2 6 2 2" xfId="8491" xr:uid="{00000000-0005-0000-0000-0000E6350000}"/>
    <cellStyle name="40% - Accent4 3 2 2 6 2 2 2" xfId="22090" xr:uid="{00000000-0005-0000-0000-0000E7350000}"/>
    <cellStyle name="40% - Accent4 3 2 2 6 2 2_CountryRegionMap" xfId="32705" xr:uid="{00000000-0005-0000-0000-0000E8350000}"/>
    <cellStyle name="40% - Accent4 3 2 2 6 2 3" xfId="8492" xr:uid="{00000000-0005-0000-0000-0000E9350000}"/>
    <cellStyle name="40% - Accent4 3 2 2 6 2 3 2" xfId="22091" xr:uid="{00000000-0005-0000-0000-0000EA350000}"/>
    <cellStyle name="40% - Accent4 3 2 2 6 2 3_CountryRegionMap" xfId="32706" xr:uid="{00000000-0005-0000-0000-0000EB350000}"/>
    <cellStyle name="40% - Accent4 3 2 2 6 2 4" xfId="22092" xr:uid="{00000000-0005-0000-0000-0000EC350000}"/>
    <cellStyle name="40% - Accent4 3 2 2 6 2_Attribute (16-17)" xfId="8493" xr:uid="{00000000-0005-0000-0000-0000ED350000}"/>
    <cellStyle name="40% - Accent4 3 2 2 6 3" xfId="8494" xr:uid="{00000000-0005-0000-0000-0000EE350000}"/>
    <cellStyle name="40% - Accent4 3 2 2 6 3 2" xfId="22093" xr:uid="{00000000-0005-0000-0000-0000EF350000}"/>
    <cellStyle name="40% - Accent4 3 2 2 6 3_CountryRegionMap" xfId="32707" xr:uid="{00000000-0005-0000-0000-0000F0350000}"/>
    <cellStyle name="40% - Accent4 3 2 2 6 4" xfId="22094" xr:uid="{00000000-0005-0000-0000-0000F1350000}"/>
    <cellStyle name="40% - Accent4 3 2 2 6 5" xfId="22095" xr:uid="{00000000-0005-0000-0000-0000F2350000}"/>
    <cellStyle name="40% - Accent4 3 2 2 6 6" xfId="22096" xr:uid="{00000000-0005-0000-0000-0000F3350000}"/>
    <cellStyle name="40% - Accent4 3 2 2 6 7" xfId="22097" xr:uid="{00000000-0005-0000-0000-0000F4350000}"/>
    <cellStyle name="40% - Accent4 3 2 2 6_Attribute (16-17)" xfId="8495" xr:uid="{00000000-0005-0000-0000-0000F5350000}"/>
    <cellStyle name="40% - Accent4 3 2 2 7" xfId="8496" xr:uid="{00000000-0005-0000-0000-0000F6350000}"/>
    <cellStyle name="40% - Accent4 3 2 2 8" xfId="8497" xr:uid="{00000000-0005-0000-0000-0000F7350000}"/>
    <cellStyle name="40% - Accent4 3 2 2 9" xfId="8498" xr:uid="{00000000-0005-0000-0000-0000F8350000}"/>
    <cellStyle name="40% - Accent4 3 2 2_Attribute" xfId="18043" xr:uid="{00000000-0005-0000-0000-0000F9350000}"/>
    <cellStyle name="40% - Accent4 3 2 3" xfId="8499" xr:uid="{00000000-0005-0000-0000-0000FA350000}"/>
    <cellStyle name="40% - Accent4 3 2 3 10" xfId="22098" xr:uid="{00000000-0005-0000-0000-0000FB350000}"/>
    <cellStyle name="40% - Accent4 3 2 3 2" xfId="8500" xr:uid="{00000000-0005-0000-0000-0000FC350000}"/>
    <cellStyle name="40% - Accent4 3 2 3 2 2" xfId="8501" xr:uid="{00000000-0005-0000-0000-0000FD350000}"/>
    <cellStyle name="40% - Accent4 3 2 3 2 2 2" xfId="8502" xr:uid="{00000000-0005-0000-0000-0000FE350000}"/>
    <cellStyle name="40% - Accent4 3 2 3 2 2 2 2" xfId="22099" xr:uid="{00000000-0005-0000-0000-0000FF350000}"/>
    <cellStyle name="40% - Accent4 3 2 3 2 2 2_CountryRegionMap" xfId="32708" xr:uid="{00000000-0005-0000-0000-000000360000}"/>
    <cellStyle name="40% - Accent4 3 2 3 2 2 3" xfId="8503" xr:uid="{00000000-0005-0000-0000-000001360000}"/>
    <cellStyle name="40% - Accent4 3 2 3 2 2 3 2" xfId="22100" xr:uid="{00000000-0005-0000-0000-000002360000}"/>
    <cellStyle name="40% - Accent4 3 2 3 2 2 3_CountryRegionMap" xfId="32709" xr:uid="{00000000-0005-0000-0000-000003360000}"/>
    <cellStyle name="40% - Accent4 3 2 3 2 2 4" xfId="22101" xr:uid="{00000000-0005-0000-0000-000004360000}"/>
    <cellStyle name="40% - Accent4 3 2 3 2 2_Attribute (16-17)" xfId="8504" xr:uid="{00000000-0005-0000-0000-000005360000}"/>
    <cellStyle name="40% - Accent4 3 2 3 2 3" xfId="8505" xr:uid="{00000000-0005-0000-0000-000006360000}"/>
    <cellStyle name="40% - Accent4 3 2 3 2 3 2" xfId="22102" xr:uid="{00000000-0005-0000-0000-000007360000}"/>
    <cellStyle name="40% - Accent4 3 2 3 2 3_CountryRegionMap" xfId="32710" xr:uid="{00000000-0005-0000-0000-000008360000}"/>
    <cellStyle name="40% - Accent4 3 2 3 2 4" xfId="22103" xr:uid="{00000000-0005-0000-0000-000009360000}"/>
    <cellStyle name="40% - Accent4 3 2 3 2 5" xfId="22104" xr:uid="{00000000-0005-0000-0000-00000A360000}"/>
    <cellStyle name="40% - Accent4 3 2 3 2 6" xfId="22105" xr:uid="{00000000-0005-0000-0000-00000B360000}"/>
    <cellStyle name="40% - Accent4 3 2 3 2 7" xfId="22106" xr:uid="{00000000-0005-0000-0000-00000C360000}"/>
    <cellStyle name="40% - Accent4 3 2 3 2_Attribute (16-17)" xfId="8506" xr:uid="{00000000-0005-0000-0000-00000D360000}"/>
    <cellStyle name="40% - Accent4 3 2 3 3" xfId="8507" xr:uid="{00000000-0005-0000-0000-00000E360000}"/>
    <cellStyle name="40% - Accent4 3 2 3 3 2" xfId="8508" xr:uid="{00000000-0005-0000-0000-00000F360000}"/>
    <cellStyle name="40% - Accent4 3 2 3 3 2 2" xfId="8509" xr:uid="{00000000-0005-0000-0000-000010360000}"/>
    <cellStyle name="40% - Accent4 3 2 3 3 2 2 2" xfId="22107" xr:uid="{00000000-0005-0000-0000-000011360000}"/>
    <cellStyle name="40% - Accent4 3 2 3 3 2 2_CountryRegionMap" xfId="32711" xr:uid="{00000000-0005-0000-0000-000012360000}"/>
    <cellStyle name="40% - Accent4 3 2 3 3 2 3" xfId="8510" xr:uid="{00000000-0005-0000-0000-000013360000}"/>
    <cellStyle name="40% - Accent4 3 2 3 3 2 3 2" xfId="22108" xr:uid="{00000000-0005-0000-0000-000014360000}"/>
    <cellStyle name="40% - Accent4 3 2 3 3 2 3_CountryRegionMap" xfId="32712" xr:uid="{00000000-0005-0000-0000-000015360000}"/>
    <cellStyle name="40% - Accent4 3 2 3 3 2 4" xfId="22109" xr:uid="{00000000-0005-0000-0000-000016360000}"/>
    <cellStyle name="40% - Accent4 3 2 3 3 2_Attribute (16-17)" xfId="8511" xr:uid="{00000000-0005-0000-0000-000017360000}"/>
    <cellStyle name="40% - Accent4 3 2 3 3 3" xfId="8512" xr:uid="{00000000-0005-0000-0000-000018360000}"/>
    <cellStyle name="40% - Accent4 3 2 3 3 3 2" xfId="22110" xr:uid="{00000000-0005-0000-0000-000019360000}"/>
    <cellStyle name="40% - Accent4 3 2 3 3 3_CountryRegionMap" xfId="32713" xr:uid="{00000000-0005-0000-0000-00001A360000}"/>
    <cellStyle name="40% - Accent4 3 2 3 3 4" xfId="22111" xr:uid="{00000000-0005-0000-0000-00001B360000}"/>
    <cellStyle name="40% - Accent4 3 2 3 3 5" xfId="22112" xr:uid="{00000000-0005-0000-0000-00001C360000}"/>
    <cellStyle name="40% - Accent4 3 2 3 3 6" xfId="22113" xr:uid="{00000000-0005-0000-0000-00001D360000}"/>
    <cellStyle name="40% - Accent4 3 2 3 3 7" xfId="22114" xr:uid="{00000000-0005-0000-0000-00001E360000}"/>
    <cellStyle name="40% - Accent4 3 2 3 3_Attribute (16-17)" xfId="8513" xr:uid="{00000000-0005-0000-0000-00001F360000}"/>
    <cellStyle name="40% - Accent4 3 2 3 4" xfId="8514" xr:uid="{00000000-0005-0000-0000-000020360000}"/>
    <cellStyle name="40% - Accent4 3 2 3 4 2" xfId="8515" xr:uid="{00000000-0005-0000-0000-000021360000}"/>
    <cellStyle name="40% - Accent4 3 2 3 4 2 2" xfId="8516" xr:uid="{00000000-0005-0000-0000-000022360000}"/>
    <cellStyle name="40% - Accent4 3 2 3 4 2 2 2" xfId="22115" xr:uid="{00000000-0005-0000-0000-000023360000}"/>
    <cellStyle name="40% - Accent4 3 2 3 4 2 2_CountryRegionMap" xfId="32714" xr:uid="{00000000-0005-0000-0000-000024360000}"/>
    <cellStyle name="40% - Accent4 3 2 3 4 2 3" xfId="8517" xr:uid="{00000000-0005-0000-0000-000025360000}"/>
    <cellStyle name="40% - Accent4 3 2 3 4 2 3 2" xfId="22116" xr:uid="{00000000-0005-0000-0000-000026360000}"/>
    <cellStyle name="40% - Accent4 3 2 3 4 2 3_CountryRegionMap" xfId="32715" xr:uid="{00000000-0005-0000-0000-000027360000}"/>
    <cellStyle name="40% - Accent4 3 2 3 4 2 4" xfId="22117" xr:uid="{00000000-0005-0000-0000-000028360000}"/>
    <cellStyle name="40% - Accent4 3 2 3 4 2_Attribute (16-17)" xfId="8518" xr:uid="{00000000-0005-0000-0000-000029360000}"/>
    <cellStyle name="40% - Accent4 3 2 3 4 3" xfId="8519" xr:uid="{00000000-0005-0000-0000-00002A360000}"/>
    <cellStyle name="40% - Accent4 3 2 3 4 3 2" xfId="22118" xr:uid="{00000000-0005-0000-0000-00002B360000}"/>
    <cellStyle name="40% - Accent4 3 2 3 4 3_CountryRegionMap" xfId="32716" xr:uid="{00000000-0005-0000-0000-00002C360000}"/>
    <cellStyle name="40% - Accent4 3 2 3 4 4" xfId="22119" xr:uid="{00000000-0005-0000-0000-00002D360000}"/>
    <cellStyle name="40% - Accent4 3 2 3 4 5" xfId="22120" xr:uid="{00000000-0005-0000-0000-00002E360000}"/>
    <cellStyle name="40% - Accent4 3 2 3 4 6" xfId="22121" xr:uid="{00000000-0005-0000-0000-00002F360000}"/>
    <cellStyle name="40% - Accent4 3 2 3 4 7" xfId="22122" xr:uid="{00000000-0005-0000-0000-000030360000}"/>
    <cellStyle name="40% - Accent4 3 2 3 4_Attribute (16-17)" xfId="8520" xr:uid="{00000000-0005-0000-0000-000031360000}"/>
    <cellStyle name="40% - Accent4 3 2 3 5" xfId="8521" xr:uid="{00000000-0005-0000-0000-000032360000}"/>
    <cellStyle name="40% - Accent4 3 2 3 6" xfId="8522" xr:uid="{00000000-0005-0000-0000-000033360000}"/>
    <cellStyle name="40% - Accent4 3 2 3 7" xfId="8523" xr:uid="{00000000-0005-0000-0000-000034360000}"/>
    <cellStyle name="40% - Accent4 3 2 3 8" xfId="8524" xr:uid="{00000000-0005-0000-0000-000035360000}"/>
    <cellStyle name="40% - Accent4 3 2 3 8 2" xfId="8525" xr:uid="{00000000-0005-0000-0000-000036360000}"/>
    <cellStyle name="40% - Accent4 3 2 3 8 2 2" xfId="22123" xr:uid="{00000000-0005-0000-0000-000037360000}"/>
    <cellStyle name="40% - Accent4 3 2 3 8 2_CountryRegionMap" xfId="32717" xr:uid="{00000000-0005-0000-0000-000038360000}"/>
    <cellStyle name="40% - Accent4 3 2 3 8 3" xfId="8526" xr:uid="{00000000-0005-0000-0000-000039360000}"/>
    <cellStyle name="40% - Accent4 3 2 3 8 3 2" xfId="22124" xr:uid="{00000000-0005-0000-0000-00003A360000}"/>
    <cellStyle name="40% - Accent4 3 2 3 8 3_CountryRegionMap" xfId="32718" xr:uid="{00000000-0005-0000-0000-00003B360000}"/>
    <cellStyle name="40% - Accent4 3 2 3 8 4" xfId="22125" xr:uid="{00000000-0005-0000-0000-00003C360000}"/>
    <cellStyle name="40% - Accent4 3 2 3 8_Attribute (16-17)" xfId="8527" xr:uid="{00000000-0005-0000-0000-00003D360000}"/>
    <cellStyle name="40% - Accent4 3 2 3 9" xfId="8528" xr:uid="{00000000-0005-0000-0000-00003E360000}"/>
    <cellStyle name="40% - Accent4 3 2 3 9 2" xfId="22126" xr:uid="{00000000-0005-0000-0000-00003F360000}"/>
    <cellStyle name="40% - Accent4 3 2 3 9_CountryRegionMap" xfId="32719" xr:uid="{00000000-0005-0000-0000-000040360000}"/>
    <cellStyle name="40% - Accent4 3 2 3_Attribute (16-17)" xfId="8529" xr:uid="{00000000-0005-0000-0000-000041360000}"/>
    <cellStyle name="40% - Accent4 3 2 4" xfId="8530" xr:uid="{00000000-0005-0000-0000-000042360000}"/>
    <cellStyle name="40% - Accent4 3 2 4 10" xfId="22127" xr:uid="{00000000-0005-0000-0000-000043360000}"/>
    <cellStyle name="40% - Accent4 3 2 4 2" xfId="8531" xr:uid="{00000000-0005-0000-0000-000044360000}"/>
    <cellStyle name="40% - Accent4 3 2 4 2 2" xfId="8532" xr:uid="{00000000-0005-0000-0000-000045360000}"/>
    <cellStyle name="40% - Accent4 3 2 4 2 2 2" xfId="8533" xr:uid="{00000000-0005-0000-0000-000046360000}"/>
    <cellStyle name="40% - Accent4 3 2 4 2 2 2 2" xfId="22128" xr:uid="{00000000-0005-0000-0000-000047360000}"/>
    <cellStyle name="40% - Accent4 3 2 4 2 2 2_CountryRegionMap" xfId="32720" xr:uid="{00000000-0005-0000-0000-000048360000}"/>
    <cellStyle name="40% - Accent4 3 2 4 2 2 3" xfId="8534" xr:uid="{00000000-0005-0000-0000-000049360000}"/>
    <cellStyle name="40% - Accent4 3 2 4 2 2 3 2" xfId="22129" xr:uid="{00000000-0005-0000-0000-00004A360000}"/>
    <cellStyle name="40% - Accent4 3 2 4 2 2 3_CountryRegionMap" xfId="32721" xr:uid="{00000000-0005-0000-0000-00004B360000}"/>
    <cellStyle name="40% - Accent4 3 2 4 2 2 4" xfId="22130" xr:uid="{00000000-0005-0000-0000-00004C360000}"/>
    <cellStyle name="40% - Accent4 3 2 4 2 2_Attribute (16-17)" xfId="8535" xr:uid="{00000000-0005-0000-0000-00004D360000}"/>
    <cellStyle name="40% - Accent4 3 2 4 2 3" xfId="8536" xr:uid="{00000000-0005-0000-0000-00004E360000}"/>
    <cellStyle name="40% - Accent4 3 2 4 2 3 2" xfId="22131" xr:uid="{00000000-0005-0000-0000-00004F360000}"/>
    <cellStyle name="40% - Accent4 3 2 4 2 3_CountryRegionMap" xfId="32722" xr:uid="{00000000-0005-0000-0000-000050360000}"/>
    <cellStyle name="40% - Accent4 3 2 4 2 4" xfId="22132" xr:uid="{00000000-0005-0000-0000-000051360000}"/>
    <cellStyle name="40% - Accent4 3 2 4 2 5" xfId="22133" xr:uid="{00000000-0005-0000-0000-000052360000}"/>
    <cellStyle name="40% - Accent4 3 2 4 2 6" xfId="22134" xr:uid="{00000000-0005-0000-0000-000053360000}"/>
    <cellStyle name="40% - Accent4 3 2 4 2 7" xfId="22135" xr:uid="{00000000-0005-0000-0000-000054360000}"/>
    <cellStyle name="40% - Accent4 3 2 4 2_Attribute (16-17)" xfId="8537" xr:uid="{00000000-0005-0000-0000-000055360000}"/>
    <cellStyle name="40% - Accent4 3 2 4 3" xfId="8538" xr:uid="{00000000-0005-0000-0000-000056360000}"/>
    <cellStyle name="40% - Accent4 3 2 4 3 2" xfId="8539" xr:uid="{00000000-0005-0000-0000-000057360000}"/>
    <cellStyle name="40% - Accent4 3 2 4 3 2 2" xfId="8540" xr:uid="{00000000-0005-0000-0000-000058360000}"/>
    <cellStyle name="40% - Accent4 3 2 4 3 2 2 2" xfId="22136" xr:uid="{00000000-0005-0000-0000-000059360000}"/>
    <cellStyle name="40% - Accent4 3 2 4 3 2 2_CountryRegionMap" xfId="32723" xr:uid="{00000000-0005-0000-0000-00005A360000}"/>
    <cellStyle name="40% - Accent4 3 2 4 3 2 3" xfId="8541" xr:uid="{00000000-0005-0000-0000-00005B360000}"/>
    <cellStyle name="40% - Accent4 3 2 4 3 2 3 2" xfId="22137" xr:uid="{00000000-0005-0000-0000-00005C360000}"/>
    <cellStyle name="40% - Accent4 3 2 4 3 2 3_CountryRegionMap" xfId="32724" xr:uid="{00000000-0005-0000-0000-00005D360000}"/>
    <cellStyle name="40% - Accent4 3 2 4 3 2 4" xfId="22138" xr:uid="{00000000-0005-0000-0000-00005E360000}"/>
    <cellStyle name="40% - Accent4 3 2 4 3 2_Attribute (16-17)" xfId="8542" xr:uid="{00000000-0005-0000-0000-00005F360000}"/>
    <cellStyle name="40% - Accent4 3 2 4 3 3" xfId="8543" xr:uid="{00000000-0005-0000-0000-000060360000}"/>
    <cellStyle name="40% - Accent4 3 2 4 3 3 2" xfId="22139" xr:uid="{00000000-0005-0000-0000-000061360000}"/>
    <cellStyle name="40% - Accent4 3 2 4 3 3_CountryRegionMap" xfId="32725" xr:uid="{00000000-0005-0000-0000-000062360000}"/>
    <cellStyle name="40% - Accent4 3 2 4 3 4" xfId="22140" xr:uid="{00000000-0005-0000-0000-000063360000}"/>
    <cellStyle name="40% - Accent4 3 2 4 3 5" xfId="22141" xr:uid="{00000000-0005-0000-0000-000064360000}"/>
    <cellStyle name="40% - Accent4 3 2 4 3 6" xfId="22142" xr:uid="{00000000-0005-0000-0000-000065360000}"/>
    <cellStyle name="40% - Accent4 3 2 4 3 7" xfId="22143" xr:uid="{00000000-0005-0000-0000-000066360000}"/>
    <cellStyle name="40% - Accent4 3 2 4 3_Attribute (16-17)" xfId="8544" xr:uid="{00000000-0005-0000-0000-000067360000}"/>
    <cellStyle name="40% - Accent4 3 2 4 4" xfId="8545" xr:uid="{00000000-0005-0000-0000-000068360000}"/>
    <cellStyle name="40% - Accent4 3 2 4 4 2" xfId="8546" xr:uid="{00000000-0005-0000-0000-000069360000}"/>
    <cellStyle name="40% - Accent4 3 2 4 4 2 2" xfId="8547" xr:uid="{00000000-0005-0000-0000-00006A360000}"/>
    <cellStyle name="40% - Accent4 3 2 4 4 2 2 2" xfId="22144" xr:uid="{00000000-0005-0000-0000-00006B360000}"/>
    <cellStyle name="40% - Accent4 3 2 4 4 2 2_CountryRegionMap" xfId="32726" xr:uid="{00000000-0005-0000-0000-00006C360000}"/>
    <cellStyle name="40% - Accent4 3 2 4 4 2 3" xfId="8548" xr:uid="{00000000-0005-0000-0000-00006D360000}"/>
    <cellStyle name="40% - Accent4 3 2 4 4 2 3 2" xfId="22145" xr:uid="{00000000-0005-0000-0000-00006E360000}"/>
    <cellStyle name="40% - Accent4 3 2 4 4 2 3_CountryRegionMap" xfId="32727" xr:uid="{00000000-0005-0000-0000-00006F360000}"/>
    <cellStyle name="40% - Accent4 3 2 4 4 2 4" xfId="22146" xr:uid="{00000000-0005-0000-0000-000070360000}"/>
    <cellStyle name="40% - Accent4 3 2 4 4 2_Attribute (16-17)" xfId="8549" xr:uid="{00000000-0005-0000-0000-000071360000}"/>
    <cellStyle name="40% - Accent4 3 2 4 4 3" xfId="8550" xr:uid="{00000000-0005-0000-0000-000072360000}"/>
    <cellStyle name="40% - Accent4 3 2 4 4 3 2" xfId="22147" xr:uid="{00000000-0005-0000-0000-000073360000}"/>
    <cellStyle name="40% - Accent4 3 2 4 4 3_CountryRegionMap" xfId="32728" xr:uid="{00000000-0005-0000-0000-000074360000}"/>
    <cellStyle name="40% - Accent4 3 2 4 4 4" xfId="22148" xr:uid="{00000000-0005-0000-0000-000075360000}"/>
    <cellStyle name="40% - Accent4 3 2 4 4 5" xfId="22149" xr:uid="{00000000-0005-0000-0000-000076360000}"/>
    <cellStyle name="40% - Accent4 3 2 4 4 6" xfId="22150" xr:uid="{00000000-0005-0000-0000-000077360000}"/>
    <cellStyle name="40% - Accent4 3 2 4 4 7" xfId="22151" xr:uid="{00000000-0005-0000-0000-000078360000}"/>
    <cellStyle name="40% - Accent4 3 2 4 4_Attribute (16-17)" xfId="8551" xr:uid="{00000000-0005-0000-0000-000079360000}"/>
    <cellStyle name="40% - Accent4 3 2 4 5" xfId="8552" xr:uid="{00000000-0005-0000-0000-00007A360000}"/>
    <cellStyle name="40% - Accent4 3 2 4 6" xfId="8553" xr:uid="{00000000-0005-0000-0000-00007B360000}"/>
    <cellStyle name="40% - Accent4 3 2 4 7" xfId="8554" xr:uid="{00000000-0005-0000-0000-00007C360000}"/>
    <cellStyle name="40% - Accent4 3 2 4 8" xfId="8555" xr:uid="{00000000-0005-0000-0000-00007D360000}"/>
    <cellStyle name="40% - Accent4 3 2 4 8 2" xfId="8556" xr:uid="{00000000-0005-0000-0000-00007E360000}"/>
    <cellStyle name="40% - Accent4 3 2 4 8 2 2" xfId="22152" xr:uid="{00000000-0005-0000-0000-00007F360000}"/>
    <cellStyle name="40% - Accent4 3 2 4 8 2_CountryRegionMap" xfId="32729" xr:uid="{00000000-0005-0000-0000-000080360000}"/>
    <cellStyle name="40% - Accent4 3 2 4 8 3" xfId="8557" xr:uid="{00000000-0005-0000-0000-000081360000}"/>
    <cellStyle name="40% - Accent4 3 2 4 8 3 2" xfId="22153" xr:uid="{00000000-0005-0000-0000-000082360000}"/>
    <cellStyle name="40% - Accent4 3 2 4 8 3_CountryRegionMap" xfId="32730" xr:uid="{00000000-0005-0000-0000-000083360000}"/>
    <cellStyle name="40% - Accent4 3 2 4 8 4" xfId="22154" xr:uid="{00000000-0005-0000-0000-000084360000}"/>
    <cellStyle name="40% - Accent4 3 2 4 8_Attribute (16-17)" xfId="8558" xr:uid="{00000000-0005-0000-0000-000085360000}"/>
    <cellStyle name="40% - Accent4 3 2 4 9" xfId="8559" xr:uid="{00000000-0005-0000-0000-000086360000}"/>
    <cellStyle name="40% - Accent4 3 2 4 9 2" xfId="22155" xr:uid="{00000000-0005-0000-0000-000087360000}"/>
    <cellStyle name="40% - Accent4 3 2 4 9_CountryRegionMap" xfId="32731" xr:uid="{00000000-0005-0000-0000-000088360000}"/>
    <cellStyle name="40% - Accent4 3 2 4_Attribute (16-17)" xfId="8560" xr:uid="{00000000-0005-0000-0000-000089360000}"/>
    <cellStyle name="40% - Accent4 3 2 5" xfId="8561" xr:uid="{00000000-0005-0000-0000-00008A360000}"/>
    <cellStyle name="40% - Accent4 3 2 5 2" xfId="8562" xr:uid="{00000000-0005-0000-0000-00008B360000}"/>
    <cellStyle name="40% - Accent4 3 2 5 2 2" xfId="8563" xr:uid="{00000000-0005-0000-0000-00008C360000}"/>
    <cellStyle name="40% - Accent4 3 2 5 2 2 2" xfId="22156" xr:uid="{00000000-0005-0000-0000-00008D360000}"/>
    <cellStyle name="40% - Accent4 3 2 5 2 2_CountryRegionMap" xfId="32732" xr:uid="{00000000-0005-0000-0000-00008E360000}"/>
    <cellStyle name="40% - Accent4 3 2 5 2 3" xfId="8564" xr:uid="{00000000-0005-0000-0000-00008F360000}"/>
    <cellStyle name="40% - Accent4 3 2 5 2 3 2" xfId="22157" xr:uid="{00000000-0005-0000-0000-000090360000}"/>
    <cellStyle name="40% - Accent4 3 2 5 2 3_CountryRegionMap" xfId="32733" xr:uid="{00000000-0005-0000-0000-000091360000}"/>
    <cellStyle name="40% - Accent4 3 2 5 2 4" xfId="22158" xr:uid="{00000000-0005-0000-0000-000092360000}"/>
    <cellStyle name="40% - Accent4 3 2 5 2_Attribute (16-17)" xfId="8565" xr:uid="{00000000-0005-0000-0000-000093360000}"/>
    <cellStyle name="40% - Accent4 3 2 5 3" xfId="8566" xr:uid="{00000000-0005-0000-0000-000094360000}"/>
    <cellStyle name="40% - Accent4 3 2 5 3 2" xfId="22159" xr:uid="{00000000-0005-0000-0000-000095360000}"/>
    <cellStyle name="40% - Accent4 3 2 5 3_CountryRegionMap" xfId="32734" xr:uid="{00000000-0005-0000-0000-000096360000}"/>
    <cellStyle name="40% - Accent4 3 2 5 4" xfId="22160" xr:uid="{00000000-0005-0000-0000-000097360000}"/>
    <cellStyle name="40% - Accent4 3 2 5 5" xfId="22161" xr:uid="{00000000-0005-0000-0000-000098360000}"/>
    <cellStyle name="40% - Accent4 3 2 5 6" xfId="22162" xr:uid="{00000000-0005-0000-0000-000099360000}"/>
    <cellStyle name="40% - Accent4 3 2 5 7" xfId="22163" xr:uid="{00000000-0005-0000-0000-00009A360000}"/>
    <cellStyle name="40% - Accent4 3 2 5_Attribute (16-17)" xfId="8567" xr:uid="{00000000-0005-0000-0000-00009B360000}"/>
    <cellStyle name="40% - Accent4 3 2 6" xfId="8568" xr:uid="{00000000-0005-0000-0000-00009C360000}"/>
    <cellStyle name="40% - Accent4 3 2 6 2" xfId="8569" xr:uid="{00000000-0005-0000-0000-00009D360000}"/>
    <cellStyle name="40% - Accent4 3 2 6 2 2" xfId="8570" xr:uid="{00000000-0005-0000-0000-00009E360000}"/>
    <cellStyle name="40% - Accent4 3 2 6 2 2 2" xfId="22164" xr:uid="{00000000-0005-0000-0000-00009F360000}"/>
    <cellStyle name="40% - Accent4 3 2 6 2 2_CountryRegionMap" xfId="32735" xr:uid="{00000000-0005-0000-0000-0000A0360000}"/>
    <cellStyle name="40% - Accent4 3 2 6 2 3" xfId="8571" xr:uid="{00000000-0005-0000-0000-0000A1360000}"/>
    <cellStyle name="40% - Accent4 3 2 6 2 3 2" xfId="22165" xr:uid="{00000000-0005-0000-0000-0000A2360000}"/>
    <cellStyle name="40% - Accent4 3 2 6 2 3_CountryRegionMap" xfId="32736" xr:uid="{00000000-0005-0000-0000-0000A3360000}"/>
    <cellStyle name="40% - Accent4 3 2 6 2 4" xfId="22166" xr:uid="{00000000-0005-0000-0000-0000A4360000}"/>
    <cellStyle name="40% - Accent4 3 2 6 2_Attribute (16-17)" xfId="8572" xr:uid="{00000000-0005-0000-0000-0000A5360000}"/>
    <cellStyle name="40% - Accent4 3 2 6 3" xfId="8573" xr:uid="{00000000-0005-0000-0000-0000A6360000}"/>
    <cellStyle name="40% - Accent4 3 2 6 3 2" xfId="22167" xr:uid="{00000000-0005-0000-0000-0000A7360000}"/>
    <cellStyle name="40% - Accent4 3 2 6 3_CountryRegionMap" xfId="32737" xr:uid="{00000000-0005-0000-0000-0000A8360000}"/>
    <cellStyle name="40% - Accent4 3 2 6 4" xfId="22168" xr:uid="{00000000-0005-0000-0000-0000A9360000}"/>
    <cellStyle name="40% - Accent4 3 2 6 5" xfId="22169" xr:uid="{00000000-0005-0000-0000-0000AA360000}"/>
    <cellStyle name="40% - Accent4 3 2 6 6" xfId="22170" xr:uid="{00000000-0005-0000-0000-0000AB360000}"/>
    <cellStyle name="40% - Accent4 3 2 6 7" xfId="22171" xr:uid="{00000000-0005-0000-0000-0000AC360000}"/>
    <cellStyle name="40% - Accent4 3 2 6_Attribute (16-17)" xfId="8574" xr:uid="{00000000-0005-0000-0000-0000AD360000}"/>
    <cellStyle name="40% - Accent4 3 2 7" xfId="8575" xr:uid="{00000000-0005-0000-0000-0000AE360000}"/>
    <cellStyle name="40% - Accent4 3 2 7 2" xfId="8576" xr:uid="{00000000-0005-0000-0000-0000AF360000}"/>
    <cellStyle name="40% - Accent4 3 2 7 2 2" xfId="8577" xr:uid="{00000000-0005-0000-0000-0000B0360000}"/>
    <cellStyle name="40% - Accent4 3 2 7 2 2 2" xfId="22172" xr:uid="{00000000-0005-0000-0000-0000B1360000}"/>
    <cellStyle name="40% - Accent4 3 2 7 2 2_CountryRegionMap" xfId="32738" xr:uid="{00000000-0005-0000-0000-0000B2360000}"/>
    <cellStyle name="40% - Accent4 3 2 7 2 3" xfId="8578" xr:uid="{00000000-0005-0000-0000-0000B3360000}"/>
    <cellStyle name="40% - Accent4 3 2 7 2 3 2" xfId="22173" xr:uid="{00000000-0005-0000-0000-0000B4360000}"/>
    <cellStyle name="40% - Accent4 3 2 7 2 3_CountryRegionMap" xfId="32739" xr:uid="{00000000-0005-0000-0000-0000B5360000}"/>
    <cellStyle name="40% - Accent4 3 2 7 2 4" xfId="22174" xr:uid="{00000000-0005-0000-0000-0000B6360000}"/>
    <cellStyle name="40% - Accent4 3 2 7 2_Attribute (16-17)" xfId="8579" xr:uid="{00000000-0005-0000-0000-0000B7360000}"/>
    <cellStyle name="40% - Accent4 3 2 7 3" xfId="8580" xr:uid="{00000000-0005-0000-0000-0000B8360000}"/>
    <cellStyle name="40% - Accent4 3 2 7 3 2" xfId="22175" xr:uid="{00000000-0005-0000-0000-0000B9360000}"/>
    <cellStyle name="40% - Accent4 3 2 7 3_CountryRegionMap" xfId="32740" xr:uid="{00000000-0005-0000-0000-0000BA360000}"/>
    <cellStyle name="40% - Accent4 3 2 7 4" xfId="22176" xr:uid="{00000000-0005-0000-0000-0000BB360000}"/>
    <cellStyle name="40% - Accent4 3 2 7 5" xfId="22177" xr:uid="{00000000-0005-0000-0000-0000BC360000}"/>
    <cellStyle name="40% - Accent4 3 2 7 6" xfId="22178" xr:uid="{00000000-0005-0000-0000-0000BD360000}"/>
    <cellStyle name="40% - Accent4 3 2 7 7" xfId="22179" xr:uid="{00000000-0005-0000-0000-0000BE360000}"/>
    <cellStyle name="40% - Accent4 3 2 7_Attribute (16-17)" xfId="8581" xr:uid="{00000000-0005-0000-0000-0000BF360000}"/>
    <cellStyle name="40% - Accent4 3 2 8" xfId="8582" xr:uid="{00000000-0005-0000-0000-0000C0360000}"/>
    <cellStyle name="40% - Accent4 3 2 9" xfId="8583" xr:uid="{00000000-0005-0000-0000-0000C1360000}"/>
    <cellStyle name="40% - Accent4 3 2_Attribute" xfId="18042" xr:uid="{00000000-0005-0000-0000-0000C2360000}"/>
    <cellStyle name="40% - Accent4 3 3" xfId="237" xr:uid="{00000000-0005-0000-0000-0000C3360000}"/>
    <cellStyle name="40% - Accent4 3 3 10" xfId="8584" xr:uid="{00000000-0005-0000-0000-0000C4360000}"/>
    <cellStyle name="40% - Accent4 3 3 10 2" xfId="8585" xr:uid="{00000000-0005-0000-0000-0000C5360000}"/>
    <cellStyle name="40% - Accent4 3 3 10 2 2" xfId="22180" xr:uid="{00000000-0005-0000-0000-0000C6360000}"/>
    <cellStyle name="40% - Accent4 3 3 10 2_CountryRegionMap" xfId="32741" xr:uid="{00000000-0005-0000-0000-0000C7360000}"/>
    <cellStyle name="40% - Accent4 3 3 10 3" xfId="8586" xr:uid="{00000000-0005-0000-0000-0000C8360000}"/>
    <cellStyle name="40% - Accent4 3 3 10 3 2" xfId="22181" xr:uid="{00000000-0005-0000-0000-0000C9360000}"/>
    <cellStyle name="40% - Accent4 3 3 10 3_CountryRegionMap" xfId="32742" xr:uid="{00000000-0005-0000-0000-0000CA360000}"/>
    <cellStyle name="40% - Accent4 3 3 10 4" xfId="22182" xr:uid="{00000000-0005-0000-0000-0000CB360000}"/>
    <cellStyle name="40% - Accent4 3 3 10_Attribute (16-17)" xfId="8587" xr:uid="{00000000-0005-0000-0000-0000CC360000}"/>
    <cellStyle name="40% - Accent4 3 3 11" xfId="8588" xr:uid="{00000000-0005-0000-0000-0000CD360000}"/>
    <cellStyle name="40% - Accent4 3 3 11 2" xfId="22183" xr:uid="{00000000-0005-0000-0000-0000CE360000}"/>
    <cellStyle name="40% - Accent4 3 3 11_CountryRegionMap" xfId="32743" xr:uid="{00000000-0005-0000-0000-0000CF360000}"/>
    <cellStyle name="40% - Accent4 3 3 12" xfId="22184" xr:uid="{00000000-0005-0000-0000-0000D0360000}"/>
    <cellStyle name="40% - Accent4 3 3 13" xfId="22185" xr:uid="{00000000-0005-0000-0000-0000D1360000}"/>
    <cellStyle name="40% - Accent4 3 3 14" xfId="22186" xr:uid="{00000000-0005-0000-0000-0000D2360000}"/>
    <cellStyle name="40% - Accent4 3 3 15" xfId="22187" xr:uid="{00000000-0005-0000-0000-0000D3360000}"/>
    <cellStyle name="40% - Accent4 3 3 16" xfId="22188" xr:uid="{00000000-0005-0000-0000-0000D4360000}"/>
    <cellStyle name="40% - Accent4 3 3 17" xfId="22189" xr:uid="{00000000-0005-0000-0000-0000D5360000}"/>
    <cellStyle name="40% - Accent4 3 3 2" xfId="8589" xr:uid="{00000000-0005-0000-0000-0000D6360000}"/>
    <cellStyle name="40% - Accent4 3 3 2 10" xfId="22190" xr:uid="{00000000-0005-0000-0000-0000D7360000}"/>
    <cellStyle name="40% - Accent4 3 3 2 2" xfId="8590" xr:uid="{00000000-0005-0000-0000-0000D8360000}"/>
    <cellStyle name="40% - Accent4 3 3 2 2 2" xfId="8591" xr:uid="{00000000-0005-0000-0000-0000D9360000}"/>
    <cellStyle name="40% - Accent4 3 3 2 2 2 2" xfId="8592" xr:uid="{00000000-0005-0000-0000-0000DA360000}"/>
    <cellStyle name="40% - Accent4 3 3 2 2 2 2 2" xfId="22191" xr:uid="{00000000-0005-0000-0000-0000DB360000}"/>
    <cellStyle name="40% - Accent4 3 3 2 2 2 2_CountryRegionMap" xfId="32744" xr:uid="{00000000-0005-0000-0000-0000DC360000}"/>
    <cellStyle name="40% - Accent4 3 3 2 2 2 3" xfId="8593" xr:uid="{00000000-0005-0000-0000-0000DD360000}"/>
    <cellStyle name="40% - Accent4 3 3 2 2 2 3 2" xfId="22192" xr:uid="{00000000-0005-0000-0000-0000DE360000}"/>
    <cellStyle name="40% - Accent4 3 3 2 2 2 3_CountryRegionMap" xfId="32745" xr:uid="{00000000-0005-0000-0000-0000DF360000}"/>
    <cellStyle name="40% - Accent4 3 3 2 2 2 4" xfId="22193" xr:uid="{00000000-0005-0000-0000-0000E0360000}"/>
    <cellStyle name="40% - Accent4 3 3 2 2 2_Attribute (16-17)" xfId="8594" xr:uid="{00000000-0005-0000-0000-0000E1360000}"/>
    <cellStyle name="40% - Accent4 3 3 2 2 3" xfId="8595" xr:uid="{00000000-0005-0000-0000-0000E2360000}"/>
    <cellStyle name="40% - Accent4 3 3 2 2 3 2" xfId="22194" xr:uid="{00000000-0005-0000-0000-0000E3360000}"/>
    <cellStyle name="40% - Accent4 3 3 2 2 3_CountryRegionMap" xfId="32746" xr:uid="{00000000-0005-0000-0000-0000E4360000}"/>
    <cellStyle name="40% - Accent4 3 3 2 2 4" xfId="22195" xr:uid="{00000000-0005-0000-0000-0000E5360000}"/>
    <cellStyle name="40% - Accent4 3 3 2 2 5" xfId="22196" xr:uid="{00000000-0005-0000-0000-0000E6360000}"/>
    <cellStyle name="40% - Accent4 3 3 2 2 6" xfId="22197" xr:uid="{00000000-0005-0000-0000-0000E7360000}"/>
    <cellStyle name="40% - Accent4 3 3 2 2 7" xfId="22198" xr:uid="{00000000-0005-0000-0000-0000E8360000}"/>
    <cellStyle name="40% - Accent4 3 3 2 2_Attribute (16-17)" xfId="8596" xr:uid="{00000000-0005-0000-0000-0000E9360000}"/>
    <cellStyle name="40% - Accent4 3 3 2 3" xfId="8597" xr:uid="{00000000-0005-0000-0000-0000EA360000}"/>
    <cellStyle name="40% - Accent4 3 3 2 3 2" xfId="8598" xr:uid="{00000000-0005-0000-0000-0000EB360000}"/>
    <cellStyle name="40% - Accent4 3 3 2 3 2 2" xfId="8599" xr:uid="{00000000-0005-0000-0000-0000EC360000}"/>
    <cellStyle name="40% - Accent4 3 3 2 3 2 2 2" xfId="22199" xr:uid="{00000000-0005-0000-0000-0000ED360000}"/>
    <cellStyle name="40% - Accent4 3 3 2 3 2 2_CountryRegionMap" xfId="32747" xr:uid="{00000000-0005-0000-0000-0000EE360000}"/>
    <cellStyle name="40% - Accent4 3 3 2 3 2 3" xfId="8600" xr:uid="{00000000-0005-0000-0000-0000EF360000}"/>
    <cellStyle name="40% - Accent4 3 3 2 3 2 3 2" xfId="22200" xr:uid="{00000000-0005-0000-0000-0000F0360000}"/>
    <cellStyle name="40% - Accent4 3 3 2 3 2 3_CountryRegionMap" xfId="32748" xr:uid="{00000000-0005-0000-0000-0000F1360000}"/>
    <cellStyle name="40% - Accent4 3 3 2 3 2 4" xfId="22201" xr:uid="{00000000-0005-0000-0000-0000F2360000}"/>
    <cellStyle name="40% - Accent4 3 3 2 3 2_Attribute (16-17)" xfId="8601" xr:uid="{00000000-0005-0000-0000-0000F3360000}"/>
    <cellStyle name="40% - Accent4 3 3 2 3 3" xfId="8602" xr:uid="{00000000-0005-0000-0000-0000F4360000}"/>
    <cellStyle name="40% - Accent4 3 3 2 3 3 2" xfId="22202" xr:uid="{00000000-0005-0000-0000-0000F5360000}"/>
    <cellStyle name="40% - Accent4 3 3 2 3 3_CountryRegionMap" xfId="32749" xr:uid="{00000000-0005-0000-0000-0000F6360000}"/>
    <cellStyle name="40% - Accent4 3 3 2 3 4" xfId="22203" xr:uid="{00000000-0005-0000-0000-0000F7360000}"/>
    <cellStyle name="40% - Accent4 3 3 2 3 5" xfId="22204" xr:uid="{00000000-0005-0000-0000-0000F8360000}"/>
    <cellStyle name="40% - Accent4 3 3 2 3 6" xfId="22205" xr:uid="{00000000-0005-0000-0000-0000F9360000}"/>
    <cellStyle name="40% - Accent4 3 3 2 3 7" xfId="22206" xr:uid="{00000000-0005-0000-0000-0000FA360000}"/>
    <cellStyle name="40% - Accent4 3 3 2 3_Attribute (16-17)" xfId="8603" xr:uid="{00000000-0005-0000-0000-0000FB360000}"/>
    <cellStyle name="40% - Accent4 3 3 2 4" xfId="8604" xr:uid="{00000000-0005-0000-0000-0000FC360000}"/>
    <cellStyle name="40% - Accent4 3 3 2 4 2" xfId="8605" xr:uid="{00000000-0005-0000-0000-0000FD360000}"/>
    <cellStyle name="40% - Accent4 3 3 2 4 2 2" xfId="8606" xr:uid="{00000000-0005-0000-0000-0000FE360000}"/>
    <cellStyle name="40% - Accent4 3 3 2 4 2 2 2" xfId="22207" xr:uid="{00000000-0005-0000-0000-0000FF360000}"/>
    <cellStyle name="40% - Accent4 3 3 2 4 2 2_CountryRegionMap" xfId="32750" xr:uid="{00000000-0005-0000-0000-000000370000}"/>
    <cellStyle name="40% - Accent4 3 3 2 4 2 3" xfId="8607" xr:uid="{00000000-0005-0000-0000-000001370000}"/>
    <cellStyle name="40% - Accent4 3 3 2 4 2 3 2" xfId="22208" xr:uid="{00000000-0005-0000-0000-000002370000}"/>
    <cellStyle name="40% - Accent4 3 3 2 4 2 3_CountryRegionMap" xfId="32751" xr:uid="{00000000-0005-0000-0000-000003370000}"/>
    <cellStyle name="40% - Accent4 3 3 2 4 2 4" xfId="22209" xr:uid="{00000000-0005-0000-0000-000004370000}"/>
    <cellStyle name="40% - Accent4 3 3 2 4 2_Attribute (16-17)" xfId="8608" xr:uid="{00000000-0005-0000-0000-000005370000}"/>
    <cellStyle name="40% - Accent4 3 3 2 4 3" xfId="8609" xr:uid="{00000000-0005-0000-0000-000006370000}"/>
    <cellStyle name="40% - Accent4 3 3 2 4 3 2" xfId="22210" xr:uid="{00000000-0005-0000-0000-000007370000}"/>
    <cellStyle name="40% - Accent4 3 3 2 4 3_CountryRegionMap" xfId="32752" xr:uid="{00000000-0005-0000-0000-000008370000}"/>
    <cellStyle name="40% - Accent4 3 3 2 4 4" xfId="22211" xr:uid="{00000000-0005-0000-0000-000009370000}"/>
    <cellStyle name="40% - Accent4 3 3 2 4 5" xfId="22212" xr:uid="{00000000-0005-0000-0000-00000A370000}"/>
    <cellStyle name="40% - Accent4 3 3 2 4 6" xfId="22213" xr:uid="{00000000-0005-0000-0000-00000B370000}"/>
    <cellStyle name="40% - Accent4 3 3 2 4 7" xfId="22214" xr:uid="{00000000-0005-0000-0000-00000C370000}"/>
    <cellStyle name="40% - Accent4 3 3 2 4_Attribute (16-17)" xfId="8610" xr:uid="{00000000-0005-0000-0000-00000D370000}"/>
    <cellStyle name="40% - Accent4 3 3 2 5" xfId="8611" xr:uid="{00000000-0005-0000-0000-00000E370000}"/>
    <cellStyle name="40% - Accent4 3 3 2 6" xfId="8612" xr:uid="{00000000-0005-0000-0000-00000F370000}"/>
    <cellStyle name="40% - Accent4 3 3 2 7" xfId="8613" xr:uid="{00000000-0005-0000-0000-000010370000}"/>
    <cellStyle name="40% - Accent4 3 3 2 8" xfId="8614" xr:uid="{00000000-0005-0000-0000-000011370000}"/>
    <cellStyle name="40% - Accent4 3 3 2 8 2" xfId="8615" xr:uid="{00000000-0005-0000-0000-000012370000}"/>
    <cellStyle name="40% - Accent4 3 3 2 8 2 2" xfId="22215" xr:uid="{00000000-0005-0000-0000-000013370000}"/>
    <cellStyle name="40% - Accent4 3 3 2 8 2_CountryRegionMap" xfId="32753" xr:uid="{00000000-0005-0000-0000-000014370000}"/>
    <cellStyle name="40% - Accent4 3 3 2 8 3" xfId="8616" xr:uid="{00000000-0005-0000-0000-000015370000}"/>
    <cellStyle name="40% - Accent4 3 3 2 8 3 2" xfId="22216" xr:uid="{00000000-0005-0000-0000-000016370000}"/>
    <cellStyle name="40% - Accent4 3 3 2 8 3_CountryRegionMap" xfId="32754" xr:uid="{00000000-0005-0000-0000-000017370000}"/>
    <cellStyle name="40% - Accent4 3 3 2 8 4" xfId="22217" xr:uid="{00000000-0005-0000-0000-000018370000}"/>
    <cellStyle name="40% - Accent4 3 3 2 8_Attribute (16-17)" xfId="8617" xr:uid="{00000000-0005-0000-0000-000019370000}"/>
    <cellStyle name="40% - Accent4 3 3 2 9" xfId="8618" xr:uid="{00000000-0005-0000-0000-00001A370000}"/>
    <cellStyle name="40% - Accent4 3 3 2 9 2" xfId="22218" xr:uid="{00000000-0005-0000-0000-00001B370000}"/>
    <cellStyle name="40% - Accent4 3 3 2 9_CountryRegionMap" xfId="32755" xr:uid="{00000000-0005-0000-0000-00001C370000}"/>
    <cellStyle name="40% - Accent4 3 3 2_Attribute (16-17)" xfId="8619" xr:uid="{00000000-0005-0000-0000-00001D370000}"/>
    <cellStyle name="40% - Accent4 3 3 3" xfId="8620" xr:uid="{00000000-0005-0000-0000-00001E370000}"/>
    <cellStyle name="40% - Accent4 3 3 3 10" xfId="22219" xr:uid="{00000000-0005-0000-0000-00001F370000}"/>
    <cellStyle name="40% - Accent4 3 3 3 2" xfId="8621" xr:uid="{00000000-0005-0000-0000-000020370000}"/>
    <cellStyle name="40% - Accent4 3 3 3 2 2" xfId="8622" xr:uid="{00000000-0005-0000-0000-000021370000}"/>
    <cellStyle name="40% - Accent4 3 3 3 2 2 2" xfId="8623" xr:uid="{00000000-0005-0000-0000-000022370000}"/>
    <cellStyle name="40% - Accent4 3 3 3 2 2 2 2" xfId="22220" xr:uid="{00000000-0005-0000-0000-000023370000}"/>
    <cellStyle name="40% - Accent4 3 3 3 2 2 2_CountryRegionMap" xfId="32756" xr:uid="{00000000-0005-0000-0000-000024370000}"/>
    <cellStyle name="40% - Accent4 3 3 3 2 2 3" xfId="8624" xr:uid="{00000000-0005-0000-0000-000025370000}"/>
    <cellStyle name="40% - Accent4 3 3 3 2 2 3 2" xfId="22221" xr:uid="{00000000-0005-0000-0000-000026370000}"/>
    <cellStyle name="40% - Accent4 3 3 3 2 2 3_CountryRegionMap" xfId="32757" xr:uid="{00000000-0005-0000-0000-000027370000}"/>
    <cellStyle name="40% - Accent4 3 3 3 2 2 4" xfId="22222" xr:uid="{00000000-0005-0000-0000-000028370000}"/>
    <cellStyle name="40% - Accent4 3 3 3 2 2_Attribute (16-17)" xfId="8625" xr:uid="{00000000-0005-0000-0000-000029370000}"/>
    <cellStyle name="40% - Accent4 3 3 3 2 3" xfId="8626" xr:uid="{00000000-0005-0000-0000-00002A370000}"/>
    <cellStyle name="40% - Accent4 3 3 3 2 3 2" xfId="22223" xr:uid="{00000000-0005-0000-0000-00002B370000}"/>
    <cellStyle name="40% - Accent4 3 3 3 2 3_CountryRegionMap" xfId="32758" xr:uid="{00000000-0005-0000-0000-00002C370000}"/>
    <cellStyle name="40% - Accent4 3 3 3 2 4" xfId="22224" xr:uid="{00000000-0005-0000-0000-00002D370000}"/>
    <cellStyle name="40% - Accent4 3 3 3 2 5" xfId="22225" xr:uid="{00000000-0005-0000-0000-00002E370000}"/>
    <cellStyle name="40% - Accent4 3 3 3 2 6" xfId="22226" xr:uid="{00000000-0005-0000-0000-00002F370000}"/>
    <cellStyle name="40% - Accent4 3 3 3 2 7" xfId="22227" xr:uid="{00000000-0005-0000-0000-000030370000}"/>
    <cellStyle name="40% - Accent4 3 3 3 2_Attribute (16-17)" xfId="8627" xr:uid="{00000000-0005-0000-0000-000031370000}"/>
    <cellStyle name="40% - Accent4 3 3 3 3" xfId="8628" xr:uid="{00000000-0005-0000-0000-000032370000}"/>
    <cellStyle name="40% - Accent4 3 3 3 3 2" xfId="8629" xr:uid="{00000000-0005-0000-0000-000033370000}"/>
    <cellStyle name="40% - Accent4 3 3 3 3 2 2" xfId="8630" xr:uid="{00000000-0005-0000-0000-000034370000}"/>
    <cellStyle name="40% - Accent4 3 3 3 3 2 2 2" xfId="22228" xr:uid="{00000000-0005-0000-0000-000035370000}"/>
    <cellStyle name="40% - Accent4 3 3 3 3 2 2_CountryRegionMap" xfId="32759" xr:uid="{00000000-0005-0000-0000-000036370000}"/>
    <cellStyle name="40% - Accent4 3 3 3 3 2 3" xfId="8631" xr:uid="{00000000-0005-0000-0000-000037370000}"/>
    <cellStyle name="40% - Accent4 3 3 3 3 2 3 2" xfId="22229" xr:uid="{00000000-0005-0000-0000-000038370000}"/>
    <cellStyle name="40% - Accent4 3 3 3 3 2 3_CountryRegionMap" xfId="32760" xr:uid="{00000000-0005-0000-0000-000039370000}"/>
    <cellStyle name="40% - Accent4 3 3 3 3 2 4" xfId="22230" xr:uid="{00000000-0005-0000-0000-00003A370000}"/>
    <cellStyle name="40% - Accent4 3 3 3 3 2_Attribute (16-17)" xfId="8632" xr:uid="{00000000-0005-0000-0000-00003B370000}"/>
    <cellStyle name="40% - Accent4 3 3 3 3 3" xfId="8633" xr:uid="{00000000-0005-0000-0000-00003C370000}"/>
    <cellStyle name="40% - Accent4 3 3 3 3 3 2" xfId="22231" xr:uid="{00000000-0005-0000-0000-00003D370000}"/>
    <cellStyle name="40% - Accent4 3 3 3 3 3_CountryRegionMap" xfId="32761" xr:uid="{00000000-0005-0000-0000-00003E370000}"/>
    <cellStyle name="40% - Accent4 3 3 3 3 4" xfId="22232" xr:uid="{00000000-0005-0000-0000-00003F370000}"/>
    <cellStyle name="40% - Accent4 3 3 3 3 5" xfId="22233" xr:uid="{00000000-0005-0000-0000-000040370000}"/>
    <cellStyle name="40% - Accent4 3 3 3 3 6" xfId="22234" xr:uid="{00000000-0005-0000-0000-000041370000}"/>
    <cellStyle name="40% - Accent4 3 3 3 3 7" xfId="22235" xr:uid="{00000000-0005-0000-0000-000042370000}"/>
    <cellStyle name="40% - Accent4 3 3 3 3_Attribute (16-17)" xfId="8634" xr:uid="{00000000-0005-0000-0000-000043370000}"/>
    <cellStyle name="40% - Accent4 3 3 3 4" xfId="8635" xr:uid="{00000000-0005-0000-0000-000044370000}"/>
    <cellStyle name="40% - Accent4 3 3 3 4 2" xfId="8636" xr:uid="{00000000-0005-0000-0000-000045370000}"/>
    <cellStyle name="40% - Accent4 3 3 3 4 2 2" xfId="8637" xr:uid="{00000000-0005-0000-0000-000046370000}"/>
    <cellStyle name="40% - Accent4 3 3 3 4 2 2 2" xfId="22236" xr:uid="{00000000-0005-0000-0000-000047370000}"/>
    <cellStyle name="40% - Accent4 3 3 3 4 2 2_CountryRegionMap" xfId="32762" xr:uid="{00000000-0005-0000-0000-000048370000}"/>
    <cellStyle name="40% - Accent4 3 3 3 4 2 3" xfId="8638" xr:uid="{00000000-0005-0000-0000-000049370000}"/>
    <cellStyle name="40% - Accent4 3 3 3 4 2 3 2" xfId="22237" xr:uid="{00000000-0005-0000-0000-00004A370000}"/>
    <cellStyle name="40% - Accent4 3 3 3 4 2 3_CountryRegionMap" xfId="32763" xr:uid="{00000000-0005-0000-0000-00004B370000}"/>
    <cellStyle name="40% - Accent4 3 3 3 4 2 4" xfId="22238" xr:uid="{00000000-0005-0000-0000-00004C370000}"/>
    <cellStyle name="40% - Accent4 3 3 3 4 2_Attribute (16-17)" xfId="8639" xr:uid="{00000000-0005-0000-0000-00004D370000}"/>
    <cellStyle name="40% - Accent4 3 3 3 4 3" xfId="8640" xr:uid="{00000000-0005-0000-0000-00004E370000}"/>
    <cellStyle name="40% - Accent4 3 3 3 4 3 2" xfId="22239" xr:uid="{00000000-0005-0000-0000-00004F370000}"/>
    <cellStyle name="40% - Accent4 3 3 3 4 3_CountryRegionMap" xfId="32764" xr:uid="{00000000-0005-0000-0000-000050370000}"/>
    <cellStyle name="40% - Accent4 3 3 3 4 4" xfId="22240" xr:uid="{00000000-0005-0000-0000-000051370000}"/>
    <cellStyle name="40% - Accent4 3 3 3 4 5" xfId="22241" xr:uid="{00000000-0005-0000-0000-000052370000}"/>
    <cellStyle name="40% - Accent4 3 3 3 4 6" xfId="22242" xr:uid="{00000000-0005-0000-0000-000053370000}"/>
    <cellStyle name="40% - Accent4 3 3 3 4 7" xfId="22243" xr:uid="{00000000-0005-0000-0000-000054370000}"/>
    <cellStyle name="40% - Accent4 3 3 3 4_Attribute (16-17)" xfId="8641" xr:uid="{00000000-0005-0000-0000-000055370000}"/>
    <cellStyle name="40% - Accent4 3 3 3 5" xfId="8642" xr:uid="{00000000-0005-0000-0000-000056370000}"/>
    <cellStyle name="40% - Accent4 3 3 3 6" xfId="8643" xr:uid="{00000000-0005-0000-0000-000057370000}"/>
    <cellStyle name="40% - Accent4 3 3 3 7" xfId="8644" xr:uid="{00000000-0005-0000-0000-000058370000}"/>
    <cellStyle name="40% - Accent4 3 3 3 8" xfId="8645" xr:uid="{00000000-0005-0000-0000-000059370000}"/>
    <cellStyle name="40% - Accent4 3 3 3 8 2" xfId="8646" xr:uid="{00000000-0005-0000-0000-00005A370000}"/>
    <cellStyle name="40% - Accent4 3 3 3 8 2 2" xfId="22244" xr:uid="{00000000-0005-0000-0000-00005B370000}"/>
    <cellStyle name="40% - Accent4 3 3 3 8 2_CountryRegionMap" xfId="32765" xr:uid="{00000000-0005-0000-0000-00005C370000}"/>
    <cellStyle name="40% - Accent4 3 3 3 8 3" xfId="8647" xr:uid="{00000000-0005-0000-0000-00005D370000}"/>
    <cellStyle name="40% - Accent4 3 3 3 8 3 2" xfId="22245" xr:uid="{00000000-0005-0000-0000-00005E370000}"/>
    <cellStyle name="40% - Accent4 3 3 3 8 3_CountryRegionMap" xfId="32766" xr:uid="{00000000-0005-0000-0000-00005F370000}"/>
    <cellStyle name="40% - Accent4 3 3 3 8 4" xfId="22246" xr:uid="{00000000-0005-0000-0000-000060370000}"/>
    <cellStyle name="40% - Accent4 3 3 3 8_Attribute (16-17)" xfId="8648" xr:uid="{00000000-0005-0000-0000-000061370000}"/>
    <cellStyle name="40% - Accent4 3 3 3 9" xfId="8649" xr:uid="{00000000-0005-0000-0000-000062370000}"/>
    <cellStyle name="40% - Accent4 3 3 3 9 2" xfId="22247" xr:uid="{00000000-0005-0000-0000-000063370000}"/>
    <cellStyle name="40% - Accent4 3 3 3 9_CountryRegionMap" xfId="32767" xr:uid="{00000000-0005-0000-0000-000064370000}"/>
    <cellStyle name="40% - Accent4 3 3 3_Attribute (16-17)" xfId="8650" xr:uid="{00000000-0005-0000-0000-000065370000}"/>
    <cellStyle name="40% - Accent4 3 3 4" xfId="8651" xr:uid="{00000000-0005-0000-0000-000066370000}"/>
    <cellStyle name="40% - Accent4 3 3 4 2" xfId="8652" xr:uid="{00000000-0005-0000-0000-000067370000}"/>
    <cellStyle name="40% - Accent4 3 3 4 2 2" xfId="8653" xr:uid="{00000000-0005-0000-0000-000068370000}"/>
    <cellStyle name="40% - Accent4 3 3 4 2 2 2" xfId="22248" xr:uid="{00000000-0005-0000-0000-000069370000}"/>
    <cellStyle name="40% - Accent4 3 3 4 2 2_CountryRegionMap" xfId="32768" xr:uid="{00000000-0005-0000-0000-00006A370000}"/>
    <cellStyle name="40% - Accent4 3 3 4 2 3" xfId="8654" xr:uid="{00000000-0005-0000-0000-00006B370000}"/>
    <cellStyle name="40% - Accent4 3 3 4 2 3 2" xfId="22249" xr:uid="{00000000-0005-0000-0000-00006C370000}"/>
    <cellStyle name="40% - Accent4 3 3 4 2 3_CountryRegionMap" xfId="32769" xr:uid="{00000000-0005-0000-0000-00006D370000}"/>
    <cellStyle name="40% - Accent4 3 3 4 2 4" xfId="22250" xr:uid="{00000000-0005-0000-0000-00006E370000}"/>
    <cellStyle name="40% - Accent4 3 3 4 2_Attribute (16-17)" xfId="8655" xr:uid="{00000000-0005-0000-0000-00006F370000}"/>
    <cellStyle name="40% - Accent4 3 3 4 3" xfId="8656" xr:uid="{00000000-0005-0000-0000-000070370000}"/>
    <cellStyle name="40% - Accent4 3 3 4 3 2" xfId="22251" xr:uid="{00000000-0005-0000-0000-000071370000}"/>
    <cellStyle name="40% - Accent4 3 3 4 3_CountryRegionMap" xfId="32770" xr:uid="{00000000-0005-0000-0000-000072370000}"/>
    <cellStyle name="40% - Accent4 3 3 4 4" xfId="22252" xr:uid="{00000000-0005-0000-0000-000073370000}"/>
    <cellStyle name="40% - Accent4 3 3 4 5" xfId="22253" xr:uid="{00000000-0005-0000-0000-000074370000}"/>
    <cellStyle name="40% - Accent4 3 3 4 6" xfId="22254" xr:uid="{00000000-0005-0000-0000-000075370000}"/>
    <cellStyle name="40% - Accent4 3 3 4 7" xfId="22255" xr:uid="{00000000-0005-0000-0000-000076370000}"/>
    <cellStyle name="40% - Accent4 3 3 4_Attribute (16-17)" xfId="8657" xr:uid="{00000000-0005-0000-0000-000077370000}"/>
    <cellStyle name="40% - Accent4 3 3 5" xfId="8658" xr:uid="{00000000-0005-0000-0000-000078370000}"/>
    <cellStyle name="40% - Accent4 3 3 5 2" xfId="8659" xr:uid="{00000000-0005-0000-0000-000079370000}"/>
    <cellStyle name="40% - Accent4 3 3 5 2 2" xfId="8660" xr:uid="{00000000-0005-0000-0000-00007A370000}"/>
    <cellStyle name="40% - Accent4 3 3 5 2 2 2" xfId="22256" xr:uid="{00000000-0005-0000-0000-00007B370000}"/>
    <cellStyle name="40% - Accent4 3 3 5 2 2_CountryRegionMap" xfId="32771" xr:uid="{00000000-0005-0000-0000-00007C370000}"/>
    <cellStyle name="40% - Accent4 3 3 5 2 3" xfId="8661" xr:uid="{00000000-0005-0000-0000-00007D370000}"/>
    <cellStyle name="40% - Accent4 3 3 5 2 3 2" xfId="22257" xr:uid="{00000000-0005-0000-0000-00007E370000}"/>
    <cellStyle name="40% - Accent4 3 3 5 2 3_CountryRegionMap" xfId="32772" xr:uid="{00000000-0005-0000-0000-00007F370000}"/>
    <cellStyle name="40% - Accent4 3 3 5 2 4" xfId="22258" xr:uid="{00000000-0005-0000-0000-000080370000}"/>
    <cellStyle name="40% - Accent4 3 3 5 2_Attribute (16-17)" xfId="8662" xr:uid="{00000000-0005-0000-0000-000081370000}"/>
    <cellStyle name="40% - Accent4 3 3 5 3" xfId="8663" xr:uid="{00000000-0005-0000-0000-000082370000}"/>
    <cellStyle name="40% - Accent4 3 3 5 3 2" xfId="22259" xr:uid="{00000000-0005-0000-0000-000083370000}"/>
    <cellStyle name="40% - Accent4 3 3 5 3_CountryRegionMap" xfId="32773" xr:uid="{00000000-0005-0000-0000-000084370000}"/>
    <cellStyle name="40% - Accent4 3 3 5 4" xfId="22260" xr:uid="{00000000-0005-0000-0000-000085370000}"/>
    <cellStyle name="40% - Accent4 3 3 5 5" xfId="22261" xr:uid="{00000000-0005-0000-0000-000086370000}"/>
    <cellStyle name="40% - Accent4 3 3 5 6" xfId="22262" xr:uid="{00000000-0005-0000-0000-000087370000}"/>
    <cellStyle name="40% - Accent4 3 3 5 7" xfId="22263" xr:uid="{00000000-0005-0000-0000-000088370000}"/>
    <cellStyle name="40% - Accent4 3 3 5_Attribute (16-17)" xfId="8664" xr:uid="{00000000-0005-0000-0000-000089370000}"/>
    <cellStyle name="40% - Accent4 3 3 6" xfId="8665" xr:uid="{00000000-0005-0000-0000-00008A370000}"/>
    <cellStyle name="40% - Accent4 3 3 6 2" xfId="8666" xr:uid="{00000000-0005-0000-0000-00008B370000}"/>
    <cellStyle name="40% - Accent4 3 3 6 2 2" xfId="8667" xr:uid="{00000000-0005-0000-0000-00008C370000}"/>
    <cellStyle name="40% - Accent4 3 3 6 2 2 2" xfId="22264" xr:uid="{00000000-0005-0000-0000-00008D370000}"/>
    <cellStyle name="40% - Accent4 3 3 6 2 2_CountryRegionMap" xfId="32774" xr:uid="{00000000-0005-0000-0000-00008E370000}"/>
    <cellStyle name="40% - Accent4 3 3 6 2 3" xfId="8668" xr:uid="{00000000-0005-0000-0000-00008F370000}"/>
    <cellStyle name="40% - Accent4 3 3 6 2 3 2" xfId="22265" xr:uid="{00000000-0005-0000-0000-000090370000}"/>
    <cellStyle name="40% - Accent4 3 3 6 2 3_CountryRegionMap" xfId="32775" xr:uid="{00000000-0005-0000-0000-000091370000}"/>
    <cellStyle name="40% - Accent4 3 3 6 2 4" xfId="22266" xr:uid="{00000000-0005-0000-0000-000092370000}"/>
    <cellStyle name="40% - Accent4 3 3 6 2_Attribute (16-17)" xfId="8669" xr:uid="{00000000-0005-0000-0000-000093370000}"/>
    <cellStyle name="40% - Accent4 3 3 6 3" xfId="8670" xr:uid="{00000000-0005-0000-0000-000094370000}"/>
    <cellStyle name="40% - Accent4 3 3 6 3 2" xfId="22267" xr:uid="{00000000-0005-0000-0000-000095370000}"/>
    <cellStyle name="40% - Accent4 3 3 6 3_CountryRegionMap" xfId="32776" xr:uid="{00000000-0005-0000-0000-000096370000}"/>
    <cellStyle name="40% - Accent4 3 3 6 4" xfId="22268" xr:uid="{00000000-0005-0000-0000-000097370000}"/>
    <cellStyle name="40% - Accent4 3 3 6 5" xfId="22269" xr:uid="{00000000-0005-0000-0000-000098370000}"/>
    <cellStyle name="40% - Accent4 3 3 6 6" xfId="22270" xr:uid="{00000000-0005-0000-0000-000099370000}"/>
    <cellStyle name="40% - Accent4 3 3 6 7" xfId="22271" xr:uid="{00000000-0005-0000-0000-00009A370000}"/>
    <cellStyle name="40% - Accent4 3 3 6_Attribute (16-17)" xfId="8671" xr:uid="{00000000-0005-0000-0000-00009B370000}"/>
    <cellStyle name="40% - Accent4 3 3 7" xfId="8672" xr:uid="{00000000-0005-0000-0000-00009C370000}"/>
    <cellStyle name="40% - Accent4 3 3 8" xfId="8673" xr:uid="{00000000-0005-0000-0000-00009D370000}"/>
    <cellStyle name="40% - Accent4 3 3 9" xfId="8674" xr:uid="{00000000-0005-0000-0000-00009E370000}"/>
    <cellStyle name="40% - Accent4 3 3_Attribute" xfId="18044" xr:uid="{00000000-0005-0000-0000-00009F370000}"/>
    <cellStyle name="40% - Accent4 3 4" xfId="8675" xr:uid="{00000000-0005-0000-0000-0000A0370000}"/>
    <cellStyle name="40% - Accent4 3 4 10" xfId="22272" xr:uid="{00000000-0005-0000-0000-0000A1370000}"/>
    <cellStyle name="40% - Accent4 3 4 2" xfId="8676" xr:uid="{00000000-0005-0000-0000-0000A2370000}"/>
    <cellStyle name="40% - Accent4 3 4 2 2" xfId="8677" xr:uid="{00000000-0005-0000-0000-0000A3370000}"/>
    <cellStyle name="40% - Accent4 3 4 2 2 2" xfId="8678" xr:uid="{00000000-0005-0000-0000-0000A4370000}"/>
    <cellStyle name="40% - Accent4 3 4 2 2 2 2" xfId="22273" xr:uid="{00000000-0005-0000-0000-0000A5370000}"/>
    <cellStyle name="40% - Accent4 3 4 2 2 2_CountryRegionMap" xfId="32777" xr:uid="{00000000-0005-0000-0000-0000A6370000}"/>
    <cellStyle name="40% - Accent4 3 4 2 2 3" xfId="8679" xr:uid="{00000000-0005-0000-0000-0000A7370000}"/>
    <cellStyle name="40% - Accent4 3 4 2 2 3 2" xfId="22274" xr:uid="{00000000-0005-0000-0000-0000A8370000}"/>
    <cellStyle name="40% - Accent4 3 4 2 2 3_CountryRegionMap" xfId="32778" xr:uid="{00000000-0005-0000-0000-0000A9370000}"/>
    <cellStyle name="40% - Accent4 3 4 2 2 4" xfId="22275" xr:uid="{00000000-0005-0000-0000-0000AA370000}"/>
    <cellStyle name="40% - Accent4 3 4 2 2_Attribute (16-17)" xfId="8680" xr:uid="{00000000-0005-0000-0000-0000AB370000}"/>
    <cellStyle name="40% - Accent4 3 4 2 3" xfId="8681" xr:uid="{00000000-0005-0000-0000-0000AC370000}"/>
    <cellStyle name="40% - Accent4 3 4 2 3 2" xfId="22276" xr:uid="{00000000-0005-0000-0000-0000AD370000}"/>
    <cellStyle name="40% - Accent4 3 4 2 3_CountryRegionMap" xfId="32779" xr:uid="{00000000-0005-0000-0000-0000AE370000}"/>
    <cellStyle name="40% - Accent4 3 4 2 4" xfId="22277" xr:uid="{00000000-0005-0000-0000-0000AF370000}"/>
    <cellStyle name="40% - Accent4 3 4 2 5" xfId="22278" xr:uid="{00000000-0005-0000-0000-0000B0370000}"/>
    <cellStyle name="40% - Accent4 3 4 2 6" xfId="22279" xr:uid="{00000000-0005-0000-0000-0000B1370000}"/>
    <cellStyle name="40% - Accent4 3 4 2 7" xfId="22280" xr:uid="{00000000-0005-0000-0000-0000B2370000}"/>
    <cellStyle name="40% - Accent4 3 4 2_Attribute (16-17)" xfId="8682" xr:uid="{00000000-0005-0000-0000-0000B3370000}"/>
    <cellStyle name="40% - Accent4 3 4 3" xfId="8683" xr:uid="{00000000-0005-0000-0000-0000B4370000}"/>
    <cellStyle name="40% - Accent4 3 4 3 2" xfId="8684" xr:uid="{00000000-0005-0000-0000-0000B5370000}"/>
    <cellStyle name="40% - Accent4 3 4 3 2 2" xfId="8685" xr:uid="{00000000-0005-0000-0000-0000B6370000}"/>
    <cellStyle name="40% - Accent4 3 4 3 2 2 2" xfId="22281" xr:uid="{00000000-0005-0000-0000-0000B7370000}"/>
    <cellStyle name="40% - Accent4 3 4 3 2 2_CountryRegionMap" xfId="32780" xr:uid="{00000000-0005-0000-0000-0000B8370000}"/>
    <cellStyle name="40% - Accent4 3 4 3 2 3" xfId="8686" xr:uid="{00000000-0005-0000-0000-0000B9370000}"/>
    <cellStyle name="40% - Accent4 3 4 3 2 3 2" xfId="22282" xr:uid="{00000000-0005-0000-0000-0000BA370000}"/>
    <cellStyle name="40% - Accent4 3 4 3 2 3_CountryRegionMap" xfId="32781" xr:uid="{00000000-0005-0000-0000-0000BB370000}"/>
    <cellStyle name="40% - Accent4 3 4 3 2 4" xfId="22283" xr:uid="{00000000-0005-0000-0000-0000BC370000}"/>
    <cellStyle name="40% - Accent4 3 4 3 2_Attribute (16-17)" xfId="8687" xr:uid="{00000000-0005-0000-0000-0000BD370000}"/>
    <cellStyle name="40% - Accent4 3 4 3 3" xfId="8688" xr:uid="{00000000-0005-0000-0000-0000BE370000}"/>
    <cellStyle name="40% - Accent4 3 4 3 3 2" xfId="22284" xr:uid="{00000000-0005-0000-0000-0000BF370000}"/>
    <cellStyle name="40% - Accent4 3 4 3 3_CountryRegionMap" xfId="32782" xr:uid="{00000000-0005-0000-0000-0000C0370000}"/>
    <cellStyle name="40% - Accent4 3 4 3 4" xfId="22285" xr:uid="{00000000-0005-0000-0000-0000C1370000}"/>
    <cellStyle name="40% - Accent4 3 4 3 5" xfId="22286" xr:uid="{00000000-0005-0000-0000-0000C2370000}"/>
    <cellStyle name="40% - Accent4 3 4 3 6" xfId="22287" xr:uid="{00000000-0005-0000-0000-0000C3370000}"/>
    <cellStyle name="40% - Accent4 3 4 3 7" xfId="22288" xr:uid="{00000000-0005-0000-0000-0000C4370000}"/>
    <cellStyle name="40% - Accent4 3 4 3_Attribute (16-17)" xfId="8689" xr:uid="{00000000-0005-0000-0000-0000C5370000}"/>
    <cellStyle name="40% - Accent4 3 4 4" xfId="8690" xr:uid="{00000000-0005-0000-0000-0000C6370000}"/>
    <cellStyle name="40% - Accent4 3 4 4 2" xfId="8691" xr:uid="{00000000-0005-0000-0000-0000C7370000}"/>
    <cellStyle name="40% - Accent4 3 4 4 2 2" xfId="8692" xr:uid="{00000000-0005-0000-0000-0000C8370000}"/>
    <cellStyle name="40% - Accent4 3 4 4 2 2 2" xfId="22289" xr:uid="{00000000-0005-0000-0000-0000C9370000}"/>
    <cellStyle name="40% - Accent4 3 4 4 2 2_CountryRegionMap" xfId="32783" xr:uid="{00000000-0005-0000-0000-0000CA370000}"/>
    <cellStyle name="40% - Accent4 3 4 4 2 3" xfId="8693" xr:uid="{00000000-0005-0000-0000-0000CB370000}"/>
    <cellStyle name="40% - Accent4 3 4 4 2 3 2" xfId="22290" xr:uid="{00000000-0005-0000-0000-0000CC370000}"/>
    <cellStyle name="40% - Accent4 3 4 4 2 3_CountryRegionMap" xfId="32784" xr:uid="{00000000-0005-0000-0000-0000CD370000}"/>
    <cellStyle name="40% - Accent4 3 4 4 2 4" xfId="22291" xr:uid="{00000000-0005-0000-0000-0000CE370000}"/>
    <cellStyle name="40% - Accent4 3 4 4 2_Attribute (16-17)" xfId="8694" xr:uid="{00000000-0005-0000-0000-0000CF370000}"/>
    <cellStyle name="40% - Accent4 3 4 4 3" xfId="8695" xr:uid="{00000000-0005-0000-0000-0000D0370000}"/>
    <cellStyle name="40% - Accent4 3 4 4 3 2" xfId="22292" xr:uid="{00000000-0005-0000-0000-0000D1370000}"/>
    <cellStyle name="40% - Accent4 3 4 4 3_CountryRegionMap" xfId="32785" xr:uid="{00000000-0005-0000-0000-0000D2370000}"/>
    <cellStyle name="40% - Accent4 3 4 4 4" xfId="22293" xr:uid="{00000000-0005-0000-0000-0000D3370000}"/>
    <cellStyle name="40% - Accent4 3 4 4 5" xfId="22294" xr:uid="{00000000-0005-0000-0000-0000D4370000}"/>
    <cellStyle name="40% - Accent4 3 4 4 6" xfId="22295" xr:uid="{00000000-0005-0000-0000-0000D5370000}"/>
    <cellStyle name="40% - Accent4 3 4 4 7" xfId="22296" xr:uid="{00000000-0005-0000-0000-0000D6370000}"/>
    <cellStyle name="40% - Accent4 3 4 4_Attribute (16-17)" xfId="8696" xr:uid="{00000000-0005-0000-0000-0000D7370000}"/>
    <cellStyle name="40% - Accent4 3 4 5" xfId="8697" xr:uid="{00000000-0005-0000-0000-0000D8370000}"/>
    <cellStyle name="40% - Accent4 3 4 6" xfId="8698" xr:uid="{00000000-0005-0000-0000-0000D9370000}"/>
    <cellStyle name="40% - Accent4 3 4 7" xfId="8699" xr:uid="{00000000-0005-0000-0000-0000DA370000}"/>
    <cellStyle name="40% - Accent4 3 4 8" xfId="8700" xr:uid="{00000000-0005-0000-0000-0000DB370000}"/>
    <cellStyle name="40% - Accent4 3 4 8 2" xfId="8701" xr:uid="{00000000-0005-0000-0000-0000DC370000}"/>
    <cellStyle name="40% - Accent4 3 4 8 2 2" xfId="22297" xr:uid="{00000000-0005-0000-0000-0000DD370000}"/>
    <cellStyle name="40% - Accent4 3 4 8 2_CountryRegionMap" xfId="32786" xr:uid="{00000000-0005-0000-0000-0000DE370000}"/>
    <cellStyle name="40% - Accent4 3 4 8 3" xfId="8702" xr:uid="{00000000-0005-0000-0000-0000DF370000}"/>
    <cellStyle name="40% - Accent4 3 4 8 3 2" xfId="22298" xr:uid="{00000000-0005-0000-0000-0000E0370000}"/>
    <cellStyle name="40% - Accent4 3 4 8 3_CountryRegionMap" xfId="32787" xr:uid="{00000000-0005-0000-0000-0000E1370000}"/>
    <cellStyle name="40% - Accent4 3 4 8 4" xfId="22299" xr:uid="{00000000-0005-0000-0000-0000E2370000}"/>
    <cellStyle name="40% - Accent4 3 4 8_Attribute (16-17)" xfId="8703" xr:uid="{00000000-0005-0000-0000-0000E3370000}"/>
    <cellStyle name="40% - Accent4 3 4 9" xfId="8704" xr:uid="{00000000-0005-0000-0000-0000E4370000}"/>
    <cellStyle name="40% - Accent4 3 4 9 2" xfId="22300" xr:uid="{00000000-0005-0000-0000-0000E5370000}"/>
    <cellStyle name="40% - Accent4 3 4 9_CountryRegionMap" xfId="32788" xr:uid="{00000000-0005-0000-0000-0000E6370000}"/>
    <cellStyle name="40% - Accent4 3 4_Attribute (16-17)" xfId="8705" xr:uid="{00000000-0005-0000-0000-0000E7370000}"/>
    <cellStyle name="40% - Accent4 3 5" xfId="8706" xr:uid="{00000000-0005-0000-0000-0000E8370000}"/>
    <cellStyle name="40% - Accent4 3 5 10" xfId="22301" xr:uid="{00000000-0005-0000-0000-0000E9370000}"/>
    <cellStyle name="40% - Accent4 3 5 2" xfId="8707" xr:uid="{00000000-0005-0000-0000-0000EA370000}"/>
    <cellStyle name="40% - Accent4 3 5 2 2" xfId="8708" xr:uid="{00000000-0005-0000-0000-0000EB370000}"/>
    <cellStyle name="40% - Accent4 3 5 2 2 2" xfId="8709" xr:uid="{00000000-0005-0000-0000-0000EC370000}"/>
    <cellStyle name="40% - Accent4 3 5 2 2 2 2" xfId="22302" xr:uid="{00000000-0005-0000-0000-0000ED370000}"/>
    <cellStyle name="40% - Accent4 3 5 2 2 2_CountryRegionMap" xfId="32789" xr:uid="{00000000-0005-0000-0000-0000EE370000}"/>
    <cellStyle name="40% - Accent4 3 5 2 2 3" xfId="8710" xr:uid="{00000000-0005-0000-0000-0000EF370000}"/>
    <cellStyle name="40% - Accent4 3 5 2 2 3 2" xfId="22303" xr:uid="{00000000-0005-0000-0000-0000F0370000}"/>
    <cellStyle name="40% - Accent4 3 5 2 2 3_CountryRegionMap" xfId="32790" xr:uid="{00000000-0005-0000-0000-0000F1370000}"/>
    <cellStyle name="40% - Accent4 3 5 2 2 4" xfId="22304" xr:uid="{00000000-0005-0000-0000-0000F2370000}"/>
    <cellStyle name="40% - Accent4 3 5 2 2_Attribute (16-17)" xfId="8711" xr:uid="{00000000-0005-0000-0000-0000F3370000}"/>
    <cellStyle name="40% - Accent4 3 5 2 3" xfId="8712" xr:uid="{00000000-0005-0000-0000-0000F4370000}"/>
    <cellStyle name="40% - Accent4 3 5 2 3 2" xfId="22305" xr:uid="{00000000-0005-0000-0000-0000F5370000}"/>
    <cellStyle name="40% - Accent4 3 5 2 3_CountryRegionMap" xfId="32791" xr:uid="{00000000-0005-0000-0000-0000F6370000}"/>
    <cellStyle name="40% - Accent4 3 5 2 4" xfId="22306" xr:uid="{00000000-0005-0000-0000-0000F7370000}"/>
    <cellStyle name="40% - Accent4 3 5 2 5" xfId="22307" xr:uid="{00000000-0005-0000-0000-0000F8370000}"/>
    <cellStyle name="40% - Accent4 3 5 2 6" xfId="22308" xr:uid="{00000000-0005-0000-0000-0000F9370000}"/>
    <cellStyle name="40% - Accent4 3 5 2 7" xfId="22309" xr:uid="{00000000-0005-0000-0000-0000FA370000}"/>
    <cellStyle name="40% - Accent4 3 5 2_Attribute (16-17)" xfId="8713" xr:uid="{00000000-0005-0000-0000-0000FB370000}"/>
    <cellStyle name="40% - Accent4 3 5 3" xfId="8714" xr:uid="{00000000-0005-0000-0000-0000FC370000}"/>
    <cellStyle name="40% - Accent4 3 5 3 2" xfId="8715" xr:uid="{00000000-0005-0000-0000-0000FD370000}"/>
    <cellStyle name="40% - Accent4 3 5 3 2 2" xfId="8716" xr:uid="{00000000-0005-0000-0000-0000FE370000}"/>
    <cellStyle name="40% - Accent4 3 5 3 2 2 2" xfId="22310" xr:uid="{00000000-0005-0000-0000-0000FF370000}"/>
    <cellStyle name="40% - Accent4 3 5 3 2 2_CountryRegionMap" xfId="32792" xr:uid="{00000000-0005-0000-0000-000000380000}"/>
    <cellStyle name="40% - Accent4 3 5 3 2 3" xfId="8717" xr:uid="{00000000-0005-0000-0000-000001380000}"/>
    <cellStyle name="40% - Accent4 3 5 3 2 3 2" xfId="22311" xr:uid="{00000000-0005-0000-0000-000002380000}"/>
    <cellStyle name="40% - Accent4 3 5 3 2 3_CountryRegionMap" xfId="32793" xr:uid="{00000000-0005-0000-0000-000003380000}"/>
    <cellStyle name="40% - Accent4 3 5 3 2 4" xfId="22312" xr:uid="{00000000-0005-0000-0000-000004380000}"/>
    <cellStyle name="40% - Accent4 3 5 3 2_Attribute (16-17)" xfId="8718" xr:uid="{00000000-0005-0000-0000-000005380000}"/>
    <cellStyle name="40% - Accent4 3 5 3 3" xfId="8719" xr:uid="{00000000-0005-0000-0000-000006380000}"/>
    <cellStyle name="40% - Accent4 3 5 3 3 2" xfId="22313" xr:uid="{00000000-0005-0000-0000-000007380000}"/>
    <cellStyle name="40% - Accent4 3 5 3 3_CountryRegionMap" xfId="32794" xr:uid="{00000000-0005-0000-0000-000008380000}"/>
    <cellStyle name="40% - Accent4 3 5 3 4" xfId="22314" xr:uid="{00000000-0005-0000-0000-000009380000}"/>
    <cellStyle name="40% - Accent4 3 5 3 5" xfId="22315" xr:uid="{00000000-0005-0000-0000-00000A380000}"/>
    <cellStyle name="40% - Accent4 3 5 3 6" xfId="22316" xr:uid="{00000000-0005-0000-0000-00000B380000}"/>
    <cellStyle name="40% - Accent4 3 5 3 7" xfId="22317" xr:uid="{00000000-0005-0000-0000-00000C380000}"/>
    <cellStyle name="40% - Accent4 3 5 3_Attribute (16-17)" xfId="8720" xr:uid="{00000000-0005-0000-0000-00000D380000}"/>
    <cellStyle name="40% - Accent4 3 5 4" xfId="8721" xr:uid="{00000000-0005-0000-0000-00000E380000}"/>
    <cellStyle name="40% - Accent4 3 5 4 2" xfId="8722" xr:uid="{00000000-0005-0000-0000-00000F380000}"/>
    <cellStyle name="40% - Accent4 3 5 4 2 2" xfId="8723" xr:uid="{00000000-0005-0000-0000-000010380000}"/>
    <cellStyle name="40% - Accent4 3 5 4 2 2 2" xfId="22318" xr:uid="{00000000-0005-0000-0000-000011380000}"/>
    <cellStyle name="40% - Accent4 3 5 4 2 2_CountryRegionMap" xfId="32795" xr:uid="{00000000-0005-0000-0000-000012380000}"/>
    <cellStyle name="40% - Accent4 3 5 4 2 3" xfId="8724" xr:uid="{00000000-0005-0000-0000-000013380000}"/>
    <cellStyle name="40% - Accent4 3 5 4 2 3 2" xfId="22319" xr:uid="{00000000-0005-0000-0000-000014380000}"/>
    <cellStyle name="40% - Accent4 3 5 4 2 3_CountryRegionMap" xfId="32796" xr:uid="{00000000-0005-0000-0000-000015380000}"/>
    <cellStyle name="40% - Accent4 3 5 4 2 4" xfId="22320" xr:uid="{00000000-0005-0000-0000-000016380000}"/>
    <cellStyle name="40% - Accent4 3 5 4 2_Attribute (16-17)" xfId="8725" xr:uid="{00000000-0005-0000-0000-000017380000}"/>
    <cellStyle name="40% - Accent4 3 5 4 3" xfId="8726" xr:uid="{00000000-0005-0000-0000-000018380000}"/>
    <cellStyle name="40% - Accent4 3 5 4 3 2" xfId="22321" xr:uid="{00000000-0005-0000-0000-000019380000}"/>
    <cellStyle name="40% - Accent4 3 5 4 3_CountryRegionMap" xfId="32797" xr:uid="{00000000-0005-0000-0000-00001A380000}"/>
    <cellStyle name="40% - Accent4 3 5 4 4" xfId="22322" xr:uid="{00000000-0005-0000-0000-00001B380000}"/>
    <cellStyle name="40% - Accent4 3 5 4 5" xfId="22323" xr:uid="{00000000-0005-0000-0000-00001C380000}"/>
    <cellStyle name="40% - Accent4 3 5 4 6" xfId="22324" xr:uid="{00000000-0005-0000-0000-00001D380000}"/>
    <cellStyle name="40% - Accent4 3 5 4 7" xfId="22325" xr:uid="{00000000-0005-0000-0000-00001E380000}"/>
    <cellStyle name="40% - Accent4 3 5 4_Attribute (16-17)" xfId="8727" xr:uid="{00000000-0005-0000-0000-00001F380000}"/>
    <cellStyle name="40% - Accent4 3 5 5" xfId="8728" xr:uid="{00000000-0005-0000-0000-000020380000}"/>
    <cellStyle name="40% - Accent4 3 5 6" xfId="8729" xr:uid="{00000000-0005-0000-0000-000021380000}"/>
    <cellStyle name="40% - Accent4 3 5 7" xfId="8730" xr:uid="{00000000-0005-0000-0000-000022380000}"/>
    <cellStyle name="40% - Accent4 3 5 8" xfId="8731" xr:uid="{00000000-0005-0000-0000-000023380000}"/>
    <cellStyle name="40% - Accent4 3 5 8 2" xfId="8732" xr:uid="{00000000-0005-0000-0000-000024380000}"/>
    <cellStyle name="40% - Accent4 3 5 8 2 2" xfId="22326" xr:uid="{00000000-0005-0000-0000-000025380000}"/>
    <cellStyle name="40% - Accent4 3 5 8 2_CountryRegionMap" xfId="32798" xr:uid="{00000000-0005-0000-0000-000026380000}"/>
    <cellStyle name="40% - Accent4 3 5 8 3" xfId="8733" xr:uid="{00000000-0005-0000-0000-000027380000}"/>
    <cellStyle name="40% - Accent4 3 5 8 3 2" xfId="22327" xr:uid="{00000000-0005-0000-0000-000028380000}"/>
    <cellStyle name="40% - Accent4 3 5 8 3_CountryRegionMap" xfId="32799" xr:uid="{00000000-0005-0000-0000-000029380000}"/>
    <cellStyle name="40% - Accent4 3 5 8 4" xfId="22328" xr:uid="{00000000-0005-0000-0000-00002A380000}"/>
    <cellStyle name="40% - Accent4 3 5 8_Attribute (16-17)" xfId="8734" xr:uid="{00000000-0005-0000-0000-00002B380000}"/>
    <cellStyle name="40% - Accent4 3 5 9" xfId="8735" xr:uid="{00000000-0005-0000-0000-00002C380000}"/>
    <cellStyle name="40% - Accent4 3 5 9 2" xfId="22329" xr:uid="{00000000-0005-0000-0000-00002D380000}"/>
    <cellStyle name="40% - Accent4 3 5 9_CountryRegionMap" xfId="32800" xr:uid="{00000000-0005-0000-0000-00002E380000}"/>
    <cellStyle name="40% - Accent4 3 5_Attribute (16-17)" xfId="8736" xr:uid="{00000000-0005-0000-0000-00002F380000}"/>
    <cellStyle name="40% - Accent4 3 6" xfId="8737" xr:uid="{00000000-0005-0000-0000-000030380000}"/>
    <cellStyle name="40% - Accent4 3 6 2" xfId="8738" xr:uid="{00000000-0005-0000-0000-000031380000}"/>
    <cellStyle name="40% - Accent4 3 6 2 2" xfId="8739" xr:uid="{00000000-0005-0000-0000-000032380000}"/>
    <cellStyle name="40% - Accent4 3 6 2 2 2" xfId="22330" xr:uid="{00000000-0005-0000-0000-000033380000}"/>
    <cellStyle name="40% - Accent4 3 6 2 2_CountryRegionMap" xfId="32801" xr:uid="{00000000-0005-0000-0000-000034380000}"/>
    <cellStyle name="40% - Accent4 3 6 2 3" xfId="8740" xr:uid="{00000000-0005-0000-0000-000035380000}"/>
    <cellStyle name="40% - Accent4 3 6 2 3 2" xfId="22331" xr:uid="{00000000-0005-0000-0000-000036380000}"/>
    <cellStyle name="40% - Accent4 3 6 2 3_CountryRegionMap" xfId="32802" xr:uid="{00000000-0005-0000-0000-000037380000}"/>
    <cellStyle name="40% - Accent4 3 6 2 4" xfId="22332" xr:uid="{00000000-0005-0000-0000-000038380000}"/>
    <cellStyle name="40% - Accent4 3 6 2_Attribute (16-17)" xfId="8741" xr:uid="{00000000-0005-0000-0000-000039380000}"/>
    <cellStyle name="40% - Accent4 3 6 3" xfId="8742" xr:uid="{00000000-0005-0000-0000-00003A380000}"/>
    <cellStyle name="40% - Accent4 3 6 3 2" xfId="22333" xr:uid="{00000000-0005-0000-0000-00003B380000}"/>
    <cellStyle name="40% - Accent4 3 6 3_CountryRegionMap" xfId="32803" xr:uid="{00000000-0005-0000-0000-00003C380000}"/>
    <cellStyle name="40% - Accent4 3 6 4" xfId="22334" xr:uid="{00000000-0005-0000-0000-00003D380000}"/>
    <cellStyle name="40% - Accent4 3 6 5" xfId="22335" xr:uid="{00000000-0005-0000-0000-00003E380000}"/>
    <cellStyle name="40% - Accent4 3 6 6" xfId="22336" xr:uid="{00000000-0005-0000-0000-00003F380000}"/>
    <cellStyle name="40% - Accent4 3 6 7" xfId="22337" xr:uid="{00000000-0005-0000-0000-000040380000}"/>
    <cellStyle name="40% - Accent4 3 6_Attribute (16-17)" xfId="8743" xr:uid="{00000000-0005-0000-0000-000041380000}"/>
    <cellStyle name="40% - Accent4 3 7" xfId="8744" xr:uid="{00000000-0005-0000-0000-000042380000}"/>
    <cellStyle name="40% - Accent4 3 7 2" xfId="8745" xr:uid="{00000000-0005-0000-0000-000043380000}"/>
    <cellStyle name="40% - Accent4 3 7 2 2" xfId="8746" xr:uid="{00000000-0005-0000-0000-000044380000}"/>
    <cellStyle name="40% - Accent4 3 7 2 2 2" xfId="22338" xr:uid="{00000000-0005-0000-0000-000045380000}"/>
    <cellStyle name="40% - Accent4 3 7 2 2_CountryRegionMap" xfId="32804" xr:uid="{00000000-0005-0000-0000-000046380000}"/>
    <cellStyle name="40% - Accent4 3 7 2 3" xfId="8747" xr:uid="{00000000-0005-0000-0000-000047380000}"/>
    <cellStyle name="40% - Accent4 3 7 2 3 2" xfId="22339" xr:uid="{00000000-0005-0000-0000-000048380000}"/>
    <cellStyle name="40% - Accent4 3 7 2 3_CountryRegionMap" xfId="32805" xr:uid="{00000000-0005-0000-0000-000049380000}"/>
    <cellStyle name="40% - Accent4 3 7 2 4" xfId="22340" xr:uid="{00000000-0005-0000-0000-00004A380000}"/>
    <cellStyle name="40% - Accent4 3 7 2_Attribute (16-17)" xfId="8748" xr:uid="{00000000-0005-0000-0000-00004B380000}"/>
    <cellStyle name="40% - Accent4 3 7 3" xfId="8749" xr:uid="{00000000-0005-0000-0000-00004C380000}"/>
    <cellStyle name="40% - Accent4 3 7 3 2" xfId="22341" xr:uid="{00000000-0005-0000-0000-00004D380000}"/>
    <cellStyle name="40% - Accent4 3 7 3_CountryRegionMap" xfId="32806" xr:uid="{00000000-0005-0000-0000-00004E380000}"/>
    <cellStyle name="40% - Accent4 3 7 4" xfId="22342" xr:uid="{00000000-0005-0000-0000-00004F380000}"/>
    <cellStyle name="40% - Accent4 3 7 5" xfId="22343" xr:uid="{00000000-0005-0000-0000-000050380000}"/>
    <cellStyle name="40% - Accent4 3 7 6" xfId="22344" xr:uid="{00000000-0005-0000-0000-000051380000}"/>
    <cellStyle name="40% - Accent4 3 7 7" xfId="22345" xr:uid="{00000000-0005-0000-0000-000052380000}"/>
    <cellStyle name="40% - Accent4 3 7_Attribute (16-17)" xfId="8750" xr:uid="{00000000-0005-0000-0000-000053380000}"/>
    <cellStyle name="40% - Accent4 3 8" xfId="8751" xr:uid="{00000000-0005-0000-0000-000054380000}"/>
    <cellStyle name="40% - Accent4 3 8 2" xfId="8752" xr:uid="{00000000-0005-0000-0000-000055380000}"/>
    <cellStyle name="40% - Accent4 3 8 2 2" xfId="8753" xr:uid="{00000000-0005-0000-0000-000056380000}"/>
    <cellStyle name="40% - Accent4 3 8 2 2 2" xfId="22346" xr:uid="{00000000-0005-0000-0000-000057380000}"/>
    <cellStyle name="40% - Accent4 3 8 2 2_CountryRegionMap" xfId="32807" xr:uid="{00000000-0005-0000-0000-000058380000}"/>
    <cellStyle name="40% - Accent4 3 8 2 3" xfId="8754" xr:uid="{00000000-0005-0000-0000-000059380000}"/>
    <cellStyle name="40% - Accent4 3 8 2 3 2" xfId="22347" xr:uid="{00000000-0005-0000-0000-00005A380000}"/>
    <cellStyle name="40% - Accent4 3 8 2 3_CountryRegionMap" xfId="32808" xr:uid="{00000000-0005-0000-0000-00005B380000}"/>
    <cellStyle name="40% - Accent4 3 8 2 4" xfId="22348" xr:uid="{00000000-0005-0000-0000-00005C380000}"/>
    <cellStyle name="40% - Accent4 3 8 2_Attribute (16-17)" xfId="8755" xr:uid="{00000000-0005-0000-0000-00005D380000}"/>
    <cellStyle name="40% - Accent4 3 8 3" xfId="8756" xr:uid="{00000000-0005-0000-0000-00005E380000}"/>
    <cellStyle name="40% - Accent4 3 8 3 2" xfId="22349" xr:uid="{00000000-0005-0000-0000-00005F380000}"/>
    <cellStyle name="40% - Accent4 3 8 3_CountryRegionMap" xfId="32809" xr:uid="{00000000-0005-0000-0000-000060380000}"/>
    <cellStyle name="40% - Accent4 3 8 4" xfId="22350" xr:uid="{00000000-0005-0000-0000-000061380000}"/>
    <cellStyle name="40% - Accent4 3 8 5" xfId="22351" xr:uid="{00000000-0005-0000-0000-000062380000}"/>
    <cellStyle name="40% - Accent4 3 8 6" xfId="22352" xr:uid="{00000000-0005-0000-0000-000063380000}"/>
    <cellStyle name="40% - Accent4 3 8 7" xfId="22353" xr:uid="{00000000-0005-0000-0000-000064380000}"/>
    <cellStyle name="40% - Accent4 3 8_Attribute (16-17)" xfId="8757" xr:uid="{00000000-0005-0000-0000-000065380000}"/>
    <cellStyle name="40% - Accent4 3 9" xfId="8758" xr:uid="{00000000-0005-0000-0000-000066380000}"/>
    <cellStyle name="40% - Accent4 3_Attribute" xfId="18041" xr:uid="{00000000-0005-0000-0000-000067380000}"/>
    <cellStyle name="40% - Accent4 30" xfId="22354" xr:uid="{00000000-0005-0000-0000-000068380000}"/>
    <cellStyle name="40% - Accent4 4" xfId="162" xr:uid="{00000000-0005-0000-0000-000069380000}"/>
    <cellStyle name="40% - Accent4 5" xfId="146" xr:uid="{00000000-0005-0000-0000-00006A380000}"/>
    <cellStyle name="40% - Accent4 5 10" xfId="8759" xr:uid="{00000000-0005-0000-0000-00006B380000}"/>
    <cellStyle name="40% - Accent4 5 11" xfId="8760" xr:uid="{00000000-0005-0000-0000-00006C380000}"/>
    <cellStyle name="40% - Accent4 5 11 2" xfId="8761" xr:uid="{00000000-0005-0000-0000-00006D380000}"/>
    <cellStyle name="40% - Accent4 5 11 2 2" xfId="22355" xr:uid="{00000000-0005-0000-0000-00006E380000}"/>
    <cellStyle name="40% - Accent4 5 11 2_CountryRegionMap" xfId="32810" xr:uid="{00000000-0005-0000-0000-00006F380000}"/>
    <cellStyle name="40% - Accent4 5 11 3" xfId="8762" xr:uid="{00000000-0005-0000-0000-000070380000}"/>
    <cellStyle name="40% - Accent4 5 11 3 2" xfId="22356" xr:uid="{00000000-0005-0000-0000-000071380000}"/>
    <cellStyle name="40% - Accent4 5 11 3_CountryRegionMap" xfId="32811" xr:uid="{00000000-0005-0000-0000-000072380000}"/>
    <cellStyle name="40% - Accent4 5 11 4" xfId="22357" xr:uid="{00000000-0005-0000-0000-000073380000}"/>
    <cellStyle name="40% - Accent4 5 11_Attribute (16-17)" xfId="8763" xr:uid="{00000000-0005-0000-0000-000074380000}"/>
    <cellStyle name="40% - Accent4 5 12" xfId="8764" xr:uid="{00000000-0005-0000-0000-000075380000}"/>
    <cellStyle name="40% - Accent4 5 12 2" xfId="22358" xr:uid="{00000000-0005-0000-0000-000076380000}"/>
    <cellStyle name="40% - Accent4 5 12_CountryRegionMap" xfId="32812" xr:uid="{00000000-0005-0000-0000-000077380000}"/>
    <cellStyle name="40% - Accent4 5 13" xfId="22359" xr:uid="{00000000-0005-0000-0000-000078380000}"/>
    <cellStyle name="40% - Accent4 5 14" xfId="22360" xr:uid="{00000000-0005-0000-0000-000079380000}"/>
    <cellStyle name="40% - Accent4 5 15" xfId="22361" xr:uid="{00000000-0005-0000-0000-00007A380000}"/>
    <cellStyle name="40% - Accent4 5 16" xfId="22362" xr:uid="{00000000-0005-0000-0000-00007B380000}"/>
    <cellStyle name="40% - Accent4 5 17" xfId="22363" xr:uid="{00000000-0005-0000-0000-00007C380000}"/>
    <cellStyle name="40% - Accent4 5 18" xfId="22364" xr:uid="{00000000-0005-0000-0000-00007D380000}"/>
    <cellStyle name="40% - Accent4 5 2" xfId="251" xr:uid="{00000000-0005-0000-0000-00007E380000}"/>
    <cellStyle name="40% - Accent4 5 2 10" xfId="8765" xr:uid="{00000000-0005-0000-0000-00007F380000}"/>
    <cellStyle name="40% - Accent4 5 2 10 2" xfId="8766" xr:uid="{00000000-0005-0000-0000-000080380000}"/>
    <cellStyle name="40% - Accent4 5 2 10 2 2" xfId="22365" xr:uid="{00000000-0005-0000-0000-000081380000}"/>
    <cellStyle name="40% - Accent4 5 2 10 2_CountryRegionMap" xfId="32813" xr:uid="{00000000-0005-0000-0000-000082380000}"/>
    <cellStyle name="40% - Accent4 5 2 10 3" xfId="8767" xr:uid="{00000000-0005-0000-0000-000083380000}"/>
    <cellStyle name="40% - Accent4 5 2 10 3 2" xfId="22366" xr:uid="{00000000-0005-0000-0000-000084380000}"/>
    <cellStyle name="40% - Accent4 5 2 10 3_CountryRegionMap" xfId="32814" xr:uid="{00000000-0005-0000-0000-000085380000}"/>
    <cellStyle name="40% - Accent4 5 2 10 4" xfId="22367" xr:uid="{00000000-0005-0000-0000-000086380000}"/>
    <cellStyle name="40% - Accent4 5 2 10_Attribute (16-17)" xfId="8768" xr:uid="{00000000-0005-0000-0000-000087380000}"/>
    <cellStyle name="40% - Accent4 5 2 11" xfId="8769" xr:uid="{00000000-0005-0000-0000-000088380000}"/>
    <cellStyle name="40% - Accent4 5 2 11 2" xfId="22368" xr:uid="{00000000-0005-0000-0000-000089380000}"/>
    <cellStyle name="40% - Accent4 5 2 11_CountryRegionMap" xfId="32815" xr:uid="{00000000-0005-0000-0000-00008A380000}"/>
    <cellStyle name="40% - Accent4 5 2 12" xfId="22369" xr:uid="{00000000-0005-0000-0000-00008B380000}"/>
    <cellStyle name="40% - Accent4 5 2 13" xfId="22370" xr:uid="{00000000-0005-0000-0000-00008C380000}"/>
    <cellStyle name="40% - Accent4 5 2 14" xfId="22371" xr:uid="{00000000-0005-0000-0000-00008D380000}"/>
    <cellStyle name="40% - Accent4 5 2 15" xfId="22372" xr:uid="{00000000-0005-0000-0000-00008E380000}"/>
    <cellStyle name="40% - Accent4 5 2 16" xfId="22373" xr:uid="{00000000-0005-0000-0000-00008F380000}"/>
    <cellStyle name="40% - Accent4 5 2 17" xfId="22374" xr:uid="{00000000-0005-0000-0000-000090380000}"/>
    <cellStyle name="40% - Accent4 5 2 2" xfId="8770" xr:uid="{00000000-0005-0000-0000-000091380000}"/>
    <cellStyle name="40% - Accent4 5 2 2 10" xfId="22375" xr:uid="{00000000-0005-0000-0000-000092380000}"/>
    <cellStyle name="40% - Accent4 5 2 2 2" xfId="8771" xr:uid="{00000000-0005-0000-0000-000093380000}"/>
    <cellStyle name="40% - Accent4 5 2 2 2 2" xfId="8772" xr:uid="{00000000-0005-0000-0000-000094380000}"/>
    <cellStyle name="40% - Accent4 5 2 2 2 2 2" xfId="8773" xr:uid="{00000000-0005-0000-0000-000095380000}"/>
    <cellStyle name="40% - Accent4 5 2 2 2 2 2 2" xfId="22376" xr:uid="{00000000-0005-0000-0000-000096380000}"/>
    <cellStyle name="40% - Accent4 5 2 2 2 2 2_CountryRegionMap" xfId="32816" xr:uid="{00000000-0005-0000-0000-000097380000}"/>
    <cellStyle name="40% - Accent4 5 2 2 2 2 3" xfId="8774" xr:uid="{00000000-0005-0000-0000-000098380000}"/>
    <cellStyle name="40% - Accent4 5 2 2 2 2 3 2" xfId="22377" xr:uid="{00000000-0005-0000-0000-000099380000}"/>
    <cellStyle name="40% - Accent4 5 2 2 2 2 3_CountryRegionMap" xfId="32817" xr:uid="{00000000-0005-0000-0000-00009A380000}"/>
    <cellStyle name="40% - Accent4 5 2 2 2 2 4" xfId="22378" xr:uid="{00000000-0005-0000-0000-00009B380000}"/>
    <cellStyle name="40% - Accent4 5 2 2 2 2_Attribute (16-17)" xfId="8775" xr:uid="{00000000-0005-0000-0000-00009C380000}"/>
    <cellStyle name="40% - Accent4 5 2 2 2 3" xfId="8776" xr:uid="{00000000-0005-0000-0000-00009D380000}"/>
    <cellStyle name="40% - Accent4 5 2 2 2 3 2" xfId="22379" xr:uid="{00000000-0005-0000-0000-00009E380000}"/>
    <cellStyle name="40% - Accent4 5 2 2 2 3_CountryRegionMap" xfId="32818" xr:uid="{00000000-0005-0000-0000-00009F380000}"/>
    <cellStyle name="40% - Accent4 5 2 2 2 4" xfId="22380" xr:uid="{00000000-0005-0000-0000-0000A0380000}"/>
    <cellStyle name="40% - Accent4 5 2 2 2 5" xfId="22381" xr:uid="{00000000-0005-0000-0000-0000A1380000}"/>
    <cellStyle name="40% - Accent4 5 2 2 2 6" xfId="22382" xr:uid="{00000000-0005-0000-0000-0000A2380000}"/>
    <cellStyle name="40% - Accent4 5 2 2 2 7" xfId="22383" xr:uid="{00000000-0005-0000-0000-0000A3380000}"/>
    <cellStyle name="40% - Accent4 5 2 2 2_Attribute (16-17)" xfId="8777" xr:uid="{00000000-0005-0000-0000-0000A4380000}"/>
    <cellStyle name="40% - Accent4 5 2 2 3" xfId="8778" xr:uid="{00000000-0005-0000-0000-0000A5380000}"/>
    <cellStyle name="40% - Accent4 5 2 2 3 2" xfId="8779" xr:uid="{00000000-0005-0000-0000-0000A6380000}"/>
    <cellStyle name="40% - Accent4 5 2 2 3 2 2" xfId="8780" xr:uid="{00000000-0005-0000-0000-0000A7380000}"/>
    <cellStyle name="40% - Accent4 5 2 2 3 2 2 2" xfId="22384" xr:uid="{00000000-0005-0000-0000-0000A8380000}"/>
    <cellStyle name="40% - Accent4 5 2 2 3 2 2_CountryRegionMap" xfId="32819" xr:uid="{00000000-0005-0000-0000-0000A9380000}"/>
    <cellStyle name="40% - Accent4 5 2 2 3 2 3" xfId="8781" xr:uid="{00000000-0005-0000-0000-0000AA380000}"/>
    <cellStyle name="40% - Accent4 5 2 2 3 2 3 2" xfId="22385" xr:uid="{00000000-0005-0000-0000-0000AB380000}"/>
    <cellStyle name="40% - Accent4 5 2 2 3 2 3_CountryRegionMap" xfId="32820" xr:uid="{00000000-0005-0000-0000-0000AC380000}"/>
    <cellStyle name="40% - Accent4 5 2 2 3 2 4" xfId="22386" xr:uid="{00000000-0005-0000-0000-0000AD380000}"/>
    <cellStyle name="40% - Accent4 5 2 2 3 2_Attribute (16-17)" xfId="8782" xr:uid="{00000000-0005-0000-0000-0000AE380000}"/>
    <cellStyle name="40% - Accent4 5 2 2 3 3" xfId="8783" xr:uid="{00000000-0005-0000-0000-0000AF380000}"/>
    <cellStyle name="40% - Accent4 5 2 2 3 3 2" xfId="22387" xr:uid="{00000000-0005-0000-0000-0000B0380000}"/>
    <cellStyle name="40% - Accent4 5 2 2 3 3_CountryRegionMap" xfId="32821" xr:uid="{00000000-0005-0000-0000-0000B1380000}"/>
    <cellStyle name="40% - Accent4 5 2 2 3 4" xfId="22388" xr:uid="{00000000-0005-0000-0000-0000B2380000}"/>
    <cellStyle name="40% - Accent4 5 2 2 3 5" xfId="22389" xr:uid="{00000000-0005-0000-0000-0000B3380000}"/>
    <cellStyle name="40% - Accent4 5 2 2 3 6" xfId="22390" xr:uid="{00000000-0005-0000-0000-0000B4380000}"/>
    <cellStyle name="40% - Accent4 5 2 2 3 7" xfId="22391" xr:uid="{00000000-0005-0000-0000-0000B5380000}"/>
    <cellStyle name="40% - Accent4 5 2 2 3_Attribute (16-17)" xfId="8784" xr:uid="{00000000-0005-0000-0000-0000B6380000}"/>
    <cellStyle name="40% - Accent4 5 2 2 4" xfId="8785" xr:uid="{00000000-0005-0000-0000-0000B7380000}"/>
    <cellStyle name="40% - Accent4 5 2 2 4 2" xfId="8786" xr:uid="{00000000-0005-0000-0000-0000B8380000}"/>
    <cellStyle name="40% - Accent4 5 2 2 4 2 2" xfId="8787" xr:uid="{00000000-0005-0000-0000-0000B9380000}"/>
    <cellStyle name="40% - Accent4 5 2 2 4 2 2 2" xfId="22392" xr:uid="{00000000-0005-0000-0000-0000BA380000}"/>
    <cellStyle name="40% - Accent4 5 2 2 4 2 2_CountryRegionMap" xfId="32822" xr:uid="{00000000-0005-0000-0000-0000BB380000}"/>
    <cellStyle name="40% - Accent4 5 2 2 4 2 3" xfId="8788" xr:uid="{00000000-0005-0000-0000-0000BC380000}"/>
    <cellStyle name="40% - Accent4 5 2 2 4 2 3 2" xfId="22393" xr:uid="{00000000-0005-0000-0000-0000BD380000}"/>
    <cellStyle name="40% - Accent4 5 2 2 4 2 3_CountryRegionMap" xfId="32823" xr:uid="{00000000-0005-0000-0000-0000BE380000}"/>
    <cellStyle name="40% - Accent4 5 2 2 4 2 4" xfId="22394" xr:uid="{00000000-0005-0000-0000-0000BF380000}"/>
    <cellStyle name="40% - Accent4 5 2 2 4 2_Attribute (16-17)" xfId="8789" xr:uid="{00000000-0005-0000-0000-0000C0380000}"/>
    <cellStyle name="40% - Accent4 5 2 2 4 3" xfId="8790" xr:uid="{00000000-0005-0000-0000-0000C1380000}"/>
    <cellStyle name="40% - Accent4 5 2 2 4 3 2" xfId="22395" xr:uid="{00000000-0005-0000-0000-0000C2380000}"/>
    <cellStyle name="40% - Accent4 5 2 2 4 3_CountryRegionMap" xfId="32824" xr:uid="{00000000-0005-0000-0000-0000C3380000}"/>
    <cellStyle name="40% - Accent4 5 2 2 4 4" xfId="22396" xr:uid="{00000000-0005-0000-0000-0000C4380000}"/>
    <cellStyle name="40% - Accent4 5 2 2 4 5" xfId="22397" xr:uid="{00000000-0005-0000-0000-0000C5380000}"/>
    <cellStyle name="40% - Accent4 5 2 2 4 6" xfId="22398" xr:uid="{00000000-0005-0000-0000-0000C6380000}"/>
    <cellStyle name="40% - Accent4 5 2 2 4 7" xfId="22399" xr:uid="{00000000-0005-0000-0000-0000C7380000}"/>
    <cellStyle name="40% - Accent4 5 2 2 4_Attribute (16-17)" xfId="8791" xr:uid="{00000000-0005-0000-0000-0000C8380000}"/>
    <cellStyle name="40% - Accent4 5 2 2 5" xfId="8792" xr:uid="{00000000-0005-0000-0000-0000C9380000}"/>
    <cellStyle name="40% - Accent4 5 2 2 6" xfId="8793" xr:uid="{00000000-0005-0000-0000-0000CA380000}"/>
    <cellStyle name="40% - Accent4 5 2 2 7" xfId="8794" xr:uid="{00000000-0005-0000-0000-0000CB380000}"/>
    <cellStyle name="40% - Accent4 5 2 2 8" xfId="8795" xr:uid="{00000000-0005-0000-0000-0000CC380000}"/>
    <cellStyle name="40% - Accent4 5 2 2 8 2" xfId="8796" xr:uid="{00000000-0005-0000-0000-0000CD380000}"/>
    <cellStyle name="40% - Accent4 5 2 2 8 2 2" xfId="22400" xr:uid="{00000000-0005-0000-0000-0000CE380000}"/>
    <cellStyle name="40% - Accent4 5 2 2 8 2_CountryRegionMap" xfId="32825" xr:uid="{00000000-0005-0000-0000-0000CF380000}"/>
    <cellStyle name="40% - Accent4 5 2 2 8 3" xfId="8797" xr:uid="{00000000-0005-0000-0000-0000D0380000}"/>
    <cellStyle name="40% - Accent4 5 2 2 8 3 2" xfId="22401" xr:uid="{00000000-0005-0000-0000-0000D1380000}"/>
    <cellStyle name="40% - Accent4 5 2 2 8 3_CountryRegionMap" xfId="32826" xr:uid="{00000000-0005-0000-0000-0000D2380000}"/>
    <cellStyle name="40% - Accent4 5 2 2 8 4" xfId="22402" xr:uid="{00000000-0005-0000-0000-0000D3380000}"/>
    <cellStyle name="40% - Accent4 5 2 2 8_Attribute (16-17)" xfId="8798" xr:uid="{00000000-0005-0000-0000-0000D4380000}"/>
    <cellStyle name="40% - Accent4 5 2 2 9" xfId="8799" xr:uid="{00000000-0005-0000-0000-0000D5380000}"/>
    <cellStyle name="40% - Accent4 5 2 2 9 2" xfId="22403" xr:uid="{00000000-0005-0000-0000-0000D6380000}"/>
    <cellStyle name="40% - Accent4 5 2 2 9_CountryRegionMap" xfId="32827" xr:uid="{00000000-0005-0000-0000-0000D7380000}"/>
    <cellStyle name="40% - Accent4 5 2 2_Attribute (16-17)" xfId="8800" xr:uid="{00000000-0005-0000-0000-0000D8380000}"/>
    <cellStyle name="40% - Accent4 5 2 3" xfId="8801" xr:uid="{00000000-0005-0000-0000-0000D9380000}"/>
    <cellStyle name="40% - Accent4 5 2 3 10" xfId="22404" xr:uid="{00000000-0005-0000-0000-0000DA380000}"/>
    <cellStyle name="40% - Accent4 5 2 3 2" xfId="8802" xr:uid="{00000000-0005-0000-0000-0000DB380000}"/>
    <cellStyle name="40% - Accent4 5 2 3 2 2" xfId="8803" xr:uid="{00000000-0005-0000-0000-0000DC380000}"/>
    <cellStyle name="40% - Accent4 5 2 3 2 2 2" xfId="8804" xr:uid="{00000000-0005-0000-0000-0000DD380000}"/>
    <cellStyle name="40% - Accent4 5 2 3 2 2 2 2" xfId="22405" xr:uid="{00000000-0005-0000-0000-0000DE380000}"/>
    <cellStyle name="40% - Accent4 5 2 3 2 2 2_CountryRegionMap" xfId="32828" xr:uid="{00000000-0005-0000-0000-0000DF380000}"/>
    <cellStyle name="40% - Accent4 5 2 3 2 2 3" xfId="8805" xr:uid="{00000000-0005-0000-0000-0000E0380000}"/>
    <cellStyle name="40% - Accent4 5 2 3 2 2 3 2" xfId="22406" xr:uid="{00000000-0005-0000-0000-0000E1380000}"/>
    <cellStyle name="40% - Accent4 5 2 3 2 2 3_CountryRegionMap" xfId="32829" xr:uid="{00000000-0005-0000-0000-0000E2380000}"/>
    <cellStyle name="40% - Accent4 5 2 3 2 2 4" xfId="22407" xr:uid="{00000000-0005-0000-0000-0000E3380000}"/>
    <cellStyle name="40% - Accent4 5 2 3 2 2_Attribute (16-17)" xfId="8806" xr:uid="{00000000-0005-0000-0000-0000E4380000}"/>
    <cellStyle name="40% - Accent4 5 2 3 2 3" xfId="8807" xr:uid="{00000000-0005-0000-0000-0000E5380000}"/>
    <cellStyle name="40% - Accent4 5 2 3 2 3 2" xfId="22408" xr:uid="{00000000-0005-0000-0000-0000E6380000}"/>
    <cellStyle name="40% - Accent4 5 2 3 2 3_CountryRegionMap" xfId="32830" xr:uid="{00000000-0005-0000-0000-0000E7380000}"/>
    <cellStyle name="40% - Accent4 5 2 3 2 4" xfId="22409" xr:uid="{00000000-0005-0000-0000-0000E8380000}"/>
    <cellStyle name="40% - Accent4 5 2 3 2 5" xfId="22410" xr:uid="{00000000-0005-0000-0000-0000E9380000}"/>
    <cellStyle name="40% - Accent4 5 2 3 2 6" xfId="22411" xr:uid="{00000000-0005-0000-0000-0000EA380000}"/>
    <cellStyle name="40% - Accent4 5 2 3 2 7" xfId="22412" xr:uid="{00000000-0005-0000-0000-0000EB380000}"/>
    <cellStyle name="40% - Accent4 5 2 3 2_Attribute (16-17)" xfId="8808" xr:uid="{00000000-0005-0000-0000-0000EC380000}"/>
    <cellStyle name="40% - Accent4 5 2 3 3" xfId="8809" xr:uid="{00000000-0005-0000-0000-0000ED380000}"/>
    <cellStyle name="40% - Accent4 5 2 3 3 2" xfId="8810" xr:uid="{00000000-0005-0000-0000-0000EE380000}"/>
    <cellStyle name="40% - Accent4 5 2 3 3 2 2" xfId="8811" xr:uid="{00000000-0005-0000-0000-0000EF380000}"/>
    <cellStyle name="40% - Accent4 5 2 3 3 2 2 2" xfId="22413" xr:uid="{00000000-0005-0000-0000-0000F0380000}"/>
    <cellStyle name="40% - Accent4 5 2 3 3 2 2_CountryRegionMap" xfId="32831" xr:uid="{00000000-0005-0000-0000-0000F1380000}"/>
    <cellStyle name="40% - Accent4 5 2 3 3 2 3" xfId="8812" xr:uid="{00000000-0005-0000-0000-0000F2380000}"/>
    <cellStyle name="40% - Accent4 5 2 3 3 2 3 2" xfId="22414" xr:uid="{00000000-0005-0000-0000-0000F3380000}"/>
    <cellStyle name="40% - Accent4 5 2 3 3 2 3_CountryRegionMap" xfId="32832" xr:uid="{00000000-0005-0000-0000-0000F4380000}"/>
    <cellStyle name="40% - Accent4 5 2 3 3 2 4" xfId="22415" xr:uid="{00000000-0005-0000-0000-0000F5380000}"/>
    <cellStyle name="40% - Accent4 5 2 3 3 2_Attribute (16-17)" xfId="8813" xr:uid="{00000000-0005-0000-0000-0000F6380000}"/>
    <cellStyle name="40% - Accent4 5 2 3 3 3" xfId="8814" xr:uid="{00000000-0005-0000-0000-0000F7380000}"/>
    <cellStyle name="40% - Accent4 5 2 3 3 3 2" xfId="22416" xr:uid="{00000000-0005-0000-0000-0000F8380000}"/>
    <cellStyle name="40% - Accent4 5 2 3 3 3_CountryRegionMap" xfId="32833" xr:uid="{00000000-0005-0000-0000-0000F9380000}"/>
    <cellStyle name="40% - Accent4 5 2 3 3 4" xfId="22417" xr:uid="{00000000-0005-0000-0000-0000FA380000}"/>
    <cellStyle name="40% - Accent4 5 2 3 3 5" xfId="22418" xr:uid="{00000000-0005-0000-0000-0000FB380000}"/>
    <cellStyle name="40% - Accent4 5 2 3 3 6" xfId="22419" xr:uid="{00000000-0005-0000-0000-0000FC380000}"/>
    <cellStyle name="40% - Accent4 5 2 3 3 7" xfId="22420" xr:uid="{00000000-0005-0000-0000-0000FD380000}"/>
    <cellStyle name="40% - Accent4 5 2 3 3_Attribute (16-17)" xfId="8815" xr:uid="{00000000-0005-0000-0000-0000FE380000}"/>
    <cellStyle name="40% - Accent4 5 2 3 4" xfId="8816" xr:uid="{00000000-0005-0000-0000-0000FF380000}"/>
    <cellStyle name="40% - Accent4 5 2 3 4 2" xfId="8817" xr:uid="{00000000-0005-0000-0000-000000390000}"/>
    <cellStyle name="40% - Accent4 5 2 3 4 2 2" xfId="8818" xr:uid="{00000000-0005-0000-0000-000001390000}"/>
    <cellStyle name="40% - Accent4 5 2 3 4 2 2 2" xfId="22421" xr:uid="{00000000-0005-0000-0000-000002390000}"/>
    <cellStyle name="40% - Accent4 5 2 3 4 2 2_CountryRegionMap" xfId="32834" xr:uid="{00000000-0005-0000-0000-000003390000}"/>
    <cellStyle name="40% - Accent4 5 2 3 4 2 3" xfId="8819" xr:uid="{00000000-0005-0000-0000-000004390000}"/>
    <cellStyle name="40% - Accent4 5 2 3 4 2 3 2" xfId="22422" xr:uid="{00000000-0005-0000-0000-000005390000}"/>
    <cellStyle name="40% - Accent4 5 2 3 4 2 3_CountryRegionMap" xfId="32835" xr:uid="{00000000-0005-0000-0000-000006390000}"/>
    <cellStyle name="40% - Accent4 5 2 3 4 2 4" xfId="22423" xr:uid="{00000000-0005-0000-0000-000007390000}"/>
    <cellStyle name="40% - Accent4 5 2 3 4 2_Attribute (16-17)" xfId="8820" xr:uid="{00000000-0005-0000-0000-000008390000}"/>
    <cellStyle name="40% - Accent4 5 2 3 4 3" xfId="8821" xr:uid="{00000000-0005-0000-0000-000009390000}"/>
    <cellStyle name="40% - Accent4 5 2 3 4 3 2" xfId="22424" xr:uid="{00000000-0005-0000-0000-00000A390000}"/>
    <cellStyle name="40% - Accent4 5 2 3 4 3_CountryRegionMap" xfId="32836" xr:uid="{00000000-0005-0000-0000-00000B390000}"/>
    <cellStyle name="40% - Accent4 5 2 3 4 4" xfId="22425" xr:uid="{00000000-0005-0000-0000-00000C390000}"/>
    <cellStyle name="40% - Accent4 5 2 3 4 5" xfId="22426" xr:uid="{00000000-0005-0000-0000-00000D390000}"/>
    <cellStyle name="40% - Accent4 5 2 3 4 6" xfId="22427" xr:uid="{00000000-0005-0000-0000-00000E390000}"/>
    <cellStyle name="40% - Accent4 5 2 3 4 7" xfId="22428" xr:uid="{00000000-0005-0000-0000-00000F390000}"/>
    <cellStyle name="40% - Accent4 5 2 3 4_Attribute (16-17)" xfId="8822" xr:uid="{00000000-0005-0000-0000-000010390000}"/>
    <cellStyle name="40% - Accent4 5 2 3 5" xfId="8823" xr:uid="{00000000-0005-0000-0000-000011390000}"/>
    <cellStyle name="40% - Accent4 5 2 3 6" xfId="8824" xr:uid="{00000000-0005-0000-0000-000012390000}"/>
    <cellStyle name="40% - Accent4 5 2 3 7" xfId="8825" xr:uid="{00000000-0005-0000-0000-000013390000}"/>
    <cellStyle name="40% - Accent4 5 2 3 8" xfId="8826" xr:uid="{00000000-0005-0000-0000-000014390000}"/>
    <cellStyle name="40% - Accent4 5 2 3 8 2" xfId="8827" xr:uid="{00000000-0005-0000-0000-000015390000}"/>
    <cellStyle name="40% - Accent4 5 2 3 8 2 2" xfId="22429" xr:uid="{00000000-0005-0000-0000-000016390000}"/>
    <cellStyle name="40% - Accent4 5 2 3 8 2_CountryRegionMap" xfId="32837" xr:uid="{00000000-0005-0000-0000-000017390000}"/>
    <cellStyle name="40% - Accent4 5 2 3 8 3" xfId="8828" xr:uid="{00000000-0005-0000-0000-000018390000}"/>
    <cellStyle name="40% - Accent4 5 2 3 8 3 2" xfId="22430" xr:uid="{00000000-0005-0000-0000-000019390000}"/>
    <cellStyle name="40% - Accent4 5 2 3 8 3_CountryRegionMap" xfId="32838" xr:uid="{00000000-0005-0000-0000-00001A390000}"/>
    <cellStyle name="40% - Accent4 5 2 3 8 4" xfId="22431" xr:uid="{00000000-0005-0000-0000-00001B390000}"/>
    <cellStyle name="40% - Accent4 5 2 3 8_Attribute (16-17)" xfId="8829" xr:uid="{00000000-0005-0000-0000-00001C390000}"/>
    <cellStyle name="40% - Accent4 5 2 3 9" xfId="8830" xr:uid="{00000000-0005-0000-0000-00001D390000}"/>
    <cellStyle name="40% - Accent4 5 2 3 9 2" xfId="22432" xr:uid="{00000000-0005-0000-0000-00001E390000}"/>
    <cellStyle name="40% - Accent4 5 2 3 9_CountryRegionMap" xfId="32839" xr:uid="{00000000-0005-0000-0000-00001F390000}"/>
    <cellStyle name="40% - Accent4 5 2 3_Attribute (16-17)" xfId="8831" xr:uid="{00000000-0005-0000-0000-000020390000}"/>
    <cellStyle name="40% - Accent4 5 2 4" xfId="8832" xr:uid="{00000000-0005-0000-0000-000021390000}"/>
    <cellStyle name="40% - Accent4 5 2 4 2" xfId="8833" xr:uid="{00000000-0005-0000-0000-000022390000}"/>
    <cellStyle name="40% - Accent4 5 2 4 2 2" xfId="8834" xr:uid="{00000000-0005-0000-0000-000023390000}"/>
    <cellStyle name="40% - Accent4 5 2 4 2 2 2" xfId="22433" xr:uid="{00000000-0005-0000-0000-000024390000}"/>
    <cellStyle name="40% - Accent4 5 2 4 2 2_CountryRegionMap" xfId="32840" xr:uid="{00000000-0005-0000-0000-000025390000}"/>
    <cellStyle name="40% - Accent4 5 2 4 2 3" xfId="8835" xr:uid="{00000000-0005-0000-0000-000026390000}"/>
    <cellStyle name="40% - Accent4 5 2 4 2 3 2" xfId="22434" xr:uid="{00000000-0005-0000-0000-000027390000}"/>
    <cellStyle name="40% - Accent4 5 2 4 2 3_CountryRegionMap" xfId="32841" xr:uid="{00000000-0005-0000-0000-000028390000}"/>
    <cellStyle name="40% - Accent4 5 2 4 2 4" xfId="22435" xr:uid="{00000000-0005-0000-0000-000029390000}"/>
    <cellStyle name="40% - Accent4 5 2 4 2_Attribute (16-17)" xfId="8836" xr:uid="{00000000-0005-0000-0000-00002A390000}"/>
    <cellStyle name="40% - Accent4 5 2 4 3" xfId="8837" xr:uid="{00000000-0005-0000-0000-00002B390000}"/>
    <cellStyle name="40% - Accent4 5 2 4 3 2" xfId="22436" xr:uid="{00000000-0005-0000-0000-00002C390000}"/>
    <cellStyle name="40% - Accent4 5 2 4 3_CountryRegionMap" xfId="32842" xr:uid="{00000000-0005-0000-0000-00002D390000}"/>
    <cellStyle name="40% - Accent4 5 2 4 4" xfId="22437" xr:uid="{00000000-0005-0000-0000-00002E390000}"/>
    <cellStyle name="40% - Accent4 5 2 4 5" xfId="22438" xr:uid="{00000000-0005-0000-0000-00002F390000}"/>
    <cellStyle name="40% - Accent4 5 2 4 6" xfId="22439" xr:uid="{00000000-0005-0000-0000-000030390000}"/>
    <cellStyle name="40% - Accent4 5 2 4 7" xfId="22440" xr:uid="{00000000-0005-0000-0000-000031390000}"/>
    <cellStyle name="40% - Accent4 5 2 4_Attribute (16-17)" xfId="8838" xr:uid="{00000000-0005-0000-0000-000032390000}"/>
    <cellStyle name="40% - Accent4 5 2 5" xfId="8839" xr:uid="{00000000-0005-0000-0000-000033390000}"/>
    <cellStyle name="40% - Accent4 5 2 5 2" xfId="8840" xr:uid="{00000000-0005-0000-0000-000034390000}"/>
    <cellStyle name="40% - Accent4 5 2 5 2 2" xfId="8841" xr:uid="{00000000-0005-0000-0000-000035390000}"/>
    <cellStyle name="40% - Accent4 5 2 5 2 2 2" xfId="22441" xr:uid="{00000000-0005-0000-0000-000036390000}"/>
    <cellStyle name="40% - Accent4 5 2 5 2 2_CountryRegionMap" xfId="32843" xr:uid="{00000000-0005-0000-0000-000037390000}"/>
    <cellStyle name="40% - Accent4 5 2 5 2 3" xfId="8842" xr:uid="{00000000-0005-0000-0000-000038390000}"/>
    <cellStyle name="40% - Accent4 5 2 5 2 3 2" xfId="22442" xr:uid="{00000000-0005-0000-0000-000039390000}"/>
    <cellStyle name="40% - Accent4 5 2 5 2 3_CountryRegionMap" xfId="32844" xr:uid="{00000000-0005-0000-0000-00003A390000}"/>
    <cellStyle name="40% - Accent4 5 2 5 2 4" xfId="22443" xr:uid="{00000000-0005-0000-0000-00003B390000}"/>
    <cellStyle name="40% - Accent4 5 2 5 2_Attribute (16-17)" xfId="8843" xr:uid="{00000000-0005-0000-0000-00003C390000}"/>
    <cellStyle name="40% - Accent4 5 2 5 3" xfId="8844" xr:uid="{00000000-0005-0000-0000-00003D390000}"/>
    <cellStyle name="40% - Accent4 5 2 5 3 2" xfId="22444" xr:uid="{00000000-0005-0000-0000-00003E390000}"/>
    <cellStyle name="40% - Accent4 5 2 5 3_CountryRegionMap" xfId="32845" xr:uid="{00000000-0005-0000-0000-00003F390000}"/>
    <cellStyle name="40% - Accent4 5 2 5 4" xfId="22445" xr:uid="{00000000-0005-0000-0000-000040390000}"/>
    <cellStyle name="40% - Accent4 5 2 5 5" xfId="22446" xr:uid="{00000000-0005-0000-0000-000041390000}"/>
    <cellStyle name="40% - Accent4 5 2 5 6" xfId="22447" xr:uid="{00000000-0005-0000-0000-000042390000}"/>
    <cellStyle name="40% - Accent4 5 2 5 7" xfId="22448" xr:uid="{00000000-0005-0000-0000-000043390000}"/>
    <cellStyle name="40% - Accent4 5 2 5_Attribute (16-17)" xfId="8845" xr:uid="{00000000-0005-0000-0000-000044390000}"/>
    <cellStyle name="40% - Accent4 5 2 6" xfId="8846" xr:uid="{00000000-0005-0000-0000-000045390000}"/>
    <cellStyle name="40% - Accent4 5 2 6 2" xfId="8847" xr:uid="{00000000-0005-0000-0000-000046390000}"/>
    <cellStyle name="40% - Accent4 5 2 6 2 2" xfId="8848" xr:uid="{00000000-0005-0000-0000-000047390000}"/>
    <cellStyle name="40% - Accent4 5 2 6 2 2 2" xfId="22449" xr:uid="{00000000-0005-0000-0000-000048390000}"/>
    <cellStyle name="40% - Accent4 5 2 6 2 2_CountryRegionMap" xfId="32846" xr:uid="{00000000-0005-0000-0000-000049390000}"/>
    <cellStyle name="40% - Accent4 5 2 6 2 3" xfId="8849" xr:uid="{00000000-0005-0000-0000-00004A390000}"/>
    <cellStyle name="40% - Accent4 5 2 6 2 3 2" xfId="22450" xr:uid="{00000000-0005-0000-0000-00004B390000}"/>
    <cellStyle name="40% - Accent4 5 2 6 2 3_CountryRegionMap" xfId="32847" xr:uid="{00000000-0005-0000-0000-00004C390000}"/>
    <cellStyle name="40% - Accent4 5 2 6 2 4" xfId="22451" xr:uid="{00000000-0005-0000-0000-00004D390000}"/>
    <cellStyle name="40% - Accent4 5 2 6 2_Attribute (16-17)" xfId="8850" xr:uid="{00000000-0005-0000-0000-00004E390000}"/>
    <cellStyle name="40% - Accent4 5 2 6 3" xfId="8851" xr:uid="{00000000-0005-0000-0000-00004F390000}"/>
    <cellStyle name="40% - Accent4 5 2 6 3 2" xfId="22452" xr:uid="{00000000-0005-0000-0000-000050390000}"/>
    <cellStyle name="40% - Accent4 5 2 6 3_CountryRegionMap" xfId="32848" xr:uid="{00000000-0005-0000-0000-000051390000}"/>
    <cellStyle name="40% - Accent4 5 2 6 4" xfId="22453" xr:uid="{00000000-0005-0000-0000-000052390000}"/>
    <cellStyle name="40% - Accent4 5 2 6 5" xfId="22454" xr:uid="{00000000-0005-0000-0000-000053390000}"/>
    <cellStyle name="40% - Accent4 5 2 6 6" xfId="22455" xr:uid="{00000000-0005-0000-0000-000054390000}"/>
    <cellStyle name="40% - Accent4 5 2 6 7" xfId="22456" xr:uid="{00000000-0005-0000-0000-000055390000}"/>
    <cellStyle name="40% - Accent4 5 2 6_Attribute (16-17)" xfId="8852" xr:uid="{00000000-0005-0000-0000-000056390000}"/>
    <cellStyle name="40% - Accent4 5 2 7" xfId="8853" xr:uid="{00000000-0005-0000-0000-000057390000}"/>
    <cellStyle name="40% - Accent4 5 2 8" xfId="8854" xr:uid="{00000000-0005-0000-0000-000058390000}"/>
    <cellStyle name="40% - Accent4 5 2 9" xfId="8855" xr:uid="{00000000-0005-0000-0000-000059390000}"/>
    <cellStyle name="40% - Accent4 5 2_Attribute" xfId="18046" xr:uid="{00000000-0005-0000-0000-00005A390000}"/>
    <cellStyle name="40% - Accent4 5 3" xfId="8856" xr:uid="{00000000-0005-0000-0000-00005B390000}"/>
    <cellStyle name="40% - Accent4 5 3 10" xfId="22457" xr:uid="{00000000-0005-0000-0000-00005C390000}"/>
    <cellStyle name="40% - Accent4 5 3 2" xfId="8857" xr:uid="{00000000-0005-0000-0000-00005D390000}"/>
    <cellStyle name="40% - Accent4 5 3 2 2" xfId="8858" xr:uid="{00000000-0005-0000-0000-00005E390000}"/>
    <cellStyle name="40% - Accent4 5 3 2 2 2" xfId="8859" xr:uid="{00000000-0005-0000-0000-00005F390000}"/>
    <cellStyle name="40% - Accent4 5 3 2 2 2 2" xfId="22458" xr:uid="{00000000-0005-0000-0000-000060390000}"/>
    <cellStyle name="40% - Accent4 5 3 2 2 2_CountryRegionMap" xfId="32849" xr:uid="{00000000-0005-0000-0000-000061390000}"/>
    <cellStyle name="40% - Accent4 5 3 2 2 3" xfId="8860" xr:uid="{00000000-0005-0000-0000-000062390000}"/>
    <cellStyle name="40% - Accent4 5 3 2 2 3 2" xfId="22459" xr:uid="{00000000-0005-0000-0000-000063390000}"/>
    <cellStyle name="40% - Accent4 5 3 2 2 3_CountryRegionMap" xfId="32850" xr:uid="{00000000-0005-0000-0000-000064390000}"/>
    <cellStyle name="40% - Accent4 5 3 2 2 4" xfId="22460" xr:uid="{00000000-0005-0000-0000-000065390000}"/>
    <cellStyle name="40% - Accent4 5 3 2 2_Attribute (16-17)" xfId="8861" xr:uid="{00000000-0005-0000-0000-000066390000}"/>
    <cellStyle name="40% - Accent4 5 3 2 3" xfId="8862" xr:uid="{00000000-0005-0000-0000-000067390000}"/>
    <cellStyle name="40% - Accent4 5 3 2 3 2" xfId="22461" xr:uid="{00000000-0005-0000-0000-000068390000}"/>
    <cellStyle name="40% - Accent4 5 3 2 3_CountryRegionMap" xfId="32851" xr:uid="{00000000-0005-0000-0000-000069390000}"/>
    <cellStyle name="40% - Accent4 5 3 2 4" xfId="22462" xr:uid="{00000000-0005-0000-0000-00006A390000}"/>
    <cellStyle name="40% - Accent4 5 3 2 5" xfId="22463" xr:uid="{00000000-0005-0000-0000-00006B390000}"/>
    <cellStyle name="40% - Accent4 5 3 2 6" xfId="22464" xr:uid="{00000000-0005-0000-0000-00006C390000}"/>
    <cellStyle name="40% - Accent4 5 3 2 7" xfId="22465" xr:uid="{00000000-0005-0000-0000-00006D390000}"/>
    <cellStyle name="40% - Accent4 5 3 2_Attribute (16-17)" xfId="8863" xr:uid="{00000000-0005-0000-0000-00006E390000}"/>
    <cellStyle name="40% - Accent4 5 3 3" xfId="8864" xr:uid="{00000000-0005-0000-0000-00006F390000}"/>
    <cellStyle name="40% - Accent4 5 3 3 2" xfId="8865" xr:uid="{00000000-0005-0000-0000-000070390000}"/>
    <cellStyle name="40% - Accent4 5 3 3 2 2" xfId="8866" xr:uid="{00000000-0005-0000-0000-000071390000}"/>
    <cellStyle name="40% - Accent4 5 3 3 2 2 2" xfId="22466" xr:uid="{00000000-0005-0000-0000-000072390000}"/>
    <cellStyle name="40% - Accent4 5 3 3 2 2_CountryRegionMap" xfId="32852" xr:uid="{00000000-0005-0000-0000-000073390000}"/>
    <cellStyle name="40% - Accent4 5 3 3 2 3" xfId="8867" xr:uid="{00000000-0005-0000-0000-000074390000}"/>
    <cellStyle name="40% - Accent4 5 3 3 2 3 2" xfId="22467" xr:uid="{00000000-0005-0000-0000-000075390000}"/>
    <cellStyle name="40% - Accent4 5 3 3 2 3_CountryRegionMap" xfId="32853" xr:uid="{00000000-0005-0000-0000-000076390000}"/>
    <cellStyle name="40% - Accent4 5 3 3 2 4" xfId="22468" xr:uid="{00000000-0005-0000-0000-000077390000}"/>
    <cellStyle name="40% - Accent4 5 3 3 2_Attribute (16-17)" xfId="8868" xr:uid="{00000000-0005-0000-0000-000078390000}"/>
    <cellStyle name="40% - Accent4 5 3 3 3" xfId="8869" xr:uid="{00000000-0005-0000-0000-000079390000}"/>
    <cellStyle name="40% - Accent4 5 3 3 3 2" xfId="22469" xr:uid="{00000000-0005-0000-0000-00007A390000}"/>
    <cellStyle name="40% - Accent4 5 3 3 3_CountryRegionMap" xfId="32854" xr:uid="{00000000-0005-0000-0000-00007B390000}"/>
    <cellStyle name="40% - Accent4 5 3 3 4" xfId="22470" xr:uid="{00000000-0005-0000-0000-00007C390000}"/>
    <cellStyle name="40% - Accent4 5 3 3 5" xfId="22471" xr:uid="{00000000-0005-0000-0000-00007D390000}"/>
    <cellStyle name="40% - Accent4 5 3 3 6" xfId="22472" xr:uid="{00000000-0005-0000-0000-00007E390000}"/>
    <cellStyle name="40% - Accent4 5 3 3 7" xfId="22473" xr:uid="{00000000-0005-0000-0000-00007F390000}"/>
    <cellStyle name="40% - Accent4 5 3 3_Attribute (16-17)" xfId="8870" xr:uid="{00000000-0005-0000-0000-000080390000}"/>
    <cellStyle name="40% - Accent4 5 3 4" xfId="8871" xr:uid="{00000000-0005-0000-0000-000081390000}"/>
    <cellStyle name="40% - Accent4 5 3 4 2" xfId="8872" xr:uid="{00000000-0005-0000-0000-000082390000}"/>
    <cellStyle name="40% - Accent4 5 3 4 2 2" xfId="8873" xr:uid="{00000000-0005-0000-0000-000083390000}"/>
    <cellStyle name="40% - Accent4 5 3 4 2 2 2" xfId="22474" xr:uid="{00000000-0005-0000-0000-000084390000}"/>
    <cellStyle name="40% - Accent4 5 3 4 2 2_CountryRegionMap" xfId="32855" xr:uid="{00000000-0005-0000-0000-000085390000}"/>
    <cellStyle name="40% - Accent4 5 3 4 2 3" xfId="8874" xr:uid="{00000000-0005-0000-0000-000086390000}"/>
    <cellStyle name="40% - Accent4 5 3 4 2 3 2" xfId="22475" xr:uid="{00000000-0005-0000-0000-000087390000}"/>
    <cellStyle name="40% - Accent4 5 3 4 2 3_CountryRegionMap" xfId="32856" xr:uid="{00000000-0005-0000-0000-000088390000}"/>
    <cellStyle name="40% - Accent4 5 3 4 2 4" xfId="22476" xr:uid="{00000000-0005-0000-0000-000089390000}"/>
    <cellStyle name="40% - Accent4 5 3 4 2_Attribute (16-17)" xfId="8875" xr:uid="{00000000-0005-0000-0000-00008A390000}"/>
    <cellStyle name="40% - Accent4 5 3 4 3" xfId="8876" xr:uid="{00000000-0005-0000-0000-00008B390000}"/>
    <cellStyle name="40% - Accent4 5 3 4 3 2" xfId="22477" xr:uid="{00000000-0005-0000-0000-00008C390000}"/>
    <cellStyle name="40% - Accent4 5 3 4 3_CountryRegionMap" xfId="32857" xr:uid="{00000000-0005-0000-0000-00008D390000}"/>
    <cellStyle name="40% - Accent4 5 3 4 4" xfId="22478" xr:uid="{00000000-0005-0000-0000-00008E390000}"/>
    <cellStyle name="40% - Accent4 5 3 4 5" xfId="22479" xr:uid="{00000000-0005-0000-0000-00008F390000}"/>
    <cellStyle name="40% - Accent4 5 3 4 6" xfId="22480" xr:uid="{00000000-0005-0000-0000-000090390000}"/>
    <cellStyle name="40% - Accent4 5 3 4 7" xfId="22481" xr:uid="{00000000-0005-0000-0000-000091390000}"/>
    <cellStyle name="40% - Accent4 5 3 4_Attribute (16-17)" xfId="8877" xr:uid="{00000000-0005-0000-0000-000092390000}"/>
    <cellStyle name="40% - Accent4 5 3 5" xfId="8878" xr:uid="{00000000-0005-0000-0000-000093390000}"/>
    <cellStyle name="40% - Accent4 5 3 6" xfId="8879" xr:uid="{00000000-0005-0000-0000-000094390000}"/>
    <cellStyle name="40% - Accent4 5 3 7" xfId="8880" xr:uid="{00000000-0005-0000-0000-000095390000}"/>
    <cellStyle name="40% - Accent4 5 3 8" xfId="8881" xr:uid="{00000000-0005-0000-0000-000096390000}"/>
    <cellStyle name="40% - Accent4 5 3 8 2" xfId="8882" xr:uid="{00000000-0005-0000-0000-000097390000}"/>
    <cellStyle name="40% - Accent4 5 3 8 2 2" xfId="22482" xr:uid="{00000000-0005-0000-0000-000098390000}"/>
    <cellStyle name="40% - Accent4 5 3 8 2_CountryRegionMap" xfId="32858" xr:uid="{00000000-0005-0000-0000-000099390000}"/>
    <cellStyle name="40% - Accent4 5 3 8 3" xfId="8883" xr:uid="{00000000-0005-0000-0000-00009A390000}"/>
    <cellStyle name="40% - Accent4 5 3 8 3 2" xfId="22483" xr:uid="{00000000-0005-0000-0000-00009B390000}"/>
    <cellStyle name="40% - Accent4 5 3 8 3_CountryRegionMap" xfId="32859" xr:uid="{00000000-0005-0000-0000-00009C390000}"/>
    <cellStyle name="40% - Accent4 5 3 8 4" xfId="22484" xr:uid="{00000000-0005-0000-0000-00009D390000}"/>
    <cellStyle name="40% - Accent4 5 3 8_Attribute (16-17)" xfId="8884" xr:uid="{00000000-0005-0000-0000-00009E390000}"/>
    <cellStyle name="40% - Accent4 5 3 9" xfId="8885" xr:uid="{00000000-0005-0000-0000-00009F390000}"/>
    <cellStyle name="40% - Accent4 5 3 9 2" xfId="22485" xr:uid="{00000000-0005-0000-0000-0000A0390000}"/>
    <cellStyle name="40% - Accent4 5 3 9_CountryRegionMap" xfId="32860" xr:uid="{00000000-0005-0000-0000-0000A1390000}"/>
    <cellStyle name="40% - Accent4 5 3_Attribute (16-17)" xfId="8886" xr:uid="{00000000-0005-0000-0000-0000A2390000}"/>
    <cellStyle name="40% - Accent4 5 4" xfId="8887" xr:uid="{00000000-0005-0000-0000-0000A3390000}"/>
    <cellStyle name="40% - Accent4 5 4 10" xfId="22486" xr:uid="{00000000-0005-0000-0000-0000A4390000}"/>
    <cellStyle name="40% - Accent4 5 4 2" xfId="8888" xr:uid="{00000000-0005-0000-0000-0000A5390000}"/>
    <cellStyle name="40% - Accent4 5 4 2 2" xfId="8889" xr:uid="{00000000-0005-0000-0000-0000A6390000}"/>
    <cellStyle name="40% - Accent4 5 4 2 2 2" xfId="8890" xr:uid="{00000000-0005-0000-0000-0000A7390000}"/>
    <cellStyle name="40% - Accent4 5 4 2 2 2 2" xfId="22487" xr:uid="{00000000-0005-0000-0000-0000A8390000}"/>
    <cellStyle name="40% - Accent4 5 4 2 2 2_CountryRegionMap" xfId="32861" xr:uid="{00000000-0005-0000-0000-0000A9390000}"/>
    <cellStyle name="40% - Accent4 5 4 2 2 3" xfId="8891" xr:uid="{00000000-0005-0000-0000-0000AA390000}"/>
    <cellStyle name="40% - Accent4 5 4 2 2 3 2" xfId="22488" xr:uid="{00000000-0005-0000-0000-0000AB390000}"/>
    <cellStyle name="40% - Accent4 5 4 2 2 3_CountryRegionMap" xfId="32862" xr:uid="{00000000-0005-0000-0000-0000AC390000}"/>
    <cellStyle name="40% - Accent4 5 4 2 2 4" xfId="22489" xr:uid="{00000000-0005-0000-0000-0000AD390000}"/>
    <cellStyle name="40% - Accent4 5 4 2 2_Attribute (16-17)" xfId="8892" xr:uid="{00000000-0005-0000-0000-0000AE390000}"/>
    <cellStyle name="40% - Accent4 5 4 2 3" xfId="8893" xr:uid="{00000000-0005-0000-0000-0000AF390000}"/>
    <cellStyle name="40% - Accent4 5 4 2 3 2" xfId="22490" xr:uid="{00000000-0005-0000-0000-0000B0390000}"/>
    <cellStyle name="40% - Accent4 5 4 2 3_CountryRegionMap" xfId="32863" xr:uid="{00000000-0005-0000-0000-0000B1390000}"/>
    <cellStyle name="40% - Accent4 5 4 2 4" xfId="22491" xr:uid="{00000000-0005-0000-0000-0000B2390000}"/>
    <cellStyle name="40% - Accent4 5 4 2 5" xfId="22492" xr:uid="{00000000-0005-0000-0000-0000B3390000}"/>
    <cellStyle name="40% - Accent4 5 4 2 6" xfId="22493" xr:uid="{00000000-0005-0000-0000-0000B4390000}"/>
    <cellStyle name="40% - Accent4 5 4 2 7" xfId="22494" xr:uid="{00000000-0005-0000-0000-0000B5390000}"/>
    <cellStyle name="40% - Accent4 5 4 2_Attribute (16-17)" xfId="8894" xr:uid="{00000000-0005-0000-0000-0000B6390000}"/>
    <cellStyle name="40% - Accent4 5 4 3" xfId="8895" xr:uid="{00000000-0005-0000-0000-0000B7390000}"/>
    <cellStyle name="40% - Accent4 5 4 3 2" xfId="8896" xr:uid="{00000000-0005-0000-0000-0000B8390000}"/>
    <cellStyle name="40% - Accent4 5 4 3 2 2" xfId="8897" xr:uid="{00000000-0005-0000-0000-0000B9390000}"/>
    <cellStyle name="40% - Accent4 5 4 3 2 2 2" xfId="22495" xr:uid="{00000000-0005-0000-0000-0000BA390000}"/>
    <cellStyle name="40% - Accent4 5 4 3 2 2_CountryRegionMap" xfId="32864" xr:uid="{00000000-0005-0000-0000-0000BB390000}"/>
    <cellStyle name="40% - Accent4 5 4 3 2 3" xfId="8898" xr:uid="{00000000-0005-0000-0000-0000BC390000}"/>
    <cellStyle name="40% - Accent4 5 4 3 2 3 2" xfId="22496" xr:uid="{00000000-0005-0000-0000-0000BD390000}"/>
    <cellStyle name="40% - Accent4 5 4 3 2 3_CountryRegionMap" xfId="32865" xr:uid="{00000000-0005-0000-0000-0000BE390000}"/>
    <cellStyle name="40% - Accent4 5 4 3 2 4" xfId="22497" xr:uid="{00000000-0005-0000-0000-0000BF390000}"/>
    <cellStyle name="40% - Accent4 5 4 3 2_Attribute (16-17)" xfId="8899" xr:uid="{00000000-0005-0000-0000-0000C0390000}"/>
    <cellStyle name="40% - Accent4 5 4 3 3" xfId="8900" xr:uid="{00000000-0005-0000-0000-0000C1390000}"/>
    <cellStyle name="40% - Accent4 5 4 3 3 2" xfId="22498" xr:uid="{00000000-0005-0000-0000-0000C2390000}"/>
    <cellStyle name="40% - Accent4 5 4 3 3_CountryRegionMap" xfId="32866" xr:uid="{00000000-0005-0000-0000-0000C3390000}"/>
    <cellStyle name="40% - Accent4 5 4 3 4" xfId="22499" xr:uid="{00000000-0005-0000-0000-0000C4390000}"/>
    <cellStyle name="40% - Accent4 5 4 3 5" xfId="22500" xr:uid="{00000000-0005-0000-0000-0000C5390000}"/>
    <cellStyle name="40% - Accent4 5 4 3 6" xfId="22501" xr:uid="{00000000-0005-0000-0000-0000C6390000}"/>
    <cellStyle name="40% - Accent4 5 4 3 7" xfId="22502" xr:uid="{00000000-0005-0000-0000-0000C7390000}"/>
    <cellStyle name="40% - Accent4 5 4 3_Attribute (16-17)" xfId="8901" xr:uid="{00000000-0005-0000-0000-0000C8390000}"/>
    <cellStyle name="40% - Accent4 5 4 4" xfId="8902" xr:uid="{00000000-0005-0000-0000-0000C9390000}"/>
    <cellStyle name="40% - Accent4 5 4 4 2" xfId="8903" xr:uid="{00000000-0005-0000-0000-0000CA390000}"/>
    <cellStyle name="40% - Accent4 5 4 4 2 2" xfId="8904" xr:uid="{00000000-0005-0000-0000-0000CB390000}"/>
    <cellStyle name="40% - Accent4 5 4 4 2 2 2" xfId="22503" xr:uid="{00000000-0005-0000-0000-0000CC390000}"/>
    <cellStyle name="40% - Accent4 5 4 4 2 2_CountryRegionMap" xfId="32867" xr:uid="{00000000-0005-0000-0000-0000CD390000}"/>
    <cellStyle name="40% - Accent4 5 4 4 2 3" xfId="8905" xr:uid="{00000000-0005-0000-0000-0000CE390000}"/>
    <cellStyle name="40% - Accent4 5 4 4 2 3 2" xfId="22504" xr:uid="{00000000-0005-0000-0000-0000CF390000}"/>
    <cellStyle name="40% - Accent4 5 4 4 2 3_CountryRegionMap" xfId="32868" xr:uid="{00000000-0005-0000-0000-0000D0390000}"/>
    <cellStyle name="40% - Accent4 5 4 4 2 4" xfId="22505" xr:uid="{00000000-0005-0000-0000-0000D1390000}"/>
    <cellStyle name="40% - Accent4 5 4 4 2_Attribute (16-17)" xfId="8906" xr:uid="{00000000-0005-0000-0000-0000D2390000}"/>
    <cellStyle name="40% - Accent4 5 4 4 3" xfId="8907" xr:uid="{00000000-0005-0000-0000-0000D3390000}"/>
    <cellStyle name="40% - Accent4 5 4 4 3 2" xfId="22506" xr:uid="{00000000-0005-0000-0000-0000D4390000}"/>
    <cellStyle name="40% - Accent4 5 4 4 3_CountryRegionMap" xfId="32869" xr:uid="{00000000-0005-0000-0000-0000D5390000}"/>
    <cellStyle name="40% - Accent4 5 4 4 4" xfId="22507" xr:uid="{00000000-0005-0000-0000-0000D6390000}"/>
    <cellStyle name="40% - Accent4 5 4 4 5" xfId="22508" xr:uid="{00000000-0005-0000-0000-0000D7390000}"/>
    <cellStyle name="40% - Accent4 5 4 4 6" xfId="22509" xr:uid="{00000000-0005-0000-0000-0000D8390000}"/>
    <cellStyle name="40% - Accent4 5 4 4 7" xfId="22510" xr:uid="{00000000-0005-0000-0000-0000D9390000}"/>
    <cellStyle name="40% - Accent4 5 4 4_Attribute (16-17)" xfId="8908" xr:uid="{00000000-0005-0000-0000-0000DA390000}"/>
    <cellStyle name="40% - Accent4 5 4 5" xfId="8909" xr:uid="{00000000-0005-0000-0000-0000DB390000}"/>
    <cellStyle name="40% - Accent4 5 4 6" xfId="8910" xr:uid="{00000000-0005-0000-0000-0000DC390000}"/>
    <cellStyle name="40% - Accent4 5 4 7" xfId="8911" xr:uid="{00000000-0005-0000-0000-0000DD390000}"/>
    <cellStyle name="40% - Accent4 5 4 8" xfId="8912" xr:uid="{00000000-0005-0000-0000-0000DE390000}"/>
    <cellStyle name="40% - Accent4 5 4 8 2" xfId="8913" xr:uid="{00000000-0005-0000-0000-0000DF390000}"/>
    <cellStyle name="40% - Accent4 5 4 8 2 2" xfId="22511" xr:uid="{00000000-0005-0000-0000-0000E0390000}"/>
    <cellStyle name="40% - Accent4 5 4 8 2_CountryRegionMap" xfId="32870" xr:uid="{00000000-0005-0000-0000-0000E1390000}"/>
    <cellStyle name="40% - Accent4 5 4 8 3" xfId="8914" xr:uid="{00000000-0005-0000-0000-0000E2390000}"/>
    <cellStyle name="40% - Accent4 5 4 8 3 2" xfId="22512" xr:uid="{00000000-0005-0000-0000-0000E3390000}"/>
    <cellStyle name="40% - Accent4 5 4 8 3_CountryRegionMap" xfId="32871" xr:uid="{00000000-0005-0000-0000-0000E4390000}"/>
    <cellStyle name="40% - Accent4 5 4 8 4" xfId="22513" xr:uid="{00000000-0005-0000-0000-0000E5390000}"/>
    <cellStyle name="40% - Accent4 5 4 8_Attribute (16-17)" xfId="8915" xr:uid="{00000000-0005-0000-0000-0000E6390000}"/>
    <cellStyle name="40% - Accent4 5 4 9" xfId="8916" xr:uid="{00000000-0005-0000-0000-0000E7390000}"/>
    <cellStyle name="40% - Accent4 5 4 9 2" xfId="22514" xr:uid="{00000000-0005-0000-0000-0000E8390000}"/>
    <cellStyle name="40% - Accent4 5 4 9_CountryRegionMap" xfId="32872" xr:uid="{00000000-0005-0000-0000-0000E9390000}"/>
    <cellStyle name="40% - Accent4 5 4_Attribute (16-17)" xfId="8917" xr:uid="{00000000-0005-0000-0000-0000EA390000}"/>
    <cellStyle name="40% - Accent4 5 5" xfId="8918" xr:uid="{00000000-0005-0000-0000-0000EB390000}"/>
    <cellStyle name="40% - Accent4 5 5 2" xfId="8919" xr:uid="{00000000-0005-0000-0000-0000EC390000}"/>
    <cellStyle name="40% - Accent4 5 5 2 2" xfId="8920" xr:uid="{00000000-0005-0000-0000-0000ED390000}"/>
    <cellStyle name="40% - Accent4 5 5 2 2 2" xfId="22515" xr:uid="{00000000-0005-0000-0000-0000EE390000}"/>
    <cellStyle name="40% - Accent4 5 5 2 2_CountryRegionMap" xfId="32873" xr:uid="{00000000-0005-0000-0000-0000EF390000}"/>
    <cellStyle name="40% - Accent4 5 5 2 3" xfId="8921" xr:uid="{00000000-0005-0000-0000-0000F0390000}"/>
    <cellStyle name="40% - Accent4 5 5 2 3 2" xfId="22516" xr:uid="{00000000-0005-0000-0000-0000F1390000}"/>
    <cellStyle name="40% - Accent4 5 5 2 3_CountryRegionMap" xfId="32874" xr:uid="{00000000-0005-0000-0000-0000F2390000}"/>
    <cellStyle name="40% - Accent4 5 5 2 4" xfId="22517" xr:uid="{00000000-0005-0000-0000-0000F3390000}"/>
    <cellStyle name="40% - Accent4 5 5 2_Attribute (16-17)" xfId="8922" xr:uid="{00000000-0005-0000-0000-0000F4390000}"/>
    <cellStyle name="40% - Accent4 5 5 3" xfId="8923" xr:uid="{00000000-0005-0000-0000-0000F5390000}"/>
    <cellStyle name="40% - Accent4 5 5 3 2" xfId="22518" xr:uid="{00000000-0005-0000-0000-0000F6390000}"/>
    <cellStyle name="40% - Accent4 5 5 3_CountryRegionMap" xfId="32875" xr:uid="{00000000-0005-0000-0000-0000F7390000}"/>
    <cellStyle name="40% - Accent4 5 5 4" xfId="22519" xr:uid="{00000000-0005-0000-0000-0000F8390000}"/>
    <cellStyle name="40% - Accent4 5 5 5" xfId="22520" xr:uid="{00000000-0005-0000-0000-0000F9390000}"/>
    <cellStyle name="40% - Accent4 5 5 6" xfId="22521" xr:uid="{00000000-0005-0000-0000-0000FA390000}"/>
    <cellStyle name="40% - Accent4 5 5 7" xfId="22522" xr:uid="{00000000-0005-0000-0000-0000FB390000}"/>
    <cellStyle name="40% - Accent4 5 5_Attribute (16-17)" xfId="8924" xr:uid="{00000000-0005-0000-0000-0000FC390000}"/>
    <cellStyle name="40% - Accent4 5 6" xfId="8925" xr:uid="{00000000-0005-0000-0000-0000FD390000}"/>
    <cellStyle name="40% - Accent4 5 6 2" xfId="8926" xr:uid="{00000000-0005-0000-0000-0000FE390000}"/>
    <cellStyle name="40% - Accent4 5 6 2 2" xfId="8927" xr:uid="{00000000-0005-0000-0000-0000FF390000}"/>
    <cellStyle name="40% - Accent4 5 6 2 2 2" xfId="22523" xr:uid="{00000000-0005-0000-0000-0000003A0000}"/>
    <cellStyle name="40% - Accent4 5 6 2 2_CountryRegionMap" xfId="32876" xr:uid="{00000000-0005-0000-0000-0000013A0000}"/>
    <cellStyle name="40% - Accent4 5 6 2 3" xfId="8928" xr:uid="{00000000-0005-0000-0000-0000023A0000}"/>
    <cellStyle name="40% - Accent4 5 6 2 3 2" xfId="22524" xr:uid="{00000000-0005-0000-0000-0000033A0000}"/>
    <cellStyle name="40% - Accent4 5 6 2 3_CountryRegionMap" xfId="32877" xr:uid="{00000000-0005-0000-0000-0000043A0000}"/>
    <cellStyle name="40% - Accent4 5 6 2 4" xfId="22525" xr:uid="{00000000-0005-0000-0000-0000053A0000}"/>
    <cellStyle name="40% - Accent4 5 6 2_Attribute (16-17)" xfId="8929" xr:uid="{00000000-0005-0000-0000-0000063A0000}"/>
    <cellStyle name="40% - Accent4 5 6 3" xfId="8930" xr:uid="{00000000-0005-0000-0000-0000073A0000}"/>
    <cellStyle name="40% - Accent4 5 6 3 2" xfId="22526" xr:uid="{00000000-0005-0000-0000-0000083A0000}"/>
    <cellStyle name="40% - Accent4 5 6 3_CountryRegionMap" xfId="32878" xr:uid="{00000000-0005-0000-0000-0000093A0000}"/>
    <cellStyle name="40% - Accent4 5 6 4" xfId="22527" xr:uid="{00000000-0005-0000-0000-00000A3A0000}"/>
    <cellStyle name="40% - Accent4 5 6 5" xfId="22528" xr:uid="{00000000-0005-0000-0000-00000B3A0000}"/>
    <cellStyle name="40% - Accent4 5 6 6" xfId="22529" xr:uid="{00000000-0005-0000-0000-00000C3A0000}"/>
    <cellStyle name="40% - Accent4 5 6 7" xfId="22530" xr:uid="{00000000-0005-0000-0000-00000D3A0000}"/>
    <cellStyle name="40% - Accent4 5 6_Attribute (16-17)" xfId="8931" xr:uid="{00000000-0005-0000-0000-00000E3A0000}"/>
    <cellStyle name="40% - Accent4 5 7" xfId="8932" xr:uid="{00000000-0005-0000-0000-00000F3A0000}"/>
    <cellStyle name="40% - Accent4 5 7 2" xfId="8933" xr:uid="{00000000-0005-0000-0000-0000103A0000}"/>
    <cellStyle name="40% - Accent4 5 7 2 2" xfId="8934" xr:uid="{00000000-0005-0000-0000-0000113A0000}"/>
    <cellStyle name="40% - Accent4 5 7 2 2 2" xfId="22531" xr:uid="{00000000-0005-0000-0000-0000123A0000}"/>
    <cellStyle name="40% - Accent4 5 7 2 2_CountryRegionMap" xfId="32879" xr:uid="{00000000-0005-0000-0000-0000133A0000}"/>
    <cellStyle name="40% - Accent4 5 7 2 3" xfId="8935" xr:uid="{00000000-0005-0000-0000-0000143A0000}"/>
    <cellStyle name="40% - Accent4 5 7 2 3 2" xfId="22532" xr:uid="{00000000-0005-0000-0000-0000153A0000}"/>
    <cellStyle name="40% - Accent4 5 7 2 3_CountryRegionMap" xfId="32880" xr:uid="{00000000-0005-0000-0000-0000163A0000}"/>
    <cellStyle name="40% - Accent4 5 7 2 4" xfId="22533" xr:uid="{00000000-0005-0000-0000-0000173A0000}"/>
    <cellStyle name="40% - Accent4 5 7 2_Attribute (16-17)" xfId="8936" xr:uid="{00000000-0005-0000-0000-0000183A0000}"/>
    <cellStyle name="40% - Accent4 5 7 3" xfId="8937" xr:uid="{00000000-0005-0000-0000-0000193A0000}"/>
    <cellStyle name="40% - Accent4 5 7 3 2" xfId="22534" xr:uid="{00000000-0005-0000-0000-00001A3A0000}"/>
    <cellStyle name="40% - Accent4 5 7 3_CountryRegionMap" xfId="32881" xr:uid="{00000000-0005-0000-0000-00001B3A0000}"/>
    <cellStyle name="40% - Accent4 5 7 4" xfId="22535" xr:uid="{00000000-0005-0000-0000-00001C3A0000}"/>
    <cellStyle name="40% - Accent4 5 7 5" xfId="22536" xr:uid="{00000000-0005-0000-0000-00001D3A0000}"/>
    <cellStyle name="40% - Accent4 5 7 6" xfId="22537" xr:uid="{00000000-0005-0000-0000-00001E3A0000}"/>
    <cellStyle name="40% - Accent4 5 7 7" xfId="22538" xr:uid="{00000000-0005-0000-0000-00001F3A0000}"/>
    <cellStyle name="40% - Accent4 5 7_Attribute (16-17)" xfId="8938" xr:uid="{00000000-0005-0000-0000-0000203A0000}"/>
    <cellStyle name="40% - Accent4 5 8" xfId="8939" xr:uid="{00000000-0005-0000-0000-0000213A0000}"/>
    <cellStyle name="40% - Accent4 5 9" xfId="8940" xr:uid="{00000000-0005-0000-0000-0000223A0000}"/>
    <cellStyle name="40% - Accent4 5_Attribute" xfId="18045" xr:uid="{00000000-0005-0000-0000-0000233A0000}"/>
    <cellStyle name="40% - Accent4 6" xfId="222" xr:uid="{00000000-0005-0000-0000-0000243A0000}"/>
    <cellStyle name="40% - Accent4 6 10" xfId="8941" xr:uid="{00000000-0005-0000-0000-0000253A0000}"/>
    <cellStyle name="40% - Accent4 6 11" xfId="8942" xr:uid="{00000000-0005-0000-0000-0000263A0000}"/>
    <cellStyle name="40% - Accent4 6 11 2" xfId="8943" xr:uid="{00000000-0005-0000-0000-0000273A0000}"/>
    <cellStyle name="40% - Accent4 6 11 2 2" xfId="22539" xr:uid="{00000000-0005-0000-0000-0000283A0000}"/>
    <cellStyle name="40% - Accent4 6 11 2_CountryRegionMap" xfId="32882" xr:uid="{00000000-0005-0000-0000-0000293A0000}"/>
    <cellStyle name="40% - Accent4 6 11 3" xfId="8944" xr:uid="{00000000-0005-0000-0000-00002A3A0000}"/>
    <cellStyle name="40% - Accent4 6 11 3 2" xfId="22540" xr:uid="{00000000-0005-0000-0000-00002B3A0000}"/>
    <cellStyle name="40% - Accent4 6 11 3_CountryRegionMap" xfId="32883" xr:uid="{00000000-0005-0000-0000-00002C3A0000}"/>
    <cellStyle name="40% - Accent4 6 11 4" xfId="22541" xr:uid="{00000000-0005-0000-0000-00002D3A0000}"/>
    <cellStyle name="40% - Accent4 6 11_Attribute (16-17)" xfId="8945" xr:uid="{00000000-0005-0000-0000-00002E3A0000}"/>
    <cellStyle name="40% - Accent4 6 12" xfId="8946" xr:uid="{00000000-0005-0000-0000-00002F3A0000}"/>
    <cellStyle name="40% - Accent4 6 12 2" xfId="22542" xr:uid="{00000000-0005-0000-0000-0000303A0000}"/>
    <cellStyle name="40% - Accent4 6 12_CountryRegionMap" xfId="32884" xr:uid="{00000000-0005-0000-0000-0000313A0000}"/>
    <cellStyle name="40% - Accent4 6 13" xfId="22543" xr:uid="{00000000-0005-0000-0000-0000323A0000}"/>
    <cellStyle name="40% - Accent4 6 14" xfId="22544" xr:uid="{00000000-0005-0000-0000-0000333A0000}"/>
    <cellStyle name="40% - Accent4 6 15" xfId="22545" xr:uid="{00000000-0005-0000-0000-0000343A0000}"/>
    <cellStyle name="40% - Accent4 6 16" xfId="22546" xr:uid="{00000000-0005-0000-0000-0000353A0000}"/>
    <cellStyle name="40% - Accent4 6 17" xfId="22547" xr:uid="{00000000-0005-0000-0000-0000363A0000}"/>
    <cellStyle name="40% - Accent4 6 18" xfId="22548" xr:uid="{00000000-0005-0000-0000-0000373A0000}"/>
    <cellStyle name="40% - Accent4 6 2" xfId="281" xr:uid="{00000000-0005-0000-0000-0000383A0000}"/>
    <cellStyle name="40% - Accent4 6 2 10" xfId="8947" xr:uid="{00000000-0005-0000-0000-0000393A0000}"/>
    <cellStyle name="40% - Accent4 6 2 10 2" xfId="8948" xr:uid="{00000000-0005-0000-0000-00003A3A0000}"/>
    <cellStyle name="40% - Accent4 6 2 10 2 2" xfId="22549" xr:uid="{00000000-0005-0000-0000-00003B3A0000}"/>
    <cellStyle name="40% - Accent4 6 2 10 2_CountryRegionMap" xfId="32885" xr:uid="{00000000-0005-0000-0000-00003C3A0000}"/>
    <cellStyle name="40% - Accent4 6 2 10 3" xfId="8949" xr:uid="{00000000-0005-0000-0000-00003D3A0000}"/>
    <cellStyle name="40% - Accent4 6 2 10 3 2" xfId="22550" xr:uid="{00000000-0005-0000-0000-00003E3A0000}"/>
    <cellStyle name="40% - Accent4 6 2 10 3_CountryRegionMap" xfId="32886" xr:uid="{00000000-0005-0000-0000-00003F3A0000}"/>
    <cellStyle name="40% - Accent4 6 2 10 4" xfId="22551" xr:uid="{00000000-0005-0000-0000-0000403A0000}"/>
    <cellStyle name="40% - Accent4 6 2 10_Attribute (16-17)" xfId="8950" xr:uid="{00000000-0005-0000-0000-0000413A0000}"/>
    <cellStyle name="40% - Accent4 6 2 11" xfId="8951" xr:uid="{00000000-0005-0000-0000-0000423A0000}"/>
    <cellStyle name="40% - Accent4 6 2 11 2" xfId="22552" xr:uid="{00000000-0005-0000-0000-0000433A0000}"/>
    <cellStyle name="40% - Accent4 6 2 11_CountryRegionMap" xfId="32887" xr:uid="{00000000-0005-0000-0000-0000443A0000}"/>
    <cellStyle name="40% - Accent4 6 2 12" xfId="22553" xr:uid="{00000000-0005-0000-0000-0000453A0000}"/>
    <cellStyle name="40% - Accent4 6 2 13" xfId="22554" xr:uid="{00000000-0005-0000-0000-0000463A0000}"/>
    <cellStyle name="40% - Accent4 6 2 14" xfId="22555" xr:uid="{00000000-0005-0000-0000-0000473A0000}"/>
    <cellStyle name="40% - Accent4 6 2 15" xfId="22556" xr:uid="{00000000-0005-0000-0000-0000483A0000}"/>
    <cellStyle name="40% - Accent4 6 2 16" xfId="22557" xr:uid="{00000000-0005-0000-0000-0000493A0000}"/>
    <cellStyle name="40% - Accent4 6 2 17" xfId="22558" xr:uid="{00000000-0005-0000-0000-00004A3A0000}"/>
    <cellStyle name="40% - Accent4 6 2 2" xfId="8952" xr:uid="{00000000-0005-0000-0000-00004B3A0000}"/>
    <cellStyle name="40% - Accent4 6 2 2 10" xfId="22559" xr:uid="{00000000-0005-0000-0000-00004C3A0000}"/>
    <cellStyle name="40% - Accent4 6 2 2 2" xfId="8953" xr:uid="{00000000-0005-0000-0000-00004D3A0000}"/>
    <cellStyle name="40% - Accent4 6 2 2 2 2" xfId="8954" xr:uid="{00000000-0005-0000-0000-00004E3A0000}"/>
    <cellStyle name="40% - Accent4 6 2 2 2 2 2" xfId="8955" xr:uid="{00000000-0005-0000-0000-00004F3A0000}"/>
    <cellStyle name="40% - Accent4 6 2 2 2 2 2 2" xfId="22560" xr:uid="{00000000-0005-0000-0000-0000503A0000}"/>
    <cellStyle name="40% - Accent4 6 2 2 2 2 2_CountryRegionMap" xfId="32888" xr:uid="{00000000-0005-0000-0000-0000513A0000}"/>
    <cellStyle name="40% - Accent4 6 2 2 2 2 3" xfId="8956" xr:uid="{00000000-0005-0000-0000-0000523A0000}"/>
    <cellStyle name="40% - Accent4 6 2 2 2 2 3 2" xfId="22561" xr:uid="{00000000-0005-0000-0000-0000533A0000}"/>
    <cellStyle name="40% - Accent4 6 2 2 2 2 3_CountryRegionMap" xfId="32889" xr:uid="{00000000-0005-0000-0000-0000543A0000}"/>
    <cellStyle name="40% - Accent4 6 2 2 2 2 4" xfId="22562" xr:uid="{00000000-0005-0000-0000-0000553A0000}"/>
    <cellStyle name="40% - Accent4 6 2 2 2 2_Attribute (16-17)" xfId="8957" xr:uid="{00000000-0005-0000-0000-0000563A0000}"/>
    <cellStyle name="40% - Accent4 6 2 2 2 3" xfId="8958" xr:uid="{00000000-0005-0000-0000-0000573A0000}"/>
    <cellStyle name="40% - Accent4 6 2 2 2 3 2" xfId="22563" xr:uid="{00000000-0005-0000-0000-0000583A0000}"/>
    <cellStyle name="40% - Accent4 6 2 2 2 3_CountryRegionMap" xfId="32890" xr:uid="{00000000-0005-0000-0000-0000593A0000}"/>
    <cellStyle name="40% - Accent4 6 2 2 2 4" xfId="22564" xr:uid="{00000000-0005-0000-0000-00005A3A0000}"/>
    <cellStyle name="40% - Accent4 6 2 2 2 5" xfId="22565" xr:uid="{00000000-0005-0000-0000-00005B3A0000}"/>
    <cellStyle name="40% - Accent4 6 2 2 2 6" xfId="22566" xr:uid="{00000000-0005-0000-0000-00005C3A0000}"/>
    <cellStyle name="40% - Accent4 6 2 2 2 7" xfId="22567" xr:uid="{00000000-0005-0000-0000-00005D3A0000}"/>
    <cellStyle name="40% - Accent4 6 2 2 2_Attribute (16-17)" xfId="8959" xr:uid="{00000000-0005-0000-0000-00005E3A0000}"/>
    <cellStyle name="40% - Accent4 6 2 2 3" xfId="8960" xr:uid="{00000000-0005-0000-0000-00005F3A0000}"/>
    <cellStyle name="40% - Accent4 6 2 2 3 2" xfId="8961" xr:uid="{00000000-0005-0000-0000-0000603A0000}"/>
    <cellStyle name="40% - Accent4 6 2 2 3 2 2" xfId="8962" xr:uid="{00000000-0005-0000-0000-0000613A0000}"/>
    <cellStyle name="40% - Accent4 6 2 2 3 2 2 2" xfId="22568" xr:uid="{00000000-0005-0000-0000-0000623A0000}"/>
    <cellStyle name="40% - Accent4 6 2 2 3 2 2_CountryRegionMap" xfId="32891" xr:uid="{00000000-0005-0000-0000-0000633A0000}"/>
    <cellStyle name="40% - Accent4 6 2 2 3 2 3" xfId="8963" xr:uid="{00000000-0005-0000-0000-0000643A0000}"/>
    <cellStyle name="40% - Accent4 6 2 2 3 2 3 2" xfId="22569" xr:uid="{00000000-0005-0000-0000-0000653A0000}"/>
    <cellStyle name="40% - Accent4 6 2 2 3 2 3_CountryRegionMap" xfId="32892" xr:uid="{00000000-0005-0000-0000-0000663A0000}"/>
    <cellStyle name="40% - Accent4 6 2 2 3 2 4" xfId="22570" xr:uid="{00000000-0005-0000-0000-0000673A0000}"/>
    <cellStyle name="40% - Accent4 6 2 2 3 2_Attribute (16-17)" xfId="8964" xr:uid="{00000000-0005-0000-0000-0000683A0000}"/>
    <cellStyle name="40% - Accent4 6 2 2 3 3" xfId="8965" xr:uid="{00000000-0005-0000-0000-0000693A0000}"/>
    <cellStyle name="40% - Accent4 6 2 2 3 3 2" xfId="22571" xr:uid="{00000000-0005-0000-0000-00006A3A0000}"/>
    <cellStyle name="40% - Accent4 6 2 2 3 3_CountryRegionMap" xfId="32893" xr:uid="{00000000-0005-0000-0000-00006B3A0000}"/>
    <cellStyle name="40% - Accent4 6 2 2 3 4" xfId="22572" xr:uid="{00000000-0005-0000-0000-00006C3A0000}"/>
    <cellStyle name="40% - Accent4 6 2 2 3 5" xfId="22573" xr:uid="{00000000-0005-0000-0000-00006D3A0000}"/>
    <cellStyle name="40% - Accent4 6 2 2 3 6" xfId="22574" xr:uid="{00000000-0005-0000-0000-00006E3A0000}"/>
    <cellStyle name="40% - Accent4 6 2 2 3 7" xfId="22575" xr:uid="{00000000-0005-0000-0000-00006F3A0000}"/>
    <cellStyle name="40% - Accent4 6 2 2 3_Attribute (16-17)" xfId="8966" xr:uid="{00000000-0005-0000-0000-0000703A0000}"/>
    <cellStyle name="40% - Accent4 6 2 2 4" xfId="8967" xr:uid="{00000000-0005-0000-0000-0000713A0000}"/>
    <cellStyle name="40% - Accent4 6 2 2 4 2" xfId="8968" xr:uid="{00000000-0005-0000-0000-0000723A0000}"/>
    <cellStyle name="40% - Accent4 6 2 2 4 2 2" xfId="8969" xr:uid="{00000000-0005-0000-0000-0000733A0000}"/>
    <cellStyle name="40% - Accent4 6 2 2 4 2 2 2" xfId="22576" xr:uid="{00000000-0005-0000-0000-0000743A0000}"/>
    <cellStyle name="40% - Accent4 6 2 2 4 2 2_CountryRegionMap" xfId="32894" xr:uid="{00000000-0005-0000-0000-0000753A0000}"/>
    <cellStyle name="40% - Accent4 6 2 2 4 2 3" xfId="8970" xr:uid="{00000000-0005-0000-0000-0000763A0000}"/>
    <cellStyle name="40% - Accent4 6 2 2 4 2 3 2" xfId="22577" xr:uid="{00000000-0005-0000-0000-0000773A0000}"/>
    <cellStyle name="40% - Accent4 6 2 2 4 2 3_CountryRegionMap" xfId="32895" xr:uid="{00000000-0005-0000-0000-0000783A0000}"/>
    <cellStyle name="40% - Accent4 6 2 2 4 2 4" xfId="22578" xr:uid="{00000000-0005-0000-0000-0000793A0000}"/>
    <cellStyle name="40% - Accent4 6 2 2 4 2_Attribute (16-17)" xfId="8971" xr:uid="{00000000-0005-0000-0000-00007A3A0000}"/>
    <cellStyle name="40% - Accent4 6 2 2 4 3" xfId="8972" xr:uid="{00000000-0005-0000-0000-00007B3A0000}"/>
    <cellStyle name="40% - Accent4 6 2 2 4 3 2" xfId="22579" xr:uid="{00000000-0005-0000-0000-00007C3A0000}"/>
    <cellStyle name="40% - Accent4 6 2 2 4 3_CountryRegionMap" xfId="32896" xr:uid="{00000000-0005-0000-0000-00007D3A0000}"/>
    <cellStyle name="40% - Accent4 6 2 2 4 4" xfId="22580" xr:uid="{00000000-0005-0000-0000-00007E3A0000}"/>
    <cellStyle name="40% - Accent4 6 2 2 4 5" xfId="22581" xr:uid="{00000000-0005-0000-0000-00007F3A0000}"/>
    <cellStyle name="40% - Accent4 6 2 2 4 6" xfId="22582" xr:uid="{00000000-0005-0000-0000-0000803A0000}"/>
    <cellStyle name="40% - Accent4 6 2 2 4 7" xfId="22583" xr:uid="{00000000-0005-0000-0000-0000813A0000}"/>
    <cellStyle name="40% - Accent4 6 2 2 4_Attribute (16-17)" xfId="8973" xr:uid="{00000000-0005-0000-0000-0000823A0000}"/>
    <cellStyle name="40% - Accent4 6 2 2 5" xfId="8974" xr:uid="{00000000-0005-0000-0000-0000833A0000}"/>
    <cellStyle name="40% - Accent4 6 2 2 6" xfId="8975" xr:uid="{00000000-0005-0000-0000-0000843A0000}"/>
    <cellStyle name="40% - Accent4 6 2 2 7" xfId="8976" xr:uid="{00000000-0005-0000-0000-0000853A0000}"/>
    <cellStyle name="40% - Accent4 6 2 2 8" xfId="8977" xr:uid="{00000000-0005-0000-0000-0000863A0000}"/>
    <cellStyle name="40% - Accent4 6 2 2 8 2" xfId="8978" xr:uid="{00000000-0005-0000-0000-0000873A0000}"/>
    <cellStyle name="40% - Accent4 6 2 2 8 2 2" xfId="22584" xr:uid="{00000000-0005-0000-0000-0000883A0000}"/>
    <cellStyle name="40% - Accent4 6 2 2 8 2_CountryRegionMap" xfId="32897" xr:uid="{00000000-0005-0000-0000-0000893A0000}"/>
    <cellStyle name="40% - Accent4 6 2 2 8 3" xfId="8979" xr:uid="{00000000-0005-0000-0000-00008A3A0000}"/>
    <cellStyle name="40% - Accent4 6 2 2 8 3 2" xfId="22585" xr:uid="{00000000-0005-0000-0000-00008B3A0000}"/>
    <cellStyle name="40% - Accent4 6 2 2 8 3_CountryRegionMap" xfId="32898" xr:uid="{00000000-0005-0000-0000-00008C3A0000}"/>
    <cellStyle name="40% - Accent4 6 2 2 8 4" xfId="22586" xr:uid="{00000000-0005-0000-0000-00008D3A0000}"/>
    <cellStyle name="40% - Accent4 6 2 2 8_Attribute (16-17)" xfId="8980" xr:uid="{00000000-0005-0000-0000-00008E3A0000}"/>
    <cellStyle name="40% - Accent4 6 2 2 9" xfId="8981" xr:uid="{00000000-0005-0000-0000-00008F3A0000}"/>
    <cellStyle name="40% - Accent4 6 2 2 9 2" xfId="22587" xr:uid="{00000000-0005-0000-0000-0000903A0000}"/>
    <cellStyle name="40% - Accent4 6 2 2 9_CountryRegionMap" xfId="32899" xr:uid="{00000000-0005-0000-0000-0000913A0000}"/>
    <cellStyle name="40% - Accent4 6 2 2_Attribute (16-17)" xfId="8982" xr:uid="{00000000-0005-0000-0000-0000923A0000}"/>
    <cellStyle name="40% - Accent4 6 2 3" xfId="8983" xr:uid="{00000000-0005-0000-0000-0000933A0000}"/>
    <cellStyle name="40% - Accent4 6 2 3 10" xfId="22588" xr:uid="{00000000-0005-0000-0000-0000943A0000}"/>
    <cellStyle name="40% - Accent4 6 2 3 2" xfId="8984" xr:uid="{00000000-0005-0000-0000-0000953A0000}"/>
    <cellStyle name="40% - Accent4 6 2 3 2 2" xfId="8985" xr:uid="{00000000-0005-0000-0000-0000963A0000}"/>
    <cellStyle name="40% - Accent4 6 2 3 2 2 2" xfId="8986" xr:uid="{00000000-0005-0000-0000-0000973A0000}"/>
    <cellStyle name="40% - Accent4 6 2 3 2 2 2 2" xfId="22589" xr:uid="{00000000-0005-0000-0000-0000983A0000}"/>
    <cellStyle name="40% - Accent4 6 2 3 2 2 2_CountryRegionMap" xfId="32900" xr:uid="{00000000-0005-0000-0000-0000993A0000}"/>
    <cellStyle name="40% - Accent4 6 2 3 2 2 3" xfId="8987" xr:uid="{00000000-0005-0000-0000-00009A3A0000}"/>
    <cellStyle name="40% - Accent4 6 2 3 2 2 3 2" xfId="22590" xr:uid="{00000000-0005-0000-0000-00009B3A0000}"/>
    <cellStyle name="40% - Accent4 6 2 3 2 2 3_CountryRegionMap" xfId="32901" xr:uid="{00000000-0005-0000-0000-00009C3A0000}"/>
    <cellStyle name="40% - Accent4 6 2 3 2 2 4" xfId="22591" xr:uid="{00000000-0005-0000-0000-00009D3A0000}"/>
    <cellStyle name="40% - Accent4 6 2 3 2 2_Attribute (16-17)" xfId="8988" xr:uid="{00000000-0005-0000-0000-00009E3A0000}"/>
    <cellStyle name="40% - Accent4 6 2 3 2 3" xfId="8989" xr:uid="{00000000-0005-0000-0000-00009F3A0000}"/>
    <cellStyle name="40% - Accent4 6 2 3 2 3 2" xfId="22592" xr:uid="{00000000-0005-0000-0000-0000A03A0000}"/>
    <cellStyle name="40% - Accent4 6 2 3 2 3_CountryRegionMap" xfId="32902" xr:uid="{00000000-0005-0000-0000-0000A13A0000}"/>
    <cellStyle name="40% - Accent4 6 2 3 2 4" xfId="22593" xr:uid="{00000000-0005-0000-0000-0000A23A0000}"/>
    <cellStyle name="40% - Accent4 6 2 3 2 5" xfId="22594" xr:uid="{00000000-0005-0000-0000-0000A33A0000}"/>
    <cellStyle name="40% - Accent4 6 2 3 2 6" xfId="22595" xr:uid="{00000000-0005-0000-0000-0000A43A0000}"/>
    <cellStyle name="40% - Accent4 6 2 3 2 7" xfId="22596" xr:uid="{00000000-0005-0000-0000-0000A53A0000}"/>
    <cellStyle name="40% - Accent4 6 2 3 2_Attribute (16-17)" xfId="8990" xr:uid="{00000000-0005-0000-0000-0000A63A0000}"/>
    <cellStyle name="40% - Accent4 6 2 3 3" xfId="8991" xr:uid="{00000000-0005-0000-0000-0000A73A0000}"/>
    <cellStyle name="40% - Accent4 6 2 3 3 2" xfId="8992" xr:uid="{00000000-0005-0000-0000-0000A83A0000}"/>
    <cellStyle name="40% - Accent4 6 2 3 3 2 2" xfId="8993" xr:uid="{00000000-0005-0000-0000-0000A93A0000}"/>
    <cellStyle name="40% - Accent4 6 2 3 3 2 2 2" xfId="22597" xr:uid="{00000000-0005-0000-0000-0000AA3A0000}"/>
    <cellStyle name="40% - Accent4 6 2 3 3 2 2_CountryRegionMap" xfId="32903" xr:uid="{00000000-0005-0000-0000-0000AB3A0000}"/>
    <cellStyle name="40% - Accent4 6 2 3 3 2 3" xfId="8994" xr:uid="{00000000-0005-0000-0000-0000AC3A0000}"/>
    <cellStyle name="40% - Accent4 6 2 3 3 2 3 2" xfId="22598" xr:uid="{00000000-0005-0000-0000-0000AD3A0000}"/>
    <cellStyle name="40% - Accent4 6 2 3 3 2 3_CountryRegionMap" xfId="32904" xr:uid="{00000000-0005-0000-0000-0000AE3A0000}"/>
    <cellStyle name="40% - Accent4 6 2 3 3 2 4" xfId="22599" xr:uid="{00000000-0005-0000-0000-0000AF3A0000}"/>
    <cellStyle name="40% - Accent4 6 2 3 3 2_Attribute (16-17)" xfId="8995" xr:uid="{00000000-0005-0000-0000-0000B03A0000}"/>
    <cellStyle name="40% - Accent4 6 2 3 3 3" xfId="8996" xr:uid="{00000000-0005-0000-0000-0000B13A0000}"/>
    <cellStyle name="40% - Accent4 6 2 3 3 3 2" xfId="22600" xr:uid="{00000000-0005-0000-0000-0000B23A0000}"/>
    <cellStyle name="40% - Accent4 6 2 3 3 3_CountryRegionMap" xfId="32905" xr:uid="{00000000-0005-0000-0000-0000B33A0000}"/>
    <cellStyle name="40% - Accent4 6 2 3 3 4" xfId="22601" xr:uid="{00000000-0005-0000-0000-0000B43A0000}"/>
    <cellStyle name="40% - Accent4 6 2 3 3 5" xfId="22602" xr:uid="{00000000-0005-0000-0000-0000B53A0000}"/>
    <cellStyle name="40% - Accent4 6 2 3 3 6" xfId="22603" xr:uid="{00000000-0005-0000-0000-0000B63A0000}"/>
    <cellStyle name="40% - Accent4 6 2 3 3 7" xfId="22604" xr:uid="{00000000-0005-0000-0000-0000B73A0000}"/>
    <cellStyle name="40% - Accent4 6 2 3 3_Attribute (16-17)" xfId="8997" xr:uid="{00000000-0005-0000-0000-0000B83A0000}"/>
    <cellStyle name="40% - Accent4 6 2 3 4" xfId="8998" xr:uid="{00000000-0005-0000-0000-0000B93A0000}"/>
    <cellStyle name="40% - Accent4 6 2 3 4 2" xfId="8999" xr:uid="{00000000-0005-0000-0000-0000BA3A0000}"/>
    <cellStyle name="40% - Accent4 6 2 3 4 2 2" xfId="9000" xr:uid="{00000000-0005-0000-0000-0000BB3A0000}"/>
    <cellStyle name="40% - Accent4 6 2 3 4 2 2 2" xfId="22605" xr:uid="{00000000-0005-0000-0000-0000BC3A0000}"/>
    <cellStyle name="40% - Accent4 6 2 3 4 2 2_CountryRegionMap" xfId="32906" xr:uid="{00000000-0005-0000-0000-0000BD3A0000}"/>
    <cellStyle name="40% - Accent4 6 2 3 4 2 3" xfId="9001" xr:uid="{00000000-0005-0000-0000-0000BE3A0000}"/>
    <cellStyle name="40% - Accent4 6 2 3 4 2 3 2" xfId="22606" xr:uid="{00000000-0005-0000-0000-0000BF3A0000}"/>
    <cellStyle name="40% - Accent4 6 2 3 4 2 3_CountryRegionMap" xfId="32907" xr:uid="{00000000-0005-0000-0000-0000C03A0000}"/>
    <cellStyle name="40% - Accent4 6 2 3 4 2 4" xfId="22607" xr:uid="{00000000-0005-0000-0000-0000C13A0000}"/>
    <cellStyle name="40% - Accent4 6 2 3 4 2_Attribute (16-17)" xfId="9002" xr:uid="{00000000-0005-0000-0000-0000C23A0000}"/>
    <cellStyle name="40% - Accent4 6 2 3 4 3" xfId="9003" xr:uid="{00000000-0005-0000-0000-0000C33A0000}"/>
    <cellStyle name="40% - Accent4 6 2 3 4 3 2" xfId="22608" xr:uid="{00000000-0005-0000-0000-0000C43A0000}"/>
    <cellStyle name="40% - Accent4 6 2 3 4 3_CountryRegionMap" xfId="32908" xr:uid="{00000000-0005-0000-0000-0000C53A0000}"/>
    <cellStyle name="40% - Accent4 6 2 3 4 4" xfId="22609" xr:uid="{00000000-0005-0000-0000-0000C63A0000}"/>
    <cellStyle name="40% - Accent4 6 2 3 4 5" xfId="22610" xr:uid="{00000000-0005-0000-0000-0000C73A0000}"/>
    <cellStyle name="40% - Accent4 6 2 3 4 6" xfId="22611" xr:uid="{00000000-0005-0000-0000-0000C83A0000}"/>
    <cellStyle name="40% - Accent4 6 2 3 4 7" xfId="22612" xr:uid="{00000000-0005-0000-0000-0000C93A0000}"/>
    <cellStyle name="40% - Accent4 6 2 3 4_Attribute (16-17)" xfId="9004" xr:uid="{00000000-0005-0000-0000-0000CA3A0000}"/>
    <cellStyle name="40% - Accent4 6 2 3 5" xfId="9005" xr:uid="{00000000-0005-0000-0000-0000CB3A0000}"/>
    <cellStyle name="40% - Accent4 6 2 3 6" xfId="9006" xr:uid="{00000000-0005-0000-0000-0000CC3A0000}"/>
    <cellStyle name="40% - Accent4 6 2 3 7" xfId="9007" xr:uid="{00000000-0005-0000-0000-0000CD3A0000}"/>
    <cellStyle name="40% - Accent4 6 2 3 8" xfId="9008" xr:uid="{00000000-0005-0000-0000-0000CE3A0000}"/>
    <cellStyle name="40% - Accent4 6 2 3 8 2" xfId="9009" xr:uid="{00000000-0005-0000-0000-0000CF3A0000}"/>
    <cellStyle name="40% - Accent4 6 2 3 8 2 2" xfId="22613" xr:uid="{00000000-0005-0000-0000-0000D03A0000}"/>
    <cellStyle name="40% - Accent4 6 2 3 8 2_CountryRegionMap" xfId="32909" xr:uid="{00000000-0005-0000-0000-0000D13A0000}"/>
    <cellStyle name="40% - Accent4 6 2 3 8 3" xfId="9010" xr:uid="{00000000-0005-0000-0000-0000D23A0000}"/>
    <cellStyle name="40% - Accent4 6 2 3 8 3 2" xfId="22614" xr:uid="{00000000-0005-0000-0000-0000D33A0000}"/>
    <cellStyle name="40% - Accent4 6 2 3 8 3_CountryRegionMap" xfId="32910" xr:uid="{00000000-0005-0000-0000-0000D43A0000}"/>
    <cellStyle name="40% - Accent4 6 2 3 8 4" xfId="22615" xr:uid="{00000000-0005-0000-0000-0000D53A0000}"/>
    <cellStyle name="40% - Accent4 6 2 3 8_Attribute (16-17)" xfId="9011" xr:uid="{00000000-0005-0000-0000-0000D63A0000}"/>
    <cellStyle name="40% - Accent4 6 2 3 9" xfId="9012" xr:uid="{00000000-0005-0000-0000-0000D73A0000}"/>
    <cellStyle name="40% - Accent4 6 2 3 9 2" xfId="22616" xr:uid="{00000000-0005-0000-0000-0000D83A0000}"/>
    <cellStyle name="40% - Accent4 6 2 3 9_CountryRegionMap" xfId="32911" xr:uid="{00000000-0005-0000-0000-0000D93A0000}"/>
    <cellStyle name="40% - Accent4 6 2 3_Attribute (16-17)" xfId="9013" xr:uid="{00000000-0005-0000-0000-0000DA3A0000}"/>
    <cellStyle name="40% - Accent4 6 2 4" xfId="9014" xr:uid="{00000000-0005-0000-0000-0000DB3A0000}"/>
    <cellStyle name="40% - Accent4 6 2 4 2" xfId="9015" xr:uid="{00000000-0005-0000-0000-0000DC3A0000}"/>
    <cellStyle name="40% - Accent4 6 2 4 2 2" xfId="9016" xr:uid="{00000000-0005-0000-0000-0000DD3A0000}"/>
    <cellStyle name="40% - Accent4 6 2 4 2 2 2" xfId="22617" xr:uid="{00000000-0005-0000-0000-0000DE3A0000}"/>
    <cellStyle name="40% - Accent4 6 2 4 2 2_CountryRegionMap" xfId="32912" xr:uid="{00000000-0005-0000-0000-0000DF3A0000}"/>
    <cellStyle name="40% - Accent4 6 2 4 2 3" xfId="9017" xr:uid="{00000000-0005-0000-0000-0000E03A0000}"/>
    <cellStyle name="40% - Accent4 6 2 4 2 3 2" xfId="22618" xr:uid="{00000000-0005-0000-0000-0000E13A0000}"/>
    <cellStyle name="40% - Accent4 6 2 4 2 3_CountryRegionMap" xfId="32913" xr:uid="{00000000-0005-0000-0000-0000E23A0000}"/>
    <cellStyle name="40% - Accent4 6 2 4 2 4" xfId="22619" xr:uid="{00000000-0005-0000-0000-0000E33A0000}"/>
    <cellStyle name="40% - Accent4 6 2 4 2_Attribute (16-17)" xfId="9018" xr:uid="{00000000-0005-0000-0000-0000E43A0000}"/>
    <cellStyle name="40% - Accent4 6 2 4 3" xfId="9019" xr:uid="{00000000-0005-0000-0000-0000E53A0000}"/>
    <cellStyle name="40% - Accent4 6 2 4 3 2" xfId="22620" xr:uid="{00000000-0005-0000-0000-0000E63A0000}"/>
    <cellStyle name="40% - Accent4 6 2 4 3_CountryRegionMap" xfId="32914" xr:uid="{00000000-0005-0000-0000-0000E73A0000}"/>
    <cellStyle name="40% - Accent4 6 2 4 4" xfId="22621" xr:uid="{00000000-0005-0000-0000-0000E83A0000}"/>
    <cellStyle name="40% - Accent4 6 2 4 5" xfId="22622" xr:uid="{00000000-0005-0000-0000-0000E93A0000}"/>
    <cellStyle name="40% - Accent4 6 2 4 6" xfId="22623" xr:uid="{00000000-0005-0000-0000-0000EA3A0000}"/>
    <cellStyle name="40% - Accent4 6 2 4 7" xfId="22624" xr:uid="{00000000-0005-0000-0000-0000EB3A0000}"/>
    <cellStyle name="40% - Accent4 6 2 4_Attribute (16-17)" xfId="9020" xr:uid="{00000000-0005-0000-0000-0000EC3A0000}"/>
    <cellStyle name="40% - Accent4 6 2 5" xfId="9021" xr:uid="{00000000-0005-0000-0000-0000ED3A0000}"/>
    <cellStyle name="40% - Accent4 6 2 5 2" xfId="9022" xr:uid="{00000000-0005-0000-0000-0000EE3A0000}"/>
    <cellStyle name="40% - Accent4 6 2 5 2 2" xfId="9023" xr:uid="{00000000-0005-0000-0000-0000EF3A0000}"/>
    <cellStyle name="40% - Accent4 6 2 5 2 2 2" xfId="22625" xr:uid="{00000000-0005-0000-0000-0000F03A0000}"/>
    <cellStyle name="40% - Accent4 6 2 5 2 2_CountryRegionMap" xfId="32915" xr:uid="{00000000-0005-0000-0000-0000F13A0000}"/>
    <cellStyle name="40% - Accent4 6 2 5 2 3" xfId="9024" xr:uid="{00000000-0005-0000-0000-0000F23A0000}"/>
    <cellStyle name="40% - Accent4 6 2 5 2 3 2" xfId="22626" xr:uid="{00000000-0005-0000-0000-0000F33A0000}"/>
    <cellStyle name="40% - Accent4 6 2 5 2 3_CountryRegionMap" xfId="32916" xr:uid="{00000000-0005-0000-0000-0000F43A0000}"/>
    <cellStyle name="40% - Accent4 6 2 5 2 4" xfId="22627" xr:uid="{00000000-0005-0000-0000-0000F53A0000}"/>
    <cellStyle name="40% - Accent4 6 2 5 2_Attribute (16-17)" xfId="9025" xr:uid="{00000000-0005-0000-0000-0000F63A0000}"/>
    <cellStyle name="40% - Accent4 6 2 5 3" xfId="9026" xr:uid="{00000000-0005-0000-0000-0000F73A0000}"/>
    <cellStyle name="40% - Accent4 6 2 5 3 2" xfId="22628" xr:uid="{00000000-0005-0000-0000-0000F83A0000}"/>
    <cellStyle name="40% - Accent4 6 2 5 3_CountryRegionMap" xfId="32917" xr:uid="{00000000-0005-0000-0000-0000F93A0000}"/>
    <cellStyle name="40% - Accent4 6 2 5 4" xfId="22629" xr:uid="{00000000-0005-0000-0000-0000FA3A0000}"/>
    <cellStyle name="40% - Accent4 6 2 5 5" xfId="22630" xr:uid="{00000000-0005-0000-0000-0000FB3A0000}"/>
    <cellStyle name="40% - Accent4 6 2 5 6" xfId="22631" xr:uid="{00000000-0005-0000-0000-0000FC3A0000}"/>
    <cellStyle name="40% - Accent4 6 2 5 7" xfId="22632" xr:uid="{00000000-0005-0000-0000-0000FD3A0000}"/>
    <cellStyle name="40% - Accent4 6 2 5_Attribute (16-17)" xfId="9027" xr:uid="{00000000-0005-0000-0000-0000FE3A0000}"/>
    <cellStyle name="40% - Accent4 6 2 6" xfId="9028" xr:uid="{00000000-0005-0000-0000-0000FF3A0000}"/>
    <cellStyle name="40% - Accent4 6 2 6 2" xfId="9029" xr:uid="{00000000-0005-0000-0000-0000003B0000}"/>
    <cellStyle name="40% - Accent4 6 2 6 2 2" xfId="9030" xr:uid="{00000000-0005-0000-0000-0000013B0000}"/>
    <cellStyle name="40% - Accent4 6 2 6 2 2 2" xfId="22633" xr:uid="{00000000-0005-0000-0000-0000023B0000}"/>
    <cellStyle name="40% - Accent4 6 2 6 2 2_CountryRegionMap" xfId="32918" xr:uid="{00000000-0005-0000-0000-0000033B0000}"/>
    <cellStyle name="40% - Accent4 6 2 6 2 3" xfId="9031" xr:uid="{00000000-0005-0000-0000-0000043B0000}"/>
    <cellStyle name="40% - Accent4 6 2 6 2 3 2" xfId="22634" xr:uid="{00000000-0005-0000-0000-0000053B0000}"/>
    <cellStyle name="40% - Accent4 6 2 6 2 3_CountryRegionMap" xfId="32919" xr:uid="{00000000-0005-0000-0000-0000063B0000}"/>
    <cellStyle name="40% - Accent4 6 2 6 2 4" xfId="22635" xr:uid="{00000000-0005-0000-0000-0000073B0000}"/>
    <cellStyle name="40% - Accent4 6 2 6 2_Attribute (16-17)" xfId="9032" xr:uid="{00000000-0005-0000-0000-0000083B0000}"/>
    <cellStyle name="40% - Accent4 6 2 6 3" xfId="9033" xr:uid="{00000000-0005-0000-0000-0000093B0000}"/>
    <cellStyle name="40% - Accent4 6 2 6 3 2" xfId="22636" xr:uid="{00000000-0005-0000-0000-00000A3B0000}"/>
    <cellStyle name="40% - Accent4 6 2 6 3_CountryRegionMap" xfId="32920" xr:uid="{00000000-0005-0000-0000-00000B3B0000}"/>
    <cellStyle name="40% - Accent4 6 2 6 4" xfId="22637" xr:uid="{00000000-0005-0000-0000-00000C3B0000}"/>
    <cellStyle name="40% - Accent4 6 2 6 5" xfId="22638" xr:uid="{00000000-0005-0000-0000-00000D3B0000}"/>
    <cellStyle name="40% - Accent4 6 2 6 6" xfId="22639" xr:uid="{00000000-0005-0000-0000-00000E3B0000}"/>
    <cellStyle name="40% - Accent4 6 2 6 7" xfId="22640" xr:uid="{00000000-0005-0000-0000-00000F3B0000}"/>
    <cellStyle name="40% - Accent4 6 2 6_Attribute (16-17)" xfId="9034" xr:uid="{00000000-0005-0000-0000-0000103B0000}"/>
    <cellStyle name="40% - Accent4 6 2 7" xfId="9035" xr:uid="{00000000-0005-0000-0000-0000113B0000}"/>
    <cellStyle name="40% - Accent4 6 2 8" xfId="9036" xr:uid="{00000000-0005-0000-0000-0000123B0000}"/>
    <cellStyle name="40% - Accent4 6 2 9" xfId="9037" xr:uid="{00000000-0005-0000-0000-0000133B0000}"/>
    <cellStyle name="40% - Accent4 6 2_Attribute" xfId="18048" xr:uid="{00000000-0005-0000-0000-0000143B0000}"/>
    <cellStyle name="40% - Accent4 6 3" xfId="9038" xr:uid="{00000000-0005-0000-0000-0000153B0000}"/>
    <cellStyle name="40% - Accent4 6 3 10" xfId="22641" xr:uid="{00000000-0005-0000-0000-0000163B0000}"/>
    <cellStyle name="40% - Accent4 6 3 2" xfId="9039" xr:uid="{00000000-0005-0000-0000-0000173B0000}"/>
    <cellStyle name="40% - Accent4 6 3 2 2" xfId="9040" xr:uid="{00000000-0005-0000-0000-0000183B0000}"/>
    <cellStyle name="40% - Accent4 6 3 2 2 2" xfId="9041" xr:uid="{00000000-0005-0000-0000-0000193B0000}"/>
    <cellStyle name="40% - Accent4 6 3 2 2 2 2" xfId="22642" xr:uid="{00000000-0005-0000-0000-00001A3B0000}"/>
    <cellStyle name="40% - Accent4 6 3 2 2 2_CountryRegionMap" xfId="32921" xr:uid="{00000000-0005-0000-0000-00001B3B0000}"/>
    <cellStyle name="40% - Accent4 6 3 2 2 3" xfId="9042" xr:uid="{00000000-0005-0000-0000-00001C3B0000}"/>
    <cellStyle name="40% - Accent4 6 3 2 2 3 2" xfId="22643" xr:uid="{00000000-0005-0000-0000-00001D3B0000}"/>
    <cellStyle name="40% - Accent4 6 3 2 2 3_CountryRegionMap" xfId="32922" xr:uid="{00000000-0005-0000-0000-00001E3B0000}"/>
    <cellStyle name="40% - Accent4 6 3 2 2 4" xfId="22644" xr:uid="{00000000-0005-0000-0000-00001F3B0000}"/>
    <cellStyle name="40% - Accent4 6 3 2 2_Attribute (16-17)" xfId="9043" xr:uid="{00000000-0005-0000-0000-0000203B0000}"/>
    <cellStyle name="40% - Accent4 6 3 2 3" xfId="9044" xr:uid="{00000000-0005-0000-0000-0000213B0000}"/>
    <cellStyle name="40% - Accent4 6 3 2 3 2" xfId="22645" xr:uid="{00000000-0005-0000-0000-0000223B0000}"/>
    <cellStyle name="40% - Accent4 6 3 2 3_CountryRegionMap" xfId="32923" xr:uid="{00000000-0005-0000-0000-0000233B0000}"/>
    <cellStyle name="40% - Accent4 6 3 2 4" xfId="22646" xr:uid="{00000000-0005-0000-0000-0000243B0000}"/>
    <cellStyle name="40% - Accent4 6 3 2 5" xfId="22647" xr:uid="{00000000-0005-0000-0000-0000253B0000}"/>
    <cellStyle name="40% - Accent4 6 3 2 6" xfId="22648" xr:uid="{00000000-0005-0000-0000-0000263B0000}"/>
    <cellStyle name="40% - Accent4 6 3 2 7" xfId="22649" xr:uid="{00000000-0005-0000-0000-0000273B0000}"/>
    <cellStyle name="40% - Accent4 6 3 2_Attribute (16-17)" xfId="9045" xr:uid="{00000000-0005-0000-0000-0000283B0000}"/>
    <cellStyle name="40% - Accent4 6 3 3" xfId="9046" xr:uid="{00000000-0005-0000-0000-0000293B0000}"/>
    <cellStyle name="40% - Accent4 6 3 3 2" xfId="9047" xr:uid="{00000000-0005-0000-0000-00002A3B0000}"/>
    <cellStyle name="40% - Accent4 6 3 3 2 2" xfId="9048" xr:uid="{00000000-0005-0000-0000-00002B3B0000}"/>
    <cellStyle name="40% - Accent4 6 3 3 2 2 2" xfId="22650" xr:uid="{00000000-0005-0000-0000-00002C3B0000}"/>
    <cellStyle name="40% - Accent4 6 3 3 2 2_CountryRegionMap" xfId="32924" xr:uid="{00000000-0005-0000-0000-00002D3B0000}"/>
    <cellStyle name="40% - Accent4 6 3 3 2 3" xfId="9049" xr:uid="{00000000-0005-0000-0000-00002E3B0000}"/>
    <cellStyle name="40% - Accent4 6 3 3 2 3 2" xfId="22651" xr:uid="{00000000-0005-0000-0000-00002F3B0000}"/>
    <cellStyle name="40% - Accent4 6 3 3 2 3_CountryRegionMap" xfId="32925" xr:uid="{00000000-0005-0000-0000-0000303B0000}"/>
    <cellStyle name="40% - Accent4 6 3 3 2 4" xfId="22652" xr:uid="{00000000-0005-0000-0000-0000313B0000}"/>
    <cellStyle name="40% - Accent4 6 3 3 2_Attribute (16-17)" xfId="9050" xr:uid="{00000000-0005-0000-0000-0000323B0000}"/>
    <cellStyle name="40% - Accent4 6 3 3 3" xfId="9051" xr:uid="{00000000-0005-0000-0000-0000333B0000}"/>
    <cellStyle name="40% - Accent4 6 3 3 3 2" xfId="22653" xr:uid="{00000000-0005-0000-0000-0000343B0000}"/>
    <cellStyle name="40% - Accent4 6 3 3 3_CountryRegionMap" xfId="32926" xr:uid="{00000000-0005-0000-0000-0000353B0000}"/>
    <cellStyle name="40% - Accent4 6 3 3 4" xfId="22654" xr:uid="{00000000-0005-0000-0000-0000363B0000}"/>
    <cellStyle name="40% - Accent4 6 3 3 5" xfId="22655" xr:uid="{00000000-0005-0000-0000-0000373B0000}"/>
    <cellStyle name="40% - Accent4 6 3 3 6" xfId="22656" xr:uid="{00000000-0005-0000-0000-0000383B0000}"/>
    <cellStyle name="40% - Accent4 6 3 3 7" xfId="22657" xr:uid="{00000000-0005-0000-0000-0000393B0000}"/>
    <cellStyle name="40% - Accent4 6 3 3_Attribute (16-17)" xfId="9052" xr:uid="{00000000-0005-0000-0000-00003A3B0000}"/>
    <cellStyle name="40% - Accent4 6 3 4" xfId="9053" xr:uid="{00000000-0005-0000-0000-00003B3B0000}"/>
    <cellStyle name="40% - Accent4 6 3 4 2" xfId="9054" xr:uid="{00000000-0005-0000-0000-00003C3B0000}"/>
    <cellStyle name="40% - Accent4 6 3 4 2 2" xfId="9055" xr:uid="{00000000-0005-0000-0000-00003D3B0000}"/>
    <cellStyle name="40% - Accent4 6 3 4 2 2 2" xfId="22658" xr:uid="{00000000-0005-0000-0000-00003E3B0000}"/>
    <cellStyle name="40% - Accent4 6 3 4 2 2_CountryRegionMap" xfId="32927" xr:uid="{00000000-0005-0000-0000-00003F3B0000}"/>
    <cellStyle name="40% - Accent4 6 3 4 2 3" xfId="9056" xr:uid="{00000000-0005-0000-0000-0000403B0000}"/>
    <cellStyle name="40% - Accent4 6 3 4 2 3 2" xfId="22659" xr:uid="{00000000-0005-0000-0000-0000413B0000}"/>
    <cellStyle name="40% - Accent4 6 3 4 2 3_CountryRegionMap" xfId="32928" xr:uid="{00000000-0005-0000-0000-0000423B0000}"/>
    <cellStyle name="40% - Accent4 6 3 4 2 4" xfId="22660" xr:uid="{00000000-0005-0000-0000-0000433B0000}"/>
    <cellStyle name="40% - Accent4 6 3 4 2_Attribute (16-17)" xfId="9057" xr:uid="{00000000-0005-0000-0000-0000443B0000}"/>
    <cellStyle name="40% - Accent4 6 3 4 3" xfId="9058" xr:uid="{00000000-0005-0000-0000-0000453B0000}"/>
    <cellStyle name="40% - Accent4 6 3 4 3 2" xfId="22661" xr:uid="{00000000-0005-0000-0000-0000463B0000}"/>
    <cellStyle name="40% - Accent4 6 3 4 3_CountryRegionMap" xfId="32929" xr:uid="{00000000-0005-0000-0000-0000473B0000}"/>
    <cellStyle name="40% - Accent4 6 3 4 4" xfId="22662" xr:uid="{00000000-0005-0000-0000-0000483B0000}"/>
    <cellStyle name="40% - Accent4 6 3 4 5" xfId="22663" xr:uid="{00000000-0005-0000-0000-0000493B0000}"/>
    <cellStyle name="40% - Accent4 6 3 4 6" xfId="22664" xr:uid="{00000000-0005-0000-0000-00004A3B0000}"/>
    <cellStyle name="40% - Accent4 6 3 4 7" xfId="22665" xr:uid="{00000000-0005-0000-0000-00004B3B0000}"/>
    <cellStyle name="40% - Accent4 6 3 4_Attribute (16-17)" xfId="9059" xr:uid="{00000000-0005-0000-0000-00004C3B0000}"/>
    <cellStyle name="40% - Accent4 6 3 5" xfId="9060" xr:uid="{00000000-0005-0000-0000-00004D3B0000}"/>
    <cellStyle name="40% - Accent4 6 3 6" xfId="9061" xr:uid="{00000000-0005-0000-0000-00004E3B0000}"/>
    <cellStyle name="40% - Accent4 6 3 7" xfId="9062" xr:uid="{00000000-0005-0000-0000-00004F3B0000}"/>
    <cellStyle name="40% - Accent4 6 3 8" xfId="9063" xr:uid="{00000000-0005-0000-0000-0000503B0000}"/>
    <cellStyle name="40% - Accent4 6 3 8 2" xfId="9064" xr:uid="{00000000-0005-0000-0000-0000513B0000}"/>
    <cellStyle name="40% - Accent4 6 3 8 2 2" xfId="22666" xr:uid="{00000000-0005-0000-0000-0000523B0000}"/>
    <cellStyle name="40% - Accent4 6 3 8 2_CountryRegionMap" xfId="32930" xr:uid="{00000000-0005-0000-0000-0000533B0000}"/>
    <cellStyle name="40% - Accent4 6 3 8 3" xfId="9065" xr:uid="{00000000-0005-0000-0000-0000543B0000}"/>
    <cellStyle name="40% - Accent4 6 3 8 3 2" xfId="22667" xr:uid="{00000000-0005-0000-0000-0000553B0000}"/>
    <cellStyle name="40% - Accent4 6 3 8 3_CountryRegionMap" xfId="32931" xr:uid="{00000000-0005-0000-0000-0000563B0000}"/>
    <cellStyle name="40% - Accent4 6 3 8 4" xfId="22668" xr:uid="{00000000-0005-0000-0000-0000573B0000}"/>
    <cellStyle name="40% - Accent4 6 3 8_Attribute (16-17)" xfId="9066" xr:uid="{00000000-0005-0000-0000-0000583B0000}"/>
    <cellStyle name="40% - Accent4 6 3 9" xfId="9067" xr:uid="{00000000-0005-0000-0000-0000593B0000}"/>
    <cellStyle name="40% - Accent4 6 3 9 2" xfId="22669" xr:uid="{00000000-0005-0000-0000-00005A3B0000}"/>
    <cellStyle name="40% - Accent4 6 3 9_CountryRegionMap" xfId="32932" xr:uid="{00000000-0005-0000-0000-00005B3B0000}"/>
    <cellStyle name="40% - Accent4 6 3_Attribute (16-17)" xfId="9068" xr:uid="{00000000-0005-0000-0000-00005C3B0000}"/>
    <cellStyle name="40% - Accent4 6 4" xfId="9069" xr:uid="{00000000-0005-0000-0000-00005D3B0000}"/>
    <cellStyle name="40% - Accent4 6 4 10" xfId="22670" xr:uid="{00000000-0005-0000-0000-00005E3B0000}"/>
    <cellStyle name="40% - Accent4 6 4 2" xfId="9070" xr:uid="{00000000-0005-0000-0000-00005F3B0000}"/>
    <cellStyle name="40% - Accent4 6 4 2 2" xfId="9071" xr:uid="{00000000-0005-0000-0000-0000603B0000}"/>
    <cellStyle name="40% - Accent4 6 4 2 2 2" xfId="9072" xr:uid="{00000000-0005-0000-0000-0000613B0000}"/>
    <cellStyle name="40% - Accent4 6 4 2 2 2 2" xfId="22671" xr:uid="{00000000-0005-0000-0000-0000623B0000}"/>
    <cellStyle name="40% - Accent4 6 4 2 2 2_CountryRegionMap" xfId="32933" xr:uid="{00000000-0005-0000-0000-0000633B0000}"/>
    <cellStyle name="40% - Accent4 6 4 2 2 3" xfId="9073" xr:uid="{00000000-0005-0000-0000-0000643B0000}"/>
    <cellStyle name="40% - Accent4 6 4 2 2 3 2" xfId="22672" xr:uid="{00000000-0005-0000-0000-0000653B0000}"/>
    <cellStyle name="40% - Accent4 6 4 2 2 3_CountryRegionMap" xfId="32934" xr:uid="{00000000-0005-0000-0000-0000663B0000}"/>
    <cellStyle name="40% - Accent4 6 4 2 2 4" xfId="22673" xr:uid="{00000000-0005-0000-0000-0000673B0000}"/>
    <cellStyle name="40% - Accent4 6 4 2 2_Attribute (16-17)" xfId="9074" xr:uid="{00000000-0005-0000-0000-0000683B0000}"/>
    <cellStyle name="40% - Accent4 6 4 2 3" xfId="9075" xr:uid="{00000000-0005-0000-0000-0000693B0000}"/>
    <cellStyle name="40% - Accent4 6 4 2 3 2" xfId="22674" xr:uid="{00000000-0005-0000-0000-00006A3B0000}"/>
    <cellStyle name="40% - Accent4 6 4 2 3_CountryRegionMap" xfId="32935" xr:uid="{00000000-0005-0000-0000-00006B3B0000}"/>
    <cellStyle name="40% - Accent4 6 4 2 4" xfId="22675" xr:uid="{00000000-0005-0000-0000-00006C3B0000}"/>
    <cellStyle name="40% - Accent4 6 4 2 5" xfId="22676" xr:uid="{00000000-0005-0000-0000-00006D3B0000}"/>
    <cellStyle name="40% - Accent4 6 4 2 6" xfId="22677" xr:uid="{00000000-0005-0000-0000-00006E3B0000}"/>
    <cellStyle name="40% - Accent4 6 4 2 7" xfId="22678" xr:uid="{00000000-0005-0000-0000-00006F3B0000}"/>
    <cellStyle name="40% - Accent4 6 4 2_Attribute (16-17)" xfId="9076" xr:uid="{00000000-0005-0000-0000-0000703B0000}"/>
    <cellStyle name="40% - Accent4 6 4 3" xfId="9077" xr:uid="{00000000-0005-0000-0000-0000713B0000}"/>
    <cellStyle name="40% - Accent4 6 4 3 2" xfId="9078" xr:uid="{00000000-0005-0000-0000-0000723B0000}"/>
    <cellStyle name="40% - Accent4 6 4 3 2 2" xfId="9079" xr:uid="{00000000-0005-0000-0000-0000733B0000}"/>
    <cellStyle name="40% - Accent4 6 4 3 2 2 2" xfId="22679" xr:uid="{00000000-0005-0000-0000-0000743B0000}"/>
    <cellStyle name="40% - Accent4 6 4 3 2 2_CountryRegionMap" xfId="32936" xr:uid="{00000000-0005-0000-0000-0000753B0000}"/>
    <cellStyle name="40% - Accent4 6 4 3 2 3" xfId="9080" xr:uid="{00000000-0005-0000-0000-0000763B0000}"/>
    <cellStyle name="40% - Accent4 6 4 3 2 3 2" xfId="22680" xr:uid="{00000000-0005-0000-0000-0000773B0000}"/>
    <cellStyle name="40% - Accent4 6 4 3 2 3_CountryRegionMap" xfId="32937" xr:uid="{00000000-0005-0000-0000-0000783B0000}"/>
    <cellStyle name="40% - Accent4 6 4 3 2 4" xfId="22681" xr:uid="{00000000-0005-0000-0000-0000793B0000}"/>
    <cellStyle name="40% - Accent4 6 4 3 2_Attribute (16-17)" xfId="9081" xr:uid="{00000000-0005-0000-0000-00007A3B0000}"/>
    <cellStyle name="40% - Accent4 6 4 3 3" xfId="9082" xr:uid="{00000000-0005-0000-0000-00007B3B0000}"/>
    <cellStyle name="40% - Accent4 6 4 3 3 2" xfId="22682" xr:uid="{00000000-0005-0000-0000-00007C3B0000}"/>
    <cellStyle name="40% - Accent4 6 4 3 3_CountryRegionMap" xfId="32938" xr:uid="{00000000-0005-0000-0000-00007D3B0000}"/>
    <cellStyle name="40% - Accent4 6 4 3 4" xfId="22683" xr:uid="{00000000-0005-0000-0000-00007E3B0000}"/>
    <cellStyle name="40% - Accent4 6 4 3 5" xfId="22684" xr:uid="{00000000-0005-0000-0000-00007F3B0000}"/>
    <cellStyle name="40% - Accent4 6 4 3 6" xfId="22685" xr:uid="{00000000-0005-0000-0000-0000803B0000}"/>
    <cellStyle name="40% - Accent4 6 4 3 7" xfId="22686" xr:uid="{00000000-0005-0000-0000-0000813B0000}"/>
    <cellStyle name="40% - Accent4 6 4 3_Attribute (16-17)" xfId="9083" xr:uid="{00000000-0005-0000-0000-0000823B0000}"/>
    <cellStyle name="40% - Accent4 6 4 4" xfId="9084" xr:uid="{00000000-0005-0000-0000-0000833B0000}"/>
    <cellStyle name="40% - Accent4 6 4 4 2" xfId="9085" xr:uid="{00000000-0005-0000-0000-0000843B0000}"/>
    <cellStyle name="40% - Accent4 6 4 4 2 2" xfId="9086" xr:uid="{00000000-0005-0000-0000-0000853B0000}"/>
    <cellStyle name="40% - Accent4 6 4 4 2 2 2" xfId="22687" xr:uid="{00000000-0005-0000-0000-0000863B0000}"/>
    <cellStyle name="40% - Accent4 6 4 4 2 2_CountryRegionMap" xfId="32939" xr:uid="{00000000-0005-0000-0000-0000873B0000}"/>
    <cellStyle name="40% - Accent4 6 4 4 2 3" xfId="9087" xr:uid="{00000000-0005-0000-0000-0000883B0000}"/>
    <cellStyle name="40% - Accent4 6 4 4 2 3 2" xfId="22688" xr:uid="{00000000-0005-0000-0000-0000893B0000}"/>
    <cellStyle name="40% - Accent4 6 4 4 2 3_CountryRegionMap" xfId="32940" xr:uid="{00000000-0005-0000-0000-00008A3B0000}"/>
    <cellStyle name="40% - Accent4 6 4 4 2 4" xfId="22689" xr:uid="{00000000-0005-0000-0000-00008B3B0000}"/>
    <cellStyle name="40% - Accent4 6 4 4 2_Attribute (16-17)" xfId="9088" xr:uid="{00000000-0005-0000-0000-00008C3B0000}"/>
    <cellStyle name="40% - Accent4 6 4 4 3" xfId="9089" xr:uid="{00000000-0005-0000-0000-00008D3B0000}"/>
    <cellStyle name="40% - Accent4 6 4 4 3 2" xfId="22690" xr:uid="{00000000-0005-0000-0000-00008E3B0000}"/>
    <cellStyle name="40% - Accent4 6 4 4 3_CountryRegionMap" xfId="32941" xr:uid="{00000000-0005-0000-0000-00008F3B0000}"/>
    <cellStyle name="40% - Accent4 6 4 4 4" xfId="22691" xr:uid="{00000000-0005-0000-0000-0000903B0000}"/>
    <cellStyle name="40% - Accent4 6 4 4 5" xfId="22692" xr:uid="{00000000-0005-0000-0000-0000913B0000}"/>
    <cellStyle name="40% - Accent4 6 4 4 6" xfId="22693" xr:uid="{00000000-0005-0000-0000-0000923B0000}"/>
    <cellStyle name="40% - Accent4 6 4 4 7" xfId="22694" xr:uid="{00000000-0005-0000-0000-0000933B0000}"/>
    <cellStyle name="40% - Accent4 6 4 4_Attribute (16-17)" xfId="9090" xr:uid="{00000000-0005-0000-0000-0000943B0000}"/>
    <cellStyle name="40% - Accent4 6 4 5" xfId="9091" xr:uid="{00000000-0005-0000-0000-0000953B0000}"/>
    <cellStyle name="40% - Accent4 6 4 6" xfId="9092" xr:uid="{00000000-0005-0000-0000-0000963B0000}"/>
    <cellStyle name="40% - Accent4 6 4 7" xfId="9093" xr:uid="{00000000-0005-0000-0000-0000973B0000}"/>
    <cellStyle name="40% - Accent4 6 4 8" xfId="9094" xr:uid="{00000000-0005-0000-0000-0000983B0000}"/>
    <cellStyle name="40% - Accent4 6 4 8 2" xfId="9095" xr:uid="{00000000-0005-0000-0000-0000993B0000}"/>
    <cellStyle name="40% - Accent4 6 4 8 2 2" xfId="22695" xr:uid="{00000000-0005-0000-0000-00009A3B0000}"/>
    <cellStyle name="40% - Accent4 6 4 8 2_CountryRegionMap" xfId="32942" xr:uid="{00000000-0005-0000-0000-00009B3B0000}"/>
    <cellStyle name="40% - Accent4 6 4 8 3" xfId="9096" xr:uid="{00000000-0005-0000-0000-00009C3B0000}"/>
    <cellStyle name="40% - Accent4 6 4 8 3 2" xfId="22696" xr:uid="{00000000-0005-0000-0000-00009D3B0000}"/>
    <cellStyle name="40% - Accent4 6 4 8 3_CountryRegionMap" xfId="32943" xr:uid="{00000000-0005-0000-0000-00009E3B0000}"/>
    <cellStyle name="40% - Accent4 6 4 8 4" xfId="22697" xr:uid="{00000000-0005-0000-0000-00009F3B0000}"/>
    <cellStyle name="40% - Accent4 6 4 8_Attribute (16-17)" xfId="9097" xr:uid="{00000000-0005-0000-0000-0000A03B0000}"/>
    <cellStyle name="40% - Accent4 6 4 9" xfId="9098" xr:uid="{00000000-0005-0000-0000-0000A13B0000}"/>
    <cellStyle name="40% - Accent4 6 4 9 2" xfId="22698" xr:uid="{00000000-0005-0000-0000-0000A23B0000}"/>
    <cellStyle name="40% - Accent4 6 4 9_CountryRegionMap" xfId="32944" xr:uid="{00000000-0005-0000-0000-0000A33B0000}"/>
    <cellStyle name="40% - Accent4 6 4_Attribute (16-17)" xfId="9099" xr:uid="{00000000-0005-0000-0000-0000A43B0000}"/>
    <cellStyle name="40% - Accent4 6 5" xfId="9100" xr:uid="{00000000-0005-0000-0000-0000A53B0000}"/>
    <cellStyle name="40% - Accent4 6 5 2" xfId="9101" xr:uid="{00000000-0005-0000-0000-0000A63B0000}"/>
    <cellStyle name="40% - Accent4 6 5 2 2" xfId="9102" xr:uid="{00000000-0005-0000-0000-0000A73B0000}"/>
    <cellStyle name="40% - Accent4 6 5 2 2 2" xfId="22699" xr:uid="{00000000-0005-0000-0000-0000A83B0000}"/>
    <cellStyle name="40% - Accent4 6 5 2 2_CountryRegionMap" xfId="32945" xr:uid="{00000000-0005-0000-0000-0000A93B0000}"/>
    <cellStyle name="40% - Accent4 6 5 2 3" xfId="9103" xr:uid="{00000000-0005-0000-0000-0000AA3B0000}"/>
    <cellStyle name="40% - Accent4 6 5 2 3 2" xfId="22700" xr:uid="{00000000-0005-0000-0000-0000AB3B0000}"/>
    <cellStyle name="40% - Accent4 6 5 2 3_CountryRegionMap" xfId="32946" xr:uid="{00000000-0005-0000-0000-0000AC3B0000}"/>
    <cellStyle name="40% - Accent4 6 5 2 4" xfId="22701" xr:uid="{00000000-0005-0000-0000-0000AD3B0000}"/>
    <cellStyle name="40% - Accent4 6 5 2_Attribute (16-17)" xfId="9104" xr:uid="{00000000-0005-0000-0000-0000AE3B0000}"/>
    <cellStyle name="40% - Accent4 6 5 3" xfId="9105" xr:uid="{00000000-0005-0000-0000-0000AF3B0000}"/>
    <cellStyle name="40% - Accent4 6 5 3 2" xfId="22702" xr:uid="{00000000-0005-0000-0000-0000B03B0000}"/>
    <cellStyle name="40% - Accent4 6 5 3_CountryRegionMap" xfId="32947" xr:uid="{00000000-0005-0000-0000-0000B13B0000}"/>
    <cellStyle name="40% - Accent4 6 5 4" xfId="22703" xr:uid="{00000000-0005-0000-0000-0000B23B0000}"/>
    <cellStyle name="40% - Accent4 6 5 5" xfId="22704" xr:uid="{00000000-0005-0000-0000-0000B33B0000}"/>
    <cellStyle name="40% - Accent4 6 5 6" xfId="22705" xr:uid="{00000000-0005-0000-0000-0000B43B0000}"/>
    <cellStyle name="40% - Accent4 6 5 7" xfId="22706" xr:uid="{00000000-0005-0000-0000-0000B53B0000}"/>
    <cellStyle name="40% - Accent4 6 5_Attribute (16-17)" xfId="9106" xr:uid="{00000000-0005-0000-0000-0000B63B0000}"/>
    <cellStyle name="40% - Accent4 6 6" xfId="9107" xr:uid="{00000000-0005-0000-0000-0000B73B0000}"/>
    <cellStyle name="40% - Accent4 6 6 2" xfId="9108" xr:uid="{00000000-0005-0000-0000-0000B83B0000}"/>
    <cellStyle name="40% - Accent4 6 6 2 2" xfId="9109" xr:uid="{00000000-0005-0000-0000-0000B93B0000}"/>
    <cellStyle name="40% - Accent4 6 6 2 2 2" xfId="22707" xr:uid="{00000000-0005-0000-0000-0000BA3B0000}"/>
    <cellStyle name="40% - Accent4 6 6 2 2_CountryRegionMap" xfId="32948" xr:uid="{00000000-0005-0000-0000-0000BB3B0000}"/>
    <cellStyle name="40% - Accent4 6 6 2 3" xfId="9110" xr:uid="{00000000-0005-0000-0000-0000BC3B0000}"/>
    <cellStyle name="40% - Accent4 6 6 2 3 2" xfId="22708" xr:uid="{00000000-0005-0000-0000-0000BD3B0000}"/>
    <cellStyle name="40% - Accent4 6 6 2 3_CountryRegionMap" xfId="32949" xr:uid="{00000000-0005-0000-0000-0000BE3B0000}"/>
    <cellStyle name="40% - Accent4 6 6 2 4" xfId="22709" xr:uid="{00000000-0005-0000-0000-0000BF3B0000}"/>
    <cellStyle name="40% - Accent4 6 6 2_Attribute (16-17)" xfId="9111" xr:uid="{00000000-0005-0000-0000-0000C03B0000}"/>
    <cellStyle name="40% - Accent4 6 6 3" xfId="9112" xr:uid="{00000000-0005-0000-0000-0000C13B0000}"/>
    <cellStyle name="40% - Accent4 6 6 3 2" xfId="22710" xr:uid="{00000000-0005-0000-0000-0000C23B0000}"/>
    <cellStyle name="40% - Accent4 6 6 3_CountryRegionMap" xfId="32950" xr:uid="{00000000-0005-0000-0000-0000C33B0000}"/>
    <cellStyle name="40% - Accent4 6 6 4" xfId="22711" xr:uid="{00000000-0005-0000-0000-0000C43B0000}"/>
    <cellStyle name="40% - Accent4 6 6 5" xfId="22712" xr:uid="{00000000-0005-0000-0000-0000C53B0000}"/>
    <cellStyle name="40% - Accent4 6 6 6" xfId="22713" xr:uid="{00000000-0005-0000-0000-0000C63B0000}"/>
    <cellStyle name="40% - Accent4 6 6 7" xfId="22714" xr:uid="{00000000-0005-0000-0000-0000C73B0000}"/>
    <cellStyle name="40% - Accent4 6 6_Attribute (16-17)" xfId="9113" xr:uid="{00000000-0005-0000-0000-0000C83B0000}"/>
    <cellStyle name="40% - Accent4 6 7" xfId="9114" xr:uid="{00000000-0005-0000-0000-0000C93B0000}"/>
    <cellStyle name="40% - Accent4 6 7 2" xfId="9115" xr:uid="{00000000-0005-0000-0000-0000CA3B0000}"/>
    <cellStyle name="40% - Accent4 6 7 2 2" xfId="9116" xr:uid="{00000000-0005-0000-0000-0000CB3B0000}"/>
    <cellStyle name="40% - Accent4 6 7 2 2 2" xfId="22715" xr:uid="{00000000-0005-0000-0000-0000CC3B0000}"/>
    <cellStyle name="40% - Accent4 6 7 2 2_CountryRegionMap" xfId="32951" xr:uid="{00000000-0005-0000-0000-0000CD3B0000}"/>
    <cellStyle name="40% - Accent4 6 7 2 3" xfId="9117" xr:uid="{00000000-0005-0000-0000-0000CE3B0000}"/>
    <cellStyle name="40% - Accent4 6 7 2 3 2" xfId="22716" xr:uid="{00000000-0005-0000-0000-0000CF3B0000}"/>
    <cellStyle name="40% - Accent4 6 7 2 3_CountryRegionMap" xfId="32952" xr:uid="{00000000-0005-0000-0000-0000D03B0000}"/>
    <cellStyle name="40% - Accent4 6 7 2 4" xfId="22717" xr:uid="{00000000-0005-0000-0000-0000D13B0000}"/>
    <cellStyle name="40% - Accent4 6 7 2_Attribute (16-17)" xfId="9118" xr:uid="{00000000-0005-0000-0000-0000D23B0000}"/>
    <cellStyle name="40% - Accent4 6 7 3" xfId="9119" xr:uid="{00000000-0005-0000-0000-0000D33B0000}"/>
    <cellStyle name="40% - Accent4 6 7 3 2" xfId="22718" xr:uid="{00000000-0005-0000-0000-0000D43B0000}"/>
    <cellStyle name="40% - Accent4 6 7 3_CountryRegionMap" xfId="32953" xr:uid="{00000000-0005-0000-0000-0000D53B0000}"/>
    <cellStyle name="40% - Accent4 6 7 4" xfId="22719" xr:uid="{00000000-0005-0000-0000-0000D63B0000}"/>
    <cellStyle name="40% - Accent4 6 7 5" xfId="22720" xr:uid="{00000000-0005-0000-0000-0000D73B0000}"/>
    <cellStyle name="40% - Accent4 6 7 6" xfId="22721" xr:uid="{00000000-0005-0000-0000-0000D83B0000}"/>
    <cellStyle name="40% - Accent4 6 7 7" xfId="22722" xr:uid="{00000000-0005-0000-0000-0000D93B0000}"/>
    <cellStyle name="40% - Accent4 6 7_Attribute (16-17)" xfId="9120" xr:uid="{00000000-0005-0000-0000-0000DA3B0000}"/>
    <cellStyle name="40% - Accent4 6 8" xfId="9121" xr:uid="{00000000-0005-0000-0000-0000DB3B0000}"/>
    <cellStyle name="40% - Accent4 6 9" xfId="9122" xr:uid="{00000000-0005-0000-0000-0000DC3B0000}"/>
    <cellStyle name="40% - Accent4 6_Attribute" xfId="18047" xr:uid="{00000000-0005-0000-0000-0000DD3B0000}"/>
    <cellStyle name="40% - Accent4 7" xfId="295" xr:uid="{00000000-0005-0000-0000-0000DE3B0000}"/>
    <cellStyle name="40% - Accent4 7 10" xfId="9123" xr:uid="{00000000-0005-0000-0000-0000DF3B0000}"/>
    <cellStyle name="40% - Accent4 7 11" xfId="9124" xr:uid="{00000000-0005-0000-0000-0000E03B0000}"/>
    <cellStyle name="40% - Accent4 7 11 2" xfId="9125" xr:uid="{00000000-0005-0000-0000-0000E13B0000}"/>
    <cellStyle name="40% - Accent4 7 11 2 2" xfId="22723" xr:uid="{00000000-0005-0000-0000-0000E23B0000}"/>
    <cellStyle name="40% - Accent4 7 11 2_CountryRegionMap" xfId="32954" xr:uid="{00000000-0005-0000-0000-0000E33B0000}"/>
    <cellStyle name="40% - Accent4 7 11 3" xfId="9126" xr:uid="{00000000-0005-0000-0000-0000E43B0000}"/>
    <cellStyle name="40% - Accent4 7 11 3 2" xfId="22724" xr:uid="{00000000-0005-0000-0000-0000E53B0000}"/>
    <cellStyle name="40% - Accent4 7 11 3_CountryRegionMap" xfId="32955" xr:uid="{00000000-0005-0000-0000-0000E63B0000}"/>
    <cellStyle name="40% - Accent4 7 11 4" xfId="22725" xr:uid="{00000000-0005-0000-0000-0000E73B0000}"/>
    <cellStyle name="40% - Accent4 7 11_Attribute (16-17)" xfId="9127" xr:uid="{00000000-0005-0000-0000-0000E83B0000}"/>
    <cellStyle name="40% - Accent4 7 12" xfId="9128" xr:uid="{00000000-0005-0000-0000-0000E93B0000}"/>
    <cellStyle name="40% - Accent4 7 12 2" xfId="22726" xr:uid="{00000000-0005-0000-0000-0000EA3B0000}"/>
    <cellStyle name="40% - Accent4 7 12_CountryRegionMap" xfId="32956" xr:uid="{00000000-0005-0000-0000-0000EB3B0000}"/>
    <cellStyle name="40% - Accent4 7 13" xfId="22727" xr:uid="{00000000-0005-0000-0000-0000EC3B0000}"/>
    <cellStyle name="40% - Accent4 7 14" xfId="22728" xr:uid="{00000000-0005-0000-0000-0000ED3B0000}"/>
    <cellStyle name="40% - Accent4 7 15" xfId="22729" xr:uid="{00000000-0005-0000-0000-0000EE3B0000}"/>
    <cellStyle name="40% - Accent4 7 16" xfId="22730" xr:uid="{00000000-0005-0000-0000-0000EF3B0000}"/>
    <cellStyle name="40% - Accent4 7 17" xfId="22731" xr:uid="{00000000-0005-0000-0000-0000F03B0000}"/>
    <cellStyle name="40% - Accent4 7 18" xfId="22732" xr:uid="{00000000-0005-0000-0000-0000F13B0000}"/>
    <cellStyle name="40% - Accent4 7 2" xfId="9129" xr:uid="{00000000-0005-0000-0000-0000F23B0000}"/>
    <cellStyle name="40% - Accent4 7 2 10" xfId="9130" xr:uid="{00000000-0005-0000-0000-0000F33B0000}"/>
    <cellStyle name="40% - Accent4 7 2 10 2" xfId="22733" xr:uid="{00000000-0005-0000-0000-0000F43B0000}"/>
    <cellStyle name="40% - Accent4 7 2 10_CountryRegionMap" xfId="32957" xr:uid="{00000000-0005-0000-0000-0000F53B0000}"/>
    <cellStyle name="40% - Accent4 7 2 11" xfId="22734" xr:uid="{00000000-0005-0000-0000-0000F63B0000}"/>
    <cellStyle name="40% - Accent4 7 2 2" xfId="9131" xr:uid="{00000000-0005-0000-0000-0000F73B0000}"/>
    <cellStyle name="40% - Accent4 7 2 2 10" xfId="22735" xr:uid="{00000000-0005-0000-0000-0000F83B0000}"/>
    <cellStyle name="40% - Accent4 7 2 2 2" xfId="9132" xr:uid="{00000000-0005-0000-0000-0000F93B0000}"/>
    <cellStyle name="40% - Accent4 7 2 2 2 2" xfId="9133" xr:uid="{00000000-0005-0000-0000-0000FA3B0000}"/>
    <cellStyle name="40% - Accent4 7 2 2 2 2 2" xfId="9134" xr:uid="{00000000-0005-0000-0000-0000FB3B0000}"/>
    <cellStyle name="40% - Accent4 7 2 2 2 2 2 2" xfId="22736" xr:uid="{00000000-0005-0000-0000-0000FC3B0000}"/>
    <cellStyle name="40% - Accent4 7 2 2 2 2 2_CountryRegionMap" xfId="32958" xr:uid="{00000000-0005-0000-0000-0000FD3B0000}"/>
    <cellStyle name="40% - Accent4 7 2 2 2 2 3" xfId="9135" xr:uid="{00000000-0005-0000-0000-0000FE3B0000}"/>
    <cellStyle name="40% - Accent4 7 2 2 2 2 3 2" xfId="22737" xr:uid="{00000000-0005-0000-0000-0000FF3B0000}"/>
    <cellStyle name="40% - Accent4 7 2 2 2 2 3_CountryRegionMap" xfId="32959" xr:uid="{00000000-0005-0000-0000-0000003C0000}"/>
    <cellStyle name="40% - Accent4 7 2 2 2 2 4" xfId="22738" xr:uid="{00000000-0005-0000-0000-0000013C0000}"/>
    <cellStyle name="40% - Accent4 7 2 2 2 2_Attribute (16-17)" xfId="9136" xr:uid="{00000000-0005-0000-0000-0000023C0000}"/>
    <cellStyle name="40% - Accent4 7 2 2 2 3" xfId="9137" xr:uid="{00000000-0005-0000-0000-0000033C0000}"/>
    <cellStyle name="40% - Accent4 7 2 2 2 3 2" xfId="22739" xr:uid="{00000000-0005-0000-0000-0000043C0000}"/>
    <cellStyle name="40% - Accent4 7 2 2 2 3_CountryRegionMap" xfId="32960" xr:uid="{00000000-0005-0000-0000-0000053C0000}"/>
    <cellStyle name="40% - Accent4 7 2 2 2 4" xfId="22740" xr:uid="{00000000-0005-0000-0000-0000063C0000}"/>
    <cellStyle name="40% - Accent4 7 2 2 2 5" xfId="22741" xr:uid="{00000000-0005-0000-0000-0000073C0000}"/>
    <cellStyle name="40% - Accent4 7 2 2 2 6" xfId="22742" xr:uid="{00000000-0005-0000-0000-0000083C0000}"/>
    <cellStyle name="40% - Accent4 7 2 2 2 7" xfId="22743" xr:uid="{00000000-0005-0000-0000-0000093C0000}"/>
    <cellStyle name="40% - Accent4 7 2 2 2_Attribute (16-17)" xfId="9138" xr:uid="{00000000-0005-0000-0000-00000A3C0000}"/>
    <cellStyle name="40% - Accent4 7 2 2 3" xfId="9139" xr:uid="{00000000-0005-0000-0000-00000B3C0000}"/>
    <cellStyle name="40% - Accent4 7 2 2 3 2" xfId="9140" xr:uid="{00000000-0005-0000-0000-00000C3C0000}"/>
    <cellStyle name="40% - Accent4 7 2 2 3 2 2" xfId="9141" xr:uid="{00000000-0005-0000-0000-00000D3C0000}"/>
    <cellStyle name="40% - Accent4 7 2 2 3 2 2 2" xfId="22744" xr:uid="{00000000-0005-0000-0000-00000E3C0000}"/>
    <cellStyle name="40% - Accent4 7 2 2 3 2 2_CountryRegionMap" xfId="32961" xr:uid="{00000000-0005-0000-0000-00000F3C0000}"/>
    <cellStyle name="40% - Accent4 7 2 2 3 2 3" xfId="9142" xr:uid="{00000000-0005-0000-0000-0000103C0000}"/>
    <cellStyle name="40% - Accent4 7 2 2 3 2 3 2" xfId="22745" xr:uid="{00000000-0005-0000-0000-0000113C0000}"/>
    <cellStyle name="40% - Accent4 7 2 2 3 2 3_CountryRegionMap" xfId="32962" xr:uid="{00000000-0005-0000-0000-0000123C0000}"/>
    <cellStyle name="40% - Accent4 7 2 2 3 2 4" xfId="22746" xr:uid="{00000000-0005-0000-0000-0000133C0000}"/>
    <cellStyle name="40% - Accent4 7 2 2 3 2_Attribute (16-17)" xfId="9143" xr:uid="{00000000-0005-0000-0000-0000143C0000}"/>
    <cellStyle name="40% - Accent4 7 2 2 3 3" xfId="9144" xr:uid="{00000000-0005-0000-0000-0000153C0000}"/>
    <cellStyle name="40% - Accent4 7 2 2 3 3 2" xfId="22747" xr:uid="{00000000-0005-0000-0000-0000163C0000}"/>
    <cellStyle name="40% - Accent4 7 2 2 3 3_CountryRegionMap" xfId="32963" xr:uid="{00000000-0005-0000-0000-0000173C0000}"/>
    <cellStyle name="40% - Accent4 7 2 2 3 4" xfId="22748" xr:uid="{00000000-0005-0000-0000-0000183C0000}"/>
    <cellStyle name="40% - Accent4 7 2 2 3 5" xfId="22749" xr:uid="{00000000-0005-0000-0000-0000193C0000}"/>
    <cellStyle name="40% - Accent4 7 2 2 3 6" xfId="22750" xr:uid="{00000000-0005-0000-0000-00001A3C0000}"/>
    <cellStyle name="40% - Accent4 7 2 2 3 7" xfId="22751" xr:uid="{00000000-0005-0000-0000-00001B3C0000}"/>
    <cellStyle name="40% - Accent4 7 2 2 3_Attribute (16-17)" xfId="9145" xr:uid="{00000000-0005-0000-0000-00001C3C0000}"/>
    <cellStyle name="40% - Accent4 7 2 2 4" xfId="9146" xr:uid="{00000000-0005-0000-0000-00001D3C0000}"/>
    <cellStyle name="40% - Accent4 7 2 2 4 2" xfId="9147" xr:uid="{00000000-0005-0000-0000-00001E3C0000}"/>
    <cellStyle name="40% - Accent4 7 2 2 4 2 2" xfId="9148" xr:uid="{00000000-0005-0000-0000-00001F3C0000}"/>
    <cellStyle name="40% - Accent4 7 2 2 4 2 2 2" xfId="22752" xr:uid="{00000000-0005-0000-0000-0000203C0000}"/>
    <cellStyle name="40% - Accent4 7 2 2 4 2 2_CountryRegionMap" xfId="32964" xr:uid="{00000000-0005-0000-0000-0000213C0000}"/>
    <cellStyle name="40% - Accent4 7 2 2 4 2 3" xfId="9149" xr:uid="{00000000-0005-0000-0000-0000223C0000}"/>
    <cellStyle name="40% - Accent4 7 2 2 4 2 3 2" xfId="22753" xr:uid="{00000000-0005-0000-0000-0000233C0000}"/>
    <cellStyle name="40% - Accent4 7 2 2 4 2 3_CountryRegionMap" xfId="32965" xr:uid="{00000000-0005-0000-0000-0000243C0000}"/>
    <cellStyle name="40% - Accent4 7 2 2 4 2 4" xfId="22754" xr:uid="{00000000-0005-0000-0000-0000253C0000}"/>
    <cellStyle name="40% - Accent4 7 2 2 4 2_Attribute (16-17)" xfId="9150" xr:uid="{00000000-0005-0000-0000-0000263C0000}"/>
    <cellStyle name="40% - Accent4 7 2 2 4 3" xfId="9151" xr:uid="{00000000-0005-0000-0000-0000273C0000}"/>
    <cellStyle name="40% - Accent4 7 2 2 4 3 2" xfId="22755" xr:uid="{00000000-0005-0000-0000-0000283C0000}"/>
    <cellStyle name="40% - Accent4 7 2 2 4 3_CountryRegionMap" xfId="32966" xr:uid="{00000000-0005-0000-0000-0000293C0000}"/>
    <cellStyle name="40% - Accent4 7 2 2 4 4" xfId="22756" xr:uid="{00000000-0005-0000-0000-00002A3C0000}"/>
    <cellStyle name="40% - Accent4 7 2 2 4 5" xfId="22757" xr:uid="{00000000-0005-0000-0000-00002B3C0000}"/>
    <cellStyle name="40% - Accent4 7 2 2 4 6" xfId="22758" xr:uid="{00000000-0005-0000-0000-00002C3C0000}"/>
    <cellStyle name="40% - Accent4 7 2 2 4 7" xfId="22759" xr:uid="{00000000-0005-0000-0000-00002D3C0000}"/>
    <cellStyle name="40% - Accent4 7 2 2 4_Attribute (16-17)" xfId="9152" xr:uid="{00000000-0005-0000-0000-00002E3C0000}"/>
    <cellStyle name="40% - Accent4 7 2 2 5" xfId="9153" xr:uid="{00000000-0005-0000-0000-00002F3C0000}"/>
    <cellStyle name="40% - Accent4 7 2 2 6" xfId="9154" xr:uid="{00000000-0005-0000-0000-0000303C0000}"/>
    <cellStyle name="40% - Accent4 7 2 2 7" xfId="9155" xr:uid="{00000000-0005-0000-0000-0000313C0000}"/>
    <cellStyle name="40% - Accent4 7 2 2 8" xfId="9156" xr:uid="{00000000-0005-0000-0000-0000323C0000}"/>
    <cellStyle name="40% - Accent4 7 2 2 8 2" xfId="9157" xr:uid="{00000000-0005-0000-0000-0000333C0000}"/>
    <cellStyle name="40% - Accent4 7 2 2 8 2 2" xfId="22760" xr:uid="{00000000-0005-0000-0000-0000343C0000}"/>
    <cellStyle name="40% - Accent4 7 2 2 8 2_CountryRegionMap" xfId="32967" xr:uid="{00000000-0005-0000-0000-0000353C0000}"/>
    <cellStyle name="40% - Accent4 7 2 2 8 3" xfId="9158" xr:uid="{00000000-0005-0000-0000-0000363C0000}"/>
    <cellStyle name="40% - Accent4 7 2 2 8 3 2" xfId="22761" xr:uid="{00000000-0005-0000-0000-0000373C0000}"/>
    <cellStyle name="40% - Accent4 7 2 2 8 3_CountryRegionMap" xfId="32968" xr:uid="{00000000-0005-0000-0000-0000383C0000}"/>
    <cellStyle name="40% - Accent4 7 2 2 8 4" xfId="22762" xr:uid="{00000000-0005-0000-0000-0000393C0000}"/>
    <cellStyle name="40% - Accent4 7 2 2 8_Attribute (16-17)" xfId="9159" xr:uid="{00000000-0005-0000-0000-00003A3C0000}"/>
    <cellStyle name="40% - Accent4 7 2 2 9" xfId="9160" xr:uid="{00000000-0005-0000-0000-00003B3C0000}"/>
    <cellStyle name="40% - Accent4 7 2 2 9 2" xfId="22763" xr:uid="{00000000-0005-0000-0000-00003C3C0000}"/>
    <cellStyle name="40% - Accent4 7 2 2 9_CountryRegionMap" xfId="32969" xr:uid="{00000000-0005-0000-0000-00003D3C0000}"/>
    <cellStyle name="40% - Accent4 7 2 2_Attribute (16-17)" xfId="9161" xr:uid="{00000000-0005-0000-0000-00003E3C0000}"/>
    <cellStyle name="40% - Accent4 7 2 3" xfId="9162" xr:uid="{00000000-0005-0000-0000-00003F3C0000}"/>
    <cellStyle name="40% - Accent4 7 2 3 2" xfId="9163" xr:uid="{00000000-0005-0000-0000-0000403C0000}"/>
    <cellStyle name="40% - Accent4 7 2 3 2 2" xfId="9164" xr:uid="{00000000-0005-0000-0000-0000413C0000}"/>
    <cellStyle name="40% - Accent4 7 2 3 2 2 2" xfId="22764" xr:uid="{00000000-0005-0000-0000-0000423C0000}"/>
    <cellStyle name="40% - Accent4 7 2 3 2 2_CountryRegionMap" xfId="32970" xr:uid="{00000000-0005-0000-0000-0000433C0000}"/>
    <cellStyle name="40% - Accent4 7 2 3 2 3" xfId="9165" xr:uid="{00000000-0005-0000-0000-0000443C0000}"/>
    <cellStyle name="40% - Accent4 7 2 3 2 3 2" xfId="22765" xr:uid="{00000000-0005-0000-0000-0000453C0000}"/>
    <cellStyle name="40% - Accent4 7 2 3 2 3_CountryRegionMap" xfId="32971" xr:uid="{00000000-0005-0000-0000-0000463C0000}"/>
    <cellStyle name="40% - Accent4 7 2 3 2 4" xfId="22766" xr:uid="{00000000-0005-0000-0000-0000473C0000}"/>
    <cellStyle name="40% - Accent4 7 2 3 2_Attribute (16-17)" xfId="9166" xr:uid="{00000000-0005-0000-0000-0000483C0000}"/>
    <cellStyle name="40% - Accent4 7 2 3 3" xfId="9167" xr:uid="{00000000-0005-0000-0000-0000493C0000}"/>
    <cellStyle name="40% - Accent4 7 2 3 3 2" xfId="22767" xr:uid="{00000000-0005-0000-0000-00004A3C0000}"/>
    <cellStyle name="40% - Accent4 7 2 3 3_CountryRegionMap" xfId="32972" xr:uid="{00000000-0005-0000-0000-00004B3C0000}"/>
    <cellStyle name="40% - Accent4 7 2 3 4" xfId="22768" xr:uid="{00000000-0005-0000-0000-00004C3C0000}"/>
    <cellStyle name="40% - Accent4 7 2 3 5" xfId="22769" xr:uid="{00000000-0005-0000-0000-00004D3C0000}"/>
    <cellStyle name="40% - Accent4 7 2 3 6" xfId="22770" xr:uid="{00000000-0005-0000-0000-00004E3C0000}"/>
    <cellStyle name="40% - Accent4 7 2 3 7" xfId="22771" xr:uid="{00000000-0005-0000-0000-00004F3C0000}"/>
    <cellStyle name="40% - Accent4 7 2 3_Attribute (16-17)" xfId="9168" xr:uid="{00000000-0005-0000-0000-0000503C0000}"/>
    <cellStyle name="40% - Accent4 7 2 4" xfId="9169" xr:uid="{00000000-0005-0000-0000-0000513C0000}"/>
    <cellStyle name="40% - Accent4 7 2 4 2" xfId="9170" xr:uid="{00000000-0005-0000-0000-0000523C0000}"/>
    <cellStyle name="40% - Accent4 7 2 4 2 2" xfId="9171" xr:uid="{00000000-0005-0000-0000-0000533C0000}"/>
    <cellStyle name="40% - Accent4 7 2 4 2 2 2" xfId="22772" xr:uid="{00000000-0005-0000-0000-0000543C0000}"/>
    <cellStyle name="40% - Accent4 7 2 4 2 2_CountryRegionMap" xfId="32973" xr:uid="{00000000-0005-0000-0000-0000553C0000}"/>
    <cellStyle name="40% - Accent4 7 2 4 2 3" xfId="9172" xr:uid="{00000000-0005-0000-0000-0000563C0000}"/>
    <cellStyle name="40% - Accent4 7 2 4 2 3 2" xfId="22773" xr:uid="{00000000-0005-0000-0000-0000573C0000}"/>
    <cellStyle name="40% - Accent4 7 2 4 2 3_CountryRegionMap" xfId="32974" xr:uid="{00000000-0005-0000-0000-0000583C0000}"/>
    <cellStyle name="40% - Accent4 7 2 4 2 4" xfId="22774" xr:uid="{00000000-0005-0000-0000-0000593C0000}"/>
    <cellStyle name="40% - Accent4 7 2 4 2_Attribute (16-17)" xfId="9173" xr:uid="{00000000-0005-0000-0000-00005A3C0000}"/>
    <cellStyle name="40% - Accent4 7 2 4 3" xfId="9174" xr:uid="{00000000-0005-0000-0000-00005B3C0000}"/>
    <cellStyle name="40% - Accent4 7 2 4 3 2" xfId="22775" xr:uid="{00000000-0005-0000-0000-00005C3C0000}"/>
    <cellStyle name="40% - Accent4 7 2 4 3_CountryRegionMap" xfId="32975" xr:uid="{00000000-0005-0000-0000-00005D3C0000}"/>
    <cellStyle name="40% - Accent4 7 2 4 4" xfId="22776" xr:uid="{00000000-0005-0000-0000-00005E3C0000}"/>
    <cellStyle name="40% - Accent4 7 2 4 5" xfId="22777" xr:uid="{00000000-0005-0000-0000-00005F3C0000}"/>
    <cellStyle name="40% - Accent4 7 2 4 6" xfId="22778" xr:uid="{00000000-0005-0000-0000-0000603C0000}"/>
    <cellStyle name="40% - Accent4 7 2 4 7" xfId="22779" xr:uid="{00000000-0005-0000-0000-0000613C0000}"/>
    <cellStyle name="40% - Accent4 7 2 4_Attribute (16-17)" xfId="9175" xr:uid="{00000000-0005-0000-0000-0000623C0000}"/>
    <cellStyle name="40% - Accent4 7 2 5" xfId="9176" xr:uid="{00000000-0005-0000-0000-0000633C0000}"/>
    <cellStyle name="40% - Accent4 7 2 5 2" xfId="9177" xr:uid="{00000000-0005-0000-0000-0000643C0000}"/>
    <cellStyle name="40% - Accent4 7 2 5 2 2" xfId="9178" xr:uid="{00000000-0005-0000-0000-0000653C0000}"/>
    <cellStyle name="40% - Accent4 7 2 5 2 2 2" xfId="22780" xr:uid="{00000000-0005-0000-0000-0000663C0000}"/>
    <cellStyle name="40% - Accent4 7 2 5 2 2_CountryRegionMap" xfId="32976" xr:uid="{00000000-0005-0000-0000-0000673C0000}"/>
    <cellStyle name="40% - Accent4 7 2 5 2 3" xfId="9179" xr:uid="{00000000-0005-0000-0000-0000683C0000}"/>
    <cellStyle name="40% - Accent4 7 2 5 2 3 2" xfId="22781" xr:uid="{00000000-0005-0000-0000-0000693C0000}"/>
    <cellStyle name="40% - Accent4 7 2 5 2 3_CountryRegionMap" xfId="32977" xr:uid="{00000000-0005-0000-0000-00006A3C0000}"/>
    <cellStyle name="40% - Accent4 7 2 5 2 4" xfId="22782" xr:uid="{00000000-0005-0000-0000-00006B3C0000}"/>
    <cellStyle name="40% - Accent4 7 2 5 2_Attribute (16-17)" xfId="9180" xr:uid="{00000000-0005-0000-0000-00006C3C0000}"/>
    <cellStyle name="40% - Accent4 7 2 5 3" xfId="9181" xr:uid="{00000000-0005-0000-0000-00006D3C0000}"/>
    <cellStyle name="40% - Accent4 7 2 5 3 2" xfId="22783" xr:uid="{00000000-0005-0000-0000-00006E3C0000}"/>
    <cellStyle name="40% - Accent4 7 2 5 3_CountryRegionMap" xfId="32978" xr:uid="{00000000-0005-0000-0000-00006F3C0000}"/>
    <cellStyle name="40% - Accent4 7 2 5 4" xfId="22784" xr:uid="{00000000-0005-0000-0000-0000703C0000}"/>
    <cellStyle name="40% - Accent4 7 2 5 5" xfId="22785" xr:uid="{00000000-0005-0000-0000-0000713C0000}"/>
    <cellStyle name="40% - Accent4 7 2 5 6" xfId="22786" xr:uid="{00000000-0005-0000-0000-0000723C0000}"/>
    <cellStyle name="40% - Accent4 7 2 5 7" xfId="22787" xr:uid="{00000000-0005-0000-0000-0000733C0000}"/>
    <cellStyle name="40% - Accent4 7 2 5_Attribute (16-17)" xfId="9182" xr:uid="{00000000-0005-0000-0000-0000743C0000}"/>
    <cellStyle name="40% - Accent4 7 2 6" xfId="9183" xr:uid="{00000000-0005-0000-0000-0000753C0000}"/>
    <cellStyle name="40% - Accent4 7 2 7" xfId="9184" xr:uid="{00000000-0005-0000-0000-0000763C0000}"/>
    <cellStyle name="40% - Accent4 7 2 8" xfId="9185" xr:uid="{00000000-0005-0000-0000-0000773C0000}"/>
    <cellStyle name="40% - Accent4 7 2 9" xfId="9186" xr:uid="{00000000-0005-0000-0000-0000783C0000}"/>
    <cellStyle name="40% - Accent4 7 2 9 2" xfId="9187" xr:uid="{00000000-0005-0000-0000-0000793C0000}"/>
    <cellStyle name="40% - Accent4 7 2 9 2 2" xfId="22788" xr:uid="{00000000-0005-0000-0000-00007A3C0000}"/>
    <cellStyle name="40% - Accent4 7 2 9 2_CountryRegionMap" xfId="32979" xr:uid="{00000000-0005-0000-0000-00007B3C0000}"/>
    <cellStyle name="40% - Accent4 7 2 9 3" xfId="9188" xr:uid="{00000000-0005-0000-0000-00007C3C0000}"/>
    <cellStyle name="40% - Accent4 7 2 9 3 2" xfId="22789" xr:uid="{00000000-0005-0000-0000-00007D3C0000}"/>
    <cellStyle name="40% - Accent4 7 2 9 3_CountryRegionMap" xfId="32980" xr:uid="{00000000-0005-0000-0000-00007E3C0000}"/>
    <cellStyle name="40% - Accent4 7 2 9 4" xfId="22790" xr:uid="{00000000-0005-0000-0000-00007F3C0000}"/>
    <cellStyle name="40% - Accent4 7 2 9_Attribute (16-17)" xfId="9189" xr:uid="{00000000-0005-0000-0000-0000803C0000}"/>
    <cellStyle name="40% - Accent4 7 2_Attribute (16-17)" xfId="9190" xr:uid="{00000000-0005-0000-0000-0000813C0000}"/>
    <cellStyle name="40% - Accent4 7 3" xfId="9191" xr:uid="{00000000-0005-0000-0000-0000823C0000}"/>
    <cellStyle name="40% - Accent4 7 3 10" xfId="22791" xr:uid="{00000000-0005-0000-0000-0000833C0000}"/>
    <cellStyle name="40% - Accent4 7 3 2" xfId="9192" xr:uid="{00000000-0005-0000-0000-0000843C0000}"/>
    <cellStyle name="40% - Accent4 7 3 2 2" xfId="9193" xr:uid="{00000000-0005-0000-0000-0000853C0000}"/>
    <cellStyle name="40% - Accent4 7 3 2 2 2" xfId="9194" xr:uid="{00000000-0005-0000-0000-0000863C0000}"/>
    <cellStyle name="40% - Accent4 7 3 2 2 2 2" xfId="22792" xr:uid="{00000000-0005-0000-0000-0000873C0000}"/>
    <cellStyle name="40% - Accent4 7 3 2 2 2_CountryRegionMap" xfId="32981" xr:uid="{00000000-0005-0000-0000-0000883C0000}"/>
    <cellStyle name="40% - Accent4 7 3 2 2 3" xfId="9195" xr:uid="{00000000-0005-0000-0000-0000893C0000}"/>
    <cellStyle name="40% - Accent4 7 3 2 2 3 2" xfId="22793" xr:uid="{00000000-0005-0000-0000-00008A3C0000}"/>
    <cellStyle name="40% - Accent4 7 3 2 2 3_CountryRegionMap" xfId="32982" xr:uid="{00000000-0005-0000-0000-00008B3C0000}"/>
    <cellStyle name="40% - Accent4 7 3 2 2 4" xfId="22794" xr:uid="{00000000-0005-0000-0000-00008C3C0000}"/>
    <cellStyle name="40% - Accent4 7 3 2 2_Attribute (16-17)" xfId="9196" xr:uid="{00000000-0005-0000-0000-00008D3C0000}"/>
    <cellStyle name="40% - Accent4 7 3 2 3" xfId="9197" xr:uid="{00000000-0005-0000-0000-00008E3C0000}"/>
    <cellStyle name="40% - Accent4 7 3 2 3 2" xfId="22795" xr:uid="{00000000-0005-0000-0000-00008F3C0000}"/>
    <cellStyle name="40% - Accent4 7 3 2 3_CountryRegionMap" xfId="32983" xr:uid="{00000000-0005-0000-0000-0000903C0000}"/>
    <cellStyle name="40% - Accent4 7 3 2 4" xfId="22796" xr:uid="{00000000-0005-0000-0000-0000913C0000}"/>
    <cellStyle name="40% - Accent4 7 3 2 5" xfId="22797" xr:uid="{00000000-0005-0000-0000-0000923C0000}"/>
    <cellStyle name="40% - Accent4 7 3 2 6" xfId="22798" xr:uid="{00000000-0005-0000-0000-0000933C0000}"/>
    <cellStyle name="40% - Accent4 7 3 2 7" xfId="22799" xr:uid="{00000000-0005-0000-0000-0000943C0000}"/>
    <cellStyle name="40% - Accent4 7 3 2_Attribute (16-17)" xfId="9198" xr:uid="{00000000-0005-0000-0000-0000953C0000}"/>
    <cellStyle name="40% - Accent4 7 3 3" xfId="9199" xr:uid="{00000000-0005-0000-0000-0000963C0000}"/>
    <cellStyle name="40% - Accent4 7 3 3 2" xfId="9200" xr:uid="{00000000-0005-0000-0000-0000973C0000}"/>
    <cellStyle name="40% - Accent4 7 3 3 2 2" xfId="9201" xr:uid="{00000000-0005-0000-0000-0000983C0000}"/>
    <cellStyle name="40% - Accent4 7 3 3 2 2 2" xfId="22800" xr:uid="{00000000-0005-0000-0000-0000993C0000}"/>
    <cellStyle name="40% - Accent4 7 3 3 2 2_CountryRegionMap" xfId="32984" xr:uid="{00000000-0005-0000-0000-00009A3C0000}"/>
    <cellStyle name="40% - Accent4 7 3 3 2 3" xfId="9202" xr:uid="{00000000-0005-0000-0000-00009B3C0000}"/>
    <cellStyle name="40% - Accent4 7 3 3 2 3 2" xfId="22801" xr:uid="{00000000-0005-0000-0000-00009C3C0000}"/>
    <cellStyle name="40% - Accent4 7 3 3 2 3_CountryRegionMap" xfId="32985" xr:uid="{00000000-0005-0000-0000-00009D3C0000}"/>
    <cellStyle name="40% - Accent4 7 3 3 2 4" xfId="22802" xr:uid="{00000000-0005-0000-0000-00009E3C0000}"/>
    <cellStyle name="40% - Accent4 7 3 3 2_Attribute (16-17)" xfId="9203" xr:uid="{00000000-0005-0000-0000-00009F3C0000}"/>
    <cellStyle name="40% - Accent4 7 3 3 3" xfId="9204" xr:uid="{00000000-0005-0000-0000-0000A03C0000}"/>
    <cellStyle name="40% - Accent4 7 3 3 3 2" xfId="22803" xr:uid="{00000000-0005-0000-0000-0000A13C0000}"/>
    <cellStyle name="40% - Accent4 7 3 3 3_CountryRegionMap" xfId="32986" xr:uid="{00000000-0005-0000-0000-0000A23C0000}"/>
    <cellStyle name="40% - Accent4 7 3 3 4" xfId="22804" xr:uid="{00000000-0005-0000-0000-0000A33C0000}"/>
    <cellStyle name="40% - Accent4 7 3 3 5" xfId="22805" xr:uid="{00000000-0005-0000-0000-0000A43C0000}"/>
    <cellStyle name="40% - Accent4 7 3 3 6" xfId="22806" xr:uid="{00000000-0005-0000-0000-0000A53C0000}"/>
    <cellStyle name="40% - Accent4 7 3 3 7" xfId="22807" xr:uid="{00000000-0005-0000-0000-0000A63C0000}"/>
    <cellStyle name="40% - Accent4 7 3 3_Attribute (16-17)" xfId="9205" xr:uid="{00000000-0005-0000-0000-0000A73C0000}"/>
    <cellStyle name="40% - Accent4 7 3 4" xfId="9206" xr:uid="{00000000-0005-0000-0000-0000A83C0000}"/>
    <cellStyle name="40% - Accent4 7 3 4 2" xfId="9207" xr:uid="{00000000-0005-0000-0000-0000A93C0000}"/>
    <cellStyle name="40% - Accent4 7 3 4 2 2" xfId="9208" xr:uid="{00000000-0005-0000-0000-0000AA3C0000}"/>
    <cellStyle name="40% - Accent4 7 3 4 2 2 2" xfId="22808" xr:uid="{00000000-0005-0000-0000-0000AB3C0000}"/>
    <cellStyle name="40% - Accent4 7 3 4 2 2_CountryRegionMap" xfId="32987" xr:uid="{00000000-0005-0000-0000-0000AC3C0000}"/>
    <cellStyle name="40% - Accent4 7 3 4 2 3" xfId="9209" xr:uid="{00000000-0005-0000-0000-0000AD3C0000}"/>
    <cellStyle name="40% - Accent4 7 3 4 2 3 2" xfId="22809" xr:uid="{00000000-0005-0000-0000-0000AE3C0000}"/>
    <cellStyle name="40% - Accent4 7 3 4 2 3_CountryRegionMap" xfId="32988" xr:uid="{00000000-0005-0000-0000-0000AF3C0000}"/>
    <cellStyle name="40% - Accent4 7 3 4 2 4" xfId="22810" xr:uid="{00000000-0005-0000-0000-0000B03C0000}"/>
    <cellStyle name="40% - Accent4 7 3 4 2_Attribute (16-17)" xfId="9210" xr:uid="{00000000-0005-0000-0000-0000B13C0000}"/>
    <cellStyle name="40% - Accent4 7 3 4 3" xfId="9211" xr:uid="{00000000-0005-0000-0000-0000B23C0000}"/>
    <cellStyle name="40% - Accent4 7 3 4 3 2" xfId="22811" xr:uid="{00000000-0005-0000-0000-0000B33C0000}"/>
    <cellStyle name="40% - Accent4 7 3 4 3_CountryRegionMap" xfId="32989" xr:uid="{00000000-0005-0000-0000-0000B43C0000}"/>
    <cellStyle name="40% - Accent4 7 3 4 4" xfId="22812" xr:uid="{00000000-0005-0000-0000-0000B53C0000}"/>
    <cellStyle name="40% - Accent4 7 3 4 5" xfId="22813" xr:uid="{00000000-0005-0000-0000-0000B63C0000}"/>
    <cellStyle name="40% - Accent4 7 3 4 6" xfId="22814" xr:uid="{00000000-0005-0000-0000-0000B73C0000}"/>
    <cellStyle name="40% - Accent4 7 3 4 7" xfId="22815" xr:uid="{00000000-0005-0000-0000-0000B83C0000}"/>
    <cellStyle name="40% - Accent4 7 3 4_Attribute (16-17)" xfId="9212" xr:uid="{00000000-0005-0000-0000-0000B93C0000}"/>
    <cellStyle name="40% - Accent4 7 3 5" xfId="9213" xr:uid="{00000000-0005-0000-0000-0000BA3C0000}"/>
    <cellStyle name="40% - Accent4 7 3 6" xfId="9214" xr:uid="{00000000-0005-0000-0000-0000BB3C0000}"/>
    <cellStyle name="40% - Accent4 7 3 7" xfId="9215" xr:uid="{00000000-0005-0000-0000-0000BC3C0000}"/>
    <cellStyle name="40% - Accent4 7 3 8" xfId="9216" xr:uid="{00000000-0005-0000-0000-0000BD3C0000}"/>
    <cellStyle name="40% - Accent4 7 3 8 2" xfId="9217" xr:uid="{00000000-0005-0000-0000-0000BE3C0000}"/>
    <cellStyle name="40% - Accent4 7 3 8 2 2" xfId="22816" xr:uid="{00000000-0005-0000-0000-0000BF3C0000}"/>
    <cellStyle name="40% - Accent4 7 3 8 2_CountryRegionMap" xfId="32990" xr:uid="{00000000-0005-0000-0000-0000C03C0000}"/>
    <cellStyle name="40% - Accent4 7 3 8 3" xfId="9218" xr:uid="{00000000-0005-0000-0000-0000C13C0000}"/>
    <cellStyle name="40% - Accent4 7 3 8 3 2" xfId="22817" xr:uid="{00000000-0005-0000-0000-0000C23C0000}"/>
    <cellStyle name="40% - Accent4 7 3 8 3_CountryRegionMap" xfId="32991" xr:uid="{00000000-0005-0000-0000-0000C33C0000}"/>
    <cellStyle name="40% - Accent4 7 3 8 4" xfId="22818" xr:uid="{00000000-0005-0000-0000-0000C43C0000}"/>
    <cellStyle name="40% - Accent4 7 3 8_Attribute (16-17)" xfId="9219" xr:uid="{00000000-0005-0000-0000-0000C53C0000}"/>
    <cellStyle name="40% - Accent4 7 3 9" xfId="9220" xr:uid="{00000000-0005-0000-0000-0000C63C0000}"/>
    <cellStyle name="40% - Accent4 7 3 9 2" xfId="22819" xr:uid="{00000000-0005-0000-0000-0000C73C0000}"/>
    <cellStyle name="40% - Accent4 7 3 9_CountryRegionMap" xfId="32992" xr:uid="{00000000-0005-0000-0000-0000C83C0000}"/>
    <cellStyle name="40% - Accent4 7 3_Attribute (16-17)" xfId="9221" xr:uid="{00000000-0005-0000-0000-0000C93C0000}"/>
    <cellStyle name="40% - Accent4 7 4" xfId="9222" xr:uid="{00000000-0005-0000-0000-0000CA3C0000}"/>
    <cellStyle name="40% - Accent4 7 4 10" xfId="22820" xr:uid="{00000000-0005-0000-0000-0000CB3C0000}"/>
    <cellStyle name="40% - Accent4 7 4 2" xfId="9223" xr:uid="{00000000-0005-0000-0000-0000CC3C0000}"/>
    <cellStyle name="40% - Accent4 7 4 2 2" xfId="9224" xr:uid="{00000000-0005-0000-0000-0000CD3C0000}"/>
    <cellStyle name="40% - Accent4 7 4 2 2 2" xfId="9225" xr:uid="{00000000-0005-0000-0000-0000CE3C0000}"/>
    <cellStyle name="40% - Accent4 7 4 2 2 2 2" xfId="22821" xr:uid="{00000000-0005-0000-0000-0000CF3C0000}"/>
    <cellStyle name="40% - Accent4 7 4 2 2 2_CountryRegionMap" xfId="32993" xr:uid="{00000000-0005-0000-0000-0000D03C0000}"/>
    <cellStyle name="40% - Accent4 7 4 2 2 3" xfId="9226" xr:uid="{00000000-0005-0000-0000-0000D13C0000}"/>
    <cellStyle name="40% - Accent4 7 4 2 2 3 2" xfId="22822" xr:uid="{00000000-0005-0000-0000-0000D23C0000}"/>
    <cellStyle name="40% - Accent4 7 4 2 2 3_CountryRegionMap" xfId="32994" xr:uid="{00000000-0005-0000-0000-0000D33C0000}"/>
    <cellStyle name="40% - Accent4 7 4 2 2 4" xfId="22823" xr:uid="{00000000-0005-0000-0000-0000D43C0000}"/>
    <cellStyle name="40% - Accent4 7 4 2 2_Attribute (16-17)" xfId="9227" xr:uid="{00000000-0005-0000-0000-0000D53C0000}"/>
    <cellStyle name="40% - Accent4 7 4 2 3" xfId="9228" xr:uid="{00000000-0005-0000-0000-0000D63C0000}"/>
    <cellStyle name="40% - Accent4 7 4 2 3 2" xfId="22824" xr:uid="{00000000-0005-0000-0000-0000D73C0000}"/>
    <cellStyle name="40% - Accent4 7 4 2 3_CountryRegionMap" xfId="32995" xr:uid="{00000000-0005-0000-0000-0000D83C0000}"/>
    <cellStyle name="40% - Accent4 7 4 2 4" xfId="22825" xr:uid="{00000000-0005-0000-0000-0000D93C0000}"/>
    <cellStyle name="40% - Accent4 7 4 2 5" xfId="22826" xr:uid="{00000000-0005-0000-0000-0000DA3C0000}"/>
    <cellStyle name="40% - Accent4 7 4 2 6" xfId="22827" xr:uid="{00000000-0005-0000-0000-0000DB3C0000}"/>
    <cellStyle name="40% - Accent4 7 4 2 7" xfId="22828" xr:uid="{00000000-0005-0000-0000-0000DC3C0000}"/>
    <cellStyle name="40% - Accent4 7 4 2_Attribute (16-17)" xfId="9229" xr:uid="{00000000-0005-0000-0000-0000DD3C0000}"/>
    <cellStyle name="40% - Accent4 7 4 3" xfId="9230" xr:uid="{00000000-0005-0000-0000-0000DE3C0000}"/>
    <cellStyle name="40% - Accent4 7 4 3 2" xfId="9231" xr:uid="{00000000-0005-0000-0000-0000DF3C0000}"/>
    <cellStyle name="40% - Accent4 7 4 3 2 2" xfId="9232" xr:uid="{00000000-0005-0000-0000-0000E03C0000}"/>
    <cellStyle name="40% - Accent4 7 4 3 2 2 2" xfId="22829" xr:uid="{00000000-0005-0000-0000-0000E13C0000}"/>
    <cellStyle name="40% - Accent4 7 4 3 2 2_CountryRegionMap" xfId="32996" xr:uid="{00000000-0005-0000-0000-0000E23C0000}"/>
    <cellStyle name="40% - Accent4 7 4 3 2 3" xfId="9233" xr:uid="{00000000-0005-0000-0000-0000E33C0000}"/>
    <cellStyle name="40% - Accent4 7 4 3 2 3 2" xfId="22830" xr:uid="{00000000-0005-0000-0000-0000E43C0000}"/>
    <cellStyle name="40% - Accent4 7 4 3 2 3_CountryRegionMap" xfId="32997" xr:uid="{00000000-0005-0000-0000-0000E53C0000}"/>
    <cellStyle name="40% - Accent4 7 4 3 2 4" xfId="22831" xr:uid="{00000000-0005-0000-0000-0000E63C0000}"/>
    <cellStyle name="40% - Accent4 7 4 3 2_Attribute (16-17)" xfId="9234" xr:uid="{00000000-0005-0000-0000-0000E73C0000}"/>
    <cellStyle name="40% - Accent4 7 4 3 3" xfId="9235" xr:uid="{00000000-0005-0000-0000-0000E83C0000}"/>
    <cellStyle name="40% - Accent4 7 4 3 3 2" xfId="22832" xr:uid="{00000000-0005-0000-0000-0000E93C0000}"/>
    <cellStyle name="40% - Accent4 7 4 3 3_CountryRegionMap" xfId="32998" xr:uid="{00000000-0005-0000-0000-0000EA3C0000}"/>
    <cellStyle name="40% - Accent4 7 4 3 4" xfId="22833" xr:uid="{00000000-0005-0000-0000-0000EB3C0000}"/>
    <cellStyle name="40% - Accent4 7 4 3 5" xfId="22834" xr:uid="{00000000-0005-0000-0000-0000EC3C0000}"/>
    <cellStyle name="40% - Accent4 7 4 3 6" xfId="22835" xr:uid="{00000000-0005-0000-0000-0000ED3C0000}"/>
    <cellStyle name="40% - Accent4 7 4 3 7" xfId="22836" xr:uid="{00000000-0005-0000-0000-0000EE3C0000}"/>
    <cellStyle name="40% - Accent4 7 4 3_Attribute (16-17)" xfId="9236" xr:uid="{00000000-0005-0000-0000-0000EF3C0000}"/>
    <cellStyle name="40% - Accent4 7 4 4" xfId="9237" xr:uid="{00000000-0005-0000-0000-0000F03C0000}"/>
    <cellStyle name="40% - Accent4 7 4 4 2" xfId="9238" xr:uid="{00000000-0005-0000-0000-0000F13C0000}"/>
    <cellStyle name="40% - Accent4 7 4 4 2 2" xfId="9239" xr:uid="{00000000-0005-0000-0000-0000F23C0000}"/>
    <cellStyle name="40% - Accent4 7 4 4 2 2 2" xfId="22837" xr:uid="{00000000-0005-0000-0000-0000F33C0000}"/>
    <cellStyle name="40% - Accent4 7 4 4 2 2_CountryRegionMap" xfId="32999" xr:uid="{00000000-0005-0000-0000-0000F43C0000}"/>
    <cellStyle name="40% - Accent4 7 4 4 2 3" xfId="9240" xr:uid="{00000000-0005-0000-0000-0000F53C0000}"/>
    <cellStyle name="40% - Accent4 7 4 4 2 3 2" xfId="22838" xr:uid="{00000000-0005-0000-0000-0000F63C0000}"/>
    <cellStyle name="40% - Accent4 7 4 4 2 3_CountryRegionMap" xfId="33000" xr:uid="{00000000-0005-0000-0000-0000F73C0000}"/>
    <cellStyle name="40% - Accent4 7 4 4 2 4" xfId="22839" xr:uid="{00000000-0005-0000-0000-0000F83C0000}"/>
    <cellStyle name="40% - Accent4 7 4 4 2_Attribute (16-17)" xfId="9241" xr:uid="{00000000-0005-0000-0000-0000F93C0000}"/>
    <cellStyle name="40% - Accent4 7 4 4 3" xfId="9242" xr:uid="{00000000-0005-0000-0000-0000FA3C0000}"/>
    <cellStyle name="40% - Accent4 7 4 4 3 2" xfId="22840" xr:uid="{00000000-0005-0000-0000-0000FB3C0000}"/>
    <cellStyle name="40% - Accent4 7 4 4 3_CountryRegionMap" xfId="33001" xr:uid="{00000000-0005-0000-0000-0000FC3C0000}"/>
    <cellStyle name="40% - Accent4 7 4 4 4" xfId="22841" xr:uid="{00000000-0005-0000-0000-0000FD3C0000}"/>
    <cellStyle name="40% - Accent4 7 4 4 5" xfId="22842" xr:uid="{00000000-0005-0000-0000-0000FE3C0000}"/>
    <cellStyle name="40% - Accent4 7 4 4 6" xfId="22843" xr:uid="{00000000-0005-0000-0000-0000FF3C0000}"/>
    <cellStyle name="40% - Accent4 7 4 4 7" xfId="22844" xr:uid="{00000000-0005-0000-0000-0000003D0000}"/>
    <cellStyle name="40% - Accent4 7 4 4_Attribute (16-17)" xfId="9243" xr:uid="{00000000-0005-0000-0000-0000013D0000}"/>
    <cellStyle name="40% - Accent4 7 4 5" xfId="9244" xr:uid="{00000000-0005-0000-0000-0000023D0000}"/>
    <cellStyle name="40% - Accent4 7 4 6" xfId="9245" xr:uid="{00000000-0005-0000-0000-0000033D0000}"/>
    <cellStyle name="40% - Accent4 7 4 7" xfId="9246" xr:uid="{00000000-0005-0000-0000-0000043D0000}"/>
    <cellStyle name="40% - Accent4 7 4 8" xfId="9247" xr:uid="{00000000-0005-0000-0000-0000053D0000}"/>
    <cellStyle name="40% - Accent4 7 4 8 2" xfId="9248" xr:uid="{00000000-0005-0000-0000-0000063D0000}"/>
    <cellStyle name="40% - Accent4 7 4 8 2 2" xfId="22845" xr:uid="{00000000-0005-0000-0000-0000073D0000}"/>
    <cellStyle name="40% - Accent4 7 4 8 2_CountryRegionMap" xfId="33002" xr:uid="{00000000-0005-0000-0000-0000083D0000}"/>
    <cellStyle name="40% - Accent4 7 4 8 3" xfId="9249" xr:uid="{00000000-0005-0000-0000-0000093D0000}"/>
    <cellStyle name="40% - Accent4 7 4 8 3 2" xfId="22846" xr:uid="{00000000-0005-0000-0000-00000A3D0000}"/>
    <cellStyle name="40% - Accent4 7 4 8 3_CountryRegionMap" xfId="33003" xr:uid="{00000000-0005-0000-0000-00000B3D0000}"/>
    <cellStyle name="40% - Accent4 7 4 8 4" xfId="22847" xr:uid="{00000000-0005-0000-0000-00000C3D0000}"/>
    <cellStyle name="40% - Accent4 7 4 8_Attribute (16-17)" xfId="9250" xr:uid="{00000000-0005-0000-0000-00000D3D0000}"/>
    <cellStyle name="40% - Accent4 7 4 9" xfId="9251" xr:uid="{00000000-0005-0000-0000-00000E3D0000}"/>
    <cellStyle name="40% - Accent4 7 4 9 2" xfId="22848" xr:uid="{00000000-0005-0000-0000-00000F3D0000}"/>
    <cellStyle name="40% - Accent4 7 4 9_CountryRegionMap" xfId="33004" xr:uid="{00000000-0005-0000-0000-0000103D0000}"/>
    <cellStyle name="40% - Accent4 7 4_Attribute (16-17)" xfId="9252" xr:uid="{00000000-0005-0000-0000-0000113D0000}"/>
    <cellStyle name="40% - Accent4 7 5" xfId="9253" xr:uid="{00000000-0005-0000-0000-0000123D0000}"/>
    <cellStyle name="40% - Accent4 7 5 2" xfId="9254" xr:uid="{00000000-0005-0000-0000-0000133D0000}"/>
    <cellStyle name="40% - Accent4 7 5 2 2" xfId="9255" xr:uid="{00000000-0005-0000-0000-0000143D0000}"/>
    <cellStyle name="40% - Accent4 7 5 2 2 2" xfId="22849" xr:uid="{00000000-0005-0000-0000-0000153D0000}"/>
    <cellStyle name="40% - Accent4 7 5 2 2_CountryRegionMap" xfId="33005" xr:uid="{00000000-0005-0000-0000-0000163D0000}"/>
    <cellStyle name="40% - Accent4 7 5 2 3" xfId="9256" xr:uid="{00000000-0005-0000-0000-0000173D0000}"/>
    <cellStyle name="40% - Accent4 7 5 2 3 2" xfId="22850" xr:uid="{00000000-0005-0000-0000-0000183D0000}"/>
    <cellStyle name="40% - Accent4 7 5 2 3_CountryRegionMap" xfId="33006" xr:uid="{00000000-0005-0000-0000-0000193D0000}"/>
    <cellStyle name="40% - Accent4 7 5 2 4" xfId="22851" xr:uid="{00000000-0005-0000-0000-00001A3D0000}"/>
    <cellStyle name="40% - Accent4 7 5 2_Attribute (16-17)" xfId="9257" xr:uid="{00000000-0005-0000-0000-00001B3D0000}"/>
    <cellStyle name="40% - Accent4 7 5 3" xfId="9258" xr:uid="{00000000-0005-0000-0000-00001C3D0000}"/>
    <cellStyle name="40% - Accent4 7 5 3 2" xfId="22852" xr:uid="{00000000-0005-0000-0000-00001D3D0000}"/>
    <cellStyle name="40% - Accent4 7 5 3_CountryRegionMap" xfId="33007" xr:uid="{00000000-0005-0000-0000-00001E3D0000}"/>
    <cellStyle name="40% - Accent4 7 5 4" xfId="22853" xr:uid="{00000000-0005-0000-0000-00001F3D0000}"/>
    <cellStyle name="40% - Accent4 7 5 5" xfId="22854" xr:uid="{00000000-0005-0000-0000-0000203D0000}"/>
    <cellStyle name="40% - Accent4 7 5 6" xfId="22855" xr:uid="{00000000-0005-0000-0000-0000213D0000}"/>
    <cellStyle name="40% - Accent4 7 5 7" xfId="22856" xr:uid="{00000000-0005-0000-0000-0000223D0000}"/>
    <cellStyle name="40% - Accent4 7 5_Attribute (16-17)" xfId="9259" xr:uid="{00000000-0005-0000-0000-0000233D0000}"/>
    <cellStyle name="40% - Accent4 7 6" xfId="9260" xr:uid="{00000000-0005-0000-0000-0000243D0000}"/>
    <cellStyle name="40% - Accent4 7 6 2" xfId="9261" xr:uid="{00000000-0005-0000-0000-0000253D0000}"/>
    <cellStyle name="40% - Accent4 7 6 2 2" xfId="9262" xr:uid="{00000000-0005-0000-0000-0000263D0000}"/>
    <cellStyle name="40% - Accent4 7 6 2 2 2" xfId="22857" xr:uid="{00000000-0005-0000-0000-0000273D0000}"/>
    <cellStyle name="40% - Accent4 7 6 2 2_CountryRegionMap" xfId="33008" xr:uid="{00000000-0005-0000-0000-0000283D0000}"/>
    <cellStyle name="40% - Accent4 7 6 2 3" xfId="9263" xr:uid="{00000000-0005-0000-0000-0000293D0000}"/>
    <cellStyle name="40% - Accent4 7 6 2 3 2" xfId="22858" xr:uid="{00000000-0005-0000-0000-00002A3D0000}"/>
    <cellStyle name="40% - Accent4 7 6 2 3_CountryRegionMap" xfId="33009" xr:uid="{00000000-0005-0000-0000-00002B3D0000}"/>
    <cellStyle name="40% - Accent4 7 6 2 4" xfId="22859" xr:uid="{00000000-0005-0000-0000-00002C3D0000}"/>
    <cellStyle name="40% - Accent4 7 6 2_Attribute (16-17)" xfId="9264" xr:uid="{00000000-0005-0000-0000-00002D3D0000}"/>
    <cellStyle name="40% - Accent4 7 6 3" xfId="9265" xr:uid="{00000000-0005-0000-0000-00002E3D0000}"/>
    <cellStyle name="40% - Accent4 7 6 3 2" xfId="22860" xr:uid="{00000000-0005-0000-0000-00002F3D0000}"/>
    <cellStyle name="40% - Accent4 7 6 3_CountryRegionMap" xfId="33010" xr:uid="{00000000-0005-0000-0000-0000303D0000}"/>
    <cellStyle name="40% - Accent4 7 6 4" xfId="22861" xr:uid="{00000000-0005-0000-0000-0000313D0000}"/>
    <cellStyle name="40% - Accent4 7 6 5" xfId="22862" xr:uid="{00000000-0005-0000-0000-0000323D0000}"/>
    <cellStyle name="40% - Accent4 7 6 6" xfId="22863" xr:uid="{00000000-0005-0000-0000-0000333D0000}"/>
    <cellStyle name="40% - Accent4 7 6 7" xfId="22864" xr:uid="{00000000-0005-0000-0000-0000343D0000}"/>
    <cellStyle name="40% - Accent4 7 6_Attribute (16-17)" xfId="9266" xr:uid="{00000000-0005-0000-0000-0000353D0000}"/>
    <cellStyle name="40% - Accent4 7 7" xfId="9267" xr:uid="{00000000-0005-0000-0000-0000363D0000}"/>
    <cellStyle name="40% - Accent4 7 7 2" xfId="9268" xr:uid="{00000000-0005-0000-0000-0000373D0000}"/>
    <cellStyle name="40% - Accent4 7 7 2 2" xfId="9269" xr:uid="{00000000-0005-0000-0000-0000383D0000}"/>
    <cellStyle name="40% - Accent4 7 7 2 2 2" xfId="22865" xr:uid="{00000000-0005-0000-0000-0000393D0000}"/>
    <cellStyle name="40% - Accent4 7 7 2 2_CountryRegionMap" xfId="33011" xr:uid="{00000000-0005-0000-0000-00003A3D0000}"/>
    <cellStyle name="40% - Accent4 7 7 2 3" xfId="9270" xr:uid="{00000000-0005-0000-0000-00003B3D0000}"/>
    <cellStyle name="40% - Accent4 7 7 2 3 2" xfId="22866" xr:uid="{00000000-0005-0000-0000-00003C3D0000}"/>
    <cellStyle name="40% - Accent4 7 7 2 3_CountryRegionMap" xfId="33012" xr:uid="{00000000-0005-0000-0000-00003D3D0000}"/>
    <cellStyle name="40% - Accent4 7 7 2 4" xfId="22867" xr:uid="{00000000-0005-0000-0000-00003E3D0000}"/>
    <cellStyle name="40% - Accent4 7 7 2_Attribute (16-17)" xfId="9271" xr:uid="{00000000-0005-0000-0000-00003F3D0000}"/>
    <cellStyle name="40% - Accent4 7 7 3" xfId="9272" xr:uid="{00000000-0005-0000-0000-0000403D0000}"/>
    <cellStyle name="40% - Accent4 7 7 3 2" xfId="22868" xr:uid="{00000000-0005-0000-0000-0000413D0000}"/>
    <cellStyle name="40% - Accent4 7 7 3_CountryRegionMap" xfId="33013" xr:uid="{00000000-0005-0000-0000-0000423D0000}"/>
    <cellStyle name="40% - Accent4 7 7 4" xfId="22869" xr:uid="{00000000-0005-0000-0000-0000433D0000}"/>
    <cellStyle name="40% - Accent4 7 7 5" xfId="22870" xr:uid="{00000000-0005-0000-0000-0000443D0000}"/>
    <cellStyle name="40% - Accent4 7 7 6" xfId="22871" xr:uid="{00000000-0005-0000-0000-0000453D0000}"/>
    <cellStyle name="40% - Accent4 7 7 7" xfId="22872" xr:uid="{00000000-0005-0000-0000-0000463D0000}"/>
    <cellStyle name="40% - Accent4 7 7_Attribute (16-17)" xfId="9273" xr:uid="{00000000-0005-0000-0000-0000473D0000}"/>
    <cellStyle name="40% - Accent4 7 8" xfId="9274" xr:uid="{00000000-0005-0000-0000-0000483D0000}"/>
    <cellStyle name="40% - Accent4 7 9" xfId="9275" xr:uid="{00000000-0005-0000-0000-0000493D0000}"/>
    <cellStyle name="40% - Accent4 7_Attribute" xfId="18049" xr:uid="{00000000-0005-0000-0000-00004A3D0000}"/>
    <cellStyle name="40% - Accent4 8" xfId="310" xr:uid="{00000000-0005-0000-0000-00004B3D0000}"/>
    <cellStyle name="40% - Accent4 8 10" xfId="9276" xr:uid="{00000000-0005-0000-0000-00004C3D0000}"/>
    <cellStyle name="40% - Accent4 8 11" xfId="9277" xr:uid="{00000000-0005-0000-0000-00004D3D0000}"/>
    <cellStyle name="40% - Accent4 8 11 2" xfId="9278" xr:uid="{00000000-0005-0000-0000-00004E3D0000}"/>
    <cellStyle name="40% - Accent4 8 11 2 2" xfId="22873" xr:uid="{00000000-0005-0000-0000-00004F3D0000}"/>
    <cellStyle name="40% - Accent4 8 11 2_CountryRegionMap" xfId="33014" xr:uid="{00000000-0005-0000-0000-0000503D0000}"/>
    <cellStyle name="40% - Accent4 8 11 3" xfId="9279" xr:uid="{00000000-0005-0000-0000-0000513D0000}"/>
    <cellStyle name="40% - Accent4 8 11 3 2" xfId="22874" xr:uid="{00000000-0005-0000-0000-0000523D0000}"/>
    <cellStyle name="40% - Accent4 8 11 3_CountryRegionMap" xfId="33015" xr:uid="{00000000-0005-0000-0000-0000533D0000}"/>
    <cellStyle name="40% - Accent4 8 11 4" xfId="22875" xr:uid="{00000000-0005-0000-0000-0000543D0000}"/>
    <cellStyle name="40% - Accent4 8 11_Attribute (16-17)" xfId="9280" xr:uid="{00000000-0005-0000-0000-0000553D0000}"/>
    <cellStyle name="40% - Accent4 8 12" xfId="9281" xr:uid="{00000000-0005-0000-0000-0000563D0000}"/>
    <cellStyle name="40% - Accent4 8 12 2" xfId="22876" xr:uid="{00000000-0005-0000-0000-0000573D0000}"/>
    <cellStyle name="40% - Accent4 8 12_CountryRegionMap" xfId="33016" xr:uid="{00000000-0005-0000-0000-0000583D0000}"/>
    <cellStyle name="40% - Accent4 8 13" xfId="22877" xr:uid="{00000000-0005-0000-0000-0000593D0000}"/>
    <cellStyle name="40% - Accent4 8 14" xfId="22878" xr:uid="{00000000-0005-0000-0000-00005A3D0000}"/>
    <cellStyle name="40% - Accent4 8 15" xfId="22879" xr:uid="{00000000-0005-0000-0000-00005B3D0000}"/>
    <cellStyle name="40% - Accent4 8 16" xfId="22880" xr:uid="{00000000-0005-0000-0000-00005C3D0000}"/>
    <cellStyle name="40% - Accent4 8 17" xfId="22881" xr:uid="{00000000-0005-0000-0000-00005D3D0000}"/>
    <cellStyle name="40% - Accent4 8 18" xfId="22882" xr:uid="{00000000-0005-0000-0000-00005E3D0000}"/>
    <cellStyle name="40% - Accent4 8 2" xfId="9282" xr:uid="{00000000-0005-0000-0000-00005F3D0000}"/>
    <cellStyle name="40% - Accent4 8 2 10" xfId="9283" xr:uid="{00000000-0005-0000-0000-0000603D0000}"/>
    <cellStyle name="40% - Accent4 8 2 10 2" xfId="22883" xr:uid="{00000000-0005-0000-0000-0000613D0000}"/>
    <cellStyle name="40% - Accent4 8 2 10_CountryRegionMap" xfId="33017" xr:uid="{00000000-0005-0000-0000-0000623D0000}"/>
    <cellStyle name="40% - Accent4 8 2 11" xfId="22884" xr:uid="{00000000-0005-0000-0000-0000633D0000}"/>
    <cellStyle name="40% - Accent4 8 2 2" xfId="9284" xr:uid="{00000000-0005-0000-0000-0000643D0000}"/>
    <cellStyle name="40% - Accent4 8 2 2 10" xfId="22885" xr:uid="{00000000-0005-0000-0000-0000653D0000}"/>
    <cellStyle name="40% - Accent4 8 2 2 2" xfId="9285" xr:uid="{00000000-0005-0000-0000-0000663D0000}"/>
    <cellStyle name="40% - Accent4 8 2 2 2 2" xfId="9286" xr:uid="{00000000-0005-0000-0000-0000673D0000}"/>
    <cellStyle name="40% - Accent4 8 2 2 2 2 2" xfId="9287" xr:uid="{00000000-0005-0000-0000-0000683D0000}"/>
    <cellStyle name="40% - Accent4 8 2 2 2 2 2 2" xfId="22886" xr:uid="{00000000-0005-0000-0000-0000693D0000}"/>
    <cellStyle name="40% - Accent4 8 2 2 2 2 2_CountryRegionMap" xfId="33018" xr:uid="{00000000-0005-0000-0000-00006A3D0000}"/>
    <cellStyle name="40% - Accent4 8 2 2 2 2 3" xfId="9288" xr:uid="{00000000-0005-0000-0000-00006B3D0000}"/>
    <cellStyle name="40% - Accent4 8 2 2 2 2 3 2" xfId="22887" xr:uid="{00000000-0005-0000-0000-00006C3D0000}"/>
    <cellStyle name="40% - Accent4 8 2 2 2 2 3_CountryRegionMap" xfId="33019" xr:uid="{00000000-0005-0000-0000-00006D3D0000}"/>
    <cellStyle name="40% - Accent4 8 2 2 2 2 4" xfId="22888" xr:uid="{00000000-0005-0000-0000-00006E3D0000}"/>
    <cellStyle name="40% - Accent4 8 2 2 2 2_Attribute (16-17)" xfId="9289" xr:uid="{00000000-0005-0000-0000-00006F3D0000}"/>
    <cellStyle name="40% - Accent4 8 2 2 2 3" xfId="9290" xr:uid="{00000000-0005-0000-0000-0000703D0000}"/>
    <cellStyle name="40% - Accent4 8 2 2 2 3 2" xfId="22889" xr:uid="{00000000-0005-0000-0000-0000713D0000}"/>
    <cellStyle name="40% - Accent4 8 2 2 2 3_CountryRegionMap" xfId="33020" xr:uid="{00000000-0005-0000-0000-0000723D0000}"/>
    <cellStyle name="40% - Accent4 8 2 2 2 4" xfId="22890" xr:uid="{00000000-0005-0000-0000-0000733D0000}"/>
    <cellStyle name="40% - Accent4 8 2 2 2 5" xfId="22891" xr:uid="{00000000-0005-0000-0000-0000743D0000}"/>
    <cellStyle name="40% - Accent4 8 2 2 2 6" xfId="22892" xr:uid="{00000000-0005-0000-0000-0000753D0000}"/>
    <cellStyle name="40% - Accent4 8 2 2 2 7" xfId="22893" xr:uid="{00000000-0005-0000-0000-0000763D0000}"/>
    <cellStyle name="40% - Accent4 8 2 2 2_Attribute (16-17)" xfId="9291" xr:uid="{00000000-0005-0000-0000-0000773D0000}"/>
    <cellStyle name="40% - Accent4 8 2 2 3" xfId="9292" xr:uid="{00000000-0005-0000-0000-0000783D0000}"/>
    <cellStyle name="40% - Accent4 8 2 2 3 2" xfId="9293" xr:uid="{00000000-0005-0000-0000-0000793D0000}"/>
    <cellStyle name="40% - Accent4 8 2 2 3 2 2" xfId="9294" xr:uid="{00000000-0005-0000-0000-00007A3D0000}"/>
    <cellStyle name="40% - Accent4 8 2 2 3 2 2 2" xfId="22894" xr:uid="{00000000-0005-0000-0000-00007B3D0000}"/>
    <cellStyle name="40% - Accent4 8 2 2 3 2 2_CountryRegionMap" xfId="33021" xr:uid="{00000000-0005-0000-0000-00007C3D0000}"/>
    <cellStyle name="40% - Accent4 8 2 2 3 2 3" xfId="9295" xr:uid="{00000000-0005-0000-0000-00007D3D0000}"/>
    <cellStyle name="40% - Accent4 8 2 2 3 2 3 2" xfId="22895" xr:uid="{00000000-0005-0000-0000-00007E3D0000}"/>
    <cellStyle name="40% - Accent4 8 2 2 3 2 3_CountryRegionMap" xfId="33022" xr:uid="{00000000-0005-0000-0000-00007F3D0000}"/>
    <cellStyle name="40% - Accent4 8 2 2 3 2 4" xfId="22896" xr:uid="{00000000-0005-0000-0000-0000803D0000}"/>
    <cellStyle name="40% - Accent4 8 2 2 3 2_Attribute (16-17)" xfId="9296" xr:uid="{00000000-0005-0000-0000-0000813D0000}"/>
    <cellStyle name="40% - Accent4 8 2 2 3 3" xfId="9297" xr:uid="{00000000-0005-0000-0000-0000823D0000}"/>
    <cellStyle name="40% - Accent4 8 2 2 3 3 2" xfId="22897" xr:uid="{00000000-0005-0000-0000-0000833D0000}"/>
    <cellStyle name="40% - Accent4 8 2 2 3 3_CountryRegionMap" xfId="33023" xr:uid="{00000000-0005-0000-0000-0000843D0000}"/>
    <cellStyle name="40% - Accent4 8 2 2 3 4" xfId="22898" xr:uid="{00000000-0005-0000-0000-0000853D0000}"/>
    <cellStyle name="40% - Accent4 8 2 2 3 5" xfId="22899" xr:uid="{00000000-0005-0000-0000-0000863D0000}"/>
    <cellStyle name="40% - Accent4 8 2 2 3 6" xfId="22900" xr:uid="{00000000-0005-0000-0000-0000873D0000}"/>
    <cellStyle name="40% - Accent4 8 2 2 3 7" xfId="22901" xr:uid="{00000000-0005-0000-0000-0000883D0000}"/>
    <cellStyle name="40% - Accent4 8 2 2 3_Attribute (16-17)" xfId="9298" xr:uid="{00000000-0005-0000-0000-0000893D0000}"/>
    <cellStyle name="40% - Accent4 8 2 2 4" xfId="9299" xr:uid="{00000000-0005-0000-0000-00008A3D0000}"/>
    <cellStyle name="40% - Accent4 8 2 2 4 2" xfId="9300" xr:uid="{00000000-0005-0000-0000-00008B3D0000}"/>
    <cellStyle name="40% - Accent4 8 2 2 4 2 2" xfId="9301" xr:uid="{00000000-0005-0000-0000-00008C3D0000}"/>
    <cellStyle name="40% - Accent4 8 2 2 4 2 2 2" xfId="22902" xr:uid="{00000000-0005-0000-0000-00008D3D0000}"/>
    <cellStyle name="40% - Accent4 8 2 2 4 2 2_CountryRegionMap" xfId="33024" xr:uid="{00000000-0005-0000-0000-00008E3D0000}"/>
    <cellStyle name="40% - Accent4 8 2 2 4 2 3" xfId="9302" xr:uid="{00000000-0005-0000-0000-00008F3D0000}"/>
    <cellStyle name="40% - Accent4 8 2 2 4 2 3 2" xfId="22903" xr:uid="{00000000-0005-0000-0000-0000903D0000}"/>
    <cellStyle name="40% - Accent4 8 2 2 4 2 3_CountryRegionMap" xfId="33025" xr:uid="{00000000-0005-0000-0000-0000913D0000}"/>
    <cellStyle name="40% - Accent4 8 2 2 4 2 4" xfId="22904" xr:uid="{00000000-0005-0000-0000-0000923D0000}"/>
    <cellStyle name="40% - Accent4 8 2 2 4 2_Attribute (16-17)" xfId="9303" xr:uid="{00000000-0005-0000-0000-0000933D0000}"/>
    <cellStyle name="40% - Accent4 8 2 2 4 3" xfId="9304" xr:uid="{00000000-0005-0000-0000-0000943D0000}"/>
    <cellStyle name="40% - Accent4 8 2 2 4 3 2" xfId="22905" xr:uid="{00000000-0005-0000-0000-0000953D0000}"/>
    <cellStyle name="40% - Accent4 8 2 2 4 3_CountryRegionMap" xfId="33026" xr:uid="{00000000-0005-0000-0000-0000963D0000}"/>
    <cellStyle name="40% - Accent4 8 2 2 4 4" xfId="22906" xr:uid="{00000000-0005-0000-0000-0000973D0000}"/>
    <cellStyle name="40% - Accent4 8 2 2 4 5" xfId="22907" xr:uid="{00000000-0005-0000-0000-0000983D0000}"/>
    <cellStyle name="40% - Accent4 8 2 2 4 6" xfId="22908" xr:uid="{00000000-0005-0000-0000-0000993D0000}"/>
    <cellStyle name="40% - Accent4 8 2 2 4 7" xfId="22909" xr:uid="{00000000-0005-0000-0000-00009A3D0000}"/>
    <cellStyle name="40% - Accent4 8 2 2 4_Attribute (16-17)" xfId="9305" xr:uid="{00000000-0005-0000-0000-00009B3D0000}"/>
    <cellStyle name="40% - Accent4 8 2 2 5" xfId="9306" xr:uid="{00000000-0005-0000-0000-00009C3D0000}"/>
    <cellStyle name="40% - Accent4 8 2 2 6" xfId="9307" xr:uid="{00000000-0005-0000-0000-00009D3D0000}"/>
    <cellStyle name="40% - Accent4 8 2 2 7" xfId="9308" xr:uid="{00000000-0005-0000-0000-00009E3D0000}"/>
    <cellStyle name="40% - Accent4 8 2 2 8" xfId="9309" xr:uid="{00000000-0005-0000-0000-00009F3D0000}"/>
    <cellStyle name="40% - Accent4 8 2 2 8 2" xfId="9310" xr:uid="{00000000-0005-0000-0000-0000A03D0000}"/>
    <cellStyle name="40% - Accent4 8 2 2 8 2 2" xfId="22910" xr:uid="{00000000-0005-0000-0000-0000A13D0000}"/>
    <cellStyle name="40% - Accent4 8 2 2 8 2_CountryRegionMap" xfId="33027" xr:uid="{00000000-0005-0000-0000-0000A23D0000}"/>
    <cellStyle name="40% - Accent4 8 2 2 8 3" xfId="9311" xr:uid="{00000000-0005-0000-0000-0000A33D0000}"/>
    <cellStyle name="40% - Accent4 8 2 2 8 3 2" xfId="22911" xr:uid="{00000000-0005-0000-0000-0000A43D0000}"/>
    <cellStyle name="40% - Accent4 8 2 2 8 3_CountryRegionMap" xfId="33028" xr:uid="{00000000-0005-0000-0000-0000A53D0000}"/>
    <cellStyle name="40% - Accent4 8 2 2 8 4" xfId="22912" xr:uid="{00000000-0005-0000-0000-0000A63D0000}"/>
    <cellStyle name="40% - Accent4 8 2 2 8_Attribute (16-17)" xfId="9312" xr:uid="{00000000-0005-0000-0000-0000A73D0000}"/>
    <cellStyle name="40% - Accent4 8 2 2 9" xfId="9313" xr:uid="{00000000-0005-0000-0000-0000A83D0000}"/>
    <cellStyle name="40% - Accent4 8 2 2 9 2" xfId="22913" xr:uid="{00000000-0005-0000-0000-0000A93D0000}"/>
    <cellStyle name="40% - Accent4 8 2 2 9_CountryRegionMap" xfId="33029" xr:uid="{00000000-0005-0000-0000-0000AA3D0000}"/>
    <cellStyle name="40% - Accent4 8 2 2_Attribute (16-17)" xfId="9314" xr:uid="{00000000-0005-0000-0000-0000AB3D0000}"/>
    <cellStyle name="40% - Accent4 8 2 3" xfId="9315" xr:uid="{00000000-0005-0000-0000-0000AC3D0000}"/>
    <cellStyle name="40% - Accent4 8 2 3 2" xfId="9316" xr:uid="{00000000-0005-0000-0000-0000AD3D0000}"/>
    <cellStyle name="40% - Accent4 8 2 3 2 2" xfId="9317" xr:uid="{00000000-0005-0000-0000-0000AE3D0000}"/>
    <cellStyle name="40% - Accent4 8 2 3 2 2 2" xfId="22914" xr:uid="{00000000-0005-0000-0000-0000AF3D0000}"/>
    <cellStyle name="40% - Accent4 8 2 3 2 2_CountryRegionMap" xfId="33030" xr:uid="{00000000-0005-0000-0000-0000B03D0000}"/>
    <cellStyle name="40% - Accent4 8 2 3 2 3" xfId="9318" xr:uid="{00000000-0005-0000-0000-0000B13D0000}"/>
    <cellStyle name="40% - Accent4 8 2 3 2 3 2" xfId="22915" xr:uid="{00000000-0005-0000-0000-0000B23D0000}"/>
    <cellStyle name="40% - Accent4 8 2 3 2 3_CountryRegionMap" xfId="33031" xr:uid="{00000000-0005-0000-0000-0000B33D0000}"/>
    <cellStyle name="40% - Accent4 8 2 3 2 4" xfId="22916" xr:uid="{00000000-0005-0000-0000-0000B43D0000}"/>
    <cellStyle name="40% - Accent4 8 2 3 2_Attribute (16-17)" xfId="9319" xr:uid="{00000000-0005-0000-0000-0000B53D0000}"/>
    <cellStyle name="40% - Accent4 8 2 3 3" xfId="9320" xr:uid="{00000000-0005-0000-0000-0000B63D0000}"/>
    <cellStyle name="40% - Accent4 8 2 3 3 2" xfId="22917" xr:uid="{00000000-0005-0000-0000-0000B73D0000}"/>
    <cellStyle name="40% - Accent4 8 2 3 3_CountryRegionMap" xfId="33032" xr:uid="{00000000-0005-0000-0000-0000B83D0000}"/>
    <cellStyle name="40% - Accent4 8 2 3 4" xfId="22918" xr:uid="{00000000-0005-0000-0000-0000B93D0000}"/>
    <cellStyle name="40% - Accent4 8 2 3 5" xfId="22919" xr:uid="{00000000-0005-0000-0000-0000BA3D0000}"/>
    <cellStyle name="40% - Accent4 8 2 3 6" xfId="22920" xr:uid="{00000000-0005-0000-0000-0000BB3D0000}"/>
    <cellStyle name="40% - Accent4 8 2 3 7" xfId="22921" xr:uid="{00000000-0005-0000-0000-0000BC3D0000}"/>
    <cellStyle name="40% - Accent4 8 2 3_Attribute (16-17)" xfId="9321" xr:uid="{00000000-0005-0000-0000-0000BD3D0000}"/>
    <cellStyle name="40% - Accent4 8 2 4" xfId="9322" xr:uid="{00000000-0005-0000-0000-0000BE3D0000}"/>
    <cellStyle name="40% - Accent4 8 2 4 2" xfId="9323" xr:uid="{00000000-0005-0000-0000-0000BF3D0000}"/>
    <cellStyle name="40% - Accent4 8 2 4 2 2" xfId="9324" xr:uid="{00000000-0005-0000-0000-0000C03D0000}"/>
    <cellStyle name="40% - Accent4 8 2 4 2 2 2" xfId="22922" xr:uid="{00000000-0005-0000-0000-0000C13D0000}"/>
    <cellStyle name="40% - Accent4 8 2 4 2 2_CountryRegionMap" xfId="33033" xr:uid="{00000000-0005-0000-0000-0000C23D0000}"/>
    <cellStyle name="40% - Accent4 8 2 4 2 3" xfId="9325" xr:uid="{00000000-0005-0000-0000-0000C33D0000}"/>
    <cellStyle name="40% - Accent4 8 2 4 2 3 2" xfId="22923" xr:uid="{00000000-0005-0000-0000-0000C43D0000}"/>
    <cellStyle name="40% - Accent4 8 2 4 2 3_CountryRegionMap" xfId="33034" xr:uid="{00000000-0005-0000-0000-0000C53D0000}"/>
    <cellStyle name="40% - Accent4 8 2 4 2 4" xfId="22924" xr:uid="{00000000-0005-0000-0000-0000C63D0000}"/>
    <cellStyle name="40% - Accent4 8 2 4 2_Attribute (16-17)" xfId="9326" xr:uid="{00000000-0005-0000-0000-0000C73D0000}"/>
    <cellStyle name="40% - Accent4 8 2 4 3" xfId="9327" xr:uid="{00000000-0005-0000-0000-0000C83D0000}"/>
    <cellStyle name="40% - Accent4 8 2 4 3 2" xfId="22925" xr:uid="{00000000-0005-0000-0000-0000C93D0000}"/>
    <cellStyle name="40% - Accent4 8 2 4 3_CountryRegionMap" xfId="33035" xr:uid="{00000000-0005-0000-0000-0000CA3D0000}"/>
    <cellStyle name="40% - Accent4 8 2 4 4" xfId="22926" xr:uid="{00000000-0005-0000-0000-0000CB3D0000}"/>
    <cellStyle name="40% - Accent4 8 2 4 5" xfId="22927" xr:uid="{00000000-0005-0000-0000-0000CC3D0000}"/>
    <cellStyle name="40% - Accent4 8 2 4 6" xfId="22928" xr:uid="{00000000-0005-0000-0000-0000CD3D0000}"/>
    <cellStyle name="40% - Accent4 8 2 4 7" xfId="22929" xr:uid="{00000000-0005-0000-0000-0000CE3D0000}"/>
    <cellStyle name="40% - Accent4 8 2 4_Attribute (16-17)" xfId="9328" xr:uid="{00000000-0005-0000-0000-0000CF3D0000}"/>
    <cellStyle name="40% - Accent4 8 2 5" xfId="9329" xr:uid="{00000000-0005-0000-0000-0000D03D0000}"/>
    <cellStyle name="40% - Accent4 8 2 5 2" xfId="9330" xr:uid="{00000000-0005-0000-0000-0000D13D0000}"/>
    <cellStyle name="40% - Accent4 8 2 5 2 2" xfId="9331" xr:uid="{00000000-0005-0000-0000-0000D23D0000}"/>
    <cellStyle name="40% - Accent4 8 2 5 2 2 2" xfId="22930" xr:uid="{00000000-0005-0000-0000-0000D33D0000}"/>
    <cellStyle name="40% - Accent4 8 2 5 2 2_CountryRegionMap" xfId="33036" xr:uid="{00000000-0005-0000-0000-0000D43D0000}"/>
    <cellStyle name="40% - Accent4 8 2 5 2 3" xfId="9332" xr:uid="{00000000-0005-0000-0000-0000D53D0000}"/>
    <cellStyle name="40% - Accent4 8 2 5 2 3 2" xfId="22931" xr:uid="{00000000-0005-0000-0000-0000D63D0000}"/>
    <cellStyle name="40% - Accent4 8 2 5 2 3_CountryRegionMap" xfId="33037" xr:uid="{00000000-0005-0000-0000-0000D73D0000}"/>
    <cellStyle name="40% - Accent4 8 2 5 2 4" xfId="22932" xr:uid="{00000000-0005-0000-0000-0000D83D0000}"/>
    <cellStyle name="40% - Accent4 8 2 5 2_Attribute (16-17)" xfId="9333" xr:uid="{00000000-0005-0000-0000-0000D93D0000}"/>
    <cellStyle name="40% - Accent4 8 2 5 3" xfId="9334" xr:uid="{00000000-0005-0000-0000-0000DA3D0000}"/>
    <cellStyle name="40% - Accent4 8 2 5 3 2" xfId="22933" xr:uid="{00000000-0005-0000-0000-0000DB3D0000}"/>
    <cellStyle name="40% - Accent4 8 2 5 3_CountryRegionMap" xfId="33038" xr:uid="{00000000-0005-0000-0000-0000DC3D0000}"/>
    <cellStyle name="40% - Accent4 8 2 5 4" xfId="22934" xr:uid="{00000000-0005-0000-0000-0000DD3D0000}"/>
    <cellStyle name="40% - Accent4 8 2 5 5" xfId="22935" xr:uid="{00000000-0005-0000-0000-0000DE3D0000}"/>
    <cellStyle name="40% - Accent4 8 2 5 6" xfId="22936" xr:uid="{00000000-0005-0000-0000-0000DF3D0000}"/>
    <cellStyle name="40% - Accent4 8 2 5 7" xfId="22937" xr:uid="{00000000-0005-0000-0000-0000E03D0000}"/>
    <cellStyle name="40% - Accent4 8 2 5_Attribute (16-17)" xfId="9335" xr:uid="{00000000-0005-0000-0000-0000E13D0000}"/>
    <cellStyle name="40% - Accent4 8 2 6" xfId="9336" xr:uid="{00000000-0005-0000-0000-0000E23D0000}"/>
    <cellStyle name="40% - Accent4 8 2 7" xfId="9337" xr:uid="{00000000-0005-0000-0000-0000E33D0000}"/>
    <cellStyle name="40% - Accent4 8 2 8" xfId="9338" xr:uid="{00000000-0005-0000-0000-0000E43D0000}"/>
    <cellStyle name="40% - Accent4 8 2 9" xfId="9339" xr:uid="{00000000-0005-0000-0000-0000E53D0000}"/>
    <cellStyle name="40% - Accent4 8 2 9 2" xfId="9340" xr:uid="{00000000-0005-0000-0000-0000E63D0000}"/>
    <cellStyle name="40% - Accent4 8 2 9 2 2" xfId="22938" xr:uid="{00000000-0005-0000-0000-0000E73D0000}"/>
    <cellStyle name="40% - Accent4 8 2 9 2_CountryRegionMap" xfId="33039" xr:uid="{00000000-0005-0000-0000-0000E83D0000}"/>
    <cellStyle name="40% - Accent4 8 2 9 3" xfId="9341" xr:uid="{00000000-0005-0000-0000-0000E93D0000}"/>
    <cellStyle name="40% - Accent4 8 2 9 3 2" xfId="22939" xr:uid="{00000000-0005-0000-0000-0000EA3D0000}"/>
    <cellStyle name="40% - Accent4 8 2 9 3_CountryRegionMap" xfId="33040" xr:uid="{00000000-0005-0000-0000-0000EB3D0000}"/>
    <cellStyle name="40% - Accent4 8 2 9 4" xfId="22940" xr:uid="{00000000-0005-0000-0000-0000EC3D0000}"/>
    <cellStyle name="40% - Accent4 8 2 9_Attribute (16-17)" xfId="9342" xr:uid="{00000000-0005-0000-0000-0000ED3D0000}"/>
    <cellStyle name="40% - Accent4 8 2_Attribute (16-17)" xfId="9343" xr:uid="{00000000-0005-0000-0000-0000EE3D0000}"/>
    <cellStyle name="40% - Accent4 8 3" xfId="9344" xr:uid="{00000000-0005-0000-0000-0000EF3D0000}"/>
    <cellStyle name="40% - Accent4 8 3 10" xfId="22941" xr:uid="{00000000-0005-0000-0000-0000F03D0000}"/>
    <cellStyle name="40% - Accent4 8 3 2" xfId="9345" xr:uid="{00000000-0005-0000-0000-0000F13D0000}"/>
    <cellStyle name="40% - Accent4 8 3 2 2" xfId="9346" xr:uid="{00000000-0005-0000-0000-0000F23D0000}"/>
    <cellStyle name="40% - Accent4 8 3 2 2 2" xfId="9347" xr:uid="{00000000-0005-0000-0000-0000F33D0000}"/>
    <cellStyle name="40% - Accent4 8 3 2 2 2 2" xfId="22942" xr:uid="{00000000-0005-0000-0000-0000F43D0000}"/>
    <cellStyle name="40% - Accent4 8 3 2 2 2_CountryRegionMap" xfId="33041" xr:uid="{00000000-0005-0000-0000-0000F53D0000}"/>
    <cellStyle name="40% - Accent4 8 3 2 2 3" xfId="9348" xr:uid="{00000000-0005-0000-0000-0000F63D0000}"/>
    <cellStyle name="40% - Accent4 8 3 2 2 3 2" xfId="22943" xr:uid="{00000000-0005-0000-0000-0000F73D0000}"/>
    <cellStyle name="40% - Accent4 8 3 2 2 3_CountryRegionMap" xfId="33042" xr:uid="{00000000-0005-0000-0000-0000F83D0000}"/>
    <cellStyle name="40% - Accent4 8 3 2 2 4" xfId="22944" xr:uid="{00000000-0005-0000-0000-0000F93D0000}"/>
    <cellStyle name="40% - Accent4 8 3 2 2_Attribute (16-17)" xfId="9349" xr:uid="{00000000-0005-0000-0000-0000FA3D0000}"/>
    <cellStyle name="40% - Accent4 8 3 2 3" xfId="9350" xr:uid="{00000000-0005-0000-0000-0000FB3D0000}"/>
    <cellStyle name="40% - Accent4 8 3 2 3 2" xfId="22945" xr:uid="{00000000-0005-0000-0000-0000FC3D0000}"/>
    <cellStyle name="40% - Accent4 8 3 2 3_CountryRegionMap" xfId="33043" xr:uid="{00000000-0005-0000-0000-0000FD3D0000}"/>
    <cellStyle name="40% - Accent4 8 3 2 4" xfId="22946" xr:uid="{00000000-0005-0000-0000-0000FE3D0000}"/>
    <cellStyle name="40% - Accent4 8 3 2 5" xfId="22947" xr:uid="{00000000-0005-0000-0000-0000FF3D0000}"/>
    <cellStyle name="40% - Accent4 8 3 2 6" xfId="22948" xr:uid="{00000000-0005-0000-0000-0000003E0000}"/>
    <cellStyle name="40% - Accent4 8 3 2 7" xfId="22949" xr:uid="{00000000-0005-0000-0000-0000013E0000}"/>
    <cellStyle name="40% - Accent4 8 3 2_Attribute (16-17)" xfId="9351" xr:uid="{00000000-0005-0000-0000-0000023E0000}"/>
    <cellStyle name="40% - Accent4 8 3 3" xfId="9352" xr:uid="{00000000-0005-0000-0000-0000033E0000}"/>
    <cellStyle name="40% - Accent4 8 3 3 2" xfId="9353" xr:uid="{00000000-0005-0000-0000-0000043E0000}"/>
    <cellStyle name="40% - Accent4 8 3 3 2 2" xfId="9354" xr:uid="{00000000-0005-0000-0000-0000053E0000}"/>
    <cellStyle name="40% - Accent4 8 3 3 2 2 2" xfId="22950" xr:uid="{00000000-0005-0000-0000-0000063E0000}"/>
    <cellStyle name="40% - Accent4 8 3 3 2 2_CountryRegionMap" xfId="33044" xr:uid="{00000000-0005-0000-0000-0000073E0000}"/>
    <cellStyle name="40% - Accent4 8 3 3 2 3" xfId="9355" xr:uid="{00000000-0005-0000-0000-0000083E0000}"/>
    <cellStyle name="40% - Accent4 8 3 3 2 3 2" xfId="22951" xr:uid="{00000000-0005-0000-0000-0000093E0000}"/>
    <cellStyle name="40% - Accent4 8 3 3 2 3_CountryRegionMap" xfId="33045" xr:uid="{00000000-0005-0000-0000-00000A3E0000}"/>
    <cellStyle name="40% - Accent4 8 3 3 2 4" xfId="22952" xr:uid="{00000000-0005-0000-0000-00000B3E0000}"/>
    <cellStyle name="40% - Accent4 8 3 3 2_Attribute (16-17)" xfId="9356" xr:uid="{00000000-0005-0000-0000-00000C3E0000}"/>
    <cellStyle name="40% - Accent4 8 3 3 3" xfId="9357" xr:uid="{00000000-0005-0000-0000-00000D3E0000}"/>
    <cellStyle name="40% - Accent4 8 3 3 3 2" xfId="22953" xr:uid="{00000000-0005-0000-0000-00000E3E0000}"/>
    <cellStyle name="40% - Accent4 8 3 3 3_CountryRegionMap" xfId="33046" xr:uid="{00000000-0005-0000-0000-00000F3E0000}"/>
    <cellStyle name="40% - Accent4 8 3 3 4" xfId="22954" xr:uid="{00000000-0005-0000-0000-0000103E0000}"/>
    <cellStyle name="40% - Accent4 8 3 3 5" xfId="22955" xr:uid="{00000000-0005-0000-0000-0000113E0000}"/>
    <cellStyle name="40% - Accent4 8 3 3 6" xfId="22956" xr:uid="{00000000-0005-0000-0000-0000123E0000}"/>
    <cellStyle name="40% - Accent4 8 3 3 7" xfId="22957" xr:uid="{00000000-0005-0000-0000-0000133E0000}"/>
    <cellStyle name="40% - Accent4 8 3 3_Attribute (16-17)" xfId="9358" xr:uid="{00000000-0005-0000-0000-0000143E0000}"/>
    <cellStyle name="40% - Accent4 8 3 4" xfId="9359" xr:uid="{00000000-0005-0000-0000-0000153E0000}"/>
    <cellStyle name="40% - Accent4 8 3 4 2" xfId="9360" xr:uid="{00000000-0005-0000-0000-0000163E0000}"/>
    <cellStyle name="40% - Accent4 8 3 4 2 2" xfId="9361" xr:uid="{00000000-0005-0000-0000-0000173E0000}"/>
    <cellStyle name="40% - Accent4 8 3 4 2 2 2" xfId="22958" xr:uid="{00000000-0005-0000-0000-0000183E0000}"/>
    <cellStyle name="40% - Accent4 8 3 4 2 2_CountryRegionMap" xfId="33047" xr:uid="{00000000-0005-0000-0000-0000193E0000}"/>
    <cellStyle name="40% - Accent4 8 3 4 2 3" xfId="9362" xr:uid="{00000000-0005-0000-0000-00001A3E0000}"/>
    <cellStyle name="40% - Accent4 8 3 4 2 3 2" xfId="22959" xr:uid="{00000000-0005-0000-0000-00001B3E0000}"/>
    <cellStyle name="40% - Accent4 8 3 4 2 3_CountryRegionMap" xfId="33048" xr:uid="{00000000-0005-0000-0000-00001C3E0000}"/>
    <cellStyle name="40% - Accent4 8 3 4 2 4" xfId="22960" xr:uid="{00000000-0005-0000-0000-00001D3E0000}"/>
    <cellStyle name="40% - Accent4 8 3 4 2_Attribute (16-17)" xfId="9363" xr:uid="{00000000-0005-0000-0000-00001E3E0000}"/>
    <cellStyle name="40% - Accent4 8 3 4 3" xfId="9364" xr:uid="{00000000-0005-0000-0000-00001F3E0000}"/>
    <cellStyle name="40% - Accent4 8 3 4 3 2" xfId="22961" xr:uid="{00000000-0005-0000-0000-0000203E0000}"/>
    <cellStyle name="40% - Accent4 8 3 4 3_CountryRegionMap" xfId="33049" xr:uid="{00000000-0005-0000-0000-0000213E0000}"/>
    <cellStyle name="40% - Accent4 8 3 4 4" xfId="22962" xr:uid="{00000000-0005-0000-0000-0000223E0000}"/>
    <cellStyle name="40% - Accent4 8 3 4 5" xfId="22963" xr:uid="{00000000-0005-0000-0000-0000233E0000}"/>
    <cellStyle name="40% - Accent4 8 3 4 6" xfId="22964" xr:uid="{00000000-0005-0000-0000-0000243E0000}"/>
    <cellStyle name="40% - Accent4 8 3 4 7" xfId="22965" xr:uid="{00000000-0005-0000-0000-0000253E0000}"/>
    <cellStyle name="40% - Accent4 8 3 4_Attribute (16-17)" xfId="9365" xr:uid="{00000000-0005-0000-0000-0000263E0000}"/>
    <cellStyle name="40% - Accent4 8 3 5" xfId="9366" xr:uid="{00000000-0005-0000-0000-0000273E0000}"/>
    <cellStyle name="40% - Accent4 8 3 6" xfId="9367" xr:uid="{00000000-0005-0000-0000-0000283E0000}"/>
    <cellStyle name="40% - Accent4 8 3 7" xfId="9368" xr:uid="{00000000-0005-0000-0000-0000293E0000}"/>
    <cellStyle name="40% - Accent4 8 3 8" xfId="9369" xr:uid="{00000000-0005-0000-0000-00002A3E0000}"/>
    <cellStyle name="40% - Accent4 8 3 8 2" xfId="9370" xr:uid="{00000000-0005-0000-0000-00002B3E0000}"/>
    <cellStyle name="40% - Accent4 8 3 8 2 2" xfId="22966" xr:uid="{00000000-0005-0000-0000-00002C3E0000}"/>
    <cellStyle name="40% - Accent4 8 3 8 2_CountryRegionMap" xfId="33050" xr:uid="{00000000-0005-0000-0000-00002D3E0000}"/>
    <cellStyle name="40% - Accent4 8 3 8 3" xfId="9371" xr:uid="{00000000-0005-0000-0000-00002E3E0000}"/>
    <cellStyle name="40% - Accent4 8 3 8 3 2" xfId="22967" xr:uid="{00000000-0005-0000-0000-00002F3E0000}"/>
    <cellStyle name="40% - Accent4 8 3 8 3_CountryRegionMap" xfId="33051" xr:uid="{00000000-0005-0000-0000-0000303E0000}"/>
    <cellStyle name="40% - Accent4 8 3 8 4" xfId="22968" xr:uid="{00000000-0005-0000-0000-0000313E0000}"/>
    <cellStyle name="40% - Accent4 8 3 8_Attribute (16-17)" xfId="9372" xr:uid="{00000000-0005-0000-0000-0000323E0000}"/>
    <cellStyle name="40% - Accent4 8 3 9" xfId="9373" xr:uid="{00000000-0005-0000-0000-0000333E0000}"/>
    <cellStyle name="40% - Accent4 8 3 9 2" xfId="22969" xr:uid="{00000000-0005-0000-0000-0000343E0000}"/>
    <cellStyle name="40% - Accent4 8 3 9_CountryRegionMap" xfId="33052" xr:uid="{00000000-0005-0000-0000-0000353E0000}"/>
    <cellStyle name="40% - Accent4 8 3_Attribute (16-17)" xfId="9374" xr:uid="{00000000-0005-0000-0000-0000363E0000}"/>
    <cellStyle name="40% - Accent4 8 4" xfId="9375" xr:uid="{00000000-0005-0000-0000-0000373E0000}"/>
    <cellStyle name="40% - Accent4 8 4 10" xfId="22970" xr:uid="{00000000-0005-0000-0000-0000383E0000}"/>
    <cellStyle name="40% - Accent4 8 4 2" xfId="9376" xr:uid="{00000000-0005-0000-0000-0000393E0000}"/>
    <cellStyle name="40% - Accent4 8 4 2 2" xfId="9377" xr:uid="{00000000-0005-0000-0000-00003A3E0000}"/>
    <cellStyle name="40% - Accent4 8 4 2 2 2" xfId="9378" xr:uid="{00000000-0005-0000-0000-00003B3E0000}"/>
    <cellStyle name="40% - Accent4 8 4 2 2 2 2" xfId="22971" xr:uid="{00000000-0005-0000-0000-00003C3E0000}"/>
    <cellStyle name="40% - Accent4 8 4 2 2 2_CountryRegionMap" xfId="33053" xr:uid="{00000000-0005-0000-0000-00003D3E0000}"/>
    <cellStyle name="40% - Accent4 8 4 2 2 3" xfId="9379" xr:uid="{00000000-0005-0000-0000-00003E3E0000}"/>
    <cellStyle name="40% - Accent4 8 4 2 2 3 2" xfId="22972" xr:uid="{00000000-0005-0000-0000-00003F3E0000}"/>
    <cellStyle name="40% - Accent4 8 4 2 2 3_CountryRegionMap" xfId="33054" xr:uid="{00000000-0005-0000-0000-0000403E0000}"/>
    <cellStyle name="40% - Accent4 8 4 2 2 4" xfId="22973" xr:uid="{00000000-0005-0000-0000-0000413E0000}"/>
    <cellStyle name="40% - Accent4 8 4 2 2_Attribute (16-17)" xfId="9380" xr:uid="{00000000-0005-0000-0000-0000423E0000}"/>
    <cellStyle name="40% - Accent4 8 4 2 3" xfId="9381" xr:uid="{00000000-0005-0000-0000-0000433E0000}"/>
    <cellStyle name="40% - Accent4 8 4 2 3 2" xfId="22974" xr:uid="{00000000-0005-0000-0000-0000443E0000}"/>
    <cellStyle name="40% - Accent4 8 4 2 3_CountryRegionMap" xfId="33055" xr:uid="{00000000-0005-0000-0000-0000453E0000}"/>
    <cellStyle name="40% - Accent4 8 4 2 4" xfId="22975" xr:uid="{00000000-0005-0000-0000-0000463E0000}"/>
    <cellStyle name="40% - Accent4 8 4 2 5" xfId="22976" xr:uid="{00000000-0005-0000-0000-0000473E0000}"/>
    <cellStyle name="40% - Accent4 8 4 2 6" xfId="22977" xr:uid="{00000000-0005-0000-0000-0000483E0000}"/>
    <cellStyle name="40% - Accent4 8 4 2 7" xfId="22978" xr:uid="{00000000-0005-0000-0000-0000493E0000}"/>
    <cellStyle name="40% - Accent4 8 4 2_Attribute (16-17)" xfId="9382" xr:uid="{00000000-0005-0000-0000-00004A3E0000}"/>
    <cellStyle name="40% - Accent4 8 4 3" xfId="9383" xr:uid="{00000000-0005-0000-0000-00004B3E0000}"/>
    <cellStyle name="40% - Accent4 8 4 3 2" xfId="9384" xr:uid="{00000000-0005-0000-0000-00004C3E0000}"/>
    <cellStyle name="40% - Accent4 8 4 3 2 2" xfId="9385" xr:uid="{00000000-0005-0000-0000-00004D3E0000}"/>
    <cellStyle name="40% - Accent4 8 4 3 2 2 2" xfId="22979" xr:uid="{00000000-0005-0000-0000-00004E3E0000}"/>
    <cellStyle name="40% - Accent4 8 4 3 2 2_CountryRegionMap" xfId="33056" xr:uid="{00000000-0005-0000-0000-00004F3E0000}"/>
    <cellStyle name="40% - Accent4 8 4 3 2 3" xfId="9386" xr:uid="{00000000-0005-0000-0000-0000503E0000}"/>
    <cellStyle name="40% - Accent4 8 4 3 2 3 2" xfId="22980" xr:uid="{00000000-0005-0000-0000-0000513E0000}"/>
    <cellStyle name="40% - Accent4 8 4 3 2 3_CountryRegionMap" xfId="33057" xr:uid="{00000000-0005-0000-0000-0000523E0000}"/>
    <cellStyle name="40% - Accent4 8 4 3 2 4" xfId="22981" xr:uid="{00000000-0005-0000-0000-0000533E0000}"/>
    <cellStyle name="40% - Accent4 8 4 3 2_Attribute (16-17)" xfId="9387" xr:uid="{00000000-0005-0000-0000-0000543E0000}"/>
    <cellStyle name="40% - Accent4 8 4 3 3" xfId="9388" xr:uid="{00000000-0005-0000-0000-0000553E0000}"/>
    <cellStyle name="40% - Accent4 8 4 3 3 2" xfId="22982" xr:uid="{00000000-0005-0000-0000-0000563E0000}"/>
    <cellStyle name="40% - Accent4 8 4 3 3_CountryRegionMap" xfId="33058" xr:uid="{00000000-0005-0000-0000-0000573E0000}"/>
    <cellStyle name="40% - Accent4 8 4 3 4" xfId="22983" xr:uid="{00000000-0005-0000-0000-0000583E0000}"/>
    <cellStyle name="40% - Accent4 8 4 3 5" xfId="22984" xr:uid="{00000000-0005-0000-0000-0000593E0000}"/>
    <cellStyle name="40% - Accent4 8 4 3 6" xfId="22985" xr:uid="{00000000-0005-0000-0000-00005A3E0000}"/>
    <cellStyle name="40% - Accent4 8 4 3 7" xfId="22986" xr:uid="{00000000-0005-0000-0000-00005B3E0000}"/>
    <cellStyle name="40% - Accent4 8 4 3_Attribute (16-17)" xfId="9389" xr:uid="{00000000-0005-0000-0000-00005C3E0000}"/>
    <cellStyle name="40% - Accent4 8 4 4" xfId="9390" xr:uid="{00000000-0005-0000-0000-00005D3E0000}"/>
    <cellStyle name="40% - Accent4 8 4 4 2" xfId="9391" xr:uid="{00000000-0005-0000-0000-00005E3E0000}"/>
    <cellStyle name="40% - Accent4 8 4 4 2 2" xfId="9392" xr:uid="{00000000-0005-0000-0000-00005F3E0000}"/>
    <cellStyle name="40% - Accent4 8 4 4 2 2 2" xfId="22987" xr:uid="{00000000-0005-0000-0000-0000603E0000}"/>
    <cellStyle name="40% - Accent4 8 4 4 2 2_CountryRegionMap" xfId="33059" xr:uid="{00000000-0005-0000-0000-0000613E0000}"/>
    <cellStyle name="40% - Accent4 8 4 4 2 3" xfId="9393" xr:uid="{00000000-0005-0000-0000-0000623E0000}"/>
    <cellStyle name="40% - Accent4 8 4 4 2 3 2" xfId="22988" xr:uid="{00000000-0005-0000-0000-0000633E0000}"/>
    <cellStyle name="40% - Accent4 8 4 4 2 3_CountryRegionMap" xfId="33060" xr:uid="{00000000-0005-0000-0000-0000643E0000}"/>
    <cellStyle name="40% - Accent4 8 4 4 2 4" xfId="22989" xr:uid="{00000000-0005-0000-0000-0000653E0000}"/>
    <cellStyle name="40% - Accent4 8 4 4 2_Attribute (16-17)" xfId="9394" xr:uid="{00000000-0005-0000-0000-0000663E0000}"/>
    <cellStyle name="40% - Accent4 8 4 4 3" xfId="9395" xr:uid="{00000000-0005-0000-0000-0000673E0000}"/>
    <cellStyle name="40% - Accent4 8 4 4 3 2" xfId="22990" xr:uid="{00000000-0005-0000-0000-0000683E0000}"/>
    <cellStyle name="40% - Accent4 8 4 4 3_CountryRegionMap" xfId="33061" xr:uid="{00000000-0005-0000-0000-0000693E0000}"/>
    <cellStyle name="40% - Accent4 8 4 4 4" xfId="22991" xr:uid="{00000000-0005-0000-0000-00006A3E0000}"/>
    <cellStyle name="40% - Accent4 8 4 4 5" xfId="22992" xr:uid="{00000000-0005-0000-0000-00006B3E0000}"/>
    <cellStyle name="40% - Accent4 8 4 4 6" xfId="22993" xr:uid="{00000000-0005-0000-0000-00006C3E0000}"/>
    <cellStyle name="40% - Accent4 8 4 4 7" xfId="22994" xr:uid="{00000000-0005-0000-0000-00006D3E0000}"/>
    <cellStyle name="40% - Accent4 8 4 4_Attribute (16-17)" xfId="9396" xr:uid="{00000000-0005-0000-0000-00006E3E0000}"/>
    <cellStyle name="40% - Accent4 8 4 5" xfId="9397" xr:uid="{00000000-0005-0000-0000-00006F3E0000}"/>
    <cellStyle name="40% - Accent4 8 4 6" xfId="9398" xr:uid="{00000000-0005-0000-0000-0000703E0000}"/>
    <cellStyle name="40% - Accent4 8 4 7" xfId="9399" xr:uid="{00000000-0005-0000-0000-0000713E0000}"/>
    <cellStyle name="40% - Accent4 8 4 8" xfId="9400" xr:uid="{00000000-0005-0000-0000-0000723E0000}"/>
    <cellStyle name="40% - Accent4 8 4 8 2" xfId="9401" xr:uid="{00000000-0005-0000-0000-0000733E0000}"/>
    <cellStyle name="40% - Accent4 8 4 8 2 2" xfId="22995" xr:uid="{00000000-0005-0000-0000-0000743E0000}"/>
    <cellStyle name="40% - Accent4 8 4 8 2_CountryRegionMap" xfId="33062" xr:uid="{00000000-0005-0000-0000-0000753E0000}"/>
    <cellStyle name="40% - Accent4 8 4 8 3" xfId="9402" xr:uid="{00000000-0005-0000-0000-0000763E0000}"/>
    <cellStyle name="40% - Accent4 8 4 8 3 2" xfId="22996" xr:uid="{00000000-0005-0000-0000-0000773E0000}"/>
    <cellStyle name="40% - Accent4 8 4 8 3_CountryRegionMap" xfId="33063" xr:uid="{00000000-0005-0000-0000-0000783E0000}"/>
    <cellStyle name="40% - Accent4 8 4 8 4" xfId="22997" xr:uid="{00000000-0005-0000-0000-0000793E0000}"/>
    <cellStyle name="40% - Accent4 8 4 8_Attribute (16-17)" xfId="9403" xr:uid="{00000000-0005-0000-0000-00007A3E0000}"/>
    <cellStyle name="40% - Accent4 8 4 9" xfId="9404" xr:uid="{00000000-0005-0000-0000-00007B3E0000}"/>
    <cellStyle name="40% - Accent4 8 4 9 2" xfId="22998" xr:uid="{00000000-0005-0000-0000-00007C3E0000}"/>
    <cellStyle name="40% - Accent4 8 4 9_CountryRegionMap" xfId="33064" xr:uid="{00000000-0005-0000-0000-00007D3E0000}"/>
    <cellStyle name="40% - Accent4 8 4_Attribute (16-17)" xfId="9405" xr:uid="{00000000-0005-0000-0000-00007E3E0000}"/>
    <cellStyle name="40% - Accent4 8 5" xfId="9406" xr:uid="{00000000-0005-0000-0000-00007F3E0000}"/>
    <cellStyle name="40% - Accent4 8 5 2" xfId="9407" xr:uid="{00000000-0005-0000-0000-0000803E0000}"/>
    <cellStyle name="40% - Accent4 8 5 2 2" xfId="9408" xr:uid="{00000000-0005-0000-0000-0000813E0000}"/>
    <cellStyle name="40% - Accent4 8 5 2 2 2" xfId="22999" xr:uid="{00000000-0005-0000-0000-0000823E0000}"/>
    <cellStyle name="40% - Accent4 8 5 2 2_CountryRegionMap" xfId="33065" xr:uid="{00000000-0005-0000-0000-0000833E0000}"/>
    <cellStyle name="40% - Accent4 8 5 2 3" xfId="9409" xr:uid="{00000000-0005-0000-0000-0000843E0000}"/>
    <cellStyle name="40% - Accent4 8 5 2 3 2" xfId="23000" xr:uid="{00000000-0005-0000-0000-0000853E0000}"/>
    <cellStyle name="40% - Accent4 8 5 2 3_CountryRegionMap" xfId="33066" xr:uid="{00000000-0005-0000-0000-0000863E0000}"/>
    <cellStyle name="40% - Accent4 8 5 2 4" xfId="23001" xr:uid="{00000000-0005-0000-0000-0000873E0000}"/>
    <cellStyle name="40% - Accent4 8 5 2_Attribute (16-17)" xfId="9410" xr:uid="{00000000-0005-0000-0000-0000883E0000}"/>
    <cellStyle name="40% - Accent4 8 5 3" xfId="9411" xr:uid="{00000000-0005-0000-0000-0000893E0000}"/>
    <cellStyle name="40% - Accent4 8 5 3 2" xfId="23002" xr:uid="{00000000-0005-0000-0000-00008A3E0000}"/>
    <cellStyle name="40% - Accent4 8 5 3_CountryRegionMap" xfId="33067" xr:uid="{00000000-0005-0000-0000-00008B3E0000}"/>
    <cellStyle name="40% - Accent4 8 5 4" xfId="23003" xr:uid="{00000000-0005-0000-0000-00008C3E0000}"/>
    <cellStyle name="40% - Accent4 8 5 5" xfId="23004" xr:uid="{00000000-0005-0000-0000-00008D3E0000}"/>
    <cellStyle name="40% - Accent4 8 5 6" xfId="23005" xr:uid="{00000000-0005-0000-0000-00008E3E0000}"/>
    <cellStyle name="40% - Accent4 8 5 7" xfId="23006" xr:uid="{00000000-0005-0000-0000-00008F3E0000}"/>
    <cellStyle name="40% - Accent4 8 5_Attribute (16-17)" xfId="9412" xr:uid="{00000000-0005-0000-0000-0000903E0000}"/>
    <cellStyle name="40% - Accent4 8 6" xfId="9413" xr:uid="{00000000-0005-0000-0000-0000913E0000}"/>
    <cellStyle name="40% - Accent4 8 6 2" xfId="9414" xr:uid="{00000000-0005-0000-0000-0000923E0000}"/>
    <cellStyle name="40% - Accent4 8 6 2 2" xfId="9415" xr:uid="{00000000-0005-0000-0000-0000933E0000}"/>
    <cellStyle name="40% - Accent4 8 6 2 2 2" xfId="23007" xr:uid="{00000000-0005-0000-0000-0000943E0000}"/>
    <cellStyle name="40% - Accent4 8 6 2 2_CountryRegionMap" xfId="33068" xr:uid="{00000000-0005-0000-0000-0000953E0000}"/>
    <cellStyle name="40% - Accent4 8 6 2 3" xfId="9416" xr:uid="{00000000-0005-0000-0000-0000963E0000}"/>
    <cellStyle name="40% - Accent4 8 6 2 3 2" xfId="23008" xr:uid="{00000000-0005-0000-0000-0000973E0000}"/>
    <cellStyle name="40% - Accent4 8 6 2 3_CountryRegionMap" xfId="33069" xr:uid="{00000000-0005-0000-0000-0000983E0000}"/>
    <cellStyle name="40% - Accent4 8 6 2 4" xfId="23009" xr:uid="{00000000-0005-0000-0000-0000993E0000}"/>
    <cellStyle name="40% - Accent4 8 6 2_Attribute (16-17)" xfId="9417" xr:uid="{00000000-0005-0000-0000-00009A3E0000}"/>
    <cellStyle name="40% - Accent4 8 6 3" xfId="9418" xr:uid="{00000000-0005-0000-0000-00009B3E0000}"/>
    <cellStyle name="40% - Accent4 8 6 3 2" xfId="23010" xr:uid="{00000000-0005-0000-0000-00009C3E0000}"/>
    <cellStyle name="40% - Accent4 8 6 3_CountryRegionMap" xfId="33070" xr:uid="{00000000-0005-0000-0000-00009D3E0000}"/>
    <cellStyle name="40% - Accent4 8 6 4" xfId="23011" xr:uid="{00000000-0005-0000-0000-00009E3E0000}"/>
    <cellStyle name="40% - Accent4 8 6 5" xfId="23012" xr:uid="{00000000-0005-0000-0000-00009F3E0000}"/>
    <cellStyle name="40% - Accent4 8 6 6" xfId="23013" xr:uid="{00000000-0005-0000-0000-0000A03E0000}"/>
    <cellStyle name="40% - Accent4 8 6 7" xfId="23014" xr:uid="{00000000-0005-0000-0000-0000A13E0000}"/>
    <cellStyle name="40% - Accent4 8 6_Attribute (16-17)" xfId="9419" xr:uid="{00000000-0005-0000-0000-0000A23E0000}"/>
    <cellStyle name="40% - Accent4 8 7" xfId="9420" xr:uid="{00000000-0005-0000-0000-0000A33E0000}"/>
    <cellStyle name="40% - Accent4 8 7 2" xfId="9421" xr:uid="{00000000-0005-0000-0000-0000A43E0000}"/>
    <cellStyle name="40% - Accent4 8 7 2 2" xfId="9422" xr:uid="{00000000-0005-0000-0000-0000A53E0000}"/>
    <cellStyle name="40% - Accent4 8 7 2 2 2" xfId="23015" xr:uid="{00000000-0005-0000-0000-0000A63E0000}"/>
    <cellStyle name="40% - Accent4 8 7 2 2_CountryRegionMap" xfId="33071" xr:uid="{00000000-0005-0000-0000-0000A73E0000}"/>
    <cellStyle name="40% - Accent4 8 7 2 3" xfId="9423" xr:uid="{00000000-0005-0000-0000-0000A83E0000}"/>
    <cellStyle name="40% - Accent4 8 7 2 3 2" xfId="23016" xr:uid="{00000000-0005-0000-0000-0000A93E0000}"/>
    <cellStyle name="40% - Accent4 8 7 2 3_CountryRegionMap" xfId="33072" xr:uid="{00000000-0005-0000-0000-0000AA3E0000}"/>
    <cellStyle name="40% - Accent4 8 7 2 4" xfId="23017" xr:uid="{00000000-0005-0000-0000-0000AB3E0000}"/>
    <cellStyle name="40% - Accent4 8 7 2_Attribute (16-17)" xfId="9424" xr:uid="{00000000-0005-0000-0000-0000AC3E0000}"/>
    <cellStyle name="40% - Accent4 8 7 3" xfId="9425" xr:uid="{00000000-0005-0000-0000-0000AD3E0000}"/>
    <cellStyle name="40% - Accent4 8 7 3 2" xfId="23018" xr:uid="{00000000-0005-0000-0000-0000AE3E0000}"/>
    <cellStyle name="40% - Accent4 8 7 3_CountryRegionMap" xfId="33073" xr:uid="{00000000-0005-0000-0000-0000AF3E0000}"/>
    <cellStyle name="40% - Accent4 8 7 4" xfId="23019" xr:uid="{00000000-0005-0000-0000-0000B03E0000}"/>
    <cellStyle name="40% - Accent4 8 7 5" xfId="23020" xr:uid="{00000000-0005-0000-0000-0000B13E0000}"/>
    <cellStyle name="40% - Accent4 8 7 6" xfId="23021" xr:uid="{00000000-0005-0000-0000-0000B23E0000}"/>
    <cellStyle name="40% - Accent4 8 7 7" xfId="23022" xr:uid="{00000000-0005-0000-0000-0000B33E0000}"/>
    <cellStyle name="40% - Accent4 8 7_Attribute (16-17)" xfId="9426" xr:uid="{00000000-0005-0000-0000-0000B43E0000}"/>
    <cellStyle name="40% - Accent4 8 8" xfId="9427" xr:uid="{00000000-0005-0000-0000-0000B53E0000}"/>
    <cellStyle name="40% - Accent4 8 9" xfId="9428" xr:uid="{00000000-0005-0000-0000-0000B63E0000}"/>
    <cellStyle name="40% - Accent4 8_Attribute" xfId="18050" xr:uid="{00000000-0005-0000-0000-0000B73E0000}"/>
    <cellStyle name="40% - Accent4 9" xfId="9429" xr:uid="{00000000-0005-0000-0000-0000B83E0000}"/>
    <cellStyle name="40% - Accent5" xfId="22" builtinId="47" customBuiltin="1"/>
    <cellStyle name="40% - Accent5 10" xfId="9430" xr:uid="{00000000-0005-0000-0000-0000BA3E0000}"/>
    <cellStyle name="40% - Accent5 10 10" xfId="9431" xr:uid="{00000000-0005-0000-0000-0000BB3E0000}"/>
    <cellStyle name="40% - Accent5 10 10 2" xfId="23023" xr:uid="{00000000-0005-0000-0000-0000BC3E0000}"/>
    <cellStyle name="40% - Accent5 10 10_CountryRegionMap" xfId="33074" xr:uid="{00000000-0005-0000-0000-0000BD3E0000}"/>
    <cellStyle name="40% - Accent5 10 11" xfId="23024" xr:uid="{00000000-0005-0000-0000-0000BE3E0000}"/>
    <cellStyle name="40% - Accent5 10 2" xfId="9432" xr:uid="{00000000-0005-0000-0000-0000BF3E0000}"/>
    <cellStyle name="40% - Accent5 10 2 10" xfId="23025" xr:uid="{00000000-0005-0000-0000-0000C03E0000}"/>
    <cellStyle name="40% - Accent5 10 2 2" xfId="9433" xr:uid="{00000000-0005-0000-0000-0000C13E0000}"/>
    <cellStyle name="40% - Accent5 10 2 2 2" xfId="9434" xr:uid="{00000000-0005-0000-0000-0000C23E0000}"/>
    <cellStyle name="40% - Accent5 10 2 2 2 2" xfId="9435" xr:uid="{00000000-0005-0000-0000-0000C33E0000}"/>
    <cellStyle name="40% - Accent5 10 2 2 2 2 2" xfId="23026" xr:uid="{00000000-0005-0000-0000-0000C43E0000}"/>
    <cellStyle name="40% - Accent5 10 2 2 2 2_CountryRegionMap" xfId="33075" xr:uid="{00000000-0005-0000-0000-0000C53E0000}"/>
    <cellStyle name="40% - Accent5 10 2 2 2 3" xfId="9436" xr:uid="{00000000-0005-0000-0000-0000C63E0000}"/>
    <cellStyle name="40% - Accent5 10 2 2 2 3 2" xfId="23027" xr:uid="{00000000-0005-0000-0000-0000C73E0000}"/>
    <cellStyle name="40% - Accent5 10 2 2 2 3_CountryRegionMap" xfId="33076" xr:uid="{00000000-0005-0000-0000-0000C83E0000}"/>
    <cellStyle name="40% - Accent5 10 2 2 2 4" xfId="23028" xr:uid="{00000000-0005-0000-0000-0000C93E0000}"/>
    <cellStyle name="40% - Accent5 10 2 2 2_Attribute (16-17)" xfId="9437" xr:uid="{00000000-0005-0000-0000-0000CA3E0000}"/>
    <cellStyle name="40% - Accent5 10 2 2 3" xfId="9438" xr:uid="{00000000-0005-0000-0000-0000CB3E0000}"/>
    <cellStyle name="40% - Accent5 10 2 2 3 2" xfId="23029" xr:uid="{00000000-0005-0000-0000-0000CC3E0000}"/>
    <cellStyle name="40% - Accent5 10 2 2 3_CountryRegionMap" xfId="33077" xr:uid="{00000000-0005-0000-0000-0000CD3E0000}"/>
    <cellStyle name="40% - Accent5 10 2 2 4" xfId="23030" xr:uid="{00000000-0005-0000-0000-0000CE3E0000}"/>
    <cellStyle name="40% - Accent5 10 2 2 5" xfId="23031" xr:uid="{00000000-0005-0000-0000-0000CF3E0000}"/>
    <cellStyle name="40% - Accent5 10 2 2 6" xfId="23032" xr:uid="{00000000-0005-0000-0000-0000D03E0000}"/>
    <cellStyle name="40% - Accent5 10 2 2 7" xfId="23033" xr:uid="{00000000-0005-0000-0000-0000D13E0000}"/>
    <cellStyle name="40% - Accent5 10 2 2_Attribute (16-17)" xfId="9439" xr:uid="{00000000-0005-0000-0000-0000D23E0000}"/>
    <cellStyle name="40% - Accent5 10 2 3" xfId="9440" xr:uid="{00000000-0005-0000-0000-0000D33E0000}"/>
    <cellStyle name="40% - Accent5 10 2 3 2" xfId="9441" xr:uid="{00000000-0005-0000-0000-0000D43E0000}"/>
    <cellStyle name="40% - Accent5 10 2 3 2 2" xfId="9442" xr:uid="{00000000-0005-0000-0000-0000D53E0000}"/>
    <cellStyle name="40% - Accent5 10 2 3 2 2 2" xfId="23034" xr:uid="{00000000-0005-0000-0000-0000D63E0000}"/>
    <cellStyle name="40% - Accent5 10 2 3 2 2_CountryRegionMap" xfId="33078" xr:uid="{00000000-0005-0000-0000-0000D73E0000}"/>
    <cellStyle name="40% - Accent5 10 2 3 2 3" xfId="9443" xr:uid="{00000000-0005-0000-0000-0000D83E0000}"/>
    <cellStyle name="40% - Accent5 10 2 3 2 3 2" xfId="23035" xr:uid="{00000000-0005-0000-0000-0000D93E0000}"/>
    <cellStyle name="40% - Accent5 10 2 3 2 3_CountryRegionMap" xfId="33079" xr:uid="{00000000-0005-0000-0000-0000DA3E0000}"/>
    <cellStyle name="40% - Accent5 10 2 3 2 4" xfId="23036" xr:uid="{00000000-0005-0000-0000-0000DB3E0000}"/>
    <cellStyle name="40% - Accent5 10 2 3 2_Attribute (16-17)" xfId="9444" xr:uid="{00000000-0005-0000-0000-0000DC3E0000}"/>
    <cellStyle name="40% - Accent5 10 2 3 3" xfId="9445" xr:uid="{00000000-0005-0000-0000-0000DD3E0000}"/>
    <cellStyle name="40% - Accent5 10 2 3 3 2" xfId="23037" xr:uid="{00000000-0005-0000-0000-0000DE3E0000}"/>
    <cellStyle name="40% - Accent5 10 2 3 3_CountryRegionMap" xfId="33080" xr:uid="{00000000-0005-0000-0000-0000DF3E0000}"/>
    <cellStyle name="40% - Accent5 10 2 3 4" xfId="23038" xr:uid="{00000000-0005-0000-0000-0000E03E0000}"/>
    <cellStyle name="40% - Accent5 10 2 3 5" xfId="23039" xr:uid="{00000000-0005-0000-0000-0000E13E0000}"/>
    <cellStyle name="40% - Accent5 10 2 3 6" xfId="23040" xr:uid="{00000000-0005-0000-0000-0000E23E0000}"/>
    <cellStyle name="40% - Accent5 10 2 3 7" xfId="23041" xr:uid="{00000000-0005-0000-0000-0000E33E0000}"/>
    <cellStyle name="40% - Accent5 10 2 3_Attribute (16-17)" xfId="9446" xr:uid="{00000000-0005-0000-0000-0000E43E0000}"/>
    <cellStyle name="40% - Accent5 10 2 4" xfId="9447" xr:uid="{00000000-0005-0000-0000-0000E53E0000}"/>
    <cellStyle name="40% - Accent5 10 2 4 2" xfId="9448" xr:uid="{00000000-0005-0000-0000-0000E63E0000}"/>
    <cellStyle name="40% - Accent5 10 2 4 2 2" xfId="9449" xr:uid="{00000000-0005-0000-0000-0000E73E0000}"/>
    <cellStyle name="40% - Accent5 10 2 4 2 2 2" xfId="23042" xr:uid="{00000000-0005-0000-0000-0000E83E0000}"/>
    <cellStyle name="40% - Accent5 10 2 4 2 2_CountryRegionMap" xfId="33081" xr:uid="{00000000-0005-0000-0000-0000E93E0000}"/>
    <cellStyle name="40% - Accent5 10 2 4 2 3" xfId="9450" xr:uid="{00000000-0005-0000-0000-0000EA3E0000}"/>
    <cellStyle name="40% - Accent5 10 2 4 2 3 2" xfId="23043" xr:uid="{00000000-0005-0000-0000-0000EB3E0000}"/>
    <cellStyle name="40% - Accent5 10 2 4 2 3_CountryRegionMap" xfId="33082" xr:uid="{00000000-0005-0000-0000-0000EC3E0000}"/>
    <cellStyle name="40% - Accent5 10 2 4 2 4" xfId="23044" xr:uid="{00000000-0005-0000-0000-0000ED3E0000}"/>
    <cellStyle name="40% - Accent5 10 2 4 2_Attribute (16-17)" xfId="9451" xr:uid="{00000000-0005-0000-0000-0000EE3E0000}"/>
    <cellStyle name="40% - Accent5 10 2 4 3" xfId="9452" xr:uid="{00000000-0005-0000-0000-0000EF3E0000}"/>
    <cellStyle name="40% - Accent5 10 2 4 3 2" xfId="23045" xr:uid="{00000000-0005-0000-0000-0000F03E0000}"/>
    <cellStyle name="40% - Accent5 10 2 4 3_CountryRegionMap" xfId="33083" xr:uid="{00000000-0005-0000-0000-0000F13E0000}"/>
    <cellStyle name="40% - Accent5 10 2 4 4" xfId="23046" xr:uid="{00000000-0005-0000-0000-0000F23E0000}"/>
    <cellStyle name="40% - Accent5 10 2 4 5" xfId="23047" xr:uid="{00000000-0005-0000-0000-0000F33E0000}"/>
    <cellStyle name="40% - Accent5 10 2 4 6" xfId="23048" xr:uid="{00000000-0005-0000-0000-0000F43E0000}"/>
    <cellStyle name="40% - Accent5 10 2 4 7" xfId="23049" xr:uid="{00000000-0005-0000-0000-0000F53E0000}"/>
    <cellStyle name="40% - Accent5 10 2 4_Attribute (16-17)" xfId="9453" xr:uid="{00000000-0005-0000-0000-0000F63E0000}"/>
    <cellStyle name="40% - Accent5 10 2 5" xfId="9454" xr:uid="{00000000-0005-0000-0000-0000F73E0000}"/>
    <cellStyle name="40% - Accent5 10 2 6" xfId="9455" xr:uid="{00000000-0005-0000-0000-0000F83E0000}"/>
    <cellStyle name="40% - Accent5 10 2 7" xfId="9456" xr:uid="{00000000-0005-0000-0000-0000F93E0000}"/>
    <cellStyle name="40% - Accent5 10 2 8" xfId="9457" xr:uid="{00000000-0005-0000-0000-0000FA3E0000}"/>
    <cellStyle name="40% - Accent5 10 2 8 2" xfId="9458" xr:uid="{00000000-0005-0000-0000-0000FB3E0000}"/>
    <cellStyle name="40% - Accent5 10 2 8 2 2" xfId="23050" xr:uid="{00000000-0005-0000-0000-0000FC3E0000}"/>
    <cellStyle name="40% - Accent5 10 2 8 2_CountryRegionMap" xfId="33084" xr:uid="{00000000-0005-0000-0000-0000FD3E0000}"/>
    <cellStyle name="40% - Accent5 10 2 8 3" xfId="9459" xr:uid="{00000000-0005-0000-0000-0000FE3E0000}"/>
    <cellStyle name="40% - Accent5 10 2 8 3 2" xfId="23051" xr:uid="{00000000-0005-0000-0000-0000FF3E0000}"/>
    <cellStyle name="40% - Accent5 10 2 8 3_CountryRegionMap" xfId="33085" xr:uid="{00000000-0005-0000-0000-0000003F0000}"/>
    <cellStyle name="40% - Accent5 10 2 8 4" xfId="23052" xr:uid="{00000000-0005-0000-0000-0000013F0000}"/>
    <cellStyle name="40% - Accent5 10 2 8_Attribute (16-17)" xfId="9460" xr:uid="{00000000-0005-0000-0000-0000023F0000}"/>
    <cellStyle name="40% - Accent5 10 2 9" xfId="9461" xr:uid="{00000000-0005-0000-0000-0000033F0000}"/>
    <cellStyle name="40% - Accent5 10 2 9 2" xfId="23053" xr:uid="{00000000-0005-0000-0000-0000043F0000}"/>
    <cellStyle name="40% - Accent5 10 2 9_CountryRegionMap" xfId="33086" xr:uid="{00000000-0005-0000-0000-0000053F0000}"/>
    <cellStyle name="40% - Accent5 10 2_Attribute (16-17)" xfId="9462" xr:uid="{00000000-0005-0000-0000-0000063F0000}"/>
    <cellStyle name="40% - Accent5 10 3" xfId="9463" xr:uid="{00000000-0005-0000-0000-0000073F0000}"/>
    <cellStyle name="40% - Accent5 10 3 2" xfId="9464" xr:uid="{00000000-0005-0000-0000-0000083F0000}"/>
    <cellStyle name="40% - Accent5 10 3 2 2" xfId="9465" xr:uid="{00000000-0005-0000-0000-0000093F0000}"/>
    <cellStyle name="40% - Accent5 10 3 2 2 2" xfId="23054" xr:uid="{00000000-0005-0000-0000-00000A3F0000}"/>
    <cellStyle name="40% - Accent5 10 3 2 2_CountryRegionMap" xfId="33087" xr:uid="{00000000-0005-0000-0000-00000B3F0000}"/>
    <cellStyle name="40% - Accent5 10 3 2 3" xfId="9466" xr:uid="{00000000-0005-0000-0000-00000C3F0000}"/>
    <cellStyle name="40% - Accent5 10 3 2 3 2" xfId="23055" xr:uid="{00000000-0005-0000-0000-00000D3F0000}"/>
    <cellStyle name="40% - Accent5 10 3 2 3_CountryRegionMap" xfId="33088" xr:uid="{00000000-0005-0000-0000-00000E3F0000}"/>
    <cellStyle name="40% - Accent5 10 3 2 4" xfId="23056" xr:uid="{00000000-0005-0000-0000-00000F3F0000}"/>
    <cellStyle name="40% - Accent5 10 3 2_Attribute (16-17)" xfId="9467" xr:uid="{00000000-0005-0000-0000-0000103F0000}"/>
    <cellStyle name="40% - Accent5 10 3 3" xfId="9468" xr:uid="{00000000-0005-0000-0000-0000113F0000}"/>
    <cellStyle name="40% - Accent5 10 3 3 2" xfId="23057" xr:uid="{00000000-0005-0000-0000-0000123F0000}"/>
    <cellStyle name="40% - Accent5 10 3 3_CountryRegionMap" xfId="33089" xr:uid="{00000000-0005-0000-0000-0000133F0000}"/>
    <cellStyle name="40% - Accent5 10 3 4" xfId="23058" xr:uid="{00000000-0005-0000-0000-0000143F0000}"/>
    <cellStyle name="40% - Accent5 10 3 5" xfId="23059" xr:uid="{00000000-0005-0000-0000-0000153F0000}"/>
    <cellStyle name="40% - Accent5 10 3 6" xfId="23060" xr:uid="{00000000-0005-0000-0000-0000163F0000}"/>
    <cellStyle name="40% - Accent5 10 3 7" xfId="23061" xr:uid="{00000000-0005-0000-0000-0000173F0000}"/>
    <cellStyle name="40% - Accent5 10 3_Attribute (16-17)" xfId="9469" xr:uid="{00000000-0005-0000-0000-0000183F0000}"/>
    <cellStyle name="40% - Accent5 10 4" xfId="9470" xr:uid="{00000000-0005-0000-0000-0000193F0000}"/>
    <cellStyle name="40% - Accent5 10 4 2" xfId="9471" xr:uid="{00000000-0005-0000-0000-00001A3F0000}"/>
    <cellStyle name="40% - Accent5 10 4 2 2" xfId="9472" xr:uid="{00000000-0005-0000-0000-00001B3F0000}"/>
    <cellStyle name="40% - Accent5 10 4 2 2 2" xfId="23062" xr:uid="{00000000-0005-0000-0000-00001C3F0000}"/>
    <cellStyle name="40% - Accent5 10 4 2 2_CountryRegionMap" xfId="33090" xr:uid="{00000000-0005-0000-0000-00001D3F0000}"/>
    <cellStyle name="40% - Accent5 10 4 2 3" xfId="9473" xr:uid="{00000000-0005-0000-0000-00001E3F0000}"/>
    <cellStyle name="40% - Accent5 10 4 2 3 2" xfId="23063" xr:uid="{00000000-0005-0000-0000-00001F3F0000}"/>
    <cellStyle name="40% - Accent5 10 4 2 3_CountryRegionMap" xfId="33091" xr:uid="{00000000-0005-0000-0000-0000203F0000}"/>
    <cellStyle name="40% - Accent5 10 4 2 4" xfId="23064" xr:uid="{00000000-0005-0000-0000-0000213F0000}"/>
    <cellStyle name="40% - Accent5 10 4 2_Attribute (16-17)" xfId="9474" xr:uid="{00000000-0005-0000-0000-0000223F0000}"/>
    <cellStyle name="40% - Accent5 10 4 3" xfId="9475" xr:uid="{00000000-0005-0000-0000-0000233F0000}"/>
    <cellStyle name="40% - Accent5 10 4 3 2" xfId="23065" xr:uid="{00000000-0005-0000-0000-0000243F0000}"/>
    <cellStyle name="40% - Accent5 10 4 3_CountryRegionMap" xfId="33092" xr:uid="{00000000-0005-0000-0000-0000253F0000}"/>
    <cellStyle name="40% - Accent5 10 4 4" xfId="23066" xr:uid="{00000000-0005-0000-0000-0000263F0000}"/>
    <cellStyle name="40% - Accent5 10 4 5" xfId="23067" xr:uid="{00000000-0005-0000-0000-0000273F0000}"/>
    <cellStyle name="40% - Accent5 10 4 6" xfId="23068" xr:uid="{00000000-0005-0000-0000-0000283F0000}"/>
    <cellStyle name="40% - Accent5 10 4 7" xfId="23069" xr:uid="{00000000-0005-0000-0000-0000293F0000}"/>
    <cellStyle name="40% - Accent5 10 4_Attribute (16-17)" xfId="9476" xr:uid="{00000000-0005-0000-0000-00002A3F0000}"/>
    <cellStyle name="40% - Accent5 10 5" xfId="9477" xr:uid="{00000000-0005-0000-0000-00002B3F0000}"/>
    <cellStyle name="40% - Accent5 10 5 2" xfId="9478" xr:uid="{00000000-0005-0000-0000-00002C3F0000}"/>
    <cellStyle name="40% - Accent5 10 5 2 2" xfId="9479" xr:uid="{00000000-0005-0000-0000-00002D3F0000}"/>
    <cellStyle name="40% - Accent5 10 5 2 2 2" xfId="23070" xr:uid="{00000000-0005-0000-0000-00002E3F0000}"/>
    <cellStyle name="40% - Accent5 10 5 2 2_CountryRegionMap" xfId="33093" xr:uid="{00000000-0005-0000-0000-00002F3F0000}"/>
    <cellStyle name="40% - Accent5 10 5 2 3" xfId="9480" xr:uid="{00000000-0005-0000-0000-0000303F0000}"/>
    <cellStyle name="40% - Accent5 10 5 2 3 2" xfId="23071" xr:uid="{00000000-0005-0000-0000-0000313F0000}"/>
    <cellStyle name="40% - Accent5 10 5 2 3_CountryRegionMap" xfId="33094" xr:uid="{00000000-0005-0000-0000-0000323F0000}"/>
    <cellStyle name="40% - Accent5 10 5 2 4" xfId="23072" xr:uid="{00000000-0005-0000-0000-0000333F0000}"/>
    <cellStyle name="40% - Accent5 10 5 2_Attribute (16-17)" xfId="9481" xr:uid="{00000000-0005-0000-0000-0000343F0000}"/>
    <cellStyle name="40% - Accent5 10 5 3" xfId="9482" xr:uid="{00000000-0005-0000-0000-0000353F0000}"/>
    <cellStyle name="40% - Accent5 10 5 3 2" xfId="23073" xr:uid="{00000000-0005-0000-0000-0000363F0000}"/>
    <cellStyle name="40% - Accent5 10 5 3_CountryRegionMap" xfId="33095" xr:uid="{00000000-0005-0000-0000-0000373F0000}"/>
    <cellStyle name="40% - Accent5 10 5 4" xfId="23074" xr:uid="{00000000-0005-0000-0000-0000383F0000}"/>
    <cellStyle name="40% - Accent5 10 5 5" xfId="23075" xr:uid="{00000000-0005-0000-0000-0000393F0000}"/>
    <cellStyle name="40% - Accent5 10 5 6" xfId="23076" xr:uid="{00000000-0005-0000-0000-00003A3F0000}"/>
    <cellStyle name="40% - Accent5 10 5 7" xfId="23077" xr:uid="{00000000-0005-0000-0000-00003B3F0000}"/>
    <cellStyle name="40% - Accent5 10 5_Attribute (16-17)" xfId="9483" xr:uid="{00000000-0005-0000-0000-00003C3F0000}"/>
    <cellStyle name="40% - Accent5 10 6" xfId="9484" xr:uid="{00000000-0005-0000-0000-00003D3F0000}"/>
    <cellStyle name="40% - Accent5 10 7" xfId="9485" xr:uid="{00000000-0005-0000-0000-00003E3F0000}"/>
    <cellStyle name="40% - Accent5 10 8" xfId="9486" xr:uid="{00000000-0005-0000-0000-00003F3F0000}"/>
    <cellStyle name="40% - Accent5 10 9" xfId="9487" xr:uid="{00000000-0005-0000-0000-0000403F0000}"/>
    <cellStyle name="40% - Accent5 10 9 2" xfId="9488" xr:uid="{00000000-0005-0000-0000-0000413F0000}"/>
    <cellStyle name="40% - Accent5 10 9 2 2" xfId="23078" xr:uid="{00000000-0005-0000-0000-0000423F0000}"/>
    <cellStyle name="40% - Accent5 10 9 2_CountryRegionMap" xfId="33096" xr:uid="{00000000-0005-0000-0000-0000433F0000}"/>
    <cellStyle name="40% - Accent5 10 9 3" xfId="9489" xr:uid="{00000000-0005-0000-0000-0000443F0000}"/>
    <cellStyle name="40% - Accent5 10 9 3 2" xfId="23079" xr:uid="{00000000-0005-0000-0000-0000453F0000}"/>
    <cellStyle name="40% - Accent5 10 9 3_CountryRegionMap" xfId="33097" xr:uid="{00000000-0005-0000-0000-0000463F0000}"/>
    <cellStyle name="40% - Accent5 10 9 4" xfId="23080" xr:uid="{00000000-0005-0000-0000-0000473F0000}"/>
    <cellStyle name="40% - Accent5 10 9_Attribute (16-17)" xfId="9490" xr:uid="{00000000-0005-0000-0000-0000483F0000}"/>
    <cellStyle name="40% - Accent5 10_Attribute (16-17)" xfId="9491" xr:uid="{00000000-0005-0000-0000-0000493F0000}"/>
    <cellStyle name="40% - Accent5 11" xfId="9492" xr:uid="{00000000-0005-0000-0000-00004A3F0000}"/>
    <cellStyle name="40% - Accent5 11 10" xfId="9493" xr:uid="{00000000-0005-0000-0000-00004B3F0000}"/>
    <cellStyle name="40% - Accent5 11 10 2" xfId="23081" xr:uid="{00000000-0005-0000-0000-00004C3F0000}"/>
    <cellStyle name="40% - Accent5 11 10_CountryRegionMap" xfId="33098" xr:uid="{00000000-0005-0000-0000-00004D3F0000}"/>
    <cellStyle name="40% - Accent5 11 11" xfId="23082" xr:uid="{00000000-0005-0000-0000-00004E3F0000}"/>
    <cellStyle name="40% - Accent5 11 2" xfId="9494" xr:uid="{00000000-0005-0000-0000-00004F3F0000}"/>
    <cellStyle name="40% - Accent5 11 2 10" xfId="23083" xr:uid="{00000000-0005-0000-0000-0000503F0000}"/>
    <cellStyle name="40% - Accent5 11 2 2" xfId="9495" xr:uid="{00000000-0005-0000-0000-0000513F0000}"/>
    <cellStyle name="40% - Accent5 11 2 2 2" xfId="9496" xr:uid="{00000000-0005-0000-0000-0000523F0000}"/>
    <cellStyle name="40% - Accent5 11 2 2 2 2" xfId="9497" xr:uid="{00000000-0005-0000-0000-0000533F0000}"/>
    <cellStyle name="40% - Accent5 11 2 2 2 2 2" xfId="23084" xr:uid="{00000000-0005-0000-0000-0000543F0000}"/>
    <cellStyle name="40% - Accent5 11 2 2 2 2_CountryRegionMap" xfId="33099" xr:uid="{00000000-0005-0000-0000-0000553F0000}"/>
    <cellStyle name="40% - Accent5 11 2 2 2 3" xfId="9498" xr:uid="{00000000-0005-0000-0000-0000563F0000}"/>
    <cellStyle name="40% - Accent5 11 2 2 2 3 2" xfId="23085" xr:uid="{00000000-0005-0000-0000-0000573F0000}"/>
    <cellStyle name="40% - Accent5 11 2 2 2 3_CountryRegionMap" xfId="33100" xr:uid="{00000000-0005-0000-0000-0000583F0000}"/>
    <cellStyle name="40% - Accent5 11 2 2 2 4" xfId="23086" xr:uid="{00000000-0005-0000-0000-0000593F0000}"/>
    <cellStyle name="40% - Accent5 11 2 2 2_Attribute (16-17)" xfId="9499" xr:uid="{00000000-0005-0000-0000-00005A3F0000}"/>
    <cellStyle name="40% - Accent5 11 2 2 3" xfId="9500" xr:uid="{00000000-0005-0000-0000-00005B3F0000}"/>
    <cellStyle name="40% - Accent5 11 2 2 3 2" xfId="23087" xr:uid="{00000000-0005-0000-0000-00005C3F0000}"/>
    <cellStyle name="40% - Accent5 11 2 2 3_CountryRegionMap" xfId="33101" xr:uid="{00000000-0005-0000-0000-00005D3F0000}"/>
    <cellStyle name="40% - Accent5 11 2 2 4" xfId="23088" xr:uid="{00000000-0005-0000-0000-00005E3F0000}"/>
    <cellStyle name="40% - Accent5 11 2 2 5" xfId="23089" xr:uid="{00000000-0005-0000-0000-00005F3F0000}"/>
    <cellStyle name="40% - Accent5 11 2 2 6" xfId="23090" xr:uid="{00000000-0005-0000-0000-0000603F0000}"/>
    <cellStyle name="40% - Accent5 11 2 2 7" xfId="23091" xr:uid="{00000000-0005-0000-0000-0000613F0000}"/>
    <cellStyle name="40% - Accent5 11 2 2_Attribute (16-17)" xfId="9501" xr:uid="{00000000-0005-0000-0000-0000623F0000}"/>
    <cellStyle name="40% - Accent5 11 2 3" xfId="9502" xr:uid="{00000000-0005-0000-0000-0000633F0000}"/>
    <cellStyle name="40% - Accent5 11 2 3 2" xfId="9503" xr:uid="{00000000-0005-0000-0000-0000643F0000}"/>
    <cellStyle name="40% - Accent5 11 2 3 2 2" xfId="9504" xr:uid="{00000000-0005-0000-0000-0000653F0000}"/>
    <cellStyle name="40% - Accent5 11 2 3 2 2 2" xfId="23092" xr:uid="{00000000-0005-0000-0000-0000663F0000}"/>
    <cellStyle name="40% - Accent5 11 2 3 2 2_CountryRegionMap" xfId="33102" xr:uid="{00000000-0005-0000-0000-0000673F0000}"/>
    <cellStyle name="40% - Accent5 11 2 3 2 3" xfId="9505" xr:uid="{00000000-0005-0000-0000-0000683F0000}"/>
    <cellStyle name="40% - Accent5 11 2 3 2 3 2" xfId="23093" xr:uid="{00000000-0005-0000-0000-0000693F0000}"/>
    <cellStyle name="40% - Accent5 11 2 3 2 3_CountryRegionMap" xfId="33103" xr:uid="{00000000-0005-0000-0000-00006A3F0000}"/>
    <cellStyle name="40% - Accent5 11 2 3 2 4" xfId="23094" xr:uid="{00000000-0005-0000-0000-00006B3F0000}"/>
    <cellStyle name="40% - Accent5 11 2 3 2_Attribute (16-17)" xfId="9506" xr:uid="{00000000-0005-0000-0000-00006C3F0000}"/>
    <cellStyle name="40% - Accent5 11 2 3 3" xfId="9507" xr:uid="{00000000-0005-0000-0000-00006D3F0000}"/>
    <cellStyle name="40% - Accent5 11 2 3 3 2" xfId="23095" xr:uid="{00000000-0005-0000-0000-00006E3F0000}"/>
    <cellStyle name="40% - Accent5 11 2 3 3_CountryRegionMap" xfId="33104" xr:uid="{00000000-0005-0000-0000-00006F3F0000}"/>
    <cellStyle name="40% - Accent5 11 2 3 4" xfId="23096" xr:uid="{00000000-0005-0000-0000-0000703F0000}"/>
    <cellStyle name="40% - Accent5 11 2 3 5" xfId="23097" xr:uid="{00000000-0005-0000-0000-0000713F0000}"/>
    <cellStyle name="40% - Accent5 11 2 3 6" xfId="23098" xr:uid="{00000000-0005-0000-0000-0000723F0000}"/>
    <cellStyle name="40% - Accent5 11 2 3 7" xfId="23099" xr:uid="{00000000-0005-0000-0000-0000733F0000}"/>
    <cellStyle name="40% - Accent5 11 2 3_Attribute (16-17)" xfId="9508" xr:uid="{00000000-0005-0000-0000-0000743F0000}"/>
    <cellStyle name="40% - Accent5 11 2 4" xfId="9509" xr:uid="{00000000-0005-0000-0000-0000753F0000}"/>
    <cellStyle name="40% - Accent5 11 2 4 2" xfId="9510" xr:uid="{00000000-0005-0000-0000-0000763F0000}"/>
    <cellStyle name="40% - Accent5 11 2 4 2 2" xfId="9511" xr:uid="{00000000-0005-0000-0000-0000773F0000}"/>
    <cellStyle name="40% - Accent5 11 2 4 2 2 2" xfId="23100" xr:uid="{00000000-0005-0000-0000-0000783F0000}"/>
    <cellStyle name="40% - Accent5 11 2 4 2 2_CountryRegionMap" xfId="33105" xr:uid="{00000000-0005-0000-0000-0000793F0000}"/>
    <cellStyle name="40% - Accent5 11 2 4 2 3" xfId="9512" xr:uid="{00000000-0005-0000-0000-00007A3F0000}"/>
    <cellStyle name="40% - Accent5 11 2 4 2 3 2" xfId="23101" xr:uid="{00000000-0005-0000-0000-00007B3F0000}"/>
    <cellStyle name="40% - Accent5 11 2 4 2 3_CountryRegionMap" xfId="33106" xr:uid="{00000000-0005-0000-0000-00007C3F0000}"/>
    <cellStyle name="40% - Accent5 11 2 4 2 4" xfId="23102" xr:uid="{00000000-0005-0000-0000-00007D3F0000}"/>
    <cellStyle name="40% - Accent5 11 2 4 2_Attribute (16-17)" xfId="9513" xr:uid="{00000000-0005-0000-0000-00007E3F0000}"/>
    <cellStyle name="40% - Accent5 11 2 4 3" xfId="9514" xr:uid="{00000000-0005-0000-0000-00007F3F0000}"/>
    <cellStyle name="40% - Accent5 11 2 4 3 2" xfId="23103" xr:uid="{00000000-0005-0000-0000-0000803F0000}"/>
    <cellStyle name="40% - Accent5 11 2 4 3_CountryRegionMap" xfId="33107" xr:uid="{00000000-0005-0000-0000-0000813F0000}"/>
    <cellStyle name="40% - Accent5 11 2 4 4" xfId="23104" xr:uid="{00000000-0005-0000-0000-0000823F0000}"/>
    <cellStyle name="40% - Accent5 11 2 4 5" xfId="23105" xr:uid="{00000000-0005-0000-0000-0000833F0000}"/>
    <cellStyle name="40% - Accent5 11 2 4 6" xfId="23106" xr:uid="{00000000-0005-0000-0000-0000843F0000}"/>
    <cellStyle name="40% - Accent5 11 2 4 7" xfId="23107" xr:uid="{00000000-0005-0000-0000-0000853F0000}"/>
    <cellStyle name="40% - Accent5 11 2 4_Attribute (16-17)" xfId="9515" xr:uid="{00000000-0005-0000-0000-0000863F0000}"/>
    <cellStyle name="40% - Accent5 11 2 5" xfId="9516" xr:uid="{00000000-0005-0000-0000-0000873F0000}"/>
    <cellStyle name="40% - Accent5 11 2 6" xfId="9517" xr:uid="{00000000-0005-0000-0000-0000883F0000}"/>
    <cellStyle name="40% - Accent5 11 2 7" xfId="9518" xr:uid="{00000000-0005-0000-0000-0000893F0000}"/>
    <cellStyle name="40% - Accent5 11 2 8" xfId="9519" xr:uid="{00000000-0005-0000-0000-00008A3F0000}"/>
    <cellStyle name="40% - Accent5 11 2 8 2" xfId="9520" xr:uid="{00000000-0005-0000-0000-00008B3F0000}"/>
    <cellStyle name="40% - Accent5 11 2 8 2 2" xfId="23108" xr:uid="{00000000-0005-0000-0000-00008C3F0000}"/>
    <cellStyle name="40% - Accent5 11 2 8 2_CountryRegionMap" xfId="33108" xr:uid="{00000000-0005-0000-0000-00008D3F0000}"/>
    <cellStyle name="40% - Accent5 11 2 8 3" xfId="9521" xr:uid="{00000000-0005-0000-0000-00008E3F0000}"/>
    <cellStyle name="40% - Accent5 11 2 8 3 2" xfId="23109" xr:uid="{00000000-0005-0000-0000-00008F3F0000}"/>
    <cellStyle name="40% - Accent5 11 2 8 3_CountryRegionMap" xfId="33109" xr:uid="{00000000-0005-0000-0000-0000903F0000}"/>
    <cellStyle name="40% - Accent5 11 2 8 4" xfId="23110" xr:uid="{00000000-0005-0000-0000-0000913F0000}"/>
    <cellStyle name="40% - Accent5 11 2 8_Attribute (16-17)" xfId="9522" xr:uid="{00000000-0005-0000-0000-0000923F0000}"/>
    <cellStyle name="40% - Accent5 11 2 9" xfId="9523" xr:uid="{00000000-0005-0000-0000-0000933F0000}"/>
    <cellStyle name="40% - Accent5 11 2 9 2" xfId="23111" xr:uid="{00000000-0005-0000-0000-0000943F0000}"/>
    <cellStyle name="40% - Accent5 11 2 9_CountryRegionMap" xfId="33110" xr:uid="{00000000-0005-0000-0000-0000953F0000}"/>
    <cellStyle name="40% - Accent5 11 2_Attribute (16-17)" xfId="9524" xr:uid="{00000000-0005-0000-0000-0000963F0000}"/>
    <cellStyle name="40% - Accent5 11 3" xfId="9525" xr:uid="{00000000-0005-0000-0000-0000973F0000}"/>
    <cellStyle name="40% - Accent5 11 3 2" xfId="9526" xr:uid="{00000000-0005-0000-0000-0000983F0000}"/>
    <cellStyle name="40% - Accent5 11 3 2 2" xfId="9527" xr:uid="{00000000-0005-0000-0000-0000993F0000}"/>
    <cellStyle name="40% - Accent5 11 3 2 2 2" xfId="23112" xr:uid="{00000000-0005-0000-0000-00009A3F0000}"/>
    <cellStyle name="40% - Accent5 11 3 2 2_CountryRegionMap" xfId="33111" xr:uid="{00000000-0005-0000-0000-00009B3F0000}"/>
    <cellStyle name="40% - Accent5 11 3 2 3" xfId="9528" xr:uid="{00000000-0005-0000-0000-00009C3F0000}"/>
    <cellStyle name="40% - Accent5 11 3 2 3 2" xfId="23113" xr:uid="{00000000-0005-0000-0000-00009D3F0000}"/>
    <cellStyle name="40% - Accent5 11 3 2 3_CountryRegionMap" xfId="33112" xr:uid="{00000000-0005-0000-0000-00009E3F0000}"/>
    <cellStyle name="40% - Accent5 11 3 2 4" xfId="23114" xr:uid="{00000000-0005-0000-0000-00009F3F0000}"/>
    <cellStyle name="40% - Accent5 11 3 2_Attribute (16-17)" xfId="9529" xr:uid="{00000000-0005-0000-0000-0000A03F0000}"/>
    <cellStyle name="40% - Accent5 11 3 3" xfId="9530" xr:uid="{00000000-0005-0000-0000-0000A13F0000}"/>
    <cellStyle name="40% - Accent5 11 3 3 2" xfId="23115" xr:uid="{00000000-0005-0000-0000-0000A23F0000}"/>
    <cellStyle name="40% - Accent5 11 3 3_CountryRegionMap" xfId="33113" xr:uid="{00000000-0005-0000-0000-0000A33F0000}"/>
    <cellStyle name="40% - Accent5 11 3 4" xfId="23116" xr:uid="{00000000-0005-0000-0000-0000A43F0000}"/>
    <cellStyle name="40% - Accent5 11 3 5" xfId="23117" xr:uid="{00000000-0005-0000-0000-0000A53F0000}"/>
    <cellStyle name="40% - Accent5 11 3 6" xfId="23118" xr:uid="{00000000-0005-0000-0000-0000A63F0000}"/>
    <cellStyle name="40% - Accent5 11 3 7" xfId="23119" xr:uid="{00000000-0005-0000-0000-0000A73F0000}"/>
    <cellStyle name="40% - Accent5 11 3_Attribute (16-17)" xfId="9531" xr:uid="{00000000-0005-0000-0000-0000A83F0000}"/>
    <cellStyle name="40% - Accent5 11 4" xfId="9532" xr:uid="{00000000-0005-0000-0000-0000A93F0000}"/>
    <cellStyle name="40% - Accent5 11 4 2" xfId="9533" xr:uid="{00000000-0005-0000-0000-0000AA3F0000}"/>
    <cellStyle name="40% - Accent5 11 4 2 2" xfId="9534" xr:uid="{00000000-0005-0000-0000-0000AB3F0000}"/>
    <cellStyle name="40% - Accent5 11 4 2 2 2" xfId="23120" xr:uid="{00000000-0005-0000-0000-0000AC3F0000}"/>
    <cellStyle name="40% - Accent5 11 4 2 2_CountryRegionMap" xfId="33114" xr:uid="{00000000-0005-0000-0000-0000AD3F0000}"/>
    <cellStyle name="40% - Accent5 11 4 2 3" xfId="9535" xr:uid="{00000000-0005-0000-0000-0000AE3F0000}"/>
    <cellStyle name="40% - Accent5 11 4 2 3 2" xfId="23121" xr:uid="{00000000-0005-0000-0000-0000AF3F0000}"/>
    <cellStyle name="40% - Accent5 11 4 2 3_CountryRegionMap" xfId="33115" xr:uid="{00000000-0005-0000-0000-0000B03F0000}"/>
    <cellStyle name="40% - Accent5 11 4 2 4" xfId="23122" xr:uid="{00000000-0005-0000-0000-0000B13F0000}"/>
    <cellStyle name="40% - Accent5 11 4 2_Attribute (16-17)" xfId="9536" xr:uid="{00000000-0005-0000-0000-0000B23F0000}"/>
    <cellStyle name="40% - Accent5 11 4 3" xfId="9537" xr:uid="{00000000-0005-0000-0000-0000B33F0000}"/>
    <cellStyle name="40% - Accent5 11 4 3 2" xfId="23123" xr:uid="{00000000-0005-0000-0000-0000B43F0000}"/>
    <cellStyle name="40% - Accent5 11 4 3_CountryRegionMap" xfId="33116" xr:uid="{00000000-0005-0000-0000-0000B53F0000}"/>
    <cellStyle name="40% - Accent5 11 4 4" xfId="23124" xr:uid="{00000000-0005-0000-0000-0000B63F0000}"/>
    <cellStyle name="40% - Accent5 11 4 5" xfId="23125" xr:uid="{00000000-0005-0000-0000-0000B73F0000}"/>
    <cellStyle name="40% - Accent5 11 4 6" xfId="23126" xr:uid="{00000000-0005-0000-0000-0000B83F0000}"/>
    <cellStyle name="40% - Accent5 11 4 7" xfId="23127" xr:uid="{00000000-0005-0000-0000-0000B93F0000}"/>
    <cellStyle name="40% - Accent5 11 4_Attribute (16-17)" xfId="9538" xr:uid="{00000000-0005-0000-0000-0000BA3F0000}"/>
    <cellStyle name="40% - Accent5 11 5" xfId="9539" xr:uid="{00000000-0005-0000-0000-0000BB3F0000}"/>
    <cellStyle name="40% - Accent5 11 5 2" xfId="9540" xr:uid="{00000000-0005-0000-0000-0000BC3F0000}"/>
    <cellStyle name="40% - Accent5 11 5 2 2" xfId="9541" xr:uid="{00000000-0005-0000-0000-0000BD3F0000}"/>
    <cellStyle name="40% - Accent5 11 5 2 2 2" xfId="23128" xr:uid="{00000000-0005-0000-0000-0000BE3F0000}"/>
    <cellStyle name="40% - Accent5 11 5 2 2_CountryRegionMap" xfId="33117" xr:uid="{00000000-0005-0000-0000-0000BF3F0000}"/>
    <cellStyle name="40% - Accent5 11 5 2 3" xfId="9542" xr:uid="{00000000-0005-0000-0000-0000C03F0000}"/>
    <cellStyle name="40% - Accent5 11 5 2 3 2" xfId="23129" xr:uid="{00000000-0005-0000-0000-0000C13F0000}"/>
    <cellStyle name="40% - Accent5 11 5 2 3_CountryRegionMap" xfId="33118" xr:uid="{00000000-0005-0000-0000-0000C23F0000}"/>
    <cellStyle name="40% - Accent5 11 5 2 4" xfId="23130" xr:uid="{00000000-0005-0000-0000-0000C33F0000}"/>
    <cellStyle name="40% - Accent5 11 5 2_Attribute (16-17)" xfId="9543" xr:uid="{00000000-0005-0000-0000-0000C43F0000}"/>
    <cellStyle name="40% - Accent5 11 5 3" xfId="9544" xr:uid="{00000000-0005-0000-0000-0000C53F0000}"/>
    <cellStyle name="40% - Accent5 11 5 3 2" xfId="23131" xr:uid="{00000000-0005-0000-0000-0000C63F0000}"/>
    <cellStyle name="40% - Accent5 11 5 3_CountryRegionMap" xfId="33119" xr:uid="{00000000-0005-0000-0000-0000C73F0000}"/>
    <cellStyle name="40% - Accent5 11 5 4" xfId="23132" xr:uid="{00000000-0005-0000-0000-0000C83F0000}"/>
    <cellStyle name="40% - Accent5 11 5 5" xfId="23133" xr:uid="{00000000-0005-0000-0000-0000C93F0000}"/>
    <cellStyle name="40% - Accent5 11 5 6" xfId="23134" xr:uid="{00000000-0005-0000-0000-0000CA3F0000}"/>
    <cellStyle name="40% - Accent5 11 5 7" xfId="23135" xr:uid="{00000000-0005-0000-0000-0000CB3F0000}"/>
    <cellStyle name="40% - Accent5 11 5_Attribute (16-17)" xfId="9545" xr:uid="{00000000-0005-0000-0000-0000CC3F0000}"/>
    <cellStyle name="40% - Accent5 11 6" xfId="9546" xr:uid="{00000000-0005-0000-0000-0000CD3F0000}"/>
    <cellStyle name="40% - Accent5 11 7" xfId="9547" xr:uid="{00000000-0005-0000-0000-0000CE3F0000}"/>
    <cellStyle name="40% - Accent5 11 8" xfId="9548" xr:uid="{00000000-0005-0000-0000-0000CF3F0000}"/>
    <cellStyle name="40% - Accent5 11 9" xfId="9549" xr:uid="{00000000-0005-0000-0000-0000D03F0000}"/>
    <cellStyle name="40% - Accent5 11 9 2" xfId="9550" xr:uid="{00000000-0005-0000-0000-0000D13F0000}"/>
    <cellStyle name="40% - Accent5 11 9 2 2" xfId="23136" xr:uid="{00000000-0005-0000-0000-0000D23F0000}"/>
    <cellStyle name="40% - Accent5 11 9 2_CountryRegionMap" xfId="33120" xr:uid="{00000000-0005-0000-0000-0000D33F0000}"/>
    <cellStyle name="40% - Accent5 11 9 3" xfId="9551" xr:uid="{00000000-0005-0000-0000-0000D43F0000}"/>
    <cellStyle name="40% - Accent5 11 9 3 2" xfId="23137" xr:uid="{00000000-0005-0000-0000-0000D53F0000}"/>
    <cellStyle name="40% - Accent5 11 9 3_CountryRegionMap" xfId="33121" xr:uid="{00000000-0005-0000-0000-0000D63F0000}"/>
    <cellStyle name="40% - Accent5 11 9 4" xfId="23138" xr:uid="{00000000-0005-0000-0000-0000D73F0000}"/>
    <cellStyle name="40% - Accent5 11 9_Attribute (16-17)" xfId="9552" xr:uid="{00000000-0005-0000-0000-0000D83F0000}"/>
    <cellStyle name="40% - Accent5 11_Attribute (16-17)" xfId="9553" xr:uid="{00000000-0005-0000-0000-0000D93F0000}"/>
    <cellStyle name="40% - Accent5 12" xfId="9554" xr:uid="{00000000-0005-0000-0000-0000DA3F0000}"/>
    <cellStyle name="40% - Accent5 12 10" xfId="9555" xr:uid="{00000000-0005-0000-0000-0000DB3F0000}"/>
    <cellStyle name="40% - Accent5 12 10 2" xfId="23139" xr:uid="{00000000-0005-0000-0000-0000DC3F0000}"/>
    <cellStyle name="40% - Accent5 12 10_CountryRegionMap" xfId="33122" xr:uid="{00000000-0005-0000-0000-0000DD3F0000}"/>
    <cellStyle name="40% - Accent5 12 11" xfId="23140" xr:uid="{00000000-0005-0000-0000-0000DE3F0000}"/>
    <cellStyle name="40% - Accent5 12 2" xfId="9556" xr:uid="{00000000-0005-0000-0000-0000DF3F0000}"/>
    <cellStyle name="40% - Accent5 12 2 10" xfId="23141" xr:uid="{00000000-0005-0000-0000-0000E03F0000}"/>
    <cellStyle name="40% - Accent5 12 2 2" xfId="9557" xr:uid="{00000000-0005-0000-0000-0000E13F0000}"/>
    <cellStyle name="40% - Accent5 12 2 2 2" xfId="9558" xr:uid="{00000000-0005-0000-0000-0000E23F0000}"/>
    <cellStyle name="40% - Accent5 12 2 2 2 2" xfId="9559" xr:uid="{00000000-0005-0000-0000-0000E33F0000}"/>
    <cellStyle name="40% - Accent5 12 2 2 2 2 2" xfId="23142" xr:uid="{00000000-0005-0000-0000-0000E43F0000}"/>
    <cellStyle name="40% - Accent5 12 2 2 2 2_CountryRegionMap" xfId="33123" xr:uid="{00000000-0005-0000-0000-0000E53F0000}"/>
    <cellStyle name="40% - Accent5 12 2 2 2 3" xfId="9560" xr:uid="{00000000-0005-0000-0000-0000E63F0000}"/>
    <cellStyle name="40% - Accent5 12 2 2 2 3 2" xfId="23143" xr:uid="{00000000-0005-0000-0000-0000E73F0000}"/>
    <cellStyle name="40% - Accent5 12 2 2 2 3_CountryRegionMap" xfId="33124" xr:uid="{00000000-0005-0000-0000-0000E83F0000}"/>
    <cellStyle name="40% - Accent5 12 2 2 2 4" xfId="23144" xr:uid="{00000000-0005-0000-0000-0000E93F0000}"/>
    <cellStyle name="40% - Accent5 12 2 2 2_Attribute (16-17)" xfId="9561" xr:uid="{00000000-0005-0000-0000-0000EA3F0000}"/>
    <cellStyle name="40% - Accent5 12 2 2 3" xfId="9562" xr:uid="{00000000-0005-0000-0000-0000EB3F0000}"/>
    <cellStyle name="40% - Accent5 12 2 2 3 2" xfId="23145" xr:uid="{00000000-0005-0000-0000-0000EC3F0000}"/>
    <cellStyle name="40% - Accent5 12 2 2 3_CountryRegionMap" xfId="33125" xr:uid="{00000000-0005-0000-0000-0000ED3F0000}"/>
    <cellStyle name="40% - Accent5 12 2 2 4" xfId="23146" xr:uid="{00000000-0005-0000-0000-0000EE3F0000}"/>
    <cellStyle name="40% - Accent5 12 2 2 5" xfId="23147" xr:uid="{00000000-0005-0000-0000-0000EF3F0000}"/>
    <cellStyle name="40% - Accent5 12 2 2 6" xfId="23148" xr:uid="{00000000-0005-0000-0000-0000F03F0000}"/>
    <cellStyle name="40% - Accent5 12 2 2 7" xfId="23149" xr:uid="{00000000-0005-0000-0000-0000F13F0000}"/>
    <cellStyle name="40% - Accent5 12 2 2_Attribute (16-17)" xfId="9563" xr:uid="{00000000-0005-0000-0000-0000F23F0000}"/>
    <cellStyle name="40% - Accent5 12 2 3" xfId="9564" xr:uid="{00000000-0005-0000-0000-0000F33F0000}"/>
    <cellStyle name="40% - Accent5 12 2 3 2" xfId="9565" xr:uid="{00000000-0005-0000-0000-0000F43F0000}"/>
    <cellStyle name="40% - Accent5 12 2 3 2 2" xfId="9566" xr:uid="{00000000-0005-0000-0000-0000F53F0000}"/>
    <cellStyle name="40% - Accent5 12 2 3 2 2 2" xfId="23150" xr:uid="{00000000-0005-0000-0000-0000F63F0000}"/>
    <cellStyle name="40% - Accent5 12 2 3 2 2_CountryRegionMap" xfId="33126" xr:uid="{00000000-0005-0000-0000-0000F73F0000}"/>
    <cellStyle name="40% - Accent5 12 2 3 2 3" xfId="9567" xr:uid="{00000000-0005-0000-0000-0000F83F0000}"/>
    <cellStyle name="40% - Accent5 12 2 3 2 3 2" xfId="23151" xr:uid="{00000000-0005-0000-0000-0000F93F0000}"/>
    <cellStyle name="40% - Accent5 12 2 3 2 3_CountryRegionMap" xfId="33127" xr:uid="{00000000-0005-0000-0000-0000FA3F0000}"/>
    <cellStyle name="40% - Accent5 12 2 3 2 4" xfId="23152" xr:uid="{00000000-0005-0000-0000-0000FB3F0000}"/>
    <cellStyle name="40% - Accent5 12 2 3 2_Attribute (16-17)" xfId="9568" xr:uid="{00000000-0005-0000-0000-0000FC3F0000}"/>
    <cellStyle name="40% - Accent5 12 2 3 3" xfId="9569" xr:uid="{00000000-0005-0000-0000-0000FD3F0000}"/>
    <cellStyle name="40% - Accent5 12 2 3 3 2" xfId="23153" xr:uid="{00000000-0005-0000-0000-0000FE3F0000}"/>
    <cellStyle name="40% - Accent5 12 2 3 3_CountryRegionMap" xfId="33128" xr:uid="{00000000-0005-0000-0000-0000FF3F0000}"/>
    <cellStyle name="40% - Accent5 12 2 3 4" xfId="23154" xr:uid="{00000000-0005-0000-0000-000000400000}"/>
    <cellStyle name="40% - Accent5 12 2 3 5" xfId="23155" xr:uid="{00000000-0005-0000-0000-000001400000}"/>
    <cellStyle name="40% - Accent5 12 2 3 6" xfId="23156" xr:uid="{00000000-0005-0000-0000-000002400000}"/>
    <cellStyle name="40% - Accent5 12 2 3 7" xfId="23157" xr:uid="{00000000-0005-0000-0000-000003400000}"/>
    <cellStyle name="40% - Accent5 12 2 3_Attribute (16-17)" xfId="9570" xr:uid="{00000000-0005-0000-0000-000004400000}"/>
    <cellStyle name="40% - Accent5 12 2 4" xfId="9571" xr:uid="{00000000-0005-0000-0000-000005400000}"/>
    <cellStyle name="40% - Accent5 12 2 4 2" xfId="9572" xr:uid="{00000000-0005-0000-0000-000006400000}"/>
    <cellStyle name="40% - Accent5 12 2 4 2 2" xfId="9573" xr:uid="{00000000-0005-0000-0000-000007400000}"/>
    <cellStyle name="40% - Accent5 12 2 4 2 2 2" xfId="23158" xr:uid="{00000000-0005-0000-0000-000008400000}"/>
    <cellStyle name="40% - Accent5 12 2 4 2 2_CountryRegionMap" xfId="33129" xr:uid="{00000000-0005-0000-0000-000009400000}"/>
    <cellStyle name="40% - Accent5 12 2 4 2 3" xfId="9574" xr:uid="{00000000-0005-0000-0000-00000A400000}"/>
    <cellStyle name="40% - Accent5 12 2 4 2 3 2" xfId="23159" xr:uid="{00000000-0005-0000-0000-00000B400000}"/>
    <cellStyle name="40% - Accent5 12 2 4 2 3_CountryRegionMap" xfId="33130" xr:uid="{00000000-0005-0000-0000-00000C400000}"/>
    <cellStyle name="40% - Accent5 12 2 4 2 4" xfId="23160" xr:uid="{00000000-0005-0000-0000-00000D400000}"/>
    <cellStyle name="40% - Accent5 12 2 4 2_Attribute (16-17)" xfId="9575" xr:uid="{00000000-0005-0000-0000-00000E400000}"/>
    <cellStyle name="40% - Accent5 12 2 4 3" xfId="9576" xr:uid="{00000000-0005-0000-0000-00000F400000}"/>
    <cellStyle name="40% - Accent5 12 2 4 3 2" xfId="23161" xr:uid="{00000000-0005-0000-0000-000010400000}"/>
    <cellStyle name="40% - Accent5 12 2 4 3_CountryRegionMap" xfId="33131" xr:uid="{00000000-0005-0000-0000-000011400000}"/>
    <cellStyle name="40% - Accent5 12 2 4 4" xfId="23162" xr:uid="{00000000-0005-0000-0000-000012400000}"/>
    <cellStyle name="40% - Accent5 12 2 4 5" xfId="23163" xr:uid="{00000000-0005-0000-0000-000013400000}"/>
    <cellStyle name="40% - Accent5 12 2 4 6" xfId="23164" xr:uid="{00000000-0005-0000-0000-000014400000}"/>
    <cellStyle name="40% - Accent5 12 2 4 7" xfId="23165" xr:uid="{00000000-0005-0000-0000-000015400000}"/>
    <cellStyle name="40% - Accent5 12 2 4_Attribute (16-17)" xfId="9577" xr:uid="{00000000-0005-0000-0000-000016400000}"/>
    <cellStyle name="40% - Accent5 12 2 5" xfId="9578" xr:uid="{00000000-0005-0000-0000-000017400000}"/>
    <cellStyle name="40% - Accent5 12 2 6" xfId="9579" xr:uid="{00000000-0005-0000-0000-000018400000}"/>
    <cellStyle name="40% - Accent5 12 2 7" xfId="9580" xr:uid="{00000000-0005-0000-0000-000019400000}"/>
    <cellStyle name="40% - Accent5 12 2 8" xfId="9581" xr:uid="{00000000-0005-0000-0000-00001A400000}"/>
    <cellStyle name="40% - Accent5 12 2 8 2" xfId="9582" xr:uid="{00000000-0005-0000-0000-00001B400000}"/>
    <cellStyle name="40% - Accent5 12 2 8 2 2" xfId="23166" xr:uid="{00000000-0005-0000-0000-00001C400000}"/>
    <cellStyle name="40% - Accent5 12 2 8 2_CountryRegionMap" xfId="33132" xr:uid="{00000000-0005-0000-0000-00001D400000}"/>
    <cellStyle name="40% - Accent5 12 2 8 3" xfId="9583" xr:uid="{00000000-0005-0000-0000-00001E400000}"/>
    <cellStyle name="40% - Accent5 12 2 8 3 2" xfId="23167" xr:uid="{00000000-0005-0000-0000-00001F400000}"/>
    <cellStyle name="40% - Accent5 12 2 8 3_CountryRegionMap" xfId="33133" xr:uid="{00000000-0005-0000-0000-000020400000}"/>
    <cellStyle name="40% - Accent5 12 2 8 4" xfId="23168" xr:uid="{00000000-0005-0000-0000-000021400000}"/>
    <cellStyle name="40% - Accent5 12 2 8_Attribute (16-17)" xfId="9584" xr:uid="{00000000-0005-0000-0000-000022400000}"/>
    <cellStyle name="40% - Accent5 12 2 9" xfId="9585" xr:uid="{00000000-0005-0000-0000-000023400000}"/>
    <cellStyle name="40% - Accent5 12 2 9 2" xfId="23169" xr:uid="{00000000-0005-0000-0000-000024400000}"/>
    <cellStyle name="40% - Accent5 12 2 9_CountryRegionMap" xfId="33134" xr:uid="{00000000-0005-0000-0000-000025400000}"/>
    <cellStyle name="40% - Accent5 12 2_Attribute (16-17)" xfId="9586" xr:uid="{00000000-0005-0000-0000-000026400000}"/>
    <cellStyle name="40% - Accent5 12 3" xfId="9587" xr:uid="{00000000-0005-0000-0000-000027400000}"/>
    <cellStyle name="40% - Accent5 12 3 2" xfId="9588" xr:uid="{00000000-0005-0000-0000-000028400000}"/>
    <cellStyle name="40% - Accent5 12 3 2 2" xfId="9589" xr:uid="{00000000-0005-0000-0000-000029400000}"/>
    <cellStyle name="40% - Accent5 12 3 2 2 2" xfId="23170" xr:uid="{00000000-0005-0000-0000-00002A400000}"/>
    <cellStyle name="40% - Accent5 12 3 2 2_CountryRegionMap" xfId="33135" xr:uid="{00000000-0005-0000-0000-00002B400000}"/>
    <cellStyle name="40% - Accent5 12 3 2 3" xfId="9590" xr:uid="{00000000-0005-0000-0000-00002C400000}"/>
    <cellStyle name="40% - Accent5 12 3 2 3 2" xfId="23171" xr:uid="{00000000-0005-0000-0000-00002D400000}"/>
    <cellStyle name="40% - Accent5 12 3 2 3_CountryRegionMap" xfId="33136" xr:uid="{00000000-0005-0000-0000-00002E400000}"/>
    <cellStyle name="40% - Accent5 12 3 2 4" xfId="23172" xr:uid="{00000000-0005-0000-0000-00002F400000}"/>
    <cellStyle name="40% - Accent5 12 3 2_Attribute (16-17)" xfId="9591" xr:uid="{00000000-0005-0000-0000-000030400000}"/>
    <cellStyle name="40% - Accent5 12 3 3" xfId="9592" xr:uid="{00000000-0005-0000-0000-000031400000}"/>
    <cellStyle name="40% - Accent5 12 3 3 2" xfId="23173" xr:uid="{00000000-0005-0000-0000-000032400000}"/>
    <cellStyle name="40% - Accent5 12 3 3_CountryRegionMap" xfId="33137" xr:uid="{00000000-0005-0000-0000-000033400000}"/>
    <cellStyle name="40% - Accent5 12 3 4" xfId="23174" xr:uid="{00000000-0005-0000-0000-000034400000}"/>
    <cellStyle name="40% - Accent5 12 3 5" xfId="23175" xr:uid="{00000000-0005-0000-0000-000035400000}"/>
    <cellStyle name="40% - Accent5 12 3 6" xfId="23176" xr:uid="{00000000-0005-0000-0000-000036400000}"/>
    <cellStyle name="40% - Accent5 12 3 7" xfId="23177" xr:uid="{00000000-0005-0000-0000-000037400000}"/>
    <cellStyle name="40% - Accent5 12 3_Attribute (16-17)" xfId="9593" xr:uid="{00000000-0005-0000-0000-000038400000}"/>
    <cellStyle name="40% - Accent5 12 4" xfId="9594" xr:uid="{00000000-0005-0000-0000-000039400000}"/>
    <cellStyle name="40% - Accent5 12 4 2" xfId="9595" xr:uid="{00000000-0005-0000-0000-00003A400000}"/>
    <cellStyle name="40% - Accent5 12 4 2 2" xfId="9596" xr:uid="{00000000-0005-0000-0000-00003B400000}"/>
    <cellStyle name="40% - Accent5 12 4 2 2 2" xfId="23178" xr:uid="{00000000-0005-0000-0000-00003C400000}"/>
    <cellStyle name="40% - Accent5 12 4 2 2_CountryRegionMap" xfId="33138" xr:uid="{00000000-0005-0000-0000-00003D400000}"/>
    <cellStyle name="40% - Accent5 12 4 2 3" xfId="9597" xr:uid="{00000000-0005-0000-0000-00003E400000}"/>
    <cellStyle name="40% - Accent5 12 4 2 3 2" xfId="23179" xr:uid="{00000000-0005-0000-0000-00003F400000}"/>
    <cellStyle name="40% - Accent5 12 4 2 3_CountryRegionMap" xfId="33139" xr:uid="{00000000-0005-0000-0000-000040400000}"/>
    <cellStyle name="40% - Accent5 12 4 2 4" xfId="23180" xr:uid="{00000000-0005-0000-0000-000041400000}"/>
    <cellStyle name="40% - Accent5 12 4 2_Attribute (16-17)" xfId="9598" xr:uid="{00000000-0005-0000-0000-000042400000}"/>
    <cellStyle name="40% - Accent5 12 4 3" xfId="9599" xr:uid="{00000000-0005-0000-0000-000043400000}"/>
    <cellStyle name="40% - Accent5 12 4 3 2" xfId="23181" xr:uid="{00000000-0005-0000-0000-000044400000}"/>
    <cellStyle name="40% - Accent5 12 4 3_CountryRegionMap" xfId="33140" xr:uid="{00000000-0005-0000-0000-000045400000}"/>
    <cellStyle name="40% - Accent5 12 4 4" xfId="23182" xr:uid="{00000000-0005-0000-0000-000046400000}"/>
    <cellStyle name="40% - Accent5 12 4 5" xfId="23183" xr:uid="{00000000-0005-0000-0000-000047400000}"/>
    <cellStyle name="40% - Accent5 12 4 6" xfId="23184" xr:uid="{00000000-0005-0000-0000-000048400000}"/>
    <cellStyle name="40% - Accent5 12 4 7" xfId="23185" xr:uid="{00000000-0005-0000-0000-000049400000}"/>
    <cellStyle name="40% - Accent5 12 4_Attribute (16-17)" xfId="9600" xr:uid="{00000000-0005-0000-0000-00004A400000}"/>
    <cellStyle name="40% - Accent5 12 5" xfId="9601" xr:uid="{00000000-0005-0000-0000-00004B400000}"/>
    <cellStyle name="40% - Accent5 12 5 2" xfId="9602" xr:uid="{00000000-0005-0000-0000-00004C400000}"/>
    <cellStyle name="40% - Accent5 12 5 2 2" xfId="9603" xr:uid="{00000000-0005-0000-0000-00004D400000}"/>
    <cellStyle name="40% - Accent5 12 5 2 2 2" xfId="23186" xr:uid="{00000000-0005-0000-0000-00004E400000}"/>
    <cellStyle name="40% - Accent5 12 5 2 2_CountryRegionMap" xfId="33141" xr:uid="{00000000-0005-0000-0000-00004F400000}"/>
    <cellStyle name="40% - Accent5 12 5 2 3" xfId="9604" xr:uid="{00000000-0005-0000-0000-000050400000}"/>
    <cellStyle name="40% - Accent5 12 5 2 3 2" xfId="23187" xr:uid="{00000000-0005-0000-0000-000051400000}"/>
    <cellStyle name="40% - Accent5 12 5 2 3_CountryRegionMap" xfId="33142" xr:uid="{00000000-0005-0000-0000-000052400000}"/>
    <cellStyle name="40% - Accent5 12 5 2 4" xfId="23188" xr:uid="{00000000-0005-0000-0000-000053400000}"/>
    <cellStyle name="40% - Accent5 12 5 2_Attribute (16-17)" xfId="9605" xr:uid="{00000000-0005-0000-0000-000054400000}"/>
    <cellStyle name="40% - Accent5 12 5 3" xfId="9606" xr:uid="{00000000-0005-0000-0000-000055400000}"/>
    <cellStyle name="40% - Accent5 12 5 3 2" xfId="23189" xr:uid="{00000000-0005-0000-0000-000056400000}"/>
    <cellStyle name="40% - Accent5 12 5 3_CountryRegionMap" xfId="33143" xr:uid="{00000000-0005-0000-0000-000057400000}"/>
    <cellStyle name="40% - Accent5 12 5 4" xfId="23190" xr:uid="{00000000-0005-0000-0000-000058400000}"/>
    <cellStyle name="40% - Accent5 12 5 5" xfId="23191" xr:uid="{00000000-0005-0000-0000-000059400000}"/>
    <cellStyle name="40% - Accent5 12 5 6" xfId="23192" xr:uid="{00000000-0005-0000-0000-00005A400000}"/>
    <cellStyle name="40% - Accent5 12 5 7" xfId="23193" xr:uid="{00000000-0005-0000-0000-00005B400000}"/>
    <cellStyle name="40% - Accent5 12 5_Attribute (16-17)" xfId="9607" xr:uid="{00000000-0005-0000-0000-00005C400000}"/>
    <cellStyle name="40% - Accent5 12 6" xfId="9608" xr:uid="{00000000-0005-0000-0000-00005D400000}"/>
    <cellStyle name="40% - Accent5 12 7" xfId="9609" xr:uid="{00000000-0005-0000-0000-00005E400000}"/>
    <cellStyle name="40% - Accent5 12 8" xfId="9610" xr:uid="{00000000-0005-0000-0000-00005F400000}"/>
    <cellStyle name="40% - Accent5 12 9" xfId="9611" xr:uid="{00000000-0005-0000-0000-000060400000}"/>
    <cellStyle name="40% - Accent5 12 9 2" xfId="9612" xr:uid="{00000000-0005-0000-0000-000061400000}"/>
    <cellStyle name="40% - Accent5 12 9 2 2" xfId="23194" xr:uid="{00000000-0005-0000-0000-000062400000}"/>
    <cellStyle name="40% - Accent5 12 9 2_CountryRegionMap" xfId="33144" xr:uid="{00000000-0005-0000-0000-000063400000}"/>
    <cellStyle name="40% - Accent5 12 9 3" xfId="9613" xr:uid="{00000000-0005-0000-0000-000064400000}"/>
    <cellStyle name="40% - Accent5 12 9 3 2" xfId="23195" xr:uid="{00000000-0005-0000-0000-000065400000}"/>
    <cellStyle name="40% - Accent5 12 9 3_CountryRegionMap" xfId="33145" xr:uid="{00000000-0005-0000-0000-000066400000}"/>
    <cellStyle name="40% - Accent5 12 9 4" xfId="23196" xr:uid="{00000000-0005-0000-0000-000067400000}"/>
    <cellStyle name="40% - Accent5 12 9_Attribute (16-17)" xfId="9614" xr:uid="{00000000-0005-0000-0000-000068400000}"/>
    <cellStyle name="40% - Accent5 12_Attribute (16-17)" xfId="9615" xr:uid="{00000000-0005-0000-0000-000069400000}"/>
    <cellStyle name="40% - Accent5 13" xfId="9616" xr:uid="{00000000-0005-0000-0000-00006A400000}"/>
    <cellStyle name="40% - Accent5 13 10" xfId="23197" xr:uid="{00000000-0005-0000-0000-00006B400000}"/>
    <cellStyle name="40% - Accent5 13 2" xfId="9617" xr:uid="{00000000-0005-0000-0000-00006C400000}"/>
    <cellStyle name="40% - Accent5 13 2 2" xfId="9618" xr:uid="{00000000-0005-0000-0000-00006D400000}"/>
    <cellStyle name="40% - Accent5 13 2 2 2" xfId="9619" xr:uid="{00000000-0005-0000-0000-00006E400000}"/>
    <cellStyle name="40% - Accent5 13 2 2 2 2" xfId="23198" xr:uid="{00000000-0005-0000-0000-00006F400000}"/>
    <cellStyle name="40% - Accent5 13 2 2 2_CountryRegionMap" xfId="33146" xr:uid="{00000000-0005-0000-0000-000070400000}"/>
    <cellStyle name="40% - Accent5 13 2 2 3" xfId="9620" xr:uid="{00000000-0005-0000-0000-000071400000}"/>
    <cellStyle name="40% - Accent5 13 2 2 3 2" xfId="23199" xr:uid="{00000000-0005-0000-0000-000072400000}"/>
    <cellStyle name="40% - Accent5 13 2 2 3_CountryRegionMap" xfId="33147" xr:uid="{00000000-0005-0000-0000-000073400000}"/>
    <cellStyle name="40% - Accent5 13 2 2 4" xfId="23200" xr:uid="{00000000-0005-0000-0000-000074400000}"/>
    <cellStyle name="40% - Accent5 13 2 2_Attribute (16-17)" xfId="9621" xr:uid="{00000000-0005-0000-0000-000075400000}"/>
    <cellStyle name="40% - Accent5 13 2 3" xfId="9622" xr:uid="{00000000-0005-0000-0000-000076400000}"/>
    <cellStyle name="40% - Accent5 13 2 3 2" xfId="23201" xr:uid="{00000000-0005-0000-0000-000077400000}"/>
    <cellStyle name="40% - Accent5 13 2 3_CountryRegionMap" xfId="33148" xr:uid="{00000000-0005-0000-0000-000078400000}"/>
    <cellStyle name="40% - Accent5 13 2 4" xfId="23202" xr:uid="{00000000-0005-0000-0000-000079400000}"/>
    <cellStyle name="40% - Accent5 13 2 5" xfId="23203" xr:uid="{00000000-0005-0000-0000-00007A400000}"/>
    <cellStyle name="40% - Accent5 13 2 6" xfId="23204" xr:uid="{00000000-0005-0000-0000-00007B400000}"/>
    <cellStyle name="40% - Accent5 13 2 7" xfId="23205" xr:uid="{00000000-0005-0000-0000-00007C400000}"/>
    <cellStyle name="40% - Accent5 13 2_Attribute (16-17)" xfId="9623" xr:uid="{00000000-0005-0000-0000-00007D400000}"/>
    <cellStyle name="40% - Accent5 13 3" xfId="9624" xr:uid="{00000000-0005-0000-0000-00007E400000}"/>
    <cellStyle name="40% - Accent5 13 3 2" xfId="9625" xr:uid="{00000000-0005-0000-0000-00007F400000}"/>
    <cellStyle name="40% - Accent5 13 3 2 2" xfId="9626" xr:uid="{00000000-0005-0000-0000-000080400000}"/>
    <cellStyle name="40% - Accent5 13 3 2 2 2" xfId="23206" xr:uid="{00000000-0005-0000-0000-000081400000}"/>
    <cellStyle name="40% - Accent5 13 3 2 2_CountryRegionMap" xfId="33149" xr:uid="{00000000-0005-0000-0000-000082400000}"/>
    <cellStyle name="40% - Accent5 13 3 2 3" xfId="9627" xr:uid="{00000000-0005-0000-0000-000083400000}"/>
    <cellStyle name="40% - Accent5 13 3 2 3 2" xfId="23207" xr:uid="{00000000-0005-0000-0000-000084400000}"/>
    <cellStyle name="40% - Accent5 13 3 2 3_CountryRegionMap" xfId="33150" xr:uid="{00000000-0005-0000-0000-000085400000}"/>
    <cellStyle name="40% - Accent5 13 3 2 4" xfId="23208" xr:uid="{00000000-0005-0000-0000-000086400000}"/>
    <cellStyle name="40% - Accent5 13 3 2_Attribute (16-17)" xfId="9628" xr:uid="{00000000-0005-0000-0000-000087400000}"/>
    <cellStyle name="40% - Accent5 13 3 3" xfId="9629" xr:uid="{00000000-0005-0000-0000-000088400000}"/>
    <cellStyle name="40% - Accent5 13 3 3 2" xfId="23209" xr:uid="{00000000-0005-0000-0000-000089400000}"/>
    <cellStyle name="40% - Accent5 13 3 3_CountryRegionMap" xfId="33151" xr:uid="{00000000-0005-0000-0000-00008A400000}"/>
    <cellStyle name="40% - Accent5 13 3 4" xfId="23210" xr:uid="{00000000-0005-0000-0000-00008B400000}"/>
    <cellStyle name="40% - Accent5 13 3 5" xfId="23211" xr:uid="{00000000-0005-0000-0000-00008C400000}"/>
    <cellStyle name="40% - Accent5 13 3 6" xfId="23212" xr:uid="{00000000-0005-0000-0000-00008D400000}"/>
    <cellStyle name="40% - Accent5 13 3 7" xfId="23213" xr:uid="{00000000-0005-0000-0000-00008E400000}"/>
    <cellStyle name="40% - Accent5 13 3_Attribute (16-17)" xfId="9630" xr:uid="{00000000-0005-0000-0000-00008F400000}"/>
    <cellStyle name="40% - Accent5 13 4" xfId="9631" xr:uid="{00000000-0005-0000-0000-000090400000}"/>
    <cellStyle name="40% - Accent5 13 4 2" xfId="9632" xr:uid="{00000000-0005-0000-0000-000091400000}"/>
    <cellStyle name="40% - Accent5 13 4 2 2" xfId="9633" xr:uid="{00000000-0005-0000-0000-000092400000}"/>
    <cellStyle name="40% - Accent5 13 4 2 2 2" xfId="23214" xr:uid="{00000000-0005-0000-0000-000093400000}"/>
    <cellStyle name="40% - Accent5 13 4 2 2_CountryRegionMap" xfId="33152" xr:uid="{00000000-0005-0000-0000-000094400000}"/>
    <cellStyle name="40% - Accent5 13 4 2 3" xfId="9634" xr:uid="{00000000-0005-0000-0000-000095400000}"/>
    <cellStyle name="40% - Accent5 13 4 2 3 2" xfId="23215" xr:uid="{00000000-0005-0000-0000-000096400000}"/>
    <cellStyle name="40% - Accent5 13 4 2 3_CountryRegionMap" xfId="33153" xr:uid="{00000000-0005-0000-0000-000097400000}"/>
    <cellStyle name="40% - Accent5 13 4 2 4" xfId="23216" xr:uid="{00000000-0005-0000-0000-000098400000}"/>
    <cellStyle name="40% - Accent5 13 4 2_Attribute (16-17)" xfId="9635" xr:uid="{00000000-0005-0000-0000-000099400000}"/>
    <cellStyle name="40% - Accent5 13 4 3" xfId="9636" xr:uid="{00000000-0005-0000-0000-00009A400000}"/>
    <cellStyle name="40% - Accent5 13 4 3 2" xfId="23217" xr:uid="{00000000-0005-0000-0000-00009B400000}"/>
    <cellStyle name="40% - Accent5 13 4 3_CountryRegionMap" xfId="33154" xr:uid="{00000000-0005-0000-0000-00009C400000}"/>
    <cellStyle name="40% - Accent5 13 4 4" xfId="23218" xr:uid="{00000000-0005-0000-0000-00009D400000}"/>
    <cellStyle name="40% - Accent5 13 4 5" xfId="23219" xr:uid="{00000000-0005-0000-0000-00009E400000}"/>
    <cellStyle name="40% - Accent5 13 4 6" xfId="23220" xr:uid="{00000000-0005-0000-0000-00009F400000}"/>
    <cellStyle name="40% - Accent5 13 4 7" xfId="23221" xr:uid="{00000000-0005-0000-0000-0000A0400000}"/>
    <cellStyle name="40% - Accent5 13 4_Attribute (16-17)" xfId="9637" xr:uid="{00000000-0005-0000-0000-0000A1400000}"/>
    <cellStyle name="40% - Accent5 13 5" xfId="9638" xr:uid="{00000000-0005-0000-0000-0000A2400000}"/>
    <cellStyle name="40% - Accent5 13 6" xfId="9639" xr:uid="{00000000-0005-0000-0000-0000A3400000}"/>
    <cellStyle name="40% - Accent5 13 7" xfId="9640" xr:uid="{00000000-0005-0000-0000-0000A4400000}"/>
    <cellStyle name="40% - Accent5 13 8" xfId="9641" xr:uid="{00000000-0005-0000-0000-0000A5400000}"/>
    <cellStyle name="40% - Accent5 13 8 2" xfId="9642" xr:uid="{00000000-0005-0000-0000-0000A6400000}"/>
    <cellStyle name="40% - Accent5 13 8 2 2" xfId="23222" xr:uid="{00000000-0005-0000-0000-0000A7400000}"/>
    <cellStyle name="40% - Accent5 13 8 2_CountryRegionMap" xfId="33155" xr:uid="{00000000-0005-0000-0000-0000A8400000}"/>
    <cellStyle name="40% - Accent5 13 8 3" xfId="9643" xr:uid="{00000000-0005-0000-0000-0000A9400000}"/>
    <cellStyle name="40% - Accent5 13 8 3 2" xfId="23223" xr:uid="{00000000-0005-0000-0000-0000AA400000}"/>
    <cellStyle name="40% - Accent5 13 8 3_CountryRegionMap" xfId="33156" xr:uid="{00000000-0005-0000-0000-0000AB400000}"/>
    <cellStyle name="40% - Accent5 13 8 4" xfId="23224" xr:uid="{00000000-0005-0000-0000-0000AC400000}"/>
    <cellStyle name="40% - Accent5 13 8_Attribute (16-17)" xfId="9644" xr:uid="{00000000-0005-0000-0000-0000AD400000}"/>
    <cellStyle name="40% - Accent5 13 9" xfId="9645" xr:uid="{00000000-0005-0000-0000-0000AE400000}"/>
    <cellStyle name="40% - Accent5 13 9 2" xfId="23225" xr:uid="{00000000-0005-0000-0000-0000AF400000}"/>
    <cellStyle name="40% - Accent5 13 9_CountryRegionMap" xfId="33157" xr:uid="{00000000-0005-0000-0000-0000B0400000}"/>
    <cellStyle name="40% - Accent5 13_Attribute (16-17)" xfId="9646" xr:uid="{00000000-0005-0000-0000-0000B1400000}"/>
    <cellStyle name="40% - Accent5 14" xfId="9647" xr:uid="{00000000-0005-0000-0000-0000B2400000}"/>
    <cellStyle name="40% - Accent5 14 10" xfId="23226" xr:uid="{00000000-0005-0000-0000-0000B3400000}"/>
    <cellStyle name="40% - Accent5 14 2" xfId="9648" xr:uid="{00000000-0005-0000-0000-0000B4400000}"/>
    <cellStyle name="40% - Accent5 14 2 2" xfId="9649" xr:uid="{00000000-0005-0000-0000-0000B5400000}"/>
    <cellStyle name="40% - Accent5 14 2 2 2" xfId="9650" xr:uid="{00000000-0005-0000-0000-0000B6400000}"/>
    <cellStyle name="40% - Accent5 14 2 2 2 2" xfId="23227" xr:uid="{00000000-0005-0000-0000-0000B7400000}"/>
    <cellStyle name="40% - Accent5 14 2 2 2_CountryRegionMap" xfId="33158" xr:uid="{00000000-0005-0000-0000-0000B8400000}"/>
    <cellStyle name="40% - Accent5 14 2 2 3" xfId="9651" xr:uid="{00000000-0005-0000-0000-0000B9400000}"/>
    <cellStyle name="40% - Accent5 14 2 2 3 2" xfId="23228" xr:uid="{00000000-0005-0000-0000-0000BA400000}"/>
    <cellStyle name="40% - Accent5 14 2 2 3_CountryRegionMap" xfId="33159" xr:uid="{00000000-0005-0000-0000-0000BB400000}"/>
    <cellStyle name="40% - Accent5 14 2 2 4" xfId="23229" xr:uid="{00000000-0005-0000-0000-0000BC400000}"/>
    <cellStyle name="40% - Accent5 14 2 2_Attribute (16-17)" xfId="9652" xr:uid="{00000000-0005-0000-0000-0000BD400000}"/>
    <cellStyle name="40% - Accent5 14 2 3" xfId="9653" xr:uid="{00000000-0005-0000-0000-0000BE400000}"/>
    <cellStyle name="40% - Accent5 14 2 3 2" xfId="23230" xr:uid="{00000000-0005-0000-0000-0000BF400000}"/>
    <cellStyle name="40% - Accent5 14 2 3_CountryRegionMap" xfId="33160" xr:uid="{00000000-0005-0000-0000-0000C0400000}"/>
    <cellStyle name="40% - Accent5 14 2 4" xfId="23231" xr:uid="{00000000-0005-0000-0000-0000C1400000}"/>
    <cellStyle name="40% - Accent5 14 2 5" xfId="23232" xr:uid="{00000000-0005-0000-0000-0000C2400000}"/>
    <cellStyle name="40% - Accent5 14 2 6" xfId="23233" xr:uid="{00000000-0005-0000-0000-0000C3400000}"/>
    <cellStyle name="40% - Accent5 14 2 7" xfId="23234" xr:uid="{00000000-0005-0000-0000-0000C4400000}"/>
    <cellStyle name="40% - Accent5 14 2_Attribute (16-17)" xfId="9654" xr:uid="{00000000-0005-0000-0000-0000C5400000}"/>
    <cellStyle name="40% - Accent5 14 3" xfId="9655" xr:uid="{00000000-0005-0000-0000-0000C6400000}"/>
    <cellStyle name="40% - Accent5 14 3 2" xfId="9656" xr:uid="{00000000-0005-0000-0000-0000C7400000}"/>
    <cellStyle name="40% - Accent5 14 3 2 2" xfId="9657" xr:uid="{00000000-0005-0000-0000-0000C8400000}"/>
    <cellStyle name="40% - Accent5 14 3 2 2 2" xfId="23235" xr:uid="{00000000-0005-0000-0000-0000C9400000}"/>
    <cellStyle name="40% - Accent5 14 3 2 2_CountryRegionMap" xfId="33161" xr:uid="{00000000-0005-0000-0000-0000CA400000}"/>
    <cellStyle name="40% - Accent5 14 3 2 3" xfId="9658" xr:uid="{00000000-0005-0000-0000-0000CB400000}"/>
    <cellStyle name="40% - Accent5 14 3 2 3 2" xfId="23236" xr:uid="{00000000-0005-0000-0000-0000CC400000}"/>
    <cellStyle name="40% - Accent5 14 3 2 3_CountryRegionMap" xfId="33162" xr:uid="{00000000-0005-0000-0000-0000CD400000}"/>
    <cellStyle name="40% - Accent5 14 3 2 4" xfId="23237" xr:uid="{00000000-0005-0000-0000-0000CE400000}"/>
    <cellStyle name="40% - Accent5 14 3 2_Attribute (16-17)" xfId="9659" xr:uid="{00000000-0005-0000-0000-0000CF400000}"/>
    <cellStyle name="40% - Accent5 14 3 3" xfId="9660" xr:uid="{00000000-0005-0000-0000-0000D0400000}"/>
    <cellStyle name="40% - Accent5 14 3 3 2" xfId="23238" xr:uid="{00000000-0005-0000-0000-0000D1400000}"/>
    <cellStyle name="40% - Accent5 14 3 3_CountryRegionMap" xfId="33163" xr:uid="{00000000-0005-0000-0000-0000D2400000}"/>
    <cellStyle name="40% - Accent5 14 3 4" xfId="23239" xr:uid="{00000000-0005-0000-0000-0000D3400000}"/>
    <cellStyle name="40% - Accent5 14 3 5" xfId="23240" xr:uid="{00000000-0005-0000-0000-0000D4400000}"/>
    <cellStyle name="40% - Accent5 14 3 6" xfId="23241" xr:uid="{00000000-0005-0000-0000-0000D5400000}"/>
    <cellStyle name="40% - Accent5 14 3 7" xfId="23242" xr:uid="{00000000-0005-0000-0000-0000D6400000}"/>
    <cellStyle name="40% - Accent5 14 3_Attribute (16-17)" xfId="9661" xr:uid="{00000000-0005-0000-0000-0000D7400000}"/>
    <cellStyle name="40% - Accent5 14 4" xfId="9662" xr:uid="{00000000-0005-0000-0000-0000D8400000}"/>
    <cellStyle name="40% - Accent5 14 4 2" xfId="9663" xr:uid="{00000000-0005-0000-0000-0000D9400000}"/>
    <cellStyle name="40% - Accent5 14 4 2 2" xfId="9664" xr:uid="{00000000-0005-0000-0000-0000DA400000}"/>
    <cellStyle name="40% - Accent5 14 4 2 2 2" xfId="23243" xr:uid="{00000000-0005-0000-0000-0000DB400000}"/>
    <cellStyle name="40% - Accent5 14 4 2 2_CountryRegionMap" xfId="33164" xr:uid="{00000000-0005-0000-0000-0000DC400000}"/>
    <cellStyle name="40% - Accent5 14 4 2 3" xfId="9665" xr:uid="{00000000-0005-0000-0000-0000DD400000}"/>
    <cellStyle name="40% - Accent5 14 4 2 3 2" xfId="23244" xr:uid="{00000000-0005-0000-0000-0000DE400000}"/>
    <cellStyle name="40% - Accent5 14 4 2 3_CountryRegionMap" xfId="33165" xr:uid="{00000000-0005-0000-0000-0000DF400000}"/>
    <cellStyle name="40% - Accent5 14 4 2 4" xfId="23245" xr:uid="{00000000-0005-0000-0000-0000E0400000}"/>
    <cellStyle name="40% - Accent5 14 4 2_Attribute (16-17)" xfId="9666" xr:uid="{00000000-0005-0000-0000-0000E1400000}"/>
    <cellStyle name="40% - Accent5 14 4 3" xfId="9667" xr:uid="{00000000-0005-0000-0000-0000E2400000}"/>
    <cellStyle name="40% - Accent5 14 4 3 2" xfId="23246" xr:uid="{00000000-0005-0000-0000-0000E3400000}"/>
    <cellStyle name="40% - Accent5 14 4 3_CountryRegionMap" xfId="33166" xr:uid="{00000000-0005-0000-0000-0000E4400000}"/>
    <cellStyle name="40% - Accent5 14 4 4" xfId="23247" xr:uid="{00000000-0005-0000-0000-0000E5400000}"/>
    <cellStyle name="40% - Accent5 14 4 5" xfId="23248" xr:uid="{00000000-0005-0000-0000-0000E6400000}"/>
    <cellStyle name="40% - Accent5 14 4 6" xfId="23249" xr:uid="{00000000-0005-0000-0000-0000E7400000}"/>
    <cellStyle name="40% - Accent5 14 4 7" xfId="23250" xr:uid="{00000000-0005-0000-0000-0000E8400000}"/>
    <cellStyle name="40% - Accent5 14 4_Attribute (16-17)" xfId="9668" xr:uid="{00000000-0005-0000-0000-0000E9400000}"/>
    <cellStyle name="40% - Accent5 14 5" xfId="9669" xr:uid="{00000000-0005-0000-0000-0000EA400000}"/>
    <cellStyle name="40% - Accent5 14 6" xfId="9670" xr:uid="{00000000-0005-0000-0000-0000EB400000}"/>
    <cellStyle name="40% - Accent5 14 7" xfId="9671" xr:uid="{00000000-0005-0000-0000-0000EC400000}"/>
    <cellStyle name="40% - Accent5 14 8" xfId="9672" xr:uid="{00000000-0005-0000-0000-0000ED400000}"/>
    <cellStyle name="40% - Accent5 14 8 2" xfId="9673" xr:uid="{00000000-0005-0000-0000-0000EE400000}"/>
    <cellStyle name="40% - Accent5 14 8 2 2" xfId="23251" xr:uid="{00000000-0005-0000-0000-0000EF400000}"/>
    <cellStyle name="40% - Accent5 14 8 2_CountryRegionMap" xfId="33167" xr:uid="{00000000-0005-0000-0000-0000F0400000}"/>
    <cellStyle name="40% - Accent5 14 8 3" xfId="9674" xr:uid="{00000000-0005-0000-0000-0000F1400000}"/>
    <cellStyle name="40% - Accent5 14 8 3 2" xfId="23252" xr:uid="{00000000-0005-0000-0000-0000F2400000}"/>
    <cellStyle name="40% - Accent5 14 8 3_CountryRegionMap" xfId="33168" xr:uid="{00000000-0005-0000-0000-0000F3400000}"/>
    <cellStyle name="40% - Accent5 14 8 4" xfId="23253" xr:uid="{00000000-0005-0000-0000-0000F4400000}"/>
    <cellStyle name="40% - Accent5 14 8_Attribute (16-17)" xfId="9675" xr:uid="{00000000-0005-0000-0000-0000F5400000}"/>
    <cellStyle name="40% - Accent5 14 9" xfId="9676" xr:uid="{00000000-0005-0000-0000-0000F6400000}"/>
    <cellStyle name="40% - Accent5 14 9 2" xfId="23254" xr:uid="{00000000-0005-0000-0000-0000F7400000}"/>
    <cellStyle name="40% - Accent5 14 9_CountryRegionMap" xfId="33169" xr:uid="{00000000-0005-0000-0000-0000F8400000}"/>
    <cellStyle name="40% - Accent5 14_Attribute (16-17)" xfId="9677" xr:uid="{00000000-0005-0000-0000-0000F9400000}"/>
    <cellStyle name="40% - Accent5 15" xfId="9678" xr:uid="{00000000-0005-0000-0000-0000FA400000}"/>
    <cellStyle name="40% - Accent5 16" xfId="9679" xr:uid="{00000000-0005-0000-0000-0000FB400000}"/>
    <cellStyle name="40% - Accent5 16 2" xfId="9680" xr:uid="{00000000-0005-0000-0000-0000FC400000}"/>
    <cellStyle name="40% - Accent5 16 2 2" xfId="9681" xr:uid="{00000000-0005-0000-0000-0000FD400000}"/>
    <cellStyle name="40% - Accent5 16 2 2 2" xfId="23255" xr:uid="{00000000-0005-0000-0000-0000FE400000}"/>
    <cellStyle name="40% - Accent5 16 2 2_CountryRegionMap" xfId="33170" xr:uid="{00000000-0005-0000-0000-0000FF400000}"/>
    <cellStyle name="40% - Accent5 16 2 3" xfId="9682" xr:uid="{00000000-0005-0000-0000-000000410000}"/>
    <cellStyle name="40% - Accent5 16 2 3 2" xfId="23256" xr:uid="{00000000-0005-0000-0000-000001410000}"/>
    <cellStyle name="40% - Accent5 16 2 3_CountryRegionMap" xfId="33171" xr:uid="{00000000-0005-0000-0000-000002410000}"/>
    <cellStyle name="40% - Accent5 16 2 4" xfId="23257" xr:uid="{00000000-0005-0000-0000-000003410000}"/>
    <cellStyle name="40% - Accent5 16 2_Attribute (16-17)" xfId="9683" xr:uid="{00000000-0005-0000-0000-000004410000}"/>
    <cellStyle name="40% - Accent5 16 3" xfId="9684" xr:uid="{00000000-0005-0000-0000-000005410000}"/>
    <cellStyle name="40% - Accent5 16 3 2" xfId="23258" xr:uid="{00000000-0005-0000-0000-000006410000}"/>
    <cellStyle name="40% - Accent5 16 3_CountryRegionMap" xfId="33172" xr:uid="{00000000-0005-0000-0000-000007410000}"/>
    <cellStyle name="40% - Accent5 16 4" xfId="23259" xr:uid="{00000000-0005-0000-0000-000008410000}"/>
    <cellStyle name="40% - Accent5 16 5" xfId="23260" xr:uid="{00000000-0005-0000-0000-000009410000}"/>
    <cellStyle name="40% - Accent5 16 6" xfId="23261" xr:uid="{00000000-0005-0000-0000-00000A410000}"/>
    <cellStyle name="40% - Accent5 16 7" xfId="23262" xr:uid="{00000000-0005-0000-0000-00000B410000}"/>
    <cellStyle name="40% - Accent5 16_Attribute (16-17)" xfId="9685" xr:uid="{00000000-0005-0000-0000-00000C410000}"/>
    <cellStyle name="40% - Accent5 17" xfId="9686" xr:uid="{00000000-0005-0000-0000-00000D410000}"/>
    <cellStyle name="40% - Accent5 17 2" xfId="9687" xr:uid="{00000000-0005-0000-0000-00000E410000}"/>
    <cellStyle name="40% - Accent5 17 2 2" xfId="9688" xr:uid="{00000000-0005-0000-0000-00000F410000}"/>
    <cellStyle name="40% - Accent5 17 2 2 2" xfId="23263" xr:uid="{00000000-0005-0000-0000-000010410000}"/>
    <cellStyle name="40% - Accent5 17 2 2_CountryRegionMap" xfId="33173" xr:uid="{00000000-0005-0000-0000-000011410000}"/>
    <cellStyle name="40% - Accent5 17 2 3" xfId="9689" xr:uid="{00000000-0005-0000-0000-000012410000}"/>
    <cellStyle name="40% - Accent5 17 2 3 2" xfId="23264" xr:uid="{00000000-0005-0000-0000-000013410000}"/>
    <cellStyle name="40% - Accent5 17 2 3_CountryRegionMap" xfId="33174" xr:uid="{00000000-0005-0000-0000-000014410000}"/>
    <cellStyle name="40% - Accent5 17 2 4" xfId="23265" xr:uid="{00000000-0005-0000-0000-000015410000}"/>
    <cellStyle name="40% - Accent5 17 2_Attribute (16-17)" xfId="9690" xr:uid="{00000000-0005-0000-0000-000016410000}"/>
    <cellStyle name="40% - Accent5 17 3" xfId="9691" xr:uid="{00000000-0005-0000-0000-000017410000}"/>
    <cellStyle name="40% - Accent5 17 3 2" xfId="23266" xr:uid="{00000000-0005-0000-0000-000018410000}"/>
    <cellStyle name="40% - Accent5 17 3_CountryRegionMap" xfId="33175" xr:uid="{00000000-0005-0000-0000-000019410000}"/>
    <cellStyle name="40% - Accent5 17 4" xfId="23267" xr:uid="{00000000-0005-0000-0000-00001A410000}"/>
    <cellStyle name="40% - Accent5 17 5" xfId="23268" xr:uid="{00000000-0005-0000-0000-00001B410000}"/>
    <cellStyle name="40% - Accent5 17 6" xfId="23269" xr:uid="{00000000-0005-0000-0000-00001C410000}"/>
    <cellStyle name="40% - Accent5 17 7" xfId="23270" xr:uid="{00000000-0005-0000-0000-00001D410000}"/>
    <cellStyle name="40% - Accent5 17_Attribute (16-17)" xfId="9692" xr:uid="{00000000-0005-0000-0000-00001E410000}"/>
    <cellStyle name="40% - Accent5 18" xfId="9693" xr:uid="{00000000-0005-0000-0000-00001F410000}"/>
    <cellStyle name="40% - Accent5 19" xfId="9694" xr:uid="{00000000-0005-0000-0000-000020410000}"/>
    <cellStyle name="40% - Accent5 2" xfId="23" xr:uid="{00000000-0005-0000-0000-000021410000}"/>
    <cellStyle name="40% - Accent5 2 2" xfId="9695" xr:uid="{00000000-0005-0000-0000-000022410000}"/>
    <cellStyle name="40% - Accent5 2 2 10" xfId="23271" xr:uid="{00000000-0005-0000-0000-000023410000}"/>
    <cellStyle name="40% - Accent5 2 2 2" xfId="9696" xr:uid="{00000000-0005-0000-0000-000024410000}"/>
    <cellStyle name="40% - Accent5 2 2 2 2" xfId="9697" xr:uid="{00000000-0005-0000-0000-000025410000}"/>
    <cellStyle name="40% - Accent5 2 2 2 2 2" xfId="9698" xr:uid="{00000000-0005-0000-0000-000026410000}"/>
    <cellStyle name="40% - Accent5 2 2 2 2 2 2" xfId="23272" xr:uid="{00000000-0005-0000-0000-000027410000}"/>
    <cellStyle name="40% - Accent5 2 2 2 2 2_CountryRegionMap" xfId="33176" xr:uid="{00000000-0005-0000-0000-000028410000}"/>
    <cellStyle name="40% - Accent5 2 2 2 2 3" xfId="9699" xr:uid="{00000000-0005-0000-0000-000029410000}"/>
    <cellStyle name="40% - Accent5 2 2 2 2 3 2" xfId="23273" xr:uid="{00000000-0005-0000-0000-00002A410000}"/>
    <cellStyle name="40% - Accent5 2 2 2 2 3_CountryRegionMap" xfId="33177" xr:uid="{00000000-0005-0000-0000-00002B410000}"/>
    <cellStyle name="40% - Accent5 2 2 2 2 4" xfId="23274" xr:uid="{00000000-0005-0000-0000-00002C410000}"/>
    <cellStyle name="40% - Accent5 2 2 2 2_Attribute (16-17)" xfId="9700" xr:uid="{00000000-0005-0000-0000-00002D410000}"/>
    <cellStyle name="40% - Accent5 2 2 2 3" xfId="9701" xr:uid="{00000000-0005-0000-0000-00002E410000}"/>
    <cellStyle name="40% - Accent5 2 2 2 3 2" xfId="23275" xr:uid="{00000000-0005-0000-0000-00002F410000}"/>
    <cellStyle name="40% - Accent5 2 2 2 3_CountryRegionMap" xfId="33178" xr:uid="{00000000-0005-0000-0000-000030410000}"/>
    <cellStyle name="40% - Accent5 2 2 2 4" xfId="23276" xr:uid="{00000000-0005-0000-0000-000031410000}"/>
    <cellStyle name="40% - Accent5 2 2 2 5" xfId="23277" xr:uid="{00000000-0005-0000-0000-000032410000}"/>
    <cellStyle name="40% - Accent5 2 2 2 6" xfId="23278" xr:uid="{00000000-0005-0000-0000-000033410000}"/>
    <cellStyle name="40% - Accent5 2 2 2 7" xfId="23279" xr:uid="{00000000-0005-0000-0000-000034410000}"/>
    <cellStyle name="40% - Accent5 2 2 2_Attribute (16-17)" xfId="9702" xr:uid="{00000000-0005-0000-0000-000035410000}"/>
    <cellStyle name="40% - Accent5 2 2 3" xfId="9703" xr:uid="{00000000-0005-0000-0000-000036410000}"/>
    <cellStyle name="40% - Accent5 2 2 4" xfId="9704" xr:uid="{00000000-0005-0000-0000-000037410000}"/>
    <cellStyle name="40% - Accent5 2 2 5" xfId="9705" xr:uid="{00000000-0005-0000-0000-000038410000}"/>
    <cellStyle name="40% - Accent5 2 2 6" xfId="9706" xr:uid="{00000000-0005-0000-0000-000039410000}"/>
    <cellStyle name="40% - Accent5 2 2 6 2" xfId="9707" xr:uid="{00000000-0005-0000-0000-00003A410000}"/>
    <cellStyle name="40% - Accent5 2 2 6 2 2" xfId="23280" xr:uid="{00000000-0005-0000-0000-00003B410000}"/>
    <cellStyle name="40% - Accent5 2 2 6 2_CountryRegionMap" xfId="33179" xr:uid="{00000000-0005-0000-0000-00003C410000}"/>
    <cellStyle name="40% - Accent5 2 2 6 3" xfId="9708" xr:uid="{00000000-0005-0000-0000-00003D410000}"/>
    <cellStyle name="40% - Accent5 2 2 6 3 2" xfId="23281" xr:uid="{00000000-0005-0000-0000-00003E410000}"/>
    <cellStyle name="40% - Accent5 2 2 6 3_CountryRegionMap" xfId="33180" xr:uid="{00000000-0005-0000-0000-00003F410000}"/>
    <cellStyle name="40% - Accent5 2 2 6 4" xfId="23282" xr:uid="{00000000-0005-0000-0000-000040410000}"/>
    <cellStyle name="40% - Accent5 2 2 6_Attribute (16-17)" xfId="9709" xr:uid="{00000000-0005-0000-0000-000041410000}"/>
    <cellStyle name="40% - Accent5 2 2 7" xfId="9710" xr:uid="{00000000-0005-0000-0000-000042410000}"/>
    <cellStyle name="40% - Accent5 2 2 7 2" xfId="23283" xr:uid="{00000000-0005-0000-0000-000043410000}"/>
    <cellStyle name="40% - Accent5 2 2 7_CountryRegionMap" xfId="33181" xr:uid="{00000000-0005-0000-0000-000044410000}"/>
    <cellStyle name="40% - Accent5 2 2 8" xfId="23284" xr:uid="{00000000-0005-0000-0000-000045410000}"/>
    <cellStyle name="40% - Accent5 2 2 9" xfId="23285" xr:uid="{00000000-0005-0000-0000-000046410000}"/>
    <cellStyle name="40% - Accent5 2 2_Attribute (16-17)" xfId="9711" xr:uid="{00000000-0005-0000-0000-000047410000}"/>
    <cellStyle name="40% - Accent5 2_Attribute" xfId="18051" xr:uid="{00000000-0005-0000-0000-000048410000}"/>
    <cellStyle name="40% - Accent5 20" xfId="9712" xr:uid="{00000000-0005-0000-0000-000049410000}"/>
    <cellStyle name="40% - Accent5 21" xfId="9713" xr:uid="{00000000-0005-0000-0000-00004A410000}"/>
    <cellStyle name="40% - Accent5 21 2" xfId="9714" xr:uid="{00000000-0005-0000-0000-00004B410000}"/>
    <cellStyle name="40% - Accent5 21 2 2" xfId="23286" xr:uid="{00000000-0005-0000-0000-00004C410000}"/>
    <cellStyle name="40% - Accent5 21 2_CountryRegionMap" xfId="33182" xr:uid="{00000000-0005-0000-0000-00004D410000}"/>
    <cellStyle name="40% - Accent5 21 3" xfId="9715" xr:uid="{00000000-0005-0000-0000-00004E410000}"/>
    <cellStyle name="40% - Accent5 21 3 2" xfId="23287" xr:uid="{00000000-0005-0000-0000-00004F410000}"/>
    <cellStyle name="40% - Accent5 21 3_CountryRegionMap" xfId="33183" xr:uid="{00000000-0005-0000-0000-000050410000}"/>
    <cellStyle name="40% - Accent5 21 4" xfId="23288" xr:uid="{00000000-0005-0000-0000-000051410000}"/>
    <cellStyle name="40% - Accent5 21_Attribute (16-17)" xfId="9716" xr:uid="{00000000-0005-0000-0000-000052410000}"/>
    <cellStyle name="40% - Accent5 22" xfId="9717" xr:uid="{00000000-0005-0000-0000-000053410000}"/>
    <cellStyle name="40% - Accent5 22 2" xfId="23289" xr:uid="{00000000-0005-0000-0000-000054410000}"/>
    <cellStyle name="40% - Accent5 22_CountryRegionMap" xfId="33184" xr:uid="{00000000-0005-0000-0000-000055410000}"/>
    <cellStyle name="40% - Accent5 23" xfId="9718" xr:uid="{00000000-0005-0000-0000-000056410000}"/>
    <cellStyle name="40% - Accent5 23 2" xfId="23290" xr:uid="{00000000-0005-0000-0000-000057410000}"/>
    <cellStyle name="40% - Accent5 23_CountryRegionMap" xfId="33185" xr:uid="{00000000-0005-0000-0000-000058410000}"/>
    <cellStyle name="40% - Accent5 24" xfId="9719" xr:uid="{00000000-0005-0000-0000-000059410000}"/>
    <cellStyle name="40% - Accent5 24 2" xfId="23291" xr:uid="{00000000-0005-0000-0000-00005A410000}"/>
    <cellStyle name="40% - Accent5 24_CountryRegionMap" xfId="33186" xr:uid="{00000000-0005-0000-0000-00005B410000}"/>
    <cellStyle name="40% - Accent5 25" xfId="9720" xr:uid="{00000000-0005-0000-0000-00005C410000}"/>
    <cellStyle name="40% - Accent5 25 2" xfId="23292" xr:uid="{00000000-0005-0000-0000-00005D410000}"/>
    <cellStyle name="40% - Accent5 25_CountryRegionMap" xfId="33187" xr:uid="{00000000-0005-0000-0000-00005E410000}"/>
    <cellStyle name="40% - Accent5 26" xfId="23293" xr:uid="{00000000-0005-0000-0000-00005F410000}"/>
    <cellStyle name="40% - Accent5 27" xfId="23294" xr:uid="{00000000-0005-0000-0000-000060410000}"/>
    <cellStyle name="40% - Accent5 28" xfId="23295" xr:uid="{00000000-0005-0000-0000-000061410000}"/>
    <cellStyle name="40% - Accent5 29" xfId="23296" xr:uid="{00000000-0005-0000-0000-000062410000}"/>
    <cellStyle name="40% - Accent5 3" xfId="131" xr:uid="{00000000-0005-0000-0000-000063410000}"/>
    <cellStyle name="40% - Accent5 3 10" xfId="9721" xr:uid="{00000000-0005-0000-0000-000064410000}"/>
    <cellStyle name="40% - Accent5 3 11" xfId="9722" xr:uid="{00000000-0005-0000-0000-000065410000}"/>
    <cellStyle name="40% - Accent5 3 12" xfId="9723" xr:uid="{00000000-0005-0000-0000-000066410000}"/>
    <cellStyle name="40% - Accent5 3 12 2" xfId="9724" xr:uid="{00000000-0005-0000-0000-000067410000}"/>
    <cellStyle name="40% - Accent5 3 12 2 2" xfId="23297" xr:uid="{00000000-0005-0000-0000-000068410000}"/>
    <cellStyle name="40% - Accent5 3 12 2_CountryRegionMap" xfId="33188" xr:uid="{00000000-0005-0000-0000-000069410000}"/>
    <cellStyle name="40% - Accent5 3 12 3" xfId="9725" xr:uid="{00000000-0005-0000-0000-00006A410000}"/>
    <cellStyle name="40% - Accent5 3 12 3 2" xfId="23298" xr:uid="{00000000-0005-0000-0000-00006B410000}"/>
    <cellStyle name="40% - Accent5 3 12 3_CountryRegionMap" xfId="33189" xr:uid="{00000000-0005-0000-0000-00006C410000}"/>
    <cellStyle name="40% - Accent5 3 12 4" xfId="23299" xr:uid="{00000000-0005-0000-0000-00006D410000}"/>
    <cellStyle name="40% - Accent5 3 12_Attribute (16-17)" xfId="9726" xr:uid="{00000000-0005-0000-0000-00006E410000}"/>
    <cellStyle name="40% - Accent5 3 13" xfId="9727" xr:uid="{00000000-0005-0000-0000-00006F410000}"/>
    <cellStyle name="40% - Accent5 3 13 2" xfId="23300" xr:uid="{00000000-0005-0000-0000-000070410000}"/>
    <cellStyle name="40% - Accent5 3 13_CountryRegionMap" xfId="33190" xr:uid="{00000000-0005-0000-0000-000071410000}"/>
    <cellStyle name="40% - Accent5 3 14" xfId="23301" xr:uid="{00000000-0005-0000-0000-000072410000}"/>
    <cellStyle name="40% - Accent5 3 15" xfId="23302" xr:uid="{00000000-0005-0000-0000-000073410000}"/>
    <cellStyle name="40% - Accent5 3 16" xfId="23303" xr:uid="{00000000-0005-0000-0000-000074410000}"/>
    <cellStyle name="40% - Accent5 3 17" xfId="23304" xr:uid="{00000000-0005-0000-0000-000075410000}"/>
    <cellStyle name="40% - Accent5 3 18" xfId="23305" xr:uid="{00000000-0005-0000-0000-000076410000}"/>
    <cellStyle name="40% - Accent5 3 19" xfId="23306" xr:uid="{00000000-0005-0000-0000-000077410000}"/>
    <cellStyle name="40% - Accent5 3 2" xfId="209" xr:uid="{00000000-0005-0000-0000-000078410000}"/>
    <cellStyle name="40% - Accent5 3 2 10" xfId="9728" xr:uid="{00000000-0005-0000-0000-000079410000}"/>
    <cellStyle name="40% - Accent5 3 2 11" xfId="9729" xr:uid="{00000000-0005-0000-0000-00007A410000}"/>
    <cellStyle name="40% - Accent5 3 2 11 2" xfId="9730" xr:uid="{00000000-0005-0000-0000-00007B410000}"/>
    <cellStyle name="40% - Accent5 3 2 11 2 2" xfId="23307" xr:uid="{00000000-0005-0000-0000-00007C410000}"/>
    <cellStyle name="40% - Accent5 3 2 11 2_CountryRegionMap" xfId="33191" xr:uid="{00000000-0005-0000-0000-00007D410000}"/>
    <cellStyle name="40% - Accent5 3 2 11 3" xfId="9731" xr:uid="{00000000-0005-0000-0000-00007E410000}"/>
    <cellStyle name="40% - Accent5 3 2 11 3 2" xfId="23308" xr:uid="{00000000-0005-0000-0000-00007F410000}"/>
    <cellStyle name="40% - Accent5 3 2 11 3_CountryRegionMap" xfId="33192" xr:uid="{00000000-0005-0000-0000-000080410000}"/>
    <cellStyle name="40% - Accent5 3 2 11 4" xfId="23309" xr:uid="{00000000-0005-0000-0000-000081410000}"/>
    <cellStyle name="40% - Accent5 3 2 11_Attribute (16-17)" xfId="9732" xr:uid="{00000000-0005-0000-0000-000082410000}"/>
    <cellStyle name="40% - Accent5 3 2 12" xfId="9733" xr:uid="{00000000-0005-0000-0000-000083410000}"/>
    <cellStyle name="40% - Accent5 3 2 12 2" xfId="23310" xr:uid="{00000000-0005-0000-0000-000084410000}"/>
    <cellStyle name="40% - Accent5 3 2 12_CountryRegionMap" xfId="33193" xr:uid="{00000000-0005-0000-0000-000085410000}"/>
    <cellStyle name="40% - Accent5 3 2 13" xfId="23311" xr:uid="{00000000-0005-0000-0000-000086410000}"/>
    <cellStyle name="40% - Accent5 3 2 14" xfId="23312" xr:uid="{00000000-0005-0000-0000-000087410000}"/>
    <cellStyle name="40% - Accent5 3 2 15" xfId="23313" xr:uid="{00000000-0005-0000-0000-000088410000}"/>
    <cellStyle name="40% - Accent5 3 2 16" xfId="23314" xr:uid="{00000000-0005-0000-0000-000089410000}"/>
    <cellStyle name="40% - Accent5 3 2 17" xfId="23315" xr:uid="{00000000-0005-0000-0000-00008A410000}"/>
    <cellStyle name="40% - Accent5 3 2 18" xfId="23316" xr:uid="{00000000-0005-0000-0000-00008B410000}"/>
    <cellStyle name="40% - Accent5 3 2 2" xfId="268" xr:uid="{00000000-0005-0000-0000-00008C410000}"/>
    <cellStyle name="40% - Accent5 3 2 2 10" xfId="9734" xr:uid="{00000000-0005-0000-0000-00008D410000}"/>
    <cellStyle name="40% - Accent5 3 2 2 10 2" xfId="9735" xr:uid="{00000000-0005-0000-0000-00008E410000}"/>
    <cellStyle name="40% - Accent5 3 2 2 10 2 2" xfId="23317" xr:uid="{00000000-0005-0000-0000-00008F410000}"/>
    <cellStyle name="40% - Accent5 3 2 2 10 2_CountryRegionMap" xfId="33194" xr:uid="{00000000-0005-0000-0000-000090410000}"/>
    <cellStyle name="40% - Accent5 3 2 2 10 3" xfId="9736" xr:uid="{00000000-0005-0000-0000-000091410000}"/>
    <cellStyle name="40% - Accent5 3 2 2 10 3 2" xfId="23318" xr:uid="{00000000-0005-0000-0000-000092410000}"/>
    <cellStyle name="40% - Accent5 3 2 2 10 3_CountryRegionMap" xfId="33195" xr:uid="{00000000-0005-0000-0000-000093410000}"/>
    <cellStyle name="40% - Accent5 3 2 2 10 4" xfId="23319" xr:uid="{00000000-0005-0000-0000-000094410000}"/>
    <cellStyle name="40% - Accent5 3 2 2 10_Attribute (16-17)" xfId="9737" xr:uid="{00000000-0005-0000-0000-000095410000}"/>
    <cellStyle name="40% - Accent5 3 2 2 11" xfId="9738" xr:uid="{00000000-0005-0000-0000-000096410000}"/>
    <cellStyle name="40% - Accent5 3 2 2 11 2" xfId="23320" xr:uid="{00000000-0005-0000-0000-000097410000}"/>
    <cellStyle name="40% - Accent5 3 2 2 11_CountryRegionMap" xfId="33196" xr:uid="{00000000-0005-0000-0000-000098410000}"/>
    <cellStyle name="40% - Accent5 3 2 2 12" xfId="23321" xr:uid="{00000000-0005-0000-0000-000099410000}"/>
    <cellStyle name="40% - Accent5 3 2 2 13" xfId="23322" xr:uid="{00000000-0005-0000-0000-00009A410000}"/>
    <cellStyle name="40% - Accent5 3 2 2 14" xfId="23323" xr:uid="{00000000-0005-0000-0000-00009B410000}"/>
    <cellStyle name="40% - Accent5 3 2 2 15" xfId="23324" xr:uid="{00000000-0005-0000-0000-00009C410000}"/>
    <cellStyle name="40% - Accent5 3 2 2 16" xfId="23325" xr:uid="{00000000-0005-0000-0000-00009D410000}"/>
    <cellStyle name="40% - Accent5 3 2 2 17" xfId="23326" xr:uid="{00000000-0005-0000-0000-00009E410000}"/>
    <cellStyle name="40% - Accent5 3 2 2 2" xfId="9739" xr:uid="{00000000-0005-0000-0000-00009F410000}"/>
    <cellStyle name="40% - Accent5 3 2 2 2 10" xfId="23327" xr:uid="{00000000-0005-0000-0000-0000A0410000}"/>
    <cellStyle name="40% - Accent5 3 2 2 2 2" xfId="9740" xr:uid="{00000000-0005-0000-0000-0000A1410000}"/>
    <cellStyle name="40% - Accent5 3 2 2 2 2 2" xfId="9741" xr:uid="{00000000-0005-0000-0000-0000A2410000}"/>
    <cellStyle name="40% - Accent5 3 2 2 2 2 2 2" xfId="9742" xr:uid="{00000000-0005-0000-0000-0000A3410000}"/>
    <cellStyle name="40% - Accent5 3 2 2 2 2 2 2 2" xfId="23328" xr:uid="{00000000-0005-0000-0000-0000A4410000}"/>
    <cellStyle name="40% - Accent5 3 2 2 2 2 2 2_CountryRegionMap" xfId="33197" xr:uid="{00000000-0005-0000-0000-0000A5410000}"/>
    <cellStyle name="40% - Accent5 3 2 2 2 2 2 3" xfId="9743" xr:uid="{00000000-0005-0000-0000-0000A6410000}"/>
    <cellStyle name="40% - Accent5 3 2 2 2 2 2 3 2" xfId="23329" xr:uid="{00000000-0005-0000-0000-0000A7410000}"/>
    <cellStyle name="40% - Accent5 3 2 2 2 2 2 3_CountryRegionMap" xfId="33198" xr:uid="{00000000-0005-0000-0000-0000A8410000}"/>
    <cellStyle name="40% - Accent5 3 2 2 2 2 2 4" xfId="23330" xr:uid="{00000000-0005-0000-0000-0000A9410000}"/>
    <cellStyle name="40% - Accent5 3 2 2 2 2 2_Attribute (16-17)" xfId="9744" xr:uid="{00000000-0005-0000-0000-0000AA410000}"/>
    <cellStyle name="40% - Accent5 3 2 2 2 2 3" xfId="9745" xr:uid="{00000000-0005-0000-0000-0000AB410000}"/>
    <cellStyle name="40% - Accent5 3 2 2 2 2 3 2" xfId="23331" xr:uid="{00000000-0005-0000-0000-0000AC410000}"/>
    <cellStyle name="40% - Accent5 3 2 2 2 2 3_CountryRegionMap" xfId="33199" xr:uid="{00000000-0005-0000-0000-0000AD410000}"/>
    <cellStyle name="40% - Accent5 3 2 2 2 2 4" xfId="23332" xr:uid="{00000000-0005-0000-0000-0000AE410000}"/>
    <cellStyle name="40% - Accent5 3 2 2 2 2 5" xfId="23333" xr:uid="{00000000-0005-0000-0000-0000AF410000}"/>
    <cellStyle name="40% - Accent5 3 2 2 2 2 6" xfId="23334" xr:uid="{00000000-0005-0000-0000-0000B0410000}"/>
    <cellStyle name="40% - Accent5 3 2 2 2 2 7" xfId="23335" xr:uid="{00000000-0005-0000-0000-0000B1410000}"/>
    <cellStyle name="40% - Accent5 3 2 2 2 2_Attribute (16-17)" xfId="9746" xr:uid="{00000000-0005-0000-0000-0000B2410000}"/>
    <cellStyle name="40% - Accent5 3 2 2 2 3" xfId="9747" xr:uid="{00000000-0005-0000-0000-0000B3410000}"/>
    <cellStyle name="40% - Accent5 3 2 2 2 3 2" xfId="9748" xr:uid="{00000000-0005-0000-0000-0000B4410000}"/>
    <cellStyle name="40% - Accent5 3 2 2 2 3 2 2" xfId="9749" xr:uid="{00000000-0005-0000-0000-0000B5410000}"/>
    <cellStyle name="40% - Accent5 3 2 2 2 3 2 2 2" xfId="23336" xr:uid="{00000000-0005-0000-0000-0000B6410000}"/>
    <cellStyle name="40% - Accent5 3 2 2 2 3 2 2_CountryRegionMap" xfId="33200" xr:uid="{00000000-0005-0000-0000-0000B7410000}"/>
    <cellStyle name="40% - Accent5 3 2 2 2 3 2 3" xfId="9750" xr:uid="{00000000-0005-0000-0000-0000B8410000}"/>
    <cellStyle name="40% - Accent5 3 2 2 2 3 2 3 2" xfId="23337" xr:uid="{00000000-0005-0000-0000-0000B9410000}"/>
    <cellStyle name="40% - Accent5 3 2 2 2 3 2 3_CountryRegionMap" xfId="33201" xr:uid="{00000000-0005-0000-0000-0000BA410000}"/>
    <cellStyle name="40% - Accent5 3 2 2 2 3 2 4" xfId="23338" xr:uid="{00000000-0005-0000-0000-0000BB410000}"/>
    <cellStyle name="40% - Accent5 3 2 2 2 3 2_Attribute (16-17)" xfId="9751" xr:uid="{00000000-0005-0000-0000-0000BC410000}"/>
    <cellStyle name="40% - Accent5 3 2 2 2 3 3" xfId="9752" xr:uid="{00000000-0005-0000-0000-0000BD410000}"/>
    <cellStyle name="40% - Accent5 3 2 2 2 3 3 2" xfId="23339" xr:uid="{00000000-0005-0000-0000-0000BE410000}"/>
    <cellStyle name="40% - Accent5 3 2 2 2 3 3_CountryRegionMap" xfId="33202" xr:uid="{00000000-0005-0000-0000-0000BF410000}"/>
    <cellStyle name="40% - Accent5 3 2 2 2 3 4" xfId="23340" xr:uid="{00000000-0005-0000-0000-0000C0410000}"/>
    <cellStyle name="40% - Accent5 3 2 2 2 3 5" xfId="23341" xr:uid="{00000000-0005-0000-0000-0000C1410000}"/>
    <cellStyle name="40% - Accent5 3 2 2 2 3 6" xfId="23342" xr:uid="{00000000-0005-0000-0000-0000C2410000}"/>
    <cellStyle name="40% - Accent5 3 2 2 2 3 7" xfId="23343" xr:uid="{00000000-0005-0000-0000-0000C3410000}"/>
    <cellStyle name="40% - Accent5 3 2 2 2 3_Attribute (16-17)" xfId="9753" xr:uid="{00000000-0005-0000-0000-0000C4410000}"/>
    <cellStyle name="40% - Accent5 3 2 2 2 4" xfId="9754" xr:uid="{00000000-0005-0000-0000-0000C5410000}"/>
    <cellStyle name="40% - Accent5 3 2 2 2 4 2" xfId="9755" xr:uid="{00000000-0005-0000-0000-0000C6410000}"/>
    <cellStyle name="40% - Accent5 3 2 2 2 4 2 2" xfId="9756" xr:uid="{00000000-0005-0000-0000-0000C7410000}"/>
    <cellStyle name="40% - Accent5 3 2 2 2 4 2 2 2" xfId="23344" xr:uid="{00000000-0005-0000-0000-0000C8410000}"/>
    <cellStyle name="40% - Accent5 3 2 2 2 4 2 2_CountryRegionMap" xfId="33203" xr:uid="{00000000-0005-0000-0000-0000C9410000}"/>
    <cellStyle name="40% - Accent5 3 2 2 2 4 2 3" xfId="9757" xr:uid="{00000000-0005-0000-0000-0000CA410000}"/>
    <cellStyle name="40% - Accent5 3 2 2 2 4 2 3 2" xfId="23345" xr:uid="{00000000-0005-0000-0000-0000CB410000}"/>
    <cellStyle name="40% - Accent5 3 2 2 2 4 2 3_CountryRegionMap" xfId="33204" xr:uid="{00000000-0005-0000-0000-0000CC410000}"/>
    <cellStyle name="40% - Accent5 3 2 2 2 4 2 4" xfId="23346" xr:uid="{00000000-0005-0000-0000-0000CD410000}"/>
    <cellStyle name="40% - Accent5 3 2 2 2 4 2_Attribute (16-17)" xfId="9758" xr:uid="{00000000-0005-0000-0000-0000CE410000}"/>
    <cellStyle name="40% - Accent5 3 2 2 2 4 3" xfId="9759" xr:uid="{00000000-0005-0000-0000-0000CF410000}"/>
    <cellStyle name="40% - Accent5 3 2 2 2 4 3 2" xfId="23347" xr:uid="{00000000-0005-0000-0000-0000D0410000}"/>
    <cellStyle name="40% - Accent5 3 2 2 2 4 3_CountryRegionMap" xfId="33205" xr:uid="{00000000-0005-0000-0000-0000D1410000}"/>
    <cellStyle name="40% - Accent5 3 2 2 2 4 4" xfId="23348" xr:uid="{00000000-0005-0000-0000-0000D2410000}"/>
    <cellStyle name="40% - Accent5 3 2 2 2 4 5" xfId="23349" xr:uid="{00000000-0005-0000-0000-0000D3410000}"/>
    <cellStyle name="40% - Accent5 3 2 2 2 4 6" xfId="23350" xr:uid="{00000000-0005-0000-0000-0000D4410000}"/>
    <cellStyle name="40% - Accent5 3 2 2 2 4 7" xfId="23351" xr:uid="{00000000-0005-0000-0000-0000D5410000}"/>
    <cellStyle name="40% - Accent5 3 2 2 2 4_Attribute (16-17)" xfId="9760" xr:uid="{00000000-0005-0000-0000-0000D6410000}"/>
    <cellStyle name="40% - Accent5 3 2 2 2 5" xfId="9761" xr:uid="{00000000-0005-0000-0000-0000D7410000}"/>
    <cellStyle name="40% - Accent5 3 2 2 2 6" xfId="9762" xr:uid="{00000000-0005-0000-0000-0000D8410000}"/>
    <cellStyle name="40% - Accent5 3 2 2 2 7" xfId="9763" xr:uid="{00000000-0005-0000-0000-0000D9410000}"/>
    <cellStyle name="40% - Accent5 3 2 2 2 8" xfId="9764" xr:uid="{00000000-0005-0000-0000-0000DA410000}"/>
    <cellStyle name="40% - Accent5 3 2 2 2 8 2" xfId="9765" xr:uid="{00000000-0005-0000-0000-0000DB410000}"/>
    <cellStyle name="40% - Accent5 3 2 2 2 8 2 2" xfId="23352" xr:uid="{00000000-0005-0000-0000-0000DC410000}"/>
    <cellStyle name="40% - Accent5 3 2 2 2 8 2_CountryRegionMap" xfId="33206" xr:uid="{00000000-0005-0000-0000-0000DD410000}"/>
    <cellStyle name="40% - Accent5 3 2 2 2 8 3" xfId="9766" xr:uid="{00000000-0005-0000-0000-0000DE410000}"/>
    <cellStyle name="40% - Accent5 3 2 2 2 8 3 2" xfId="23353" xr:uid="{00000000-0005-0000-0000-0000DF410000}"/>
    <cellStyle name="40% - Accent5 3 2 2 2 8 3_CountryRegionMap" xfId="33207" xr:uid="{00000000-0005-0000-0000-0000E0410000}"/>
    <cellStyle name="40% - Accent5 3 2 2 2 8 4" xfId="23354" xr:uid="{00000000-0005-0000-0000-0000E1410000}"/>
    <cellStyle name="40% - Accent5 3 2 2 2 8_Attribute (16-17)" xfId="9767" xr:uid="{00000000-0005-0000-0000-0000E2410000}"/>
    <cellStyle name="40% - Accent5 3 2 2 2 9" xfId="9768" xr:uid="{00000000-0005-0000-0000-0000E3410000}"/>
    <cellStyle name="40% - Accent5 3 2 2 2 9 2" xfId="23355" xr:uid="{00000000-0005-0000-0000-0000E4410000}"/>
    <cellStyle name="40% - Accent5 3 2 2 2 9_CountryRegionMap" xfId="33208" xr:uid="{00000000-0005-0000-0000-0000E5410000}"/>
    <cellStyle name="40% - Accent5 3 2 2 2_Attribute (16-17)" xfId="9769" xr:uid="{00000000-0005-0000-0000-0000E6410000}"/>
    <cellStyle name="40% - Accent5 3 2 2 3" xfId="9770" xr:uid="{00000000-0005-0000-0000-0000E7410000}"/>
    <cellStyle name="40% - Accent5 3 2 2 3 10" xfId="23356" xr:uid="{00000000-0005-0000-0000-0000E8410000}"/>
    <cellStyle name="40% - Accent5 3 2 2 3 2" xfId="9771" xr:uid="{00000000-0005-0000-0000-0000E9410000}"/>
    <cellStyle name="40% - Accent5 3 2 2 3 2 2" xfId="9772" xr:uid="{00000000-0005-0000-0000-0000EA410000}"/>
    <cellStyle name="40% - Accent5 3 2 2 3 2 2 2" xfId="9773" xr:uid="{00000000-0005-0000-0000-0000EB410000}"/>
    <cellStyle name="40% - Accent5 3 2 2 3 2 2 2 2" xfId="23357" xr:uid="{00000000-0005-0000-0000-0000EC410000}"/>
    <cellStyle name="40% - Accent5 3 2 2 3 2 2 2_CountryRegionMap" xfId="33209" xr:uid="{00000000-0005-0000-0000-0000ED410000}"/>
    <cellStyle name="40% - Accent5 3 2 2 3 2 2 3" xfId="9774" xr:uid="{00000000-0005-0000-0000-0000EE410000}"/>
    <cellStyle name="40% - Accent5 3 2 2 3 2 2 3 2" xfId="23358" xr:uid="{00000000-0005-0000-0000-0000EF410000}"/>
    <cellStyle name="40% - Accent5 3 2 2 3 2 2 3_CountryRegionMap" xfId="33210" xr:uid="{00000000-0005-0000-0000-0000F0410000}"/>
    <cellStyle name="40% - Accent5 3 2 2 3 2 2 4" xfId="23359" xr:uid="{00000000-0005-0000-0000-0000F1410000}"/>
    <cellStyle name="40% - Accent5 3 2 2 3 2 2_Attribute (16-17)" xfId="9775" xr:uid="{00000000-0005-0000-0000-0000F2410000}"/>
    <cellStyle name="40% - Accent5 3 2 2 3 2 3" xfId="9776" xr:uid="{00000000-0005-0000-0000-0000F3410000}"/>
    <cellStyle name="40% - Accent5 3 2 2 3 2 3 2" xfId="23360" xr:uid="{00000000-0005-0000-0000-0000F4410000}"/>
    <cellStyle name="40% - Accent5 3 2 2 3 2 3_CountryRegionMap" xfId="33211" xr:uid="{00000000-0005-0000-0000-0000F5410000}"/>
    <cellStyle name="40% - Accent5 3 2 2 3 2 4" xfId="23361" xr:uid="{00000000-0005-0000-0000-0000F6410000}"/>
    <cellStyle name="40% - Accent5 3 2 2 3 2 5" xfId="23362" xr:uid="{00000000-0005-0000-0000-0000F7410000}"/>
    <cellStyle name="40% - Accent5 3 2 2 3 2 6" xfId="23363" xr:uid="{00000000-0005-0000-0000-0000F8410000}"/>
    <cellStyle name="40% - Accent5 3 2 2 3 2 7" xfId="23364" xr:uid="{00000000-0005-0000-0000-0000F9410000}"/>
    <cellStyle name="40% - Accent5 3 2 2 3 2_Attribute (16-17)" xfId="9777" xr:uid="{00000000-0005-0000-0000-0000FA410000}"/>
    <cellStyle name="40% - Accent5 3 2 2 3 3" xfId="9778" xr:uid="{00000000-0005-0000-0000-0000FB410000}"/>
    <cellStyle name="40% - Accent5 3 2 2 3 3 2" xfId="9779" xr:uid="{00000000-0005-0000-0000-0000FC410000}"/>
    <cellStyle name="40% - Accent5 3 2 2 3 3 2 2" xfId="9780" xr:uid="{00000000-0005-0000-0000-0000FD410000}"/>
    <cellStyle name="40% - Accent5 3 2 2 3 3 2 2 2" xfId="23365" xr:uid="{00000000-0005-0000-0000-0000FE410000}"/>
    <cellStyle name="40% - Accent5 3 2 2 3 3 2 2_CountryRegionMap" xfId="33212" xr:uid="{00000000-0005-0000-0000-0000FF410000}"/>
    <cellStyle name="40% - Accent5 3 2 2 3 3 2 3" xfId="9781" xr:uid="{00000000-0005-0000-0000-000000420000}"/>
    <cellStyle name="40% - Accent5 3 2 2 3 3 2 3 2" xfId="23366" xr:uid="{00000000-0005-0000-0000-000001420000}"/>
    <cellStyle name="40% - Accent5 3 2 2 3 3 2 3_CountryRegionMap" xfId="33213" xr:uid="{00000000-0005-0000-0000-000002420000}"/>
    <cellStyle name="40% - Accent5 3 2 2 3 3 2 4" xfId="23367" xr:uid="{00000000-0005-0000-0000-000003420000}"/>
    <cellStyle name="40% - Accent5 3 2 2 3 3 2_Attribute (16-17)" xfId="9782" xr:uid="{00000000-0005-0000-0000-000004420000}"/>
    <cellStyle name="40% - Accent5 3 2 2 3 3 3" xfId="9783" xr:uid="{00000000-0005-0000-0000-000005420000}"/>
    <cellStyle name="40% - Accent5 3 2 2 3 3 3 2" xfId="23368" xr:uid="{00000000-0005-0000-0000-000006420000}"/>
    <cellStyle name="40% - Accent5 3 2 2 3 3 3_CountryRegionMap" xfId="33214" xr:uid="{00000000-0005-0000-0000-000007420000}"/>
    <cellStyle name="40% - Accent5 3 2 2 3 3 4" xfId="23369" xr:uid="{00000000-0005-0000-0000-000008420000}"/>
    <cellStyle name="40% - Accent5 3 2 2 3 3 5" xfId="23370" xr:uid="{00000000-0005-0000-0000-000009420000}"/>
    <cellStyle name="40% - Accent5 3 2 2 3 3 6" xfId="23371" xr:uid="{00000000-0005-0000-0000-00000A420000}"/>
    <cellStyle name="40% - Accent5 3 2 2 3 3 7" xfId="23372" xr:uid="{00000000-0005-0000-0000-00000B420000}"/>
    <cellStyle name="40% - Accent5 3 2 2 3 3_Attribute (16-17)" xfId="9784" xr:uid="{00000000-0005-0000-0000-00000C420000}"/>
    <cellStyle name="40% - Accent5 3 2 2 3 4" xfId="9785" xr:uid="{00000000-0005-0000-0000-00000D420000}"/>
    <cellStyle name="40% - Accent5 3 2 2 3 4 2" xfId="9786" xr:uid="{00000000-0005-0000-0000-00000E420000}"/>
    <cellStyle name="40% - Accent5 3 2 2 3 4 2 2" xfId="9787" xr:uid="{00000000-0005-0000-0000-00000F420000}"/>
    <cellStyle name="40% - Accent5 3 2 2 3 4 2 2 2" xfId="23373" xr:uid="{00000000-0005-0000-0000-000010420000}"/>
    <cellStyle name="40% - Accent5 3 2 2 3 4 2 2_CountryRegionMap" xfId="33215" xr:uid="{00000000-0005-0000-0000-000011420000}"/>
    <cellStyle name="40% - Accent5 3 2 2 3 4 2 3" xfId="9788" xr:uid="{00000000-0005-0000-0000-000012420000}"/>
    <cellStyle name="40% - Accent5 3 2 2 3 4 2 3 2" xfId="23374" xr:uid="{00000000-0005-0000-0000-000013420000}"/>
    <cellStyle name="40% - Accent5 3 2 2 3 4 2 3_CountryRegionMap" xfId="33216" xr:uid="{00000000-0005-0000-0000-000014420000}"/>
    <cellStyle name="40% - Accent5 3 2 2 3 4 2 4" xfId="23375" xr:uid="{00000000-0005-0000-0000-000015420000}"/>
    <cellStyle name="40% - Accent5 3 2 2 3 4 2_Attribute (16-17)" xfId="9789" xr:uid="{00000000-0005-0000-0000-000016420000}"/>
    <cellStyle name="40% - Accent5 3 2 2 3 4 3" xfId="9790" xr:uid="{00000000-0005-0000-0000-000017420000}"/>
    <cellStyle name="40% - Accent5 3 2 2 3 4 3 2" xfId="23376" xr:uid="{00000000-0005-0000-0000-000018420000}"/>
    <cellStyle name="40% - Accent5 3 2 2 3 4 3_CountryRegionMap" xfId="33217" xr:uid="{00000000-0005-0000-0000-000019420000}"/>
    <cellStyle name="40% - Accent5 3 2 2 3 4 4" xfId="23377" xr:uid="{00000000-0005-0000-0000-00001A420000}"/>
    <cellStyle name="40% - Accent5 3 2 2 3 4 5" xfId="23378" xr:uid="{00000000-0005-0000-0000-00001B420000}"/>
    <cellStyle name="40% - Accent5 3 2 2 3 4 6" xfId="23379" xr:uid="{00000000-0005-0000-0000-00001C420000}"/>
    <cellStyle name="40% - Accent5 3 2 2 3 4 7" xfId="23380" xr:uid="{00000000-0005-0000-0000-00001D420000}"/>
    <cellStyle name="40% - Accent5 3 2 2 3 4_Attribute (16-17)" xfId="9791" xr:uid="{00000000-0005-0000-0000-00001E420000}"/>
    <cellStyle name="40% - Accent5 3 2 2 3 5" xfId="9792" xr:uid="{00000000-0005-0000-0000-00001F420000}"/>
    <cellStyle name="40% - Accent5 3 2 2 3 6" xfId="9793" xr:uid="{00000000-0005-0000-0000-000020420000}"/>
    <cellStyle name="40% - Accent5 3 2 2 3 7" xfId="9794" xr:uid="{00000000-0005-0000-0000-000021420000}"/>
    <cellStyle name="40% - Accent5 3 2 2 3 8" xfId="9795" xr:uid="{00000000-0005-0000-0000-000022420000}"/>
    <cellStyle name="40% - Accent5 3 2 2 3 8 2" xfId="9796" xr:uid="{00000000-0005-0000-0000-000023420000}"/>
    <cellStyle name="40% - Accent5 3 2 2 3 8 2 2" xfId="23381" xr:uid="{00000000-0005-0000-0000-000024420000}"/>
    <cellStyle name="40% - Accent5 3 2 2 3 8 2_CountryRegionMap" xfId="33218" xr:uid="{00000000-0005-0000-0000-000025420000}"/>
    <cellStyle name="40% - Accent5 3 2 2 3 8 3" xfId="9797" xr:uid="{00000000-0005-0000-0000-000026420000}"/>
    <cellStyle name="40% - Accent5 3 2 2 3 8 3 2" xfId="23382" xr:uid="{00000000-0005-0000-0000-000027420000}"/>
    <cellStyle name="40% - Accent5 3 2 2 3 8 3_CountryRegionMap" xfId="33219" xr:uid="{00000000-0005-0000-0000-000028420000}"/>
    <cellStyle name="40% - Accent5 3 2 2 3 8 4" xfId="23383" xr:uid="{00000000-0005-0000-0000-000029420000}"/>
    <cellStyle name="40% - Accent5 3 2 2 3 8_Attribute (16-17)" xfId="9798" xr:uid="{00000000-0005-0000-0000-00002A420000}"/>
    <cellStyle name="40% - Accent5 3 2 2 3 9" xfId="9799" xr:uid="{00000000-0005-0000-0000-00002B420000}"/>
    <cellStyle name="40% - Accent5 3 2 2 3 9 2" xfId="23384" xr:uid="{00000000-0005-0000-0000-00002C420000}"/>
    <cellStyle name="40% - Accent5 3 2 2 3 9_CountryRegionMap" xfId="33220" xr:uid="{00000000-0005-0000-0000-00002D420000}"/>
    <cellStyle name="40% - Accent5 3 2 2 3_Attribute (16-17)" xfId="9800" xr:uid="{00000000-0005-0000-0000-00002E420000}"/>
    <cellStyle name="40% - Accent5 3 2 2 4" xfId="9801" xr:uid="{00000000-0005-0000-0000-00002F420000}"/>
    <cellStyle name="40% - Accent5 3 2 2 4 2" xfId="9802" xr:uid="{00000000-0005-0000-0000-000030420000}"/>
    <cellStyle name="40% - Accent5 3 2 2 4 2 2" xfId="9803" xr:uid="{00000000-0005-0000-0000-000031420000}"/>
    <cellStyle name="40% - Accent5 3 2 2 4 2 2 2" xfId="23385" xr:uid="{00000000-0005-0000-0000-000032420000}"/>
    <cellStyle name="40% - Accent5 3 2 2 4 2 2_CountryRegionMap" xfId="33221" xr:uid="{00000000-0005-0000-0000-000033420000}"/>
    <cellStyle name="40% - Accent5 3 2 2 4 2 3" xfId="9804" xr:uid="{00000000-0005-0000-0000-000034420000}"/>
    <cellStyle name="40% - Accent5 3 2 2 4 2 3 2" xfId="23386" xr:uid="{00000000-0005-0000-0000-000035420000}"/>
    <cellStyle name="40% - Accent5 3 2 2 4 2 3_CountryRegionMap" xfId="33222" xr:uid="{00000000-0005-0000-0000-000036420000}"/>
    <cellStyle name="40% - Accent5 3 2 2 4 2 4" xfId="23387" xr:uid="{00000000-0005-0000-0000-000037420000}"/>
    <cellStyle name="40% - Accent5 3 2 2 4 2_Attribute (16-17)" xfId="9805" xr:uid="{00000000-0005-0000-0000-000038420000}"/>
    <cellStyle name="40% - Accent5 3 2 2 4 3" xfId="9806" xr:uid="{00000000-0005-0000-0000-000039420000}"/>
    <cellStyle name="40% - Accent5 3 2 2 4 3 2" xfId="23388" xr:uid="{00000000-0005-0000-0000-00003A420000}"/>
    <cellStyle name="40% - Accent5 3 2 2 4 3_CountryRegionMap" xfId="33223" xr:uid="{00000000-0005-0000-0000-00003B420000}"/>
    <cellStyle name="40% - Accent5 3 2 2 4 4" xfId="23389" xr:uid="{00000000-0005-0000-0000-00003C420000}"/>
    <cellStyle name="40% - Accent5 3 2 2 4 5" xfId="23390" xr:uid="{00000000-0005-0000-0000-00003D420000}"/>
    <cellStyle name="40% - Accent5 3 2 2 4 6" xfId="23391" xr:uid="{00000000-0005-0000-0000-00003E420000}"/>
    <cellStyle name="40% - Accent5 3 2 2 4 7" xfId="23392" xr:uid="{00000000-0005-0000-0000-00003F420000}"/>
    <cellStyle name="40% - Accent5 3 2 2 4_Attribute (16-17)" xfId="9807" xr:uid="{00000000-0005-0000-0000-000040420000}"/>
    <cellStyle name="40% - Accent5 3 2 2 5" xfId="9808" xr:uid="{00000000-0005-0000-0000-000041420000}"/>
    <cellStyle name="40% - Accent5 3 2 2 5 2" xfId="9809" xr:uid="{00000000-0005-0000-0000-000042420000}"/>
    <cellStyle name="40% - Accent5 3 2 2 5 2 2" xfId="9810" xr:uid="{00000000-0005-0000-0000-000043420000}"/>
    <cellStyle name="40% - Accent5 3 2 2 5 2 2 2" xfId="23393" xr:uid="{00000000-0005-0000-0000-000044420000}"/>
    <cellStyle name="40% - Accent5 3 2 2 5 2 2_CountryRegionMap" xfId="33224" xr:uid="{00000000-0005-0000-0000-000045420000}"/>
    <cellStyle name="40% - Accent5 3 2 2 5 2 3" xfId="9811" xr:uid="{00000000-0005-0000-0000-000046420000}"/>
    <cellStyle name="40% - Accent5 3 2 2 5 2 3 2" xfId="23394" xr:uid="{00000000-0005-0000-0000-000047420000}"/>
    <cellStyle name="40% - Accent5 3 2 2 5 2 3_CountryRegionMap" xfId="33225" xr:uid="{00000000-0005-0000-0000-000048420000}"/>
    <cellStyle name="40% - Accent5 3 2 2 5 2 4" xfId="23395" xr:uid="{00000000-0005-0000-0000-000049420000}"/>
    <cellStyle name="40% - Accent5 3 2 2 5 2_Attribute (16-17)" xfId="9812" xr:uid="{00000000-0005-0000-0000-00004A420000}"/>
    <cellStyle name="40% - Accent5 3 2 2 5 3" xfId="9813" xr:uid="{00000000-0005-0000-0000-00004B420000}"/>
    <cellStyle name="40% - Accent5 3 2 2 5 3 2" xfId="23396" xr:uid="{00000000-0005-0000-0000-00004C420000}"/>
    <cellStyle name="40% - Accent5 3 2 2 5 3_CountryRegionMap" xfId="33226" xr:uid="{00000000-0005-0000-0000-00004D420000}"/>
    <cellStyle name="40% - Accent5 3 2 2 5 4" xfId="23397" xr:uid="{00000000-0005-0000-0000-00004E420000}"/>
    <cellStyle name="40% - Accent5 3 2 2 5 5" xfId="23398" xr:uid="{00000000-0005-0000-0000-00004F420000}"/>
    <cellStyle name="40% - Accent5 3 2 2 5 6" xfId="23399" xr:uid="{00000000-0005-0000-0000-000050420000}"/>
    <cellStyle name="40% - Accent5 3 2 2 5 7" xfId="23400" xr:uid="{00000000-0005-0000-0000-000051420000}"/>
    <cellStyle name="40% - Accent5 3 2 2 5_Attribute (16-17)" xfId="9814" xr:uid="{00000000-0005-0000-0000-000052420000}"/>
    <cellStyle name="40% - Accent5 3 2 2 6" xfId="9815" xr:uid="{00000000-0005-0000-0000-000053420000}"/>
    <cellStyle name="40% - Accent5 3 2 2 6 2" xfId="9816" xr:uid="{00000000-0005-0000-0000-000054420000}"/>
    <cellStyle name="40% - Accent5 3 2 2 6 2 2" xfId="9817" xr:uid="{00000000-0005-0000-0000-000055420000}"/>
    <cellStyle name="40% - Accent5 3 2 2 6 2 2 2" xfId="23401" xr:uid="{00000000-0005-0000-0000-000056420000}"/>
    <cellStyle name="40% - Accent5 3 2 2 6 2 2_CountryRegionMap" xfId="33227" xr:uid="{00000000-0005-0000-0000-000057420000}"/>
    <cellStyle name="40% - Accent5 3 2 2 6 2 3" xfId="9818" xr:uid="{00000000-0005-0000-0000-000058420000}"/>
    <cellStyle name="40% - Accent5 3 2 2 6 2 3 2" xfId="23402" xr:uid="{00000000-0005-0000-0000-000059420000}"/>
    <cellStyle name="40% - Accent5 3 2 2 6 2 3_CountryRegionMap" xfId="33228" xr:uid="{00000000-0005-0000-0000-00005A420000}"/>
    <cellStyle name="40% - Accent5 3 2 2 6 2 4" xfId="23403" xr:uid="{00000000-0005-0000-0000-00005B420000}"/>
    <cellStyle name="40% - Accent5 3 2 2 6 2_Attribute (16-17)" xfId="9819" xr:uid="{00000000-0005-0000-0000-00005C420000}"/>
    <cellStyle name="40% - Accent5 3 2 2 6 3" xfId="9820" xr:uid="{00000000-0005-0000-0000-00005D420000}"/>
    <cellStyle name="40% - Accent5 3 2 2 6 3 2" xfId="23404" xr:uid="{00000000-0005-0000-0000-00005E420000}"/>
    <cellStyle name="40% - Accent5 3 2 2 6 3_CountryRegionMap" xfId="33229" xr:uid="{00000000-0005-0000-0000-00005F420000}"/>
    <cellStyle name="40% - Accent5 3 2 2 6 4" xfId="23405" xr:uid="{00000000-0005-0000-0000-000060420000}"/>
    <cellStyle name="40% - Accent5 3 2 2 6 5" xfId="23406" xr:uid="{00000000-0005-0000-0000-000061420000}"/>
    <cellStyle name="40% - Accent5 3 2 2 6 6" xfId="23407" xr:uid="{00000000-0005-0000-0000-000062420000}"/>
    <cellStyle name="40% - Accent5 3 2 2 6 7" xfId="23408" xr:uid="{00000000-0005-0000-0000-000063420000}"/>
    <cellStyle name="40% - Accent5 3 2 2 6_Attribute (16-17)" xfId="9821" xr:uid="{00000000-0005-0000-0000-000064420000}"/>
    <cellStyle name="40% - Accent5 3 2 2 7" xfId="9822" xr:uid="{00000000-0005-0000-0000-000065420000}"/>
    <cellStyle name="40% - Accent5 3 2 2 8" xfId="9823" xr:uid="{00000000-0005-0000-0000-000066420000}"/>
    <cellStyle name="40% - Accent5 3 2 2 9" xfId="9824" xr:uid="{00000000-0005-0000-0000-000067420000}"/>
    <cellStyle name="40% - Accent5 3 2 2_Attribute" xfId="18054" xr:uid="{00000000-0005-0000-0000-000068420000}"/>
    <cellStyle name="40% - Accent5 3 2 3" xfId="9825" xr:uid="{00000000-0005-0000-0000-000069420000}"/>
    <cellStyle name="40% - Accent5 3 2 3 10" xfId="23409" xr:uid="{00000000-0005-0000-0000-00006A420000}"/>
    <cellStyle name="40% - Accent5 3 2 3 2" xfId="9826" xr:uid="{00000000-0005-0000-0000-00006B420000}"/>
    <cellStyle name="40% - Accent5 3 2 3 2 2" xfId="9827" xr:uid="{00000000-0005-0000-0000-00006C420000}"/>
    <cellStyle name="40% - Accent5 3 2 3 2 2 2" xfId="9828" xr:uid="{00000000-0005-0000-0000-00006D420000}"/>
    <cellStyle name="40% - Accent5 3 2 3 2 2 2 2" xfId="23410" xr:uid="{00000000-0005-0000-0000-00006E420000}"/>
    <cellStyle name="40% - Accent5 3 2 3 2 2 2_CountryRegionMap" xfId="33230" xr:uid="{00000000-0005-0000-0000-00006F420000}"/>
    <cellStyle name="40% - Accent5 3 2 3 2 2 3" xfId="9829" xr:uid="{00000000-0005-0000-0000-000070420000}"/>
    <cellStyle name="40% - Accent5 3 2 3 2 2 3 2" xfId="23411" xr:uid="{00000000-0005-0000-0000-000071420000}"/>
    <cellStyle name="40% - Accent5 3 2 3 2 2 3_CountryRegionMap" xfId="33231" xr:uid="{00000000-0005-0000-0000-000072420000}"/>
    <cellStyle name="40% - Accent5 3 2 3 2 2 4" xfId="23412" xr:uid="{00000000-0005-0000-0000-000073420000}"/>
    <cellStyle name="40% - Accent5 3 2 3 2 2_Attribute (16-17)" xfId="9830" xr:uid="{00000000-0005-0000-0000-000074420000}"/>
    <cellStyle name="40% - Accent5 3 2 3 2 3" xfId="9831" xr:uid="{00000000-0005-0000-0000-000075420000}"/>
    <cellStyle name="40% - Accent5 3 2 3 2 3 2" xfId="23413" xr:uid="{00000000-0005-0000-0000-000076420000}"/>
    <cellStyle name="40% - Accent5 3 2 3 2 3_CountryRegionMap" xfId="33232" xr:uid="{00000000-0005-0000-0000-000077420000}"/>
    <cellStyle name="40% - Accent5 3 2 3 2 4" xfId="23414" xr:uid="{00000000-0005-0000-0000-000078420000}"/>
    <cellStyle name="40% - Accent5 3 2 3 2 5" xfId="23415" xr:uid="{00000000-0005-0000-0000-000079420000}"/>
    <cellStyle name="40% - Accent5 3 2 3 2 6" xfId="23416" xr:uid="{00000000-0005-0000-0000-00007A420000}"/>
    <cellStyle name="40% - Accent5 3 2 3 2 7" xfId="23417" xr:uid="{00000000-0005-0000-0000-00007B420000}"/>
    <cellStyle name="40% - Accent5 3 2 3 2_Attribute (16-17)" xfId="9832" xr:uid="{00000000-0005-0000-0000-00007C420000}"/>
    <cellStyle name="40% - Accent5 3 2 3 3" xfId="9833" xr:uid="{00000000-0005-0000-0000-00007D420000}"/>
    <cellStyle name="40% - Accent5 3 2 3 3 2" xfId="9834" xr:uid="{00000000-0005-0000-0000-00007E420000}"/>
    <cellStyle name="40% - Accent5 3 2 3 3 2 2" xfId="9835" xr:uid="{00000000-0005-0000-0000-00007F420000}"/>
    <cellStyle name="40% - Accent5 3 2 3 3 2 2 2" xfId="23418" xr:uid="{00000000-0005-0000-0000-000080420000}"/>
    <cellStyle name="40% - Accent5 3 2 3 3 2 2_CountryRegionMap" xfId="33233" xr:uid="{00000000-0005-0000-0000-000081420000}"/>
    <cellStyle name="40% - Accent5 3 2 3 3 2 3" xfId="9836" xr:uid="{00000000-0005-0000-0000-000082420000}"/>
    <cellStyle name="40% - Accent5 3 2 3 3 2 3 2" xfId="23419" xr:uid="{00000000-0005-0000-0000-000083420000}"/>
    <cellStyle name="40% - Accent5 3 2 3 3 2 3_CountryRegionMap" xfId="33234" xr:uid="{00000000-0005-0000-0000-000084420000}"/>
    <cellStyle name="40% - Accent5 3 2 3 3 2 4" xfId="23420" xr:uid="{00000000-0005-0000-0000-000085420000}"/>
    <cellStyle name="40% - Accent5 3 2 3 3 2_Attribute (16-17)" xfId="9837" xr:uid="{00000000-0005-0000-0000-000086420000}"/>
    <cellStyle name="40% - Accent5 3 2 3 3 3" xfId="9838" xr:uid="{00000000-0005-0000-0000-000087420000}"/>
    <cellStyle name="40% - Accent5 3 2 3 3 3 2" xfId="23421" xr:uid="{00000000-0005-0000-0000-000088420000}"/>
    <cellStyle name="40% - Accent5 3 2 3 3 3_CountryRegionMap" xfId="33235" xr:uid="{00000000-0005-0000-0000-000089420000}"/>
    <cellStyle name="40% - Accent5 3 2 3 3 4" xfId="23422" xr:uid="{00000000-0005-0000-0000-00008A420000}"/>
    <cellStyle name="40% - Accent5 3 2 3 3 5" xfId="23423" xr:uid="{00000000-0005-0000-0000-00008B420000}"/>
    <cellStyle name="40% - Accent5 3 2 3 3 6" xfId="23424" xr:uid="{00000000-0005-0000-0000-00008C420000}"/>
    <cellStyle name="40% - Accent5 3 2 3 3 7" xfId="23425" xr:uid="{00000000-0005-0000-0000-00008D420000}"/>
    <cellStyle name="40% - Accent5 3 2 3 3_Attribute (16-17)" xfId="9839" xr:uid="{00000000-0005-0000-0000-00008E420000}"/>
    <cellStyle name="40% - Accent5 3 2 3 4" xfId="9840" xr:uid="{00000000-0005-0000-0000-00008F420000}"/>
    <cellStyle name="40% - Accent5 3 2 3 4 2" xfId="9841" xr:uid="{00000000-0005-0000-0000-000090420000}"/>
    <cellStyle name="40% - Accent5 3 2 3 4 2 2" xfId="9842" xr:uid="{00000000-0005-0000-0000-000091420000}"/>
    <cellStyle name="40% - Accent5 3 2 3 4 2 2 2" xfId="23426" xr:uid="{00000000-0005-0000-0000-000092420000}"/>
    <cellStyle name="40% - Accent5 3 2 3 4 2 2_CountryRegionMap" xfId="33236" xr:uid="{00000000-0005-0000-0000-000093420000}"/>
    <cellStyle name="40% - Accent5 3 2 3 4 2 3" xfId="9843" xr:uid="{00000000-0005-0000-0000-000094420000}"/>
    <cellStyle name="40% - Accent5 3 2 3 4 2 3 2" xfId="23427" xr:uid="{00000000-0005-0000-0000-000095420000}"/>
    <cellStyle name="40% - Accent5 3 2 3 4 2 3_CountryRegionMap" xfId="33237" xr:uid="{00000000-0005-0000-0000-000096420000}"/>
    <cellStyle name="40% - Accent5 3 2 3 4 2 4" xfId="23428" xr:uid="{00000000-0005-0000-0000-000097420000}"/>
    <cellStyle name="40% - Accent5 3 2 3 4 2_Attribute (16-17)" xfId="9844" xr:uid="{00000000-0005-0000-0000-000098420000}"/>
    <cellStyle name="40% - Accent5 3 2 3 4 3" xfId="9845" xr:uid="{00000000-0005-0000-0000-000099420000}"/>
    <cellStyle name="40% - Accent5 3 2 3 4 3 2" xfId="23429" xr:uid="{00000000-0005-0000-0000-00009A420000}"/>
    <cellStyle name="40% - Accent5 3 2 3 4 3_CountryRegionMap" xfId="33238" xr:uid="{00000000-0005-0000-0000-00009B420000}"/>
    <cellStyle name="40% - Accent5 3 2 3 4 4" xfId="23430" xr:uid="{00000000-0005-0000-0000-00009C420000}"/>
    <cellStyle name="40% - Accent5 3 2 3 4 5" xfId="23431" xr:uid="{00000000-0005-0000-0000-00009D420000}"/>
    <cellStyle name="40% - Accent5 3 2 3 4 6" xfId="23432" xr:uid="{00000000-0005-0000-0000-00009E420000}"/>
    <cellStyle name="40% - Accent5 3 2 3 4 7" xfId="23433" xr:uid="{00000000-0005-0000-0000-00009F420000}"/>
    <cellStyle name="40% - Accent5 3 2 3 4_Attribute (16-17)" xfId="9846" xr:uid="{00000000-0005-0000-0000-0000A0420000}"/>
    <cellStyle name="40% - Accent5 3 2 3 5" xfId="9847" xr:uid="{00000000-0005-0000-0000-0000A1420000}"/>
    <cellStyle name="40% - Accent5 3 2 3 6" xfId="9848" xr:uid="{00000000-0005-0000-0000-0000A2420000}"/>
    <cellStyle name="40% - Accent5 3 2 3 7" xfId="9849" xr:uid="{00000000-0005-0000-0000-0000A3420000}"/>
    <cellStyle name="40% - Accent5 3 2 3 8" xfId="9850" xr:uid="{00000000-0005-0000-0000-0000A4420000}"/>
    <cellStyle name="40% - Accent5 3 2 3 8 2" xfId="9851" xr:uid="{00000000-0005-0000-0000-0000A5420000}"/>
    <cellStyle name="40% - Accent5 3 2 3 8 2 2" xfId="23434" xr:uid="{00000000-0005-0000-0000-0000A6420000}"/>
    <cellStyle name="40% - Accent5 3 2 3 8 2_CountryRegionMap" xfId="33239" xr:uid="{00000000-0005-0000-0000-0000A7420000}"/>
    <cellStyle name="40% - Accent5 3 2 3 8 3" xfId="9852" xr:uid="{00000000-0005-0000-0000-0000A8420000}"/>
    <cellStyle name="40% - Accent5 3 2 3 8 3 2" xfId="23435" xr:uid="{00000000-0005-0000-0000-0000A9420000}"/>
    <cellStyle name="40% - Accent5 3 2 3 8 3_CountryRegionMap" xfId="33240" xr:uid="{00000000-0005-0000-0000-0000AA420000}"/>
    <cellStyle name="40% - Accent5 3 2 3 8 4" xfId="23436" xr:uid="{00000000-0005-0000-0000-0000AB420000}"/>
    <cellStyle name="40% - Accent5 3 2 3 8_Attribute (16-17)" xfId="9853" xr:uid="{00000000-0005-0000-0000-0000AC420000}"/>
    <cellStyle name="40% - Accent5 3 2 3 9" xfId="9854" xr:uid="{00000000-0005-0000-0000-0000AD420000}"/>
    <cellStyle name="40% - Accent5 3 2 3 9 2" xfId="23437" xr:uid="{00000000-0005-0000-0000-0000AE420000}"/>
    <cellStyle name="40% - Accent5 3 2 3 9_CountryRegionMap" xfId="33241" xr:uid="{00000000-0005-0000-0000-0000AF420000}"/>
    <cellStyle name="40% - Accent5 3 2 3_Attribute (16-17)" xfId="9855" xr:uid="{00000000-0005-0000-0000-0000B0420000}"/>
    <cellStyle name="40% - Accent5 3 2 4" xfId="9856" xr:uid="{00000000-0005-0000-0000-0000B1420000}"/>
    <cellStyle name="40% - Accent5 3 2 4 10" xfId="23438" xr:uid="{00000000-0005-0000-0000-0000B2420000}"/>
    <cellStyle name="40% - Accent5 3 2 4 2" xfId="9857" xr:uid="{00000000-0005-0000-0000-0000B3420000}"/>
    <cellStyle name="40% - Accent5 3 2 4 2 2" xfId="9858" xr:uid="{00000000-0005-0000-0000-0000B4420000}"/>
    <cellStyle name="40% - Accent5 3 2 4 2 2 2" xfId="9859" xr:uid="{00000000-0005-0000-0000-0000B5420000}"/>
    <cellStyle name="40% - Accent5 3 2 4 2 2 2 2" xfId="23439" xr:uid="{00000000-0005-0000-0000-0000B6420000}"/>
    <cellStyle name="40% - Accent5 3 2 4 2 2 2_CountryRegionMap" xfId="33242" xr:uid="{00000000-0005-0000-0000-0000B7420000}"/>
    <cellStyle name="40% - Accent5 3 2 4 2 2 3" xfId="9860" xr:uid="{00000000-0005-0000-0000-0000B8420000}"/>
    <cellStyle name="40% - Accent5 3 2 4 2 2 3 2" xfId="23440" xr:uid="{00000000-0005-0000-0000-0000B9420000}"/>
    <cellStyle name="40% - Accent5 3 2 4 2 2 3_CountryRegionMap" xfId="33243" xr:uid="{00000000-0005-0000-0000-0000BA420000}"/>
    <cellStyle name="40% - Accent5 3 2 4 2 2 4" xfId="23441" xr:uid="{00000000-0005-0000-0000-0000BB420000}"/>
    <cellStyle name="40% - Accent5 3 2 4 2 2_Attribute (16-17)" xfId="9861" xr:uid="{00000000-0005-0000-0000-0000BC420000}"/>
    <cellStyle name="40% - Accent5 3 2 4 2 3" xfId="9862" xr:uid="{00000000-0005-0000-0000-0000BD420000}"/>
    <cellStyle name="40% - Accent5 3 2 4 2 3 2" xfId="23442" xr:uid="{00000000-0005-0000-0000-0000BE420000}"/>
    <cellStyle name="40% - Accent5 3 2 4 2 3_CountryRegionMap" xfId="33244" xr:uid="{00000000-0005-0000-0000-0000BF420000}"/>
    <cellStyle name="40% - Accent5 3 2 4 2 4" xfId="23443" xr:uid="{00000000-0005-0000-0000-0000C0420000}"/>
    <cellStyle name="40% - Accent5 3 2 4 2 5" xfId="23444" xr:uid="{00000000-0005-0000-0000-0000C1420000}"/>
    <cellStyle name="40% - Accent5 3 2 4 2 6" xfId="23445" xr:uid="{00000000-0005-0000-0000-0000C2420000}"/>
    <cellStyle name="40% - Accent5 3 2 4 2 7" xfId="23446" xr:uid="{00000000-0005-0000-0000-0000C3420000}"/>
    <cellStyle name="40% - Accent5 3 2 4 2_Attribute (16-17)" xfId="9863" xr:uid="{00000000-0005-0000-0000-0000C4420000}"/>
    <cellStyle name="40% - Accent5 3 2 4 3" xfId="9864" xr:uid="{00000000-0005-0000-0000-0000C5420000}"/>
    <cellStyle name="40% - Accent5 3 2 4 3 2" xfId="9865" xr:uid="{00000000-0005-0000-0000-0000C6420000}"/>
    <cellStyle name="40% - Accent5 3 2 4 3 2 2" xfId="9866" xr:uid="{00000000-0005-0000-0000-0000C7420000}"/>
    <cellStyle name="40% - Accent5 3 2 4 3 2 2 2" xfId="23447" xr:uid="{00000000-0005-0000-0000-0000C8420000}"/>
    <cellStyle name="40% - Accent5 3 2 4 3 2 2_CountryRegionMap" xfId="33245" xr:uid="{00000000-0005-0000-0000-0000C9420000}"/>
    <cellStyle name="40% - Accent5 3 2 4 3 2 3" xfId="9867" xr:uid="{00000000-0005-0000-0000-0000CA420000}"/>
    <cellStyle name="40% - Accent5 3 2 4 3 2 3 2" xfId="23448" xr:uid="{00000000-0005-0000-0000-0000CB420000}"/>
    <cellStyle name="40% - Accent5 3 2 4 3 2 3_CountryRegionMap" xfId="33246" xr:uid="{00000000-0005-0000-0000-0000CC420000}"/>
    <cellStyle name="40% - Accent5 3 2 4 3 2 4" xfId="23449" xr:uid="{00000000-0005-0000-0000-0000CD420000}"/>
    <cellStyle name="40% - Accent5 3 2 4 3 2_Attribute (16-17)" xfId="9868" xr:uid="{00000000-0005-0000-0000-0000CE420000}"/>
    <cellStyle name="40% - Accent5 3 2 4 3 3" xfId="9869" xr:uid="{00000000-0005-0000-0000-0000CF420000}"/>
    <cellStyle name="40% - Accent5 3 2 4 3 3 2" xfId="23450" xr:uid="{00000000-0005-0000-0000-0000D0420000}"/>
    <cellStyle name="40% - Accent5 3 2 4 3 3_CountryRegionMap" xfId="33247" xr:uid="{00000000-0005-0000-0000-0000D1420000}"/>
    <cellStyle name="40% - Accent5 3 2 4 3 4" xfId="23451" xr:uid="{00000000-0005-0000-0000-0000D2420000}"/>
    <cellStyle name="40% - Accent5 3 2 4 3 5" xfId="23452" xr:uid="{00000000-0005-0000-0000-0000D3420000}"/>
    <cellStyle name="40% - Accent5 3 2 4 3 6" xfId="23453" xr:uid="{00000000-0005-0000-0000-0000D4420000}"/>
    <cellStyle name="40% - Accent5 3 2 4 3 7" xfId="23454" xr:uid="{00000000-0005-0000-0000-0000D5420000}"/>
    <cellStyle name="40% - Accent5 3 2 4 3_Attribute (16-17)" xfId="9870" xr:uid="{00000000-0005-0000-0000-0000D6420000}"/>
    <cellStyle name="40% - Accent5 3 2 4 4" xfId="9871" xr:uid="{00000000-0005-0000-0000-0000D7420000}"/>
    <cellStyle name="40% - Accent5 3 2 4 4 2" xfId="9872" xr:uid="{00000000-0005-0000-0000-0000D8420000}"/>
    <cellStyle name="40% - Accent5 3 2 4 4 2 2" xfId="9873" xr:uid="{00000000-0005-0000-0000-0000D9420000}"/>
    <cellStyle name="40% - Accent5 3 2 4 4 2 2 2" xfId="23455" xr:uid="{00000000-0005-0000-0000-0000DA420000}"/>
    <cellStyle name="40% - Accent5 3 2 4 4 2 2_CountryRegionMap" xfId="33248" xr:uid="{00000000-0005-0000-0000-0000DB420000}"/>
    <cellStyle name="40% - Accent5 3 2 4 4 2 3" xfId="9874" xr:uid="{00000000-0005-0000-0000-0000DC420000}"/>
    <cellStyle name="40% - Accent5 3 2 4 4 2 3 2" xfId="23456" xr:uid="{00000000-0005-0000-0000-0000DD420000}"/>
    <cellStyle name="40% - Accent5 3 2 4 4 2 3_CountryRegionMap" xfId="33249" xr:uid="{00000000-0005-0000-0000-0000DE420000}"/>
    <cellStyle name="40% - Accent5 3 2 4 4 2 4" xfId="23457" xr:uid="{00000000-0005-0000-0000-0000DF420000}"/>
    <cellStyle name="40% - Accent5 3 2 4 4 2_Attribute (16-17)" xfId="9875" xr:uid="{00000000-0005-0000-0000-0000E0420000}"/>
    <cellStyle name="40% - Accent5 3 2 4 4 3" xfId="9876" xr:uid="{00000000-0005-0000-0000-0000E1420000}"/>
    <cellStyle name="40% - Accent5 3 2 4 4 3 2" xfId="23458" xr:uid="{00000000-0005-0000-0000-0000E2420000}"/>
    <cellStyle name="40% - Accent5 3 2 4 4 3_CountryRegionMap" xfId="33250" xr:uid="{00000000-0005-0000-0000-0000E3420000}"/>
    <cellStyle name="40% - Accent5 3 2 4 4 4" xfId="23459" xr:uid="{00000000-0005-0000-0000-0000E4420000}"/>
    <cellStyle name="40% - Accent5 3 2 4 4 5" xfId="23460" xr:uid="{00000000-0005-0000-0000-0000E5420000}"/>
    <cellStyle name="40% - Accent5 3 2 4 4 6" xfId="23461" xr:uid="{00000000-0005-0000-0000-0000E6420000}"/>
    <cellStyle name="40% - Accent5 3 2 4 4 7" xfId="23462" xr:uid="{00000000-0005-0000-0000-0000E7420000}"/>
    <cellStyle name="40% - Accent5 3 2 4 4_Attribute (16-17)" xfId="9877" xr:uid="{00000000-0005-0000-0000-0000E8420000}"/>
    <cellStyle name="40% - Accent5 3 2 4 5" xfId="9878" xr:uid="{00000000-0005-0000-0000-0000E9420000}"/>
    <cellStyle name="40% - Accent5 3 2 4 6" xfId="9879" xr:uid="{00000000-0005-0000-0000-0000EA420000}"/>
    <cellStyle name="40% - Accent5 3 2 4 7" xfId="9880" xr:uid="{00000000-0005-0000-0000-0000EB420000}"/>
    <cellStyle name="40% - Accent5 3 2 4 8" xfId="9881" xr:uid="{00000000-0005-0000-0000-0000EC420000}"/>
    <cellStyle name="40% - Accent5 3 2 4 8 2" xfId="9882" xr:uid="{00000000-0005-0000-0000-0000ED420000}"/>
    <cellStyle name="40% - Accent5 3 2 4 8 2 2" xfId="23463" xr:uid="{00000000-0005-0000-0000-0000EE420000}"/>
    <cellStyle name="40% - Accent5 3 2 4 8 2_CountryRegionMap" xfId="33251" xr:uid="{00000000-0005-0000-0000-0000EF420000}"/>
    <cellStyle name="40% - Accent5 3 2 4 8 3" xfId="9883" xr:uid="{00000000-0005-0000-0000-0000F0420000}"/>
    <cellStyle name="40% - Accent5 3 2 4 8 3 2" xfId="23464" xr:uid="{00000000-0005-0000-0000-0000F1420000}"/>
    <cellStyle name="40% - Accent5 3 2 4 8 3_CountryRegionMap" xfId="33252" xr:uid="{00000000-0005-0000-0000-0000F2420000}"/>
    <cellStyle name="40% - Accent5 3 2 4 8 4" xfId="23465" xr:uid="{00000000-0005-0000-0000-0000F3420000}"/>
    <cellStyle name="40% - Accent5 3 2 4 8_Attribute (16-17)" xfId="9884" xr:uid="{00000000-0005-0000-0000-0000F4420000}"/>
    <cellStyle name="40% - Accent5 3 2 4 9" xfId="9885" xr:uid="{00000000-0005-0000-0000-0000F5420000}"/>
    <cellStyle name="40% - Accent5 3 2 4 9 2" xfId="23466" xr:uid="{00000000-0005-0000-0000-0000F6420000}"/>
    <cellStyle name="40% - Accent5 3 2 4 9_CountryRegionMap" xfId="33253" xr:uid="{00000000-0005-0000-0000-0000F7420000}"/>
    <cellStyle name="40% - Accent5 3 2 4_Attribute (16-17)" xfId="9886" xr:uid="{00000000-0005-0000-0000-0000F8420000}"/>
    <cellStyle name="40% - Accent5 3 2 5" xfId="9887" xr:uid="{00000000-0005-0000-0000-0000F9420000}"/>
    <cellStyle name="40% - Accent5 3 2 5 2" xfId="9888" xr:uid="{00000000-0005-0000-0000-0000FA420000}"/>
    <cellStyle name="40% - Accent5 3 2 5 2 2" xfId="9889" xr:uid="{00000000-0005-0000-0000-0000FB420000}"/>
    <cellStyle name="40% - Accent5 3 2 5 2 2 2" xfId="23467" xr:uid="{00000000-0005-0000-0000-0000FC420000}"/>
    <cellStyle name="40% - Accent5 3 2 5 2 2_CountryRegionMap" xfId="33254" xr:uid="{00000000-0005-0000-0000-0000FD420000}"/>
    <cellStyle name="40% - Accent5 3 2 5 2 3" xfId="9890" xr:uid="{00000000-0005-0000-0000-0000FE420000}"/>
    <cellStyle name="40% - Accent5 3 2 5 2 3 2" xfId="23468" xr:uid="{00000000-0005-0000-0000-0000FF420000}"/>
    <cellStyle name="40% - Accent5 3 2 5 2 3_CountryRegionMap" xfId="33255" xr:uid="{00000000-0005-0000-0000-000000430000}"/>
    <cellStyle name="40% - Accent5 3 2 5 2 4" xfId="23469" xr:uid="{00000000-0005-0000-0000-000001430000}"/>
    <cellStyle name="40% - Accent5 3 2 5 2_Attribute (16-17)" xfId="9891" xr:uid="{00000000-0005-0000-0000-000002430000}"/>
    <cellStyle name="40% - Accent5 3 2 5 3" xfId="9892" xr:uid="{00000000-0005-0000-0000-000003430000}"/>
    <cellStyle name="40% - Accent5 3 2 5 3 2" xfId="23470" xr:uid="{00000000-0005-0000-0000-000004430000}"/>
    <cellStyle name="40% - Accent5 3 2 5 3_CountryRegionMap" xfId="33256" xr:uid="{00000000-0005-0000-0000-000005430000}"/>
    <cellStyle name="40% - Accent5 3 2 5 4" xfId="23471" xr:uid="{00000000-0005-0000-0000-000006430000}"/>
    <cellStyle name="40% - Accent5 3 2 5 5" xfId="23472" xr:uid="{00000000-0005-0000-0000-000007430000}"/>
    <cellStyle name="40% - Accent5 3 2 5 6" xfId="23473" xr:uid="{00000000-0005-0000-0000-000008430000}"/>
    <cellStyle name="40% - Accent5 3 2 5 7" xfId="23474" xr:uid="{00000000-0005-0000-0000-000009430000}"/>
    <cellStyle name="40% - Accent5 3 2 5_Attribute (16-17)" xfId="9893" xr:uid="{00000000-0005-0000-0000-00000A430000}"/>
    <cellStyle name="40% - Accent5 3 2 6" xfId="9894" xr:uid="{00000000-0005-0000-0000-00000B430000}"/>
    <cellStyle name="40% - Accent5 3 2 6 2" xfId="9895" xr:uid="{00000000-0005-0000-0000-00000C430000}"/>
    <cellStyle name="40% - Accent5 3 2 6 2 2" xfId="9896" xr:uid="{00000000-0005-0000-0000-00000D430000}"/>
    <cellStyle name="40% - Accent5 3 2 6 2 2 2" xfId="23475" xr:uid="{00000000-0005-0000-0000-00000E430000}"/>
    <cellStyle name="40% - Accent5 3 2 6 2 2_CountryRegionMap" xfId="33257" xr:uid="{00000000-0005-0000-0000-00000F430000}"/>
    <cellStyle name="40% - Accent5 3 2 6 2 3" xfId="9897" xr:uid="{00000000-0005-0000-0000-000010430000}"/>
    <cellStyle name="40% - Accent5 3 2 6 2 3 2" xfId="23476" xr:uid="{00000000-0005-0000-0000-000011430000}"/>
    <cellStyle name="40% - Accent5 3 2 6 2 3_CountryRegionMap" xfId="33258" xr:uid="{00000000-0005-0000-0000-000012430000}"/>
    <cellStyle name="40% - Accent5 3 2 6 2 4" xfId="23477" xr:uid="{00000000-0005-0000-0000-000013430000}"/>
    <cellStyle name="40% - Accent5 3 2 6 2_Attribute (16-17)" xfId="9898" xr:uid="{00000000-0005-0000-0000-000014430000}"/>
    <cellStyle name="40% - Accent5 3 2 6 3" xfId="9899" xr:uid="{00000000-0005-0000-0000-000015430000}"/>
    <cellStyle name="40% - Accent5 3 2 6 3 2" xfId="23478" xr:uid="{00000000-0005-0000-0000-000016430000}"/>
    <cellStyle name="40% - Accent5 3 2 6 3_CountryRegionMap" xfId="33259" xr:uid="{00000000-0005-0000-0000-000017430000}"/>
    <cellStyle name="40% - Accent5 3 2 6 4" xfId="23479" xr:uid="{00000000-0005-0000-0000-000018430000}"/>
    <cellStyle name="40% - Accent5 3 2 6 5" xfId="23480" xr:uid="{00000000-0005-0000-0000-000019430000}"/>
    <cellStyle name="40% - Accent5 3 2 6 6" xfId="23481" xr:uid="{00000000-0005-0000-0000-00001A430000}"/>
    <cellStyle name="40% - Accent5 3 2 6 7" xfId="23482" xr:uid="{00000000-0005-0000-0000-00001B430000}"/>
    <cellStyle name="40% - Accent5 3 2 6_Attribute (16-17)" xfId="9900" xr:uid="{00000000-0005-0000-0000-00001C430000}"/>
    <cellStyle name="40% - Accent5 3 2 7" xfId="9901" xr:uid="{00000000-0005-0000-0000-00001D430000}"/>
    <cellStyle name="40% - Accent5 3 2 7 2" xfId="9902" xr:uid="{00000000-0005-0000-0000-00001E430000}"/>
    <cellStyle name="40% - Accent5 3 2 7 2 2" xfId="9903" xr:uid="{00000000-0005-0000-0000-00001F430000}"/>
    <cellStyle name="40% - Accent5 3 2 7 2 2 2" xfId="23483" xr:uid="{00000000-0005-0000-0000-000020430000}"/>
    <cellStyle name="40% - Accent5 3 2 7 2 2_CountryRegionMap" xfId="33260" xr:uid="{00000000-0005-0000-0000-000021430000}"/>
    <cellStyle name="40% - Accent5 3 2 7 2 3" xfId="9904" xr:uid="{00000000-0005-0000-0000-000022430000}"/>
    <cellStyle name="40% - Accent5 3 2 7 2 3 2" xfId="23484" xr:uid="{00000000-0005-0000-0000-000023430000}"/>
    <cellStyle name="40% - Accent5 3 2 7 2 3_CountryRegionMap" xfId="33261" xr:uid="{00000000-0005-0000-0000-000024430000}"/>
    <cellStyle name="40% - Accent5 3 2 7 2 4" xfId="23485" xr:uid="{00000000-0005-0000-0000-000025430000}"/>
    <cellStyle name="40% - Accent5 3 2 7 2_Attribute (16-17)" xfId="9905" xr:uid="{00000000-0005-0000-0000-000026430000}"/>
    <cellStyle name="40% - Accent5 3 2 7 3" xfId="9906" xr:uid="{00000000-0005-0000-0000-000027430000}"/>
    <cellStyle name="40% - Accent5 3 2 7 3 2" xfId="23486" xr:uid="{00000000-0005-0000-0000-000028430000}"/>
    <cellStyle name="40% - Accent5 3 2 7 3_CountryRegionMap" xfId="33262" xr:uid="{00000000-0005-0000-0000-000029430000}"/>
    <cellStyle name="40% - Accent5 3 2 7 4" xfId="23487" xr:uid="{00000000-0005-0000-0000-00002A430000}"/>
    <cellStyle name="40% - Accent5 3 2 7 5" xfId="23488" xr:uid="{00000000-0005-0000-0000-00002B430000}"/>
    <cellStyle name="40% - Accent5 3 2 7 6" xfId="23489" xr:uid="{00000000-0005-0000-0000-00002C430000}"/>
    <cellStyle name="40% - Accent5 3 2 7 7" xfId="23490" xr:uid="{00000000-0005-0000-0000-00002D430000}"/>
    <cellStyle name="40% - Accent5 3 2 7_Attribute (16-17)" xfId="9907" xr:uid="{00000000-0005-0000-0000-00002E430000}"/>
    <cellStyle name="40% - Accent5 3 2 8" xfId="9908" xr:uid="{00000000-0005-0000-0000-00002F430000}"/>
    <cellStyle name="40% - Accent5 3 2 9" xfId="9909" xr:uid="{00000000-0005-0000-0000-000030430000}"/>
    <cellStyle name="40% - Accent5 3 2_Attribute" xfId="18053" xr:uid="{00000000-0005-0000-0000-000031430000}"/>
    <cellStyle name="40% - Accent5 3 3" xfId="239" xr:uid="{00000000-0005-0000-0000-000032430000}"/>
    <cellStyle name="40% - Accent5 3 3 10" xfId="9910" xr:uid="{00000000-0005-0000-0000-000033430000}"/>
    <cellStyle name="40% - Accent5 3 3 10 2" xfId="9911" xr:uid="{00000000-0005-0000-0000-000034430000}"/>
    <cellStyle name="40% - Accent5 3 3 10 2 2" xfId="23491" xr:uid="{00000000-0005-0000-0000-000035430000}"/>
    <cellStyle name="40% - Accent5 3 3 10 2_CountryRegionMap" xfId="33263" xr:uid="{00000000-0005-0000-0000-000036430000}"/>
    <cellStyle name="40% - Accent5 3 3 10 3" xfId="9912" xr:uid="{00000000-0005-0000-0000-000037430000}"/>
    <cellStyle name="40% - Accent5 3 3 10 3 2" xfId="23492" xr:uid="{00000000-0005-0000-0000-000038430000}"/>
    <cellStyle name="40% - Accent5 3 3 10 3_CountryRegionMap" xfId="33264" xr:uid="{00000000-0005-0000-0000-000039430000}"/>
    <cellStyle name="40% - Accent5 3 3 10 4" xfId="23493" xr:uid="{00000000-0005-0000-0000-00003A430000}"/>
    <cellStyle name="40% - Accent5 3 3 10_Attribute (16-17)" xfId="9913" xr:uid="{00000000-0005-0000-0000-00003B430000}"/>
    <cellStyle name="40% - Accent5 3 3 11" xfId="9914" xr:uid="{00000000-0005-0000-0000-00003C430000}"/>
    <cellStyle name="40% - Accent5 3 3 11 2" xfId="23494" xr:uid="{00000000-0005-0000-0000-00003D430000}"/>
    <cellStyle name="40% - Accent5 3 3 11_CountryRegionMap" xfId="33265" xr:uid="{00000000-0005-0000-0000-00003E430000}"/>
    <cellStyle name="40% - Accent5 3 3 12" xfId="23495" xr:uid="{00000000-0005-0000-0000-00003F430000}"/>
    <cellStyle name="40% - Accent5 3 3 13" xfId="23496" xr:uid="{00000000-0005-0000-0000-000040430000}"/>
    <cellStyle name="40% - Accent5 3 3 14" xfId="23497" xr:uid="{00000000-0005-0000-0000-000041430000}"/>
    <cellStyle name="40% - Accent5 3 3 15" xfId="23498" xr:uid="{00000000-0005-0000-0000-000042430000}"/>
    <cellStyle name="40% - Accent5 3 3 16" xfId="23499" xr:uid="{00000000-0005-0000-0000-000043430000}"/>
    <cellStyle name="40% - Accent5 3 3 17" xfId="23500" xr:uid="{00000000-0005-0000-0000-000044430000}"/>
    <cellStyle name="40% - Accent5 3 3 2" xfId="9915" xr:uid="{00000000-0005-0000-0000-000045430000}"/>
    <cellStyle name="40% - Accent5 3 3 2 10" xfId="23501" xr:uid="{00000000-0005-0000-0000-000046430000}"/>
    <cellStyle name="40% - Accent5 3 3 2 2" xfId="9916" xr:uid="{00000000-0005-0000-0000-000047430000}"/>
    <cellStyle name="40% - Accent5 3 3 2 2 2" xfId="9917" xr:uid="{00000000-0005-0000-0000-000048430000}"/>
    <cellStyle name="40% - Accent5 3 3 2 2 2 2" xfId="9918" xr:uid="{00000000-0005-0000-0000-000049430000}"/>
    <cellStyle name="40% - Accent5 3 3 2 2 2 2 2" xfId="23502" xr:uid="{00000000-0005-0000-0000-00004A430000}"/>
    <cellStyle name="40% - Accent5 3 3 2 2 2 2_CountryRegionMap" xfId="33266" xr:uid="{00000000-0005-0000-0000-00004B430000}"/>
    <cellStyle name="40% - Accent5 3 3 2 2 2 3" xfId="9919" xr:uid="{00000000-0005-0000-0000-00004C430000}"/>
    <cellStyle name="40% - Accent5 3 3 2 2 2 3 2" xfId="23503" xr:uid="{00000000-0005-0000-0000-00004D430000}"/>
    <cellStyle name="40% - Accent5 3 3 2 2 2 3_CountryRegionMap" xfId="33267" xr:uid="{00000000-0005-0000-0000-00004E430000}"/>
    <cellStyle name="40% - Accent5 3 3 2 2 2 4" xfId="23504" xr:uid="{00000000-0005-0000-0000-00004F430000}"/>
    <cellStyle name="40% - Accent5 3 3 2 2 2_Attribute (16-17)" xfId="9920" xr:uid="{00000000-0005-0000-0000-000050430000}"/>
    <cellStyle name="40% - Accent5 3 3 2 2 3" xfId="9921" xr:uid="{00000000-0005-0000-0000-000051430000}"/>
    <cellStyle name="40% - Accent5 3 3 2 2 3 2" xfId="23505" xr:uid="{00000000-0005-0000-0000-000052430000}"/>
    <cellStyle name="40% - Accent5 3 3 2 2 3_CountryRegionMap" xfId="33268" xr:uid="{00000000-0005-0000-0000-000053430000}"/>
    <cellStyle name="40% - Accent5 3 3 2 2 4" xfId="23506" xr:uid="{00000000-0005-0000-0000-000054430000}"/>
    <cellStyle name="40% - Accent5 3 3 2 2 5" xfId="23507" xr:uid="{00000000-0005-0000-0000-000055430000}"/>
    <cellStyle name="40% - Accent5 3 3 2 2 6" xfId="23508" xr:uid="{00000000-0005-0000-0000-000056430000}"/>
    <cellStyle name="40% - Accent5 3 3 2 2 7" xfId="23509" xr:uid="{00000000-0005-0000-0000-000057430000}"/>
    <cellStyle name="40% - Accent5 3 3 2 2_Attribute (16-17)" xfId="9922" xr:uid="{00000000-0005-0000-0000-000058430000}"/>
    <cellStyle name="40% - Accent5 3 3 2 3" xfId="9923" xr:uid="{00000000-0005-0000-0000-000059430000}"/>
    <cellStyle name="40% - Accent5 3 3 2 3 2" xfId="9924" xr:uid="{00000000-0005-0000-0000-00005A430000}"/>
    <cellStyle name="40% - Accent5 3 3 2 3 2 2" xfId="9925" xr:uid="{00000000-0005-0000-0000-00005B430000}"/>
    <cellStyle name="40% - Accent5 3 3 2 3 2 2 2" xfId="23510" xr:uid="{00000000-0005-0000-0000-00005C430000}"/>
    <cellStyle name="40% - Accent5 3 3 2 3 2 2_CountryRegionMap" xfId="33269" xr:uid="{00000000-0005-0000-0000-00005D430000}"/>
    <cellStyle name="40% - Accent5 3 3 2 3 2 3" xfId="9926" xr:uid="{00000000-0005-0000-0000-00005E430000}"/>
    <cellStyle name="40% - Accent5 3 3 2 3 2 3 2" xfId="23511" xr:uid="{00000000-0005-0000-0000-00005F430000}"/>
    <cellStyle name="40% - Accent5 3 3 2 3 2 3_CountryRegionMap" xfId="33270" xr:uid="{00000000-0005-0000-0000-000060430000}"/>
    <cellStyle name="40% - Accent5 3 3 2 3 2 4" xfId="23512" xr:uid="{00000000-0005-0000-0000-000061430000}"/>
    <cellStyle name="40% - Accent5 3 3 2 3 2_Attribute (16-17)" xfId="9927" xr:uid="{00000000-0005-0000-0000-000062430000}"/>
    <cellStyle name="40% - Accent5 3 3 2 3 3" xfId="9928" xr:uid="{00000000-0005-0000-0000-000063430000}"/>
    <cellStyle name="40% - Accent5 3 3 2 3 3 2" xfId="23513" xr:uid="{00000000-0005-0000-0000-000064430000}"/>
    <cellStyle name="40% - Accent5 3 3 2 3 3_CountryRegionMap" xfId="33271" xr:uid="{00000000-0005-0000-0000-000065430000}"/>
    <cellStyle name="40% - Accent5 3 3 2 3 4" xfId="23514" xr:uid="{00000000-0005-0000-0000-000066430000}"/>
    <cellStyle name="40% - Accent5 3 3 2 3 5" xfId="23515" xr:uid="{00000000-0005-0000-0000-000067430000}"/>
    <cellStyle name="40% - Accent5 3 3 2 3 6" xfId="23516" xr:uid="{00000000-0005-0000-0000-000068430000}"/>
    <cellStyle name="40% - Accent5 3 3 2 3 7" xfId="23517" xr:uid="{00000000-0005-0000-0000-000069430000}"/>
    <cellStyle name="40% - Accent5 3 3 2 3_Attribute (16-17)" xfId="9929" xr:uid="{00000000-0005-0000-0000-00006A430000}"/>
    <cellStyle name="40% - Accent5 3 3 2 4" xfId="9930" xr:uid="{00000000-0005-0000-0000-00006B430000}"/>
    <cellStyle name="40% - Accent5 3 3 2 4 2" xfId="9931" xr:uid="{00000000-0005-0000-0000-00006C430000}"/>
    <cellStyle name="40% - Accent5 3 3 2 4 2 2" xfId="9932" xr:uid="{00000000-0005-0000-0000-00006D430000}"/>
    <cellStyle name="40% - Accent5 3 3 2 4 2 2 2" xfId="23518" xr:uid="{00000000-0005-0000-0000-00006E430000}"/>
    <cellStyle name="40% - Accent5 3 3 2 4 2 2_CountryRegionMap" xfId="33272" xr:uid="{00000000-0005-0000-0000-00006F430000}"/>
    <cellStyle name="40% - Accent5 3 3 2 4 2 3" xfId="9933" xr:uid="{00000000-0005-0000-0000-000070430000}"/>
    <cellStyle name="40% - Accent5 3 3 2 4 2 3 2" xfId="23519" xr:uid="{00000000-0005-0000-0000-000071430000}"/>
    <cellStyle name="40% - Accent5 3 3 2 4 2 3_CountryRegionMap" xfId="33273" xr:uid="{00000000-0005-0000-0000-000072430000}"/>
    <cellStyle name="40% - Accent5 3 3 2 4 2 4" xfId="23520" xr:uid="{00000000-0005-0000-0000-000073430000}"/>
    <cellStyle name="40% - Accent5 3 3 2 4 2_Attribute (16-17)" xfId="9934" xr:uid="{00000000-0005-0000-0000-000074430000}"/>
    <cellStyle name="40% - Accent5 3 3 2 4 3" xfId="9935" xr:uid="{00000000-0005-0000-0000-000075430000}"/>
    <cellStyle name="40% - Accent5 3 3 2 4 3 2" xfId="23521" xr:uid="{00000000-0005-0000-0000-000076430000}"/>
    <cellStyle name="40% - Accent5 3 3 2 4 3_CountryRegionMap" xfId="33274" xr:uid="{00000000-0005-0000-0000-000077430000}"/>
    <cellStyle name="40% - Accent5 3 3 2 4 4" xfId="23522" xr:uid="{00000000-0005-0000-0000-000078430000}"/>
    <cellStyle name="40% - Accent5 3 3 2 4 5" xfId="23523" xr:uid="{00000000-0005-0000-0000-000079430000}"/>
    <cellStyle name="40% - Accent5 3 3 2 4 6" xfId="23524" xr:uid="{00000000-0005-0000-0000-00007A430000}"/>
    <cellStyle name="40% - Accent5 3 3 2 4 7" xfId="23525" xr:uid="{00000000-0005-0000-0000-00007B430000}"/>
    <cellStyle name="40% - Accent5 3 3 2 4_Attribute (16-17)" xfId="9936" xr:uid="{00000000-0005-0000-0000-00007C430000}"/>
    <cellStyle name="40% - Accent5 3 3 2 5" xfId="9937" xr:uid="{00000000-0005-0000-0000-00007D430000}"/>
    <cellStyle name="40% - Accent5 3 3 2 6" xfId="9938" xr:uid="{00000000-0005-0000-0000-00007E430000}"/>
    <cellStyle name="40% - Accent5 3 3 2 7" xfId="9939" xr:uid="{00000000-0005-0000-0000-00007F430000}"/>
    <cellStyle name="40% - Accent5 3 3 2 8" xfId="9940" xr:uid="{00000000-0005-0000-0000-000080430000}"/>
    <cellStyle name="40% - Accent5 3 3 2 8 2" xfId="9941" xr:uid="{00000000-0005-0000-0000-000081430000}"/>
    <cellStyle name="40% - Accent5 3 3 2 8 2 2" xfId="23526" xr:uid="{00000000-0005-0000-0000-000082430000}"/>
    <cellStyle name="40% - Accent5 3 3 2 8 2_CountryRegionMap" xfId="33275" xr:uid="{00000000-0005-0000-0000-000083430000}"/>
    <cellStyle name="40% - Accent5 3 3 2 8 3" xfId="9942" xr:uid="{00000000-0005-0000-0000-000084430000}"/>
    <cellStyle name="40% - Accent5 3 3 2 8 3 2" xfId="23527" xr:uid="{00000000-0005-0000-0000-000085430000}"/>
    <cellStyle name="40% - Accent5 3 3 2 8 3_CountryRegionMap" xfId="33276" xr:uid="{00000000-0005-0000-0000-000086430000}"/>
    <cellStyle name="40% - Accent5 3 3 2 8 4" xfId="23528" xr:uid="{00000000-0005-0000-0000-000087430000}"/>
    <cellStyle name="40% - Accent5 3 3 2 8_Attribute (16-17)" xfId="9943" xr:uid="{00000000-0005-0000-0000-000088430000}"/>
    <cellStyle name="40% - Accent5 3 3 2 9" xfId="9944" xr:uid="{00000000-0005-0000-0000-000089430000}"/>
    <cellStyle name="40% - Accent5 3 3 2 9 2" xfId="23529" xr:uid="{00000000-0005-0000-0000-00008A430000}"/>
    <cellStyle name="40% - Accent5 3 3 2 9_CountryRegionMap" xfId="33277" xr:uid="{00000000-0005-0000-0000-00008B430000}"/>
    <cellStyle name="40% - Accent5 3 3 2_Attribute (16-17)" xfId="9945" xr:uid="{00000000-0005-0000-0000-00008C430000}"/>
    <cellStyle name="40% - Accent5 3 3 3" xfId="9946" xr:uid="{00000000-0005-0000-0000-00008D430000}"/>
    <cellStyle name="40% - Accent5 3 3 3 10" xfId="23530" xr:uid="{00000000-0005-0000-0000-00008E430000}"/>
    <cellStyle name="40% - Accent5 3 3 3 2" xfId="9947" xr:uid="{00000000-0005-0000-0000-00008F430000}"/>
    <cellStyle name="40% - Accent5 3 3 3 2 2" xfId="9948" xr:uid="{00000000-0005-0000-0000-000090430000}"/>
    <cellStyle name="40% - Accent5 3 3 3 2 2 2" xfId="9949" xr:uid="{00000000-0005-0000-0000-000091430000}"/>
    <cellStyle name="40% - Accent5 3 3 3 2 2 2 2" xfId="23531" xr:uid="{00000000-0005-0000-0000-000092430000}"/>
    <cellStyle name="40% - Accent5 3 3 3 2 2 2_CountryRegionMap" xfId="33278" xr:uid="{00000000-0005-0000-0000-000093430000}"/>
    <cellStyle name="40% - Accent5 3 3 3 2 2 3" xfId="9950" xr:uid="{00000000-0005-0000-0000-000094430000}"/>
    <cellStyle name="40% - Accent5 3 3 3 2 2 3 2" xfId="23532" xr:uid="{00000000-0005-0000-0000-000095430000}"/>
    <cellStyle name="40% - Accent5 3 3 3 2 2 3_CountryRegionMap" xfId="33279" xr:uid="{00000000-0005-0000-0000-000096430000}"/>
    <cellStyle name="40% - Accent5 3 3 3 2 2 4" xfId="23533" xr:uid="{00000000-0005-0000-0000-000097430000}"/>
    <cellStyle name="40% - Accent5 3 3 3 2 2_Attribute (16-17)" xfId="9951" xr:uid="{00000000-0005-0000-0000-000098430000}"/>
    <cellStyle name="40% - Accent5 3 3 3 2 3" xfId="9952" xr:uid="{00000000-0005-0000-0000-000099430000}"/>
    <cellStyle name="40% - Accent5 3 3 3 2 3 2" xfId="23534" xr:uid="{00000000-0005-0000-0000-00009A430000}"/>
    <cellStyle name="40% - Accent5 3 3 3 2 3_CountryRegionMap" xfId="33280" xr:uid="{00000000-0005-0000-0000-00009B430000}"/>
    <cellStyle name="40% - Accent5 3 3 3 2 4" xfId="23535" xr:uid="{00000000-0005-0000-0000-00009C430000}"/>
    <cellStyle name="40% - Accent5 3 3 3 2 5" xfId="23536" xr:uid="{00000000-0005-0000-0000-00009D430000}"/>
    <cellStyle name="40% - Accent5 3 3 3 2 6" xfId="23537" xr:uid="{00000000-0005-0000-0000-00009E430000}"/>
    <cellStyle name="40% - Accent5 3 3 3 2 7" xfId="23538" xr:uid="{00000000-0005-0000-0000-00009F430000}"/>
    <cellStyle name="40% - Accent5 3 3 3 2_Attribute (16-17)" xfId="9953" xr:uid="{00000000-0005-0000-0000-0000A0430000}"/>
    <cellStyle name="40% - Accent5 3 3 3 3" xfId="9954" xr:uid="{00000000-0005-0000-0000-0000A1430000}"/>
    <cellStyle name="40% - Accent5 3 3 3 3 2" xfId="9955" xr:uid="{00000000-0005-0000-0000-0000A2430000}"/>
    <cellStyle name="40% - Accent5 3 3 3 3 2 2" xfId="9956" xr:uid="{00000000-0005-0000-0000-0000A3430000}"/>
    <cellStyle name="40% - Accent5 3 3 3 3 2 2 2" xfId="23539" xr:uid="{00000000-0005-0000-0000-0000A4430000}"/>
    <cellStyle name="40% - Accent5 3 3 3 3 2 2_CountryRegionMap" xfId="33281" xr:uid="{00000000-0005-0000-0000-0000A5430000}"/>
    <cellStyle name="40% - Accent5 3 3 3 3 2 3" xfId="9957" xr:uid="{00000000-0005-0000-0000-0000A6430000}"/>
    <cellStyle name="40% - Accent5 3 3 3 3 2 3 2" xfId="23540" xr:uid="{00000000-0005-0000-0000-0000A7430000}"/>
    <cellStyle name="40% - Accent5 3 3 3 3 2 3_CountryRegionMap" xfId="33282" xr:uid="{00000000-0005-0000-0000-0000A8430000}"/>
    <cellStyle name="40% - Accent5 3 3 3 3 2 4" xfId="23541" xr:uid="{00000000-0005-0000-0000-0000A9430000}"/>
    <cellStyle name="40% - Accent5 3 3 3 3 2_Attribute (16-17)" xfId="9958" xr:uid="{00000000-0005-0000-0000-0000AA430000}"/>
    <cellStyle name="40% - Accent5 3 3 3 3 3" xfId="9959" xr:uid="{00000000-0005-0000-0000-0000AB430000}"/>
    <cellStyle name="40% - Accent5 3 3 3 3 3 2" xfId="23542" xr:uid="{00000000-0005-0000-0000-0000AC430000}"/>
    <cellStyle name="40% - Accent5 3 3 3 3 3_CountryRegionMap" xfId="33283" xr:uid="{00000000-0005-0000-0000-0000AD430000}"/>
    <cellStyle name="40% - Accent5 3 3 3 3 4" xfId="23543" xr:uid="{00000000-0005-0000-0000-0000AE430000}"/>
    <cellStyle name="40% - Accent5 3 3 3 3 5" xfId="23544" xr:uid="{00000000-0005-0000-0000-0000AF430000}"/>
    <cellStyle name="40% - Accent5 3 3 3 3 6" xfId="23545" xr:uid="{00000000-0005-0000-0000-0000B0430000}"/>
    <cellStyle name="40% - Accent5 3 3 3 3 7" xfId="23546" xr:uid="{00000000-0005-0000-0000-0000B1430000}"/>
    <cellStyle name="40% - Accent5 3 3 3 3_Attribute (16-17)" xfId="9960" xr:uid="{00000000-0005-0000-0000-0000B2430000}"/>
    <cellStyle name="40% - Accent5 3 3 3 4" xfId="9961" xr:uid="{00000000-0005-0000-0000-0000B3430000}"/>
    <cellStyle name="40% - Accent5 3 3 3 4 2" xfId="9962" xr:uid="{00000000-0005-0000-0000-0000B4430000}"/>
    <cellStyle name="40% - Accent5 3 3 3 4 2 2" xfId="9963" xr:uid="{00000000-0005-0000-0000-0000B5430000}"/>
    <cellStyle name="40% - Accent5 3 3 3 4 2 2 2" xfId="23547" xr:uid="{00000000-0005-0000-0000-0000B6430000}"/>
    <cellStyle name="40% - Accent5 3 3 3 4 2 2_CountryRegionMap" xfId="33284" xr:uid="{00000000-0005-0000-0000-0000B7430000}"/>
    <cellStyle name="40% - Accent5 3 3 3 4 2 3" xfId="9964" xr:uid="{00000000-0005-0000-0000-0000B8430000}"/>
    <cellStyle name="40% - Accent5 3 3 3 4 2 3 2" xfId="23548" xr:uid="{00000000-0005-0000-0000-0000B9430000}"/>
    <cellStyle name="40% - Accent5 3 3 3 4 2 3_CountryRegionMap" xfId="33285" xr:uid="{00000000-0005-0000-0000-0000BA430000}"/>
    <cellStyle name="40% - Accent5 3 3 3 4 2 4" xfId="23549" xr:uid="{00000000-0005-0000-0000-0000BB430000}"/>
    <cellStyle name="40% - Accent5 3 3 3 4 2_Attribute (16-17)" xfId="9965" xr:uid="{00000000-0005-0000-0000-0000BC430000}"/>
    <cellStyle name="40% - Accent5 3 3 3 4 3" xfId="9966" xr:uid="{00000000-0005-0000-0000-0000BD430000}"/>
    <cellStyle name="40% - Accent5 3 3 3 4 3 2" xfId="23550" xr:uid="{00000000-0005-0000-0000-0000BE430000}"/>
    <cellStyle name="40% - Accent5 3 3 3 4 3_CountryRegionMap" xfId="33286" xr:uid="{00000000-0005-0000-0000-0000BF430000}"/>
    <cellStyle name="40% - Accent5 3 3 3 4 4" xfId="23551" xr:uid="{00000000-0005-0000-0000-0000C0430000}"/>
    <cellStyle name="40% - Accent5 3 3 3 4 5" xfId="23552" xr:uid="{00000000-0005-0000-0000-0000C1430000}"/>
    <cellStyle name="40% - Accent5 3 3 3 4 6" xfId="23553" xr:uid="{00000000-0005-0000-0000-0000C2430000}"/>
    <cellStyle name="40% - Accent5 3 3 3 4 7" xfId="23554" xr:uid="{00000000-0005-0000-0000-0000C3430000}"/>
    <cellStyle name="40% - Accent5 3 3 3 4_Attribute (16-17)" xfId="9967" xr:uid="{00000000-0005-0000-0000-0000C4430000}"/>
    <cellStyle name="40% - Accent5 3 3 3 5" xfId="9968" xr:uid="{00000000-0005-0000-0000-0000C5430000}"/>
    <cellStyle name="40% - Accent5 3 3 3 6" xfId="9969" xr:uid="{00000000-0005-0000-0000-0000C6430000}"/>
    <cellStyle name="40% - Accent5 3 3 3 7" xfId="9970" xr:uid="{00000000-0005-0000-0000-0000C7430000}"/>
    <cellStyle name="40% - Accent5 3 3 3 8" xfId="9971" xr:uid="{00000000-0005-0000-0000-0000C8430000}"/>
    <cellStyle name="40% - Accent5 3 3 3 8 2" xfId="9972" xr:uid="{00000000-0005-0000-0000-0000C9430000}"/>
    <cellStyle name="40% - Accent5 3 3 3 8 2 2" xfId="23555" xr:uid="{00000000-0005-0000-0000-0000CA430000}"/>
    <cellStyle name="40% - Accent5 3 3 3 8 2_CountryRegionMap" xfId="33287" xr:uid="{00000000-0005-0000-0000-0000CB430000}"/>
    <cellStyle name="40% - Accent5 3 3 3 8 3" xfId="9973" xr:uid="{00000000-0005-0000-0000-0000CC430000}"/>
    <cellStyle name="40% - Accent5 3 3 3 8 3 2" xfId="23556" xr:uid="{00000000-0005-0000-0000-0000CD430000}"/>
    <cellStyle name="40% - Accent5 3 3 3 8 3_CountryRegionMap" xfId="33288" xr:uid="{00000000-0005-0000-0000-0000CE430000}"/>
    <cellStyle name="40% - Accent5 3 3 3 8 4" xfId="23557" xr:uid="{00000000-0005-0000-0000-0000CF430000}"/>
    <cellStyle name="40% - Accent5 3 3 3 8_Attribute (16-17)" xfId="9974" xr:uid="{00000000-0005-0000-0000-0000D0430000}"/>
    <cellStyle name="40% - Accent5 3 3 3 9" xfId="9975" xr:uid="{00000000-0005-0000-0000-0000D1430000}"/>
    <cellStyle name="40% - Accent5 3 3 3 9 2" xfId="23558" xr:uid="{00000000-0005-0000-0000-0000D2430000}"/>
    <cellStyle name="40% - Accent5 3 3 3 9_CountryRegionMap" xfId="33289" xr:uid="{00000000-0005-0000-0000-0000D3430000}"/>
    <cellStyle name="40% - Accent5 3 3 3_Attribute (16-17)" xfId="9976" xr:uid="{00000000-0005-0000-0000-0000D4430000}"/>
    <cellStyle name="40% - Accent5 3 3 4" xfId="9977" xr:uid="{00000000-0005-0000-0000-0000D5430000}"/>
    <cellStyle name="40% - Accent5 3 3 4 2" xfId="9978" xr:uid="{00000000-0005-0000-0000-0000D6430000}"/>
    <cellStyle name="40% - Accent5 3 3 4 2 2" xfId="9979" xr:uid="{00000000-0005-0000-0000-0000D7430000}"/>
    <cellStyle name="40% - Accent5 3 3 4 2 2 2" xfId="23559" xr:uid="{00000000-0005-0000-0000-0000D8430000}"/>
    <cellStyle name="40% - Accent5 3 3 4 2 2_CountryRegionMap" xfId="33290" xr:uid="{00000000-0005-0000-0000-0000D9430000}"/>
    <cellStyle name="40% - Accent5 3 3 4 2 3" xfId="9980" xr:uid="{00000000-0005-0000-0000-0000DA430000}"/>
    <cellStyle name="40% - Accent5 3 3 4 2 3 2" xfId="23560" xr:uid="{00000000-0005-0000-0000-0000DB430000}"/>
    <cellStyle name="40% - Accent5 3 3 4 2 3_CountryRegionMap" xfId="33291" xr:uid="{00000000-0005-0000-0000-0000DC430000}"/>
    <cellStyle name="40% - Accent5 3 3 4 2 4" xfId="23561" xr:uid="{00000000-0005-0000-0000-0000DD430000}"/>
    <cellStyle name="40% - Accent5 3 3 4 2_Attribute (16-17)" xfId="9981" xr:uid="{00000000-0005-0000-0000-0000DE430000}"/>
    <cellStyle name="40% - Accent5 3 3 4 3" xfId="9982" xr:uid="{00000000-0005-0000-0000-0000DF430000}"/>
    <cellStyle name="40% - Accent5 3 3 4 3 2" xfId="23562" xr:uid="{00000000-0005-0000-0000-0000E0430000}"/>
    <cellStyle name="40% - Accent5 3 3 4 3_CountryRegionMap" xfId="33292" xr:uid="{00000000-0005-0000-0000-0000E1430000}"/>
    <cellStyle name="40% - Accent5 3 3 4 4" xfId="23563" xr:uid="{00000000-0005-0000-0000-0000E2430000}"/>
    <cellStyle name="40% - Accent5 3 3 4 5" xfId="23564" xr:uid="{00000000-0005-0000-0000-0000E3430000}"/>
    <cellStyle name="40% - Accent5 3 3 4 6" xfId="23565" xr:uid="{00000000-0005-0000-0000-0000E4430000}"/>
    <cellStyle name="40% - Accent5 3 3 4 7" xfId="23566" xr:uid="{00000000-0005-0000-0000-0000E5430000}"/>
    <cellStyle name="40% - Accent5 3 3 4_Attribute (16-17)" xfId="9983" xr:uid="{00000000-0005-0000-0000-0000E6430000}"/>
    <cellStyle name="40% - Accent5 3 3 5" xfId="9984" xr:uid="{00000000-0005-0000-0000-0000E7430000}"/>
    <cellStyle name="40% - Accent5 3 3 5 2" xfId="9985" xr:uid="{00000000-0005-0000-0000-0000E8430000}"/>
    <cellStyle name="40% - Accent5 3 3 5 2 2" xfId="9986" xr:uid="{00000000-0005-0000-0000-0000E9430000}"/>
    <cellStyle name="40% - Accent5 3 3 5 2 2 2" xfId="23567" xr:uid="{00000000-0005-0000-0000-0000EA430000}"/>
    <cellStyle name="40% - Accent5 3 3 5 2 2_CountryRegionMap" xfId="33293" xr:uid="{00000000-0005-0000-0000-0000EB430000}"/>
    <cellStyle name="40% - Accent5 3 3 5 2 3" xfId="9987" xr:uid="{00000000-0005-0000-0000-0000EC430000}"/>
    <cellStyle name="40% - Accent5 3 3 5 2 3 2" xfId="23568" xr:uid="{00000000-0005-0000-0000-0000ED430000}"/>
    <cellStyle name="40% - Accent5 3 3 5 2 3_CountryRegionMap" xfId="33294" xr:uid="{00000000-0005-0000-0000-0000EE430000}"/>
    <cellStyle name="40% - Accent5 3 3 5 2 4" xfId="23569" xr:uid="{00000000-0005-0000-0000-0000EF430000}"/>
    <cellStyle name="40% - Accent5 3 3 5 2_Attribute (16-17)" xfId="9988" xr:uid="{00000000-0005-0000-0000-0000F0430000}"/>
    <cellStyle name="40% - Accent5 3 3 5 3" xfId="9989" xr:uid="{00000000-0005-0000-0000-0000F1430000}"/>
    <cellStyle name="40% - Accent5 3 3 5 3 2" xfId="23570" xr:uid="{00000000-0005-0000-0000-0000F2430000}"/>
    <cellStyle name="40% - Accent5 3 3 5 3_CountryRegionMap" xfId="33295" xr:uid="{00000000-0005-0000-0000-0000F3430000}"/>
    <cellStyle name="40% - Accent5 3 3 5 4" xfId="23571" xr:uid="{00000000-0005-0000-0000-0000F4430000}"/>
    <cellStyle name="40% - Accent5 3 3 5 5" xfId="23572" xr:uid="{00000000-0005-0000-0000-0000F5430000}"/>
    <cellStyle name="40% - Accent5 3 3 5 6" xfId="23573" xr:uid="{00000000-0005-0000-0000-0000F6430000}"/>
    <cellStyle name="40% - Accent5 3 3 5 7" xfId="23574" xr:uid="{00000000-0005-0000-0000-0000F7430000}"/>
    <cellStyle name="40% - Accent5 3 3 5_Attribute (16-17)" xfId="9990" xr:uid="{00000000-0005-0000-0000-0000F8430000}"/>
    <cellStyle name="40% - Accent5 3 3 6" xfId="9991" xr:uid="{00000000-0005-0000-0000-0000F9430000}"/>
    <cellStyle name="40% - Accent5 3 3 6 2" xfId="9992" xr:uid="{00000000-0005-0000-0000-0000FA430000}"/>
    <cellStyle name="40% - Accent5 3 3 6 2 2" xfId="9993" xr:uid="{00000000-0005-0000-0000-0000FB430000}"/>
    <cellStyle name="40% - Accent5 3 3 6 2 2 2" xfId="23575" xr:uid="{00000000-0005-0000-0000-0000FC430000}"/>
    <cellStyle name="40% - Accent5 3 3 6 2 2_CountryRegionMap" xfId="33296" xr:uid="{00000000-0005-0000-0000-0000FD430000}"/>
    <cellStyle name="40% - Accent5 3 3 6 2 3" xfId="9994" xr:uid="{00000000-0005-0000-0000-0000FE430000}"/>
    <cellStyle name="40% - Accent5 3 3 6 2 3 2" xfId="23576" xr:uid="{00000000-0005-0000-0000-0000FF430000}"/>
    <cellStyle name="40% - Accent5 3 3 6 2 3_CountryRegionMap" xfId="33297" xr:uid="{00000000-0005-0000-0000-000000440000}"/>
    <cellStyle name="40% - Accent5 3 3 6 2 4" xfId="23577" xr:uid="{00000000-0005-0000-0000-000001440000}"/>
    <cellStyle name="40% - Accent5 3 3 6 2_Attribute (16-17)" xfId="9995" xr:uid="{00000000-0005-0000-0000-000002440000}"/>
    <cellStyle name="40% - Accent5 3 3 6 3" xfId="9996" xr:uid="{00000000-0005-0000-0000-000003440000}"/>
    <cellStyle name="40% - Accent5 3 3 6 3 2" xfId="23578" xr:uid="{00000000-0005-0000-0000-000004440000}"/>
    <cellStyle name="40% - Accent5 3 3 6 3_CountryRegionMap" xfId="33298" xr:uid="{00000000-0005-0000-0000-000005440000}"/>
    <cellStyle name="40% - Accent5 3 3 6 4" xfId="23579" xr:uid="{00000000-0005-0000-0000-000006440000}"/>
    <cellStyle name="40% - Accent5 3 3 6 5" xfId="23580" xr:uid="{00000000-0005-0000-0000-000007440000}"/>
    <cellStyle name="40% - Accent5 3 3 6 6" xfId="23581" xr:uid="{00000000-0005-0000-0000-000008440000}"/>
    <cellStyle name="40% - Accent5 3 3 6 7" xfId="23582" xr:uid="{00000000-0005-0000-0000-000009440000}"/>
    <cellStyle name="40% - Accent5 3 3 6_Attribute (16-17)" xfId="9997" xr:uid="{00000000-0005-0000-0000-00000A440000}"/>
    <cellStyle name="40% - Accent5 3 3 7" xfId="9998" xr:uid="{00000000-0005-0000-0000-00000B440000}"/>
    <cellStyle name="40% - Accent5 3 3 8" xfId="9999" xr:uid="{00000000-0005-0000-0000-00000C440000}"/>
    <cellStyle name="40% - Accent5 3 3 9" xfId="10000" xr:uid="{00000000-0005-0000-0000-00000D440000}"/>
    <cellStyle name="40% - Accent5 3 3_Attribute" xfId="18055" xr:uid="{00000000-0005-0000-0000-00000E440000}"/>
    <cellStyle name="40% - Accent5 3 4" xfId="10001" xr:uid="{00000000-0005-0000-0000-00000F440000}"/>
    <cellStyle name="40% - Accent5 3 4 10" xfId="23583" xr:uid="{00000000-0005-0000-0000-000010440000}"/>
    <cellStyle name="40% - Accent5 3 4 2" xfId="10002" xr:uid="{00000000-0005-0000-0000-000011440000}"/>
    <cellStyle name="40% - Accent5 3 4 2 2" xfId="10003" xr:uid="{00000000-0005-0000-0000-000012440000}"/>
    <cellStyle name="40% - Accent5 3 4 2 2 2" xfId="10004" xr:uid="{00000000-0005-0000-0000-000013440000}"/>
    <cellStyle name="40% - Accent5 3 4 2 2 2 2" xfId="23584" xr:uid="{00000000-0005-0000-0000-000014440000}"/>
    <cellStyle name="40% - Accent5 3 4 2 2 2_CountryRegionMap" xfId="33299" xr:uid="{00000000-0005-0000-0000-000015440000}"/>
    <cellStyle name="40% - Accent5 3 4 2 2 3" xfId="10005" xr:uid="{00000000-0005-0000-0000-000016440000}"/>
    <cellStyle name="40% - Accent5 3 4 2 2 3 2" xfId="23585" xr:uid="{00000000-0005-0000-0000-000017440000}"/>
    <cellStyle name="40% - Accent5 3 4 2 2 3_CountryRegionMap" xfId="33300" xr:uid="{00000000-0005-0000-0000-000018440000}"/>
    <cellStyle name="40% - Accent5 3 4 2 2 4" xfId="23586" xr:uid="{00000000-0005-0000-0000-000019440000}"/>
    <cellStyle name="40% - Accent5 3 4 2 2_Attribute (16-17)" xfId="10006" xr:uid="{00000000-0005-0000-0000-00001A440000}"/>
    <cellStyle name="40% - Accent5 3 4 2 3" xfId="10007" xr:uid="{00000000-0005-0000-0000-00001B440000}"/>
    <cellStyle name="40% - Accent5 3 4 2 3 2" xfId="23587" xr:uid="{00000000-0005-0000-0000-00001C440000}"/>
    <cellStyle name="40% - Accent5 3 4 2 3_CountryRegionMap" xfId="33301" xr:uid="{00000000-0005-0000-0000-00001D440000}"/>
    <cellStyle name="40% - Accent5 3 4 2 4" xfId="23588" xr:uid="{00000000-0005-0000-0000-00001E440000}"/>
    <cellStyle name="40% - Accent5 3 4 2 5" xfId="23589" xr:uid="{00000000-0005-0000-0000-00001F440000}"/>
    <cellStyle name="40% - Accent5 3 4 2 6" xfId="23590" xr:uid="{00000000-0005-0000-0000-000020440000}"/>
    <cellStyle name="40% - Accent5 3 4 2 7" xfId="23591" xr:uid="{00000000-0005-0000-0000-000021440000}"/>
    <cellStyle name="40% - Accent5 3 4 2_Attribute (16-17)" xfId="10008" xr:uid="{00000000-0005-0000-0000-000022440000}"/>
    <cellStyle name="40% - Accent5 3 4 3" xfId="10009" xr:uid="{00000000-0005-0000-0000-000023440000}"/>
    <cellStyle name="40% - Accent5 3 4 3 2" xfId="10010" xr:uid="{00000000-0005-0000-0000-000024440000}"/>
    <cellStyle name="40% - Accent5 3 4 3 2 2" xfId="10011" xr:uid="{00000000-0005-0000-0000-000025440000}"/>
    <cellStyle name="40% - Accent5 3 4 3 2 2 2" xfId="23592" xr:uid="{00000000-0005-0000-0000-000026440000}"/>
    <cellStyle name="40% - Accent5 3 4 3 2 2_CountryRegionMap" xfId="33302" xr:uid="{00000000-0005-0000-0000-000027440000}"/>
    <cellStyle name="40% - Accent5 3 4 3 2 3" xfId="10012" xr:uid="{00000000-0005-0000-0000-000028440000}"/>
    <cellStyle name="40% - Accent5 3 4 3 2 3 2" xfId="23593" xr:uid="{00000000-0005-0000-0000-000029440000}"/>
    <cellStyle name="40% - Accent5 3 4 3 2 3_CountryRegionMap" xfId="33303" xr:uid="{00000000-0005-0000-0000-00002A440000}"/>
    <cellStyle name="40% - Accent5 3 4 3 2 4" xfId="23594" xr:uid="{00000000-0005-0000-0000-00002B440000}"/>
    <cellStyle name="40% - Accent5 3 4 3 2_Attribute (16-17)" xfId="10013" xr:uid="{00000000-0005-0000-0000-00002C440000}"/>
    <cellStyle name="40% - Accent5 3 4 3 3" xfId="10014" xr:uid="{00000000-0005-0000-0000-00002D440000}"/>
    <cellStyle name="40% - Accent5 3 4 3 3 2" xfId="23595" xr:uid="{00000000-0005-0000-0000-00002E440000}"/>
    <cellStyle name="40% - Accent5 3 4 3 3_CountryRegionMap" xfId="33304" xr:uid="{00000000-0005-0000-0000-00002F440000}"/>
    <cellStyle name="40% - Accent5 3 4 3 4" xfId="23596" xr:uid="{00000000-0005-0000-0000-000030440000}"/>
    <cellStyle name="40% - Accent5 3 4 3 5" xfId="23597" xr:uid="{00000000-0005-0000-0000-000031440000}"/>
    <cellStyle name="40% - Accent5 3 4 3 6" xfId="23598" xr:uid="{00000000-0005-0000-0000-000032440000}"/>
    <cellStyle name="40% - Accent5 3 4 3 7" xfId="23599" xr:uid="{00000000-0005-0000-0000-000033440000}"/>
    <cellStyle name="40% - Accent5 3 4 3_Attribute (16-17)" xfId="10015" xr:uid="{00000000-0005-0000-0000-000034440000}"/>
    <cellStyle name="40% - Accent5 3 4 4" xfId="10016" xr:uid="{00000000-0005-0000-0000-000035440000}"/>
    <cellStyle name="40% - Accent5 3 4 4 2" xfId="10017" xr:uid="{00000000-0005-0000-0000-000036440000}"/>
    <cellStyle name="40% - Accent5 3 4 4 2 2" xfId="10018" xr:uid="{00000000-0005-0000-0000-000037440000}"/>
    <cellStyle name="40% - Accent5 3 4 4 2 2 2" xfId="23600" xr:uid="{00000000-0005-0000-0000-000038440000}"/>
    <cellStyle name="40% - Accent5 3 4 4 2 2_CountryRegionMap" xfId="33305" xr:uid="{00000000-0005-0000-0000-000039440000}"/>
    <cellStyle name="40% - Accent5 3 4 4 2 3" xfId="10019" xr:uid="{00000000-0005-0000-0000-00003A440000}"/>
    <cellStyle name="40% - Accent5 3 4 4 2 3 2" xfId="23601" xr:uid="{00000000-0005-0000-0000-00003B440000}"/>
    <cellStyle name="40% - Accent5 3 4 4 2 3_CountryRegionMap" xfId="33306" xr:uid="{00000000-0005-0000-0000-00003C440000}"/>
    <cellStyle name="40% - Accent5 3 4 4 2 4" xfId="23602" xr:uid="{00000000-0005-0000-0000-00003D440000}"/>
    <cellStyle name="40% - Accent5 3 4 4 2_Attribute (16-17)" xfId="10020" xr:uid="{00000000-0005-0000-0000-00003E440000}"/>
    <cellStyle name="40% - Accent5 3 4 4 3" xfId="10021" xr:uid="{00000000-0005-0000-0000-00003F440000}"/>
    <cellStyle name="40% - Accent5 3 4 4 3 2" xfId="23603" xr:uid="{00000000-0005-0000-0000-000040440000}"/>
    <cellStyle name="40% - Accent5 3 4 4 3_CountryRegionMap" xfId="33307" xr:uid="{00000000-0005-0000-0000-000041440000}"/>
    <cellStyle name="40% - Accent5 3 4 4 4" xfId="23604" xr:uid="{00000000-0005-0000-0000-000042440000}"/>
    <cellStyle name="40% - Accent5 3 4 4 5" xfId="23605" xr:uid="{00000000-0005-0000-0000-000043440000}"/>
    <cellStyle name="40% - Accent5 3 4 4 6" xfId="23606" xr:uid="{00000000-0005-0000-0000-000044440000}"/>
    <cellStyle name="40% - Accent5 3 4 4 7" xfId="23607" xr:uid="{00000000-0005-0000-0000-000045440000}"/>
    <cellStyle name="40% - Accent5 3 4 4_Attribute (16-17)" xfId="10022" xr:uid="{00000000-0005-0000-0000-000046440000}"/>
    <cellStyle name="40% - Accent5 3 4 5" xfId="10023" xr:uid="{00000000-0005-0000-0000-000047440000}"/>
    <cellStyle name="40% - Accent5 3 4 6" xfId="10024" xr:uid="{00000000-0005-0000-0000-000048440000}"/>
    <cellStyle name="40% - Accent5 3 4 7" xfId="10025" xr:uid="{00000000-0005-0000-0000-000049440000}"/>
    <cellStyle name="40% - Accent5 3 4 8" xfId="10026" xr:uid="{00000000-0005-0000-0000-00004A440000}"/>
    <cellStyle name="40% - Accent5 3 4 8 2" xfId="10027" xr:uid="{00000000-0005-0000-0000-00004B440000}"/>
    <cellStyle name="40% - Accent5 3 4 8 2 2" xfId="23608" xr:uid="{00000000-0005-0000-0000-00004C440000}"/>
    <cellStyle name="40% - Accent5 3 4 8 2_CountryRegionMap" xfId="33308" xr:uid="{00000000-0005-0000-0000-00004D440000}"/>
    <cellStyle name="40% - Accent5 3 4 8 3" xfId="10028" xr:uid="{00000000-0005-0000-0000-00004E440000}"/>
    <cellStyle name="40% - Accent5 3 4 8 3 2" xfId="23609" xr:uid="{00000000-0005-0000-0000-00004F440000}"/>
    <cellStyle name="40% - Accent5 3 4 8 3_CountryRegionMap" xfId="33309" xr:uid="{00000000-0005-0000-0000-000050440000}"/>
    <cellStyle name="40% - Accent5 3 4 8 4" xfId="23610" xr:uid="{00000000-0005-0000-0000-000051440000}"/>
    <cellStyle name="40% - Accent5 3 4 8_Attribute (16-17)" xfId="10029" xr:uid="{00000000-0005-0000-0000-000052440000}"/>
    <cellStyle name="40% - Accent5 3 4 9" xfId="10030" xr:uid="{00000000-0005-0000-0000-000053440000}"/>
    <cellStyle name="40% - Accent5 3 4 9 2" xfId="23611" xr:uid="{00000000-0005-0000-0000-000054440000}"/>
    <cellStyle name="40% - Accent5 3 4 9_CountryRegionMap" xfId="33310" xr:uid="{00000000-0005-0000-0000-000055440000}"/>
    <cellStyle name="40% - Accent5 3 4_Attribute (16-17)" xfId="10031" xr:uid="{00000000-0005-0000-0000-000056440000}"/>
    <cellStyle name="40% - Accent5 3 5" xfId="10032" xr:uid="{00000000-0005-0000-0000-000057440000}"/>
    <cellStyle name="40% - Accent5 3 5 10" xfId="23612" xr:uid="{00000000-0005-0000-0000-000058440000}"/>
    <cellStyle name="40% - Accent5 3 5 2" xfId="10033" xr:uid="{00000000-0005-0000-0000-000059440000}"/>
    <cellStyle name="40% - Accent5 3 5 2 2" xfId="10034" xr:uid="{00000000-0005-0000-0000-00005A440000}"/>
    <cellStyle name="40% - Accent5 3 5 2 2 2" xfId="10035" xr:uid="{00000000-0005-0000-0000-00005B440000}"/>
    <cellStyle name="40% - Accent5 3 5 2 2 2 2" xfId="23613" xr:uid="{00000000-0005-0000-0000-00005C440000}"/>
    <cellStyle name="40% - Accent5 3 5 2 2 2_CountryRegionMap" xfId="33311" xr:uid="{00000000-0005-0000-0000-00005D440000}"/>
    <cellStyle name="40% - Accent5 3 5 2 2 3" xfId="10036" xr:uid="{00000000-0005-0000-0000-00005E440000}"/>
    <cellStyle name="40% - Accent5 3 5 2 2 3 2" xfId="23614" xr:uid="{00000000-0005-0000-0000-00005F440000}"/>
    <cellStyle name="40% - Accent5 3 5 2 2 3_CountryRegionMap" xfId="33312" xr:uid="{00000000-0005-0000-0000-000060440000}"/>
    <cellStyle name="40% - Accent5 3 5 2 2 4" xfId="23615" xr:uid="{00000000-0005-0000-0000-000061440000}"/>
    <cellStyle name="40% - Accent5 3 5 2 2_Attribute (16-17)" xfId="10037" xr:uid="{00000000-0005-0000-0000-000062440000}"/>
    <cellStyle name="40% - Accent5 3 5 2 3" xfId="10038" xr:uid="{00000000-0005-0000-0000-000063440000}"/>
    <cellStyle name="40% - Accent5 3 5 2 3 2" xfId="23616" xr:uid="{00000000-0005-0000-0000-000064440000}"/>
    <cellStyle name="40% - Accent5 3 5 2 3_CountryRegionMap" xfId="33313" xr:uid="{00000000-0005-0000-0000-000065440000}"/>
    <cellStyle name="40% - Accent5 3 5 2 4" xfId="23617" xr:uid="{00000000-0005-0000-0000-000066440000}"/>
    <cellStyle name="40% - Accent5 3 5 2 5" xfId="23618" xr:uid="{00000000-0005-0000-0000-000067440000}"/>
    <cellStyle name="40% - Accent5 3 5 2 6" xfId="23619" xr:uid="{00000000-0005-0000-0000-000068440000}"/>
    <cellStyle name="40% - Accent5 3 5 2 7" xfId="23620" xr:uid="{00000000-0005-0000-0000-000069440000}"/>
    <cellStyle name="40% - Accent5 3 5 2_Attribute (16-17)" xfId="10039" xr:uid="{00000000-0005-0000-0000-00006A440000}"/>
    <cellStyle name="40% - Accent5 3 5 3" xfId="10040" xr:uid="{00000000-0005-0000-0000-00006B440000}"/>
    <cellStyle name="40% - Accent5 3 5 3 2" xfId="10041" xr:uid="{00000000-0005-0000-0000-00006C440000}"/>
    <cellStyle name="40% - Accent5 3 5 3 2 2" xfId="10042" xr:uid="{00000000-0005-0000-0000-00006D440000}"/>
    <cellStyle name="40% - Accent5 3 5 3 2 2 2" xfId="23621" xr:uid="{00000000-0005-0000-0000-00006E440000}"/>
    <cellStyle name="40% - Accent5 3 5 3 2 2_CountryRegionMap" xfId="33314" xr:uid="{00000000-0005-0000-0000-00006F440000}"/>
    <cellStyle name="40% - Accent5 3 5 3 2 3" xfId="10043" xr:uid="{00000000-0005-0000-0000-000070440000}"/>
    <cellStyle name="40% - Accent5 3 5 3 2 3 2" xfId="23622" xr:uid="{00000000-0005-0000-0000-000071440000}"/>
    <cellStyle name="40% - Accent5 3 5 3 2 3_CountryRegionMap" xfId="33315" xr:uid="{00000000-0005-0000-0000-000072440000}"/>
    <cellStyle name="40% - Accent5 3 5 3 2 4" xfId="23623" xr:uid="{00000000-0005-0000-0000-000073440000}"/>
    <cellStyle name="40% - Accent5 3 5 3 2_Attribute (16-17)" xfId="10044" xr:uid="{00000000-0005-0000-0000-000074440000}"/>
    <cellStyle name="40% - Accent5 3 5 3 3" xfId="10045" xr:uid="{00000000-0005-0000-0000-000075440000}"/>
    <cellStyle name="40% - Accent5 3 5 3 3 2" xfId="23624" xr:uid="{00000000-0005-0000-0000-000076440000}"/>
    <cellStyle name="40% - Accent5 3 5 3 3_CountryRegionMap" xfId="33316" xr:uid="{00000000-0005-0000-0000-000077440000}"/>
    <cellStyle name="40% - Accent5 3 5 3 4" xfId="23625" xr:uid="{00000000-0005-0000-0000-000078440000}"/>
    <cellStyle name="40% - Accent5 3 5 3 5" xfId="23626" xr:uid="{00000000-0005-0000-0000-000079440000}"/>
    <cellStyle name="40% - Accent5 3 5 3 6" xfId="23627" xr:uid="{00000000-0005-0000-0000-00007A440000}"/>
    <cellStyle name="40% - Accent5 3 5 3 7" xfId="23628" xr:uid="{00000000-0005-0000-0000-00007B440000}"/>
    <cellStyle name="40% - Accent5 3 5 3_Attribute (16-17)" xfId="10046" xr:uid="{00000000-0005-0000-0000-00007C440000}"/>
    <cellStyle name="40% - Accent5 3 5 4" xfId="10047" xr:uid="{00000000-0005-0000-0000-00007D440000}"/>
    <cellStyle name="40% - Accent5 3 5 4 2" xfId="10048" xr:uid="{00000000-0005-0000-0000-00007E440000}"/>
    <cellStyle name="40% - Accent5 3 5 4 2 2" xfId="10049" xr:uid="{00000000-0005-0000-0000-00007F440000}"/>
    <cellStyle name="40% - Accent5 3 5 4 2 2 2" xfId="23629" xr:uid="{00000000-0005-0000-0000-000080440000}"/>
    <cellStyle name="40% - Accent5 3 5 4 2 2_CountryRegionMap" xfId="33317" xr:uid="{00000000-0005-0000-0000-000081440000}"/>
    <cellStyle name="40% - Accent5 3 5 4 2 3" xfId="10050" xr:uid="{00000000-0005-0000-0000-000082440000}"/>
    <cellStyle name="40% - Accent5 3 5 4 2 3 2" xfId="23630" xr:uid="{00000000-0005-0000-0000-000083440000}"/>
    <cellStyle name="40% - Accent5 3 5 4 2 3_CountryRegionMap" xfId="33318" xr:uid="{00000000-0005-0000-0000-000084440000}"/>
    <cellStyle name="40% - Accent5 3 5 4 2 4" xfId="23631" xr:uid="{00000000-0005-0000-0000-000085440000}"/>
    <cellStyle name="40% - Accent5 3 5 4 2_Attribute (16-17)" xfId="10051" xr:uid="{00000000-0005-0000-0000-000086440000}"/>
    <cellStyle name="40% - Accent5 3 5 4 3" xfId="10052" xr:uid="{00000000-0005-0000-0000-000087440000}"/>
    <cellStyle name="40% - Accent5 3 5 4 3 2" xfId="23632" xr:uid="{00000000-0005-0000-0000-000088440000}"/>
    <cellStyle name="40% - Accent5 3 5 4 3_CountryRegionMap" xfId="33319" xr:uid="{00000000-0005-0000-0000-000089440000}"/>
    <cellStyle name="40% - Accent5 3 5 4 4" xfId="23633" xr:uid="{00000000-0005-0000-0000-00008A440000}"/>
    <cellStyle name="40% - Accent5 3 5 4 5" xfId="23634" xr:uid="{00000000-0005-0000-0000-00008B440000}"/>
    <cellStyle name="40% - Accent5 3 5 4 6" xfId="23635" xr:uid="{00000000-0005-0000-0000-00008C440000}"/>
    <cellStyle name="40% - Accent5 3 5 4 7" xfId="23636" xr:uid="{00000000-0005-0000-0000-00008D440000}"/>
    <cellStyle name="40% - Accent5 3 5 4_Attribute (16-17)" xfId="10053" xr:uid="{00000000-0005-0000-0000-00008E440000}"/>
    <cellStyle name="40% - Accent5 3 5 5" xfId="10054" xr:uid="{00000000-0005-0000-0000-00008F440000}"/>
    <cellStyle name="40% - Accent5 3 5 6" xfId="10055" xr:uid="{00000000-0005-0000-0000-000090440000}"/>
    <cellStyle name="40% - Accent5 3 5 7" xfId="10056" xr:uid="{00000000-0005-0000-0000-000091440000}"/>
    <cellStyle name="40% - Accent5 3 5 8" xfId="10057" xr:uid="{00000000-0005-0000-0000-000092440000}"/>
    <cellStyle name="40% - Accent5 3 5 8 2" xfId="10058" xr:uid="{00000000-0005-0000-0000-000093440000}"/>
    <cellStyle name="40% - Accent5 3 5 8 2 2" xfId="23637" xr:uid="{00000000-0005-0000-0000-000094440000}"/>
    <cellStyle name="40% - Accent5 3 5 8 2_CountryRegionMap" xfId="33320" xr:uid="{00000000-0005-0000-0000-000095440000}"/>
    <cellStyle name="40% - Accent5 3 5 8 3" xfId="10059" xr:uid="{00000000-0005-0000-0000-000096440000}"/>
    <cellStyle name="40% - Accent5 3 5 8 3 2" xfId="23638" xr:uid="{00000000-0005-0000-0000-000097440000}"/>
    <cellStyle name="40% - Accent5 3 5 8 3_CountryRegionMap" xfId="33321" xr:uid="{00000000-0005-0000-0000-000098440000}"/>
    <cellStyle name="40% - Accent5 3 5 8 4" xfId="23639" xr:uid="{00000000-0005-0000-0000-000099440000}"/>
    <cellStyle name="40% - Accent5 3 5 8_Attribute (16-17)" xfId="10060" xr:uid="{00000000-0005-0000-0000-00009A440000}"/>
    <cellStyle name="40% - Accent5 3 5 9" xfId="10061" xr:uid="{00000000-0005-0000-0000-00009B440000}"/>
    <cellStyle name="40% - Accent5 3 5 9 2" xfId="23640" xr:uid="{00000000-0005-0000-0000-00009C440000}"/>
    <cellStyle name="40% - Accent5 3 5 9_CountryRegionMap" xfId="33322" xr:uid="{00000000-0005-0000-0000-00009D440000}"/>
    <cellStyle name="40% - Accent5 3 5_Attribute (16-17)" xfId="10062" xr:uid="{00000000-0005-0000-0000-00009E440000}"/>
    <cellStyle name="40% - Accent5 3 6" xfId="10063" xr:uid="{00000000-0005-0000-0000-00009F440000}"/>
    <cellStyle name="40% - Accent5 3 6 2" xfId="10064" xr:uid="{00000000-0005-0000-0000-0000A0440000}"/>
    <cellStyle name="40% - Accent5 3 6 2 2" xfId="10065" xr:uid="{00000000-0005-0000-0000-0000A1440000}"/>
    <cellStyle name="40% - Accent5 3 6 2 2 2" xfId="23641" xr:uid="{00000000-0005-0000-0000-0000A2440000}"/>
    <cellStyle name="40% - Accent5 3 6 2 2_CountryRegionMap" xfId="33323" xr:uid="{00000000-0005-0000-0000-0000A3440000}"/>
    <cellStyle name="40% - Accent5 3 6 2 3" xfId="10066" xr:uid="{00000000-0005-0000-0000-0000A4440000}"/>
    <cellStyle name="40% - Accent5 3 6 2 3 2" xfId="23642" xr:uid="{00000000-0005-0000-0000-0000A5440000}"/>
    <cellStyle name="40% - Accent5 3 6 2 3_CountryRegionMap" xfId="33324" xr:uid="{00000000-0005-0000-0000-0000A6440000}"/>
    <cellStyle name="40% - Accent5 3 6 2 4" xfId="23643" xr:uid="{00000000-0005-0000-0000-0000A7440000}"/>
    <cellStyle name="40% - Accent5 3 6 2_Attribute (16-17)" xfId="10067" xr:uid="{00000000-0005-0000-0000-0000A8440000}"/>
    <cellStyle name="40% - Accent5 3 6 3" xfId="10068" xr:uid="{00000000-0005-0000-0000-0000A9440000}"/>
    <cellStyle name="40% - Accent5 3 6 3 2" xfId="23644" xr:uid="{00000000-0005-0000-0000-0000AA440000}"/>
    <cellStyle name="40% - Accent5 3 6 3_CountryRegionMap" xfId="33325" xr:uid="{00000000-0005-0000-0000-0000AB440000}"/>
    <cellStyle name="40% - Accent5 3 6 4" xfId="23645" xr:uid="{00000000-0005-0000-0000-0000AC440000}"/>
    <cellStyle name="40% - Accent5 3 6 5" xfId="23646" xr:uid="{00000000-0005-0000-0000-0000AD440000}"/>
    <cellStyle name="40% - Accent5 3 6 6" xfId="23647" xr:uid="{00000000-0005-0000-0000-0000AE440000}"/>
    <cellStyle name="40% - Accent5 3 6 7" xfId="23648" xr:uid="{00000000-0005-0000-0000-0000AF440000}"/>
    <cellStyle name="40% - Accent5 3 6_Attribute (16-17)" xfId="10069" xr:uid="{00000000-0005-0000-0000-0000B0440000}"/>
    <cellStyle name="40% - Accent5 3 7" xfId="10070" xr:uid="{00000000-0005-0000-0000-0000B1440000}"/>
    <cellStyle name="40% - Accent5 3 7 2" xfId="10071" xr:uid="{00000000-0005-0000-0000-0000B2440000}"/>
    <cellStyle name="40% - Accent5 3 7 2 2" xfId="10072" xr:uid="{00000000-0005-0000-0000-0000B3440000}"/>
    <cellStyle name="40% - Accent5 3 7 2 2 2" xfId="23649" xr:uid="{00000000-0005-0000-0000-0000B4440000}"/>
    <cellStyle name="40% - Accent5 3 7 2 2_CountryRegionMap" xfId="33326" xr:uid="{00000000-0005-0000-0000-0000B5440000}"/>
    <cellStyle name="40% - Accent5 3 7 2 3" xfId="10073" xr:uid="{00000000-0005-0000-0000-0000B6440000}"/>
    <cellStyle name="40% - Accent5 3 7 2 3 2" xfId="23650" xr:uid="{00000000-0005-0000-0000-0000B7440000}"/>
    <cellStyle name="40% - Accent5 3 7 2 3_CountryRegionMap" xfId="33327" xr:uid="{00000000-0005-0000-0000-0000B8440000}"/>
    <cellStyle name="40% - Accent5 3 7 2 4" xfId="23651" xr:uid="{00000000-0005-0000-0000-0000B9440000}"/>
    <cellStyle name="40% - Accent5 3 7 2_Attribute (16-17)" xfId="10074" xr:uid="{00000000-0005-0000-0000-0000BA440000}"/>
    <cellStyle name="40% - Accent5 3 7 3" xfId="10075" xr:uid="{00000000-0005-0000-0000-0000BB440000}"/>
    <cellStyle name="40% - Accent5 3 7 3 2" xfId="23652" xr:uid="{00000000-0005-0000-0000-0000BC440000}"/>
    <cellStyle name="40% - Accent5 3 7 3_CountryRegionMap" xfId="33328" xr:uid="{00000000-0005-0000-0000-0000BD440000}"/>
    <cellStyle name="40% - Accent5 3 7 4" xfId="23653" xr:uid="{00000000-0005-0000-0000-0000BE440000}"/>
    <cellStyle name="40% - Accent5 3 7 5" xfId="23654" xr:uid="{00000000-0005-0000-0000-0000BF440000}"/>
    <cellStyle name="40% - Accent5 3 7 6" xfId="23655" xr:uid="{00000000-0005-0000-0000-0000C0440000}"/>
    <cellStyle name="40% - Accent5 3 7 7" xfId="23656" xr:uid="{00000000-0005-0000-0000-0000C1440000}"/>
    <cellStyle name="40% - Accent5 3 7_Attribute (16-17)" xfId="10076" xr:uid="{00000000-0005-0000-0000-0000C2440000}"/>
    <cellStyle name="40% - Accent5 3 8" xfId="10077" xr:uid="{00000000-0005-0000-0000-0000C3440000}"/>
    <cellStyle name="40% - Accent5 3 8 2" xfId="10078" xr:uid="{00000000-0005-0000-0000-0000C4440000}"/>
    <cellStyle name="40% - Accent5 3 8 2 2" xfId="10079" xr:uid="{00000000-0005-0000-0000-0000C5440000}"/>
    <cellStyle name="40% - Accent5 3 8 2 2 2" xfId="23657" xr:uid="{00000000-0005-0000-0000-0000C6440000}"/>
    <cellStyle name="40% - Accent5 3 8 2 2_CountryRegionMap" xfId="33329" xr:uid="{00000000-0005-0000-0000-0000C7440000}"/>
    <cellStyle name="40% - Accent5 3 8 2 3" xfId="10080" xr:uid="{00000000-0005-0000-0000-0000C8440000}"/>
    <cellStyle name="40% - Accent5 3 8 2 3 2" xfId="23658" xr:uid="{00000000-0005-0000-0000-0000C9440000}"/>
    <cellStyle name="40% - Accent5 3 8 2 3_CountryRegionMap" xfId="33330" xr:uid="{00000000-0005-0000-0000-0000CA440000}"/>
    <cellStyle name="40% - Accent5 3 8 2 4" xfId="23659" xr:uid="{00000000-0005-0000-0000-0000CB440000}"/>
    <cellStyle name="40% - Accent5 3 8 2_Attribute (16-17)" xfId="10081" xr:uid="{00000000-0005-0000-0000-0000CC440000}"/>
    <cellStyle name="40% - Accent5 3 8 3" xfId="10082" xr:uid="{00000000-0005-0000-0000-0000CD440000}"/>
    <cellStyle name="40% - Accent5 3 8 3 2" xfId="23660" xr:uid="{00000000-0005-0000-0000-0000CE440000}"/>
    <cellStyle name="40% - Accent5 3 8 3_CountryRegionMap" xfId="33331" xr:uid="{00000000-0005-0000-0000-0000CF440000}"/>
    <cellStyle name="40% - Accent5 3 8 4" xfId="23661" xr:uid="{00000000-0005-0000-0000-0000D0440000}"/>
    <cellStyle name="40% - Accent5 3 8 5" xfId="23662" xr:uid="{00000000-0005-0000-0000-0000D1440000}"/>
    <cellStyle name="40% - Accent5 3 8 6" xfId="23663" xr:uid="{00000000-0005-0000-0000-0000D2440000}"/>
    <cellStyle name="40% - Accent5 3 8 7" xfId="23664" xr:uid="{00000000-0005-0000-0000-0000D3440000}"/>
    <cellStyle name="40% - Accent5 3 8_Attribute (16-17)" xfId="10083" xr:uid="{00000000-0005-0000-0000-0000D4440000}"/>
    <cellStyle name="40% - Accent5 3 9" xfId="10084" xr:uid="{00000000-0005-0000-0000-0000D5440000}"/>
    <cellStyle name="40% - Accent5 3_Attribute" xfId="18052" xr:uid="{00000000-0005-0000-0000-0000D6440000}"/>
    <cellStyle name="40% - Accent5 30" xfId="23665" xr:uid="{00000000-0005-0000-0000-0000D7440000}"/>
    <cellStyle name="40% - Accent5 4" xfId="163" xr:uid="{00000000-0005-0000-0000-0000D8440000}"/>
    <cellStyle name="40% - Accent5 5" xfId="148" xr:uid="{00000000-0005-0000-0000-0000D9440000}"/>
    <cellStyle name="40% - Accent5 5 10" xfId="10085" xr:uid="{00000000-0005-0000-0000-0000DA440000}"/>
    <cellStyle name="40% - Accent5 5 11" xfId="10086" xr:uid="{00000000-0005-0000-0000-0000DB440000}"/>
    <cellStyle name="40% - Accent5 5 11 2" xfId="10087" xr:uid="{00000000-0005-0000-0000-0000DC440000}"/>
    <cellStyle name="40% - Accent5 5 11 2 2" xfId="23666" xr:uid="{00000000-0005-0000-0000-0000DD440000}"/>
    <cellStyle name="40% - Accent5 5 11 2_CountryRegionMap" xfId="33332" xr:uid="{00000000-0005-0000-0000-0000DE440000}"/>
    <cellStyle name="40% - Accent5 5 11 3" xfId="10088" xr:uid="{00000000-0005-0000-0000-0000DF440000}"/>
    <cellStyle name="40% - Accent5 5 11 3 2" xfId="23667" xr:uid="{00000000-0005-0000-0000-0000E0440000}"/>
    <cellStyle name="40% - Accent5 5 11 3_CountryRegionMap" xfId="33333" xr:uid="{00000000-0005-0000-0000-0000E1440000}"/>
    <cellStyle name="40% - Accent5 5 11 4" xfId="23668" xr:uid="{00000000-0005-0000-0000-0000E2440000}"/>
    <cellStyle name="40% - Accent5 5 11_Attribute (16-17)" xfId="10089" xr:uid="{00000000-0005-0000-0000-0000E3440000}"/>
    <cellStyle name="40% - Accent5 5 12" xfId="10090" xr:uid="{00000000-0005-0000-0000-0000E4440000}"/>
    <cellStyle name="40% - Accent5 5 12 2" xfId="23669" xr:uid="{00000000-0005-0000-0000-0000E5440000}"/>
    <cellStyle name="40% - Accent5 5 12_CountryRegionMap" xfId="33334" xr:uid="{00000000-0005-0000-0000-0000E6440000}"/>
    <cellStyle name="40% - Accent5 5 13" xfId="23670" xr:uid="{00000000-0005-0000-0000-0000E7440000}"/>
    <cellStyle name="40% - Accent5 5 14" xfId="23671" xr:uid="{00000000-0005-0000-0000-0000E8440000}"/>
    <cellStyle name="40% - Accent5 5 15" xfId="23672" xr:uid="{00000000-0005-0000-0000-0000E9440000}"/>
    <cellStyle name="40% - Accent5 5 16" xfId="23673" xr:uid="{00000000-0005-0000-0000-0000EA440000}"/>
    <cellStyle name="40% - Accent5 5 17" xfId="23674" xr:uid="{00000000-0005-0000-0000-0000EB440000}"/>
    <cellStyle name="40% - Accent5 5 18" xfId="23675" xr:uid="{00000000-0005-0000-0000-0000EC440000}"/>
    <cellStyle name="40% - Accent5 5 2" xfId="253" xr:uid="{00000000-0005-0000-0000-0000ED440000}"/>
    <cellStyle name="40% - Accent5 5 2 10" xfId="10091" xr:uid="{00000000-0005-0000-0000-0000EE440000}"/>
    <cellStyle name="40% - Accent5 5 2 10 2" xfId="10092" xr:uid="{00000000-0005-0000-0000-0000EF440000}"/>
    <cellStyle name="40% - Accent5 5 2 10 2 2" xfId="23676" xr:uid="{00000000-0005-0000-0000-0000F0440000}"/>
    <cellStyle name="40% - Accent5 5 2 10 2_CountryRegionMap" xfId="33335" xr:uid="{00000000-0005-0000-0000-0000F1440000}"/>
    <cellStyle name="40% - Accent5 5 2 10 3" xfId="10093" xr:uid="{00000000-0005-0000-0000-0000F2440000}"/>
    <cellStyle name="40% - Accent5 5 2 10 3 2" xfId="23677" xr:uid="{00000000-0005-0000-0000-0000F3440000}"/>
    <cellStyle name="40% - Accent5 5 2 10 3_CountryRegionMap" xfId="33336" xr:uid="{00000000-0005-0000-0000-0000F4440000}"/>
    <cellStyle name="40% - Accent5 5 2 10 4" xfId="23678" xr:uid="{00000000-0005-0000-0000-0000F5440000}"/>
    <cellStyle name="40% - Accent5 5 2 10_Attribute (16-17)" xfId="10094" xr:uid="{00000000-0005-0000-0000-0000F6440000}"/>
    <cellStyle name="40% - Accent5 5 2 11" xfId="10095" xr:uid="{00000000-0005-0000-0000-0000F7440000}"/>
    <cellStyle name="40% - Accent5 5 2 11 2" xfId="23679" xr:uid="{00000000-0005-0000-0000-0000F8440000}"/>
    <cellStyle name="40% - Accent5 5 2 11_CountryRegionMap" xfId="33337" xr:uid="{00000000-0005-0000-0000-0000F9440000}"/>
    <cellStyle name="40% - Accent5 5 2 12" xfId="23680" xr:uid="{00000000-0005-0000-0000-0000FA440000}"/>
    <cellStyle name="40% - Accent5 5 2 13" xfId="23681" xr:uid="{00000000-0005-0000-0000-0000FB440000}"/>
    <cellStyle name="40% - Accent5 5 2 14" xfId="23682" xr:uid="{00000000-0005-0000-0000-0000FC440000}"/>
    <cellStyle name="40% - Accent5 5 2 15" xfId="23683" xr:uid="{00000000-0005-0000-0000-0000FD440000}"/>
    <cellStyle name="40% - Accent5 5 2 16" xfId="23684" xr:uid="{00000000-0005-0000-0000-0000FE440000}"/>
    <cellStyle name="40% - Accent5 5 2 17" xfId="23685" xr:uid="{00000000-0005-0000-0000-0000FF440000}"/>
    <cellStyle name="40% - Accent5 5 2 2" xfId="10096" xr:uid="{00000000-0005-0000-0000-000000450000}"/>
    <cellStyle name="40% - Accent5 5 2 2 10" xfId="23686" xr:uid="{00000000-0005-0000-0000-000001450000}"/>
    <cellStyle name="40% - Accent5 5 2 2 2" xfId="10097" xr:uid="{00000000-0005-0000-0000-000002450000}"/>
    <cellStyle name="40% - Accent5 5 2 2 2 2" xfId="10098" xr:uid="{00000000-0005-0000-0000-000003450000}"/>
    <cellStyle name="40% - Accent5 5 2 2 2 2 2" xfId="10099" xr:uid="{00000000-0005-0000-0000-000004450000}"/>
    <cellStyle name="40% - Accent5 5 2 2 2 2 2 2" xfId="23687" xr:uid="{00000000-0005-0000-0000-000005450000}"/>
    <cellStyle name="40% - Accent5 5 2 2 2 2 2_CountryRegionMap" xfId="33338" xr:uid="{00000000-0005-0000-0000-000006450000}"/>
    <cellStyle name="40% - Accent5 5 2 2 2 2 3" xfId="10100" xr:uid="{00000000-0005-0000-0000-000007450000}"/>
    <cellStyle name="40% - Accent5 5 2 2 2 2 3 2" xfId="23688" xr:uid="{00000000-0005-0000-0000-000008450000}"/>
    <cellStyle name="40% - Accent5 5 2 2 2 2 3_CountryRegionMap" xfId="33339" xr:uid="{00000000-0005-0000-0000-000009450000}"/>
    <cellStyle name="40% - Accent5 5 2 2 2 2 4" xfId="23689" xr:uid="{00000000-0005-0000-0000-00000A450000}"/>
    <cellStyle name="40% - Accent5 5 2 2 2 2_Attribute (16-17)" xfId="10101" xr:uid="{00000000-0005-0000-0000-00000B450000}"/>
    <cellStyle name="40% - Accent5 5 2 2 2 3" xfId="10102" xr:uid="{00000000-0005-0000-0000-00000C450000}"/>
    <cellStyle name="40% - Accent5 5 2 2 2 3 2" xfId="23690" xr:uid="{00000000-0005-0000-0000-00000D450000}"/>
    <cellStyle name="40% - Accent5 5 2 2 2 3_CountryRegionMap" xfId="33340" xr:uid="{00000000-0005-0000-0000-00000E450000}"/>
    <cellStyle name="40% - Accent5 5 2 2 2 4" xfId="23691" xr:uid="{00000000-0005-0000-0000-00000F450000}"/>
    <cellStyle name="40% - Accent5 5 2 2 2 5" xfId="23692" xr:uid="{00000000-0005-0000-0000-000010450000}"/>
    <cellStyle name="40% - Accent5 5 2 2 2 6" xfId="23693" xr:uid="{00000000-0005-0000-0000-000011450000}"/>
    <cellStyle name="40% - Accent5 5 2 2 2 7" xfId="23694" xr:uid="{00000000-0005-0000-0000-000012450000}"/>
    <cellStyle name="40% - Accent5 5 2 2 2_Attribute (16-17)" xfId="10103" xr:uid="{00000000-0005-0000-0000-000013450000}"/>
    <cellStyle name="40% - Accent5 5 2 2 3" xfId="10104" xr:uid="{00000000-0005-0000-0000-000014450000}"/>
    <cellStyle name="40% - Accent5 5 2 2 3 2" xfId="10105" xr:uid="{00000000-0005-0000-0000-000015450000}"/>
    <cellStyle name="40% - Accent5 5 2 2 3 2 2" xfId="10106" xr:uid="{00000000-0005-0000-0000-000016450000}"/>
    <cellStyle name="40% - Accent5 5 2 2 3 2 2 2" xfId="23695" xr:uid="{00000000-0005-0000-0000-000017450000}"/>
    <cellStyle name="40% - Accent5 5 2 2 3 2 2_CountryRegionMap" xfId="33341" xr:uid="{00000000-0005-0000-0000-000018450000}"/>
    <cellStyle name="40% - Accent5 5 2 2 3 2 3" xfId="10107" xr:uid="{00000000-0005-0000-0000-000019450000}"/>
    <cellStyle name="40% - Accent5 5 2 2 3 2 3 2" xfId="23696" xr:uid="{00000000-0005-0000-0000-00001A450000}"/>
    <cellStyle name="40% - Accent5 5 2 2 3 2 3_CountryRegionMap" xfId="33342" xr:uid="{00000000-0005-0000-0000-00001B450000}"/>
    <cellStyle name="40% - Accent5 5 2 2 3 2 4" xfId="23697" xr:uid="{00000000-0005-0000-0000-00001C450000}"/>
    <cellStyle name="40% - Accent5 5 2 2 3 2_Attribute (16-17)" xfId="10108" xr:uid="{00000000-0005-0000-0000-00001D450000}"/>
    <cellStyle name="40% - Accent5 5 2 2 3 3" xfId="10109" xr:uid="{00000000-0005-0000-0000-00001E450000}"/>
    <cellStyle name="40% - Accent5 5 2 2 3 3 2" xfId="23698" xr:uid="{00000000-0005-0000-0000-00001F450000}"/>
    <cellStyle name="40% - Accent5 5 2 2 3 3_CountryRegionMap" xfId="33343" xr:uid="{00000000-0005-0000-0000-000020450000}"/>
    <cellStyle name="40% - Accent5 5 2 2 3 4" xfId="23699" xr:uid="{00000000-0005-0000-0000-000021450000}"/>
    <cellStyle name="40% - Accent5 5 2 2 3 5" xfId="23700" xr:uid="{00000000-0005-0000-0000-000022450000}"/>
    <cellStyle name="40% - Accent5 5 2 2 3 6" xfId="23701" xr:uid="{00000000-0005-0000-0000-000023450000}"/>
    <cellStyle name="40% - Accent5 5 2 2 3 7" xfId="23702" xr:uid="{00000000-0005-0000-0000-000024450000}"/>
    <cellStyle name="40% - Accent5 5 2 2 3_Attribute (16-17)" xfId="10110" xr:uid="{00000000-0005-0000-0000-000025450000}"/>
    <cellStyle name="40% - Accent5 5 2 2 4" xfId="10111" xr:uid="{00000000-0005-0000-0000-000026450000}"/>
    <cellStyle name="40% - Accent5 5 2 2 4 2" xfId="10112" xr:uid="{00000000-0005-0000-0000-000027450000}"/>
    <cellStyle name="40% - Accent5 5 2 2 4 2 2" xfId="10113" xr:uid="{00000000-0005-0000-0000-000028450000}"/>
    <cellStyle name="40% - Accent5 5 2 2 4 2 2 2" xfId="23703" xr:uid="{00000000-0005-0000-0000-000029450000}"/>
    <cellStyle name="40% - Accent5 5 2 2 4 2 2_CountryRegionMap" xfId="33344" xr:uid="{00000000-0005-0000-0000-00002A450000}"/>
    <cellStyle name="40% - Accent5 5 2 2 4 2 3" xfId="10114" xr:uid="{00000000-0005-0000-0000-00002B450000}"/>
    <cellStyle name="40% - Accent5 5 2 2 4 2 3 2" xfId="23704" xr:uid="{00000000-0005-0000-0000-00002C450000}"/>
    <cellStyle name="40% - Accent5 5 2 2 4 2 3_CountryRegionMap" xfId="33345" xr:uid="{00000000-0005-0000-0000-00002D450000}"/>
    <cellStyle name="40% - Accent5 5 2 2 4 2 4" xfId="23705" xr:uid="{00000000-0005-0000-0000-00002E450000}"/>
    <cellStyle name="40% - Accent5 5 2 2 4 2_Attribute (16-17)" xfId="10115" xr:uid="{00000000-0005-0000-0000-00002F450000}"/>
    <cellStyle name="40% - Accent5 5 2 2 4 3" xfId="10116" xr:uid="{00000000-0005-0000-0000-000030450000}"/>
    <cellStyle name="40% - Accent5 5 2 2 4 3 2" xfId="23706" xr:uid="{00000000-0005-0000-0000-000031450000}"/>
    <cellStyle name="40% - Accent5 5 2 2 4 3_CountryRegionMap" xfId="33346" xr:uid="{00000000-0005-0000-0000-000032450000}"/>
    <cellStyle name="40% - Accent5 5 2 2 4 4" xfId="23707" xr:uid="{00000000-0005-0000-0000-000033450000}"/>
    <cellStyle name="40% - Accent5 5 2 2 4 5" xfId="23708" xr:uid="{00000000-0005-0000-0000-000034450000}"/>
    <cellStyle name="40% - Accent5 5 2 2 4 6" xfId="23709" xr:uid="{00000000-0005-0000-0000-000035450000}"/>
    <cellStyle name="40% - Accent5 5 2 2 4 7" xfId="23710" xr:uid="{00000000-0005-0000-0000-000036450000}"/>
    <cellStyle name="40% - Accent5 5 2 2 4_Attribute (16-17)" xfId="10117" xr:uid="{00000000-0005-0000-0000-000037450000}"/>
    <cellStyle name="40% - Accent5 5 2 2 5" xfId="10118" xr:uid="{00000000-0005-0000-0000-000038450000}"/>
    <cellStyle name="40% - Accent5 5 2 2 6" xfId="10119" xr:uid="{00000000-0005-0000-0000-000039450000}"/>
    <cellStyle name="40% - Accent5 5 2 2 7" xfId="10120" xr:uid="{00000000-0005-0000-0000-00003A450000}"/>
    <cellStyle name="40% - Accent5 5 2 2 8" xfId="10121" xr:uid="{00000000-0005-0000-0000-00003B450000}"/>
    <cellStyle name="40% - Accent5 5 2 2 8 2" xfId="10122" xr:uid="{00000000-0005-0000-0000-00003C450000}"/>
    <cellStyle name="40% - Accent5 5 2 2 8 2 2" xfId="23711" xr:uid="{00000000-0005-0000-0000-00003D450000}"/>
    <cellStyle name="40% - Accent5 5 2 2 8 2_CountryRegionMap" xfId="33347" xr:uid="{00000000-0005-0000-0000-00003E450000}"/>
    <cellStyle name="40% - Accent5 5 2 2 8 3" xfId="10123" xr:uid="{00000000-0005-0000-0000-00003F450000}"/>
    <cellStyle name="40% - Accent5 5 2 2 8 3 2" xfId="23712" xr:uid="{00000000-0005-0000-0000-000040450000}"/>
    <cellStyle name="40% - Accent5 5 2 2 8 3_CountryRegionMap" xfId="33348" xr:uid="{00000000-0005-0000-0000-000041450000}"/>
    <cellStyle name="40% - Accent5 5 2 2 8 4" xfId="23713" xr:uid="{00000000-0005-0000-0000-000042450000}"/>
    <cellStyle name="40% - Accent5 5 2 2 8_Attribute (16-17)" xfId="10124" xr:uid="{00000000-0005-0000-0000-000043450000}"/>
    <cellStyle name="40% - Accent5 5 2 2 9" xfId="10125" xr:uid="{00000000-0005-0000-0000-000044450000}"/>
    <cellStyle name="40% - Accent5 5 2 2 9 2" xfId="23714" xr:uid="{00000000-0005-0000-0000-000045450000}"/>
    <cellStyle name="40% - Accent5 5 2 2 9_CountryRegionMap" xfId="33349" xr:uid="{00000000-0005-0000-0000-000046450000}"/>
    <cellStyle name="40% - Accent5 5 2 2_Attribute (16-17)" xfId="10126" xr:uid="{00000000-0005-0000-0000-000047450000}"/>
    <cellStyle name="40% - Accent5 5 2 3" xfId="10127" xr:uid="{00000000-0005-0000-0000-000048450000}"/>
    <cellStyle name="40% - Accent5 5 2 3 10" xfId="23715" xr:uid="{00000000-0005-0000-0000-000049450000}"/>
    <cellStyle name="40% - Accent5 5 2 3 2" xfId="10128" xr:uid="{00000000-0005-0000-0000-00004A450000}"/>
    <cellStyle name="40% - Accent5 5 2 3 2 2" xfId="10129" xr:uid="{00000000-0005-0000-0000-00004B450000}"/>
    <cellStyle name="40% - Accent5 5 2 3 2 2 2" xfId="10130" xr:uid="{00000000-0005-0000-0000-00004C450000}"/>
    <cellStyle name="40% - Accent5 5 2 3 2 2 2 2" xfId="23716" xr:uid="{00000000-0005-0000-0000-00004D450000}"/>
    <cellStyle name="40% - Accent5 5 2 3 2 2 2_CountryRegionMap" xfId="33350" xr:uid="{00000000-0005-0000-0000-00004E450000}"/>
    <cellStyle name="40% - Accent5 5 2 3 2 2 3" xfId="10131" xr:uid="{00000000-0005-0000-0000-00004F450000}"/>
    <cellStyle name="40% - Accent5 5 2 3 2 2 3 2" xfId="23717" xr:uid="{00000000-0005-0000-0000-000050450000}"/>
    <cellStyle name="40% - Accent5 5 2 3 2 2 3_CountryRegionMap" xfId="33351" xr:uid="{00000000-0005-0000-0000-000051450000}"/>
    <cellStyle name="40% - Accent5 5 2 3 2 2 4" xfId="23718" xr:uid="{00000000-0005-0000-0000-000052450000}"/>
    <cellStyle name="40% - Accent5 5 2 3 2 2_Attribute (16-17)" xfId="10132" xr:uid="{00000000-0005-0000-0000-000053450000}"/>
    <cellStyle name="40% - Accent5 5 2 3 2 3" xfId="10133" xr:uid="{00000000-0005-0000-0000-000054450000}"/>
    <cellStyle name="40% - Accent5 5 2 3 2 3 2" xfId="23719" xr:uid="{00000000-0005-0000-0000-000055450000}"/>
    <cellStyle name="40% - Accent5 5 2 3 2 3_CountryRegionMap" xfId="33352" xr:uid="{00000000-0005-0000-0000-000056450000}"/>
    <cellStyle name="40% - Accent5 5 2 3 2 4" xfId="23720" xr:uid="{00000000-0005-0000-0000-000057450000}"/>
    <cellStyle name="40% - Accent5 5 2 3 2 5" xfId="23721" xr:uid="{00000000-0005-0000-0000-000058450000}"/>
    <cellStyle name="40% - Accent5 5 2 3 2 6" xfId="23722" xr:uid="{00000000-0005-0000-0000-000059450000}"/>
    <cellStyle name="40% - Accent5 5 2 3 2 7" xfId="23723" xr:uid="{00000000-0005-0000-0000-00005A450000}"/>
    <cellStyle name="40% - Accent5 5 2 3 2_Attribute (16-17)" xfId="10134" xr:uid="{00000000-0005-0000-0000-00005B450000}"/>
    <cellStyle name="40% - Accent5 5 2 3 3" xfId="10135" xr:uid="{00000000-0005-0000-0000-00005C450000}"/>
    <cellStyle name="40% - Accent5 5 2 3 3 2" xfId="10136" xr:uid="{00000000-0005-0000-0000-00005D450000}"/>
    <cellStyle name="40% - Accent5 5 2 3 3 2 2" xfId="10137" xr:uid="{00000000-0005-0000-0000-00005E450000}"/>
    <cellStyle name="40% - Accent5 5 2 3 3 2 2 2" xfId="23724" xr:uid="{00000000-0005-0000-0000-00005F450000}"/>
    <cellStyle name="40% - Accent5 5 2 3 3 2 2_CountryRegionMap" xfId="33353" xr:uid="{00000000-0005-0000-0000-000060450000}"/>
    <cellStyle name="40% - Accent5 5 2 3 3 2 3" xfId="10138" xr:uid="{00000000-0005-0000-0000-000061450000}"/>
    <cellStyle name="40% - Accent5 5 2 3 3 2 3 2" xfId="23725" xr:uid="{00000000-0005-0000-0000-000062450000}"/>
    <cellStyle name="40% - Accent5 5 2 3 3 2 3_CountryRegionMap" xfId="33354" xr:uid="{00000000-0005-0000-0000-000063450000}"/>
    <cellStyle name="40% - Accent5 5 2 3 3 2 4" xfId="23726" xr:uid="{00000000-0005-0000-0000-000064450000}"/>
    <cellStyle name="40% - Accent5 5 2 3 3 2_Attribute (16-17)" xfId="10139" xr:uid="{00000000-0005-0000-0000-000065450000}"/>
    <cellStyle name="40% - Accent5 5 2 3 3 3" xfId="10140" xr:uid="{00000000-0005-0000-0000-000066450000}"/>
    <cellStyle name="40% - Accent5 5 2 3 3 3 2" xfId="23727" xr:uid="{00000000-0005-0000-0000-000067450000}"/>
    <cellStyle name="40% - Accent5 5 2 3 3 3_CountryRegionMap" xfId="33355" xr:uid="{00000000-0005-0000-0000-000068450000}"/>
    <cellStyle name="40% - Accent5 5 2 3 3 4" xfId="23728" xr:uid="{00000000-0005-0000-0000-000069450000}"/>
    <cellStyle name="40% - Accent5 5 2 3 3 5" xfId="23729" xr:uid="{00000000-0005-0000-0000-00006A450000}"/>
    <cellStyle name="40% - Accent5 5 2 3 3 6" xfId="23730" xr:uid="{00000000-0005-0000-0000-00006B450000}"/>
    <cellStyle name="40% - Accent5 5 2 3 3 7" xfId="23731" xr:uid="{00000000-0005-0000-0000-00006C450000}"/>
    <cellStyle name="40% - Accent5 5 2 3 3_Attribute (16-17)" xfId="10141" xr:uid="{00000000-0005-0000-0000-00006D450000}"/>
    <cellStyle name="40% - Accent5 5 2 3 4" xfId="10142" xr:uid="{00000000-0005-0000-0000-00006E450000}"/>
    <cellStyle name="40% - Accent5 5 2 3 4 2" xfId="10143" xr:uid="{00000000-0005-0000-0000-00006F450000}"/>
    <cellStyle name="40% - Accent5 5 2 3 4 2 2" xfId="10144" xr:uid="{00000000-0005-0000-0000-000070450000}"/>
    <cellStyle name="40% - Accent5 5 2 3 4 2 2 2" xfId="23732" xr:uid="{00000000-0005-0000-0000-000071450000}"/>
    <cellStyle name="40% - Accent5 5 2 3 4 2 2_CountryRegionMap" xfId="33356" xr:uid="{00000000-0005-0000-0000-000072450000}"/>
    <cellStyle name="40% - Accent5 5 2 3 4 2 3" xfId="10145" xr:uid="{00000000-0005-0000-0000-000073450000}"/>
    <cellStyle name="40% - Accent5 5 2 3 4 2 3 2" xfId="23733" xr:uid="{00000000-0005-0000-0000-000074450000}"/>
    <cellStyle name="40% - Accent5 5 2 3 4 2 3_CountryRegionMap" xfId="33357" xr:uid="{00000000-0005-0000-0000-000075450000}"/>
    <cellStyle name="40% - Accent5 5 2 3 4 2 4" xfId="23734" xr:uid="{00000000-0005-0000-0000-000076450000}"/>
    <cellStyle name="40% - Accent5 5 2 3 4 2_Attribute (16-17)" xfId="10146" xr:uid="{00000000-0005-0000-0000-000077450000}"/>
    <cellStyle name="40% - Accent5 5 2 3 4 3" xfId="10147" xr:uid="{00000000-0005-0000-0000-000078450000}"/>
    <cellStyle name="40% - Accent5 5 2 3 4 3 2" xfId="23735" xr:uid="{00000000-0005-0000-0000-000079450000}"/>
    <cellStyle name="40% - Accent5 5 2 3 4 3_CountryRegionMap" xfId="33358" xr:uid="{00000000-0005-0000-0000-00007A450000}"/>
    <cellStyle name="40% - Accent5 5 2 3 4 4" xfId="23736" xr:uid="{00000000-0005-0000-0000-00007B450000}"/>
    <cellStyle name="40% - Accent5 5 2 3 4 5" xfId="23737" xr:uid="{00000000-0005-0000-0000-00007C450000}"/>
    <cellStyle name="40% - Accent5 5 2 3 4 6" xfId="23738" xr:uid="{00000000-0005-0000-0000-00007D450000}"/>
    <cellStyle name="40% - Accent5 5 2 3 4 7" xfId="23739" xr:uid="{00000000-0005-0000-0000-00007E450000}"/>
    <cellStyle name="40% - Accent5 5 2 3 4_Attribute (16-17)" xfId="10148" xr:uid="{00000000-0005-0000-0000-00007F450000}"/>
    <cellStyle name="40% - Accent5 5 2 3 5" xfId="10149" xr:uid="{00000000-0005-0000-0000-000080450000}"/>
    <cellStyle name="40% - Accent5 5 2 3 6" xfId="10150" xr:uid="{00000000-0005-0000-0000-000081450000}"/>
    <cellStyle name="40% - Accent5 5 2 3 7" xfId="10151" xr:uid="{00000000-0005-0000-0000-000082450000}"/>
    <cellStyle name="40% - Accent5 5 2 3 8" xfId="10152" xr:uid="{00000000-0005-0000-0000-000083450000}"/>
    <cellStyle name="40% - Accent5 5 2 3 8 2" xfId="10153" xr:uid="{00000000-0005-0000-0000-000084450000}"/>
    <cellStyle name="40% - Accent5 5 2 3 8 2 2" xfId="23740" xr:uid="{00000000-0005-0000-0000-000085450000}"/>
    <cellStyle name="40% - Accent5 5 2 3 8 2_CountryRegionMap" xfId="33359" xr:uid="{00000000-0005-0000-0000-000086450000}"/>
    <cellStyle name="40% - Accent5 5 2 3 8 3" xfId="10154" xr:uid="{00000000-0005-0000-0000-000087450000}"/>
    <cellStyle name="40% - Accent5 5 2 3 8 3 2" xfId="23741" xr:uid="{00000000-0005-0000-0000-000088450000}"/>
    <cellStyle name="40% - Accent5 5 2 3 8 3_CountryRegionMap" xfId="33360" xr:uid="{00000000-0005-0000-0000-000089450000}"/>
    <cellStyle name="40% - Accent5 5 2 3 8 4" xfId="23742" xr:uid="{00000000-0005-0000-0000-00008A450000}"/>
    <cellStyle name="40% - Accent5 5 2 3 8_Attribute (16-17)" xfId="10155" xr:uid="{00000000-0005-0000-0000-00008B450000}"/>
    <cellStyle name="40% - Accent5 5 2 3 9" xfId="10156" xr:uid="{00000000-0005-0000-0000-00008C450000}"/>
    <cellStyle name="40% - Accent5 5 2 3 9 2" xfId="23743" xr:uid="{00000000-0005-0000-0000-00008D450000}"/>
    <cellStyle name="40% - Accent5 5 2 3 9_CountryRegionMap" xfId="33361" xr:uid="{00000000-0005-0000-0000-00008E450000}"/>
    <cellStyle name="40% - Accent5 5 2 3_Attribute (16-17)" xfId="10157" xr:uid="{00000000-0005-0000-0000-00008F450000}"/>
    <cellStyle name="40% - Accent5 5 2 4" xfId="10158" xr:uid="{00000000-0005-0000-0000-000090450000}"/>
    <cellStyle name="40% - Accent5 5 2 4 2" xfId="10159" xr:uid="{00000000-0005-0000-0000-000091450000}"/>
    <cellStyle name="40% - Accent5 5 2 4 2 2" xfId="10160" xr:uid="{00000000-0005-0000-0000-000092450000}"/>
    <cellStyle name="40% - Accent5 5 2 4 2 2 2" xfId="23744" xr:uid="{00000000-0005-0000-0000-000093450000}"/>
    <cellStyle name="40% - Accent5 5 2 4 2 2_CountryRegionMap" xfId="33362" xr:uid="{00000000-0005-0000-0000-000094450000}"/>
    <cellStyle name="40% - Accent5 5 2 4 2 3" xfId="10161" xr:uid="{00000000-0005-0000-0000-000095450000}"/>
    <cellStyle name="40% - Accent5 5 2 4 2 3 2" xfId="23745" xr:uid="{00000000-0005-0000-0000-000096450000}"/>
    <cellStyle name="40% - Accent5 5 2 4 2 3_CountryRegionMap" xfId="33363" xr:uid="{00000000-0005-0000-0000-000097450000}"/>
    <cellStyle name="40% - Accent5 5 2 4 2 4" xfId="23746" xr:uid="{00000000-0005-0000-0000-000098450000}"/>
    <cellStyle name="40% - Accent5 5 2 4 2_Attribute (16-17)" xfId="10162" xr:uid="{00000000-0005-0000-0000-000099450000}"/>
    <cellStyle name="40% - Accent5 5 2 4 3" xfId="10163" xr:uid="{00000000-0005-0000-0000-00009A450000}"/>
    <cellStyle name="40% - Accent5 5 2 4 3 2" xfId="23747" xr:uid="{00000000-0005-0000-0000-00009B450000}"/>
    <cellStyle name="40% - Accent5 5 2 4 3_CountryRegionMap" xfId="33364" xr:uid="{00000000-0005-0000-0000-00009C450000}"/>
    <cellStyle name="40% - Accent5 5 2 4 4" xfId="23748" xr:uid="{00000000-0005-0000-0000-00009D450000}"/>
    <cellStyle name="40% - Accent5 5 2 4 5" xfId="23749" xr:uid="{00000000-0005-0000-0000-00009E450000}"/>
    <cellStyle name="40% - Accent5 5 2 4 6" xfId="23750" xr:uid="{00000000-0005-0000-0000-00009F450000}"/>
    <cellStyle name="40% - Accent5 5 2 4 7" xfId="23751" xr:uid="{00000000-0005-0000-0000-0000A0450000}"/>
    <cellStyle name="40% - Accent5 5 2 4_Attribute (16-17)" xfId="10164" xr:uid="{00000000-0005-0000-0000-0000A1450000}"/>
    <cellStyle name="40% - Accent5 5 2 5" xfId="10165" xr:uid="{00000000-0005-0000-0000-0000A2450000}"/>
    <cellStyle name="40% - Accent5 5 2 5 2" xfId="10166" xr:uid="{00000000-0005-0000-0000-0000A3450000}"/>
    <cellStyle name="40% - Accent5 5 2 5 2 2" xfId="10167" xr:uid="{00000000-0005-0000-0000-0000A4450000}"/>
    <cellStyle name="40% - Accent5 5 2 5 2 2 2" xfId="23752" xr:uid="{00000000-0005-0000-0000-0000A5450000}"/>
    <cellStyle name="40% - Accent5 5 2 5 2 2_CountryRegionMap" xfId="33365" xr:uid="{00000000-0005-0000-0000-0000A6450000}"/>
    <cellStyle name="40% - Accent5 5 2 5 2 3" xfId="10168" xr:uid="{00000000-0005-0000-0000-0000A7450000}"/>
    <cellStyle name="40% - Accent5 5 2 5 2 3 2" xfId="23753" xr:uid="{00000000-0005-0000-0000-0000A8450000}"/>
    <cellStyle name="40% - Accent5 5 2 5 2 3_CountryRegionMap" xfId="33366" xr:uid="{00000000-0005-0000-0000-0000A9450000}"/>
    <cellStyle name="40% - Accent5 5 2 5 2 4" xfId="23754" xr:uid="{00000000-0005-0000-0000-0000AA450000}"/>
    <cellStyle name="40% - Accent5 5 2 5 2_Attribute (16-17)" xfId="10169" xr:uid="{00000000-0005-0000-0000-0000AB450000}"/>
    <cellStyle name="40% - Accent5 5 2 5 3" xfId="10170" xr:uid="{00000000-0005-0000-0000-0000AC450000}"/>
    <cellStyle name="40% - Accent5 5 2 5 3 2" xfId="23755" xr:uid="{00000000-0005-0000-0000-0000AD450000}"/>
    <cellStyle name="40% - Accent5 5 2 5 3_CountryRegionMap" xfId="33367" xr:uid="{00000000-0005-0000-0000-0000AE450000}"/>
    <cellStyle name="40% - Accent5 5 2 5 4" xfId="23756" xr:uid="{00000000-0005-0000-0000-0000AF450000}"/>
    <cellStyle name="40% - Accent5 5 2 5 5" xfId="23757" xr:uid="{00000000-0005-0000-0000-0000B0450000}"/>
    <cellStyle name="40% - Accent5 5 2 5 6" xfId="23758" xr:uid="{00000000-0005-0000-0000-0000B1450000}"/>
    <cellStyle name="40% - Accent5 5 2 5 7" xfId="23759" xr:uid="{00000000-0005-0000-0000-0000B2450000}"/>
    <cellStyle name="40% - Accent5 5 2 5_Attribute (16-17)" xfId="10171" xr:uid="{00000000-0005-0000-0000-0000B3450000}"/>
    <cellStyle name="40% - Accent5 5 2 6" xfId="10172" xr:uid="{00000000-0005-0000-0000-0000B4450000}"/>
    <cellStyle name="40% - Accent5 5 2 6 2" xfId="10173" xr:uid="{00000000-0005-0000-0000-0000B5450000}"/>
    <cellStyle name="40% - Accent5 5 2 6 2 2" xfId="10174" xr:uid="{00000000-0005-0000-0000-0000B6450000}"/>
    <cellStyle name="40% - Accent5 5 2 6 2 2 2" xfId="23760" xr:uid="{00000000-0005-0000-0000-0000B7450000}"/>
    <cellStyle name="40% - Accent5 5 2 6 2 2_CountryRegionMap" xfId="33368" xr:uid="{00000000-0005-0000-0000-0000B8450000}"/>
    <cellStyle name="40% - Accent5 5 2 6 2 3" xfId="10175" xr:uid="{00000000-0005-0000-0000-0000B9450000}"/>
    <cellStyle name="40% - Accent5 5 2 6 2 3 2" xfId="23761" xr:uid="{00000000-0005-0000-0000-0000BA450000}"/>
    <cellStyle name="40% - Accent5 5 2 6 2 3_CountryRegionMap" xfId="33369" xr:uid="{00000000-0005-0000-0000-0000BB450000}"/>
    <cellStyle name="40% - Accent5 5 2 6 2 4" xfId="23762" xr:uid="{00000000-0005-0000-0000-0000BC450000}"/>
    <cellStyle name="40% - Accent5 5 2 6 2_Attribute (16-17)" xfId="10176" xr:uid="{00000000-0005-0000-0000-0000BD450000}"/>
    <cellStyle name="40% - Accent5 5 2 6 3" xfId="10177" xr:uid="{00000000-0005-0000-0000-0000BE450000}"/>
    <cellStyle name="40% - Accent5 5 2 6 3 2" xfId="23763" xr:uid="{00000000-0005-0000-0000-0000BF450000}"/>
    <cellStyle name="40% - Accent5 5 2 6 3_CountryRegionMap" xfId="33370" xr:uid="{00000000-0005-0000-0000-0000C0450000}"/>
    <cellStyle name="40% - Accent5 5 2 6 4" xfId="23764" xr:uid="{00000000-0005-0000-0000-0000C1450000}"/>
    <cellStyle name="40% - Accent5 5 2 6 5" xfId="23765" xr:uid="{00000000-0005-0000-0000-0000C2450000}"/>
    <cellStyle name="40% - Accent5 5 2 6 6" xfId="23766" xr:uid="{00000000-0005-0000-0000-0000C3450000}"/>
    <cellStyle name="40% - Accent5 5 2 6 7" xfId="23767" xr:uid="{00000000-0005-0000-0000-0000C4450000}"/>
    <cellStyle name="40% - Accent5 5 2 6_Attribute (16-17)" xfId="10178" xr:uid="{00000000-0005-0000-0000-0000C5450000}"/>
    <cellStyle name="40% - Accent5 5 2 7" xfId="10179" xr:uid="{00000000-0005-0000-0000-0000C6450000}"/>
    <cellStyle name="40% - Accent5 5 2 8" xfId="10180" xr:uid="{00000000-0005-0000-0000-0000C7450000}"/>
    <cellStyle name="40% - Accent5 5 2 9" xfId="10181" xr:uid="{00000000-0005-0000-0000-0000C8450000}"/>
    <cellStyle name="40% - Accent5 5 2_Attribute" xfId="18057" xr:uid="{00000000-0005-0000-0000-0000C9450000}"/>
    <cellStyle name="40% - Accent5 5 3" xfId="10182" xr:uid="{00000000-0005-0000-0000-0000CA450000}"/>
    <cellStyle name="40% - Accent5 5 3 10" xfId="23768" xr:uid="{00000000-0005-0000-0000-0000CB450000}"/>
    <cellStyle name="40% - Accent5 5 3 2" xfId="10183" xr:uid="{00000000-0005-0000-0000-0000CC450000}"/>
    <cellStyle name="40% - Accent5 5 3 2 2" xfId="10184" xr:uid="{00000000-0005-0000-0000-0000CD450000}"/>
    <cellStyle name="40% - Accent5 5 3 2 2 2" xfId="10185" xr:uid="{00000000-0005-0000-0000-0000CE450000}"/>
    <cellStyle name="40% - Accent5 5 3 2 2 2 2" xfId="23769" xr:uid="{00000000-0005-0000-0000-0000CF450000}"/>
    <cellStyle name="40% - Accent5 5 3 2 2 2_CountryRegionMap" xfId="33371" xr:uid="{00000000-0005-0000-0000-0000D0450000}"/>
    <cellStyle name="40% - Accent5 5 3 2 2 3" xfId="10186" xr:uid="{00000000-0005-0000-0000-0000D1450000}"/>
    <cellStyle name="40% - Accent5 5 3 2 2 3 2" xfId="23770" xr:uid="{00000000-0005-0000-0000-0000D2450000}"/>
    <cellStyle name="40% - Accent5 5 3 2 2 3_CountryRegionMap" xfId="33372" xr:uid="{00000000-0005-0000-0000-0000D3450000}"/>
    <cellStyle name="40% - Accent5 5 3 2 2 4" xfId="23771" xr:uid="{00000000-0005-0000-0000-0000D4450000}"/>
    <cellStyle name="40% - Accent5 5 3 2 2_Attribute (16-17)" xfId="10187" xr:uid="{00000000-0005-0000-0000-0000D5450000}"/>
    <cellStyle name="40% - Accent5 5 3 2 3" xfId="10188" xr:uid="{00000000-0005-0000-0000-0000D6450000}"/>
    <cellStyle name="40% - Accent5 5 3 2 3 2" xfId="23772" xr:uid="{00000000-0005-0000-0000-0000D7450000}"/>
    <cellStyle name="40% - Accent5 5 3 2 3_CountryRegionMap" xfId="33373" xr:uid="{00000000-0005-0000-0000-0000D8450000}"/>
    <cellStyle name="40% - Accent5 5 3 2 4" xfId="23773" xr:uid="{00000000-0005-0000-0000-0000D9450000}"/>
    <cellStyle name="40% - Accent5 5 3 2 5" xfId="23774" xr:uid="{00000000-0005-0000-0000-0000DA450000}"/>
    <cellStyle name="40% - Accent5 5 3 2 6" xfId="23775" xr:uid="{00000000-0005-0000-0000-0000DB450000}"/>
    <cellStyle name="40% - Accent5 5 3 2 7" xfId="23776" xr:uid="{00000000-0005-0000-0000-0000DC450000}"/>
    <cellStyle name="40% - Accent5 5 3 2_Attribute (16-17)" xfId="10189" xr:uid="{00000000-0005-0000-0000-0000DD450000}"/>
    <cellStyle name="40% - Accent5 5 3 3" xfId="10190" xr:uid="{00000000-0005-0000-0000-0000DE450000}"/>
    <cellStyle name="40% - Accent5 5 3 3 2" xfId="10191" xr:uid="{00000000-0005-0000-0000-0000DF450000}"/>
    <cellStyle name="40% - Accent5 5 3 3 2 2" xfId="10192" xr:uid="{00000000-0005-0000-0000-0000E0450000}"/>
    <cellStyle name="40% - Accent5 5 3 3 2 2 2" xfId="23777" xr:uid="{00000000-0005-0000-0000-0000E1450000}"/>
    <cellStyle name="40% - Accent5 5 3 3 2 2_CountryRegionMap" xfId="33374" xr:uid="{00000000-0005-0000-0000-0000E2450000}"/>
    <cellStyle name="40% - Accent5 5 3 3 2 3" xfId="10193" xr:uid="{00000000-0005-0000-0000-0000E3450000}"/>
    <cellStyle name="40% - Accent5 5 3 3 2 3 2" xfId="23778" xr:uid="{00000000-0005-0000-0000-0000E4450000}"/>
    <cellStyle name="40% - Accent5 5 3 3 2 3_CountryRegionMap" xfId="33375" xr:uid="{00000000-0005-0000-0000-0000E5450000}"/>
    <cellStyle name="40% - Accent5 5 3 3 2 4" xfId="23779" xr:uid="{00000000-0005-0000-0000-0000E6450000}"/>
    <cellStyle name="40% - Accent5 5 3 3 2_Attribute (16-17)" xfId="10194" xr:uid="{00000000-0005-0000-0000-0000E7450000}"/>
    <cellStyle name="40% - Accent5 5 3 3 3" xfId="10195" xr:uid="{00000000-0005-0000-0000-0000E8450000}"/>
    <cellStyle name="40% - Accent5 5 3 3 3 2" xfId="23780" xr:uid="{00000000-0005-0000-0000-0000E9450000}"/>
    <cellStyle name="40% - Accent5 5 3 3 3_CountryRegionMap" xfId="33376" xr:uid="{00000000-0005-0000-0000-0000EA450000}"/>
    <cellStyle name="40% - Accent5 5 3 3 4" xfId="23781" xr:uid="{00000000-0005-0000-0000-0000EB450000}"/>
    <cellStyle name="40% - Accent5 5 3 3 5" xfId="23782" xr:uid="{00000000-0005-0000-0000-0000EC450000}"/>
    <cellStyle name="40% - Accent5 5 3 3 6" xfId="23783" xr:uid="{00000000-0005-0000-0000-0000ED450000}"/>
    <cellStyle name="40% - Accent5 5 3 3 7" xfId="23784" xr:uid="{00000000-0005-0000-0000-0000EE450000}"/>
    <cellStyle name="40% - Accent5 5 3 3_Attribute (16-17)" xfId="10196" xr:uid="{00000000-0005-0000-0000-0000EF450000}"/>
    <cellStyle name="40% - Accent5 5 3 4" xfId="10197" xr:uid="{00000000-0005-0000-0000-0000F0450000}"/>
    <cellStyle name="40% - Accent5 5 3 4 2" xfId="10198" xr:uid="{00000000-0005-0000-0000-0000F1450000}"/>
    <cellStyle name="40% - Accent5 5 3 4 2 2" xfId="10199" xr:uid="{00000000-0005-0000-0000-0000F2450000}"/>
    <cellStyle name="40% - Accent5 5 3 4 2 2 2" xfId="23785" xr:uid="{00000000-0005-0000-0000-0000F3450000}"/>
    <cellStyle name="40% - Accent5 5 3 4 2 2_CountryRegionMap" xfId="33377" xr:uid="{00000000-0005-0000-0000-0000F4450000}"/>
    <cellStyle name="40% - Accent5 5 3 4 2 3" xfId="10200" xr:uid="{00000000-0005-0000-0000-0000F5450000}"/>
    <cellStyle name="40% - Accent5 5 3 4 2 3 2" xfId="23786" xr:uid="{00000000-0005-0000-0000-0000F6450000}"/>
    <cellStyle name="40% - Accent5 5 3 4 2 3_CountryRegionMap" xfId="33378" xr:uid="{00000000-0005-0000-0000-0000F7450000}"/>
    <cellStyle name="40% - Accent5 5 3 4 2 4" xfId="23787" xr:uid="{00000000-0005-0000-0000-0000F8450000}"/>
    <cellStyle name="40% - Accent5 5 3 4 2_Attribute (16-17)" xfId="10201" xr:uid="{00000000-0005-0000-0000-0000F9450000}"/>
    <cellStyle name="40% - Accent5 5 3 4 3" xfId="10202" xr:uid="{00000000-0005-0000-0000-0000FA450000}"/>
    <cellStyle name="40% - Accent5 5 3 4 3 2" xfId="23788" xr:uid="{00000000-0005-0000-0000-0000FB450000}"/>
    <cellStyle name="40% - Accent5 5 3 4 3_CountryRegionMap" xfId="33379" xr:uid="{00000000-0005-0000-0000-0000FC450000}"/>
    <cellStyle name="40% - Accent5 5 3 4 4" xfId="23789" xr:uid="{00000000-0005-0000-0000-0000FD450000}"/>
    <cellStyle name="40% - Accent5 5 3 4 5" xfId="23790" xr:uid="{00000000-0005-0000-0000-0000FE450000}"/>
    <cellStyle name="40% - Accent5 5 3 4 6" xfId="23791" xr:uid="{00000000-0005-0000-0000-0000FF450000}"/>
    <cellStyle name="40% - Accent5 5 3 4 7" xfId="23792" xr:uid="{00000000-0005-0000-0000-000000460000}"/>
    <cellStyle name="40% - Accent5 5 3 4_Attribute (16-17)" xfId="10203" xr:uid="{00000000-0005-0000-0000-000001460000}"/>
    <cellStyle name="40% - Accent5 5 3 5" xfId="10204" xr:uid="{00000000-0005-0000-0000-000002460000}"/>
    <cellStyle name="40% - Accent5 5 3 6" xfId="10205" xr:uid="{00000000-0005-0000-0000-000003460000}"/>
    <cellStyle name="40% - Accent5 5 3 7" xfId="10206" xr:uid="{00000000-0005-0000-0000-000004460000}"/>
    <cellStyle name="40% - Accent5 5 3 8" xfId="10207" xr:uid="{00000000-0005-0000-0000-000005460000}"/>
    <cellStyle name="40% - Accent5 5 3 8 2" xfId="10208" xr:uid="{00000000-0005-0000-0000-000006460000}"/>
    <cellStyle name="40% - Accent5 5 3 8 2 2" xfId="23793" xr:uid="{00000000-0005-0000-0000-000007460000}"/>
    <cellStyle name="40% - Accent5 5 3 8 2_CountryRegionMap" xfId="33380" xr:uid="{00000000-0005-0000-0000-000008460000}"/>
    <cellStyle name="40% - Accent5 5 3 8 3" xfId="10209" xr:uid="{00000000-0005-0000-0000-000009460000}"/>
    <cellStyle name="40% - Accent5 5 3 8 3 2" xfId="23794" xr:uid="{00000000-0005-0000-0000-00000A460000}"/>
    <cellStyle name="40% - Accent5 5 3 8 3_CountryRegionMap" xfId="33381" xr:uid="{00000000-0005-0000-0000-00000B460000}"/>
    <cellStyle name="40% - Accent5 5 3 8 4" xfId="23795" xr:uid="{00000000-0005-0000-0000-00000C460000}"/>
    <cellStyle name="40% - Accent5 5 3 8_Attribute (16-17)" xfId="10210" xr:uid="{00000000-0005-0000-0000-00000D460000}"/>
    <cellStyle name="40% - Accent5 5 3 9" xfId="10211" xr:uid="{00000000-0005-0000-0000-00000E460000}"/>
    <cellStyle name="40% - Accent5 5 3 9 2" xfId="23796" xr:uid="{00000000-0005-0000-0000-00000F460000}"/>
    <cellStyle name="40% - Accent5 5 3 9_CountryRegionMap" xfId="33382" xr:uid="{00000000-0005-0000-0000-000010460000}"/>
    <cellStyle name="40% - Accent5 5 3_Attribute (16-17)" xfId="10212" xr:uid="{00000000-0005-0000-0000-000011460000}"/>
    <cellStyle name="40% - Accent5 5 4" xfId="10213" xr:uid="{00000000-0005-0000-0000-000012460000}"/>
    <cellStyle name="40% - Accent5 5 4 10" xfId="23797" xr:uid="{00000000-0005-0000-0000-000013460000}"/>
    <cellStyle name="40% - Accent5 5 4 2" xfId="10214" xr:uid="{00000000-0005-0000-0000-000014460000}"/>
    <cellStyle name="40% - Accent5 5 4 2 2" xfId="10215" xr:uid="{00000000-0005-0000-0000-000015460000}"/>
    <cellStyle name="40% - Accent5 5 4 2 2 2" xfId="10216" xr:uid="{00000000-0005-0000-0000-000016460000}"/>
    <cellStyle name="40% - Accent5 5 4 2 2 2 2" xfId="23798" xr:uid="{00000000-0005-0000-0000-000017460000}"/>
    <cellStyle name="40% - Accent5 5 4 2 2 2_CountryRegionMap" xfId="33383" xr:uid="{00000000-0005-0000-0000-000018460000}"/>
    <cellStyle name="40% - Accent5 5 4 2 2 3" xfId="10217" xr:uid="{00000000-0005-0000-0000-000019460000}"/>
    <cellStyle name="40% - Accent5 5 4 2 2 3 2" xfId="23799" xr:uid="{00000000-0005-0000-0000-00001A460000}"/>
    <cellStyle name="40% - Accent5 5 4 2 2 3_CountryRegionMap" xfId="33384" xr:uid="{00000000-0005-0000-0000-00001B460000}"/>
    <cellStyle name="40% - Accent5 5 4 2 2 4" xfId="23800" xr:uid="{00000000-0005-0000-0000-00001C460000}"/>
    <cellStyle name="40% - Accent5 5 4 2 2_Attribute (16-17)" xfId="10218" xr:uid="{00000000-0005-0000-0000-00001D460000}"/>
    <cellStyle name="40% - Accent5 5 4 2 3" xfId="10219" xr:uid="{00000000-0005-0000-0000-00001E460000}"/>
    <cellStyle name="40% - Accent5 5 4 2 3 2" xfId="23801" xr:uid="{00000000-0005-0000-0000-00001F460000}"/>
    <cellStyle name="40% - Accent5 5 4 2 3_CountryRegionMap" xfId="33385" xr:uid="{00000000-0005-0000-0000-000020460000}"/>
    <cellStyle name="40% - Accent5 5 4 2 4" xfId="23802" xr:uid="{00000000-0005-0000-0000-000021460000}"/>
    <cellStyle name="40% - Accent5 5 4 2 5" xfId="23803" xr:uid="{00000000-0005-0000-0000-000022460000}"/>
    <cellStyle name="40% - Accent5 5 4 2 6" xfId="23804" xr:uid="{00000000-0005-0000-0000-000023460000}"/>
    <cellStyle name="40% - Accent5 5 4 2 7" xfId="23805" xr:uid="{00000000-0005-0000-0000-000024460000}"/>
    <cellStyle name="40% - Accent5 5 4 2_Attribute (16-17)" xfId="10220" xr:uid="{00000000-0005-0000-0000-000025460000}"/>
    <cellStyle name="40% - Accent5 5 4 3" xfId="10221" xr:uid="{00000000-0005-0000-0000-000026460000}"/>
    <cellStyle name="40% - Accent5 5 4 3 2" xfId="10222" xr:uid="{00000000-0005-0000-0000-000027460000}"/>
    <cellStyle name="40% - Accent5 5 4 3 2 2" xfId="10223" xr:uid="{00000000-0005-0000-0000-000028460000}"/>
    <cellStyle name="40% - Accent5 5 4 3 2 2 2" xfId="23806" xr:uid="{00000000-0005-0000-0000-000029460000}"/>
    <cellStyle name="40% - Accent5 5 4 3 2 2_CountryRegionMap" xfId="33386" xr:uid="{00000000-0005-0000-0000-00002A460000}"/>
    <cellStyle name="40% - Accent5 5 4 3 2 3" xfId="10224" xr:uid="{00000000-0005-0000-0000-00002B460000}"/>
    <cellStyle name="40% - Accent5 5 4 3 2 3 2" xfId="23807" xr:uid="{00000000-0005-0000-0000-00002C460000}"/>
    <cellStyle name="40% - Accent5 5 4 3 2 3_CountryRegionMap" xfId="33387" xr:uid="{00000000-0005-0000-0000-00002D460000}"/>
    <cellStyle name="40% - Accent5 5 4 3 2 4" xfId="23808" xr:uid="{00000000-0005-0000-0000-00002E460000}"/>
    <cellStyle name="40% - Accent5 5 4 3 2_Attribute (16-17)" xfId="10225" xr:uid="{00000000-0005-0000-0000-00002F460000}"/>
    <cellStyle name="40% - Accent5 5 4 3 3" xfId="10226" xr:uid="{00000000-0005-0000-0000-000030460000}"/>
    <cellStyle name="40% - Accent5 5 4 3 3 2" xfId="23809" xr:uid="{00000000-0005-0000-0000-000031460000}"/>
    <cellStyle name="40% - Accent5 5 4 3 3_CountryRegionMap" xfId="33388" xr:uid="{00000000-0005-0000-0000-000032460000}"/>
    <cellStyle name="40% - Accent5 5 4 3 4" xfId="23810" xr:uid="{00000000-0005-0000-0000-000033460000}"/>
    <cellStyle name="40% - Accent5 5 4 3 5" xfId="23811" xr:uid="{00000000-0005-0000-0000-000034460000}"/>
    <cellStyle name="40% - Accent5 5 4 3 6" xfId="23812" xr:uid="{00000000-0005-0000-0000-000035460000}"/>
    <cellStyle name="40% - Accent5 5 4 3 7" xfId="23813" xr:uid="{00000000-0005-0000-0000-000036460000}"/>
    <cellStyle name="40% - Accent5 5 4 3_Attribute (16-17)" xfId="10227" xr:uid="{00000000-0005-0000-0000-000037460000}"/>
    <cellStyle name="40% - Accent5 5 4 4" xfId="10228" xr:uid="{00000000-0005-0000-0000-000038460000}"/>
    <cellStyle name="40% - Accent5 5 4 4 2" xfId="10229" xr:uid="{00000000-0005-0000-0000-000039460000}"/>
    <cellStyle name="40% - Accent5 5 4 4 2 2" xfId="10230" xr:uid="{00000000-0005-0000-0000-00003A460000}"/>
    <cellStyle name="40% - Accent5 5 4 4 2 2 2" xfId="23814" xr:uid="{00000000-0005-0000-0000-00003B460000}"/>
    <cellStyle name="40% - Accent5 5 4 4 2 2_CountryRegionMap" xfId="33389" xr:uid="{00000000-0005-0000-0000-00003C460000}"/>
    <cellStyle name="40% - Accent5 5 4 4 2 3" xfId="10231" xr:uid="{00000000-0005-0000-0000-00003D460000}"/>
    <cellStyle name="40% - Accent5 5 4 4 2 3 2" xfId="23815" xr:uid="{00000000-0005-0000-0000-00003E460000}"/>
    <cellStyle name="40% - Accent5 5 4 4 2 3_CountryRegionMap" xfId="33390" xr:uid="{00000000-0005-0000-0000-00003F460000}"/>
    <cellStyle name="40% - Accent5 5 4 4 2 4" xfId="23816" xr:uid="{00000000-0005-0000-0000-000040460000}"/>
    <cellStyle name="40% - Accent5 5 4 4 2_Attribute (16-17)" xfId="10232" xr:uid="{00000000-0005-0000-0000-000041460000}"/>
    <cellStyle name="40% - Accent5 5 4 4 3" xfId="10233" xr:uid="{00000000-0005-0000-0000-000042460000}"/>
    <cellStyle name="40% - Accent5 5 4 4 3 2" xfId="23817" xr:uid="{00000000-0005-0000-0000-000043460000}"/>
    <cellStyle name="40% - Accent5 5 4 4 3_CountryRegionMap" xfId="33391" xr:uid="{00000000-0005-0000-0000-000044460000}"/>
    <cellStyle name="40% - Accent5 5 4 4 4" xfId="23818" xr:uid="{00000000-0005-0000-0000-000045460000}"/>
    <cellStyle name="40% - Accent5 5 4 4 5" xfId="23819" xr:uid="{00000000-0005-0000-0000-000046460000}"/>
    <cellStyle name="40% - Accent5 5 4 4 6" xfId="23820" xr:uid="{00000000-0005-0000-0000-000047460000}"/>
    <cellStyle name="40% - Accent5 5 4 4 7" xfId="23821" xr:uid="{00000000-0005-0000-0000-000048460000}"/>
    <cellStyle name="40% - Accent5 5 4 4_Attribute (16-17)" xfId="10234" xr:uid="{00000000-0005-0000-0000-000049460000}"/>
    <cellStyle name="40% - Accent5 5 4 5" xfId="10235" xr:uid="{00000000-0005-0000-0000-00004A460000}"/>
    <cellStyle name="40% - Accent5 5 4 6" xfId="10236" xr:uid="{00000000-0005-0000-0000-00004B460000}"/>
    <cellStyle name="40% - Accent5 5 4 7" xfId="10237" xr:uid="{00000000-0005-0000-0000-00004C460000}"/>
    <cellStyle name="40% - Accent5 5 4 8" xfId="10238" xr:uid="{00000000-0005-0000-0000-00004D460000}"/>
    <cellStyle name="40% - Accent5 5 4 8 2" xfId="10239" xr:uid="{00000000-0005-0000-0000-00004E460000}"/>
    <cellStyle name="40% - Accent5 5 4 8 2 2" xfId="23822" xr:uid="{00000000-0005-0000-0000-00004F460000}"/>
    <cellStyle name="40% - Accent5 5 4 8 2_CountryRegionMap" xfId="33392" xr:uid="{00000000-0005-0000-0000-000050460000}"/>
    <cellStyle name="40% - Accent5 5 4 8 3" xfId="10240" xr:uid="{00000000-0005-0000-0000-000051460000}"/>
    <cellStyle name="40% - Accent5 5 4 8 3 2" xfId="23823" xr:uid="{00000000-0005-0000-0000-000052460000}"/>
    <cellStyle name="40% - Accent5 5 4 8 3_CountryRegionMap" xfId="33393" xr:uid="{00000000-0005-0000-0000-000053460000}"/>
    <cellStyle name="40% - Accent5 5 4 8 4" xfId="23824" xr:uid="{00000000-0005-0000-0000-000054460000}"/>
    <cellStyle name="40% - Accent5 5 4 8_Attribute (16-17)" xfId="10241" xr:uid="{00000000-0005-0000-0000-000055460000}"/>
    <cellStyle name="40% - Accent5 5 4 9" xfId="10242" xr:uid="{00000000-0005-0000-0000-000056460000}"/>
    <cellStyle name="40% - Accent5 5 4 9 2" xfId="23825" xr:uid="{00000000-0005-0000-0000-000057460000}"/>
    <cellStyle name="40% - Accent5 5 4 9_CountryRegionMap" xfId="33394" xr:uid="{00000000-0005-0000-0000-000058460000}"/>
    <cellStyle name="40% - Accent5 5 4_Attribute (16-17)" xfId="10243" xr:uid="{00000000-0005-0000-0000-000059460000}"/>
    <cellStyle name="40% - Accent5 5 5" xfId="10244" xr:uid="{00000000-0005-0000-0000-00005A460000}"/>
    <cellStyle name="40% - Accent5 5 5 2" xfId="10245" xr:uid="{00000000-0005-0000-0000-00005B460000}"/>
    <cellStyle name="40% - Accent5 5 5 2 2" xfId="10246" xr:uid="{00000000-0005-0000-0000-00005C460000}"/>
    <cellStyle name="40% - Accent5 5 5 2 2 2" xfId="23826" xr:uid="{00000000-0005-0000-0000-00005D460000}"/>
    <cellStyle name="40% - Accent5 5 5 2 2_CountryRegionMap" xfId="33395" xr:uid="{00000000-0005-0000-0000-00005E460000}"/>
    <cellStyle name="40% - Accent5 5 5 2 3" xfId="10247" xr:uid="{00000000-0005-0000-0000-00005F460000}"/>
    <cellStyle name="40% - Accent5 5 5 2 3 2" xfId="23827" xr:uid="{00000000-0005-0000-0000-000060460000}"/>
    <cellStyle name="40% - Accent5 5 5 2 3_CountryRegionMap" xfId="33396" xr:uid="{00000000-0005-0000-0000-000061460000}"/>
    <cellStyle name="40% - Accent5 5 5 2 4" xfId="23828" xr:uid="{00000000-0005-0000-0000-000062460000}"/>
    <cellStyle name="40% - Accent5 5 5 2_Attribute (16-17)" xfId="10248" xr:uid="{00000000-0005-0000-0000-000063460000}"/>
    <cellStyle name="40% - Accent5 5 5 3" xfId="10249" xr:uid="{00000000-0005-0000-0000-000064460000}"/>
    <cellStyle name="40% - Accent5 5 5 3 2" xfId="23829" xr:uid="{00000000-0005-0000-0000-000065460000}"/>
    <cellStyle name="40% - Accent5 5 5 3_CountryRegionMap" xfId="33397" xr:uid="{00000000-0005-0000-0000-000066460000}"/>
    <cellStyle name="40% - Accent5 5 5 4" xfId="23830" xr:uid="{00000000-0005-0000-0000-000067460000}"/>
    <cellStyle name="40% - Accent5 5 5 5" xfId="23831" xr:uid="{00000000-0005-0000-0000-000068460000}"/>
    <cellStyle name="40% - Accent5 5 5 6" xfId="23832" xr:uid="{00000000-0005-0000-0000-000069460000}"/>
    <cellStyle name="40% - Accent5 5 5 7" xfId="23833" xr:uid="{00000000-0005-0000-0000-00006A460000}"/>
    <cellStyle name="40% - Accent5 5 5_Attribute (16-17)" xfId="10250" xr:uid="{00000000-0005-0000-0000-00006B460000}"/>
    <cellStyle name="40% - Accent5 5 6" xfId="10251" xr:uid="{00000000-0005-0000-0000-00006C460000}"/>
    <cellStyle name="40% - Accent5 5 6 2" xfId="10252" xr:uid="{00000000-0005-0000-0000-00006D460000}"/>
    <cellStyle name="40% - Accent5 5 6 2 2" xfId="10253" xr:uid="{00000000-0005-0000-0000-00006E460000}"/>
    <cellStyle name="40% - Accent5 5 6 2 2 2" xfId="23834" xr:uid="{00000000-0005-0000-0000-00006F460000}"/>
    <cellStyle name="40% - Accent5 5 6 2 2_CountryRegionMap" xfId="33398" xr:uid="{00000000-0005-0000-0000-000070460000}"/>
    <cellStyle name="40% - Accent5 5 6 2 3" xfId="10254" xr:uid="{00000000-0005-0000-0000-000071460000}"/>
    <cellStyle name="40% - Accent5 5 6 2 3 2" xfId="23835" xr:uid="{00000000-0005-0000-0000-000072460000}"/>
    <cellStyle name="40% - Accent5 5 6 2 3_CountryRegionMap" xfId="33399" xr:uid="{00000000-0005-0000-0000-000073460000}"/>
    <cellStyle name="40% - Accent5 5 6 2 4" xfId="23836" xr:uid="{00000000-0005-0000-0000-000074460000}"/>
    <cellStyle name="40% - Accent5 5 6 2_Attribute (16-17)" xfId="10255" xr:uid="{00000000-0005-0000-0000-000075460000}"/>
    <cellStyle name="40% - Accent5 5 6 3" xfId="10256" xr:uid="{00000000-0005-0000-0000-000076460000}"/>
    <cellStyle name="40% - Accent5 5 6 3 2" xfId="23837" xr:uid="{00000000-0005-0000-0000-000077460000}"/>
    <cellStyle name="40% - Accent5 5 6 3_CountryRegionMap" xfId="33400" xr:uid="{00000000-0005-0000-0000-000078460000}"/>
    <cellStyle name="40% - Accent5 5 6 4" xfId="23838" xr:uid="{00000000-0005-0000-0000-000079460000}"/>
    <cellStyle name="40% - Accent5 5 6 5" xfId="23839" xr:uid="{00000000-0005-0000-0000-00007A460000}"/>
    <cellStyle name="40% - Accent5 5 6 6" xfId="23840" xr:uid="{00000000-0005-0000-0000-00007B460000}"/>
    <cellStyle name="40% - Accent5 5 6 7" xfId="23841" xr:uid="{00000000-0005-0000-0000-00007C460000}"/>
    <cellStyle name="40% - Accent5 5 6_Attribute (16-17)" xfId="10257" xr:uid="{00000000-0005-0000-0000-00007D460000}"/>
    <cellStyle name="40% - Accent5 5 7" xfId="10258" xr:uid="{00000000-0005-0000-0000-00007E460000}"/>
    <cellStyle name="40% - Accent5 5 7 2" xfId="10259" xr:uid="{00000000-0005-0000-0000-00007F460000}"/>
    <cellStyle name="40% - Accent5 5 7 2 2" xfId="10260" xr:uid="{00000000-0005-0000-0000-000080460000}"/>
    <cellStyle name="40% - Accent5 5 7 2 2 2" xfId="23842" xr:uid="{00000000-0005-0000-0000-000081460000}"/>
    <cellStyle name="40% - Accent5 5 7 2 2_CountryRegionMap" xfId="33401" xr:uid="{00000000-0005-0000-0000-000082460000}"/>
    <cellStyle name="40% - Accent5 5 7 2 3" xfId="10261" xr:uid="{00000000-0005-0000-0000-000083460000}"/>
    <cellStyle name="40% - Accent5 5 7 2 3 2" xfId="23843" xr:uid="{00000000-0005-0000-0000-000084460000}"/>
    <cellStyle name="40% - Accent5 5 7 2 3_CountryRegionMap" xfId="33402" xr:uid="{00000000-0005-0000-0000-000085460000}"/>
    <cellStyle name="40% - Accent5 5 7 2 4" xfId="23844" xr:uid="{00000000-0005-0000-0000-000086460000}"/>
    <cellStyle name="40% - Accent5 5 7 2_Attribute (16-17)" xfId="10262" xr:uid="{00000000-0005-0000-0000-000087460000}"/>
    <cellStyle name="40% - Accent5 5 7 3" xfId="10263" xr:uid="{00000000-0005-0000-0000-000088460000}"/>
    <cellStyle name="40% - Accent5 5 7 3 2" xfId="23845" xr:uid="{00000000-0005-0000-0000-000089460000}"/>
    <cellStyle name="40% - Accent5 5 7 3_CountryRegionMap" xfId="33403" xr:uid="{00000000-0005-0000-0000-00008A460000}"/>
    <cellStyle name="40% - Accent5 5 7 4" xfId="23846" xr:uid="{00000000-0005-0000-0000-00008B460000}"/>
    <cellStyle name="40% - Accent5 5 7 5" xfId="23847" xr:uid="{00000000-0005-0000-0000-00008C460000}"/>
    <cellStyle name="40% - Accent5 5 7 6" xfId="23848" xr:uid="{00000000-0005-0000-0000-00008D460000}"/>
    <cellStyle name="40% - Accent5 5 7 7" xfId="23849" xr:uid="{00000000-0005-0000-0000-00008E460000}"/>
    <cellStyle name="40% - Accent5 5 7_Attribute (16-17)" xfId="10264" xr:uid="{00000000-0005-0000-0000-00008F460000}"/>
    <cellStyle name="40% - Accent5 5 8" xfId="10265" xr:uid="{00000000-0005-0000-0000-000090460000}"/>
    <cellStyle name="40% - Accent5 5 9" xfId="10266" xr:uid="{00000000-0005-0000-0000-000091460000}"/>
    <cellStyle name="40% - Accent5 5_Attribute" xfId="18056" xr:uid="{00000000-0005-0000-0000-000092460000}"/>
    <cellStyle name="40% - Accent5 6" xfId="224" xr:uid="{00000000-0005-0000-0000-000093460000}"/>
    <cellStyle name="40% - Accent5 6 10" xfId="10267" xr:uid="{00000000-0005-0000-0000-000094460000}"/>
    <cellStyle name="40% - Accent5 6 11" xfId="10268" xr:uid="{00000000-0005-0000-0000-000095460000}"/>
    <cellStyle name="40% - Accent5 6 11 2" xfId="10269" xr:uid="{00000000-0005-0000-0000-000096460000}"/>
    <cellStyle name="40% - Accent5 6 11 2 2" xfId="23850" xr:uid="{00000000-0005-0000-0000-000097460000}"/>
    <cellStyle name="40% - Accent5 6 11 2_CountryRegionMap" xfId="33404" xr:uid="{00000000-0005-0000-0000-000098460000}"/>
    <cellStyle name="40% - Accent5 6 11 3" xfId="10270" xr:uid="{00000000-0005-0000-0000-000099460000}"/>
    <cellStyle name="40% - Accent5 6 11 3 2" xfId="23851" xr:uid="{00000000-0005-0000-0000-00009A460000}"/>
    <cellStyle name="40% - Accent5 6 11 3_CountryRegionMap" xfId="33405" xr:uid="{00000000-0005-0000-0000-00009B460000}"/>
    <cellStyle name="40% - Accent5 6 11 4" xfId="23852" xr:uid="{00000000-0005-0000-0000-00009C460000}"/>
    <cellStyle name="40% - Accent5 6 11_Attribute (16-17)" xfId="10271" xr:uid="{00000000-0005-0000-0000-00009D460000}"/>
    <cellStyle name="40% - Accent5 6 12" xfId="10272" xr:uid="{00000000-0005-0000-0000-00009E460000}"/>
    <cellStyle name="40% - Accent5 6 12 2" xfId="23853" xr:uid="{00000000-0005-0000-0000-00009F460000}"/>
    <cellStyle name="40% - Accent5 6 12_CountryRegionMap" xfId="33406" xr:uid="{00000000-0005-0000-0000-0000A0460000}"/>
    <cellStyle name="40% - Accent5 6 13" xfId="23854" xr:uid="{00000000-0005-0000-0000-0000A1460000}"/>
    <cellStyle name="40% - Accent5 6 14" xfId="23855" xr:uid="{00000000-0005-0000-0000-0000A2460000}"/>
    <cellStyle name="40% - Accent5 6 15" xfId="23856" xr:uid="{00000000-0005-0000-0000-0000A3460000}"/>
    <cellStyle name="40% - Accent5 6 16" xfId="23857" xr:uid="{00000000-0005-0000-0000-0000A4460000}"/>
    <cellStyle name="40% - Accent5 6 17" xfId="23858" xr:uid="{00000000-0005-0000-0000-0000A5460000}"/>
    <cellStyle name="40% - Accent5 6 18" xfId="23859" xr:uid="{00000000-0005-0000-0000-0000A6460000}"/>
    <cellStyle name="40% - Accent5 6 2" xfId="283" xr:uid="{00000000-0005-0000-0000-0000A7460000}"/>
    <cellStyle name="40% - Accent5 6 2 10" xfId="10273" xr:uid="{00000000-0005-0000-0000-0000A8460000}"/>
    <cellStyle name="40% - Accent5 6 2 10 2" xfId="10274" xr:uid="{00000000-0005-0000-0000-0000A9460000}"/>
    <cellStyle name="40% - Accent5 6 2 10 2 2" xfId="23860" xr:uid="{00000000-0005-0000-0000-0000AA460000}"/>
    <cellStyle name="40% - Accent5 6 2 10 2_CountryRegionMap" xfId="33407" xr:uid="{00000000-0005-0000-0000-0000AB460000}"/>
    <cellStyle name="40% - Accent5 6 2 10 3" xfId="10275" xr:uid="{00000000-0005-0000-0000-0000AC460000}"/>
    <cellStyle name="40% - Accent5 6 2 10 3 2" xfId="23861" xr:uid="{00000000-0005-0000-0000-0000AD460000}"/>
    <cellStyle name="40% - Accent5 6 2 10 3_CountryRegionMap" xfId="33408" xr:uid="{00000000-0005-0000-0000-0000AE460000}"/>
    <cellStyle name="40% - Accent5 6 2 10 4" xfId="23862" xr:uid="{00000000-0005-0000-0000-0000AF460000}"/>
    <cellStyle name="40% - Accent5 6 2 10_Attribute (16-17)" xfId="10276" xr:uid="{00000000-0005-0000-0000-0000B0460000}"/>
    <cellStyle name="40% - Accent5 6 2 11" xfId="10277" xr:uid="{00000000-0005-0000-0000-0000B1460000}"/>
    <cellStyle name="40% - Accent5 6 2 11 2" xfId="23863" xr:uid="{00000000-0005-0000-0000-0000B2460000}"/>
    <cellStyle name="40% - Accent5 6 2 11_CountryRegionMap" xfId="33409" xr:uid="{00000000-0005-0000-0000-0000B3460000}"/>
    <cellStyle name="40% - Accent5 6 2 12" xfId="23864" xr:uid="{00000000-0005-0000-0000-0000B4460000}"/>
    <cellStyle name="40% - Accent5 6 2 13" xfId="23865" xr:uid="{00000000-0005-0000-0000-0000B5460000}"/>
    <cellStyle name="40% - Accent5 6 2 14" xfId="23866" xr:uid="{00000000-0005-0000-0000-0000B6460000}"/>
    <cellStyle name="40% - Accent5 6 2 15" xfId="23867" xr:uid="{00000000-0005-0000-0000-0000B7460000}"/>
    <cellStyle name="40% - Accent5 6 2 16" xfId="23868" xr:uid="{00000000-0005-0000-0000-0000B8460000}"/>
    <cellStyle name="40% - Accent5 6 2 17" xfId="23869" xr:uid="{00000000-0005-0000-0000-0000B9460000}"/>
    <cellStyle name="40% - Accent5 6 2 2" xfId="10278" xr:uid="{00000000-0005-0000-0000-0000BA460000}"/>
    <cellStyle name="40% - Accent5 6 2 2 10" xfId="23870" xr:uid="{00000000-0005-0000-0000-0000BB460000}"/>
    <cellStyle name="40% - Accent5 6 2 2 2" xfId="10279" xr:uid="{00000000-0005-0000-0000-0000BC460000}"/>
    <cellStyle name="40% - Accent5 6 2 2 2 2" xfId="10280" xr:uid="{00000000-0005-0000-0000-0000BD460000}"/>
    <cellStyle name="40% - Accent5 6 2 2 2 2 2" xfId="10281" xr:uid="{00000000-0005-0000-0000-0000BE460000}"/>
    <cellStyle name="40% - Accent5 6 2 2 2 2 2 2" xfId="23871" xr:uid="{00000000-0005-0000-0000-0000BF460000}"/>
    <cellStyle name="40% - Accent5 6 2 2 2 2 2_CountryRegionMap" xfId="33410" xr:uid="{00000000-0005-0000-0000-0000C0460000}"/>
    <cellStyle name="40% - Accent5 6 2 2 2 2 3" xfId="10282" xr:uid="{00000000-0005-0000-0000-0000C1460000}"/>
    <cellStyle name="40% - Accent5 6 2 2 2 2 3 2" xfId="23872" xr:uid="{00000000-0005-0000-0000-0000C2460000}"/>
    <cellStyle name="40% - Accent5 6 2 2 2 2 3_CountryRegionMap" xfId="33411" xr:uid="{00000000-0005-0000-0000-0000C3460000}"/>
    <cellStyle name="40% - Accent5 6 2 2 2 2 4" xfId="23873" xr:uid="{00000000-0005-0000-0000-0000C4460000}"/>
    <cellStyle name="40% - Accent5 6 2 2 2 2_Attribute (16-17)" xfId="10283" xr:uid="{00000000-0005-0000-0000-0000C5460000}"/>
    <cellStyle name="40% - Accent5 6 2 2 2 3" xfId="10284" xr:uid="{00000000-0005-0000-0000-0000C6460000}"/>
    <cellStyle name="40% - Accent5 6 2 2 2 3 2" xfId="23874" xr:uid="{00000000-0005-0000-0000-0000C7460000}"/>
    <cellStyle name="40% - Accent5 6 2 2 2 3_CountryRegionMap" xfId="33412" xr:uid="{00000000-0005-0000-0000-0000C8460000}"/>
    <cellStyle name="40% - Accent5 6 2 2 2 4" xfId="23875" xr:uid="{00000000-0005-0000-0000-0000C9460000}"/>
    <cellStyle name="40% - Accent5 6 2 2 2 5" xfId="23876" xr:uid="{00000000-0005-0000-0000-0000CA460000}"/>
    <cellStyle name="40% - Accent5 6 2 2 2 6" xfId="23877" xr:uid="{00000000-0005-0000-0000-0000CB460000}"/>
    <cellStyle name="40% - Accent5 6 2 2 2 7" xfId="23878" xr:uid="{00000000-0005-0000-0000-0000CC460000}"/>
    <cellStyle name="40% - Accent5 6 2 2 2_Attribute (16-17)" xfId="10285" xr:uid="{00000000-0005-0000-0000-0000CD460000}"/>
    <cellStyle name="40% - Accent5 6 2 2 3" xfId="10286" xr:uid="{00000000-0005-0000-0000-0000CE460000}"/>
    <cellStyle name="40% - Accent5 6 2 2 3 2" xfId="10287" xr:uid="{00000000-0005-0000-0000-0000CF460000}"/>
    <cellStyle name="40% - Accent5 6 2 2 3 2 2" xfId="10288" xr:uid="{00000000-0005-0000-0000-0000D0460000}"/>
    <cellStyle name="40% - Accent5 6 2 2 3 2 2 2" xfId="23879" xr:uid="{00000000-0005-0000-0000-0000D1460000}"/>
    <cellStyle name="40% - Accent5 6 2 2 3 2 2_CountryRegionMap" xfId="33413" xr:uid="{00000000-0005-0000-0000-0000D2460000}"/>
    <cellStyle name="40% - Accent5 6 2 2 3 2 3" xfId="10289" xr:uid="{00000000-0005-0000-0000-0000D3460000}"/>
    <cellStyle name="40% - Accent5 6 2 2 3 2 3 2" xfId="23880" xr:uid="{00000000-0005-0000-0000-0000D4460000}"/>
    <cellStyle name="40% - Accent5 6 2 2 3 2 3_CountryRegionMap" xfId="33414" xr:uid="{00000000-0005-0000-0000-0000D5460000}"/>
    <cellStyle name="40% - Accent5 6 2 2 3 2 4" xfId="23881" xr:uid="{00000000-0005-0000-0000-0000D6460000}"/>
    <cellStyle name="40% - Accent5 6 2 2 3 2_Attribute (16-17)" xfId="10290" xr:uid="{00000000-0005-0000-0000-0000D7460000}"/>
    <cellStyle name="40% - Accent5 6 2 2 3 3" xfId="10291" xr:uid="{00000000-0005-0000-0000-0000D8460000}"/>
    <cellStyle name="40% - Accent5 6 2 2 3 3 2" xfId="23882" xr:uid="{00000000-0005-0000-0000-0000D9460000}"/>
    <cellStyle name="40% - Accent5 6 2 2 3 3_CountryRegionMap" xfId="33415" xr:uid="{00000000-0005-0000-0000-0000DA460000}"/>
    <cellStyle name="40% - Accent5 6 2 2 3 4" xfId="23883" xr:uid="{00000000-0005-0000-0000-0000DB460000}"/>
    <cellStyle name="40% - Accent5 6 2 2 3 5" xfId="23884" xr:uid="{00000000-0005-0000-0000-0000DC460000}"/>
    <cellStyle name="40% - Accent5 6 2 2 3 6" xfId="23885" xr:uid="{00000000-0005-0000-0000-0000DD460000}"/>
    <cellStyle name="40% - Accent5 6 2 2 3 7" xfId="23886" xr:uid="{00000000-0005-0000-0000-0000DE460000}"/>
    <cellStyle name="40% - Accent5 6 2 2 3_Attribute (16-17)" xfId="10292" xr:uid="{00000000-0005-0000-0000-0000DF460000}"/>
    <cellStyle name="40% - Accent5 6 2 2 4" xfId="10293" xr:uid="{00000000-0005-0000-0000-0000E0460000}"/>
    <cellStyle name="40% - Accent5 6 2 2 4 2" xfId="10294" xr:uid="{00000000-0005-0000-0000-0000E1460000}"/>
    <cellStyle name="40% - Accent5 6 2 2 4 2 2" xfId="10295" xr:uid="{00000000-0005-0000-0000-0000E2460000}"/>
    <cellStyle name="40% - Accent5 6 2 2 4 2 2 2" xfId="23887" xr:uid="{00000000-0005-0000-0000-0000E3460000}"/>
    <cellStyle name="40% - Accent5 6 2 2 4 2 2_CountryRegionMap" xfId="33416" xr:uid="{00000000-0005-0000-0000-0000E4460000}"/>
    <cellStyle name="40% - Accent5 6 2 2 4 2 3" xfId="10296" xr:uid="{00000000-0005-0000-0000-0000E5460000}"/>
    <cellStyle name="40% - Accent5 6 2 2 4 2 3 2" xfId="23888" xr:uid="{00000000-0005-0000-0000-0000E6460000}"/>
    <cellStyle name="40% - Accent5 6 2 2 4 2 3_CountryRegionMap" xfId="33417" xr:uid="{00000000-0005-0000-0000-0000E7460000}"/>
    <cellStyle name="40% - Accent5 6 2 2 4 2 4" xfId="23889" xr:uid="{00000000-0005-0000-0000-0000E8460000}"/>
    <cellStyle name="40% - Accent5 6 2 2 4 2_Attribute (16-17)" xfId="10297" xr:uid="{00000000-0005-0000-0000-0000E9460000}"/>
    <cellStyle name="40% - Accent5 6 2 2 4 3" xfId="10298" xr:uid="{00000000-0005-0000-0000-0000EA460000}"/>
    <cellStyle name="40% - Accent5 6 2 2 4 3 2" xfId="23890" xr:uid="{00000000-0005-0000-0000-0000EB460000}"/>
    <cellStyle name="40% - Accent5 6 2 2 4 3_CountryRegionMap" xfId="33418" xr:uid="{00000000-0005-0000-0000-0000EC460000}"/>
    <cellStyle name="40% - Accent5 6 2 2 4 4" xfId="23891" xr:uid="{00000000-0005-0000-0000-0000ED460000}"/>
    <cellStyle name="40% - Accent5 6 2 2 4 5" xfId="23892" xr:uid="{00000000-0005-0000-0000-0000EE460000}"/>
    <cellStyle name="40% - Accent5 6 2 2 4 6" xfId="23893" xr:uid="{00000000-0005-0000-0000-0000EF460000}"/>
    <cellStyle name="40% - Accent5 6 2 2 4 7" xfId="23894" xr:uid="{00000000-0005-0000-0000-0000F0460000}"/>
    <cellStyle name="40% - Accent5 6 2 2 4_Attribute (16-17)" xfId="10299" xr:uid="{00000000-0005-0000-0000-0000F1460000}"/>
    <cellStyle name="40% - Accent5 6 2 2 5" xfId="10300" xr:uid="{00000000-0005-0000-0000-0000F2460000}"/>
    <cellStyle name="40% - Accent5 6 2 2 6" xfId="10301" xr:uid="{00000000-0005-0000-0000-0000F3460000}"/>
    <cellStyle name="40% - Accent5 6 2 2 7" xfId="10302" xr:uid="{00000000-0005-0000-0000-0000F4460000}"/>
    <cellStyle name="40% - Accent5 6 2 2 8" xfId="10303" xr:uid="{00000000-0005-0000-0000-0000F5460000}"/>
    <cellStyle name="40% - Accent5 6 2 2 8 2" xfId="10304" xr:uid="{00000000-0005-0000-0000-0000F6460000}"/>
    <cellStyle name="40% - Accent5 6 2 2 8 2 2" xfId="23895" xr:uid="{00000000-0005-0000-0000-0000F7460000}"/>
    <cellStyle name="40% - Accent5 6 2 2 8 2_CountryRegionMap" xfId="33419" xr:uid="{00000000-0005-0000-0000-0000F8460000}"/>
    <cellStyle name="40% - Accent5 6 2 2 8 3" xfId="10305" xr:uid="{00000000-0005-0000-0000-0000F9460000}"/>
    <cellStyle name="40% - Accent5 6 2 2 8 3 2" xfId="23896" xr:uid="{00000000-0005-0000-0000-0000FA460000}"/>
    <cellStyle name="40% - Accent5 6 2 2 8 3_CountryRegionMap" xfId="33420" xr:uid="{00000000-0005-0000-0000-0000FB460000}"/>
    <cellStyle name="40% - Accent5 6 2 2 8 4" xfId="23897" xr:uid="{00000000-0005-0000-0000-0000FC460000}"/>
    <cellStyle name="40% - Accent5 6 2 2 8_Attribute (16-17)" xfId="10306" xr:uid="{00000000-0005-0000-0000-0000FD460000}"/>
    <cellStyle name="40% - Accent5 6 2 2 9" xfId="10307" xr:uid="{00000000-0005-0000-0000-0000FE460000}"/>
    <cellStyle name="40% - Accent5 6 2 2 9 2" xfId="23898" xr:uid="{00000000-0005-0000-0000-0000FF460000}"/>
    <cellStyle name="40% - Accent5 6 2 2 9_CountryRegionMap" xfId="33421" xr:uid="{00000000-0005-0000-0000-000000470000}"/>
    <cellStyle name="40% - Accent5 6 2 2_Attribute (16-17)" xfId="10308" xr:uid="{00000000-0005-0000-0000-000001470000}"/>
    <cellStyle name="40% - Accent5 6 2 3" xfId="10309" xr:uid="{00000000-0005-0000-0000-000002470000}"/>
    <cellStyle name="40% - Accent5 6 2 3 10" xfId="23899" xr:uid="{00000000-0005-0000-0000-000003470000}"/>
    <cellStyle name="40% - Accent5 6 2 3 2" xfId="10310" xr:uid="{00000000-0005-0000-0000-000004470000}"/>
    <cellStyle name="40% - Accent5 6 2 3 2 2" xfId="10311" xr:uid="{00000000-0005-0000-0000-000005470000}"/>
    <cellStyle name="40% - Accent5 6 2 3 2 2 2" xfId="10312" xr:uid="{00000000-0005-0000-0000-000006470000}"/>
    <cellStyle name="40% - Accent5 6 2 3 2 2 2 2" xfId="23900" xr:uid="{00000000-0005-0000-0000-000007470000}"/>
    <cellStyle name="40% - Accent5 6 2 3 2 2 2_CountryRegionMap" xfId="33422" xr:uid="{00000000-0005-0000-0000-000008470000}"/>
    <cellStyle name="40% - Accent5 6 2 3 2 2 3" xfId="10313" xr:uid="{00000000-0005-0000-0000-000009470000}"/>
    <cellStyle name="40% - Accent5 6 2 3 2 2 3 2" xfId="23901" xr:uid="{00000000-0005-0000-0000-00000A470000}"/>
    <cellStyle name="40% - Accent5 6 2 3 2 2 3_CountryRegionMap" xfId="33423" xr:uid="{00000000-0005-0000-0000-00000B470000}"/>
    <cellStyle name="40% - Accent5 6 2 3 2 2 4" xfId="23902" xr:uid="{00000000-0005-0000-0000-00000C470000}"/>
    <cellStyle name="40% - Accent5 6 2 3 2 2_Attribute (16-17)" xfId="10314" xr:uid="{00000000-0005-0000-0000-00000D470000}"/>
    <cellStyle name="40% - Accent5 6 2 3 2 3" xfId="10315" xr:uid="{00000000-0005-0000-0000-00000E470000}"/>
    <cellStyle name="40% - Accent5 6 2 3 2 3 2" xfId="23903" xr:uid="{00000000-0005-0000-0000-00000F470000}"/>
    <cellStyle name="40% - Accent5 6 2 3 2 3_CountryRegionMap" xfId="33424" xr:uid="{00000000-0005-0000-0000-000010470000}"/>
    <cellStyle name="40% - Accent5 6 2 3 2 4" xfId="23904" xr:uid="{00000000-0005-0000-0000-000011470000}"/>
    <cellStyle name="40% - Accent5 6 2 3 2 5" xfId="23905" xr:uid="{00000000-0005-0000-0000-000012470000}"/>
    <cellStyle name="40% - Accent5 6 2 3 2 6" xfId="23906" xr:uid="{00000000-0005-0000-0000-000013470000}"/>
    <cellStyle name="40% - Accent5 6 2 3 2 7" xfId="23907" xr:uid="{00000000-0005-0000-0000-000014470000}"/>
    <cellStyle name="40% - Accent5 6 2 3 2_Attribute (16-17)" xfId="10316" xr:uid="{00000000-0005-0000-0000-000015470000}"/>
    <cellStyle name="40% - Accent5 6 2 3 3" xfId="10317" xr:uid="{00000000-0005-0000-0000-000016470000}"/>
    <cellStyle name="40% - Accent5 6 2 3 3 2" xfId="10318" xr:uid="{00000000-0005-0000-0000-000017470000}"/>
    <cellStyle name="40% - Accent5 6 2 3 3 2 2" xfId="10319" xr:uid="{00000000-0005-0000-0000-000018470000}"/>
    <cellStyle name="40% - Accent5 6 2 3 3 2 2 2" xfId="23908" xr:uid="{00000000-0005-0000-0000-000019470000}"/>
    <cellStyle name="40% - Accent5 6 2 3 3 2 2_CountryRegionMap" xfId="33425" xr:uid="{00000000-0005-0000-0000-00001A470000}"/>
    <cellStyle name="40% - Accent5 6 2 3 3 2 3" xfId="10320" xr:uid="{00000000-0005-0000-0000-00001B470000}"/>
    <cellStyle name="40% - Accent5 6 2 3 3 2 3 2" xfId="23909" xr:uid="{00000000-0005-0000-0000-00001C470000}"/>
    <cellStyle name="40% - Accent5 6 2 3 3 2 3_CountryRegionMap" xfId="33426" xr:uid="{00000000-0005-0000-0000-00001D470000}"/>
    <cellStyle name="40% - Accent5 6 2 3 3 2 4" xfId="23910" xr:uid="{00000000-0005-0000-0000-00001E470000}"/>
    <cellStyle name="40% - Accent5 6 2 3 3 2_Attribute (16-17)" xfId="10321" xr:uid="{00000000-0005-0000-0000-00001F470000}"/>
    <cellStyle name="40% - Accent5 6 2 3 3 3" xfId="10322" xr:uid="{00000000-0005-0000-0000-000020470000}"/>
    <cellStyle name="40% - Accent5 6 2 3 3 3 2" xfId="23911" xr:uid="{00000000-0005-0000-0000-000021470000}"/>
    <cellStyle name="40% - Accent5 6 2 3 3 3_CountryRegionMap" xfId="33427" xr:uid="{00000000-0005-0000-0000-000022470000}"/>
    <cellStyle name="40% - Accent5 6 2 3 3 4" xfId="23912" xr:uid="{00000000-0005-0000-0000-000023470000}"/>
    <cellStyle name="40% - Accent5 6 2 3 3 5" xfId="23913" xr:uid="{00000000-0005-0000-0000-000024470000}"/>
    <cellStyle name="40% - Accent5 6 2 3 3 6" xfId="23914" xr:uid="{00000000-0005-0000-0000-000025470000}"/>
    <cellStyle name="40% - Accent5 6 2 3 3 7" xfId="23915" xr:uid="{00000000-0005-0000-0000-000026470000}"/>
    <cellStyle name="40% - Accent5 6 2 3 3_Attribute (16-17)" xfId="10323" xr:uid="{00000000-0005-0000-0000-000027470000}"/>
    <cellStyle name="40% - Accent5 6 2 3 4" xfId="10324" xr:uid="{00000000-0005-0000-0000-000028470000}"/>
    <cellStyle name="40% - Accent5 6 2 3 4 2" xfId="10325" xr:uid="{00000000-0005-0000-0000-000029470000}"/>
    <cellStyle name="40% - Accent5 6 2 3 4 2 2" xfId="10326" xr:uid="{00000000-0005-0000-0000-00002A470000}"/>
    <cellStyle name="40% - Accent5 6 2 3 4 2 2 2" xfId="23916" xr:uid="{00000000-0005-0000-0000-00002B470000}"/>
    <cellStyle name="40% - Accent5 6 2 3 4 2 2_CountryRegionMap" xfId="33428" xr:uid="{00000000-0005-0000-0000-00002C470000}"/>
    <cellStyle name="40% - Accent5 6 2 3 4 2 3" xfId="10327" xr:uid="{00000000-0005-0000-0000-00002D470000}"/>
    <cellStyle name="40% - Accent5 6 2 3 4 2 3 2" xfId="23917" xr:uid="{00000000-0005-0000-0000-00002E470000}"/>
    <cellStyle name="40% - Accent5 6 2 3 4 2 3_CountryRegionMap" xfId="33429" xr:uid="{00000000-0005-0000-0000-00002F470000}"/>
    <cellStyle name="40% - Accent5 6 2 3 4 2 4" xfId="23918" xr:uid="{00000000-0005-0000-0000-000030470000}"/>
    <cellStyle name="40% - Accent5 6 2 3 4 2_Attribute (16-17)" xfId="10328" xr:uid="{00000000-0005-0000-0000-000031470000}"/>
    <cellStyle name="40% - Accent5 6 2 3 4 3" xfId="10329" xr:uid="{00000000-0005-0000-0000-000032470000}"/>
    <cellStyle name="40% - Accent5 6 2 3 4 3 2" xfId="23919" xr:uid="{00000000-0005-0000-0000-000033470000}"/>
    <cellStyle name="40% - Accent5 6 2 3 4 3_CountryRegionMap" xfId="33430" xr:uid="{00000000-0005-0000-0000-000034470000}"/>
    <cellStyle name="40% - Accent5 6 2 3 4 4" xfId="23920" xr:uid="{00000000-0005-0000-0000-000035470000}"/>
    <cellStyle name="40% - Accent5 6 2 3 4 5" xfId="23921" xr:uid="{00000000-0005-0000-0000-000036470000}"/>
    <cellStyle name="40% - Accent5 6 2 3 4 6" xfId="23922" xr:uid="{00000000-0005-0000-0000-000037470000}"/>
    <cellStyle name="40% - Accent5 6 2 3 4 7" xfId="23923" xr:uid="{00000000-0005-0000-0000-000038470000}"/>
    <cellStyle name="40% - Accent5 6 2 3 4_Attribute (16-17)" xfId="10330" xr:uid="{00000000-0005-0000-0000-000039470000}"/>
    <cellStyle name="40% - Accent5 6 2 3 5" xfId="10331" xr:uid="{00000000-0005-0000-0000-00003A470000}"/>
    <cellStyle name="40% - Accent5 6 2 3 6" xfId="10332" xr:uid="{00000000-0005-0000-0000-00003B470000}"/>
    <cellStyle name="40% - Accent5 6 2 3 7" xfId="10333" xr:uid="{00000000-0005-0000-0000-00003C470000}"/>
    <cellStyle name="40% - Accent5 6 2 3 8" xfId="10334" xr:uid="{00000000-0005-0000-0000-00003D470000}"/>
    <cellStyle name="40% - Accent5 6 2 3 8 2" xfId="10335" xr:uid="{00000000-0005-0000-0000-00003E470000}"/>
    <cellStyle name="40% - Accent5 6 2 3 8 2 2" xfId="23924" xr:uid="{00000000-0005-0000-0000-00003F470000}"/>
    <cellStyle name="40% - Accent5 6 2 3 8 2_CountryRegionMap" xfId="33431" xr:uid="{00000000-0005-0000-0000-000040470000}"/>
    <cellStyle name="40% - Accent5 6 2 3 8 3" xfId="10336" xr:uid="{00000000-0005-0000-0000-000041470000}"/>
    <cellStyle name="40% - Accent5 6 2 3 8 3 2" xfId="23925" xr:uid="{00000000-0005-0000-0000-000042470000}"/>
    <cellStyle name="40% - Accent5 6 2 3 8 3_CountryRegionMap" xfId="33432" xr:uid="{00000000-0005-0000-0000-000043470000}"/>
    <cellStyle name="40% - Accent5 6 2 3 8 4" xfId="23926" xr:uid="{00000000-0005-0000-0000-000044470000}"/>
    <cellStyle name="40% - Accent5 6 2 3 8_Attribute (16-17)" xfId="10337" xr:uid="{00000000-0005-0000-0000-000045470000}"/>
    <cellStyle name="40% - Accent5 6 2 3 9" xfId="10338" xr:uid="{00000000-0005-0000-0000-000046470000}"/>
    <cellStyle name="40% - Accent5 6 2 3 9 2" xfId="23927" xr:uid="{00000000-0005-0000-0000-000047470000}"/>
    <cellStyle name="40% - Accent5 6 2 3 9_CountryRegionMap" xfId="33433" xr:uid="{00000000-0005-0000-0000-000048470000}"/>
    <cellStyle name="40% - Accent5 6 2 3_Attribute (16-17)" xfId="10339" xr:uid="{00000000-0005-0000-0000-000049470000}"/>
    <cellStyle name="40% - Accent5 6 2 4" xfId="10340" xr:uid="{00000000-0005-0000-0000-00004A470000}"/>
    <cellStyle name="40% - Accent5 6 2 4 2" xfId="10341" xr:uid="{00000000-0005-0000-0000-00004B470000}"/>
    <cellStyle name="40% - Accent5 6 2 4 2 2" xfId="10342" xr:uid="{00000000-0005-0000-0000-00004C470000}"/>
    <cellStyle name="40% - Accent5 6 2 4 2 2 2" xfId="23928" xr:uid="{00000000-0005-0000-0000-00004D470000}"/>
    <cellStyle name="40% - Accent5 6 2 4 2 2_CountryRegionMap" xfId="33434" xr:uid="{00000000-0005-0000-0000-00004E470000}"/>
    <cellStyle name="40% - Accent5 6 2 4 2 3" xfId="10343" xr:uid="{00000000-0005-0000-0000-00004F470000}"/>
    <cellStyle name="40% - Accent5 6 2 4 2 3 2" xfId="23929" xr:uid="{00000000-0005-0000-0000-000050470000}"/>
    <cellStyle name="40% - Accent5 6 2 4 2 3_CountryRegionMap" xfId="33435" xr:uid="{00000000-0005-0000-0000-000051470000}"/>
    <cellStyle name="40% - Accent5 6 2 4 2 4" xfId="23930" xr:uid="{00000000-0005-0000-0000-000052470000}"/>
    <cellStyle name="40% - Accent5 6 2 4 2_Attribute (16-17)" xfId="10344" xr:uid="{00000000-0005-0000-0000-000053470000}"/>
    <cellStyle name="40% - Accent5 6 2 4 3" xfId="10345" xr:uid="{00000000-0005-0000-0000-000054470000}"/>
    <cellStyle name="40% - Accent5 6 2 4 3 2" xfId="23931" xr:uid="{00000000-0005-0000-0000-000055470000}"/>
    <cellStyle name="40% - Accent5 6 2 4 3_CountryRegionMap" xfId="33436" xr:uid="{00000000-0005-0000-0000-000056470000}"/>
    <cellStyle name="40% - Accent5 6 2 4 4" xfId="23932" xr:uid="{00000000-0005-0000-0000-000057470000}"/>
    <cellStyle name="40% - Accent5 6 2 4 5" xfId="23933" xr:uid="{00000000-0005-0000-0000-000058470000}"/>
    <cellStyle name="40% - Accent5 6 2 4 6" xfId="23934" xr:uid="{00000000-0005-0000-0000-000059470000}"/>
    <cellStyle name="40% - Accent5 6 2 4 7" xfId="23935" xr:uid="{00000000-0005-0000-0000-00005A470000}"/>
    <cellStyle name="40% - Accent5 6 2 4_Attribute (16-17)" xfId="10346" xr:uid="{00000000-0005-0000-0000-00005B470000}"/>
    <cellStyle name="40% - Accent5 6 2 5" xfId="10347" xr:uid="{00000000-0005-0000-0000-00005C470000}"/>
    <cellStyle name="40% - Accent5 6 2 5 2" xfId="10348" xr:uid="{00000000-0005-0000-0000-00005D470000}"/>
    <cellStyle name="40% - Accent5 6 2 5 2 2" xfId="10349" xr:uid="{00000000-0005-0000-0000-00005E470000}"/>
    <cellStyle name="40% - Accent5 6 2 5 2 2 2" xfId="23936" xr:uid="{00000000-0005-0000-0000-00005F470000}"/>
    <cellStyle name="40% - Accent5 6 2 5 2 2_CountryRegionMap" xfId="33437" xr:uid="{00000000-0005-0000-0000-000060470000}"/>
    <cellStyle name="40% - Accent5 6 2 5 2 3" xfId="10350" xr:uid="{00000000-0005-0000-0000-000061470000}"/>
    <cellStyle name="40% - Accent5 6 2 5 2 3 2" xfId="23937" xr:uid="{00000000-0005-0000-0000-000062470000}"/>
    <cellStyle name="40% - Accent5 6 2 5 2 3_CountryRegionMap" xfId="33438" xr:uid="{00000000-0005-0000-0000-000063470000}"/>
    <cellStyle name="40% - Accent5 6 2 5 2 4" xfId="23938" xr:uid="{00000000-0005-0000-0000-000064470000}"/>
    <cellStyle name="40% - Accent5 6 2 5 2_Attribute (16-17)" xfId="10351" xr:uid="{00000000-0005-0000-0000-000065470000}"/>
    <cellStyle name="40% - Accent5 6 2 5 3" xfId="10352" xr:uid="{00000000-0005-0000-0000-000066470000}"/>
    <cellStyle name="40% - Accent5 6 2 5 3 2" xfId="23939" xr:uid="{00000000-0005-0000-0000-000067470000}"/>
    <cellStyle name="40% - Accent5 6 2 5 3_CountryRegionMap" xfId="33439" xr:uid="{00000000-0005-0000-0000-000068470000}"/>
    <cellStyle name="40% - Accent5 6 2 5 4" xfId="23940" xr:uid="{00000000-0005-0000-0000-000069470000}"/>
    <cellStyle name="40% - Accent5 6 2 5 5" xfId="23941" xr:uid="{00000000-0005-0000-0000-00006A470000}"/>
    <cellStyle name="40% - Accent5 6 2 5 6" xfId="23942" xr:uid="{00000000-0005-0000-0000-00006B470000}"/>
    <cellStyle name="40% - Accent5 6 2 5 7" xfId="23943" xr:uid="{00000000-0005-0000-0000-00006C470000}"/>
    <cellStyle name="40% - Accent5 6 2 5_Attribute (16-17)" xfId="10353" xr:uid="{00000000-0005-0000-0000-00006D470000}"/>
    <cellStyle name="40% - Accent5 6 2 6" xfId="10354" xr:uid="{00000000-0005-0000-0000-00006E470000}"/>
    <cellStyle name="40% - Accent5 6 2 6 2" xfId="10355" xr:uid="{00000000-0005-0000-0000-00006F470000}"/>
    <cellStyle name="40% - Accent5 6 2 6 2 2" xfId="10356" xr:uid="{00000000-0005-0000-0000-000070470000}"/>
    <cellStyle name="40% - Accent5 6 2 6 2 2 2" xfId="23944" xr:uid="{00000000-0005-0000-0000-000071470000}"/>
    <cellStyle name="40% - Accent5 6 2 6 2 2_CountryRegionMap" xfId="33440" xr:uid="{00000000-0005-0000-0000-000072470000}"/>
    <cellStyle name="40% - Accent5 6 2 6 2 3" xfId="10357" xr:uid="{00000000-0005-0000-0000-000073470000}"/>
    <cellStyle name="40% - Accent5 6 2 6 2 3 2" xfId="23945" xr:uid="{00000000-0005-0000-0000-000074470000}"/>
    <cellStyle name="40% - Accent5 6 2 6 2 3_CountryRegionMap" xfId="33441" xr:uid="{00000000-0005-0000-0000-000075470000}"/>
    <cellStyle name="40% - Accent5 6 2 6 2 4" xfId="23946" xr:uid="{00000000-0005-0000-0000-000076470000}"/>
    <cellStyle name="40% - Accent5 6 2 6 2_Attribute (16-17)" xfId="10358" xr:uid="{00000000-0005-0000-0000-000077470000}"/>
    <cellStyle name="40% - Accent5 6 2 6 3" xfId="10359" xr:uid="{00000000-0005-0000-0000-000078470000}"/>
    <cellStyle name="40% - Accent5 6 2 6 3 2" xfId="23947" xr:uid="{00000000-0005-0000-0000-000079470000}"/>
    <cellStyle name="40% - Accent5 6 2 6 3_CountryRegionMap" xfId="33442" xr:uid="{00000000-0005-0000-0000-00007A470000}"/>
    <cellStyle name="40% - Accent5 6 2 6 4" xfId="23948" xr:uid="{00000000-0005-0000-0000-00007B470000}"/>
    <cellStyle name="40% - Accent5 6 2 6 5" xfId="23949" xr:uid="{00000000-0005-0000-0000-00007C470000}"/>
    <cellStyle name="40% - Accent5 6 2 6 6" xfId="23950" xr:uid="{00000000-0005-0000-0000-00007D470000}"/>
    <cellStyle name="40% - Accent5 6 2 6 7" xfId="23951" xr:uid="{00000000-0005-0000-0000-00007E470000}"/>
    <cellStyle name="40% - Accent5 6 2 6_Attribute (16-17)" xfId="10360" xr:uid="{00000000-0005-0000-0000-00007F470000}"/>
    <cellStyle name="40% - Accent5 6 2 7" xfId="10361" xr:uid="{00000000-0005-0000-0000-000080470000}"/>
    <cellStyle name="40% - Accent5 6 2 8" xfId="10362" xr:uid="{00000000-0005-0000-0000-000081470000}"/>
    <cellStyle name="40% - Accent5 6 2 9" xfId="10363" xr:uid="{00000000-0005-0000-0000-000082470000}"/>
    <cellStyle name="40% - Accent5 6 2_Attribute" xfId="18059" xr:uid="{00000000-0005-0000-0000-000083470000}"/>
    <cellStyle name="40% - Accent5 6 3" xfId="10364" xr:uid="{00000000-0005-0000-0000-000084470000}"/>
    <cellStyle name="40% - Accent5 6 3 10" xfId="23952" xr:uid="{00000000-0005-0000-0000-000085470000}"/>
    <cellStyle name="40% - Accent5 6 3 2" xfId="10365" xr:uid="{00000000-0005-0000-0000-000086470000}"/>
    <cellStyle name="40% - Accent5 6 3 2 2" xfId="10366" xr:uid="{00000000-0005-0000-0000-000087470000}"/>
    <cellStyle name="40% - Accent5 6 3 2 2 2" xfId="10367" xr:uid="{00000000-0005-0000-0000-000088470000}"/>
    <cellStyle name="40% - Accent5 6 3 2 2 2 2" xfId="23953" xr:uid="{00000000-0005-0000-0000-000089470000}"/>
    <cellStyle name="40% - Accent5 6 3 2 2 2_CountryRegionMap" xfId="33443" xr:uid="{00000000-0005-0000-0000-00008A470000}"/>
    <cellStyle name="40% - Accent5 6 3 2 2 3" xfId="10368" xr:uid="{00000000-0005-0000-0000-00008B470000}"/>
    <cellStyle name="40% - Accent5 6 3 2 2 3 2" xfId="23954" xr:uid="{00000000-0005-0000-0000-00008C470000}"/>
    <cellStyle name="40% - Accent5 6 3 2 2 3_CountryRegionMap" xfId="33444" xr:uid="{00000000-0005-0000-0000-00008D470000}"/>
    <cellStyle name="40% - Accent5 6 3 2 2 4" xfId="23955" xr:uid="{00000000-0005-0000-0000-00008E470000}"/>
    <cellStyle name="40% - Accent5 6 3 2 2_Attribute (16-17)" xfId="10369" xr:uid="{00000000-0005-0000-0000-00008F470000}"/>
    <cellStyle name="40% - Accent5 6 3 2 3" xfId="10370" xr:uid="{00000000-0005-0000-0000-000090470000}"/>
    <cellStyle name="40% - Accent5 6 3 2 3 2" xfId="23956" xr:uid="{00000000-0005-0000-0000-000091470000}"/>
    <cellStyle name="40% - Accent5 6 3 2 3_CountryRegionMap" xfId="33445" xr:uid="{00000000-0005-0000-0000-000092470000}"/>
    <cellStyle name="40% - Accent5 6 3 2 4" xfId="23957" xr:uid="{00000000-0005-0000-0000-000093470000}"/>
    <cellStyle name="40% - Accent5 6 3 2 5" xfId="23958" xr:uid="{00000000-0005-0000-0000-000094470000}"/>
    <cellStyle name="40% - Accent5 6 3 2 6" xfId="23959" xr:uid="{00000000-0005-0000-0000-000095470000}"/>
    <cellStyle name="40% - Accent5 6 3 2 7" xfId="23960" xr:uid="{00000000-0005-0000-0000-000096470000}"/>
    <cellStyle name="40% - Accent5 6 3 2_Attribute (16-17)" xfId="10371" xr:uid="{00000000-0005-0000-0000-000097470000}"/>
    <cellStyle name="40% - Accent5 6 3 3" xfId="10372" xr:uid="{00000000-0005-0000-0000-000098470000}"/>
    <cellStyle name="40% - Accent5 6 3 3 2" xfId="10373" xr:uid="{00000000-0005-0000-0000-000099470000}"/>
    <cellStyle name="40% - Accent5 6 3 3 2 2" xfId="10374" xr:uid="{00000000-0005-0000-0000-00009A470000}"/>
    <cellStyle name="40% - Accent5 6 3 3 2 2 2" xfId="23961" xr:uid="{00000000-0005-0000-0000-00009B470000}"/>
    <cellStyle name="40% - Accent5 6 3 3 2 2_CountryRegionMap" xfId="33446" xr:uid="{00000000-0005-0000-0000-00009C470000}"/>
    <cellStyle name="40% - Accent5 6 3 3 2 3" xfId="10375" xr:uid="{00000000-0005-0000-0000-00009D470000}"/>
    <cellStyle name="40% - Accent5 6 3 3 2 3 2" xfId="23962" xr:uid="{00000000-0005-0000-0000-00009E470000}"/>
    <cellStyle name="40% - Accent5 6 3 3 2 3_CountryRegionMap" xfId="33447" xr:uid="{00000000-0005-0000-0000-00009F470000}"/>
    <cellStyle name="40% - Accent5 6 3 3 2 4" xfId="23963" xr:uid="{00000000-0005-0000-0000-0000A0470000}"/>
    <cellStyle name="40% - Accent5 6 3 3 2_Attribute (16-17)" xfId="10376" xr:uid="{00000000-0005-0000-0000-0000A1470000}"/>
    <cellStyle name="40% - Accent5 6 3 3 3" xfId="10377" xr:uid="{00000000-0005-0000-0000-0000A2470000}"/>
    <cellStyle name="40% - Accent5 6 3 3 3 2" xfId="23964" xr:uid="{00000000-0005-0000-0000-0000A3470000}"/>
    <cellStyle name="40% - Accent5 6 3 3 3_CountryRegionMap" xfId="33448" xr:uid="{00000000-0005-0000-0000-0000A4470000}"/>
    <cellStyle name="40% - Accent5 6 3 3 4" xfId="23965" xr:uid="{00000000-0005-0000-0000-0000A5470000}"/>
    <cellStyle name="40% - Accent5 6 3 3 5" xfId="23966" xr:uid="{00000000-0005-0000-0000-0000A6470000}"/>
    <cellStyle name="40% - Accent5 6 3 3 6" xfId="23967" xr:uid="{00000000-0005-0000-0000-0000A7470000}"/>
    <cellStyle name="40% - Accent5 6 3 3 7" xfId="23968" xr:uid="{00000000-0005-0000-0000-0000A8470000}"/>
    <cellStyle name="40% - Accent5 6 3 3_Attribute (16-17)" xfId="10378" xr:uid="{00000000-0005-0000-0000-0000A9470000}"/>
    <cellStyle name="40% - Accent5 6 3 4" xfId="10379" xr:uid="{00000000-0005-0000-0000-0000AA470000}"/>
    <cellStyle name="40% - Accent5 6 3 4 2" xfId="10380" xr:uid="{00000000-0005-0000-0000-0000AB470000}"/>
    <cellStyle name="40% - Accent5 6 3 4 2 2" xfId="10381" xr:uid="{00000000-0005-0000-0000-0000AC470000}"/>
    <cellStyle name="40% - Accent5 6 3 4 2 2 2" xfId="23969" xr:uid="{00000000-0005-0000-0000-0000AD470000}"/>
    <cellStyle name="40% - Accent5 6 3 4 2 2_CountryRegionMap" xfId="33449" xr:uid="{00000000-0005-0000-0000-0000AE470000}"/>
    <cellStyle name="40% - Accent5 6 3 4 2 3" xfId="10382" xr:uid="{00000000-0005-0000-0000-0000AF470000}"/>
    <cellStyle name="40% - Accent5 6 3 4 2 3 2" xfId="23970" xr:uid="{00000000-0005-0000-0000-0000B0470000}"/>
    <cellStyle name="40% - Accent5 6 3 4 2 3_CountryRegionMap" xfId="33450" xr:uid="{00000000-0005-0000-0000-0000B1470000}"/>
    <cellStyle name="40% - Accent5 6 3 4 2 4" xfId="23971" xr:uid="{00000000-0005-0000-0000-0000B2470000}"/>
    <cellStyle name="40% - Accent5 6 3 4 2_Attribute (16-17)" xfId="10383" xr:uid="{00000000-0005-0000-0000-0000B3470000}"/>
    <cellStyle name="40% - Accent5 6 3 4 3" xfId="10384" xr:uid="{00000000-0005-0000-0000-0000B4470000}"/>
    <cellStyle name="40% - Accent5 6 3 4 3 2" xfId="23972" xr:uid="{00000000-0005-0000-0000-0000B5470000}"/>
    <cellStyle name="40% - Accent5 6 3 4 3_CountryRegionMap" xfId="33451" xr:uid="{00000000-0005-0000-0000-0000B6470000}"/>
    <cellStyle name="40% - Accent5 6 3 4 4" xfId="23973" xr:uid="{00000000-0005-0000-0000-0000B7470000}"/>
    <cellStyle name="40% - Accent5 6 3 4 5" xfId="23974" xr:uid="{00000000-0005-0000-0000-0000B8470000}"/>
    <cellStyle name="40% - Accent5 6 3 4 6" xfId="23975" xr:uid="{00000000-0005-0000-0000-0000B9470000}"/>
    <cellStyle name="40% - Accent5 6 3 4 7" xfId="23976" xr:uid="{00000000-0005-0000-0000-0000BA470000}"/>
    <cellStyle name="40% - Accent5 6 3 4_Attribute (16-17)" xfId="10385" xr:uid="{00000000-0005-0000-0000-0000BB470000}"/>
    <cellStyle name="40% - Accent5 6 3 5" xfId="10386" xr:uid="{00000000-0005-0000-0000-0000BC470000}"/>
    <cellStyle name="40% - Accent5 6 3 6" xfId="10387" xr:uid="{00000000-0005-0000-0000-0000BD470000}"/>
    <cellStyle name="40% - Accent5 6 3 7" xfId="10388" xr:uid="{00000000-0005-0000-0000-0000BE470000}"/>
    <cellStyle name="40% - Accent5 6 3 8" xfId="10389" xr:uid="{00000000-0005-0000-0000-0000BF470000}"/>
    <cellStyle name="40% - Accent5 6 3 8 2" xfId="10390" xr:uid="{00000000-0005-0000-0000-0000C0470000}"/>
    <cellStyle name="40% - Accent5 6 3 8 2 2" xfId="23977" xr:uid="{00000000-0005-0000-0000-0000C1470000}"/>
    <cellStyle name="40% - Accent5 6 3 8 2_CountryRegionMap" xfId="33452" xr:uid="{00000000-0005-0000-0000-0000C2470000}"/>
    <cellStyle name="40% - Accent5 6 3 8 3" xfId="10391" xr:uid="{00000000-0005-0000-0000-0000C3470000}"/>
    <cellStyle name="40% - Accent5 6 3 8 3 2" xfId="23978" xr:uid="{00000000-0005-0000-0000-0000C4470000}"/>
    <cellStyle name="40% - Accent5 6 3 8 3_CountryRegionMap" xfId="33453" xr:uid="{00000000-0005-0000-0000-0000C5470000}"/>
    <cellStyle name="40% - Accent5 6 3 8 4" xfId="23979" xr:uid="{00000000-0005-0000-0000-0000C6470000}"/>
    <cellStyle name="40% - Accent5 6 3 8_Attribute (16-17)" xfId="10392" xr:uid="{00000000-0005-0000-0000-0000C7470000}"/>
    <cellStyle name="40% - Accent5 6 3 9" xfId="10393" xr:uid="{00000000-0005-0000-0000-0000C8470000}"/>
    <cellStyle name="40% - Accent5 6 3 9 2" xfId="23980" xr:uid="{00000000-0005-0000-0000-0000C9470000}"/>
    <cellStyle name="40% - Accent5 6 3 9_CountryRegionMap" xfId="33454" xr:uid="{00000000-0005-0000-0000-0000CA470000}"/>
    <cellStyle name="40% - Accent5 6 3_Attribute (16-17)" xfId="10394" xr:uid="{00000000-0005-0000-0000-0000CB470000}"/>
    <cellStyle name="40% - Accent5 6 4" xfId="10395" xr:uid="{00000000-0005-0000-0000-0000CC470000}"/>
    <cellStyle name="40% - Accent5 6 4 10" xfId="23981" xr:uid="{00000000-0005-0000-0000-0000CD470000}"/>
    <cellStyle name="40% - Accent5 6 4 2" xfId="10396" xr:uid="{00000000-0005-0000-0000-0000CE470000}"/>
    <cellStyle name="40% - Accent5 6 4 2 2" xfId="10397" xr:uid="{00000000-0005-0000-0000-0000CF470000}"/>
    <cellStyle name="40% - Accent5 6 4 2 2 2" xfId="10398" xr:uid="{00000000-0005-0000-0000-0000D0470000}"/>
    <cellStyle name="40% - Accent5 6 4 2 2 2 2" xfId="23982" xr:uid="{00000000-0005-0000-0000-0000D1470000}"/>
    <cellStyle name="40% - Accent5 6 4 2 2 2_CountryRegionMap" xfId="33455" xr:uid="{00000000-0005-0000-0000-0000D2470000}"/>
    <cellStyle name="40% - Accent5 6 4 2 2 3" xfId="10399" xr:uid="{00000000-0005-0000-0000-0000D3470000}"/>
    <cellStyle name="40% - Accent5 6 4 2 2 3 2" xfId="23983" xr:uid="{00000000-0005-0000-0000-0000D4470000}"/>
    <cellStyle name="40% - Accent5 6 4 2 2 3_CountryRegionMap" xfId="33456" xr:uid="{00000000-0005-0000-0000-0000D5470000}"/>
    <cellStyle name="40% - Accent5 6 4 2 2 4" xfId="23984" xr:uid="{00000000-0005-0000-0000-0000D6470000}"/>
    <cellStyle name="40% - Accent5 6 4 2 2_Attribute (16-17)" xfId="10400" xr:uid="{00000000-0005-0000-0000-0000D7470000}"/>
    <cellStyle name="40% - Accent5 6 4 2 3" xfId="10401" xr:uid="{00000000-0005-0000-0000-0000D8470000}"/>
    <cellStyle name="40% - Accent5 6 4 2 3 2" xfId="23985" xr:uid="{00000000-0005-0000-0000-0000D9470000}"/>
    <cellStyle name="40% - Accent5 6 4 2 3_CountryRegionMap" xfId="33457" xr:uid="{00000000-0005-0000-0000-0000DA470000}"/>
    <cellStyle name="40% - Accent5 6 4 2 4" xfId="23986" xr:uid="{00000000-0005-0000-0000-0000DB470000}"/>
    <cellStyle name="40% - Accent5 6 4 2 5" xfId="23987" xr:uid="{00000000-0005-0000-0000-0000DC470000}"/>
    <cellStyle name="40% - Accent5 6 4 2 6" xfId="23988" xr:uid="{00000000-0005-0000-0000-0000DD470000}"/>
    <cellStyle name="40% - Accent5 6 4 2 7" xfId="23989" xr:uid="{00000000-0005-0000-0000-0000DE470000}"/>
    <cellStyle name="40% - Accent5 6 4 2_Attribute (16-17)" xfId="10402" xr:uid="{00000000-0005-0000-0000-0000DF470000}"/>
    <cellStyle name="40% - Accent5 6 4 3" xfId="10403" xr:uid="{00000000-0005-0000-0000-0000E0470000}"/>
    <cellStyle name="40% - Accent5 6 4 3 2" xfId="10404" xr:uid="{00000000-0005-0000-0000-0000E1470000}"/>
    <cellStyle name="40% - Accent5 6 4 3 2 2" xfId="10405" xr:uid="{00000000-0005-0000-0000-0000E2470000}"/>
    <cellStyle name="40% - Accent5 6 4 3 2 2 2" xfId="23990" xr:uid="{00000000-0005-0000-0000-0000E3470000}"/>
    <cellStyle name="40% - Accent5 6 4 3 2 2_CountryRegionMap" xfId="33458" xr:uid="{00000000-0005-0000-0000-0000E4470000}"/>
    <cellStyle name="40% - Accent5 6 4 3 2 3" xfId="10406" xr:uid="{00000000-0005-0000-0000-0000E5470000}"/>
    <cellStyle name="40% - Accent5 6 4 3 2 3 2" xfId="23991" xr:uid="{00000000-0005-0000-0000-0000E6470000}"/>
    <cellStyle name="40% - Accent5 6 4 3 2 3_CountryRegionMap" xfId="33459" xr:uid="{00000000-0005-0000-0000-0000E7470000}"/>
    <cellStyle name="40% - Accent5 6 4 3 2 4" xfId="23992" xr:uid="{00000000-0005-0000-0000-0000E8470000}"/>
    <cellStyle name="40% - Accent5 6 4 3 2_Attribute (16-17)" xfId="10407" xr:uid="{00000000-0005-0000-0000-0000E9470000}"/>
    <cellStyle name="40% - Accent5 6 4 3 3" xfId="10408" xr:uid="{00000000-0005-0000-0000-0000EA470000}"/>
    <cellStyle name="40% - Accent5 6 4 3 3 2" xfId="23993" xr:uid="{00000000-0005-0000-0000-0000EB470000}"/>
    <cellStyle name="40% - Accent5 6 4 3 3_CountryRegionMap" xfId="33460" xr:uid="{00000000-0005-0000-0000-0000EC470000}"/>
    <cellStyle name="40% - Accent5 6 4 3 4" xfId="23994" xr:uid="{00000000-0005-0000-0000-0000ED470000}"/>
    <cellStyle name="40% - Accent5 6 4 3 5" xfId="23995" xr:uid="{00000000-0005-0000-0000-0000EE470000}"/>
    <cellStyle name="40% - Accent5 6 4 3 6" xfId="23996" xr:uid="{00000000-0005-0000-0000-0000EF470000}"/>
    <cellStyle name="40% - Accent5 6 4 3 7" xfId="23997" xr:uid="{00000000-0005-0000-0000-0000F0470000}"/>
    <cellStyle name="40% - Accent5 6 4 3_Attribute (16-17)" xfId="10409" xr:uid="{00000000-0005-0000-0000-0000F1470000}"/>
    <cellStyle name="40% - Accent5 6 4 4" xfId="10410" xr:uid="{00000000-0005-0000-0000-0000F2470000}"/>
    <cellStyle name="40% - Accent5 6 4 4 2" xfId="10411" xr:uid="{00000000-0005-0000-0000-0000F3470000}"/>
    <cellStyle name="40% - Accent5 6 4 4 2 2" xfId="10412" xr:uid="{00000000-0005-0000-0000-0000F4470000}"/>
    <cellStyle name="40% - Accent5 6 4 4 2 2 2" xfId="23998" xr:uid="{00000000-0005-0000-0000-0000F5470000}"/>
    <cellStyle name="40% - Accent5 6 4 4 2 2_CountryRegionMap" xfId="33461" xr:uid="{00000000-0005-0000-0000-0000F6470000}"/>
    <cellStyle name="40% - Accent5 6 4 4 2 3" xfId="10413" xr:uid="{00000000-0005-0000-0000-0000F7470000}"/>
    <cellStyle name="40% - Accent5 6 4 4 2 3 2" xfId="23999" xr:uid="{00000000-0005-0000-0000-0000F8470000}"/>
    <cellStyle name="40% - Accent5 6 4 4 2 3_CountryRegionMap" xfId="33462" xr:uid="{00000000-0005-0000-0000-0000F9470000}"/>
    <cellStyle name="40% - Accent5 6 4 4 2 4" xfId="24000" xr:uid="{00000000-0005-0000-0000-0000FA470000}"/>
    <cellStyle name="40% - Accent5 6 4 4 2_Attribute (16-17)" xfId="10414" xr:uid="{00000000-0005-0000-0000-0000FB470000}"/>
    <cellStyle name="40% - Accent5 6 4 4 3" xfId="10415" xr:uid="{00000000-0005-0000-0000-0000FC470000}"/>
    <cellStyle name="40% - Accent5 6 4 4 3 2" xfId="24001" xr:uid="{00000000-0005-0000-0000-0000FD470000}"/>
    <cellStyle name="40% - Accent5 6 4 4 3_CountryRegionMap" xfId="33463" xr:uid="{00000000-0005-0000-0000-0000FE470000}"/>
    <cellStyle name="40% - Accent5 6 4 4 4" xfId="24002" xr:uid="{00000000-0005-0000-0000-0000FF470000}"/>
    <cellStyle name="40% - Accent5 6 4 4 5" xfId="24003" xr:uid="{00000000-0005-0000-0000-000000480000}"/>
    <cellStyle name="40% - Accent5 6 4 4 6" xfId="24004" xr:uid="{00000000-0005-0000-0000-000001480000}"/>
    <cellStyle name="40% - Accent5 6 4 4 7" xfId="24005" xr:uid="{00000000-0005-0000-0000-000002480000}"/>
    <cellStyle name="40% - Accent5 6 4 4_Attribute (16-17)" xfId="10416" xr:uid="{00000000-0005-0000-0000-000003480000}"/>
    <cellStyle name="40% - Accent5 6 4 5" xfId="10417" xr:uid="{00000000-0005-0000-0000-000004480000}"/>
    <cellStyle name="40% - Accent5 6 4 6" xfId="10418" xr:uid="{00000000-0005-0000-0000-000005480000}"/>
    <cellStyle name="40% - Accent5 6 4 7" xfId="10419" xr:uid="{00000000-0005-0000-0000-000006480000}"/>
    <cellStyle name="40% - Accent5 6 4 8" xfId="10420" xr:uid="{00000000-0005-0000-0000-000007480000}"/>
    <cellStyle name="40% - Accent5 6 4 8 2" xfId="10421" xr:uid="{00000000-0005-0000-0000-000008480000}"/>
    <cellStyle name="40% - Accent5 6 4 8 2 2" xfId="24006" xr:uid="{00000000-0005-0000-0000-000009480000}"/>
    <cellStyle name="40% - Accent5 6 4 8 2_CountryRegionMap" xfId="33464" xr:uid="{00000000-0005-0000-0000-00000A480000}"/>
    <cellStyle name="40% - Accent5 6 4 8 3" xfId="10422" xr:uid="{00000000-0005-0000-0000-00000B480000}"/>
    <cellStyle name="40% - Accent5 6 4 8 3 2" xfId="24007" xr:uid="{00000000-0005-0000-0000-00000C480000}"/>
    <cellStyle name="40% - Accent5 6 4 8 3_CountryRegionMap" xfId="33465" xr:uid="{00000000-0005-0000-0000-00000D480000}"/>
    <cellStyle name="40% - Accent5 6 4 8 4" xfId="24008" xr:uid="{00000000-0005-0000-0000-00000E480000}"/>
    <cellStyle name="40% - Accent5 6 4 8_Attribute (16-17)" xfId="10423" xr:uid="{00000000-0005-0000-0000-00000F480000}"/>
    <cellStyle name="40% - Accent5 6 4 9" xfId="10424" xr:uid="{00000000-0005-0000-0000-000010480000}"/>
    <cellStyle name="40% - Accent5 6 4 9 2" xfId="24009" xr:uid="{00000000-0005-0000-0000-000011480000}"/>
    <cellStyle name="40% - Accent5 6 4 9_CountryRegionMap" xfId="33466" xr:uid="{00000000-0005-0000-0000-000012480000}"/>
    <cellStyle name="40% - Accent5 6 4_Attribute (16-17)" xfId="10425" xr:uid="{00000000-0005-0000-0000-000013480000}"/>
    <cellStyle name="40% - Accent5 6 5" xfId="10426" xr:uid="{00000000-0005-0000-0000-000014480000}"/>
    <cellStyle name="40% - Accent5 6 5 2" xfId="10427" xr:uid="{00000000-0005-0000-0000-000015480000}"/>
    <cellStyle name="40% - Accent5 6 5 2 2" xfId="10428" xr:uid="{00000000-0005-0000-0000-000016480000}"/>
    <cellStyle name="40% - Accent5 6 5 2 2 2" xfId="24010" xr:uid="{00000000-0005-0000-0000-000017480000}"/>
    <cellStyle name="40% - Accent5 6 5 2 2_CountryRegionMap" xfId="33467" xr:uid="{00000000-0005-0000-0000-000018480000}"/>
    <cellStyle name="40% - Accent5 6 5 2 3" xfId="10429" xr:uid="{00000000-0005-0000-0000-000019480000}"/>
    <cellStyle name="40% - Accent5 6 5 2 3 2" xfId="24011" xr:uid="{00000000-0005-0000-0000-00001A480000}"/>
    <cellStyle name="40% - Accent5 6 5 2 3_CountryRegionMap" xfId="33468" xr:uid="{00000000-0005-0000-0000-00001B480000}"/>
    <cellStyle name="40% - Accent5 6 5 2 4" xfId="24012" xr:uid="{00000000-0005-0000-0000-00001C480000}"/>
    <cellStyle name="40% - Accent5 6 5 2_Attribute (16-17)" xfId="10430" xr:uid="{00000000-0005-0000-0000-00001D480000}"/>
    <cellStyle name="40% - Accent5 6 5 3" xfId="10431" xr:uid="{00000000-0005-0000-0000-00001E480000}"/>
    <cellStyle name="40% - Accent5 6 5 3 2" xfId="24013" xr:uid="{00000000-0005-0000-0000-00001F480000}"/>
    <cellStyle name="40% - Accent5 6 5 3_CountryRegionMap" xfId="33469" xr:uid="{00000000-0005-0000-0000-000020480000}"/>
    <cellStyle name="40% - Accent5 6 5 4" xfId="24014" xr:uid="{00000000-0005-0000-0000-000021480000}"/>
    <cellStyle name="40% - Accent5 6 5 5" xfId="24015" xr:uid="{00000000-0005-0000-0000-000022480000}"/>
    <cellStyle name="40% - Accent5 6 5 6" xfId="24016" xr:uid="{00000000-0005-0000-0000-000023480000}"/>
    <cellStyle name="40% - Accent5 6 5 7" xfId="24017" xr:uid="{00000000-0005-0000-0000-000024480000}"/>
    <cellStyle name="40% - Accent5 6 5_Attribute (16-17)" xfId="10432" xr:uid="{00000000-0005-0000-0000-000025480000}"/>
    <cellStyle name="40% - Accent5 6 6" xfId="10433" xr:uid="{00000000-0005-0000-0000-000026480000}"/>
    <cellStyle name="40% - Accent5 6 6 2" xfId="10434" xr:uid="{00000000-0005-0000-0000-000027480000}"/>
    <cellStyle name="40% - Accent5 6 6 2 2" xfId="10435" xr:uid="{00000000-0005-0000-0000-000028480000}"/>
    <cellStyle name="40% - Accent5 6 6 2 2 2" xfId="24018" xr:uid="{00000000-0005-0000-0000-000029480000}"/>
    <cellStyle name="40% - Accent5 6 6 2 2_CountryRegionMap" xfId="33470" xr:uid="{00000000-0005-0000-0000-00002A480000}"/>
    <cellStyle name="40% - Accent5 6 6 2 3" xfId="10436" xr:uid="{00000000-0005-0000-0000-00002B480000}"/>
    <cellStyle name="40% - Accent5 6 6 2 3 2" xfId="24019" xr:uid="{00000000-0005-0000-0000-00002C480000}"/>
    <cellStyle name="40% - Accent5 6 6 2 3_CountryRegionMap" xfId="33471" xr:uid="{00000000-0005-0000-0000-00002D480000}"/>
    <cellStyle name="40% - Accent5 6 6 2 4" xfId="24020" xr:uid="{00000000-0005-0000-0000-00002E480000}"/>
    <cellStyle name="40% - Accent5 6 6 2_Attribute (16-17)" xfId="10437" xr:uid="{00000000-0005-0000-0000-00002F480000}"/>
    <cellStyle name="40% - Accent5 6 6 3" xfId="10438" xr:uid="{00000000-0005-0000-0000-000030480000}"/>
    <cellStyle name="40% - Accent5 6 6 3 2" xfId="24021" xr:uid="{00000000-0005-0000-0000-000031480000}"/>
    <cellStyle name="40% - Accent5 6 6 3_CountryRegionMap" xfId="33472" xr:uid="{00000000-0005-0000-0000-000032480000}"/>
    <cellStyle name="40% - Accent5 6 6 4" xfId="24022" xr:uid="{00000000-0005-0000-0000-000033480000}"/>
    <cellStyle name="40% - Accent5 6 6 5" xfId="24023" xr:uid="{00000000-0005-0000-0000-000034480000}"/>
    <cellStyle name="40% - Accent5 6 6 6" xfId="24024" xr:uid="{00000000-0005-0000-0000-000035480000}"/>
    <cellStyle name="40% - Accent5 6 6 7" xfId="24025" xr:uid="{00000000-0005-0000-0000-000036480000}"/>
    <cellStyle name="40% - Accent5 6 6_Attribute (16-17)" xfId="10439" xr:uid="{00000000-0005-0000-0000-000037480000}"/>
    <cellStyle name="40% - Accent5 6 7" xfId="10440" xr:uid="{00000000-0005-0000-0000-000038480000}"/>
    <cellStyle name="40% - Accent5 6 7 2" xfId="10441" xr:uid="{00000000-0005-0000-0000-000039480000}"/>
    <cellStyle name="40% - Accent5 6 7 2 2" xfId="10442" xr:uid="{00000000-0005-0000-0000-00003A480000}"/>
    <cellStyle name="40% - Accent5 6 7 2 2 2" xfId="24026" xr:uid="{00000000-0005-0000-0000-00003B480000}"/>
    <cellStyle name="40% - Accent5 6 7 2 2_CountryRegionMap" xfId="33473" xr:uid="{00000000-0005-0000-0000-00003C480000}"/>
    <cellStyle name="40% - Accent5 6 7 2 3" xfId="10443" xr:uid="{00000000-0005-0000-0000-00003D480000}"/>
    <cellStyle name="40% - Accent5 6 7 2 3 2" xfId="24027" xr:uid="{00000000-0005-0000-0000-00003E480000}"/>
    <cellStyle name="40% - Accent5 6 7 2 3_CountryRegionMap" xfId="33474" xr:uid="{00000000-0005-0000-0000-00003F480000}"/>
    <cellStyle name="40% - Accent5 6 7 2 4" xfId="24028" xr:uid="{00000000-0005-0000-0000-000040480000}"/>
    <cellStyle name="40% - Accent5 6 7 2_Attribute (16-17)" xfId="10444" xr:uid="{00000000-0005-0000-0000-000041480000}"/>
    <cellStyle name="40% - Accent5 6 7 3" xfId="10445" xr:uid="{00000000-0005-0000-0000-000042480000}"/>
    <cellStyle name="40% - Accent5 6 7 3 2" xfId="24029" xr:uid="{00000000-0005-0000-0000-000043480000}"/>
    <cellStyle name="40% - Accent5 6 7 3_CountryRegionMap" xfId="33475" xr:uid="{00000000-0005-0000-0000-000044480000}"/>
    <cellStyle name="40% - Accent5 6 7 4" xfId="24030" xr:uid="{00000000-0005-0000-0000-000045480000}"/>
    <cellStyle name="40% - Accent5 6 7 5" xfId="24031" xr:uid="{00000000-0005-0000-0000-000046480000}"/>
    <cellStyle name="40% - Accent5 6 7 6" xfId="24032" xr:uid="{00000000-0005-0000-0000-000047480000}"/>
    <cellStyle name="40% - Accent5 6 7 7" xfId="24033" xr:uid="{00000000-0005-0000-0000-000048480000}"/>
    <cellStyle name="40% - Accent5 6 7_Attribute (16-17)" xfId="10446" xr:uid="{00000000-0005-0000-0000-000049480000}"/>
    <cellStyle name="40% - Accent5 6 8" xfId="10447" xr:uid="{00000000-0005-0000-0000-00004A480000}"/>
    <cellStyle name="40% - Accent5 6 9" xfId="10448" xr:uid="{00000000-0005-0000-0000-00004B480000}"/>
    <cellStyle name="40% - Accent5 6_Attribute" xfId="18058" xr:uid="{00000000-0005-0000-0000-00004C480000}"/>
    <cellStyle name="40% - Accent5 7" xfId="297" xr:uid="{00000000-0005-0000-0000-00004D480000}"/>
    <cellStyle name="40% - Accent5 7 10" xfId="10449" xr:uid="{00000000-0005-0000-0000-00004E480000}"/>
    <cellStyle name="40% - Accent5 7 11" xfId="10450" xr:uid="{00000000-0005-0000-0000-00004F480000}"/>
    <cellStyle name="40% - Accent5 7 11 2" xfId="10451" xr:uid="{00000000-0005-0000-0000-000050480000}"/>
    <cellStyle name="40% - Accent5 7 11 2 2" xfId="24034" xr:uid="{00000000-0005-0000-0000-000051480000}"/>
    <cellStyle name="40% - Accent5 7 11 2_CountryRegionMap" xfId="33476" xr:uid="{00000000-0005-0000-0000-000052480000}"/>
    <cellStyle name="40% - Accent5 7 11 3" xfId="10452" xr:uid="{00000000-0005-0000-0000-000053480000}"/>
    <cellStyle name="40% - Accent5 7 11 3 2" xfId="24035" xr:uid="{00000000-0005-0000-0000-000054480000}"/>
    <cellStyle name="40% - Accent5 7 11 3_CountryRegionMap" xfId="33477" xr:uid="{00000000-0005-0000-0000-000055480000}"/>
    <cellStyle name="40% - Accent5 7 11 4" xfId="24036" xr:uid="{00000000-0005-0000-0000-000056480000}"/>
    <cellStyle name="40% - Accent5 7 11_Attribute (16-17)" xfId="10453" xr:uid="{00000000-0005-0000-0000-000057480000}"/>
    <cellStyle name="40% - Accent5 7 12" xfId="10454" xr:uid="{00000000-0005-0000-0000-000058480000}"/>
    <cellStyle name="40% - Accent5 7 12 2" xfId="24037" xr:uid="{00000000-0005-0000-0000-000059480000}"/>
    <cellStyle name="40% - Accent5 7 12_CountryRegionMap" xfId="33478" xr:uid="{00000000-0005-0000-0000-00005A480000}"/>
    <cellStyle name="40% - Accent5 7 13" xfId="24038" xr:uid="{00000000-0005-0000-0000-00005B480000}"/>
    <cellStyle name="40% - Accent5 7 14" xfId="24039" xr:uid="{00000000-0005-0000-0000-00005C480000}"/>
    <cellStyle name="40% - Accent5 7 15" xfId="24040" xr:uid="{00000000-0005-0000-0000-00005D480000}"/>
    <cellStyle name="40% - Accent5 7 16" xfId="24041" xr:uid="{00000000-0005-0000-0000-00005E480000}"/>
    <cellStyle name="40% - Accent5 7 17" xfId="24042" xr:uid="{00000000-0005-0000-0000-00005F480000}"/>
    <cellStyle name="40% - Accent5 7 18" xfId="24043" xr:uid="{00000000-0005-0000-0000-000060480000}"/>
    <cellStyle name="40% - Accent5 7 2" xfId="10455" xr:uid="{00000000-0005-0000-0000-000061480000}"/>
    <cellStyle name="40% - Accent5 7 2 10" xfId="10456" xr:uid="{00000000-0005-0000-0000-000062480000}"/>
    <cellStyle name="40% - Accent5 7 2 10 2" xfId="24044" xr:uid="{00000000-0005-0000-0000-000063480000}"/>
    <cellStyle name="40% - Accent5 7 2 10_CountryRegionMap" xfId="33479" xr:uid="{00000000-0005-0000-0000-000064480000}"/>
    <cellStyle name="40% - Accent5 7 2 11" xfId="24045" xr:uid="{00000000-0005-0000-0000-000065480000}"/>
    <cellStyle name="40% - Accent5 7 2 2" xfId="10457" xr:uid="{00000000-0005-0000-0000-000066480000}"/>
    <cellStyle name="40% - Accent5 7 2 2 10" xfId="24046" xr:uid="{00000000-0005-0000-0000-000067480000}"/>
    <cellStyle name="40% - Accent5 7 2 2 2" xfId="10458" xr:uid="{00000000-0005-0000-0000-000068480000}"/>
    <cellStyle name="40% - Accent5 7 2 2 2 2" xfId="10459" xr:uid="{00000000-0005-0000-0000-000069480000}"/>
    <cellStyle name="40% - Accent5 7 2 2 2 2 2" xfId="10460" xr:uid="{00000000-0005-0000-0000-00006A480000}"/>
    <cellStyle name="40% - Accent5 7 2 2 2 2 2 2" xfId="24047" xr:uid="{00000000-0005-0000-0000-00006B480000}"/>
    <cellStyle name="40% - Accent5 7 2 2 2 2 2_CountryRegionMap" xfId="33480" xr:uid="{00000000-0005-0000-0000-00006C480000}"/>
    <cellStyle name="40% - Accent5 7 2 2 2 2 3" xfId="10461" xr:uid="{00000000-0005-0000-0000-00006D480000}"/>
    <cellStyle name="40% - Accent5 7 2 2 2 2 3 2" xfId="24048" xr:uid="{00000000-0005-0000-0000-00006E480000}"/>
    <cellStyle name="40% - Accent5 7 2 2 2 2 3_CountryRegionMap" xfId="33481" xr:uid="{00000000-0005-0000-0000-00006F480000}"/>
    <cellStyle name="40% - Accent5 7 2 2 2 2 4" xfId="24049" xr:uid="{00000000-0005-0000-0000-000070480000}"/>
    <cellStyle name="40% - Accent5 7 2 2 2 2_Attribute (16-17)" xfId="10462" xr:uid="{00000000-0005-0000-0000-000071480000}"/>
    <cellStyle name="40% - Accent5 7 2 2 2 3" xfId="10463" xr:uid="{00000000-0005-0000-0000-000072480000}"/>
    <cellStyle name="40% - Accent5 7 2 2 2 3 2" xfId="24050" xr:uid="{00000000-0005-0000-0000-000073480000}"/>
    <cellStyle name="40% - Accent5 7 2 2 2 3_CountryRegionMap" xfId="33482" xr:uid="{00000000-0005-0000-0000-000074480000}"/>
    <cellStyle name="40% - Accent5 7 2 2 2 4" xfId="24051" xr:uid="{00000000-0005-0000-0000-000075480000}"/>
    <cellStyle name="40% - Accent5 7 2 2 2 5" xfId="24052" xr:uid="{00000000-0005-0000-0000-000076480000}"/>
    <cellStyle name="40% - Accent5 7 2 2 2 6" xfId="24053" xr:uid="{00000000-0005-0000-0000-000077480000}"/>
    <cellStyle name="40% - Accent5 7 2 2 2 7" xfId="24054" xr:uid="{00000000-0005-0000-0000-000078480000}"/>
    <cellStyle name="40% - Accent5 7 2 2 2_Attribute (16-17)" xfId="10464" xr:uid="{00000000-0005-0000-0000-000079480000}"/>
    <cellStyle name="40% - Accent5 7 2 2 3" xfId="10465" xr:uid="{00000000-0005-0000-0000-00007A480000}"/>
    <cellStyle name="40% - Accent5 7 2 2 3 2" xfId="10466" xr:uid="{00000000-0005-0000-0000-00007B480000}"/>
    <cellStyle name="40% - Accent5 7 2 2 3 2 2" xfId="10467" xr:uid="{00000000-0005-0000-0000-00007C480000}"/>
    <cellStyle name="40% - Accent5 7 2 2 3 2 2 2" xfId="24055" xr:uid="{00000000-0005-0000-0000-00007D480000}"/>
    <cellStyle name="40% - Accent5 7 2 2 3 2 2_CountryRegionMap" xfId="33483" xr:uid="{00000000-0005-0000-0000-00007E480000}"/>
    <cellStyle name="40% - Accent5 7 2 2 3 2 3" xfId="10468" xr:uid="{00000000-0005-0000-0000-00007F480000}"/>
    <cellStyle name="40% - Accent5 7 2 2 3 2 3 2" xfId="24056" xr:uid="{00000000-0005-0000-0000-000080480000}"/>
    <cellStyle name="40% - Accent5 7 2 2 3 2 3_CountryRegionMap" xfId="33484" xr:uid="{00000000-0005-0000-0000-000081480000}"/>
    <cellStyle name="40% - Accent5 7 2 2 3 2 4" xfId="24057" xr:uid="{00000000-0005-0000-0000-000082480000}"/>
    <cellStyle name="40% - Accent5 7 2 2 3 2_Attribute (16-17)" xfId="10469" xr:uid="{00000000-0005-0000-0000-000083480000}"/>
    <cellStyle name="40% - Accent5 7 2 2 3 3" xfId="10470" xr:uid="{00000000-0005-0000-0000-000084480000}"/>
    <cellStyle name="40% - Accent5 7 2 2 3 3 2" xfId="24058" xr:uid="{00000000-0005-0000-0000-000085480000}"/>
    <cellStyle name="40% - Accent5 7 2 2 3 3_CountryRegionMap" xfId="33485" xr:uid="{00000000-0005-0000-0000-000086480000}"/>
    <cellStyle name="40% - Accent5 7 2 2 3 4" xfId="24059" xr:uid="{00000000-0005-0000-0000-000087480000}"/>
    <cellStyle name="40% - Accent5 7 2 2 3 5" xfId="24060" xr:uid="{00000000-0005-0000-0000-000088480000}"/>
    <cellStyle name="40% - Accent5 7 2 2 3 6" xfId="24061" xr:uid="{00000000-0005-0000-0000-000089480000}"/>
    <cellStyle name="40% - Accent5 7 2 2 3 7" xfId="24062" xr:uid="{00000000-0005-0000-0000-00008A480000}"/>
    <cellStyle name="40% - Accent5 7 2 2 3_Attribute (16-17)" xfId="10471" xr:uid="{00000000-0005-0000-0000-00008B480000}"/>
    <cellStyle name="40% - Accent5 7 2 2 4" xfId="10472" xr:uid="{00000000-0005-0000-0000-00008C480000}"/>
    <cellStyle name="40% - Accent5 7 2 2 4 2" xfId="10473" xr:uid="{00000000-0005-0000-0000-00008D480000}"/>
    <cellStyle name="40% - Accent5 7 2 2 4 2 2" xfId="10474" xr:uid="{00000000-0005-0000-0000-00008E480000}"/>
    <cellStyle name="40% - Accent5 7 2 2 4 2 2 2" xfId="24063" xr:uid="{00000000-0005-0000-0000-00008F480000}"/>
    <cellStyle name="40% - Accent5 7 2 2 4 2 2_CountryRegionMap" xfId="33486" xr:uid="{00000000-0005-0000-0000-000090480000}"/>
    <cellStyle name="40% - Accent5 7 2 2 4 2 3" xfId="10475" xr:uid="{00000000-0005-0000-0000-000091480000}"/>
    <cellStyle name="40% - Accent5 7 2 2 4 2 3 2" xfId="24064" xr:uid="{00000000-0005-0000-0000-000092480000}"/>
    <cellStyle name="40% - Accent5 7 2 2 4 2 3_CountryRegionMap" xfId="33487" xr:uid="{00000000-0005-0000-0000-000093480000}"/>
    <cellStyle name="40% - Accent5 7 2 2 4 2 4" xfId="24065" xr:uid="{00000000-0005-0000-0000-000094480000}"/>
    <cellStyle name="40% - Accent5 7 2 2 4 2_Attribute (16-17)" xfId="10476" xr:uid="{00000000-0005-0000-0000-000095480000}"/>
    <cellStyle name="40% - Accent5 7 2 2 4 3" xfId="10477" xr:uid="{00000000-0005-0000-0000-000096480000}"/>
    <cellStyle name="40% - Accent5 7 2 2 4 3 2" xfId="24066" xr:uid="{00000000-0005-0000-0000-000097480000}"/>
    <cellStyle name="40% - Accent5 7 2 2 4 3_CountryRegionMap" xfId="33488" xr:uid="{00000000-0005-0000-0000-000098480000}"/>
    <cellStyle name="40% - Accent5 7 2 2 4 4" xfId="24067" xr:uid="{00000000-0005-0000-0000-000099480000}"/>
    <cellStyle name="40% - Accent5 7 2 2 4 5" xfId="24068" xr:uid="{00000000-0005-0000-0000-00009A480000}"/>
    <cellStyle name="40% - Accent5 7 2 2 4 6" xfId="24069" xr:uid="{00000000-0005-0000-0000-00009B480000}"/>
    <cellStyle name="40% - Accent5 7 2 2 4 7" xfId="24070" xr:uid="{00000000-0005-0000-0000-00009C480000}"/>
    <cellStyle name="40% - Accent5 7 2 2 4_Attribute (16-17)" xfId="10478" xr:uid="{00000000-0005-0000-0000-00009D480000}"/>
    <cellStyle name="40% - Accent5 7 2 2 5" xfId="10479" xr:uid="{00000000-0005-0000-0000-00009E480000}"/>
    <cellStyle name="40% - Accent5 7 2 2 6" xfId="10480" xr:uid="{00000000-0005-0000-0000-00009F480000}"/>
    <cellStyle name="40% - Accent5 7 2 2 7" xfId="10481" xr:uid="{00000000-0005-0000-0000-0000A0480000}"/>
    <cellStyle name="40% - Accent5 7 2 2 8" xfId="10482" xr:uid="{00000000-0005-0000-0000-0000A1480000}"/>
    <cellStyle name="40% - Accent5 7 2 2 8 2" xfId="10483" xr:uid="{00000000-0005-0000-0000-0000A2480000}"/>
    <cellStyle name="40% - Accent5 7 2 2 8 2 2" xfId="24071" xr:uid="{00000000-0005-0000-0000-0000A3480000}"/>
    <cellStyle name="40% - Accent5 7 2 2 8 2_CountryRegionMap" xfId="33489" xr:uid="{00000000-0005-0000-0000-0000A4480000}"/>
    <cellStyle name="40% - Accent5 7 2 2 8 3" xfId="10484" xr:uid="{00000000-0005-0000-0000-0000A5480000}"/>
    <cellStyle name="40% - Accent5 7 2 2 8 3 2" xfId="24072" xr:uid="{00000000-0005-0000-0000-0000A6480000}"/>
    <cellStyle name="40% - Accent5 7 2 2 8 3_CountryRegionMap" xfId="33490" xr:uid="{00000000-0005-0000-0000-0000A7480000}"/>
    <cellStyle name="40% - Accent5 7 2 2 8 4" xfId="24073" xr:uid="{00000000-0005-0000-0000-0000A8480000}"/>
    <cellStyle name="40% - Accent5 7 2 2 8_Attribute (16-17)" xfId="10485" xr:uid="{00000000-0005-0000-0000-0000A9480000}"/>
    <cellStyle name="40% - Accent5 7 2 2 9" xfId="10486" xr:uid="{00000000-0005-0000-0000-0000AA480000}"/>
    <cellStyle name="40% - Accent5 7 2 2 9 2" xfId="24074" xr:uid="{00000000-0005-0000-0000-0000AB480000}"/>
    <cellStyle name="40% - Accent5 7 2 2 9_CountryRegionMap" xfId="33491" xr:uid="{00000000-0005-0000-0000-0000AC480000}"/>
    <cellStyle name="40% - Accent5 7 2 2_Attribute (16-17)" xfId="10487" xr:uid="{00000000-0005-0000-0000-0000AD480000}"/>
    <cellStyle name="40% - Accent5 7 2 3" xfId="10488" xr:uid="{00000000-0005-0000-0000-0000AE480000}"/>
    <cellStyle name="40% - Accent5 7 2 3 2" xfId="10489" xr:uid="{00000000-0005-0000-0000-0000AF480000}"/>
    <cellStyle name="40% - Accent5 7 2 3 2 2" xfId="10490" xr:uid="{00000000-0005-0000-0000-0000B0480000}"/>
    <cellStyle name="40% - Accent5 7 2 3 2 2 2" xfId="24075" xr:uid="{00000000-0005-0000-0000-0000B1480000}"/>
    <cellStyle name="40% - Accent5 7 2 3 2 2_CountryRegionMap" xfId="33492" xr:uid="{00000000-0005-0000-0000-0000B2480000}"/>
    <cellStyle name="40% - Accent5 7 2 3 2 3" xfId="10491" xr:uid="{00000000-0005-0000-0000-0000B3480000}"/>
    <cellStyle name="40% - Accent5 7 2 3 2 3 2" xfId="24076" xr:uid="{00000000-0005-0000-0000-0000B4480000}"/>
    <cellStyle name="40% - Accent5 7 2 3 2 3_CountryRegionMap" xfId="33493" xr:uid="{00000000-0005-0000-0000-0000B5480000}"/>
    <cellStyle name="40% - Accent5 7 2 3 2 4" xfId="24077" xr:uid="{00000000-0005-0000-0000-0000B6480000}"/>
    <cellStyle name="40% - Accent5 7 2 3 2_Attribute (16-17)" xfId="10492" xr:uid="{00000000-0005-0000-0000-0000B7480000}"/>
    <cellStyle name="40% - Accent5 7 2 3 3" xfId="10493" xr:uid="{00000000-0005-0000-0000-0000B8480000}"/>
    <cellStyle name="40% - Accent5 7 2 3 3 2" xfId="24078" xr:uid="{00000000-0005-0000-0000-0000B9480000}"/>
    <cellStyle name="40% - Accent5 7 2 3 3_CountryRegionMap" xfId="33494" xr:uid="{00000000-0005-0000-0000-0000BA480000}"/>
    <cellStyle name="40% - Accent5 7 2 3 4" xfId="24079" xr:uid="{00000000-0005-0000-0000-0000BB480000}"/>
    <cellStyle name="40% - Accent5 7 2 3 5" xfId="24080" xr:uid="{00000000-0005-0000-0000-0000BC480000}"/>
    <cellStyle name="40% - Accent5 7 2 3 6" xfId="24081" xr:uid="{00000000-0005-0000-0000-0000BD480000}"/>
    <cellStyle name="40% - Accent5 7 2 3 7" xfId="24082" xr:uid="{00000000-0005-0000-0000-0000BE480000}"/>
    <cellStyle name="40% - Accent5 7 2 3_Attribute (16-17)" xfId="10494" xr:uid="{00000000-0005-0000-0000-0000BF480000}"/>
    <cellStyle name="40% - Accent5 7 2 4" xfId="10495" xr:uid="{00000000-0005-0000-0000-0000C0480000}"/>
    <cellStyle name="40% - Accent5 7 2 4 2" xfId="10496" xr:uid="{00000000-0005-0000-0000-0000C1480000}"/>
    <cellStyle name="40% - Accent5 7 2 4 2 2" xfId="10497" xr:uid="{00000000-0005-0000-0000-0000C2480000}"/>
    <cellStyle name="40% - Accent5 7 2 4 2 2 2" xfId="24083" xr:uid="{00000000-0005-0000-0000-0000C3480000}"/>
    <cellStyle name="40% - Accent5 7 2 4 2 2_CountryRegionMap" xfId="33495" xr:uid="{00000000-0005-0000-0000-0000C4480000}"/>
    <cellStyle name="40% - Accent5 7 2 4 2 3" xfId="10498" xr:uid="{00000000-0005-0000-0000-0000C5480000}"/>
    <cellStyle name="40% - Accent5 7 2 4 2 3 2" xfId="24084" xr:uid="{00000000-0005-0000-0000-0000C6480000}"/>
    <cellStyle name="40% - Accent5 7 2 4 2 3_CountryRegionMap" xfId="33496" xr:uid="{00000000-0005-0000-0000-0000C7480000}"/>
    <cellStyle name="40% - Accent5 7 2 4 2 4" xfId="24085" xr:uid="{00000000-0005-0000-0000-0000C8480000}"/>
    <cellStyle name="40% - Accent5 7 2 4 2_Attribute (16-17)" xfId="10499" xr:uid="{00000000-0005-0000-0000-0000C9480000}"/>
    <cellStyle name="40% - Accent5 7 2 4 3" xfId="10500" xr:uid="{00000000-0005-0000-0000-0000CA480000}"/>
    <cellStyle name="40% - Accent5 7 2 4 3 2" xfId="24086" xr:uid="{00000000-0005-0000-0000-0000CB480000}"/>
    <cellStyle name="40% - Accent5 7 2 4 3_CountryRegionMap" xfId="33497" xr:uid="{00000000-0005-0000-0000-0000CC480000}"/>
    <cellStyle name="40% - Accent5 7 2 4 4" xfId="24087" xr:uid="{00000000-0005-0000-0000-0000CD480000}"/>
    <cellStyle name="40% - Accent5 7 2 4 5" xfId="24088" xr:uid="{00000000-0005-0000-0000-0000CE480000}"/>
    <cellStyle name="40% - Accent5 7 2 4 6" xfId="24089" xr:uid="{00000000-0005-0000-0000-0000CF480000}"/>
    <cellStyle name="40% - Accent5 7 2 4 7" xfId="24090" xr:uid="{00000000-0005-0000-0000-0000D0480000}"/>
    <cellStyle name="40% - Accent5 7 2 4_Attribute (16-17)" xfId="10501" xr:uid="{00000000-0005-0000-0000-0000D1480000}"/>
    <cellStyle name="40% - Accent5 7 2 5" xfId="10502" xr:uid="{00000000-0005-0000-0000-0000D2480000}"/>
    <cellStyle name="40% - Accent5 7 2 5 2" xfId="10503" xr:uid="{00000000-0005-0000-0000-0000D3480000}"/>
    <cellStyle name="40% - Accent5 7 2 5 2 2" xfId="10504" xr:uid="{00000000-0005-0000-0000-0000D4480000}"/>
    <cellStyle name="40% - Accent5 7 2 5 2 2 2" xfId="24091" xr:uid="{00000000-0005-0000-0000-0000D5480000}"/>
    <cellStyle name="40% - Accent5 7 2 5 2 2_CountryRegionMap" xfId="33498" xr:uid="{00000000-0005-0000-0000-0000D6480000}"/>
    <cellStyle name="40% - Accent5 7 2 5 2 3" xfId="10505" xr:uid="{00000000-0005-0000-0000-0000D7480000}"/>
    <cellStyle name="40% - Accent5 7 2 5 2 3 2" xfId="24092" xr:uid="{00000000-0005-0000-0000-0000D8480000}"/>
    <cellStyle name="40% - Accent5 7 2 5 2 3_CountryRegionMap" xfId="33499" xr:uid="{00000000-0005-0000-0000-0000D9480000}"/>
    <cellStyle name="40% - Accent5 7 2 5 2 4" xfId="24093" xr:uid="{00000000-0005-0000-0000-0000DA480000}"/>
    <cellStyle name="40% - Accent5 7 2 5 2_Attribute (16-17)" xfId="10506" xr:uid="{00000000-0005-0000-0000-0000DB480000}"/>
    <cellStyle name="40% - Accent5 7 2 5 3" xfId="10507" xr:uid="{00000000-0005-0000-0000-0000DC480000}"/>
    <cellStyle name="40% - Accent5 7 2 5 3 2" xfId="24094" xr:uid="{00000000-0005-0000-0000-0000DD480000}"/>
    <cellStyle name="40% - Accent5 7 2 5 3_CountryRegionMap" xfId="33500" xr:uid="{00000000-0005-0000-0000-0000DE480000}"/>
    <cellStyle name="40% - Accent5 7 2 5 4" xfId="24095" xr:uid="{00000000-0005-0000-0000-0000DF480000}"/>
    <cellStyle name="40% - Accent5 7 2 5 5" xfId="24096" xr:uid="{00000000-0005-0000-0000-0000E0480000}"/>
    <cellStyle name="40% - Accent5 7 2 5 6" xfId="24097" xr:uid="{00000000-0005-0000-0000-0000E1480000}"/>
    <cellStyle name="40% - Accent5 7 2 5 7" xfId="24098" xr:uid="{00000000-0005-0000-0000-0000E2480000}"/>
    <cellStyle name="40% - Accent5 7 2 5_Attribute (16-17)" xfId="10508" xr:uid="{00000000-0005-0000-0000-0000E3480000}"/>
    <cellStyle name="40% - Accent5 7 2 6" xfId="10509" xr:uid="{00000000-0005-0000-0000-0000E4480000}"/>
    <cellStyle name="40% - Accent5 7 2 7" xfId="10510" xr:uid="{00000000-0005-0000-0000-0000E5480000}"/>
    <cellStyle name="40% - Accent5 7 2 8" xfId="10511" xr:uid="{00000000-0005-0000-0000-0000E6480000}"/>
    <cellStyle name="40% - Accent5 7 2 9" xfId="10512" xr:uid="{00000000-0005-0000-0000-0000E7480000}"/>
    <cellStyle name="40% - Accent5 7 2 9 2" xfId="10513" xr:uid="{00000000-0005-0000-0000-0000E8480000}"/>
    <cellStyle name="40% - Accent5 7 2 9 2 2" xfId="24099" xr:uid="{00000000-0005-0000-0000-0000E9480000}"/>
    <cellStyle name="40% - Accent5 7 2 9 2_CountryRegionMap" xfId="33501" xr:uid="{00000000-0005-0000-0000-0000EA480000}"/>
    <cellStyle name="40% - Accent5 7 2 9 3" xfId="10514" xr:uid="{00000000-0005-0000-0000-0000EB480000}"/>
    <cellStyle name="40% - Accent5 7 2 9 3 2" xfId="24100" xr:uid="{00000000-0005-0000-0000-0000EC480000}"/>
    <cellStyle name="40% - Accent5 7 2 9 3_CountryRegionMap" xfId="33502" xr:uid="{00000000-0005-0000-0000-0000ED480000}"/>
    <cellStyle name="40% - Accent5 7 2 9 4" xfId="24101" xr:uid="{00000000-0005-0000-0000-0000EE480000}"/>
    <cellStyle name="40% - Accent5 7 2 9_Attribute (16-17)" xfId="10515" xr:uid="{00000000-0005-0000-0000-0000EF480000}"/>
    <cellStyle name="40% - Accent5 7 2_Attribute (16-17)" xfId="10516" xr:uid="{00000000-0005-0000-0000-0000F0480000}"/>
    <cellStyle name="40% - Accent5 7 3" xfId="10517" xr:uid="{00000000-0005-0000-0000-0000F1480000}"/>
    <cellStyle name="40% - Accent5 7 3 10" xfId="24102" xr:uid="{00000000-0005-0000-0000-0000F2480000}"/>
    <cellStyle name="40% - Accent5 7 3 2" xfId="10518" xr:uid="{00000000-0005-0000-0000-0000F3480000}"/>
    <cellStyle name="40% - Accent5 7 3 2 2" xfId="10519" xr:uid="{00000000-0005-0000-0000-0000F4480000}"/>
    <cellStyle name="40% - Accent5 7 3 2 2 2" xfId="10520" xr:uid="{00000000-0005-0000-0000-0000F5480000}"/>
    <cellStyle name="40% - Accent5 7 3 2 2 2 2" xfId="24103" xr:uid="{00000000-0005-0000-0000-0000F6480000}"/>
    <cellStyle name="40% - Accent5 7 3 2 2 2_CountryRegionMap" xfId="33503" xr:uid="{00000000-0005-0000-0000-0000F7480000}"/>
    <cellStyle name="40% - Accent5 7 3 2 2 3" xfId="10521" xr:uid="{00000000-0005-0000-0000-0000F8480000}"/>
    <cellStyle name="40% - Accent5 7 3 2 2 3 2" xfId="24104" xr:uid="{00000000-0005-0000-0000-0000F9480000}"/>
    <cellStyle name="40% - Accent5 7 3 2 2 3_CountryRegionMap" xfId="33504" xr:uid="{00000000-0005-0000-0000-0000FA480000}"/>
    <cellStyle name="40% - Accent5 7 3 2 2 4" xfId="24105" xr:uid="{00000000-0005-0000-0000-0000FB480000}"/>
    <cellStyle name="40% - Accent5 7 3 2 2_Attribute (16-17)" xfId="10522" xr:uid="{00000000-0005-0000-0000-0000FC480000}"/>
    <cellStyle name="40% - Accent5 7 3 2 3" xfId="10523" xr:uid="{00000000-0005-0000-0000-0000FD480000}"/>
    <cellStyle name="40% - Accent5 7 3 2 3 2" xfId="24106" xr:uid="{00000000-0005-0000-0000-0000FE480000}"/>
    <cellStyle name="40% - Accent5 7 3 2 3_CountryRegionMap" xfId="33505" xr:uid="{00000000-0005-0000-0000-0000FF480000}"/>
    <cellStyle name="40% - Accent5 7 3 2 4" xfId="24107" xr:uid="{00000000-0005-0000-0000-000000490000}"/>
    <cellStyle name="40% - Accent5 7 3 2 5" xfId="24108" xr:uid="{00000000-0005-0000-0000-000001490000}"/>
    <cellStyle name="40% - Accent5 7 3 2 6" xfId="24109" xr:uid="{00000000-0005-0000-0000-000002490000}"/>
    <cellStyle name="40% - Accent5 7 3 2 7" xfId="24110" xr:uid="{00000000-0005-0000-0000-000003490000}"/>
    <cellStyle name="40% - Accent5 7 3 2_Attribute (16-17)" xfId="10524" xr:uid="{00000000-0005-0000-0000-000004490000}"/>
    <cellStyle name="40% - Accent5 7 3 3" xfId="10525" xr:uid="{00000000-0005-0000-0000-000005490000}"/>
    <cellStyle name="40% - Accent5 7 3 3 2" xfId="10526" xr:uid="{00000000-0005-0000-0000-000006490000}"/>
    <cellStyle name="40% - Accent5 7 3 3 2 2" xfId="10527" xr:uid="{00000000-0005-0000-0000-000007490000}"/>
    <cellStyle name="40% - Accent5 7 3 3 2 2 2" xfId="24111" xr:uid="{00000000-0005-0000-0000-000008490000}"/>
    <cellStyle name="40% - Accent5 7 3 3 2 2_CountryRegionMap" xfId="33506" xr:uid="{00000000-0005-0000-0000-000009490000}"/>
    <cellStyle name="40% - Accent5 7 3 3 2 3" xfId="10528" xr:uid="{00000000-0005-0000-0000-00000A490000}"/>
    <cellStyle name="40% - Accent5 7 3 3 2 3 2" xfId="24112" xr:uid="{00000000-0005-0000-0000-00000B490000}"/>
    <cellStyle name="40% - Accent5 7 3 3 2 3_CountryRegionMap" xfId="33507" xr:uid="{00000000-0005-0000-0000-00000C490000}"/>
    <cellStyle name="40% - Accent5 7 3 3 2 4" xfId="24113" xr:uid="{00000000-0005-0000-0000-00000D490000}"/>
    <cellStyle name="40% - Accent5 7 3 3 2_Attribute (16-17)" xfId="10529" xr:uid="{00000000-0005-0000-0000-00000E490000}"/>
    <cellStyle name="40% - Accent5 7 3 3 3" xfId="10530" xr:uid="{00000000-0005-0000-0000-00000F490000}"/>
    <cellStyle name="40% - Accent5 7 3 3 3 2" xfId="24114" xr:uid="{00000000-0005-0000-0000-000010490000}"/>
    <cellStyle name="40% - Accent5 7 3 3 3_CountryRegionMap" xfId="33508" xr:uid="{00000000-0005-0000-0000-000011490000}"/>
    <cellStyle name="40% - Accent5 7 3 3 4" xfId="24115" xr:uid="{00000000-0005-0000-0000-000012490000}"/>
    <cellStyle name="40% - Accent5 7 3 3 5" xfId="24116" xr:uid="{00000000-0005-0000-0000-000013490000}"/>
    <cellStyle name="40% - Accent5 7 3 3 6" xfId="24117" xr:uid="{00000000-0005-0000-0000-000014490000}"/>
    <cellStyle name="40% - Accent5 7 3 3 7" xfId="24118" xr:uid="{00000000-0005-0000-0000-000015490000}"/>
    <cellStyle name="40% - Accent5 7 3 3_Attribute (16-17)" xfId="10531" xr:uid="{00000000-0005-0000-0000-000016490000}"/>
    <cellStyle name="40% - Accent5 7 3 4" xfId="10532" xr:uid="{00000000-0005-0000-0000-000017490000}"/>
    <cellStyle name="40% - Accent5 7 3 4 2" xfId="10533" xr:uid="{00000000-0005-0000-0000-000018490000}"/>
    <cellStyle name="40% - Accent5 7 3 4 2 2" xfId="10534" xr:uid="{00000000-0005-0000-0000-000019490000}"/>
    <cellStyle name="40% - Accent5 7 3 4 2 2 2" xfId="24119" xr:uid="{00000000-0005-0000-0000-00001A490000}"/>
    <cellStyle name="40% - Accent5 7 3 4 2 2_CountryRegionMap" xfId="33509" xr:uid="{00000000-0005-0000-0000-00001B490000}"/>
    <cellStyle name="40% - Accent5 7 3 4 2 3" xfId="10535" xr:uid="{00000000-0005-0000-0000-00001C490000}"/>
    <cellStyle name="40% - Accent5 7 3 4 2 3 2" xfId="24120" xr:uid="{00000000-0005-0000-0000-00001D490000}"/>
    <cellStyle name="40% - Accent5 7 3 4 2 3_CountryRegionMap" xfId="33510" xr:uid="{00000000-0005-0000-0000-00001E490000}"/>
    <cellStyle name="40% - Accent5 7 3 4 2 4" xfId="24121" xr:uid="{00000000-0005-0000-0000-00001F490000}"/>
    <cellStyle name="40% - Accent5 7 3 4 2_Attribute (16-17)" xfId="10536" xr:uid="{00000000-0005-0000-0000-000020490000}"/>
    <cellStyle name="40% - Accent5 7 3 4 3" xfId="10537" xr:uid="{00000000-0005-0000-0000-000021490000}"/>
    <cellStyle name="40% - Accent5 7 3 4 3 2" xfId="24122" xr:uid="{00000000-0005-0000-0000-000022490000}"/>
    <cellStyle name="40% - Accent5 7 3 4 3_CountryRegionMap" xfId="33511" xr:uid="{00000000-0005-0000-0000-000023490000}"/>
    <cellStyle name="40% - Accent5 7 3 4 4" xfId="24123" xr:uid="{00000000-0005-0000-0000-000024490000}"/>
    <cellStyle name="40% - Accent5 7 3 4 5" xfId="24124" xr:uid="{00000000-0005-0000-0000-000025490000}"/>
    <cellStyle name="40% - Accent5 7 3 4 6" xfId="24125" xr:uid="{00000000-0005-0000-0000-000026490000}"/>
    <cellStyle name="40% - Accent5 7 3 4 7" xfId="24126" xr:uid="{00000000-0005-0000-0000-000027490000}"/>
    <cellStyle name="40% - Accent5 7 3 4_Attribute (16-17)" xfId="10538" xr:uid="{00000000-0005-0000-0000-000028490000}"/>
    <cellStyle name="40% - Accent5 7 3 5" xfId="10539" xr:uid="{00000000-0005-0000-0000-000029490000}"/>
    <cellStyle name="40% - Accent5 7 3 6" xfId="10540" xr:uid="{00000000-0005-0000-0000-00002A490000}"/>
    <cellStyle name="40% - Accent5 7 3 7" xfId="10541" xr:uid="{00000000-0005-0000-0000-00002B490000}"/>
    <cellStyle name="40% - Accent5 7 3 8" xfId="10542" xr:uid="{00000000-0005-0000-0000-00002C490000}"/>
    <cellStyle name="40% - Accent5 7 3 8 2" xfId="10543" xr:uid="{00000000-0005-0000-0000-00002D490000}"/>
    <cellStyle name="40% - Accent5 7 3 8 2 2" xfId="24127" xr:uid="{00000000-0005-0000-0000-00002E490000}"/>
    <cellStyle name="40% - Accent5 7 3 8 2_CountryRegionMap" xfId="33512" xr:uid="{00000000-0005-0000-0000-00002F490000}"/>
    <cellStyle name="40% - Accent5 7 3 8 3" xfId="10544" xr:uid="{00000000-0005-0000-0000-000030490000}"/>
    <cellStyle name="40% - Accent5 7 3 8 3 2" xfId="24128" xr:uid="{00000000-0005-0000-0000-000031490000}"/>
    <cellStyle name="40% - Accent5 7 3 8 3_CountryRegionMap" xfId="33513" xr:uid="{00000000-0005-0000-0000-000032490000}"/>
    <cellStyle name="40% - Accent5 7 3 8 4" xfId="24129" xr:uid="{00000000-0005-0000-0000-000033490000}"/>
    <cellStyle name="40% - Accent5 7 3 8_Attribute (16-17)" xfId="10545" xr:uid="{00000000-0005-0000-0000-000034490000}"/>
    <cellStyle name="40% - Accent5 7 3 9" xfId="10546" xr:uid="{00000000-0005-0000-0000-000035490000}"/>
    <cellStyle name="40% - Accent5 7 3 9 2" xfId="24130" xr:uid="{00000000-0005-0000-0000-000036490000}"/>
    <cellStyle name="40% - Accent5 7 3 9_CountryRegionMap" xfId="33514" xr:uid="{00000000-0005-0000-0000-000037490000}"/>
    <cellStyle name="40% - Accent5 7 3_Attribute (16-17)" xfId="10547" xr:uid="{00000000-0005-0000-0000-000038490000}"/>
    <cellStyle name="40% - Accent5 7 4" xfId="10548" xr:uid="{00000000-0005-0000-0000-000039490000}"/>
    <cellStyle name="40% - Accent5 7 4 10" xfId="24131" xr:uid="{00000000-0005-0000-0000-00003A490000}"/>
    <cellStyle name="40% - Accent5 7 4 2" xfId="10549" xr:uid="{00000000-0005-0000-0000-00003B490000}"/>
    <cellStyle name="40% - Accent5 7 4 2 2" xfId="10550" xr:uid="{00000000-0005-0000-0000-00003C490000}"/>
    <cellStyle name="40% - Accent5 7 4 2 2 2" xfId="10551" xr:uid="{00000000-0005-0000-0000-00003D490000}"/>
    <cellStyle name="40% - Accent5 7 4 2 2 2 2" xfId="24132" xr:uid="{00000000-0005-0000-0000-00003E490000}"/>
    <cellStyle name="40% - Accent5 7 4 2 2 2_CountryRegionMap" xfId="33515" xr:uid="{00000000-0005-0000-0000-00003F490000}"/>
    <cellStyle name="40% - Accent5 7 4 2 2 3" xfId="10552" xr:uid="{00000000-0005-0000-0000-000040490000}"/>
    <cellStyle name="40% - Accent5 7 4 2 2 3 2" xfId="24133" xr:uid="{00000000-0005-0000-0000-000041490000}"/>
    <cellStyle name="40% - Accent5 7 4 2 2 3_CountryRegionMap" xfId="33516" xr:uid="{00000000-0005-0000-0000-000042490000}"/>
    <cellStyle name="40% - Accent5 7 4 2 2 4" xfId="24134" xr:uid="{00000000-0005-0000-0000-000043490000}"/>
    <cellStyle name="40% - Accent5 7 4 2 2_Attribute (16-17)" xfId="10553" xr:uid="{00000000-0005-0000-0000-000044490000}"/>
    <cellStyle name="40% - Accent5 7 4 2 3" xfId="10554" xr:uid="{00000000-0005-0000-0000-000045490000}"/>
    <cellStyle name="40% - Accent5 7 4 2 3 2" xfId="24135" xr:uid="{00000000-0005-0000-0000-000046490000}"/>
    <cellStyle name="40% - Accent5 7 4 2 3_CountryRegionMap" xfId="33517" xr:uid="{00000000-0005-0000-0000-000047490000}"/>
    <cellStyle name="40% - Accent5 7 4 2 4" xfId="24136" xr:uid="{00000000-0005-0000-0000-000048490000}"/>
    <cellStyle name="40% - Accent5 7 4 2 5" xfId="24137" xr:uid="{00000000-0005-0000-0000-000049490000}"/>
    <cellStyle name="40% - Accent5 7 4 2 6" xfId="24138" xr:uid="{00000000-0005-0000-0000-00004A490000}"/>
    <cellStyle name="40% - Accent5 7 4 2 7" xfId="24139" xr:uid="{00000000-0005-0000-0000-00004B490000}"/>
    <cellStyle name="40% - Accent5 7 4 2_Attribute (16-17)" xfId="10555" xr:uid="{00000000-0005-0000-0000-00004C490000}"/>
    <cellStyle name="40% - Accent5 7 4 3" xfId="10556" xr:uid="{00000000-0005-0000-0000-00004D490000}"/>
    <cellStyle name="40% - Accent5 7 4 3 2" xfId="10557" xr:uid="{00000000-0005-0000-0000-00004E490000}"/>
    <cellStyle name="40% - Accent5 7 4 3 2 2" xfId="10558" xr:uid="{00000000-0005-0000-0000-00004F490000}"/>
    <cellStyle name="40% - Accent5 7 4 3 2 2 2" xfId="24140" xr:uid="{00000000-0005-0000-0000-000050490000}"/>
    <cellStyle name="40% - Accent5 7 4 3 2 2_CountryRegionMap" xfId="33518" xr:uid="{00000000-0005-0000-0000-000051490000}"/>
    <cellStyle name="40% - Accent5 7 4 3 2 3" xfId="10559" xr:uid="{00000000-0005-0000-0000-000052490000}"/>
    <cellStyle name="40% - Accent5 7 4 3 2 3 2" xfId="24141" xr:uid="{00000000-0005-0000-0000-000053490000}"/>
    <cellStyle name="40% - Accent5 7 4 3 2 3_CountryRegionMap" xfId="33519" xr:uid="{00000000-0005-0000-0000-000054490000}"/>
    <cellStyle name="40% - Accent5 7 4 3 2 4" xfId="24142" xr:uid="{00000000-0005-0000-0000-000055490000}"/>
    <cellStyle name="40% - Accent5 7 4 3 2_Attribute (16-17)" xfId="10560" xr:uid="{00000000-0005-0000-0000-000056490000}"/>
    <cellStyle name="40% - Accent5 7 4 3 3" xfId="10561" xr:uid="{00000000-0005-0000-0000-000057490000}"/>
    <cellStyle name="40% - Accent5 7 4 3 3 2" xfId="24143" xr:uid="{00000000-0005-0000-0000-000058490000}"/>
    <cellStyle name="40% - Accent5 7 4 3 3_CountryRegionMap" xfId="33520" xr:uid="{00000000-0005-0000-0000-000059490000}"/>
    <cellStyle name="40% - Accent5 7 4 3 4" xfId="24144" xr:uid="{00000000-0005-0000-0000-00005A490000}"/>
    <cellStyle name="40% - Accent5 7 4 3 5" xfId="24145" xr:uid="{00000000-0005-0000-0000-00005B490000}"/>
    <cellStyle name="40% - Accent5 7 4 3 6" xfId="24146" xr:uid="{00000000-0005-0000-0000-00005C490000}"/>
    <cellStyle name="40% - Accent5 7 4 3 7" xfId="24147" xr:uid="{00000000-0005-0000-0000-00005D490000}"/>
    <cellStyle name="40% - Accent5 7 4 3_Attribute (16-17)" xfId="10562" xr:uid="{00000000-0005-0000-0000-00005E490000}"/>
    <cellStyle name="40% - Accent5 7 4 4" xfId="10563" xr:uid="{00000000-0005-0000-0000-00005F490000}"/>
    <cellStyle name="40% - Accent5 7 4 4 2" xfId="10564" xr:uid="{00000000-0005-0000-0000-000060490000}"/>
    <cellStyle name="40% - Accent5 7 4 4 2 2" xfId="10565" xr:uid="{00000000-0005-0000-0000-000061490000}"/>
    <cellStyle name="40% - Accent5 7 4 4 2 2 2" xfId="24148" xr:uid="{00000000-0005-0000-0000-000062490000}"/>
    <cellStyle name="40% - Accent5 7 4 4 2 2_CountryRegionMap" xfId="33521" xr:uid="{00000000-0005-0000-0000-000063490000}"/>
    <cellStyle name="40% - Accent5 7 4 4 2 3" xfId="10566" xr:uid="{00000000-0005-0000-0000-000064490000}"/>
    <cellStyle name="40% - Accent5 7 4 4 2 3 2" xfId="24149" xr:uid="{00000000-0005-0000-0000-000065490000}"/>
    <cellStyle name="40% - Accent5 7 4 4 2 3_CountryRegionMap" xfId="33522" xr:uid="{00000000-0005-0000-0000-000066490000}"/>
    <cellStyle name="40% - Accent5 7 4 4 2 4" xfId="24150" xr:uid="{00000000-0005-0000-0000-000067490000}"/>
    <cellStyle name="40% - Accent5 7 4 4 2_Attribute (16-17)" xfId="10567" xr:uid="{00000000-0005-0000-0000-000068490000}"/>
    <cellStyle name="40% - Accent5 7 4 4 3" xfId="10568" xr:uid="{00000000-0005-0000-0000-000069490000}"/>
    <cellStyle name="40% - Accent5 7 4 4 3 2" xfId="24151" xr:uid="{00000000-0005-0000-0000-00006A490000}"/>
    <cellStyle name="40% - Accent5 7 4 4 3_CountryRegionMap" xfId="33523" xr:uid="{00000000-0005-0000-0000-00006B490000}"/>
    <cellStyle name="40% - Accent5 7 4 4 4" xfId="24152" xr:uid="{00000000-0005-0000-0000-00006C490000}"/>
    <cellStyle name="40% - Accent5 7 4 4 5" xfId="24153" xr:uid="{00000000-0005-0000-0000-00006D490000}"/>
    <cellStyle name="40% - Accent5 7 4 4 6" xfId="24154" xr:uid="{00000000-0005-0000-0000-00006E490000}"/>
    <cellStyle name="40% - Accent5 7 4 4 7" xfId="24155" xr:uid="{00000000-0005-0000-0000-00006F490000}"/>
    <cellStyle name="40% - Accent5 7 4 4_Attribute (16-17)" xfId="10569" xr:uid="{00000000-0005-0000-0000-000070490000}"/>
    <cellStyle name="40% - Accent5 7 4 5" xfId="10570" xr:uid="{00000000-0005-0000-0000-000071490000}"/>
    <cellStyle name="40% - Accent5 7 4 6" xfId="10571" xr:uid="{00000000-0005-0000-0000-000072490000}"/>
    <cellStyle name="40% - Accent5 7 4 7" xfId="10572" xr:uid="{00000000-0005-0000-0000-000073490000}"/>
    <cellStyle name="40% - Accent5 7 4 8" xfId="10573" xr:uid="{00000000-0005-0000-0000-000074490000}"/>
    <cellStyle name="40% - Accent5 7 4 8 2" xfId="10574" xr:uid="{00000000-0005-0000-0000-000075490000}"/>
    <cellStyle name="40% - Accent5 7 4 8 2 2" xfId="24156" xr:uid="{00000000-0005-0000-0000-000076490000}"/>
    <cellStyle name="40% - Accent5 7 4 8 2_CountryRegionMap" xfId="33524" xr:uid="{00000000-0005-0000-0000-000077490000}"/>
    <cellStyle name="40% - Accent5 7 4 8 3" xfId="10575" xr:uid="{00000000-0005-0000-0000-000078490000}"/>
    <cellStyle name="40% - Accent5 7 4 8 3 2" xfId="24157" xr:uid="{00000000-0005-0000-0000-000079490000}"/>
    <cellStyle name="40% - Accent5 7 4 8 3_CountryRegionMap" xfId="33525" xr:uid="{00000000-0005-0000-0000-00007A490000}"/>
    <cellStyle name="40% - Accent5 7 4 8 4" xfId="24158" xr:uid="{00000000-0005-0000-0000-00007B490000}"/>
    <cellStyle name="40% - Accent5 7 4 8_Attribute (16-17)" xfId="10576" xr:uid="{00000000-0005-0000-0000-00007C490000}"/>
    <cellStyle name="40% - Accent5 7 4 9" xfId="10577" xr:uid="{00000000-0005-0000-0000-00007D490000}"/>
    <cellStyle name="40% - Accent5 7 4 9 2" xfId="24159" xr:uid="{00000000-0005-0000-0000-00007E490000}"/>
    <cellStyle name="40% - Accent5 7 4 9_CountryRegionMap" xfId="33526" xr:uid="{00000000-0005-0000-0000-00007F490000}"/>
    <cellStyle name="40% - Accent5 7 4_Attribute (16-17)" xfId="10578" xr:uid="{00000000-0005-0000-0000-000080490000}"/>
    <cellStyle name="40% - Accent5 7 5" xfId="10579" xr:uid="{00000000-0005-0000-0000-000081490000}"/>
    <cellStyle name="40% - Accent5 7 5 2" xfId="10580" xr:uid="{00000000-0005-0000-0000-000082490000}"/>
    <cellStyle name="40% - Accent5 7 5 2 2" xfId="10581" xr:uid="{00000000-0005-0000-0000-000083490000}"/>
    <cellStyle name="40% - Accent5 7 5 2 2 2" xfId="24160" xr:uid="{00000000-0005-0000-0000-000084490000}"/>
    <cellStyle name="40% - Accent5 7 5 2 2_CountryRegionMap" xfId="33527" xr:uid="{00000000-0005-0000-0000-000085490000}"/>
    <cellStyle name="40% - Accent5 7 5 2 3" xfId="10582" xr:uid="{00000000-0005-0000-0000-000086490000}"/>
    <cellStyle name="40% - Accent5 7 5 2 3 2" xfId="24161" xr:uid="{00000000-0005-0000-0000-000087490000}"/>
    <cellStyle name="40% - Accent5 7 5 2 3_CountryRegionMap" xfId="33528" xr:uid="{00000000-0005-0000-0000-000088490000}"/>
    <cellStyle name="40% - Accent5 7 5 2 4" xfId="24162" xr:uid="{00000000-0005-0000-0000-000089490000}"/>
    <cellStyle name="40% - Accent5 7 5 2_Attribute (16-17)" xfId="10583" xr:uid="{00000000-0005-0000-0000-00008A490000}"/>
    <cellStyle name="40% - Accent5 7 5 3" xfId="10584" xr:uid="{00000000-0005-0000-0000-00008B490000}"/>
    <cellStyle name="40% - Accent5 7 5 3 2" xfId="24163" xr:uid="{00000000-0005-0000-0000-00008C490000}"/>
    <cellStyle name="40% - Accent5 7 5 3_CountryRegionMap" xfId="33529" xr:uid="{00000000-0005-0000-0000-00008D490000}"/>
    <cellStyle name="40% - Accent5 7 5 4" xfId="24164" xr:uid="{00000000-0005-0000-0000-00008E490000}"/>
    <cellStyle name="40% - Accent5 7 5 5" xfId="24165" xr:uid="{00000000-0005-0000-0000-00008F490000}"/>
    <cellStyle name="40% - Accent5 7 5 6" xfId="24166" xr:uid="{00000000-0005-0000-0000-000090490000}"/>
    <cellStyle name="40% - Accent5 7 5 7" xfId="24167" xr:uid="{00000000-0005-0000-0000-000091490000}"/>
    <cellStyle name="40% - Accent5 7 5_Attribute (16-17)" xfId="10585" xr:uid="{00000000-0005-0000-0000-000092490000}"/>
    <cellStyle name="40% - Accent5 7 6" xfId="10586" xr:uid="{00000000-0005-0000-0000-000093490000}"/>
    <cellStyle name="40% - Accent5 7 6 2" xfId="10587" xr:uid="{00000000-0005-0000-0000-000094490000}"/>
    <cellStyle name="40% - Accent5 7 6 2 2" xfId="10588" xr:uid="{00000000-0005-0000-0000-000095490000}"/>
    <cellStyle name="40% - Accent5 7 6 2 2 2" xfId="24168" xr:uid="{00000000-0005-0000-0000-000096490000}"/>
    <cellStyle name="40% - Accent5 7 6 2 2_CountryRegionMap" xfId="33530" xr:uid="{00000000-0005-0000-0000-000097490000}"/>
    <cellStyle name="40% - Accent5 7 6 2 3" xfId="10589" xr:uid="{00000000-0005-0000-0000-000098490000}"/>
    <cellStyle name="40% - Accent5 7 6 2 3 2" xfId="24169" xr:uid="{00000000-0005-0000-0000-000099490000}"/>
    <cellStyle name="40% - Accent5 7 6 2 3_CountryRegionMap" xfId="33531" xr:uid="{00000000-0005-0000-0000-00009A490000}"/>
    <cellStyle name="40% - Accent5 7 6 2 4" xfId="24170" xr:uid="{00000000-0005-0000-0000-00009B490000}"/>
    <cellStyle name="40% - Accent5 7 6 2_Attribute (16-17)" xfId="10590" xr:uid="{00000000-0005-0000-0000-00009C490000}"/>
    <cellStyle name="40% - Accent5 7 6 3" xfId="10591" xr:uid="{00000000-0005-0000-0000-00009D490000}"/>
    <cellStyle name="40% - Accent5 7 6 3 2" xfId="24171" xr:uid="{00000000-0005-0000-0000-00009E490000}"/>
    <cellStyle name="40% - Accent5 7 6 3_CountryRegionMap" xfId="33532" xr:uid="{00000000-0005-0000-0000-00009F490000}"/>
    <cellStyle name="40% - Accent5 7 6 4" xfId="24172" xr:uid="{00000000-0005-0000-0000-0000A0490000}"/>
    <cellStyle name="40% - Accent5 7 6 5" xfId="24173" xr:uid="{00000000-0005-0000-0000-0000A1490000}"/>
    <cellStyle name="40% - Accent5 7 6 6" xfId="24174" xr:uid="{00000000-0005-0000-0000-0000A2490000}"/>
    <cellStyle name="40% - Accent5 7 6 7" xfId="24175" xr:uid="{00000000-0005-0000-0000-0000A3490000}"/>
    <cellStyle name="40% - Accent5 7 6_Attribute (16-17)" xfId="10592" xr:uid="{00000000-0005-0000-0000-0000A4490000}"/>
    <cellStyle name="40% - Accent5 7 7" xfId="10593" xr:uid="{00000000-0005-0000-0000-0000A5490000}"/>
    <cellStyle name="40% - Accent5 7 7 2" xfId="10594" xr:uid="{00000000-0005-0000-0000-0000A6490000}"/>
    <cellStyle name="40% - Accent5 7 7 2 2" xfId="10595" xr:uid="{00000000-0005-0000-0000-0000A7490000}"/>
    <cellStyle name="40% - Accent5 7 7 2 2 2" xfId="24176" xr:uid="{00000000-0005-0000-0000-0000A8490000}"/>
    <cellStyle name="40% - Accent5 7 7 2 2_CountryRegionMap" xfId="33533" xr:uid="{00000000-0005-0000-0000-0000A9490000}"/>
    <cellStyle name="40% - Accent5 7 7 2 3" xfId="10596" xr:uid="{00000000-0005-0000-0000-0000AA490000}"/>
    <cellStyle name="40% - Accent5 7 7 2 3 2" xfId="24177" xr:uid="{00000000-0005-0000-0000-0000AB490000}"/>
    <cellStyle name="40% - Accent5 7 7 2 3_CountryRegionMap" xfId="33534" xr:uid="{00000000-0005-0000-0000-0000AC490000}"/>
    <cellStyle name="40% - Accent5 7 7 2 4" xfId="24178" xr:uid="{00000000-0005-0000-0000-0000AD490000}"/>
    <cellStyle name="40% - Accent5 7 7 2_Attribute (16-17)" xfId="10597" xr:uid="{00000000-0005-0000-0000-0000AE490000}"/>
    <cellStyle name="40% - Accent5 7 7 3" xfId="10598" xr:uid="{00000000-0005-0000-0000-0000AF490000}"/>
    <cellStyle name="40% - Accent5 7 7 3 2" xfId="24179" xr:uid="{00000000-0005-0000-0000-0000B0490000}"/>
    <cellStyle name="40% - Accent5 7 7 3_CountryRegionMap" xfId="33535" xr:uid="{00000000-0005-0000-0000-0000B1490000}"/>
    <cellStyle name="40% - Accent5 7 7 4" xfId="24180" xr:uid="{00000000-0005-0000-0000-0000B2490000}"/>
    <cellStyle name="40% - Accent5 7 7 5" xfId="24181" xr:uid="{00000000-0005-0000-0000-0000B3490000}"/>
    <cellStyle name="40% - Accent5 7 7 6" xfId="24182" xr:uid="{00000000-0005-0000-0000-0000B4490000}"/>
    <cellStyle name="40% - Accent5 7 7 7" xfId="24183" xr:uid="{00000000-0005-0000-0000-0000B5490000}"/>
    <cellStyle name="40% - Accent5 7 7_Attribute (16-17)" xfId="10599" xr:uid="{00000000-0005-0000-0000-0000B6490000}"/>
    <cellStyle name="40% - Accent5 7 8" xfId="10600" xr:uid="{00000000-0005-0000-0000-0000B7490000}"/>
    <cellStyle name="40% - Accent5 7 9" xfId="10601" xr:uid="{00000000-0005-0000-0000-0000B8490000}"/>
    <cellStyle name="40% - Accent5 7_Attribute" xfId="18060" xr:uid="{00000000-0005-0000-0000-0000B9490000}"/>
    <cellStyle name="40% - Accent5 8" xfId="312" xr:uid="{00000000-0005-0000-0000-0000BA490000}"/>
    <cellStyle name="40% - Accent5 8 10" xfId="10602" xr:uid="{00000000-0005-0000-0000-0000BB490000}"/>
    <cellStyle name="40% - Accent5 8 11" xfId="10603" xr:uid="{00000000-0005-0000-0000-0000BC490000}"/>
    <cellStyle name="40% - Accent5 8 11 2" xfId="10604" xr:uid="{00000000-0005-0000-0000-0000BD490000}"/>
    <cellStyle name="40% - Accent5 8 11 2 2" xfId="24184" xr:uid="{00000000-0005-0000-0000-0000BE490000}"/>
    <cellStyle name="40% - Accent5 8 11 2_CountryRegionMap" xfId="33536" xr:uid="{00000000-0005-0000-0000-0000BF490000}"/>
    <cellStyle name="40% - Accent5 8 11 3" xfId="10605" xr:uid="{00000000-0005-0000-0000-0000C0490000}"/>
    <cellStyle name="40% - Accent5 8 11 3 2" xfId="24185" xr:uid="{00000000-0005-0000-0000-0000C1490000}"/>
    <cellStyle name="40% - Accent5 8 11 3_CountryRegionMap" xfId="33537" xr:uid="{00000000-0005-0000-0000-0000C2490000}"/>
    <cellStyle name="40% - Accent5 8 11 4" xfId="24186" xr:uid="{00000000-0005-0000-0000-0000C3490000}"/>
    <cellStyle name="40% - Accent5 8 11_Attribute (16-17)" xfId="10606" xr:uid="{00000000-0005-0000-0000-0000C4490000}"/>
    <cellStyle name="40% - Accent5 8 12" xfId="10607" xr:uid="{00000000-0005-0000-0000-0000C5490000}"/>
    <cellStyle name="40% - Accent5 8 12 2" xfId="24187" xr:uid="{00000000-0005-0000-0000-0000C6490000}"/>
    <cellStyle name="40% - Accent5 8 12_CountryRegionMap" xfId="33538" xr:uid="{00000000-0005-0000-0000-0000C7490000}"/>
    <cellStyle name="40% - Accent5 8 13" xfId="24188" xr:uid="{00000000-0005-0000-0000-0000C8490000}"/>
    <cellStyle name="40% - Accent5 8 14" xfId="24189" xr:uid="{00000000-0005-0000-0000-0000C9490000}"/>
    <cellStyle name="40% - Accent5 8 15" xfId="24190" xr:uid="{00000000-0005-0000-0000-0000CA490000}"/>
    <cellStyle name="40% - Accent5 8 16" xfId="24191" xr:uid="{00000000-0005-0000-0000-0000CB490000}"/>
    <cellStyle name="40% - Accent5 8 17" xfId="24192" xr:uid="{00000000-0005-0000-0000-0000CC490000}"/>
    <cellStyle name="40% - Accent5 8 18" xfId="24193" xr:uid="{00000000-0005-0000-0000-0000CD490000}"/>
    <cellStyle name="40% - Accent5 8 2" xfId="10608" xr:uid="{00000000-0005-0000-0000-0000CE490000}"/>
    <cellStyle name="40% - Accent5 8 2 10" xfId="10609" xr:uid="{00000000-0005-0000-0000-0000CF490000}"/>
    <cellStyle name="40% - Accent5 8 2 10 2" xfId="24194" xr:uid="{00000000-0005-0000-0000-0000D0490000}"/>
    <cellStyle name="40% - Accent5 8 2 10_CountryRegionMap" xfId="33539" xr:uid="{00000000-0005-0000-0000-0000D1490000}"/>
    <cellStyle name="40% - Accent5 8 2 11" xfId="24195" xr:uid="{00000000-0005-0000-0000-0000D2490000}"/>
    <cellStyle name="40% - Accent5 8 2 2" xfId="10610" xr:uid="{00000000-0005-0000-0000-0000D3490000}"/>
    <cellStyle name="40% - Accent5 8 2 2 10" xfId="24196" xr:uid="{00000000-0005-0000-0000-0000D4490000}"/>
    <cellStyle name="40% - Accent5 8 2 2 2" xfId="10611" xr:uid="{00000000-0005-0000-0000-0000D5490000}"/>
    <cellStyle name="40% - Accent5 8 2 2 2 2" xfId="10612" xr:uid="{00000000-0005-0000-0000-0000D6490000}"/>
    <cellStyle name="40% - Accent5 8 2 2 2 2 2" xfId="10613" xr:uid="{00000000-0005-0000-0000-0000D7490000}"/>
    <cellStyle name="40% - Accent5 8 2 2 2 2 2 2" xfId="24197" xr:uid="{00000000-0005-0000-0000-0000D8490000}"/>
    <cellStyle name="40% - Accent5 8 2 2 2 2 2_CountryRegionMap" xfId="33540" xr:uid="{00000000-0005-0000-0000-0000D9490000}"/>
    <cellStyle name="40% - Accent5 8 2 2 2 2 3" xfId="10614" xr:uid="{00000000-0005-0000-0000-0000DA490000}"/>
    <cellStyle name="40% - Accent5 8 2 2 2 2 3 2" xfId="24198" xr:uid="{00000000-0005-0000-0000-0000DB490000}"/>
    <cellStyle name="40% - Accent5 8 2 2 2 2 3_CountryRegionMap" xfId="33541" xr:uid="{00000000-0005-0000-0000-0000DC490000}"/>
    <cellStyle name="40% - Accent5 8 2 2 2 2 4" xfId="24199" xr:uid="{00000000-0005-0000-0000-0000DD490000}"/>
    <cellStyle name="40% - Accent5 8 2 2 2 2_Attribute (16-17)" xfId="10615" xr:uid="{00000000-0005-0000-0000-0000DE490000}"/>
    <cellStyle name="40% - Accent5 8 2 2 2 3" xfId="10616" xr:uid="{00000000-0005-0000-0000-0000DF490000}"/>
    <cellStyle name="40% - Accent5 8 2 2 2 3 2" xfId="24200" xr:uid="{00000000-0005-0000-0000-0000E0490000}"/>
    <cellStyle name="40% - Accent5 8 2 2 2 3_CountryRegionMap" xfId="33542" xr:uid="{00000000-0005-0000-0000-0000E1490000}"/>
    <cellStyle name="40% - Accent5 8 2 2 2 4" xfId="24201" xr:uid="{00000000-0005-0000-0000-0000E2490000}"/>
    <cellStyle name="40% - Accent5 8 2 2 2 5" xfId="24202" xr:uid="{00000000-0005-0000-0000-0000E3490000}"/>
    <cellStyle name="40% - Accent5 8 2 2 2 6" xfId="24203" xr:uid="{00000000-0005-0000-0000-0000E4490000}"/>
    <cellStyle name="40% - Accent5 8 2 2 2 7" xfId="24204" xr:uid="{00000000-0005-0000-0000-0000E5490000}"/>
    <cellStyle name="40% - Accent5 8 2 2 2_Attribute (16-17)" xfId="10617" xr:uid="{00000000-0005-0000-0000-0000E6490000}"/>
    <cellStyle name="40% - Accent5 8 2 2 3" xfId="10618" xr:uid="{00000000-0005-0000-0000-0000E7490000}"/>
    <cellStyle name="40% - Accent5 8 2 2 3 2" xfId="10619" xr:uid="{00000000-0005-0000-0000-0000E8490000}"/>
    <cellStyle name="40% - Accent5 8 2 2 3 2 2" xfId="10620" xr:uid="{00000000-0005-0000-0000-0000E9490000}"/>
    <cellStyle name="40% - Accent5 8 2 2 3 2 2 2" xfId="24205" xr:uid="{00000000-0005-0000-0000-0000EA490000}"/>
    <cellStyle name="40% - Accent5 8 2 2 3 2 2_CountryRegionMap" xfId="33543" xr:uid="{00000000-0005-0000-0000-0000EB490000}"/>
    <cellStyle name="40% - Accent5 8 2 2 3 2 3" xfId="10621" xr:uid="{00000000-0005-0000-0000-0000EC490000}"/>
    <cellStyle name="40% - Accent5 8 2 2 3 2 3 2" xfId="24206" xr:uid="{00000000-0005-0000-0000-0000ED490000}"/>
    <cellStyle name="40% - Accent5 8 2 2 3 2 3_CountryRegionMap" xfId="33544" xr:uid="{00000000-0005-0000-0000-0000EE490000}"/>
    <cellStyle name="40% - Accent5 8 2 2 3 2 4" xfId="24207" xr:uid="{00000000-0005-0000-0000-0000EF490000}"/>
    <cellStyle name="40% - Accent5 8 2 2 3 2_Attribute (16-17)" xfId="10622" xr:uid="{00000000-0005-0000-0000-0000F0490000}"/>
    <cellStyle name="40% - Accent5 8 2 2 3 3" xfId="10623" xr:uid="{00000000-0005-0000-0000-0000F1490000}"/>
    <cellStyle name="40% - Accent5 8 2 2 3 3 2" xfId="24208" xr:uid="{00000000-0005-0000-0000-0000F2490000}"/>
    <cellStyle name="40% - Accent5 8 2 2 3 3_CountryRegionMap" xfId="33545" xr:uid="{00000000-0005-0000-0000-0000F3490000}"/>
    <cellStyle name="40% - Accent5 8 2 2 3 4" xfId="24209" xr:uid="{00000000-0005-0000-0000-0000F4490000}"/>
    <cellStyle name="40% - Accent5 8 2 2 3 5" xfId="24210" xr:uid="{00000000-0005-0000-0000-0000F5490000}"/>
    <cellStyle name="40% - Accent5 8 2 2 3 6" xfId="24211" xr:uid="{00000000-0005-0000-0000-0000F6490000}"/>
    <cellStyle name="40% - Accent5 8 2 2 3 7" xfId="24212" xr:uid="{00000000-0005-0000-0000-0000F7490000}"/>
    <cellStyle name="40% - Accent5 8 2 2 3_Attribute (16-17)" xfId="10624" xr:uid="{00000000-0005-0000-0000-0000F8490000}"/>
    <cellStyle name="40% - Accent5 8 2 2 4" xfId="10625" xr:uid="{00000000-0005-0000-0000-0000F9490000}"/>
    <cellStyle name="40% - Accent5 8 2 2 4 2" xfId="10626" xr:uid="{00000000-0005-0000-0000-0000FA490000}"/>
    <cellStyle name="40% - Accent5 8 2 2 4 2 2" xfId="10627" xr:uid="{00000000-0005-0000-0000-0000FB490000}"/>
    <cellStyle name="40% - Accent5 8 2 2 4 2 2 2" xfId="24213" xr:uid="{00000000-0005-0000-0000-0000FC490000}"/>
    <cellStyle name="40% - Accent5 8 2 2 4 2 2_CountryRegionMap" xfId="33546" xr:uid="{00000000-0005-0000-0000-0000FD490000}"/>
    <cellStyle name="40% - Accent5 8 2 2 4 2 3" xfId="10628" xr:uid="{00000000-0005-0000-0000-0000FE490000}"/>
    <cellStyle name="40% - Accent5 8 2 2 4 2 3 2" xfId="24214" xr:uid="{00000000-0005-0000-0000-0000FF490000}"/>
    <cellStyle name="40% - Accent5 8 2 2 4 2 3_CountryRegionMap" xfId="33547" xr:uid="{00000000-0005-0000-0000-0000004A0000}"/>
    <cellStyle name="40% - Accent5 8 2 2 4 2 4" xfId="24215" xr:uid="{00000000-0005-0000-0000-0000014A0000}"/>
    <cellStyle name="40% - Accent5 8 2 2 4 2_Attribute (16-17)" xfId="10629" xr:uid="{00000000-0005-0000-0000-0000024A0000}"/>
    <cellStyle name="40% - Accent5 8 2 2 4 3" xfId="10630" xr:uid="{00000000-0005-0000-0000-0000034A0000}"/>
    <cellStyle name="40% - Accent5 8 2 2 4 3 2" xfId="24216" xr:uid="{00000000-0005-0000-0000-0000044A0000}"/>
    <cellStyle name="40% - Accent5 8 2 2 4 3_CountryRegionMap" xfId="33548" xr:uid="{00000000-0005-0000-0000-0000054A0000}"/>
    <cellStyle name="40% - Accent5 8 2 2 4 4" xfId="24217" xr:uid="{00000000-0005-0000-0000-0000064A0000}"/>
    <cellStyle name="40% - Accent5 8 2 2 4 5" xfId="24218" xr:uid="{00000000-0005-0000-0000-0000074A0000}"/>
    <cellStyle name="40% - Accent5 8 2 2 4 6" xfId="24219" xr:uid="{00000000-0005-0000-0000-0000084A0000}"/>
    <cellStyle name="40% - Accent5 8 2 2 4 7" xfId="24220" xr:uid="{00000000-0005-0000-0000-0000094A0000}"/>
    <cellStyle name="40% - Accent5 8 2 2 4_Attribute (16-17)" xfId="10631" xr:uid="{00000000-0005-0000-0000-00000A4A0000}"/>
    <cellStyle name="40% - Accent5 8 2 2 5" xfId="10632" xr:uid="{00000000-0005-0000-0000-00000B4A0000}"/>
    <cellStyle name="40% - Accent5 8 2 2 6" xfId="10633" xr:uid="{00000000-0005-0000-0000-00000C4A0000}"/>
    <cellStyle name="40% - Accent5 8 2 2 7" xfId="10634" xr:uid="{00000000-0005-0000-0000-00000D4A0000}"/>
    <cellStyle name="40% - Accent5 8 2 2 8" xfId="10635" xr:uid="{00000000-0005-0000-0000-00000E4A0000}"/>
    <cellStyle name="40% - Accent5 8 2 2 8 2" xfId="10636" xr:uid="{00000000-0005-0000-0000-00000F4A0000}"/>
    <cellStyle name="40% - Accent5 8 2 2 8 2 2" xfId="24221" xr:uid="{00000000-0005-0000-0000-0000104A0000}"/>
    <cellStyle name="40% - Accent5 8 2 2 8 2_CountryRegionMap" xfId="33549" xr:uid="{00000000-0005-0000-0000-0000114A0000}"/>
    <cellStyle name="40% - Accent5 8 2 2 8 3" xfId="10637" xr:uid="{00000000-0005-0000-0000-0000124A0000}"/>
    <cellStyle name="40% - Accent5 8 2 2 8 3 2" xfId="24222" xr:uid="{00000000-0005-0000-0000-0000134A0000}"/>
    <cellStyle name="40% - Accent5 8 2 2 8 3_CountryRegionMap" xfId="33550" xr:uid="{00000000-0005-0000-0000-0000144A0000}"/>
    <cellStyle name="40% - Accent5 8 2 2 8 4" xfId="24223" xr:uid="{00000000-0005-0000-0000-0000154A0000}"/>
    <cellStyle name="40% - Accent5 8 2 2 8_Attribute (16-17)" xfId="10638" xr:uid="{00000000-0005-0000-0000-0000164A0000}"/>
    <cellStyle name="40% - Accent5 8 2 2 9" xfId="10639" xr:uid="{00000000-0005-0000-0000-0000174A0000}"/>
    <cellStyle name="40% - Accent5 8 2 2 9 2" xfId="24224" xr:uid="{00000000-0005-0000-0000-0000184A0000}"/>
    <cellStyle name="40% - Accent5 8 2 2 9_CountryRegionMap" xfId="33551" xr:uid="{00000000-0005-0000-0000-0000194A0000}"/>
    <cellStyle name="40% - Accent5 8 2 2_Attribute (16-17)" xfId="10640" xr:uid="{00000000-0005-0000-0000-00001A4A0000}"/>
    <cellStyle name="40% - Accent5 8 2 3" xfId="10641" xr:uid="{00000000-0005-0000-0000-00001B4A0000}"/>
    <cellStyle name="40% - Accent5 8 2 3 2" xfId="10642" xr:uid="{00000000-0005-0000-0000-00001C4A0000}"/>
    <cellStyle name="40% - Accent5 8 2 3 2 2" xfId="10643" xr:uid="{00000000-0005-0000-0000-00001D4A0000}"/>
    <cellStyle name="40% - Accent5 8 2 3 2 2 2" xfId="24225" xr:uid="{00000000-0005-0000-0000-00001E4A0000}"/>
    <cellStyle name="40% - Accent5 8 2 3 2 2_CountryRegionMap" xfId="33552" xr:uid="{00000000-0005-0000-0000-00001F4A0000}"/>
    <cellStyle name="40% - Accent5 8 2 3 2 3" xfId="10644" xr:uid="{00000000-0005-0000-0000-0000204A0000}"/>
    <cellStyle name="40% - Accent5 8 2 3 2 3 2" xfId="24226" xr:uid="{00000000-0005-0000-0000-0000214A0000}"/>
    <cellStyle name="40% - Accent5 8 2 3 2 3_CountryRegionMap" xfId="33553" xr:uid="{00000000-0005-0000-0000-0000224A0000}"/>
    <cellStyle name="40% - Accent5 8 2 3 2 4" xfId="24227" xr:uid="{00000000-0005-0000-0000-0000234A0000}"/>
    <cellStyle name="40% - Accent5 8 2 3 2_Attribute (16-17)" xfId="10645" xr:uid="{00000000-0005-0000-0000-0000244A0000}"/>
    <cellStyle name="40% - Accent5 8 2 3 3" xfId="10646" xr:uid="{00000000-0005-0000-0000-0000254A0000}"/>
    <cellStyle name="40% - Accent5 8 2 3 3 2" xfId="24228" xr:uid="{00000000-0005-0000-0000-0000264A0000}"/>
    <cellStyle name="40% - Accent5 8 2 3 3_CountryRegionMap" xfId="33554" xr:uid="{00000000-0005-0000-0000-0000274A0000}"/>
    <cellStyle name="40% - Accent5 8 2 3 4" xfId="24229" xr:uid="{00000000-0005-0000-0000-0000284A0000}"/>
    <cellStyle name="40% - Accent5 8 2 3 5" xfId="24230" xr:uid="{00000000-0005-0000-0000-0000294A0000}"/>
    <cellStyle name="40% - Accent5 8 2 3 6" xfId="24231" xr:uid="{00000000-0005-0000-0000-00002A4A0000}"/>
    <cellStyle name="40% - Accent5 8 2 3 7" xfId="24232" xr:uid="{00000000-0005-0000-0000-00002B4A0000}"/>
    <cellStyle name="40% - Accent5 8 2 3_Attribute (16-17)" xfId="10647" xr:uid="{00000000-0005-0000-0000-00002C4A0000}"/>
    <cellStyle name="40% - Accent5 8 2 4" xfId="10648" xr:uid="{00000000-0005-0000-0000-00002D4A0000}"/>
    <cellStyle name="40% - Accent5 8 2 4 2" xfId="10649" xr:uid="{00000000-0005-0000-0000-00002E4A0000}"/>
    <cellStyle name="40% - Accent5 8 2 4 2 2" xfId="10650" xr:uid="{00000000-0005-0000-0000-00002F4A0000}"/>
    <cellStyle name="40% - Accent5 8 2 4 2 2 2" xfId="24233" xr:uid="{00000000-0005-0000-0000-0000304A0000}"/>
    <cellStyle name="40% - Accent5 8 2 4 2 2_CountryRegionMap" xfId="33555" xr:uid="{00000000-0005-0000-0000-0000314A0000}"/>
    <cellStyle name="40% - Accent5 8 2 4 2 3" xfId="10651" xr:uid="{00000000-0005-0000-0000-0000324A0000}"/>
    <cellStyle name="40% - Accent5 8 2 4 2 3 2" xfId="24234" xr:uid="{00000000-0005-0000-0000-0000334A0000}"/>
    <cellStyle name="40% - Accent5 8 2 4 2 3_CountryRegionMap" xfId="33556" xr:uid="{00000000-0005-0000-0000-0000344A0000}"/>
    <cellStyle name="40% - Accent5 8 2 4 2 4" xfId="24235" xr:uid="{00000000-0005-0000-0000-0000354A0000}"/>
    <cellStyle name="40% - Accent5 8 2 4 2_Attribute (16-17)" xfId="10652" xr:uid="{00000000-0005-0000-0000-0000364A0000}"/>
    <cellStyle name="40% - Accent5 8 2 4 3" xfId="10653" xr:uid="{00000000-0005-0000-0000-0000374A0000}"/>
    <cellStyle name="40% - Accent5 8 2 4 3 2" xfId="24236" xr:uid="{00000000-0005-0000-0000-0000384A0000}"/>
    <cellStyle name="40% - Accent5 8 2 4 3_CountryRegionMap" xfId="33557" xr:uid="{00000000-0005-0000-0000-0000394A0000}"/>
    <cellStyle name="40% - Accent5 8 2 4 4" xfId="24237" xr:uid="{00000000-0005-0000-0000-00003A4A0000}"/>
    <cellStyle name="40% - Accent5 8 2 4 5" xfId="24238" xr:uid="{00000000-0005-0000-0000-00003B4A0000}"/>
    <cellStyle name="40% - Accent5 8 2 4 6" xfId="24239" xr:uid="{00000000-0005-0000-0000-00003C4A0000}"/>
    <cellStyle name="40% - Accent5 8 2 4 7" xfId="24240" xr:uid="{00000000-0005-0000-0000-00003D4A0000}"/>
    <cellStyle name="40% - Accent5 8 2 4_Attribute (16-17)" xfId="10654" xr:uid="{00000000-0005-0000-0000-00003E4A0000}"/>
    <cellStyle name="40% - Accent5 8 2 5" xfId="10655" xr:uid="{00000000-0005-0000-0000-00003F4A0000}"/>
    <cellStyle name="40% - Accent5 8 2 5 2" xfId="10656" xr:uid="{00000000-0005-0000-0000-0000404A0000}"/>
    <cellStyle name="40% - Accent5 8 2 5 2 2" xfId="10657" xr:uid="{00000000-0005-0000-0000-0000414A0000}"/>
    <cellStyle name="40% - Accent5 8 2 5 2 2 2" xfId="24241" xr:uid="{00000000-0005-0000-0000-0000424A0000}"/>
    <cellStyle name="40% - Accent5 8 2 5 2 2_CountryRegionMap" xfId="33558" xr:uid="{00000000-0005-0000-0000-0000434A0000}"/>
    <cellStyle name="40% - Accent5 8 2 5 2 3" xfId="10658" xr:uid="{00000000-0005-0000-0000-0000444A0000}"/>
    <cellStyle name="40% - Accent5 8 2 5 2 3 2" xfId="24242" xr:uid="{00000000-0005-0000-0000-0000454A0000}"/>
    <cellStyle name="40% - Accent5 8 2 5 2 3_CountryRegionMap" xfId="33559" xr:uid="{00000000-0005-0000-0000-0000464A0000}"/>
    <cellStyle name="40% - Accent5 8 2 5 2 4" xfId="24243" xr:uid="{00000000-0005-0000-0000-0000474A0000}"/>
    <cellStyle name="40% - Accent5 8 2 5 2_Attribute (16-17)" xfId="10659" xr:uid="{00000000-0005-0000-0000-0000484A0000}"/>
    <cellStyle name="40% - Accent5 8 2 5 3" xfId="10660" xr:uid="{00000000-0005-0000-0000-0000494A0000}"/>
    <cellStyle name="40% - Accent5 8 2 5 3 2" xfId="24244" xr:uid="{00000000-0005-0000-0000-00004A4A0000}"/>
    <cellStyle name="40% - Accent5 8 2 5 3_CountryRegionMap" xfId="33560" xr:uid="{00000000-0005-0000-0000-00004B4A0000}"/>
    <cellStyle name="40% - Accent5 8 2 5 4" xfId="24245" xr:uid="{00000000-0005-0000-0000-00004C4A0000}"/>
    <cellStyle name="40% - Accent5 8 2 5 5" xfId="24246" xr:uid="{00000000-0005-0000-0000-00004D4A0000}"/>
    <cellStyle name="40% - Accent5 8 2 5 6" xfId="24247" xr:uid="{00000000-0005-0000-0000-00004E4A0000}"/>
    <cellStyle name="40% - Accent5 8 2 5 7" xfId="24248" xr:uid="{00000000-0005-0000-0000-00004F4A0000}"/>
    <cellStyle name="40% - Accent5 8 2 5_Attribute (16-17)" xfId="10661" xr:uid="{00000000-0005-0000-0000-0000504A0000}"/>
    <cellStyle name="40% - Accent5 8 2 6" xfId="10662" xr:uid="{00000000-0005-0000-0000-0000514A0000}"/>
    <cellStyle name="40% - Accent5 8 2 7" xfId="10663" xr:uid="{00000000-0005-0000-0000-0000524A0000}"/>
    <cellStyle name="40% - Accent5 8 2 8" xfId="10664" xr:uid="{00000000-0005-0000-0000-0000534A0000}"/>
    <cellStyle name="40% - Accent5 8 2 9" xfId="10665" xr:uid="{00000000-0005-0000-0000-0000544A0000}"/>
    <cellStyle name="40% - Accent5 8 2 9 2" xfId="10666" xr:uid="{00000000-0005-0000-0000-0000554A0000}"/>
    <cellStyle name="40% - Accent5 8 2 9 2 2" xfId="24249" xr:uid="{00000000-0005-0000-0000-0000564A0000}"/>
    <cellStyle name="40% - Accent5 8 2 9 2_CountryRegionMap" xfId="33561" xr:uid="{00000000-0005-0000-0000-0000574A0000}"/>
    <cellStyle name="40% - Accent5 8 2 9 3" xfId="10667" xr:uid="{00000000-0005-0000-0000-0000584A0000}"/>
    <cellStyle name="40% - Accent5 8 2 9 3 2" xfId="24250" xr:uid="{00000000-0005-0000-0000-0000594A0000}"/>
    <cellStyle name="40% - Accent5 8 2 9 3_CountryRegionMap" xfId="33562" xr:uid="{00000000-0005-0000-0000-00005A4A0000}"/>
    <cellStyle name="40% - Accent5 8 2 9 4" xfId="24251" xr:uid="{00000000-0005-0000-0000-00005B4A0000}"/>
    <cellStyle name="40% - Accent5 8 2 9_Attribute (16-17)" xfId="10668" xr:uid="{00000000-0005-0000-0000-00005C4A0000}"/>
    <cellStyle name="40% - Accent5 8 2_Attribute (16-17)" xfId="10669" xr:uid="{00000000-0005-0000-0000-00005D4A0000}"/>
    <cellStyle name="40% - Accent5 8 3" xfId="10670" xr:uid="{00000000-0005-0000-0000-00005E4A0000}"/>
    <cellStyle name="40% - Accent5 8 3 10" xfId="24252" xr:uid="{00000000-0005-0000-0000-00005F4A0000}"/>
    <cellStyle name="40% - Accent5 8 3 2" xfId="10671" xr:uid="{00000000-0005-0000-0000-0000604A0000}"/>
    <cellStyle name="40% - Accent5 8 3 2 2" xfId="10672" xr:uid="{00000000-0005-0000-0000-0000614A0000}"/>
    <cellStyle name="40% - Accent5 8 3 2 2 2" xfId="10673" xr:uid="{00000000-0005-0000-0000-0000624A0000}"/>
    <cellStyle name="40% - Accent5 8 3 2 2 2 2" xfId="24253" xr:uid="{00000000-0005-0000-0000-0000634A0000}"/>
    <cellStyle name="40% - Accent5 8 3 2 2 2_CountryRegionMap" xfId="33563" xr:uid="{00000000-0005-0000-0000-0000644A0000}"/>
    <cellStyle name="40% - Accent5 8 3 2 2 3" xfId="10674" xr:uid="{00000000-0005-0000-0000-0000654A0000}"/>
    <cellStyle name="40% - Accent5 8 3 2 2 3 2" xfId="24254" xr:uid="{00000000-0005-0000-0000-0000664A0000}"/>
    <cellStyle name="40% - Accent5 8 3 2 2 3_CountryRegionMap" xfId="33564" xr:uid="{00000000-0005-0000-0000-0000674A0000}"/>
    <cellStyle name="40% - Accent5 8 3 2 2 4" xfId="24255" xr:uid="{00000000-0005-0000-0000-0000684A0000}"/>
    <cellStyle name="40% - Accent5 8 3 2 2_Attribute (16-17)" xfId="10675" xr:uid="{00000000-0005-0000-0000-0000694A0000}"/>
    <cellStyle name="40% - Accent5 8 3 2 3" xfId="10676" xr:uid="{00000000-0005-0000-0000-00006A4A0000}"/>
    <cellStyle name="40% - Accent5 8 3 2 3 2" xfId="24256" xr:uid="{00000000-0005-0000-0000-00006B4A0000}"/>
    <cellStyle name="40% - Accent5 8 3 2 3_CountryRegionMap" xfId="33565" xr:uid="{00000000-0005-0000-0000-00006C4A0000}"/>
    <cellStyle name="40% - Accent5 8 3 2 4" xfId="24257" xr:uid="{00000000-0005-0000-0000-00006D4A0000}"/>
    <cellStyle name="40% - Accent5 8 3 2 5" xfId="24258" xr:uid="{00000000-0005-0000-0000-00006E4A0000}"/>
    <cellStyle name="40% - Accent5 8 3 2 6" xfId="24259" xr:uid="{00000000-0005-0000-0000-00006F4A0000}"/>
    <cellStyle name="40% - Accent5 8 3 2 7" xfId="24260" xr:uid="{00000000-0005-0000-0000-0000704A0000}"/>
    <cellStyle name="40% - Accent5 8 3 2_Attribute (16-17)" xfId="10677" xr:uid="{00000000-0005-0000-0000-0000714A0000}"/>
    <cellStyle name="40% - Accent5 8 3 3" xfId="10678" xr:uid="{00000000-0005-0000-0000-0000724A0000}"/>
    <cellStyle name="40% - Accent5 8 3 3 2" xfId="10679" xr:uid="{00000000-0005-0000-0000-0000734A0000}"/>
    <cellStyle name="40% - Accent5 8 3 3 2 2" xfId="10680" xr:uid="{00000000-0005-0000-0000-0000744A0000}"/>
    <cellStyle name="40% - Accent5 8 3 3 2 2 2" xfId="24261" xr:uid="{00000000-0005-0000-0000-0000754A0000}"/>
    <cellStyle name="40% - Accent5 8 3 3 2 2_CountryRegionMap" xfId="33566" xr:uid="{00000000-0005-0000-0000-0000764A0000}"/>
    <cellStyle name="40% - Accent5 8 3 3 2 3" xfId="10681" xr:uid="{00000000-0005-0000-0000-0000774A0000}"/>
    <cellStyle name="40% - Accent5 8 3 3 2 3 2" xfId="24262" xr:uid="{00000000-0005-0000-0000-0000784A0000}"/>
    <cellStyle name="40% - Accent5 8 3 3 2 3_CountryRegionMap" xfId="33567" xr:uid="{00000000-0005-0000-0000-0000794A0000}"/>
    <cellStyle name="40% - Accent5 8 3 3 2 4" xfId="24263" xr:uid="{00000000-0005-0000-0000-00007A4A0000}"/>
    <cellStyle name="40% - Accent5 8 3 3 2_Attribute (16-17)" xfId="10682" xr:uid="{00000000-0005-0000-0000-00007B4A0000}"/>
    <cellStyle name="40% - Accent5 8 3 3 3" xfId="10683" xr:uid="{00000000-0005-0000-0000-00007C4A0000}"/>
    <cellStyle name="40% - Accent5 8 3 3 3 2" xfId="24264" xr:uid="{00000000-0005-0000-0000-00007D4A0000}"/>
    <cellStyle name="40% - Accent5 8 3 3 3_CountryRegionMap" xfId="33568" xr:uid="{00000000-0005-0000-0000-00007E4A0000}"/>
    <cellStyle name="40% - Accent5 8 3 3 4" xfId="24265" xr:uid="{00000000-0005-0000-0000-00007F4A0000}"/>
    <cellStyle name="40% - Accent5 8 3 3 5" xfId="24266" xr:uid="{00000000-0005-0000-0000-0000804A0000}"/>
    <cellStyle name="40% - Accent5 8 3 3 6" xfId="24267" xr:uid="{00000000-0005-0000-0000-0000814A0000}"/>
    <cellStyle name="40% - Accent5 8 3 3 7" xfId="24268" xr:uid="{00000000-0005-0000-0000-0000824A0000}"/>
    <cellStyle name="40% - Accent5 8 3 3_Attribute (16-17)" xfId="10684" xr:uid="{00000000-0005-0000-0000-0000834A0000}"/>
    <cellStyle name="40% - Accent5 8 3 4" xfId="10685" xr:uid="{00000000-0005-0000-0000-0000844A0000}"/>
    <cellStyle name="40% - Accent5 8 3 4 2" xfId="10686" xr:uid="{00000000-0005-0000-0000-0000854A0000}"/>
    <cellStyle name="40% - Accent5 8 3 4 2 2" xfId="10687" xr:uid="{00000000-0005-0000-0000-0000864A0000}"/>
    <cellStyle name="40% - Accent5 8 3 4 2 2 2" xfId="24269" xr:uid="{00000000-0005-0000-0000-0000874A0000}"/>
    <cellStyle name="40% - Accent5 8 3 4 2 2_CountryRegionMap" xfId="33569" xr:uid="{00000000-0005-0000-0000-0000884A0000}"/>
    <cellStyle name="40% - Accent5 8 3 4 2 3" xfId="10688" xr:uid="{00000000-0005-0000-0000-0000894A0000}"/>
    <cellStyle name="40% - Accent5 8 3 4 2 3 2" xfId="24270" xr:uid="{00000000-0005-0000-0000-00008A4A0000}"/>
    <cellStyle name="40% - Accent5 8 3 4 2 3_CountryRegionMap" xfId="33570" xr:uid="{00000000-0005-0000-0000-00008B4A0000}"/>
    <cellStyle name="40% - Accent5 8 3 4 2 4" xfId="24271" xr:uid="{00000000-0005-0000-0000-00008C4A0000}"/>
    <cellStyle name="40% - Accent5 8 3 4 2_Attribute (16-17)" xfId="10689" xr:uid="{00000000-0005-0000-0000-00008D4A0000}"/>
    <cellStyle name="40% - Accent5 8 3 4 3" xfId="10690" xr:uid="{00000000-0005-0000-0000-00008E4A0000}"/>
    <cellStyle name="40% - Accent5 8 3 4 3 2" xfId="24272" xr:uid="{00000000-0005-0000-0000-00008F4A0000}"/>
    <cellStyle name="40% - Accent5 8 3 4 3_CountryRegionMap" xfId="33571" xr:uid="{00000000-0005-0000-0000-0000904A0000}"/>
    <cellStyle name="40% - Accent5 8 3 4 4" xfId="24273" xr:uid="{00000000-0005-0000-0000-0000914A0000}"/>
    <cellStyle name="40% - Accent5 8 3 4 5" xfId="24274" xr:uid="{00000000-0005-0000-0000-0000924A0000}"/>
    <cellStyle name="40% - Accent5 8 3 4 6" xfId="24275" xr:uid="{00000000-0005-0000-0000-0000934A0000}"/>
    <cellStyle name="40% - Accent5 8 3 4 7" xfId="24276" xr:uid="{00000000-0005-0000-0000-0000944A0000}"/>
    <cellStyle name="40% - Accent5 8 3 4_Attribute (16-17)" xfId="10691" xr:uid="{00000000-0005-0000-0000-0000954A0000}"/>
    <cellStyle name="40% - Accent5 8 3 5" xfId="10692" xr:uid="{00000000-0005-0000-0000-0000964A0000}"/>
    <cellStyle name="40% - Accent5 8 3 6" xfId="10693" xr:uid="{00000000-0005-0000-0000-0000974A0000}"/>
    <cellStyle name="40% - Accent5 8 3 7" xfId="10694" xr:uid="{00000000-0005-0000-0000-0000984A0000}"/>
    <cellStyle name="40% - Accent5 8 3 8" xfId="10695" xr:uid="{00000000-0005-0000-0000-0000994A0000}"/>
    <cellStyle name="40% - Accent5 8 3 8 2" xfId="10696" xr:uid="{00000000-0005-0000-0000-00009A4A0000}"/>
    <cellStyle name="40% - Accent5 8 3 8 2 2" xfId="24277" xr:uid="{00000000-0005-0000-0000-00009B4A0000}"/>
    <cellStyle name="40% - Accent5 8 3 8 2_CountryRegionMap" xfId="33572" xr:uid="{00000000-0005-0000-0000-00009C4A0000}"/>
    <cellStyle name="40% - Accent5 8 3 8 3" xfId="10697" xr:uid="{00000000-0005-0000-0000-00009D4A0000}"/>
    <cellStyle name="40% - Accent5 8 3 8 3 2" xfId="24278" xr:uid="{00000000-0005-0000-0000-00009E4A0000}"/>
    <cellStyle name="40% - Accent5 8 3 8 3_CountryRegionMap" xfId="33573" xr:uid="{00000000-0005-0000-0000-00009F4A0000}"/>
    <cellStyle name="40% - Accent5 8 3 8 4" xfId="24279" xr:uid="{00000000-0005-0000-0000-0000A04A0000}"/>
    <cellStyle name="40% - Accent5 8 3 8_Attribute (16-17)" xfId="10698" xr:uid="{00000000-0005-0000-0000-0000A14A0000}"/>
    <cellStyle name="40% - Accent5 8 3 9" xfId="10699" xr:uid="{00000000-0005-0000-0000-0000A24A0000}"/>
    <cellStyle name="40% - Accent5 8 3 9 2" xfId="24280" xr:uid="{00000000-0005-0000-0000-0000A34A0000}"/>
    <cellStyle name="40% - Accent5 8 3 9_CountryRegionMap" xfId="33574" xr:uid="{00000000-0005-0000-0000-0000A44A0000}"/>
    <cellStyle name="40% - Accent5 8 3_Attribute (16-17)" xfId="10700" xr:uid="{00000000-0005-0000-0000-0000A54A0000}"/>
    <cellStyle name="40% - Accent5 8 4" xfId="10701" xr:uid="{00000000-0005-0000-0000-0000A64A0000}"/>
    <cellStyle name="40% - Accent5 8 4 10" xfId="24281" xr:uid="{00000000-0005-0000-0000-0000A74A0000}"/>
    <cellStyle name="40% - Accent5 8 4 2" xfId="10702" xr:uid="{00000000-0005-0000-0000-0000A84A0000}"/>
    <cellStyle name="40% - Accent5 8 4 2 2" xfId="10703" xr:uid="{00000000-0005-0000-0000-0000A94A0000}"/>
    <cellStyle name="40% - Accent5 8 4 2 2 2" xfId="10704" xr:uid="{00000000-0005-0000-0000-0000AA4A0000}"/>
    <cellStyle name="40% - Accent5 8 4 2 2 2 2" xfId="24282" xr:uid="{00000000-0005-0000-0000-0000AB4A0000}"/>
    <cellStyle name="40% - Accent5 8 4 2 2 2_CountryRegionMap" xfId="33575" xr:uid="{00000000-0005-0000-0000-0000AC4A0000}"/>
    <cellStyle name="40% - Accent5 8 4 2 2 3" xfId="10705" xr:uid="{00000000-0005-0000-0000-0000AD4A0000}"/>
    <cellStyle name="40% - Accent5 8 4 2 2 3 2" xfId="24283" xr:uid="{00000000-0005-0000-0000-0000AE4A0000}"/>
    <cellStyle name="40% - Accent5 8 4 2 2 3_CountryRegionMap" xfId="33576" xr:uid="{00000000-0005-0000-0000-0000AF4A0000}"/>
    <cellStyle name="40% - Accent5 8 4 2 2 4" xfId="24284" xr:uid="{00000000-0005-0000-0000-0000B04A0000}"/>
    <cellStyle name="40% - Accent5 8 4 2 2_Attribute (16-17)" xfId="10706" xr:uid="{00000000-0005-0000-0000-0000B14A0000}"/>
    <cellStyle name="40% - Accent5 8 4 2 3" xfId="10707" xr:uid="{00000000-0005-0000-0000-0000B24A0000}"/>
    <cellStyle name="40% - Accent5 8 4 2 3 2" xfId="24285" xr:uid="{00000000-0005-0000-0000-0000B34A0000}"/>
    <cellStyle name="40% - Accent5 8 4 2 3_CountryRegionMap" xfId="33577" xr:uid="{00000000-0005-0000-0000-0000B44A0000}"/>
    <cellStyle name="40% - Accent5 8 4 2 4" xfId="24286" xr:uid="{00000000-0005-0000-0000-0000B54A0000}"/>
    <cellStyle name="40% - Accent5 8 4 2 5" xfId="24287" xr:uid="{00000000-0005-0000-0000-0000B64A0000}"/>
    <cellStyle name="40% - Accent5 8 4 2 6" xfId="24288" xr:uid="{00000000-0005-0000-0000-0000B74A0000}"/>
    <cellStyle name="40% - Accent5 8 4 2 7" xfId="24289" xr:uid="{00000000-0005-0000-0000-0000B84A0000}"/>
    <cellStyle name="40% - Accent5 8 4 2_Attribute (16-17)" xfId="10708" xr:uid="{00000000-0005-0000-0000-0000B94A0000}"/>
    <cellStyle name="40% - Accent5 8 4 3" xfId="10709" xr:uid="{00000000-0005-0000-0000-0000BA4A0000}"/>
    <cellStyle name="40% - Accent5 8 4 3 2" xfId="10710" xr:uid="{00000000-0005-0000-0000-0000BB4A0000}"/>
    <cellStyle name="40% - Accent5 8 4 3 2 2" xfId="10711" xr:uid="{00000000-0005-0000-0000-0000BC4A0000}"/>
    <cellStyle name="40% - Accent5 8 4 3 2 2 2" xfId="24290" xr:uid="{00000000-0005-0000-0000-0000BD4A0000}"/>
    <cellStyle name="40% - Accent5 8 4 3 2 2_CountryRegionMap" xfId="33578" xr:uid="{00000000-0005-0000-0000-0000BE4A0000}"/>
    <cellStyle name="40% - Accent5 8 4 3 2 3" xfId="10712" xr:uid="{00000000-0005-0000-0000-0000BF4A0000}"/>
    <cellStyle name="40% - Accent5 8 4 3 2 3 2" xfId="24291" xr:uid="{00000000-0005-0000-0000-0000C04A0000}"/>
    <cellStyle name="40% - Accent5 8 4 3 2 3_CountryRegionMap" xfId="33579" xr:uid="{00000000-0005-0000-0000-0000C14A0000}"/>
    <cellStyle name="40% - Accent5 8 4 3 2 4" xfId="24292" xr:uid="{00000000-0005-0000-0000-0000C24A0000}"/>
    <cellStyle name="40% - Accent5 8 4 3 2_Attribute (16-17)" xfId="10713" xr:uid="{00000000-0005-0000-0000-0000C34A0000}"/>
    <cellStyle name="40% - Accent5 8 4 3 3" xfId="10714" xr:uid="{00000000-0005-0000-0000-0000C44A0000}"/>
    <cellStyle name="40% - Accent5 8 4 3 3 2" xfId="24293" xr:uid="{00000000-0005-0000-0000-0000C54A0000}"/>
    <cellStyle name="40% - Accent5 8 4 3 3_CountryRegionMap" xfId="33580" xr:uid="{00000000-0005-0000-0000-0000C64A0000}"/>
    <cellStyle name="40% - Accent5 8 4 3 4" xfId="24294" xr:uid="{00000000-0005-0000-0000-0000C74A0000}"/>
    <cellStyle name="40% - Accent5 8 4 3 5" xfId="24295" xr:uid="{00000000-0005-0000-0000-0000C84A0000}"/>
    <cellStyle name="40% - Accent5 8 4 3 6" xfId="24296" xr:uid="{00000000-0005-0000-0000-0000C94A0000}"/>
    <cellStyle name="40% - Accent5 8 4 3 7" xfId="24297" xr:uid="{00000000-0005-0000-0000-0000CA4A0000}"/>
    <cellStyle name="40% - Accent5 8 4 3_Attribute (16-17)" xfId="10715" xr:uid="{00000000-0005-0000-0000-0000CB4A0000}"/>
    <cellStyle name="40% - Accent5 8 4 4" xfId="10716" xr:uid="{00000000-0005-0000-0000-0000CC4A0000}"/>
    <cellStyle name="40% - Accent5 8 4 4 2" xfId="10717" xr:uid="{00000000-0005-0000-0000-0000CD4A0000}"/>
    <cellStyle name="40% - Accent5 8 4 4 2 2" xfId="10718" xr:uid="{00000000-0005-0000-0000-0000CE4A0000}"/>
    <cellStyle name="40% - Accent5 8 4 4 2 2 2" xfId="24298" xr:uid="{00000000-0005-0000-0000-0000CF4A0000}"/>
    <cellStyle name="40% - Accent5 8 4 4 2 2_CountryRegionMap" xfId="33581" xr:uid="{00000000-0005-0000-0000-0000D04A0000}"/>
    <cellStyle name="40% - Accent5 8 4 4 2 3" xfId="10719" xr:uid="{00000000-0005-0000-0000-0000D14A0000}"/>
    <cellStyle name="40% - Accent5 8 4 4 2 3 2" xfId="24299" xr:uid="{00000000-0005-0000-0000-0000D24A0000}"/>
    <cellStyle name="40% - Accent5 8 4 4 2 3_CountryRegionMap" xfId="33582" xr:uid="{00000000-0005-0000-0000-0000D34A0000}"/>
    <cellStyle name="40% - Accent5 8 4 4 2 4" xfId="24300" xr:uid="{00000000-0005-0000-0000-0000D44A0000}"/>
    <cellStyle name="40% - Accent5 8 4 4 2_Attribute (16-17)" xfId="10720" xr:uid="{00000000-0005-0000-0000-0000D54A0000}"/>
    <cellStyle name="40% - Accent5 8 4 4 3" xfId="10721" xr:uid="{00000000-0005-0000-0000-0000D64A0000}"/>
    <cellStyle name="40% - Accent5 8 4 4 3 2" xfId="24301" xr:uid="{00000000-0005-0000-0000-0000D74A0000}"/>
    <cellStyle name="40% - Accent5 8 4 4 3_CountryRegionMap" xfId="33583" xr:uid="{00000000-0005-0000-0000-0000D84A0000}"/>
    <cellStyle name="40% - Accent5 8 4 4 4" xfId="24302" xr:uid="{00000000-0005-0000-0000-0000D94A0000}"/>
    <cellStyle name="40% - Accent5 8 4 4 5" xfId="24303" xr:uid="{00000000-0005-0000-0000-0000DA4A0000}"/>
    <cellStyle name="40% - Accent5 8 4 4 6" xfId="24304" xr:uid="{00000000-0005-0000-0000-0000DB4A0000}"/>
    <cellStyle name="40% - Accent5 8 4 4 7" xfId="24305" xr:uid="{00000000-0005-0000-0000-0000DC4A0000}"/>
    <cellStyle name="40% - Accent5 8 4 4_Attribute (16-17)" xfId="10722" xr:uid="{00000000-0005-0000-0000-0000DD4A0000}"/>
    <cellStyle name="40% - Accent5 8 4 5" xfId="10723" xr:uid="{00000000-0005-0000-0000-0000DE4A0000}"/>
    <cellStyle name="40% - Accent5 8 4 6" xfId="10724" xr:uid="{00000000-0005-0000-0000-0000DF4A0000}"/>
    <cellStyle name="40% - Accent5 8 4 7" xfId="10725" xr:uid="{00000000-0005-0000-0000-0000E04A0000}"/>
    <cellStyle name="40% - Accent5 8 4 8" xfId="10726" xr:uid="{00000000-0005-0000-0000-0000E14A0000}"/>
    <cellStyle name="40% - Accent5 8 4 8 2" xfId="10727" xr:uid="{00000000-0005-0000-0000-0000E24A0000}"/>
    <cellStyle name="40% - Accent5 8 4 8 2 2" xfId="24306" xr:uid="{00000000-0005-0000-0000-0000E34A0000}"/>
    <cellStyle name="40% - Accent5 8 4 8 2_CountryRegionMap" xfId="33584" xr:uid="{00000000-0005-0000-0000-0000E44A0000}"/>
    <cellStyle name="40% - Accent5 8 4 8 3" xfId="10728" xr:uid="{00000000-0005-0000-0000-0000E54A0000}"/>
    <cellStyle name="40% - Accent5 8 4 8 3 2" xfId="24307" xr:uid="{00000000-0005-0000-0000-0000E64A0000}"/>
    <cellStyle name="40% - Accent5 8 4 8 3_CountryRegionMap" xfId="33585" xr:uid="{00000000-0005-0000-0000-0000E74A0000}"/>
    <cellStyle name="40% - Accent5 8 4 8 4" xfId="24308" xr:uid="{00000000-0005-0000-0000-0000E84A0000}"/>
    <cellStyle name="40% - Accent5 8 4 8_Attribute (16-17)" xfId="10729" xr:uid="{00000000-0005-0000-0000-0000E94A0000}"/>
    <cellStyle name="40% - Accent5 8 4 9" xfId="10730" xr:uid="{00000000-0005-0000-0000-0000EA4A0000}"/>
    <cellStyle name="40% - Accent5 8 4 9 2" xfId="24309" xr:uid="{00000000-0005-0000-0000-0000EB4A0000}"/>
    <cellStyle name="40% - Accent5 8 4 9_CountryRegionMap" xfId="33586" xr:uid="{00000000-0005-0000-0000-0000EC4A0000}"/>
    <cellStyle name="40% - Accent5 8 4_Attribute (16-17)" xfId="10731" xr:uid="{00000000-0005-0000-0000-0000ED4A0000}"/>
    <cellStyle name="40% - Accent5 8 5" xfId="10732" xr:uid="{00000000-0005-0000-0000-0000EE4A0000}"/>
    <cellStyle name="40% - Accent5 8 5 2" xfId="10733" xr:uid="{00000000-0005-0000-0000-0000EF4A0000}"/>
    <cellStyle name="40% - Accent5 8 5 2 2" xfId="10734" xr:uid="{00000000-0005-0000-0000-0000F04A0000}"/>
    <cellStyle name="40% - Accent5 8 5 2 2 2" xfId="24310" xr:uid="{00000000-0005-0000-0000-0000F14A0000}"/>
    <cellStyle name="40% - Accent5 8 5 2 2_CountryRegionMap" xfId="33587" xr:uid="{00000000-0005-0000-0000-0000F24A0000}"/>
    <cellStyle name="40% - Accent5 8 5 2 3" xfId="10735" xr:uid="{00000000-0005-0000-0000-0000F34A0000}"/>
    <cellStyle name="40% - Accent5 8 5 2 3 2" xfId="24311" xr:uid="{00000000-0005-0000-0000-0000F44A0000}"/>
    <cellStyle name="40% - Accent5 8 5 2 3_CountryRegionMap" xfId="33588" xr:uid="{00000000-0005-0000-0000-0000F54A0000}"/>
    <cellStyle name="40% - Accent5 8 5 2 4" xfId="24312" xr:uid="{00000000-0005-0000-0000-0000F64A0000}"/>
    <cellStyle name="40% - Accent5 8 5 2_Attribute (16-17)" xfId="10736" xr:uid="{00000000-0005-0000-0000-0000F74A0000}"/>
    <cellStyle name="40% - Accent5 8 5 3" xfId="10737" xr:uid="{00000000-0005-0000-0000-0000F84A0000}"/>
    <cellStyle name="40% - Accent5 8 5 3 2" xfId="24313" xr:uid="{00000000-0005-0000-0000-0000F94A0000}"/>
    <cellStyle name="40% - Accent5 8 5 3_CountryRegionMap" xfId="33589" xr:uid="{00000000-0005-0000-0000-0000FA4A0000}"/>
    <cellStyle name="40% - Accent5 8 5 4" xfId="24314" xr:uid="{00000000-0005-0000-0000-0000FB4A0000}"/>
    <cellStyle name="40% - Accent5 8 5 5" xfId="24315" xr:uid="{00000000-0005-0000-0000-0000FC4A0000}"/>
    <cellStyle name="40% - Accent5 8 5 6" xfId="24316" xr:uid="{00000000-0005-0000-0000-0000FD4A0000}"/>
    <cellStyle name="40% - Accent5 8 5 7" xfId="24317" xr:uid="{00000000-0005-0000-0000-0000FE4A0000}"/>
    <cellStyle name="40% - Accent5 8 5_Attribute (16-17)" xfId="10738" xr:uid="{00000000-0005-0000-0000-0000FF4A0000}"/>
    <cellStyle name="40% - Accent5 8 6" xfId="10739" xr:uid="{00000000-0005-0000-0000-0000004B0000}"/>
    <cellStyle name="40% - Accent5 8 6 2" xfId="10740" xr:uid="{00000000-0005-0000-0000-0000014B0000}"/>
    <cellStyle name="40% - Accent5 8 6 2 2" xfId="10741" xr:uid="{00000000-0005-0000-0000-0000024B0000}"/>
    <cellStyle name="40% - Accent5 8 6 2 2 2" xfId="24318" xr:uid="{00000000-0005-0000-0000-0000034B0000}"/>
    <cellStyle name="40% - Accent5 8 6 2 2_CountryRegionMap" xfId="33590" xr:uid="{00000000-0005-0000-0000-0000044B0000}"/>
    <cellStyle name="40% - Accent5 8 6 2 3" xfId="10742" xr:uid="{00000000-0005-0000-0000-0000054B0000}"/>
    <cellStyle name="40% - Accent5 8 6 2 3 2" xfId="24319" xr:uid="{00000000-0005-0000-0000-0000064B0000}"/>
    <cellStyle name="40% - Accent5 8 6 2 3_CountryRegionMap" xfId="33591" xr:uid="{00000000-0005-0000-0000-0000074B0000}"/>
    <cellStyle name="40% - Accent5 8 6 2 4" xfId="24320" xr:uid="{00000000-0005-0000-0000-0000084B0000}"/>
    <cellStyle name="40% - Accent5 8 6 2_Attribute (16-17)" xfId="10743" xr:uid="{00000000-0005-0000-0000-0000094B0000}"/>
    <cellStyle name="40% - Accent5 8 6 3" xfId="10744" xr:uid="{00000000-0005-0000-0000-00000A4B0000}"/>
    <cellStyle name="40% - Accent5 8 6 3 2" xfId="24321" xr:uid="{00000000-0005-0000-0000-00000B4B0000}"/>
    <cellStyle name="40% - Accent5 8 6 3_CountryRegionMap" xfId="33592" xr:uid="{00000000-0005-0000-0000-00000C4B0000}"/>
    <cellStyle name="40% - Accent5 8 6 4" xfId="24322" xr:uid="{00000000-0005-0000-0000-00000D4B0000}"/>
    <cellStyle name="40% - Accent5 8 6 5" xfId="24323" xr:uid="{00000000-0005-0000-0000-00000E4B0000}"/>
    <cellStyle name="40% - Accent5 8 6 6" xfId="24324" xr:uid="{00000000-0005-0000-0000-00000F4B0000}"/>
    <cellStyle name="40% - Accent5 8 6 7" xfId="24325" xr:uid="{00000000-0005-0000-0000-0000104B0000}"/>
    <cellStyle name="40% - Accent5 8 6_Attribute (16-17)" xfId="10745" xr:uid="{00000000-0005-0000-0000-0000114B0000}"/>
    <cellStyle name="40% - Accent5 8 7" xfId="10746" xr:uid="{00000000-0005-0000-0000-0000124B0000}"/>
    <cellStyle name="40% - Accent5 8 7 2" xfId="10747" xr:uid="{00000000-0005-0000-0000-0000134B0000}"/>
    <cellStyle name="40% - Accent5 8 7 2 2" xfId="10748" xr:uid="{00000000-0005-0000-0000-0000144B0000}"/>
    <cellStyle name="40% - Accent5 8 7 2 2 2" xfId="24326" xr:uid="{00000000-0005-0000-0000-0000154B0000}"/>
    <cellStyle name="40% - Accent5 8 7 2 2_CountryRegionMap" xfId="33593" xr:uid="{00000000-0005-0000-0000-0000164B0000}"/>
    <cellStyle name="40% - Accent5 8 7 2 3" xfId="10749" xr:uid="{00000000-0005-0000-0000-0000174B0000}"/>
    <cellStyle name="40% - Accent5 8 7 2 3 2" xfId="24327" xr:uid="{00000000-0005-0000-0000-0000184B0000}"/>
    <cellStyle name="40% - Accent5 8 7 2 3_CountryRegionMap" xfId="33594" xr:uid="{00000000-0005-0000-0000-0000194B0000}"/>
    <cellStyle name="40% - Accent5 8 7 2 4" xfId="24328" xr:uid="{00000000-0005-0000-0000-00001A4B0000}"/>
    <cellStyle name="40% - Accent5 8 7 2_Attribute (16-17)" xfId="10750" xr:uid="{00000000-0005-0000-0000-00001B4B0000}"/>
    <cellStyle name="40% - Accent5 8 7 3" xfId="10751" xr:uid="{00000000-0005-0000-0000-00001C4B0000}"/>
    <cellStyle name="40% - Accent5 8 7 3 2" xfId="24329" xr:uid="{00000000-0005-0000-0000-00001D4B0000}"/>
    <cellStyle name="40% - Accent5 8 7 3_CountryRegionMap" xfId="33595" xr:uid="{00000000-0005-0000-0000-00001E4B0000}"/>
    <cellStyle name="40% - Accent5 8 7 4" xfId="24330" xr:uid="{00000000-0005-0000-0000-00001F4B0000}"/>
    <cellStyle name="40% - Accent5 8 7 5" xfId="24331" xr:uid="{00000000-0005-0000-0000-0000204B0000}"/>
    <cellStyle name="40% - Accent5 8 7 6" xfId="24332" xr:uid="{00000000-0005-0000-0000-0000214B0000}"/>
    <cellStyle name="40% - Accent5 8 7 7" xfId="24333" xr:uid="{00000000-0005-0000-0000-0000224B0000}"/>
    <cellStyle name="40% - Accent5 8 7_Attribute (16-17)" xfId="10752" xr:uid="{00000000-0005-0000-0000-0000234B0000}"/>
    <cellStyle name="40% - Accent5 8 8" xfId="10753" xr:uid="{00000000-0005-0000-0000-0000244B0000}"/>
    <cellStyle name="40% - Accent5 8 9" xfId="10754" xr:uid="{00000000-0005-0000-0000-0000254B0000}"/>
    <cellStyle name="40% - Accent5 8_Attribute" xfId="18061" xr:uid="{00000000-0005-0000-0000-0000264B0000}"/>
    <cellStyle name="40% - Accent5 9" xfId="10755" xr:uid="{00000000-0005-0000-0000-0000274B0000}"/>
    <cellStyle name="40% - Accent6" xfId="24" builtinId="51" customBuiltin="1"/>
    <cellStyle name="40% - Accent6 10" xfId="10756" xr:uid="{00000000-0005-0000-0000-0000294B0000}"/>
    <cellStyle name="40% - Accent6 10 10" xfId="10757" xr:uid="{00000000-0005-0000-0000-00002A4B0000}"/>
    <cellStyle name="40% - Accent6 10 10 2" xfId="24334" xr:uid="{00000000-0005-0000-0000-00002B4B0000}"/>
    <cellStyle name="40% - Accent6 10 10_CountryRegionMap" xfId="33596" xr:uid="{00000000-0005-0000-0000-00002C4B0000}"/>
    <cellStyle name="40% - Accent6 10 11" xfId="24335" xr:uid="{00000000-0005-0000-0000-00002D4B0000}"/>
    <cellStyle name="40% - Accent6 10 2" xfId="10758" xr:uid="{00000000-0005-0000-0000-00002E4B0000}"/>
    <cellStyle name="40% - Accent6 10 2 10" xfId="24336" xr:uid="{00000000-0005-0000-0000-00002F4B0000}"/>
    <cellStyle name="40% - Accent6 10 2 2" xfId="10759" xr:uid="{00000000-0005-0000-0000-0000304B0000}"/>
    <cellStyle name="40% - Accent6 10 2 2 2" xfId="10760" xr:uid="{00000000-0005-0000-0000-0000314B0000}"/>
    <cellStyle name="40% - Accent6 10 2 2 2 2" xfId="10761" xr:uid="{00000000-0005-0000-0000-0000324B0000}"/>
    <cellStyle name="40% - Accent6 10 2 2 2 2 2" xfId="24337" xr:uid="{00000000-0005-0000-0000-0000334B0000}"/>
    <cellStyle name="40% - Accent6 10 2 2 2 2_CountryRegionMap" xfId="33597" xr:uid="{00000000-0005-0000-0000-0000344B0000}"/>
    <cellStyle name="40% - Accent6 10 2 2 2 3" xfId="10762" xr:uid="{00000000-0005-0000-0000-0000354B0000}"/>
    <cellStyle name="40% - Accent6 10 2 2 2 3 2" xfId="24338" xr:uid="{00000000-0005-0000-0000-0000364B0000}"/>
    <cellStyle name="40% - Accent6 10 2 2 2 3_CountryRegionMap" xfId="33598" xr:uid="{00000000-0005-0000-0000-0000374B0000}"/>
    <cellStyle name="40% - Accent6 10 2 2 2 4" xfId="24339" xr:uid="{00000000-0005-0000-0000-0000384B0000}"/>
    <cellStyle name="40% - Accent6 10 2 2 2_Attribute (16-17)" xfId="10763" xr:uid="{00000000-0005-0000-0000-0000394B0000}"/>
    <cellStyle name="40% - Accent6 10 2 2 3" xfId="10764" xr:uid="{00000000-0005-0000-0000-00003A4B0000}"/>
    <cellStyle name="40% - Accent6 10 2 2 3 2" xfId="24340" xr:uid="{00000000-0005-0000-0000-00003B4B0000}"/>
    <cellStyle name="40% - Accent6 10 2 2 3_CountryRegionMap" xfId="33599" xr:uid="{00000000-0005-0000-0000-00003C4B0000}"/>
    <cellStyle name="40% - Accent6 10 2 2 4" xfId="24341" xr:uid="{00000000-0005-0000-0000-00003D4B0000}"/>
    <cellStyle name="40% - Accent6 10 2 2 5" xfId="24342" xr:uid="{00000000-0005-0000-0000-00003E4B0000}"/>
    <cellStyle name="40% - Accent6 10 2 2 6" xfId="24343" xr:uid="{00000000-0005-0000-0000-00003F4B0000}"/>
    <cellStyle name="40% - Accent6 10 2 2 7" xfId="24344" xr:uid="{00000000-0005-0000-0000-0000404B0000}"/>
    <cellStyle name="40% - Accent6 10 2 2_Attribute (16-17)" xfId="10765" xr:uid="{00000000-0005-0000-0000-0000414B0000}"/>
    <cellStyle name="40% - Accent6 10 2 3" xfId="10766" xr:uid="{00000000-0005-0000-0000-0000424B0000}"/>
    <cellStyle name="40% - Accent6 10 2 3 2" xfId="10767" xr:uid="{00000000-0005-0000-0000-0000434B0000}"/>
    <cellStyle name="40% - Accent6 10 2 3 2 2" xfId="10768" xr:uid="{00000000-0005-0000-0000-0000444B0000}"/>
    <cellStyle name="40% - Accent6 10 2 3 2 2 2" xfId="24345" xr:uid="{00000000-0005-0000-0000-0000454B0000}"/>
    <cellStyle name="40% - Accent6 10 2 3 2 2_CountryRegionMap" xfId="33600" xr:uid="{00000000-0005-0000-0000-0000464B0000}"/>
    <cellStyle name="40% - Accent6 10 2 3 2 3" xfId="10769" xr:uid="{00000000-0005-0000-0000-0000474B0000}"/>
    <cellStyle name="40% - Accent6 10 2 3 2 3 2" xfId="24346" xr:uid="{00000000-0005-0000-0000-0000484B0000}"/>
    <cellStyle name="40% - Accent6 10 2 3 2 3_CountryRegionMap" xfId="33601" xr:uid="{00000000-0005-0000-0000-0000494B0000}"/>
    <cellStyle name="40% - Accent6 10 2 3 2 4" xfId="24347" xr:uid="{00000000-0005-0000-0000-00004A4B0000}"/>
    <cellStyle name="40% - Accent6 10 2 3 2_Attribute (16-17)" xfId="10770" xr:uid="{00000000-0005-0000-0000-00004B4B0000}"/>
    <cellStyle name="40% - Accent6 10 2 3 3" xfId="10771" xr:uid="{00000000-0005-0000-0000-00004C4B0000}"/>
    <cellStyle name="40% - Accent6 10 2 3 3 2" xfId="24348" xr:uid="{00000000-0005-0000-0000-00004D4B0000}"/>
    <cellStyle name="40% - Accent6 10 2 3 3_CountryRegionMap" xfId="33602" xr:uid="{00000000-0005-0000-0000-00004E4B0000}"/>
    <cellStyle name="40% - Accent6 10 2 3 4" xfId="24349" xr:uid="{00000000-0005-0000-0000-00004F4B0000}"/>
    <cellStyle name="40% - Accent6 10 2 3 5" xfId="24350" xr:uid="{00000000-0005-0000-0000-0000504B0000}"/>
    <cellStyle name="40% - Accent6 10 2 3 6" xfId="24351" xr:uid="{00000000-0005-0000-0000-0000514B0000}"/>
    <cellStyle name="40% - Accent6 10 2 3 7" xfId="24352" xr:uid="{00000000-0005-0000-0000-0000524B0000}"/>
    <cellStyle name="40% - Accent6 10 2 3_Attribute (16-17)" xfId="10772" xr:uid="{00000000-0005-0000-0000-0000534B0000}"/>
    <cellStyle name="40% - Accent6 10 2 4" xfId="10773" xr:uid="{00000000-0005-0000-0000-0000544B0000}"/>
    <cellStyle name="40% - Accent6 10 2 4 2" xfId="10774" xr:uid="{00000000-0005-0000-0000-0000554B0000}"/>
    <cellStyle name="40% - Accent6 10 2 4 2 2" xfId="10775" xr:uid="{00000000-0005-0000-0000-0000564B0000}"/>
    <cellStyle name="40% - Accent6 10 2 4 2 2 2" xfId="24353" xr:uid="{00000000-0005-0000-0000-0000574B0000}"/>
    <cellStyle name="40% - Accent6 10 2 4 2 2_CountryRegionMap" xfId="33603" xr:uid="{00000000-0005-0000-0000-0000584B0000}"/>
    <cellStyle name="40% - Accent6 10 2 4 2 3" xfId="10776" xr:uid="{00000000-0005-0000-0000-0000594B0000}"/>
    <cellStyle name="40% - Accent6 10 2 4 2 3 2" xfId="24354" xr:uid="{00000000-0005-0000-0000-00005A4B0000}"/>
    <cellStyle name="40% - Accent6 10 2 4 2 3_CountryRegionMap" xfId="33604" xr:uid="{00000000-0005-0000-0000-00005B4B0000}"/>
    <cellStyle name="40% - Accent6 10 2 4 2 4" xfId="24355" xr:uid="{00000000-0005-0000-0000-00005C4B0000}"/>
    <cellStyle name="40% - Accent6 10 2 4 2_Attribute (16-17)" xfId="10777" xr:uid="{00000000-0005-0000-0000-00005D4B0000}"/>
    <cellStyle name="40% - Accent6 10 2 4 3" xfId="10778" xr:uid="{00000000-0005-0000-0000-00005E4B0000}"/>
    <cellStyle name="40% - Accent6 10 2 4 3 2" xfId="24356" xr:uid="{00000000-0005-0000-0000-00005F4B0000}"/>
    <cellStyle name="40% - Accent6 10 2 4 3_CountryRegionMap" xfId="33605" xr:uid="{00000000-0005-0000-0000-0000604B0000}"/>
    <cellStyle name="40% - Accent6 10 2 4 4" xfId="24357" xr:uid="{00000000-0005-0000-0000-0000614B0000}"/>
    <cellStyle name="40% - Accent6 10 2 4 5" xfId="24358" xr:uid="{00000000-0005-0000-0000-0000624B0000}"/>
    <cellStyle name="40% - Accent6 10 2 4 6" xfId="24359" xr:uid="{00000000-0005-0000-0000-0000634B0000}"/>
    <cellStyle name="40% - Accent6 10 2 4 7" xfId="24360" xr:uid="{00000000-0005-0000-0000-0000644B0000}"/>
    <cellStyle name="40% - Accent6 10 2 4_Attribute (16-17)" xfId="10779" xr:uid="{00000000-0005-0000-0000-0000654B0000}"/>
    <cellStyle name="40% - Accent6 10 2 5" xfId="10780" xr:uid="{00000000-0005-0000-0000-0000664B0000}"/>
    <cellStyle name="40% - Accent6 10 2 6" xfId="10781" xr:uid="{00000000-0005-0000-0000-0000674B0000}"/>
    <cellStyle name="40% - Accent6 10 2 7" xfId="10782" xr:uid="{00000000-0005-0000-0000-0000684B0000}"/>
    <cellStyle name="40% - Accent6 10 2 8" xfId="10783" xr:uid="{00000000-0005-0000-0000-0000694B0000}"/>
    <cellStyle name="40% - Accent6 10 2 8 2" xfId="10784" xr:uid="{00000000-0005-0000-0000-00006A4B0000}"/>
    <cellStyle name="40% - Accent6 10 2 8 2 2" xfId="24361" xr:uid="{00000000-0005-0000-0000-00006B4B0000}"/>
    <cellStyle name="40% - Accent6 10 2 8 2_CountryRegionMap" xfId="33606" xr:uid="{00000000-0005-0000-0000-00006C4B0000}"/>
    <cellStyle name="40% - Accent6 10 2 8 3" xfId="10785" xr:uid="{00000000-0005-0000-0000-00006D4B0000}"/>
    <cellStyle name="40% - Accent6 10 2 8 3 2" xfId="24362" xr:uid="{00000000-0005-0000-0000-00006E4B0000}"/>
    <cellStyle name="40% - Accent6 10 2 8 3_CountryRegionMap" xfId="33607" xr:uid="{00000000-0005-0000-0000-00006F4B0000}"/>
    <cellStyle name="40% - Accent6 10 2 8 4" xfId="24363" xr:uid="{00000000-0005-0000-0000-0000704B0000}"/>
    <cellStyle name="40% - Accent6 10 2 8_Attribute (16-17)" xfId="10786" xr:uid="{00000000-0005-0000-0000-0000714B0000}"/>
    <cellStyle name="40% - Accent6 10 2 9" xfId="10787" xr:uid="{00000000-0005-0000-0000-0000724B0000}"/>
    <cellStyle name="40% - Accent6 10 2 9 2" xfId="24364" xr:uid="{00000000-0005-0000-0000-0000734B0000}"/>
    <cellStyle name="40% - Accent6 10 2 9_CountryRegionMap" xfId="33608" xr:uid="{00000000-0005-0000-0000-0000744B0000}"/>
    <cellStyle name="40% - Accent6 10 2_Attribute (16-17)" xfId="10788" xr:uid="{00000000-0005-0000-0000-0000754B0000}"/>
    <cellStyle name="40% - Accent6 10 3" xfId="10789" xr:uid="{00000000-0005-0000-0000-0000764B0000}"/>
    <cellStyle name="40% - Accent6 10 3 2" xfId="10790" xr:uid="{00000000-0005-0000-0000-0000774B0000}"/>
    <cellStyle name="40% - Accent6 10 3 2 2" xfId="10791" xr:uid="{00000000-0005-0000-0000-0000784B0000}"/>
    <cellStyle name="40% - Accent6 10 3 2 2 2" xfId="24365" xr:uid="{00000000-0005-0000-0000-0000794B0000}"/>
    <cellStyle name="40% - Accent6 10 3 2 2_CountryRegionMap" xfId="33609" xr:uid="{00000000-0005-0000-0000-00007A4B0000}"/>
    <cellStyle name="40% - Accent6 10 3 2 3" xfId="10792" xr:uid="{00000000-0005-0000-0000-00007B4B0000}"/>
    <cellStyle name="40% - Accent6 10 3 2 3 2" xfId="24366" xr:uid="{00000000-0005-0000-0000-00007C4B0000}"/>
    <cellStyle name="40% - Accent6 10 3 2 3_CountryRegionMap" xfId="33610" xr:uid="{00000000-0005-0000-0000-00007D4B0000}"/>
    <cellStyle name="40% - Accent6 10 3 2 4" xfId="24367" xr:uid="{00000000-0005-0000-0000-00007E4B0000}"/>
    <cellStyle name="40% - Accent6 10 3 2_Attribute (16-17)" xfId="10793" xr:uid="{00000000-0005-0000-0000-00007F4B0000}"/>
    <cellStyle name="40% - Accent6 10 3 3" xfId="10794" xr:uid="{00000000-0005-0000-0000-0000804B0000}"/>
    <cellStyle name="40% - Accent6 10 3 3 2" xfId="24368" xr:uid="{00000000-0005-0000-0000-0000814B0000}"/>
    <cellStyle name="40% - Accent6 10 3 3_CountryRegionMap" xfId="33611" xr:uid="{00000000-0005-0000-0000-0000824B0000}"/>
    <cellStyle name="40% - Accent6 10 3 4" xfId="24369" xr:uid="{00000000-0005-0000-0000-0000834B0000}"/>
    <cellStyle name="40% - Accent6 10 3 5" xfId="24370" xr:uid="{00000000-0005-0000-0000-0000844B0000}"/>
    <cellStyle name="40% - Accent6 10 3 6" xfId="24371" xr:uid="{00000000-0005-0000-0000-0000854B0000}"/>
    <cellStyle name="40% - Accent6 10 3 7" xfId="24372" xr:uid="{00000000-0005-0000-0000-0000864B0000}"/>
    <cellStyle name="40% - Accent6 10 3_Attribute (16-17)" xfId="10795" xr:uid="{00000000-0005-0000-0000-0000874B0000}"/>
    <cellStyle name="40% - Accent6 10 4" xfId="10796" xr:uid="{00000000-0005-0000-0000-0000884B0000}"/>
    <cellStyle name="40% - Accent6 10 4 2" xfId="10797" xr:uid="{00000000-0005-0000-0000-0000894B0000}"/>
    <cellStyle name="40% - Accent6 10 4 2 2" xfId="10798" xr:uid="{00000000-0005-0000-0000-00008A4B0000}"/>
    <cellStyle name="40% - Accent6 10 4 2 2 2" xfId="24373" xr:uid="{00000000-0005-0000-0000-00008B4B0000}"/>
    <cellStyle name="40% - Accent6 10 4 2 2_CountryRegionMap" xfId="33612" xr:uid="{00000000-0005-0000-0000-00008C4B0000}"/>
    <cellStyle name="40% - Accent6 10 4 2 3" xfId="10799" xr:uid="{00000000-0005-0000-0000-00008D4B0000}"/>
    <cellStyle name="40% - Accent6 10 4 2 3 2" xfId="24374" xr:uid="{00000000-0005-0000-0000-00008E4B0000}"/>
    <cellStyle name="40% - Accent6 10 4 2 3_CountryRegionMap" xfId="33613" xr:uid="{00000000-0005-0000-0000-00008F4B0000}"/>
    <cellStyle name="40% - Accent6 10 4 2 4" xfId="24375" xr:uid="{00000000-0005-0000-0000-0000904B0000}"/>
    <cellStyle name="40% - Accent6 10 4 2_Attribute (16-17)" xfId="10800" xr:uid="{00000000-0005-0000-0000-0000914B0000}"/>
    <cellStyle name="40% - Accent6 10 4 3" xfId="10801" xr:uid="{00000000-0005-0000-0000-0000924B0000}"/>
    <cellStyle name="40% - Accent6 10 4 3 2" xfId="24376" xr:uid="{00000000-0005-0000-0000-0000934B0000}"/>
    <cellStyle name="40% - Accent6 10 4 3_CountryRegionMap" xfId="33614" xr:uid="{00000000-0005-0000-0000-0000944B0000}"/>
    <cellStyle name="40% - Accent6 10 4 4" xfId="24377" xr:uid="{00000000-0005-0000-0000-0000954B0000}"/>
    <cellStyle name="40% - Accent6 10 4 5" xfId="24378" xr:uid="{00000000-0005-0000-0000-0000964B0000}"/>
    <cellStyle name="40% - Accent6 10 4 6" xfId="24379" xr:uid="{00000000-0005-0000-0000-0000974B0000}"/>
    <cellStyle name="40% - Accent6 10 4 7" xfId="24380" xr:uid="{00000000-0005-0000-0000-0000984B0000}"/>
    <cellStyle name="40% - Accent6 10 4_Attribute (16-17)" xfId="10802" xr:uid="{00000000-0005-0000-0000-0000994B0000}"/>
    <cellStyle name="40% - Accent6 10 5" xfId="10803" xr:uid="{00000000-0005-0000-0000-00009A4B0000}"/>
    <cellStyle name="40% - Accent6 10 5 2" xfId="10804" xr:uid="{00000000-0005-0000-0000-00009B4B0000}"/>
    <cellStyle name="40% - Accent6 10 5 2 2" xfId="10805" xr:uid="{00000000-0005-0000-0000-00009C4B0000}"/>
    <cellStyle name="40% - Accent6 10 5 2 2 2" xfId="24381" xr:uid="{00000000-0005-0000-0000-00009D4B0000}"/>
    <cellStyle name="40% - Accent6 10 5 2 2_CountryRegionMap" xfId="33615" xr:uid="{00000000-0005-0000-0000-00009E4B0000}"/>
    <cellStyle name="40% - Accent6 10 5 2 3" xfId="10806" xr:uid="{00000000-0005-0000-0000-00009F4B0000}"/>
    <cellStyle name="40% - Accent6 10 5 2 3 2" xfId="24382" xr:uid="{00000000-0005-0000-0000-0000A04B0000}"/>
    <cellStyle name="40% - Accent6 10 5 2 3_CountryRegionMap" xfId="33616" xr:uid="{00000000-0005-0000-0000-0000A14B0000}"/>
    <cellStyle name="40% - Accent6 10 5 2 4" xfId="24383" xr:uid="{00000000-0005-0000-0000-0000A24B0000}"/>
    <cellStyle name="40% - Accent6 10 5 2_Attribute (16-17)" xfId="10807" xr:uid="{00000000-0005-0000-0000-0000A34B0000}"/>
    <cellStyle name="40% - Accent6 10 5 3" xfId="10808" xr:uid="{00000000-0005-0000-0000-0000A44B0000}"/>
    <cellStyle name="40% - Accent6 10 5 3 2" xfId="24384" xr:uid="{00000000-0005-0000-0000-0000A54B0000}"/>
    <cellStyle name="40% - Accent6 10 5 3_CountryRegionMap" xfId="33617" xr:uid="{00000000-0005-0000-0000-0000A64B0000}"/>
    <cellStyle name="40% - Accent6 10 5 4" xfId="24385" xr:uid="{00000000-0005-0000-0000-0000A74B0000}"/>
    <cellStyle name="40% - Accent6 10 5 5" xfId="24386" xr:uid="{00000000-0005-0000-0000-0000A84B0000}"/>
    <cellStyle name="40% - Accent6 10 5 6" xfId="24387" xr:uid="{00000000-0005-0000-0000-0000A94B0000}"/>
    <cellStyle name="40% - Accent6 10 5 7" xfId="24388" xr:uid="{00000000-0005-0000-0000-0000AA4B0000}"/>
    <cellStyle name="40% - Accent6 10 5_Attribute (16-17)" xfId="10809" xr:uid="{00000000-0005-0000-0000-0000AB4B0000}"/>
    <cellStyle name="40% - Accent6 10 6" xfId="10810" xr:uid="{00000000-0005-0000-0000-0000AC4B0000}"/>
    <cellStyle name="40% - Accent6 10 7" xfId="10811" xr:uid="{00000000-0005-0000-0000-0000AD4B0000}"/>
    <cellStyle name="40% - Accent6 10 8" xfId="10812" xr:uid="{00000000-0005-0000-0000-0000AE4B0000}"/>
    <cellStyle name="40% - Accent6 10 9" xfId="10813" xr:uid="{00000000-0005-0000-0000-0000AF4B0000}"/>
    <cellStyle name="40% - Accent6 10 9 2" xfId="10814" xr:uid="{00000000-0005-0000-0000-0000B04B0000}"/>
    <cellStyle name="40% - Accent6 10 9 2 2" xfId="24389" xr:uid="{00000000-0005-0000-0000-0000B14B0000}"/>
    <cellStyle name="40% - Accent6 10 9 2_CountryRegionMap" xfId="33618" xr:uid="{00000000-0005-0000-0000-0000B24B0000}"/>
    <cellStyle name="40% - Accent6 10 9 3" xfId="10815" xr:uid="{00000000-0005-0000-0000-0000B34B0000}"/>
    <cellStyle name="40% - Accent6 10 9 3 2" xfId="24390" xr:uid="{00000000-0005-0000-0000-0000B44B0000}"/>
    <cellStyle name="40% - Accent6 10 9 3_CountryRegionMap" xfId="33619" xr:uid="{00000000-0005-0000-0000-0000B54B0000}"/>
    <cellStyle name="40% - Accent6 10 9 4" xfId="24391" xr:uid="{00000000-0005-0000-0000-0000B64B0000}"/>
    <cellStyle name="40% - Accent6 10 9_Attribute (16-17)" xfId="10816" xr:uid="{00000000-0005-0000-0000-0000B74B0000}"/>
    <cellStyle name="40% - Accent6 10_Attribute (16-17)" xfId="10817" xr:uid="{00000000-0005-0000-0000-0000B84B0000}"/>
    <cellStyle name="40% - Accent6 11" xfId="10818" xr:uid="{00000000-0005-0000-0000-0000B94B0000}"/>
    <cellStyle name="40% - Accent6 11 10" xfId="10819" xr:uid="{00000000-0005-0000-0000-0000BA4B0000}"/>
    <cellStyle name="40% - Accent6 11 10 2" xfId="24392" xr:uid="{00000000-0005-0000-0000-0000BB4B0000}"/>
    <cellStyle name="40% - Accent6 11 10_CountryRegionMap" xfId="33620" xr:uid="{00000000-0005-0000-0000-0000BC4B0000}"/>
    <cellStyle name="40% - Accent6 11 11" xfId="24393" xr:uid="{00000000-0005-0000-0000-0000BD4B0000}"/>
    <cellStyle name="40% - Accent6 11 2" xfId="10820" xr:uid="{00000000-0005-0000-0000-0000BE4B0000}"/>
    <cellStyle name="40% - Accent6 11 2 10" xfId="24394" xr:uid="{00000000-0005-0000-0000-0000BF4B0000}"/>
    <cellStyle name="40% - Accent6 11 2 2" xfId="10821" xr:uid="{00000000-0005-0000-0000-0000C04B0000}"/>
    <cellStyle name="40% - Accent6 11 2 2 2" xfId="10822" xr:uid="{00000000-0005-0000-0000-0000C14B0000}"/>
    <cellStyle name="40% - Accent6 11 2 2 2 2" xfId="10823" xr:uid="{00000000-0005-0000-0000-0000C24B0000}"/>
    <cellStyle name="40% - Accent6 11 2 2 2 2 2" xfId="24395" xr:uid="{00000000-0005-0000-0000-0000C34B0000}"/>
    <cellStyle name="40% - Accent6 11 2 2 2 2_CountryRegionMap" xfId="33621" xr:uid="{00000000-0005-0000-0000-0000C44B0000}"/>
    <cellStyle name="40% - Accent6 11 2 2 2 3" xfId="10824" xr:uid="{00000000-0005-0000-0000-0000C54B0000}"/>
    <cellStyle name="40% - Accent6 11 2 2 2 3 2" xfId="24396" xr:uid="{00000000-0005-0000-0000-0000C64B0000}"/>
    <cellStyle name="40% - Accent6 11 2 2 2 3_CountryRegionMap" xfId="33622" xr:uid="{00000000-0005-0000-0000-0000C74B0000}"/>
    <cellStyle name="40% - Accent6 11 2 2 2 4" xfId="24397" xr:uid="{00000000-0005-0000-0000-0000C84B0000}"/>
    <cellStyle name="40% - Accent6 11 2 2 2_Attribute (16-17)" xfId="10825" xr:uid="{00000000-0005-0000-0000-0000C94B0000}"/>
    <cellStyle name="40% - Accent6 11 2 2 3" xfId="10826" xr:uid="{00000000-0005-0000-0000-0000CA4B0000}"/>
    <cellStyle name="40% - Accent6 11 2 2 3 2" xfId="24398" xr:uid="{00000000-0005-0000-0000-0000CB4B0000}"/>
    <cellStyle name="40% - Accent6 11 2 2 3_CountryRegionMap" xfId="33623" xr:uid="{00000000-0005-0000-0000-0000CC4B0000}"/>
    <cellStyle name="40% - Accent6 11 2 2 4" xfId="24399" xr:uid="{00000000-0005-0000-0000-0000CD4B0000}"/>
    <cellStyle name="40% - Accent6 11 2 2 5" xfId="24400" xr:uid="{00000000-0005-0000-0000-0000CE4B0000}"/>
    <cellStyle name="40% - Accent6 11 2 2 6" xfId="24401" xr:uid="{00000000-0005-0000-0000-0000CF4B0000}"/>
    <cellStyle name="40% - Accent6 11 2 2 7" xfId="24402" xr:uid="{00000000-0005-0000-0000-0000D04B0000}"/>
    <cellStyle name="40% - Accent6 11 2 2_Attribute (16-17)" xfId="10827" xr:uid="{00000000-0005-0000-0000-0000D14B0000}"/>
    <cellStyle name="40% - Accent6 11 2 3" xfId="10828" xr:uid="{00000000-0005-0000-0000-0000D24B0000}"/>
    <cellStyle name="40% - Accent6 11 2 3 2" xfId="10829" xr:uid="{00000000-0005-0000-0000-0000D34B0000}"/>
    <cellStyle name="40% - Accent6 11 2 3 2 2" xfId="10830" xr:uid="{00000000-0005-0000-0000-0000D44B0000}"/>
    <cellStyle name="40% - Accent6 11 2 3 2 2 2" xfId="24403" xr:uid="{00000000-0005-0000-0000-0000D54B0000}"/>
    <cellStyle name="40% - Accent6 11 2 3 2 2_CountryRegionMap" xfId="33624" xr:uid="{00000000-0005-0000-0000-0000D64B0000}"/>
    <cellStyle name="40% - Accent6 11 2 3 2 3" xfId="10831" xr:uid="{00000000-0005-0000-0000-0000D74B0000}"/>
    <cellStyle name="40% - Accent6 11 2 3 2 3 2" xfId="24404" xr:uid="{00000000-0005-0000-0000-0000D84B0000}"/>
    <cellStyle name="40% - Accent6 11 2 3 2 3_CountryRegionMap" xfId="33625" xr:uid="{00000000-0005-0000-0000-0000D94B0000}"/>
    <cellStyle name="40% - Accent6 11 2 3 2 4" xfId="24405" xr:uid="{00000000-0005-0000-0000-0000DA4B0000}"/>
    <cellStyle name="40% - Accent6 11 2 3 2_Attribute (16-17)" xfId="10832" xr:uid="{00000000-0005-0000-0000-0000DB4B0000}"/>
    <cellStyle name="40% - Accent6 11 2 3 3" xfId="10833" xr:uid="{00000000-0005-0000-0000-0000DC4B0000}"/>
    <cellStyle name="40% - Accent6 11 2 3 3 2" xfId="24406" xr:uid="{00000000-0005-0000-0000-0000DD4B0000}"/>
    <cellStyle name="40% - Accent6 11 2 3 3_CountryRegionMap" xfId="33626" xr:uid="{00000000-0005-0000-0000-0000DE4B0000}"/>
    <cellStyle name="40% - Accent6 11 2 3 4" xfId="24407" xr:uid="{00000000-0005-0000-0000-0000DF4B0000}"/>
    <cellStyle name="40% - Accent6 11 2 3 5" xfId="24408" xr:uid="{00000000-0005-0000-0000-0000E04B0000}"/>
    <cellStyle name="40% - Accent6 11 2 3 6" xfId="24409" xr:uid="{00000000-0005-0000-0000-0000E14B0000}"/>
    <cellStyle name="40% - Accent6 11 2 3 7" xfId="24410" xr:uid="{00000000-0005-0000-0000-0000E24B0000}"/>
    <cellStyle name="40% - Accent6 11 2 3_Attribute (16-17)" xfId="10834" xr:uid="{00000000-0005-0000-0000-0000E34B0000}"/>
    <cellStyle name="40% - Accent6 11 2 4" xfId="10835" xr:uid="{00000000-0005-0000-0000-0000E44B0000}"/>
    <cellStyle name="40% - Accent6 11 2 4 2" xfId="10836" xr:uid="{00000000-0005-0000-0000-0000E54B0000}"/>
    <cellStyle name="40% - Accent6 11 2 4 2 2" xfId="10837" xr:uid="{00000000-0005-0000-0000-0000E64B0000}"/>
    <cellStyle name="40% - Accent6 11 2 4 2 2 2" xfId="24411" xr:uid="{00000000-0005-0000-0000-0000E74B0000}"/>
    <cellStyle name="40% - Accent6 11 2 4 2 2_CountryRegionMap" xfId="33627" xr:uid="{00000000-0005-0000-0000-0000E84B0000}"/>
    <cellStyle name="40% - Accent6 11 2 4 2 3" xfId="10838" xr:uid="{00000000-0005-0000-0000-0000E94B0000}"/>
    <cellStyle name="40% - Accent6 11 2 4 2 3 2" xfId="24412" xr:uid="{00000000-0005-0000-0000-0000EA4B0000}"/>
    <cellStyle name="40% - Accent6 11 2 4 2 3_CountryRegionMap" xfId="33628" xr:uid="{00000000-0005-0000-0000-0000EB4B0000}"/>
    <cellStyle name="40% - Accent6 11 2 4 2 4" xfId="24413" xr:uid="{00000000-0005-0000-0000-0000EC4B0000}"/>
    <cellStyle name="40% - Accent6 11 2 4 2_Attribute (16-17)" xfId="10839" xr:uid="{00000000-0005-0000-0000-0000ED4B0000}"/>
    <cellStyle name="40% - Accent6 11 2 4 3" xfId="10840" xr:uid="{00000000-0005-0000-0000-0000EE4B0000}"/>
    <cellStyle name="40% - Accent6 11 2 4 3 2" xfId="24414" xr:uid="{00000000-0005-0000-0000-0000EF4B0000}"/>
    <cellStyle name="40% - Accent6 11 2 4 3_CountryRegionMap" xfId="33629" xr:uid="{00000000-0005-0000-0000-0000F04B0000}"/>
    <cellStyle name="40% - Accent6 11 2 4 4" xfId="24415" xr:uid="{00000000-0005-0000-0000-0000F14B0000}"/>
    <cellStyle name="40% - Accent6 11 2 4 5" xfId="24416" xr:uid="{00000000-0005-0000-0000-0000F24B0000}"/>
    <cellStyle name="40% - Accent6 11 2 4 6" xfId="24417" xr:uid="{00000000-0005-0000-0000-0000F34B0000}"/>
    <cellStyle name="40% - Accent6 11 2 4 7" xfId="24418" xr:uid="{00000000-0005-0000-0000-0000F44B0000}"/>
    <cellStyle name="40% - Accent6 11 2 4_Attribute (16-17)" xfId="10841" xr:uid="{00000000-0005-0000-0000-0000F54B0000}"/>
    <cellStyle name="40% - Accent6 11 2 5" xfId="10842" xr:uid="{00000000-0005-0000-0000-0000F64B0000}"/>
    <cellStyle name="40% - Accent6 11 2 6" xfId="10843" xr:uid="{00000000-0005-0000-0000-0000F74B0000}"/>
    <cellStyle name="40% - Accent6 11 2 7" xfId="10844" xr:uid="{00000000-0005-0000-0000-0000F84B0000}"/>
    <cellStyle name="40% - Accent6 11 2 8" xfId="10845" xr:uid="{00000000-0005-0000-0000-0000F94B0000}"/>
    <cellStyle name="40% - Accent6 11 2 8 2" xfId="10846" xr:uid="{00000000-0005-0000-0000-0000FA4B0000}"/>
    <cellStyle name="40% - Accent6 11 2 8 2 2" xfId="24419" xr:uid="{00000000-0005-0000-0000-0000FB4B0000}"/>
    <cellStyle name="40% - Accent6 11 2 8 2_CountryRegionMap" xfId="33630" xr:uid="{00000000-0005-0000-0000-0000FC4B0000}"/>
    <cellStyle name="40% - Accent6 11 2 8 3" xfId="10847" xr:uid="{00000000-0005-0000-0000-0000FD4B0000}"/>
    <cellStyle name="40% - Accent6 11 2 8 3 2" xfId="24420" xr:uid="{00000000-0005-0000-0000-0000FE4B0000}"/>
    <cellStyle name="40% - Accent6 11 2 8 3_CountryRegionMap" xfId="33631" xr:uid="{00000000-0005-0000-0000-0000FF4B0000}"/>
    <cellStyle name="40% - Accent6 11 2 8 4" xfId="24421" xr:uid="{00000000-0005-0000-0000-0000004C0000}"/>
    <cellStyle name="40% - Accent6 11 2 8_Attribute (16-17)" xfId="10848" xr:uid="{00000000-0005-0000-0000-0000014C0000}"/>
    <cellStyle name="40% - Accent6 11 2 9" xfId="10849" xr:uid="{00000000-0005-0000-0000-0000024C0000}"/>
    <cellStyle name="40% - Accent6 11 2 9 2" xfId="24422" xr:uid="{00000000-0005-0000-0000-0000034C0000}"/>
    <cellStyle name="40% - Accent6 11 2 9_CountryRegionMap" xfId="33632" xr:uid="{00000000-0005-0000-0000-0000044C0000}"/>
    <cellStyle name="40% - Accent6 11 2_Attribute (16-17)" xfId="10850" xr:uid="{00000000-0005-0000-0000-0000054C0000}"/>
    <cellStyle name="40% - Accent6 11 3" xfId="10851" xr:uid="{00000000-0005-0000-0000-0000064C0000}"/>
    <cellStyle name="40% - Accent6 11 3 2" xfId="10852" xr:uid="{00000000-0005-0000-0000-0000074C0000}"/>
    <cellStyle name="40% - Accent6 11 3 2 2" xfId="10853" xr:uid="{00000000-0005-0000-0000-0000084C0000}"/>
    <cellStyle name="40% - Accent6 11 3 2 2 2" xfId="24423" xr:uid="{00000000-0005-0000-0000-0000094C0000}"/>
    <cellStyle name="40% - Accent6 11 3 2 2_CountryRegionMap" xfId="33633" xr:uid="{00000000-0005-0000-0000-00000A4C0000}"/>
    <cellStyle name="40% - Accent6 11 3 2 3" xfId="10854" xr:uid="{00000000-0005-0000-0000-00000B4C0000}"/>
    <cellStyle name="40% - Accent6 11 3 2 3 2" xfId="24424" xr:uid="{00000000-0005-0000-0000-00000C4C0000}"/>
    <cellStyle name="40% - Accent6 11 3 2 3_CountryRegionMap" xfId="33634" xr:uid="{00000000-0005-0000-0000-00000D4C0000}"/>
    <cellStyle name="40% - Accent6 11 3 2 4" xfId="24425" xr:uid="{00000000-0005-0000-0000-00000E4C0000}"/>
    <cellStyle name="40% - Accent6 11 3 2_Attribute (16-17)" xfId="10855" xr:uid="{00000000-0005-0000-0000-00000F4C0000}"/>
    <cellStyle name="40% - Accent6 11 3 3" xfId="10856" xr:uid="{00000000-0005-0000-0000-0000104C0000}"/>
    <cellStyle name="40% - Accent6 11 3 3 2" xfId="24426" xr:uid="{00000000-0005-0000-0000-0000114C0000}"/>
    <cellStyle name="40% - Accent6 11 3 3_CountryRegionMap" xfId="33635" xr:uid="{00000000-0005-0000-0000-0000124C0000}"/>
    <cellStyle name="40% - Accent6 11 3 4" xfId="24427" xr:uid="{00000000-0005-0000-0000-0000134C0000}"/>
    <cellStyle name="40% - Accent6 11 3 5" xfId="24428" xr:uid="{00000000-0005-0000-0000-0000144C0000}"/>
    <cellStyle name="40% - Accent6 11 3 6" xfId="24429" xr:uid="{00000000-0005-0000-0000-0000154C0000}"/>
    <cellStyle name="40% - Accent6 11 3 7" xfId="24430" xr:uid="{00000000-0005-0000-0000-0000164C0000}"/>
    <cellStyle name="40% - Accent6 11 3_Attribute (16-17)" xfId="10857" xr:uid="{00000000-0005-0000-0000-0000174C0000}"/>
    <cellStyle name="40% - Accent6 11 4" xfId="10858" xr:uid="{00000000-0005-0000-0000-0000184C0000}"/>
    <cellStyle name="40% - Accent6 11 4 2" xfId="10859" xr:uid="{00000000-0005-0000-0000-0000194C0000}"/>
    <cellStyle name="40% - Accent6 11 4 2 2" xfId="10860" xr:uid="{00000000-0005-0000-0000-00001A4C0000}"/>
    <cellStyle name="40% - Accent6 11 4 2 2 2" xfId="24431" xr:uid="{00000000-0005-0000-0000-00001B4C0000}"/>
    <cellStyle name="40% - Accent6 11 4 2 2_CountryRegionMap" xfId="33636" xr:uid="{00000000-0005-0000-0000-00001C4C0000}"/>
    <cellStyle name="40% - Accent6 11 4 2 3" xfId="10861" xr:uid="{00000000-0005-0000-0000-00001D4C0000}"/>
    <cellStyle name="40% - Accent6 11 4 2 3 2" xfId="24432" xr:uid="{00000000-0005-0000-0000-00001E4C0000}"/>
    <cellStyle name="40% - Accent6 11 4 2 3_CountryRegionMap" xfId="33637" xr:uid="{00000000-0005-0000-0000-00001F4C0000}"/>
    <cellStyle name="40% - Accent6 11 4 2 4" xfId="24433" xr:uid="{00000000-0005-0000-0000-0000204C0000}"/>
    <cellStyle name="40% - Accent6 11 4 2_Attribute (16-17)" xfId="10862" xr:uid="{00000000-0005-0000-0000-0000214C0000}"/>
    <cellStyle name="40% - Accent6 11 4 3" xfId="10863" xr:uid="{00000000-0005-0000-0000-0000224C0000}"/>
    <cellStyle name="40% - Accent6 11 4 3 2" xfId="24434" xr:uid="{00000000-0005-0000-0000-0000234C0000}"/>
    <cellStyle name="40% - Accent6 11 4 3_CountryRegionMap" xfId="33638" xr:uid="{00000000-0005-0000-0000-0000244C0000}"/>
    <cellStyle name="40% - Accent6 11 4 4" xfId="24435" xr:uid="{00000000-0005-0000-0000-0000254C0000}"/>
    <cellStyle name="40% - Accent6 11 4 5" xfId="24436" xr:uid="{00000000-0005-0000-0000-0000264C0000}"/>
    <cellStyle name="40% - Accent6 11 4 6" xfId="24437" xr:uid="{00000000-0005-0000-0000-0000274C0000}"/>
    <cellStyle name="40% - Accent6 11 4 7" xfId="24438" xr:uid="{00000000-0005-0000-0000-0000284C0000}"/>
    <cellStyle name="40% - Accent6 11 4_Attribute (16-17)" xfId="10864" xr:uid="{00000000-0005-0000-0000-0000294C0000}"/>
    <cellStyle name="40% - Accent6 11 5" xfId="10865" xr:uid="{00000000-0005-0000-0000-00002A4C0000}"/>
    <cellStyle name="40% - Accent6 11 5 2" xfId="10866" xr:uid="{00000000-0005-0000-0000-00002B4C0000}"/>
    <cellStyle name="40% - Accent6 11 5 2 2" xfId="10867" xr:uid="{00000000-0005-0000-0000-00002C4C0000}"/>
    <cellStyle name="40% - Accent6 11 5 2 2 2" xfId="24439" xr:uid="{00000000-0005-0000-0000-00002D4C0000}"/>
    <cellStyle name="40% - Accent6 11 5 2 2_CountryRegionMap" xfId="33639" xr:uid="{00000000-0005-0000-0000-00002E4C0000}"/>
    <cellStyle name="40% - Accent6 11 5 2 3" xfId="10868" xr:uid="{00000000-0005-0000-0000-00002F4C0000}"/>
    <cellStyle name="40% - Accent6 11 5 2 3 2" xfId="24440" xr:uid="{00000000-0005-0000-0000-0000304C0000}"/>
    <cellStyle name="40% - Accent6 11 5 2 3_CountryRegionMap" xfId="33640" xr:uid="{00000000-0005-0000-0000-0000314C0000}"/>
    <cellStyle name="40% - Accent6 11 5 2 4" xfId="24441" xr:uid="{00000000-0005-0000-0000-0000324C0000}"/>
    <cellStyle name="40% - Accent6 11 5 2_Attribute (16-17)" xfId="10869" xr:uid="{00000000-0005-0000-0000-0000334C0000}"/>
    <cellStyle name="40% - Accent6 11 5 3" xfId="10870" xr:uid="{00000000-0005-0000-0000-0000344C0000}"/>
    <cellStyle name="40% - Accent6 11 5 3 2" xfId="24442" xr:uid="{00000000-0005-0000-0000-0000354C0000}"/>
    <cellStyle name="40% - Accent6 11 5 3_CountryRegionMap" xfId="33641" xr:uid="{00000000-0005-0000-0000-0000364C0000}"/>
    <cellStyle name="40% - Accent6 11 5 4" xfId="24443" xr:uid="{00000000-0005-0000-0000-0000374C0000}"/>
    <cellStyle name="40% - Accent6 11 5 5" xfId="24444" xr:uid="{00000000-0005-0000-0000-0000384C0000}"/>
    <cellStyle name="40% - Accent6 11 5 6" xfId="24445" xr:uid="{00000000-0005-0000-0000-0000394C0000}"/>
    <cellStyle name="40% - Accent6 11 5 7" xfId="24446" xr:uid="{00000000-0005-0000-0000-00003A4C0000}"/>
    <cellStyle name="40% - Accent6 11 5_Attribute (16-17)" xfId="10871" xr:uid="{00000000-0005-0000-0000-00003B4C0000}"/>
    <cellStyle name="40% - Accent6 11 6" xfId="10872" xr:uid="{00000000-0005-0000-0000-00003C4C0000}"/>
    <cellStyle name="40% - Accent6 11 7" xfId="10873" xr:uid="{00000000-0005-0000-0000-00003D4C0000}"/>
    <cellStyle name="40% - Accent6 11 8" xfId="10874" xr:uid="{00000000-0005-0000-0000-00003E4C0000}"/>
    <cellStyle name="40% - Accent6 11 9" xfId="10875" xr:uid="{00000000-0005-0000-0000-00003F4C0000}"/>
    <cellStyle name="40% - Accent6 11 9 2" xfId="10876" xr:uid="{00000000-0005-0000-0000-0000404C0000}"/>
    <cellStyle name="40% - Accent6 11 9 2 2" xfId="24447" xr:uid="{00000000-0005-0000-0000-0000414C0000}"/>
    <cellStyle name="40% - Accent6 11 9 2_CountryRegionMap" xfId="33642" xr:uid="{00000000-0005-0000-0000-0000424C0000}"/>
    <cellStyle name="40% - Accent6 11 9 3" xfId="10877" xr:uid="{00000000-0005-0000-0000-0000434C0000}"/>
    <cellStyle name="40% - Accent6 11 9 3 2" xfId="24448" xr:uid="{00000000-0005-0000-0000-0000444C0000}"/>
    <cellStyle name="40% - Accent6 11 9 3_CountryRegionMap" xfId="33643" xr:uid="{00000000-0005-0000-0000-0000454C0000}"/>
    <cellStyle name="40% - Accent6 11 9 4" xfId="24449" xr:uid="{00000000-0005-0000-0000-0000464C0000}"/>
    <cellStyle name="40% - Accent6 11 9_Attribute (16-17)" xfId="10878" xr:uid="{00000000-0005-0000-0000-0000474C0000}"/>
    <cellStyle name="40% - Accent6 11_Attribute (16-17)" xfId="10879" xr:uid="{00000000-0005-0000-0000-0000484C0000}"/>
    <cellStyle name="40% - Accent6 12" xfId="10880" xr:uid="{00000000-0005-0000-0000-0000494C0000}"/>
    <cellStyle name="40% - Accent6 12 10" xfId="10881" xr:uid="{00000000-0005-0000-0000-00004A4C0000}"/>
    <cellStyle name="40% - Accent6 12 10 2" xfId="24450" xr:uid="{00000000-0005-0000-0000-00004B4C0000}"/>
    <cellStyle name="40% - Accent6 12 10_CountryRegionMap" xfId="33644" xr:uid="{00000000-0005-0000-0000-00004C4C0000}"/>
    <cellStyle name="40% - Accent6 12 11" xfId="24451" xr:uid="{00000000-0005-0000-0000-00004D4C0000}"/>
    <cellStyle name="40% - Accent6 12 2" xfId="10882" xr:uid="{00000000-0005-0000-0000-00004E4C0000}"/>
    <cellStyle name="40% - Accent6 12 2 10" xfId="24452" xr:uid="{00000000-0005-0000-0000-00004F4C0000}"/>
    <cellStyle name="40% - Accent6 12 2 2" xfId="10883" xr:uid="{00000000-0005-0000-0000-0000504C0000}"/>
    <cellStyle name="40% - Accent6 12 2 2 2" xfId="10884" xr:uid="{00000000-0005-0000-0000-0000514C0000}"/>
    <cellStyle name="40% - Accent6 12 2 2 2 2" xfId="10885" xr:uid="{00000000-0005-0000-0000-0000524C0000}"/>
    <cellStyle name="40% - Accent6 12 2 2 2 2 2" xfId="24453" xr:uid="{00000000-0005-0000-0000-0000534C0000}"/>
    <cellStyle name="40% - Accent6 12 2 2 2 2_CountryRegionMap" xfId="33645" xr:uid="{00000000-0005-0000-0000-0000544C0000}"/>
    <cellStyle name="40% - Accent6 12 2 2 2 3" xfId="10886" xr:uid="{00000000-0005-0000-0000-0000554C0000}"/>
    <cellStyle name="40% - Accent6 12 2 2 2 3 2" xfId="24454" xr:uid="{00000000-0005-0000-0000-0000564C0000}"/>
    <cellStyle name="40% - Accent6 12 2 2 2 3_CountryRegionMap" xfId="33646" xr:uid="{00000000-0005-0000-0000-0000574C0000}"/>
    <cellStyle name="40% - Accent6 12 2 2 2 4" xfId="24455" xr:uid="{00000000-0005-0000-0000-0000584C0000}"/>
    <cellStyle name="40% - Accent6 12 2 2 2_Attribute (16-17)" xfId="10887" xr:uid="{00000000-0005-0000-0000-0000594C0000}"/>
    <cellStyle name="40% - Accent6 12 2 2 3" xfId="10888" xr:uid="{00000000-0005-0000-0000-00005A4C0000}"/>
    <cellStyle name="40% - Accent6 12 2 2 3 2" xfId="24456" xr:uid="{00000000-0005-0000-0000-00005B4C0000}"/>
    <cellStyle name="40% - Accent6 12 2 2 3_CountryRegionMap" xfId="33647" xr:uid="{00000000-0005-0000-0000-00005C4C0000}"/>
    <cellStyle name="40% - Accent6 12 2 2 4" xfId="24457" xr:uid="{00000000-0005-0000-0000-00005D4C0000}"/>
    <cellStyle name="40% - Accent6 12 2 2 5" xfId="24458" xr:uid="{00000000-0005-0000-0000-00005E4C0000}"/>
    <cellStyle name="40% - Accent6 12 2 2 6" xfId="24459" xr:uid="{00000000-0005-0000-0000-00005F4C0000}"/>
    <cellStyle name="40% - Accent6 12 2 2 7" xfId="24460" xr:uid="{00000000-0005-0000-0000-0000604C0000}"/>
    <cellStyle name="40% - Accent6 12 2 2_Attribute (16-17)" xfId="10889" xr:uid="{00000000-0005-0000-0000-0000614C0000}"/>
    <cellStyle name="40% - Accent6 12 2 3" xfId="10890" xr:uid="{00000000-0005-0000-0000-0000624C0000}"/>
    <cellStyle name="40% - Accent6 12 2 3 2" xfId="10891" xr:uid="{00000000-0005-0000-0000-0000634C0000}"/>
    <cellStyle name="40% - Accent6 12 2 3 2 2" xfId="10892" xr:uid="{00000000-0005-0000-0000-0000644C0000}"/>
    <cellStyle name="40% - Accent6 12 2 3 2 2 2" xfId="24461" xr:uid="{00000000-0005-0000-0000-0000654C0000}"/>
    <cellStyle name="40% - Accent6 12 2 3 2 2_CountryRegionMap" xfId="33648" xr:uid="{00000000-0005-0000-0000-0000664C0000}"/>
    <cellStyle name="40% - Accent6 12 2 3 2 3" xfId="10893" xr:uid="{00000000-0005-0000-0000-0000674C0000}"/>
    <cellStyle name="40% - Accent6 12 2 3 2 3 2" xfId="24462" xr:uid="{00000000-0005-0000-0000-0000684C0000}"/>
    <cellStyle name="40% - Accent6 12 2 3 2 3_CountryRegionMap" xfId="33649" xr:uid="{00000000-0005-0000-0000-0000694C0000}"/>
    <cellStyle name="40% - Accent6 12 2 3 2 4" xfId="24463" xr:uid="{00000000-0005-0000-0000-00006A4C0000}"/>
    <cellStyle name="40% - Accent6 12 2 3 2_Attribute (16-17)" xfId="10894" xr:uid="{00000000-0005-0000-0000-00006B4C0000}"/>
    <cellStyle name="40% - Accent6 12 2 3 3" xfId="10895" xr:uid="{00000000-0005-0000-0000-00006C4C0000}"/>
    <cellStyle name="40% - Accent6 12 2 3 3 2" xfId="24464" xr:uid="{00000000-0005-0000-0000-00006D4C0000}"/>
    <cellStyle name="40% - Accent6 12 2 3 3_CountryRegionMap" xfId="33650" xr:uid="{00000000-0005-0000-0000-00006E4C0000}"/>
    <cellStyle name="40% - Accent6 12 2 3 4" xfId="24465" xr:uid="{00000000-0005-0000-0000-00006F4C0000}"/>
    <cellStyle name="40% - Accent6 12 2 3 5" xfId="24466" xr:uid="{00000000-0005-0000-0000-0000704C0000}"/>
    <cellStyle name="40% - Accent6 12 2 3 6" xfId="24467" xr:uid="{00000000-0005-0000-0000-0000714C0000}"/>
    <cellStyle name="40% - Accent6 12 2 3 7" xfId="24468" xr:uid="{00000000-0005-0000-0000-0000724C0000}"/>
    <cellStyle name="40% - Accent6 12 2 3_Attribute (16-17)" xfId="10896" xr:uid="{00000000-0005-0000-0000-0000734C0000}"/>
    <cellStyle name="40% - Accent6 12 2 4" xfId="10897" xr:uid="{00000000-0005-0000-0000-0000744C0000}"/>
    <cellStyle name="40% - Accent6 12 2 4 2" xfId="10898" xr:uid="{00000000-0005-0000-0000-0000754C0000}"/>
    <cellStyle name="40% - Accent6 12 2 4 2 2" xfId="10899" xr:uid="{00000000-0005-0000-0000-0000764C0000}"/>
    <cellStyle name="40% - Accent6 12 2 4 2 2 2" xfId="24469" xr:uid="{00000000-0005-0000-0000-0000774C0000}"/>
    <cellStyle name="40% - Accent6 12 2 4 2 2_CountryRegionMap" xfId="33651" xr:uid="{00000000-0005-0000-0000-0000784C0000}"/>
    <cellStyle name="40% - Accent6 12 2 4 2 3" xfId="10900" xr:uid="{00000000-0005-0000-0000-0000794C0000}"/>
    <cellStyle name="40% - Accent6 12 2 4 2 3 2" xfId="24470" xr:uid="{00000000-0005-0000-0000-00007A4C0000}"/>
    <cellStyle name="40% - Accent6 12 2 4 2 3_CountryRegionMap" xfId="33652" xr:uid="{00000000-0005-0000-0000-00007B4C0000}"/>
    <cellStyle name="40% - Accent6 12 2 4 2 4" xfId="24471" xr:uid="{00000000-0005-0000-0000-00007C4C0000}"/>
    <cellStyle name="40% - Accent6 12 2 4 2_Attribute (16-17)" xfId="10901" xr:uid="{00000000-0005-0000-0000-00007D4C0000}"/>
    <cellStyle name="40% - Accent6 12 2 4 3" xfId="10902" xr:uid="{00000000-0005-0000-0000-00007E4C0000}"/>
    <cellStyle name="40% - Accent6 12 2 4 3 2" xfId="24472" xr:uid="{00000000-0005-0000-0000-00007F4C0000}"/>
    <cellStyle name="40% - Accent6 12 2 4 3_CountryRegionMap" xfId="33653" xr:uid="{00000000-0005-0000-0000-0000804C0000}"/>
    <cellStyle name="40% - Accent6 12 2 4 4" xfId="24473" xr:uid="{00000000-0005-0000-0000-0000814C0000}"/>
    <cellStyle name="40% - Accent6 12 2 4 5" xfId="24474" xr:uid="{00000000-0005-0000-0000-0000824C0000}"/>
    <cellStyle name="40% - Accent6 12 2 4 6" xfId="24475" xr:uid="{00000000-0005-0000-0000-0000834C0000}"/>
    <cellStyle name="40% - Accent6 12 2 4 7" xfId="24476" xr:uid="{00000000-0005-0000-0000-0000844C0000}"/>
    <cellStyle name="40% - Accent6 12 2 4_Attribute (16-17)" xfId="10903" xr:uid="{00000000-0005-0000-0000-0000854C0000}"/>
    <cellStyle name="40% - Accent6 12 2 5" xfId="10904" xr:uid="{00000000-0005-0000-0000-0000864C0000}"/>
    <cellStyle name="40% - Accent6 12 2 6" xfId="10905" xr:uid="{00000000-0005-0000-0000-0000874C0000}"/>
    <cellStyle name="40% - Accent6 12 2 7" xfId="10906" xr:uid="{00000000-0005-0000-0000-0000884C0000}"/>
    <cellStyle name="40% - Accent6 12 2 8" xfId="10907" xr:uid="{00000000-0005-0000-0000-0000894C0000}"/>
    <cellStyle name="40% - Accent6 12 2 8 2" xfId="10908" xr:uid="{00000000-0005-0000-0000-00008A4C0000}"/>
    <cellStyle name="40% - Accent6 12 2 8 2 2" xfId="24477" xr:uid="{00000000-0005-0000-0000-00008B4C0000}"/>
    <cellStyle name="40% - Accent6 12 2 8 2_CountryRegionMap" xfId="33654" xr:uid="{00000000-0005-0000-0000-00008C4C0000}"/>
    <cellStyle name="40% - Accent6 12 2 8 3" xfId="10909" xr:uid="{00000000-0005-0000-0000-00008D4C0000}"/>
    <cellStyle name="40% - Accent6 12 2 8 3 2" xfId="24478" xr:uid="{00000000-0005-0000-0000-00008E4C0000}"/>
    <cellStyle name="40% - Accent6 12 2 8 3_CountryRegionMap" xfId="33655" xr:uid="{00000000-0005-0000-0000-00008F4C0000}"/>
    <cellStyle name="40% - Accent6 12 2 8 4" xfId="24479" xr:uid="{00000000-0005-0000-0000-0000904C0000}"/>
    <cellStyle name="40% - Accent6 12 2 8_Attribute (16-17)" xfId="10910" xr:uid="{00000000-0005-0000-0000-0000914C0000}"/>
    <cellStyle name="40% - Accent6 12 2 9" xfId="10911" xr:uid="{00000000-0005-0000-0000-0000924C0000}"/>
    <cellStyle name="40% - Accent6 12 2 9 2" xfId="24480" xr:uid="{00000000-0005-0000-0000-0000934C0000}"/>
    <cellStyle name="40% - Accent6 12 2 9_CountryRegionMap" xfId="33656" xr:uid="{00000000-0005-0000-0000-0000944C0000}"/>
    <cellStyle name="40% - Accent6 12 2_Attribute (16-17)" xfId="10912" xr:uid="{00000000-0005-0000-0000-0000954C0000}"/>
    <cellStyle name="40% - Accent6 12 3" xfId="10913" xr:uid="{00000000-0005-0000-0000-0000964C0000}"/>
    <cellStyle name="40% - Accent6 12 3 2" xfId="10914" xr:uid="{00000000-0005-0000-0000-0000974C0000}"/>
    <cellStyle name="40% - Accent6 12 3 2 2" xfId="10915" xr:uid="{00000000-0005-0000-0000-0000984C0000}"/>
    <cellStyle name="40% - Accent6 12 3 2 2 2" xfId="24481" xr:uid="{00000000-0005-0000-0000-0000994C0000}"/>
    <cellStyle name="40% - Accent6 12 3 2 2_CountryRegionMap" xfId="33657" xr:uid="{00000000-0005-0000-0000-00009A4C0000}"/>
    <cellStyle name="40% - Accent6 12 3 2 3" xfId="10916" xr:uid="{00000000-0005-0000-0000-00009B4C0000}"/>
    <cellStyle name="40% - Accent6 12 3 2 3 2" xfId="24482" xr:uid="{00000000-0005-0000-0000-00009C4C0000}"/>
    <cellStyle name="40% - Accent6 12 3 2 3_CountryRegionMap" xfId="33658" xr:uid="{00000000-0005-0000-0000-00009D4C0000}"/>
    <cellStyle name="40% - Accent6 12 3 2 4" xfId="24483" xr:uid="{00000000-0005-0000-0000-00009E4C0000}"/>
    <cellStyle name="40% - Accent6 12 3 2_Attribute (16-17)" xfId="10917" xr:uid="{00000000-0005-0000-0000-00009F4C0000}"/>
    <cellStyle name="40% - Accent6 12 3 3" xfId="10918" xr:uid="{00000000-0005-0000-0000-0000A04C0000}"/>
    <cellStyle name="40% - Accent6 12 3 3 2" xfId="24484" xr:uid="{00000000-0005-0000-0000-0000A14C0000}"/>
    <cellStyle name="40% - Accent6 12 3 3_CountryRegionMap" xfId="33659" xr:uid="{00000000-0005-0000-0000-0000A24C0000}"/>
    <cellStyle name="40% - Accent6 12 3 4" xfId="24485" xr:uid="{00000000-0005-0000-0000-0000A34C0000}"/>
    <cellStyle name="40% - Accent6 12 3 5" xfId="24486" xr:uid="{00000000-0005-0000-0000-0000A44C0000}"/>
    <cellStyle name="40% - Accent6 12 3 6" xfId="24487" xr:uid="{00000000-0005-0000-0000-0000A54C0000}"/>
    <cellStyle name="40% - Accent6 12 3 7" xfId="24488" xr:uid="{00000000-0005-0000-0000-0000A64C0000}"/>
    <cellStyle name="40% - Accent6 12 3_Attribute (16-17)" xfId="10919" xr:uid="{00000000-0005-0000-0000-0000A74C0000}"/>
    <cellStyle name="40% - Accent6 12 4" xfId="10920" xr:uid="{00000000-0005-0000-0000-0000A84C0000}"/>
    <cellStyle name="40% - Accent6 12 4 2" xfId="10921" xr:uid="{00000000-0005-0000-0000-0000A94C0000}"/>
    <cellStyle name="40% - Accent6 12 4 2 2" xfId="10922" xr:uid="{00000000-0005-0000-0000-0000AA4C0000}"/>
    <cellStyle name="40% - Accent6 12 4 2 2 2" xfId="24489" xr:uid="{00000000-0005-0000-0000-0000AB4C0000}"/>
    <cellStyle name="40% - Accent6 12 4 2 2_CountryRegionMap" xfId="33660" xr:uid="{00000000-0005-0000-0000-0000AC4C0000}"/>
    <cellStyle name="40% - Accent6 12 4 2 3" xfId="10923" xr:uid="{00000000-0005-0000-0000-0000AD4C0000}"/>
    <cellStyle name="40% - Accent6 12 4 2 3 2" xfId="24490" xr:uid="{00000000-0005-0000-0000-0000AE4C0000}"/>
    <cellStyle name="40% - Accent6 12 4 2 3_CountryRegionMap" xfId="33661" xr:uid="{00000000-0005-0000-0000-0000AF4C0000}"/>
    <cellStyle name="40% - Accent6 12 4 2 4" xfId="24491" xr:uid="{00000000-0005-0000-0000-0000B04C0000}"/>
    <cellStyle name="40% - Accent6 12 4 2_Attribute (16-17)" xfId="10924" xr:uid="{00000000-0005-0000-0000-0000B14C0000}"/>
    <cellStyle name="40% - Accent6 12 4 3" xfId="10925" xr:uid="{00000000-0005-0000-0000-0000B24C0000}"/>
    <cellStyle name="40% - Accent6 12 4 3 2" xfId="24492" xr:uid="{00000000-0005-0000-0000-0000B34C0000}"/>
    <cellStyle name="40% - Accent6 12 4 3_CountryRegionMap" xfId="33662" xr:uid="{00000000-0005-0000-0000-0000B44C0000}"/>
    <cellStyle name="40% - Accent6 12 4 4" xfId="24493" xr:uid="{00000000-0005-0000-0000-0000B54C0000}"/>
    <cellStyle name="40% - Accent6 12 4 5" xfId="24494" xr:uid="{00000000-0005-0000-0000-0000B64C0000}"/>
    <cellStyle name="40% - Accent6 12 4 6" xfId="24495" xr:uid="{00000000-0005-0000-0000-0000B74C0000}"/>
    <cellStyle name="40% - Accent6 12 4 7" xfId="24496" xr:uid="{00000000-0005-0000-0000-0000B84C0000}"/>
    <cellStyle name="40% - Accent6 12 4_Attribute (16-17)" xfId="10926" xr:uid="{00000000-0005-0000-0000-0000B94C0000}"/>
    <cellStyle name="40% - Accent6 12 5" xfId="10927" xr:uid="{00000000-0005-0000-0000-0000BA4C0000}"/>
    <cellStyle name="40% - Accent6 12 5 2" xfId="10928" xr:uid="{00000000-0005-0000-0000-0000BB4C0000}"/>
    <cellStyle name="40% - Accent6 12 5 2 2" xfId="10929" xr:uid="{00000000-0005-0000-0000-0000BC4C0000}"/>
    <cellStyle name="40% - Accent6 12 5 2 2 2" xfId="24497" xr:uid="{00000000-0005-0000-0000-0000BD4C0000}"/>
    <cellStyle name="40% - Accent6 12 5 2 2_CountryRegionMap" xfId="33663" xr:uid="{00000000-0005-0000-0000-0000BE4C0000}"/>
    <cellStyle name="40% - Accent6 12 5 2 3" xfId="10930" xr:uid="{00000000-0005-0000-0000-0000BF4C0000}"/>
    <cellStyle name="40% - Accent6 12 5 2 3 2" xfId="24498" xr:uid="{00000000-0005-0000-0000-0000C04C0000}"/>
    <cellStyle name="40% - Accent6 12 5 2 3_CountryRegionMap" xfId="33664" xr:uid="{00000000-0005-0000-0000-0000C14C0000}"/>
    <cellStyle name="40% - Accent6 12 5 2 4" xfId="24499" xr:uid="{00000000-0005-0000-0000-0000C24C0000}"/>
    <cellStyle name="40% - Accent6 12 5 2_Attribute (16-17)" xfId="10931" xr:uid="{00000000-0005-0000-0000-0000C34C0000}"/>
    <cellStyle name="40% - Accent6 12 5 3" xfId="10932" xr:uid="{00000000-0005-0000-0000-0000C44C0000}"/>
    <cellStyle name="40% - Accent6 12 5 3 2" xfId="24500" xr:uid="{00000000-0005-0000-0000-0000C54C0000}"/>
    <cellStyle name="40% - Accent6 12 5 3_CountryRegionMap" xfId="33665" xr:uid="{00000000-0005-0000-0000-0000C64C0000}"/>
    <cellStyle name="40% - Accent6 12 5 4" xfId="24501" xr:uid="{00000000-0005-0000-0000-0000C74C0000}"/>
    <cellStyle name="40% - Accent6 12 5 5" xfId="24502" xr:uid="{00000000-0005-0000-0000-0000C84C0000}"/>
    <cellStyle name="40% - Accent6 12 5 6" xfId="24503" xr:uid="{00000000-0005-0000-0000-0000C94C0000}"/>
    <cellStyle name="40% - Accent6 12 5 7" xfId="24504" xr:uid="{00000000-0005-0000-0000-0000CA4C0000}"/>
    <cellStyle name="40% - Accent6 12 5_Attribute (16-17)" xfId="10933" xr:uid="{00000000-0005-0000-0000-0000CB4C0000}"/>
    <cellStyle name="40% - Accent6 12 6" xfId="10934" xr:uid="{00000000-0005-0000-0000-0000CC4C0000}"/>
    <cellStyle name="40% - Accent6 12 7" xfId="10935" xr:uid="{00000000-0005-0000-0000-0000CD4C0000}"/>
    <cellStyle name="40% - Accent6 12 8" xfId="10936" xr:uid="{00000000-0005-0000-0000-0000CE4C0000}"/>
    <cellStyle name="40% - Accent6 12 9" xfId="10937" xr:uid="{00000000-0005-0000-0000-0000CF4C0000}"/>
    <cellStyle name="40% - Accent6 12 9 2" xfId="10938" xr:uid="{00000000-0005-0000-0000-0000D04C0000}"/>
    <cellStyle name="40% - Accent6 12 9 2 2" xfId="24505" xr:uid="{00000000-0005-0000-0000-0000D14C0000}"/>
    <cellStyle name="40% - Accent6 12 9 2_CountryRegionMap" xfId="33666" xr:uid="{00000000-0005-0000-0000-0000D24C0000}"/>
    <cellStyle name="40% - Accent6 12 9 3" xfId="10939" xr:uid="{00000000-0005-0000-0000-0000D34C0000}"/>
    <cellStyle name="40% - Accent6 12 9 3 2" xfId="24506" xr:uid="{00000000-0005-0000-0000-0000D44C0000}"/>
    <cellStyle name="40% - Accent6 12 9 3_CountryRegionMap" xfId="33667" xr:uid="{00000000-0005-0000-0000-0000D54C0000}"/>
    <cellStyle name="40% - Accent6 12 9 4" xfId="24507" xr:uid="{00000000-0005-0000-0000-0000D64C0000}"/>
    <cellStyle name="40% - Accent6 12 9_Attribute (16-17)" xfId="10940" xr:uid="{00000000-0005-0000-0000-0000D74C0000}"/>
    <cellStyle name="40% - Accent6 12_Attribute (16-17)" xfId="10941" xr:uid="{00000000-0005-0000-0000-0000D84C0000}"/>
    <cellStyle name="40% - Accent6 13" xfId="10942" xr:uid="{00000000-0005-0000-0000-0000D94C0000}"/>
    <cellStyle name="40% - Accent6 13 10" xfId="24508" xr:uid="{00000000-0005-0000-0000-0000DA4C0000}"/>
    <cellStyle name="40% - Accent6 13 2" xfId="10943" xr:uid="{00000000-0005-0000-0000-0000DB4C0000}"/>
    <cellStyle name="40% - Accent6 13 2 2" xfId="10944" xr:uid="{00000000-0005-0000-0000-0000DC4C0000}"/>
    <cellStyle name="40% - Accent6 13 2 2 2" xfId="10945" xr:uid="{00000000-0005-0000-0000-0000DD4C0000}"/>
    <cellStyle name="40% - Accent6 13 2 2 2 2" xfId="24509" xr:uid="{00000000-0005-0000-0000-0000DE4C0000}"/>
    <cellStyle name="40% - Accent6 13 2 2 2_CountryRegionMap" xfId="33668" xr:uid="{00000000-0005-0000-0000-0000DF4C0000}"/>
    <cellStyle name="40% - Accent6 13 2 2 3" xfId="10946" xr:uid="{00000000-0005-0000-0000-0000E04C0000}"/>
    <cellStyle name="40% - Accent6 13 2 2 3 2" xfId="24510" xr:uid="{00000000-0005-0000-0000-0000E14C0000}"/>
    <cellStyle name="40% - Accent6 13 2 2 3_CountryRegionMap" xfId="33669" xr:uid="{00000000-0005-0000-0000-0000E24C0000}"/>
    <cellStyle name="40% - Accent6 13 2 2 4" xfId="24511" xr:uid="{00000000-0005-0000-0000-0000E34C0000}"/>
    <cellStyle name="40% - Accent6 13 2 2_Attribute (16-17)" xfId="10947" xr:uid="{00000000-0005-0000-0000-0000E44C0000}"/>
    <cellStyle name="40% - Accent6 13 2 3" xfId="10948" xr:uid="{00000000-0005-0000-0000-0000E54C0000}"/>
    <cellStyle name="40% - Accent6 13 2 3 2" xfId="24512" xr:uid="{00000000-0005-0000-0000-0000E64C0000}"/>
    <cellStyle name="40% - Accent6 13 2 3_CountryRegionMap" xfId="33670" xr:uid="{00000000-0005-0000-0000-0000E74C0000}"/>
    <cellStyle name="40% - Accent6 13 2 4" xfId="24513" xr:uid="{00000000-0005-0000-0000-0000E84C0000}"/>
    <cellStyle name="40% - Accent6 13 2 5" xfId="24514" xr:uid="{00000000-0005-0000-0000-0000E94C0000}"/>
    <cellStyle name="40% - Accent6 13 2 6" xfId="24515" xr:uid="{00000000-0005-0000-0000-0000EA4C0000}"/>
    <cellStyle name="40% - Accent6 13 2 7" xfId="24516" xr:uid="{00000000-0005-0000-0000-0000EB4C0000}"/>
    <cellStyle name="40% - Accent6 13 2_Attribute (16-17)" xfId="10949" xr:uid="{00000000-0005-0000-0000-0000EC4C0000}"/>
    <cellStyle name="40% - Accent6 13 3" xfId="10950" xr:uid="{00000000-0005-0000-0000-0000ED4C0000}"/>
    <cellStyle name="40% - Accent6 13 3 2" xfId="10951" xr:uid="{00000000-0005-0000-0000-0000EE4C0000}"/>
    <cellStyle name="40% - Accent6 13 3 2 2" xfId="10952" xr:uid="{00000000-0005-0000-0000-0000EF4C0000}"/>
    <cellStyle name="40% - Accent6 13 3 2 2 2" xfId="24517" xr:uid="{00000000-0005-0000-0000-0000F04C0000}"/>
    <cellStyle name="40% - Accent6 13 3 2 2_CountryRegionMap" xfId="33671" xr:uid="{00000000-0005-0000-0000-0000F14C0000}"/>
    <cellStyle name="40% - Accent6 13 3 2 3" xfId="10953" xr:uid="{00000000-0005-0000-0000-0000F24C0000}"/>
    <cellStyle name="40% - Accent6 13 3 2 3 2" xfId="24518" xr:uid="{00000000-0005-0000-0000-0000F34C0000}"/>
    <cellStyle name="40% - Accent6 13 3 2 3_CountryRegionMap" xfId="33672" xr:uid="{00000000-0005-0000-0000-0000F44C0000}"/>
    <cellStyle name="40% - Accent6 13 3 2 4" xfId="24519" xr:uid="{00000000-0005-0000-0000-0000F54C0000}"/>
    <cellStyle name="40% - Accent6 13 3 2_Attribute (16-17)" xfId="10954" xr:uid="{00000000-0005-0000-0000-0000F64C0000}"/>
    <cellStyle name="40% - Accent6 13 3 3" xfId="10955" xr:uid="{00000000-0005-0000-0000-0000F74C0000}"/>
    <cellStyle name="40% - Accent6 13 3 3 2" xfId="24520" xr:uid="{00000000-0005-0000-0000-0000F84C0000}"/>
    <cellStyle name="40% - Accent6 13 3 3_CountryRegionMap" xfId="33673" xr:uid="{00000000-0005-0000-0000-0000F94C0000}"/>
    <cellStyle name="40% - Accent6 13 3 4" xfId="24521" xr:uid="{00000000-0005-0000-0000-0000FA4C0000}"/>
    <cellStyle name="40% - Accent6 13 3 5" xfId="24522" xr:uid="{00000000-0005-0000-0000-0000FB4C0000}"/>
    <cellStyle name="40% - Accent6 13 3 6" xfId="24523" xr:uid="{00000000-0005-0000-0000-0000FC4C0000}"/>
    <cellStyle name="40% - Accent6 13 3 7" xfId="24524" xr:uid="{00000000-0005-0000-0000-0000FD4C0000}"/>
    <cellStyle name="40% - Accent6 13 3_Attribute (16-17)" xfId="10956" xr:uid="{00000000-0005-0000-0000-0000FE4C0000}"/>
    <cellStyle name="40% - Accent6 13 4" xfId="10957" xr:uid="{00000000-0005-0000-0000-0000FF4C0000}"/>
    <cellStyle name="40% - Accent6 13 4 2" xfId="10958" xr:uid="{00000000-0005-0000-0000-0000004D0000}"/>
    <cellStyle name="40% - Accent6 13 4 2 2" xfId="10959" xr:uid="{00000000-0005-0000-0000-0000014D0000}"/>
    <cellStyle name="40% - Accent6 13 4 2 2 2" xfId="24525" xr:uid="{00000000-0005-0000-0000-0000024D0000}"/>
    <cellStyle name="40% - Accent6 13 4 2 2_CountryRegionMap" xfId="33674" xr:uid="{00000000-0005-0000-0000-0000034D0000}"/>
    <cellStyle name="40% - Accent6 13 4 2 3" xfId="10960" xr:uid="{00000000-0005-0000-0000-0000044D0000}"/>
    <cellStyle name="40% - Accent6 13 4 2 3 2" xfId="24526" xr:uid="{00000000-0005-0000-0000-0000054D0000}"/>
    <cellStyle name="40% - Accent6 13 4 2 3_CountryRegionMap" xfId="33675" xr:uid="{00000000-0005-0000-0000-0000064D0000}"/>
    <cellStyle name="40% - Accent6 13 4 2 4" xfId="24527" xr:uid="{00000000-0005-0000-0000-0000074D0000}"/>
    <cellStyle name="40% - Accent6 13 4 2_Attribute (16-17)" xfId="10961" xr:uid="{00000000-0005-0000-0000-0000084D0000}"/>
    <cellStyle name="40% - Accent6 13 4 3" xfId="10962" xr:uid="{00000000-0005-0000-0000-0000094D0000}"/>
    <cellStyle name="40% - Accent6 13 4 3 2" xfId="24528" xr:uid="{00000000-0005-0000-0000-00000A4D0000}"/>
    <cellStyle name="40% - Accent6 13 4 3_CountryRegionMap" xfId="33676" xr:uid="{00000000-0005-0000-0000-00000B4D0000}"/>
    <cellStyle name="40% - Accent6 13 4 4" xfId="24529" xr:uid="{00000000-0005-0000-0000-00000C4D0000}"/>
    <cellStyle name="40% - Accent6 13 4 5" xfId="24530" xr:uid="{00000000-0005-0000-0000-00000D4D0000}"/>
    <cellStyle name="40% - Accent6 13 4 6" xfId="24531" xr:uid="{00000000-0005-0000-0000-00000E4D0000}"/>
    <cellStyle name="40% - Accent6 13 4 7" xfId="24532" xr:uid="{00000000-0005-0000-0000-00000F4D0000}"/>
    <cellStyle name="40% - Accent6 13 4_Attribute (16-17)" xfId="10963" xr:uid="{00000000-0005-0000-0000-0000104D0000}"/>
    <cellStyle name="40% - Accent6 13 5" xfId="10964" xr:uid="{00000000-0005-0000-0000-0000114D0000}"/>
    <cellStyle name="40% - Accent6 13 6" xfId="10965" xr:uid="{00000000-0005-0000-0000-0000124D0000}"/>
    <cellStyle name="40% - Accent6 13 7" xfId="10966" xr:uid="{00000000-0005-0000-0000-0000134D0000}"/>
    <cellStyle name="40% - Accent6 13 8" xfId="10967" xr:uid="{00000000-0005-0000-0000-0000144D0000}"/>
    <cellStyle name="40% - Accent6 13 8 2" xfId="10968" xr:uid="{00000000-0005-0000-0000-0000154D0000}"/>
    <cellStyle name="40% - Accent6 13 8 2 2" xfId="24533" xr:uid="{00000000-0005-0000-0000-0000164D0000}"/>
    <cellStyle name="40% - Accent6 13 8 2_CountryRegionMap" xfId="33677" xr:uid="{00000000-0005-0000-0000-0000174D0000}"/>
    <cellStyle name="40% - Accent6 13 8 3" xfId="10969" xr:uid="{00000000-0005-0000-0000-0000184D0000}"/>
    <cellStyle name="40% - Accent6 13 8 3 2" xfId="24534" xr:uid="{00000000-0005-0000-0000-0000194D0000}"/>
    <cellStyle name="40% - Accent6 13 8 3_CountryRegionMap" xfId="33678" xr:uid="{00000000-0005-0000-0000-00001A4D0000}"/>
    <cellStyle name="40% - Accent6 13 8 4" xfId="24535" xr:uid="{00000000-0005-0000-0000-00001B4D0000}"/>
    <cellStyle name="40% - Accent6 13 8_Attribute (16-17)" xfId="10970" xr:uid="{00000000-0005-0000-0000-00001C4D0000}"/>
    <cellStyle name="40% - Accent6 13 9" xfId="10971" xr:uid="{00000000-0005-0000-0000-00001D4D0000}"/>
    <cellStyle name="40% - Accent6 13 9 2" xfId="24536" xr:uid="{00000000-0005-0000-0000-00001E4D0000}"/>
    <cellStyle name="40% - Accent6 13 9_CountryRegionMap" xfId="33679" xr:uid="{00000000-0005-0000-0000-00001F4D0000}"/>
    <cellStyle name="40% - Accent6 13_Attribute (16-17)" xfId="10972" xr:uid="{00000000-0005-0000-0000-0000204D0000}"/>
    <cellStyle name="40% - Accent6 14" xfId="10973" xr:uid="{00000000-0005-0000-0000-0000214D0000}"/>
    <cellStyle name="40% - Accent6 14 10" xfId="24537" xr:uid="{00000000-0005-0000-0000-0000224D0000}"/>
    <cellStyle name="40% - Accent6 14 2" xfId="10974" xr:uid="{00000000-0005-0000-0000-0000234D0000}"/>
    <cellStyle name="40% - Accent6 14 2 2" xfId="10975" xr:uid="{00000000-0005-0000-0000-0000244D0000}"/>
    <cellStyle name="40% - Accent6 14 2 2 2" xfId="10976" xr:uid="{00000000-0005-0000-0000-0000254D0000}"/>
    <cellStyle name="40% - Accent6 14 2 2 2 2" xfId="24538" xr:uid="{00000000-0005-0000-0000-0000264D0000}"/>
    <cellStyle name="40% - Accent6 14 2 2 2_CountryRegionMap" xfId="33680" xr:uid="{00000000-0005-0000-0000-0000274D0000}"/>
    <cellStyle name="40% - Accent6 14 2 2 3" xfId="10977" xr:uid="{00000000-0005-0000-0000-0000284D0000}"/>
    <cellStyle name="40% - Accent6 14 2 2 3 2" xfId="24539" xr:uid="{00000000-0005-0000-0000-0000294D0000}"/>
    <cellStyle name="40% - Accent6 14 2 2 3_CountryRegionMap" xfId="33681" xr:uid="{00000000-0005-0000-0000-00002A4D0000}"/>
    <cellStyle name="40% - Accent6 14 2 2 4" xfId="24540" xr:uid="{00000000-0005-0000-0000-00002B4D0000}"/>
    <cellStyle name="40% - Accent6 14 2 2_Attribute (16-17)" xfId="10978" xr:uid="{00000000-0005-0000-0000-00002C4D0000}"/>
    <cellStyle name="40% - Accent6 14 2 3" xfId="10979" xr:uid="{00000000-0005-0000-0000-00002D4D0000}"/>
    <cellStyle name="40% - Accent6 14 2 3 2" xfId="24541" xr:uid="{00000000-0005-0000-0000-00002E4D0000}"/>
    <cellStyle name="40% - Accent6 14 2 3_CountryRegionMap" xfId="33682" xr:uid="{00000000-0005-0000-0000-00002F4D0000}"/>
    <cellStyle name="40% - Accent6 14 2 4" xfId="24542" xr:uid="{00000000-0005-0000-0000-0000304D0000}"/>
    <cellStyle name="40% - Accent6 14 2 5" xfId="24543" xr:uid="{00000000-0005-0000-0000-0000314D0000}"/>
    <cellStyle name="40% - Accent6 14 2 6" xfId="24544" xr:uid="{00000000-0005-0000-0000-0000324D0000}"/>
    <cellStyle name="40% - Accent6 14 2 7" xfId="24545" xr:uid="{00000000-0005-0000-0000-0000334D0000}"/>
    <cellStyle name="40% - Accent6 14 2_Attribute (16-17)" xfId="10980" xr:uid="{00000000-0005-0000-0000-0000344D0000}"/>
    <cellStyle name="40% - Accent6 14 3" xfId="10981" xr:uid="{00000000-0005-0000-0000-0000354D0000}"/>
    <cellStyle name="40% - Accent6 14 3 2" xfId="10982" xr:uid="{00000000-0005-0000-0000-0000364D0000}"/>
    <cellStyle name="40% - Accent6 14 3 2 2" xfId="10983" xr:uid="{00000000-0005-0000-0000-0000374D0000}"/>
    <cellStyle name="40% - Accent6 14 3 2 2 2" xfId="24546" xr:uid="{00000000-0005-0000-0000-0000384D0000}"/>
    <cellStyle name="40% - Accent6 14 3 2 2_CountryRegionMap" xfId="33683" xr:uid="{00000000-0005-0000-0000-0000394D0000}"/>
    <cellStyle name="40% - Accent6 14 3 2 3" xfId="10984" xr:uid="{00000000-0005-0000-0000-00003A4D0000}"/>
    <cellStyle name="40% - Accent6 14 3 2 3 2" xfId="24547" xr:uid="{00000000-0005-0000-0000-00003B4D0000}"/>
    <cellStyle name="40% - Accent6 14 3 2 3_CountryRegionMap" xfId="33684" xr:uid="{00000000-0005-0000-0000-00003C4D0000}"/>
    <cellStyle name="40% - Accent6 14 3 2 4" xfId="24548" xr:uid="{00000000-0005-0000-0000-00003D4D0000}"/>
    <cellStyle name="40% - Accent6 14 3 2_Attribute (16-17)" xfId="10985" xr:uid="{00000000-0005-0000-0000-00003E4D0000}"/>
    <cellStyle name="40% - Accent6 14 3 3" xfId="10986" xr:uid="{00000000-0005-0000-0000-00003F4D0000}"/>
    <cellStyle name="40% - Accent6 14 3 3 2" xfId="24549" xr:uid="{00000000-0005-0000-0000-0000404D0000}"/>
    <cellStyle name="40% - Accent6 14 3 3_CountryRegionMap" xfId="33685" xr:uid="{00000000-0005-0000-0000-0000414D0000}"/>
    <cellStyle name="40% - Accent6 14 3 4" xfId="24550" xr:uid="{00000000-0005-0000-0000-0000424D0000}"/>
    <cellStyle name="40% - Accent6 14 3 5" xfId="24551" xr:uid="{00000000-0005-0000-0000-0000434D0000}"/>
    <cellStyle name="40% - Accent6 14 3 6" xfId="24552" xr:uid="{00000000-0005-0000-0000-0000444D0000}"/>
    <cellStyle name="40% - Accent6 14 3 7" xfId="24553" xr:uid="{00000000-0005-0000-0000-0000454D0000}"/>
    <cellStyle name="40% - Accent6 14 3_Attribute (16-17)" xfId="10987" xr:uid="{00000000-0005-0000-0000-0000464D0000}"/>
    <cellStyle name="40% - Accent6 14 4" xfId="10988" xr:uid="{00000000-0005-0000-0000-0000474D0000}"/>
    <cellStyle name="40% - Accent6 14 4 2" xfId="10989" xr:uid="{00000000-0005-0000-0000-0000484D0000}"/>
    <cellStyle name="40% - Accent6 14 4 2 2" xfId="10990" xr:uid="{00000000-0005-0000-0000-0000494D0000}"/>
    <cellStyle name="40% - Accent6 14 4 2 2 2" xfId="24554" xr:uid="{00000000-0005-0000-0000-00004A4D0000}"/>
    <cellStyle name="40% - Accent6 14 4 2 2_CountryRegionMap" xfId="33686" xr:uid="{00000000-0005-0000-0000-00004B4D0000}"/>
    <cellStyle name="40% - Accent6 14 4 2 3" xfId="10991" xr:uid="{00000000-0005-0000-0000-00004C4D0000}"/>
    <cellStyle name="40% - Accent6 14 4 2 3 2" xfId="24555" xr:uid="{00000000-0005-0000-0000-00004D4D0000}"/>
    <cellStyle name="40% - Accent6 14 4 2 3_CountryRegionMap" xfId="33687" xr:uid="{00000000-0005-0000-0000-00004E4D0000}"/>
    <cellStyle name="40% - Accent6 14 4 2 4" xfId="24556" xr:uid="{00000000-0005-0000-0000-00004F4D0000}"/>
    <cellStyle name="40% - Accent6 14 4 2_Attribute (16-17)" xfId="10992" xr:uid="{00000000-0005-0000-0000-0000504D0000}"/>
    <cellStyle name="40% - Accent6 14 4 3" xfId="10993" xr:uid="{00000000-0005-0000-0000-0000514D0000}"/>
    <cellStyle name="40% - Accent6 14 4 3 2" xfId="24557" xr:uid="{00000000-0005-0000-0000-0000524D0000}"/>
    <cellStyle name="40% - Accent6 14 4 3_CountryRegionMap" xfId="33688" xr:uid="{00000000-0005-0000-0000-0000534D0000}"/>
    <cellStyle name="40% - Accent6 14 4 4" xfId="24558" xr:uid="{00000000-0005-0000-0000-0000544D0000}"/>
    <cellStyle name="40% - Accent6 14 4 5" xfId="24559" xr:uid="{00000000-0005-0000-0000-0000554D0000}"/>
    <cellStyle name="40% - Accent6 14 4 6" xfId="24560" xr:uid="{00000000-0005-0000-0000-0000564D0000}"/>
    <cellStyle name="40% - Accent6 14 4 7" xfId="24561" xr:uid="{00000000-0005-0000-0000-0000574D0000}"/>
    <cellStyle name="40% - Accent6 14 4_Attribute (16-17)" xfId="10994" xr:uid="{00000000-0005-0000-0000-0000584D0000}"/>
    <cellStyle name="40% - Accent6 14 5" xfId="10995" xr:uid="{00000000-0005-0000-0000-0000594D0000}"/>
    <cellStyle name="40% - Accent6 14 6" xfId="10996" xr:uid="{00000000-0005-0000-0000-00005A4D0000}"/>
    <cellStyle name="40% - Accent6 14 7" xfId="10997" xr:uid="{00000000-0005-0000-0000-00005B4D0000}"/>
    <cellStyle name="40% - Accent6 14 8" xfId="10998" xr:uid="{00000000-0005-0000-0000-00005C4D0000}"/>
    <cellStyle name="40% - Accent6 14 8 2" xfId="10999" xr:uid="{00000000-0005-0000-0000-00005D4D0000}"/>
    <cellStyle name="40% - Accent6 14 8 2 2" xfId="24562" xr:uid="{00000000-0005-0000-0000-00005E4D0000}"/>
    <cellStyle name="40% - Accent6 14 8 2_CountryRegionMap" xfId="33689" xr:uid="{00000000-0005-0000-0000-00005F4D0000}"/>
    <cellStyle name="40% - Accent6 14 8 3" xfId="11000" xr:uid="{00000000-0005-0000-0000-0000604D0000}"/>
    <cellStyle name="40% - Accent6 14 8 3 2" xfId="24563" xr:uid="{00000000-0005-0000-0000-0000614D0000}"/>
    <cellStyle name="40% - Accent6 14 8 3_CountryRegionMap" xfId="33690" xr:uid="{00000000-0005-0000-0000-0000624D0000}"/>
    <cellStyle name="40% - Accent6 14 8 4" xfId="24564" xr:uid="{00000000-0005-0000-0000-0000634D0000}"/>
    <cellStyle name="40% - Accent6 14 8_Attribute (16-17)" xfId="11001" xr:uid="{00000000-0005-0000-0000-0000644D0000}"/>
    <cellStyle name="40% - Accent6 14 9" xfId="11002" xr:uid="{00000000-0005-0000-0000-0000654D0000}"/>
    <cellStyle name="40% - Accent6 14 9 2" xfId="24565" xr:uid="{00000000-0005-0000-0000-0000664D0000}"/>
    <cellStyle name="40% - Accent6 14 9_CountryRegionMap" xfId="33691" xr:uid="{00000000-0005-0000-0000-0000674D0000}"/>
    <cellStyle name="40% - Accent6 14_Attribute (16-17)" xfId="11003" xr:uid="{00000000-0005-0000-0000-0000684D0000}"/>
    <cellStyle name="40% - Accent6 15" xfId="11004" xr:uid="{00000000-0005-0000-0000-0000694D0000}"/>
    <cellStyle name="40% - Accent6 16" xfId="11005" xr:uid="{00000000-0005-0000-0000-00006A4D0000}"/>
    <cellStyle name="40% - Accent6 16 2" xfId="11006" xr:uid="{00000000-0005-0000-0000-00006B4D0000}"/>
    <cellStyle name="40% - Accent6 16 2 2" xfId="11007" xr:uid="{00000000-0005-0000-0000-00006C4D0000}"/>
    <cellStyle name="40% - Accent6 16 2 2 2" xfId="24566" xr:uid="{00000000-0005-0000-0000-00006D4D0000}"/>
    <cellStyle name="40% - Accent6 16 2 2_CountryRegionMap" xfId="33692" xr:uid="{00000000-0005-0000-0000-00006E4D0000}"/>
    <cellStyle name="40% - Accent6 16 2 3" xfId="11008" xr:uid="{00000000-0005-0000-0000-00006F4D0000}"/>
    <cellStyle name="40% - Accent6 16 2 3 2" xfId="24567" xr:uid="{00000000-0005-0000-0000-0000704D0000}"/>
    <cellStyle name="40% - Accent6 16 2 3_CountryRegionMap" xfId="33693" xr:uid="{00000000-0005-0000-0000-0000714D0000}"/>
    <cellStyle name="40% - Accent6 16 2 4" xfId="24568" xr:uid="{00000000-0005-0000-0000-0000724D0000}"/>
    <cellStyle name="40% - Accent6 16 2_Attribute (16-17)" xfId="11009" xr:uid="{00000000-0005-0000-0000-0000734D0000}"/>
    <cellStyle name="40% - Accent6 16 3" xfId="11010" xr:uid="{00000000-0005-0000-0000-0000744D0000}"/>
    <cellStyle name="40% - Accent6 16 3 2" xfId="24569" xr:uid="{00000000-0005-0000-0000-0000754D0000}"/>
    <cellStyle name="40% - Accent6 16 3_CountryRegionMap" xfId="33694" xr:uid="{00000000-0005-0000-0000-0000764D0000}"/>
    <cellStyle name="40% - Accent6 16 4" xfId="24570" xr:uid="{00000000-0005-0000-0000-0000774D0000}"/>
    <cellStyle name="40% - Accent6 16 5" xfId="24571" xr:uid="{00000000-0005-0000-0000-0000784D0000}"/>
    <cellStyle name="40% - Accent6 16 6" xfId="24572" xr:uid="{00000000-0005-0000-0000-0000794D0000}"/>
    <cellStyle name="40% - Accent6 16 7" xfId="24573" xr:uid="{00000000-0005-0000-0000-00007A4D0000}"/>
    <cellStyle name="40% - Accent6 16_Attribute (16-17)" xfId="11011" xr:uid="{00000000-0005-0000-0000-00007B4D0000}"/>
    <cellStyle name="40% - Accent6 17" xfId="11012" xr:uid="{00000000-0005-0000-0000-00007C4D0000}"/>
    <cellStyle name="40% - Accent6 17 2" xfId="11013" xr:uid="{00000000-0005-0000-0000-00007D4D0000}"/>
    <cellStyle name="40% - Accent6 17 2 2" xfId="11014" xr:uid="{00000000-0005-0000-0000-00007E4D0000}"/>
    <cellStyle name="40% - Accent6 17 2 2 2" xfId="24574" xr:uid="{00000000-0005-0000-0000-00007F4D0000}"/>
    <cellStyle name="40% - Accent6 17 2 2_CountryRegionMap" xfId="33695" xr:uid="{00000000-0005-0000-0000-0000804D0000}"/>
    <cellStyle name="40% - Accent6 17 2 3" xfId="11015" xr:uid="{00000000-0005-0000-0000-0000814D0000}"/>
    <cellStyle name="40% - Accent6 17 2 3 2" xfId="24575" xr:uid="{00000000-0005-0000-0000-0000824D0000}"/>
    <cellStyle name="40% - Accent6 17 2 3_CountryRegionMap" xfId="33696" xr:uid="{00000000-0005-0000-0000-0000834D0000}"/>
    <cellStyle name="40% - Accent6 17 2 4" xfId="24576" xr:uid="{00000000-0005-0000-0000-0000844D0000}"/>
    <cellStyle name="40% - Accent6 17 2_Attribute (16-17)" xfId="11016" xr:uid="{00000000-0005-0000-0000-0000854D0000}"/>
    <cellStyle name="40% - Accent6 17 3" xfId="11017" xr:uid="{00000000-0005-0000-0000-0000864D0000}"/>
    <cellStyle name="40% - Accent6 17 3 2" xfId="24577" xr:uid="{00000000-0005-0000-0000-0000874D0000}"/>
    <cellStyle name="40% - Accent6 17 3_CountryRegionMap" xfId="33697" xr:uid="{00000000-0005-0000-0000-0000884D0000}"/>
    <cellStyle name="40% - Accent6 17 4" xfId="24578" xr:uid="{00000000-0005-0000-0000-0000894D0000}"/>
    <cellStyle name="40% - Accent6 17 5" xfId="24579" xr:uid="{00000000-0005-0000-0000-00008A4D0000}"/>
    <cellStyle name="40% - Accent6 17 6" xfId="24580" xr:uid="{00000000-0005-0000-0000-00008B4D0000}"/>
    <cellStyle name="40% - Accent6 17 7" xfId="24581" xr:uid="{00000000-0005-0000-0000-00008C4D0000}"/>
    <cellStyle name="40% - Accent6 17_Attribute (16-17)" xfId="11018" xr:uid="{00000000-0005-0000-0000-00008D4D0000}"/>
    <cellStyle name="40% - Accent6 18" xfId="11019" xr:uid="{00000000-0005-0000-0000-00008E4D0000}"/>
    <cellStyle name="40% - Accent6 19" xfId="11020" xr:uid="{00000000-0005-0000-0000-00008F4D0000}"/>
    <cellStyle name="40% - Accent6 2" xfId="25" xr:uid="{00000000-0005-0000-0000-0000904D0000}"/>
    <cellStyle name="40% - Accent6 2 2" xfId="11021" xr:uid="{00000000-0005-0000-0000-0000914D0000}"/>
    <cellStyle name="40% - Accent6 2 2 10" xfId="24582" xr:uid="{00000000-0005-0000-0000-0000924D0000}"/>
    <cellStyle name="40% - Accent6 2 2 2" xfId="11022" xr:uid="{00000000-0005-0000-0000-0000934D0000}"/>
    <cellStyle name="40% - Accent6 2 2 2 2" xfId="11023" xr:uid="{00000000-0005-0000-0000-0000944D0000}"/>
    <cellStyle name="40% - Accent6 2 2 2 2 2" xfId="11024" xr:uid="{00000000-0005-0000-0000-0000954D0000}"/>
    <cellStyle name="40% - Accent6 2 2 2 2 2 2" xfId="24583" xr:uid="{00000000-0005-0000-0000-0000964D0000}"/>
    <cellStyle name="40% - Accent6 2 2 2 2 2_CountryRegionMap" xfId="33698" xr:uid="{00000000-0005-0000-0000-0000974D0000}"/>
    <cellStyle name="40% - Accent6 2 2 2 2 3" xfId="11025" xr:uid="{00000000-0005-0000-0000-0000984D0000}"/>
    <cellStyle name="40% - Accent6 2 2 2 2 3 2" xfId="24584" xr:uid="{00000000-0005-0000-0000-0000994D0000}"/>
    <cellStyle name="40% - Accent6 2 2 2 2 3_CountryRegionMap" xfId="33699" xr:uid="{00000000-0005-0000-0000-00009A4D0000}"/>
    <cellStyle name="40% - Accent6 2 2 2 2 4" xfId="24585" xr:uid="{00000000-0005-0000-0000-00009B4D0000}"/>
    <cellStyle name="40% - Accent6 2 2 2 2_Attribute (16-17)" xfId="11026" xr:uid="{00000000-0005-0000-0000-00009C4D0000}"/>
    <cellStyle name="40% - Accent6 2 2 2 3" xfId="11027" xr:uid="{00000000-0005-0000-0000-00009D4D0000}"/>
    <cellStyle name="40% - Accent6 2 2 2 3 2" xfId="24586" xr:uid="{00000000-0005-0000-0000-00009E4D0000}"/>
    <cellStyle name="40% - Accent6 2 2 2 3_CountryRegionMap" xfId="33700" xr:uid="{00000000-0005-0000-0000-00009F4D0000}"/>
    <cellStyle name="40% - Accent6 2 2 2 4" xfId="24587" xr:uid="{00000000-0005-0000-0000-0000A04D0000}"/>
    <cellStyle name="40% - Accent6 2 2 2 5" xfId="24588" xr:uid="{00000000-0005-0000-0000-0000A14D0000}"/>
    <cellStyle name="40% - Accent6 2 2 2 6" xfId="24589" xr:uid="{00000000-0005-0000-0000-0000A24D0000}"/>
    <cellStyle name="40% - Accent6 2 2 2 7" xfId="24590" xr:uid="{00000000-0005-0000-0000-0000A34D0000}"/>
    <cellStyle name="40% - Accent6 2 2 2_Attribute (16-17)" xfId="11028" xr:uid="{00000000-0005-0000-0000-0000A44D0000}"/>
    <cellStyle name="40% - Accent6 2 2 3" xfId="11029" xr:uid="{00000000-0005-0000-0000-0000A54D0000}"/>
    <cellStyle name="40% - Accent6 2 2 4" xfId="11030" xr:uid="{00000000-0005-0000-0000-0000A64D0000}"/>
    <cellStyle name="40% - Accent6 2 2 5" xfId="11031" xr:uid="{00000000-0005-0000-0000-0000A74D0000}"/>
    <cellStyle name="40% - Accent6 2 2 6" xfId="11032" xr:uid="{00000000-0005-0000-0000-0000A84D0000}"/>
    <cellStyle name="40% - Accent6 2 2 6 2" xfId="11033" xr:uid="{00000000-0005-0000-0000-0000A94D0000}"/>
    <cellStyle name="40% - Accent6 2 2 6 2 2" xfId="24591" xr:uid="{00000000-0005-0000-0000-0000AA4D0000}"/>
    <cellStyle name="40% - Accent6 2 2 6 2_CountryRegionMap" xfId="33701" xr:uid="{00000000-0005-0000-0000-0000AB4D0000}"/>
    <cellStyle name="40% - Accent6 2 2 6 3" xfId="11034" xr:uid="{00000000-0005-0000-0000-0000AC4D0000}"/>
    <cellStyle name="40% - Accent6 2 2 6 3 2" xfId="24592" xr:uid="{00000000-0005-0000-0000-0000AD4D0000}"/>
    <cellStyle name="40% - Accent6 2 2 6 3_CountryRegionMap" xfId="33702" xr:uid="{00000000-0005-0000-0000-0000AE4D0000}"/>
    <cellStyle name="40% - Accent6 2 2 6 4" xfId="24593" xr:uid="{00000000-0005-0000-0000-0000AF4D0000}"/>
    <cellStyle name="40% - Accent6 2 2 6_Attribute (16-17)" xfId="11035" xr:uid="{00000000-0005-0000-0000-0000B04D0000}"/>
    <cellStyle name="40% - Accent6 2 2 7" xfId="11036" xr:uid="{00000000-0005-0000-0000-0000B14D0000}"/>
    <cellStyle name="40% - Accent6 2 2 7 2" xfId="24594" xr:uid="{00000000-0005-0000-0000-0000B24D0000}"/>
    <cellStyle name="40% - Accent6 2 2 7_CountryRegionMap" xfId="33703" xr:uid="{00000000-0005-0000-0000-0000B34D0000}"/>
    <cellStyle name="40% - Accent6 2 2 8" xfId="24595" xr:uid="{00000000-0005-0000-0000-0000B44D0000}"/>
    <cellStyle name="40% - Accent6 2 2 9" xfId="24596" xr:uid="{00000000-0005-0000-0000-0000B54D0000}"/>
    <cellStyle name="40% - Accent6 2 2_Attribute (16-17)" xfId="11037" xr:uid="{00000000-0005-0000-0000-0000B64D0000}"/>
    <cellStyle name="40% - Accent6 2_Attribute" xfId="18062" xr:uid="{00000000-0005-0000-0000-0000B74D0000}"/>
    <cellStyle name="40% - Accent6 20" xfId="11038" xr:uid="{00000000-0005-0000-0000-0000B84D0000}"/>
    <cellStyle name="40% - Accent6 21" xfId="11039" xr:uid="{00000000-0005-0000-0000-0000B94D0000}"/>
    <cellStyle name="40% - Accent6 21 2" xfId="11040" xr:uid="{00000000-0005-0000-0000-0000BA4D0000}"/>
    <cellStyle name="40% - Accent6 21 2 2" xfId="24597" xr:uid="{00000000-0005-0000-0000-0000BB4D0000}"/>
    <cellStyle name="40% - Accent6 21 2_CountryRegionMap" xfId="33704" xr:uid="{00000000-0005-0000-0000-0000BC4D0000}"/>
    <cellStyle name="40% - Accent6 21 3" xfId="11041" xr:uid="{00000000-0005-0000-0000-0000BD4D0000}"/>
    <cellStyle name="40% - Accent6 21 3 2" xfId="24598" xr:uid="{00000000-0005-0000-0000-0000BE4D0000}"/>
    <cellStyle name="40% - Accent6 21 3_CountryRegionMap" xfId="33705" xr:uid="{00000000-0005-0000-0000-0000BF4D0000}"/>
    <cellStyle name="40% - Accent6 21 4" xfId="24599" xr:uid="{00000000-0005-0000-0000-0000C04D0000}"/>
    <cellStyle name="40% - Accent6 21_Attribute (16-17)" xfId="11042" xr:uid="{00000000-0005-0000-0000-0000C14D0000}"/>
    <cellStyle name="40% - Accent6 22" xfId="11043" xr:uid="{00000000-0005-0000-0000-0000C24D0000}"/>
    <cellStyle name="40% - Accent6 22 2" xfId="24600" xr:uid="{00000000-0005-0000-0000-0000C34D0000}"/>
    <cellStyle name="40% - Accent6 22_CountryRegionMap" xfId="33706" xr:uid="{00000000-0005-0000-0000-0000C44D0000}"/>
    <cellStyle name="40% - Accent6 23" xfId="11044" xr:uid="{00000000-0005-0000-0000-0000C54D0000}"/>
    <cellStyle name="40% - Accent6 23 2" xfId="24601" xr:uid="{00000000-0005-0000-0000-0000C64D0000}"/>
    <cellStyle name="40% - Accent6 23_CountryRegionMap" xfId="33707" xr:uid="{00000000-0005-0000-0000-0000C74D0000}"/>
    <cellStyle name="40% - Accent6 24" xfId="11045" xr:uid="{00000000-0005-0000-0000-0000C84D0000}"/>
    <cellStyle name="40% - Accent6 24 2" xfId="24602" xr:uid="{00000000-0005-0000-0000-0000C94D0000}"/>
    <cellStyle name="40% - Accent6 24_CountryRegionMap" xfId="33708" xr:uid="{00000000-0005-0000-0000-0000CA4D0000}"/>
    <cellStyle name="40% - Accent6 25" xfId="11046" xr:uid="{00000000-0005-0000-0000-0000CB4D0000}"/>
    <cellStyle name="40% - Accent6 25 2" xfId="24603" xr:uid="{00000000-0005-0000-0000-0000CC4D0000}"/>
    <cellStyle name="40% - Accent6 25_CountryRegionMap" xfId="33709" xr:uid="{00000000-0005-0000-0000-0000CD4D0000}"/>
    <cellStyle name="40% - Accent6 26" xfId="24604" xr:uid="{00000000-0005-0000-0000-0000CE4D0000}"/>
    <cellStyle name="40% - Accent6 27" xfId="24605" xr:uid="{00000000-0005-0000-0000-0000CF4D0000}"/>
    <cellStyle name="40% - Accent6 28" xfId="24606" xr:uid="{00000000-0005-0000-0000-0000D04D0000}"/>
    <cellStyle name="40% - Accent6 29" xfId="24607" xr:uid="{00000000-0005-0000-0000-0000D14D0000}"/>
    <cellStyle name="40% - Accent6 3" xfId="135" xr:uid="{00000000-0005-0000-0000-0000D24D0000}"/>
    <cellStyle name="40% - Accent6 3 10" xfId="11047" xr:uid="{00000000-0005-0000-0000-0000D34D0000}"/>
    <cellStyle name="40% - Accent6 3 11" xfId="11048" xr:uid="{00000000-0005-0000-0000-0000D44D0000}"/>
    <cellStyle name="40% - Accent6 3 12" xfId="11049" xr:uid="{00000000-0005-0000-0000-0000D54D0000}"/>
    <cellStyle name="40% - Accent6 3 12 2" xfId="11050" xr:uid="{00000000-0005-0000-0000-0000D64D0000}"/>
    <cellStyle name="40% - Accent6 3 12 2 2" xfId="24608" xr:uid="{00000000-0005-0000-0000-0000D74D0000}"/>
    <cellStyle name="40% - Accent6 3 12 2_CountryRegionMap" xfId="33710" xr:uid="{00000000-0005-0000-0000-0000D84D0000}"/>
    <cellStyle name="40% - Accent6 3 12 3" xfId="11051" xr:uid="{00000000-0005-0000-0000-0000D94D0000}"/>
    <cellStyle name="40% - Accent6 3 12 3 2" xfId="24609" xr:uid="{00000000-0005-0000-0000-0000DA4D0000}"/>
    <cellStyle name="40% - Accent6 3 12 3_CountryRegionMap" xfId="33711" xr:uid="{00000000-0005-0000-0000-0000DB4D0000}"/>
    <cellStyle name="40% - Accent6 3 12 4" xfId="24610" xr:uid="{00000000-0005-0000-0000-0000DC4D0000}"/>
    <cellStyle name="40% - Accent6 3 12_Attribute (16-17)" xfId="11052" xr:uid="{00000000-0005-0000-0000-0000DD4D0000}"/>
    <cellStyle name="40% - Accent6 3 13" xfId="11053" xr:uid="{00000000-0005-0000-0000-0000DE4D0000}"/>
    <cellStyle name="40% - Accent6 3 13 2" xfId="24611" xr:uid="{00000000-0005-0000-0000-0000DF4D0000}"/>
    <cellStyle name="40% - Accent6 3 13_CountryRegionMap" xfId="33712" xr:uid="{00000000-0005-0000-0000-0000E04D0000}"/>
    <cellStyle name="40% - Accent6 3 14" xfId="24612" xr:uid="{00000000-0005-0000-0000-0000E14D0000}"/>
    <cellStyle name="40% - Accent6 3 15" xfId="24613" xr:uid="{00000000-0005-0000-0000-0000E24D0000}"/>
    <cellStyle name="40% - Accent6 3 16" xfId="24614" xr:uid="{00000000-0005-0000-0000-0000E34D0000}"/>
    <cellStyle name="40% - Accent6 3 17" xfId="24615" xr:uid="{00000000-0005-0000-0000-0000E44D0000}"/>
    <cellStyle name="40% - Accent6 3 18" xfId="24616" xr:uid="{00000000-0005-0000-0000-0000E54D0000}"/>
    <cellStyle name="40% - Accent6 3 19" xfId="24617" xr:uid="{00000000-0005-0000-0000-0000E64D0000}"/>
    <cellStyle name="40% - Accent6 3 2" xfId="211" xr:uid="{00000000-0005-0000-0000-0000E74D0000}"/>
    <cellStyle name="40% - Accent6 3 2 10" xfId="11054" xr:uid="{00000000-0005-0000-0000-0000E84D0000}"/>
    <cellStyle name="40% - Accent6 3 2 11" xfId="11055" xr:uid="{00000000-0005-0000-0000-0000E94D0000}"/>
    <cellStyle name="40% - Accent6 3 2 11 2" xfId="11056" xr:uid="{00000000-0005-0000-0000-0000EA4D0000}"/>
    <cellStyle name="40% - Accent6 3 2 11 2 2" xfId="24618" xr:uid="{00000000-0005-0000-0000-0000EB4D0000}"/>
    <cellStyle name="40% - Accent6 3 2 11 2_CountryRegionMap" xfId="33713" xr:uid="{00000000-0005-0000-0000-0000EC4D0000}"/>
    <cellStyle name="40% - Accent6 3 2 11 3" xfId="11057" xr:uid="{00000000-0005-0000-0000-0000ED4D0000}"/>
    <cellStyle name="40% - Accent6 3 2 11 3 2" xfId="24619" xr:uid="{00000000-0005-0000-0000-0000EE4D0000}"/>
    <cellStyle name="40% - Accent6 3 2 11 3_CountryRegionMap" xfId="33714" xr:uid="{00000000-0005-0000-0000-0000EF4D0000}"/>
    <cellStyle name="40% - Accent6 3 2 11 4" xfId="24620" xr:uid="{00000000-0005-0000-0000-0000F04D0000}"/>
    <cellStyle name="40% - Accent6 3 2 11_Attribute (16-17)" xfId="11058" xr:uid="{00000000-0005-0000-0000-0000F14D0000}"/>
    <cellStyle name="40% - Accent6 3 2 12" xfId="11059" xr:uid="{00000000-0005-0000-0000-0000F24D0000}"/>
    <cellStyle name="40% - Accent6 3 2 12 2" xfId="24621" xr:uid="{00000000-0005-0000-0000-0000F34D0000}"/>
    <cellStyle name="40% - Accent6 3 2 12_CountryRegionMap" xfId="33715" xr:uid="{00000000-0005-0000-0000-0000F44D0000}"/>
    <cellStyle name="40% - Accent6 3 2 13" xfId="24622" xr:uid="{00000000-0005-0000-0000-0000F54D0000}"/>
    <cellStyle name="40% - Accent6 3 2 14" xfId="24623" xr:uid="{00000000-0005-0000-0000-0000F64D0000}"/>
    <cellStyle name="40% - Accent6 3 2 15" xfId="24624" xr:uid="{00000000-0005-0000-0000-0000F74D0000}"/>
    <cellStyle name="40% - Accent6 3 2 16" xfId="24625" xr:uid="{00000000-0005-0000-0000-0000F84D0000}"/>
    <cellStyle name="40% - Accent6 3 2 17" xfId="24626" xr:uid="{00000000-0005-0000-0000-0000F94D0000}"/>
    <cellStyle name="40% - Accent6 3 2 18" xfId="24627" xr:uid="{00000000-0005-0000-0000-0000FA4D0000}"/>
    <cellStyle name="40% - Accent6 3 2 2" xfId="270" xr:uid="{00000000-0005-0000-0000-0000FB4D0000}"/>
    <cellStyle name="40% - Accent6 3 2 2 10" xfId="11060" xr:uid="{00000000-0005-0000-0000-0000FC4D0000}"/>
    <cellStyle name="40% - Accent6 3 2 2 10 2" xfId="11061" xr:uid="{00000000-0005-0000-0000-0000FD4D0000}"/>
    <cellStyle name="40% - Accent6 3 2 2 10 2 2" xfId="24628" xr:uid="{00000000-0005-0000-0000-0000FE4D0000}"/>
    <cellStyle name="40% - Accent6 3 2 2 10 2_CountryRegionMap" xfId="33716" xr:uid="{00000000-0005-0000-0000-0000FF4D0000}"/>
    <cellStyle name="40% - Accent6 3 2 2 10 3" xfId="11062" xr:uid="{00000000-0005-0000-0000-0000004E0000}"/>
    <cellStyle name="40% - Accent6 3 2 2 10 3 2" xfId="24629" xr:uid="{00000000-0005-0000-0000-0000014E0000}"/>
    <cellStyle name="40% - Accent6 3 2 2 10 3_CountryRegionMap" xfId="33717" xr:uid="{00000000-0005-0000-0000-0000024E0000}"/>
    <cellStyle name="40% - Accent6 3 2 2 10 4" xfId="24630" xr:uid="{00000000-0005-0000-0000-0000034E0000}"/>
    <cellStyle name="40% - Accent6 3 2 2 10_Attribute (16-17)" xfId="11063" xr:uid="{00000000-0005-0000-0000-0000044E0000}"/>
    <cellStyle name="40% - Accent6 3 2 2 11" xfId="11064" xr:uid="{00000000-0005-0000-0000-0000054E0000}"/>
    <cellStyle name="40% - Accent6 3 2 2 11 2" xfId="24631" xr:uid="{00000000-0005-0000-0000-0000064E0000}"/>
    <cellStyle name="40% - Accent6 3 2 2 11_CountryRegionMap" xfId="33718" xr:uid="{00000000-0005-0000-0000-0000074E0000}"/>
    <cellStyle name="40% - Accent6 3 2 2 12" xfId="24632" xr:uid="{00000000-0005-0000-0000-0000084E0000}"/>
    <cellStyle name="40% - Accent6 3 2 2 13" xfId="24633" xr:uid="{00000000-0005-0000-0000-0000094E0000}"/>
    <cellStyle name="40% - Accent6 3 2 2 14" xfId="24634" xr:uid="{00000000-0005-0000-0000-00000A4E0000}"/>
    <cellStyle name="40% - Accent6 3 2 2 15" xfId="24635" xr:uid="{00000000-0005-0000-0000-00000B4E0000}"/>
    <cellStyle name="40% - Accent6 3 2 2 16" xfId="24636" xr:uid="{00000000-0005-0000-0000-00000C4E0000}"/>
    <cellStyle name="40% - Accent6 3 2 2 17" xfId="24637" xr:uid="{00000000-0005-0000-0000-00000D4E0000}"/>
    <cellStyle name="40% - Accent6 3 2 2 2" xfId="11065" xr:uid="{00000000-0005-0000-0000-00000E4E0000}"/>
    <cellStyle name="40% - Accent6 3 2 2 2 10" xfId="24638" xr:uid="{00000000-0005-0000-0000-00000F4E0000}"/>
    <cellStyle name="40% - Accent6 3 2 2 2 2" xfId="11066" xr:uid="{00000000-0005-0000-0000-0000104E0000}"/>
    <cellStyle name="40% - Accent6 3 2 2 2 2 2" xfId="11067" xr:uid="{00000000-0005-0000-0000-0000114E0000}"/>
    <cellStyle name="40% - Accent6 3 2 2 2 2 2 2" xfId="11068" xr:uid="{00000000-0005-0000-0000-0000124E0000}"/>
    <cellStyle name="40% - Accent6 3 2 2 2 2 2 2 2" xfId="24639" xr:uid="{00000000-0005-0000-0000-0000134E0000}"/>
    <cellStyle name="40% - Accent6 3 2 2 2 2 2 2_CountryRegionMap" xfId="33719" xr:uid="{00000000-0005-0000-0000-0000144E0000}"/>
    <cellStyle name="40% - Accent6 3 2 2 2 2 2 3" xfId="11069" xr:uid="{00000000-0005-0000-0000-0000154E0000}"/>
    <cellStyle name="40% - Accent6 3 2 2 2 2 2 3 2" xfId="24640" xr:uid="{00000000-0005-0000-0000-0000164E0000}"/>
    <cellStyle name="40% - Accent6 3 2 2 2 2 2 3_CountryRegionMap" xfId="33720" xr:uid="{00000000-0005-0000-0000-0000174E0000}"/>
    <cellStyle name="40% - Accent6 3 2 2 2 2 2 4" xfId="24641" xr:uid="{00000000-0005-0000-0000-0000184E0000}"/>
    <cellStyle name="40% - Accent6 3 2 2 2 2 2_Attribute (16-17)" xfId="11070" xr:uid="{00000000-0005-0000-0000-0000194E0000}"/>
    <cellStyle name="40% - Accent6 3 2 2 2 2 3" xfId="11071" xr:uid="{00000000-0005-0000-0000-00001A4E0000}"/>
    <cellStyle name="40% - Accent6 3 2 2 2 2 3 2" xfId="24642" xr:uid="{00000000-0005-0000-0000-00001B4E0000}"/>
    <cellStyle name="40% - Accent6 3 2 2 2 2 3_CountryRegionMap" xfId="33721" xr:uid="{00000000-0005-0000-0000-00001C4E0000}"/>
    <cellStyle name="40% - Accent6 3 2 2 2 2 4" xfId="24643" xr:uid="{00000000-0005-0000-0000-00001D4E0000}"/>
    <cellStyle name="40% - Accent6 3 2 2 2 2 5" xfId="24644" xr:uid="{00000000-0005-0000-0000-00001E4E0000}"/>
    <cellStyle name="40% - Accent6 3 2 2 2 2 6" xfId="24645" xr:uid="{00000000-0005-0000-0000-00001F4E0000}"/>
    <cellStyle name="40% - Accent6 3 2 2 2 2 7" xfId="24646" xr:uid="{00000000-0005-0000-0000-0000204E0000}"/>
    <cellStyle name="40% - Accent6 3 2 2 2 2_Attribute (16-17)" xfId="11072" xr:uid="{00000000-0005-0000-0000-0000214E0000}"/>
    <cellStyle name="40% - Accent6 3 2 2 2 3" xfId="11073" xr:uid="{00000000-0005-0000-0000-0000224E0000}"/>
    <cellStyle name="40% - Accent6 3 2 2 2 3 2" xfId="11074" xr:uid="{00000000-0005-0000-0000-0000234E0000}"/>
    <cellStyle name="40% - Accent6 3 2 2 2 3 2 2" xfId="11075" xr:uid="{00000000-0005-0000-0000-0000244E0000}"/>
    <cellStyle name="40% - Accent6 3 2 2 2 3 2 2 2" xfId="24647" xr:uid="{00000000-0005-0000-0000-0000254E0000}"/>
    <cellStyle name="40% - Accent6 3 2 2 2 3 2 2_CountryRegionMap" xfId="33722" xr:uid="{00000000-0005-0000-0000-0000264E0000}"/>
    <cellStyle name="40% - Accent6 3 2 2 2 3 2 3" xfId="11076" xr:uid="{00000000-0005-0000-0000-0000274E0000}"/>
    <cellStyle name="40% - Accent6 3 2 2 2 3 2 3 2" xfId="24648" xr:uid="{00000000-0005-0000-0000-0000284E0000}"/>
    <cellStyle name="40% - Accent6 3 2 2 2 3 2 3_CountryRegionMap" xfId="33723" xr:uid="{00000000-0005-0000-0000-0000294E0000}"/>
    <cellStyle name="40% - Accent6 3 2 2 2 3 2 4" xfId="24649" xr:uid="{00000000-0005-0000-0000-00002A4E0000}"/>
    <cellStyle name="40% - Accent6 3 2 2 2 3 2_Attribute (16-17)" xfId="11077" xr:uid="{00000000-0005-0000-0000-00002B4E0000}"/>
    <cellStyle name="40% - Accent6 3 2 2 2 3 3" xfId="11078" xr:uid="{00000000-0005-0000-0000-00002C4E0000}"/>
    <cellStyle name="40% - Accent6 3 2 2 2 3 3 2" xfId="24650" xr:uid="{00000000-0005-0000-0000-00002D4E0000}"/>
    <cellStyle name="40% - Accent6 3 2 2 2 3 3_CountryRegionMap" xfId="33724" xr:uid="{00000000-0005-0000-0000-00002E4E0000}"/>
    <cellStyle name="40% - Accent6 3 2 2 2 3 4" xfId="24651" xr:uid="{00000000-0005-0000-0000-00002F4E0000}"/>
    <cellStyle name="40% - Accent6 3 2 2 2 3 5" xfId="24652" xr:uid="{00000000-0005-0000-0000-0000304E0000}"/>
    <cellStyle name="40% - Accent6 3 2 2 2 3 6" xfId="24653" xr:uid="{00000000-0005-0000-0000-0000314E0000}"/>
    <cellStyle name="40% - Accent6 3 2 2 2 3 7" xfId="24654" xr:uid="{00000000-0005-0000-0000-0000324E0000}"/>
    <cellStyle name="40% - Accent6 3 2 2 2 3_Attribute (16-17)" xfId="11079" xr:uid="{00000000-0005-0000-0000-0000334E0000}"/>
    <cellStyle name="40% - Accent6 3 2 2 2 4" xfId="11080" xr:uid="{00000000-0005-0000-0000-0000344E0000}"/>
    <cellStyle name="40% - Accent6 3 2 2 2 4 2" xfId="11081" xr:uid="{00000000-0005-0000-0000-0000354E0000}"/>
    <cellStyle name="40% - Accent6 3 2 2 2 4 2 2" xfId="11082" xr:uid="{00000000-0005-0000-0000-0000364E0000}"/>
    <cellStyle name="40% - Accent6 3 2 2 2 4 2 2 2" xfId="24655" xr:uid="{00000000-0005-0000-0000-0000374E0000}"/>
    <cellStyle name="40% - Accent6 3 2 2 2 4 2 2_CountryRegionMap" xfId="33725" xr:uid="{00000000-0005-0000-0000-0000384E0000}"/>
    <cellStyle name="40% - Accent6 3 2 2 2 4 2 3" xfId="11083" xr:uid="{00000000-0005-0000-0000-0000394E0000}"/>
    <cellStyle name="40% - Accent6 3 2 2 2 4 2 3 2" xfId="24656" xr:uid="{00000000-0005-0000-0000-00003A4E0000}"/>
    <cellStyle name="40% - Accent6 3 2 2 2 4 2 3_CountryRegionMap" xfId="33726" xr:uid="{00000000-0005-0000-0000-00003B4E0000}"/>
    <cellStyle name="40% - Accent6 3 2 2 2 4 2 4" xfId="24657" xr:uid="{00000000-0005-0000-0000-00003C4E0000}"/>
    <cellStyle name="40% - Accent6 3 2 2 2 4 2_Attribute (16-17)" xfId="11084" xr:uid="{00000000-0005-0000-0000-00003D4E0000}"/>
    <cellStyle name="40% - Accent6 3 2 2 2 4 3" xfId="11085" xr:uid="{00000000-0005-0000-0000-00003E4E0000}"/>
    <cellStyle name="40% - Accent6 3 2 2 2 4 3 2" xfId="24658" xr:uid="{00000000-0005-0000-0000-00003F4E0000}"/>
    <cellStyle name="40% - Accent6 3 2 2 2 4 3_CountryRegionMap" xfId="33727" xr:uid="{00000000-0005-0000-0000-0000404E0000}"/>
    <cellStyle name="40% - Accent6 3 2 2 2 4 4" xfId="24659" xr:uid="{00000000-0005-0000-0000-0000414E0000}"/>
    <cellStyle name="40% - Accent6 3 2 2 2 4 5" xfId="24660" xr:uid="{00000000-0005-0000-0000-0000424E0000}"/>
    <cellStyle name="40% - Accent6 3 2 2 2 4 6" xfId="24661" xr:uid="{00000000-0005-0000-0000-0000434E0000}"/>
    <cellStyle name="40% - Accent6 3 2 2 2 4 7" xfId="24662" xr:uid="{00000000-0005-0000-0000-0000444E0000}"/>
    <cellStyle name="40% - Accent6 3 2 2 2 4_Attribute (16-17)" xfId="11086" xr:uid="{00000000-0005-0000-0000-0000454E0000}"/>
    <cellStyle name="40% - Accent6 3 2 2 2 5" xfId="11087" xr:uid="{00000000-0005-0000-0000-0000464E0000}"/>
    <cellStyle name="40% - Accent6 3 2 2 2 6" xfId="11088" xr:uid="{00000000-0005-0000-0000-0000474E0000}"/>
    <cellStyle name="40% - Accent6 3 2 2 2 7" xfId="11089" xr:uid="{00000000-0005-0000-0000-0000484E0000}"/>
    <cellStyle name="40% - Accent6 3 2 2 2 8" xfId="11090" xr:uid="{00000000-0005-0000-0000-0000494E0000}"/>
    <cellStyle name="40% - Accent6 3 2 2 2 8 2" xfId="11091" xr:uid="{00000000-0005-0000-0000-00004A4E0000}"/>
    <cellStyle name="40% - Accent6 3 2 2 2 8 2 2" xfId="24663" xr:uid="{00000000-0005-0000-0000-00004B4E0000}"/>
    <cellStyle name="40% - Accent6 3 2 2 2 8 2_CountryRegionMap" xfId="33728" xr:uid="{00000000-0005-0000-0000-00004C4E0000}"/>
    <cellStyle name="40% - Accent6 3 2 2 2 8 3" xfId="11092" xr:uid="{00000000-0005-0000-0000-00004D4E0000}"/>
    <cellStyle name="40% - Accent6 3 2 2 2 8 3 2" xfId="24664" xr:uid="{00000000-0005-0000-0000-00004E4E0000}"/>
    <cellStyle name="40% - Accent6 3 2 2 2 8 3_CountryRegionMap" xfId="33729" xr:uid="{00000000-0005-0000-0000-00004F4E0000}"/>
    <cellStyle name="40% - Accent6 3 2 2 2 8 4" xfId="24665" xr:uid="{00000000-0005-0000-0000-0000504E0000}"/>
    <cellStyle name="40% - Accent6 3 2 2 2 8_Attribute (16-17)" xfId="11093" xr:uid="{00000000-0005-0000-0000-0000514E0000}"/>
    <cellStyle name="40% - Accent6 3 2 2 2 9" xfId="11094" xr:uid="{00000000-0005-0000-0000-0000524E0000}"/>
    <cellStyle name="40% - Accent6 3 2 2 2 9 2" xfId="24666" xr:uid="{00000000-0005-0000-0000-0000534E0000}"/>
    <cellStyle name="40% - Accent6 3 2 2 2 9_CountryRegionMap" xfId="33730" xr:uid="{00000000-0005-0000-0000-0000544E0000}"/>
    <cellStyle name="40% - Accent6 3 2 2 2_Attribute (16-17)" xfId="11095" xr:uid="{00000000-0005-0000-0000-0000554E0000}"/>
    <cellStyle name="40% - Accent6 3 2 2 3" xfId="11096" xr:uid="{00000000-0005-0000-0000-0000564E0000}"/>
    <cellStyle name="40% - Accent6 3 2 2 3 10" xfId="24667" xr:uid="{00000000-0005-0000-0000-0000574E0000}"/>
    <cellStyle name="40% - Accent6 3 2 2 3 2" xfId="11097" xr:uid="{00000000-0005-0000-0000-0000584E0000}"/>
    <cellStyle name="40% - Accent6 3 2 2 3 2 2" xfId="11098" xr:uid="{00000000-0005-0000-0000-0000594E0000}"/>
    <cellStyle name="40% - Accent6 3 2 2 3 2 2 2" xfId="11099" xr:uid="{00000000-0005-0000-0000-00005A4E0000}"/>
    <cellStyle name="40% - Accent6 3 2 2 3 2 2 2 2" xfId="24668" xr:uid="{00000000-0005-0000-0000-00005B4E0000}"/>
    <cellStyle name="40% - Accent6 3 2 2 3 2 2 2_CountryRegionMap" xfId="33731" xr:uid="{00000000-0005-0000-0000-00005C4E0000}"/>
    <cellStyle name="40% - Accent6 3 2 2 3 2 2 3" xfId="11100" xr:uid="{00000000-0005-0000-0000-00005D4E0000}"/>
    <cellStyle name="40% - Accent6 3 2 2 3 2 2 3 2" xfId="24669" xr:uid="{00000000-0005-0000-0000-00005E4E0000}"/>
    <cellStyle name="40% - Accent6 3 2 2 3 2 2 3_CountryRegionMap" xfId="33732" xr:uid="{00000000-0005-0000-0000-00005F4E0000}"/>
    <cellStyle name="40% - Accent6 3 2 2 3 2 2 4" xfId="24670" xr:uid="{00000000-0005-0000-0000-0000604E0000}"/>
    <cellStyle name="40% - Accent6 3 2 2 3 2 2_Attribute (16-17)" xfId="11101" xr:uid="{00000000-0005-0000-0000-0000614E0000}"/>
    <cellStyle name="40% - Accent6 3 2 2 3 2 3" xfId="11102" xr:uid="{00000000-0005-0000-0000-0000624E0000}"/>
    <cellStyle name="40% - Accent6 3 2 2 3 2 3 2" xfId="24671" xr:uid="{00000000-0005-0000-0000-0000634E0000}"/>
    <cellStyle name="40% - Accent6 3 2 2 3 2 3_CountryRegionMap" xfId="33733" xr:uid="{00000000-0005-0000-0000-0000644E0000}"/>
    <cellStyle name="40% - Accent6 3 2 2 3 2 4" xfId="24672" xr:uid="{00000000-0005-0000-0000-0000654E0000}"/>
    <cellStyle name="40% - Accent6 3 2 2 3 2 5" xfId="24673" xr:uid="{00000000-0005-0000-0000-0000664E0000}"/>
    <cellStyle name="40% - Accent6 3 2 2 3 2 6" xfId="24674" xr:uid="{00000000-0005-0000-0000-0000674E0000}"/>
    <cellStyle name="40% - Accent6 3 2 2 3 2 7" xfId="24675" xr:uid="{00000000-0005-0000-0000-0000684E0000}"/>
    <cellStyle name="40% - Accent6 3 2 2 3 2_Attribute (16-17)" xfId="11103" xr:uid="{00000000-0005-0000-0000-0000694E0000}"/>
    <cellStyle name="40% - Accent6 3 2 2 3 3" xfId="11104" xr:uid="{00000000-0005-0000-0000-00006A4E0000}"/>
    <cellStyle name="40% - Accent6 3 2 2 3 3 2" xfId="11105" xr:uid="{00000000-0005-0000-0000-00006B4E0000}"/>
    <cellStyle name="40% - Accent6 3 2 2 3 3 2 2" xfId="11106" xr:uid="{00000000-0005-0000-0000-00006C4E0000}"/>
    <cellStyle name="40% - Accent6 3 2 2 3 3 2 2 2" xfId="24676" xr:uid="{00000000-0005-0000-0000-00006D4E0000}"/>
    <cellStyle name="40% - Accent6 3 2 2 3 3 2 2_CountryRegionMap" xfId="33734" xr:uid="{00000000-0005-0000-0000-00006E4E0000}"/>
    <cellStyle name="40% - Accent6 3 2 2 3 3 2 3" xfId="11107" xr:uid="{00000000-0005-0000-0000-00006F4E0000}"/>
    <cellStyle name="40% - Accent6 3 2 2 3 3 2 3 2" xfId="24677" xr:uid="{00000000-0005-0000-0000-0000704E0000}"/>
    <cellStyle name="40% - Accent6 3 2 2 3 3 2 3_CountryRegionMap" xfId="33735" xr:uid="{00000000-0005-0000-0000-0000714E0000}"/>
    <cellStyle name="40% - Accent6 3 2 2 3 3 2 4" xfId="24678" xr:uid="{00000000-0005-0000-0000-0000724E0000}"/>
    <cellStyle name="40% - Accent6 3 2 2 3 3 2_Attribute (16-17)" xfId="11108" xr:uid="{00000000-0005-0000-0000-0000734E0000}"/>
    <cellStyle name="40% - Accent6 3 2 2 3 3 3" xfId="11109" xr:uid="{00000000-0005-0000-0000-0000744E0000}"/>
    <cellStyle name="40% - Accent6 3 2 2 3 3 3 2" xfId="24679" xr:uid="{00000000-0005-0000-0000-0000754E0000}"/>
    <cellStyle name="40% - Accent6 3 2 2 3 3 3_CountryRegionMap" xfId="33736" xr:uid="{00000000-0005-0000-0000-0000764E0000}"/>
    <cellStyle name="40% - Accent6 3 2 2 3 3 4" xfId="24680" xr:uid="{00000000-0005-0000-0000-0000774E0000}"/>
    <cellStyle name="40% - Accent6 3 2 2 3 3 5" xfId="24681" xr:uid="{00000000-0005-0000-0000-0000784E0000}"/>
    <cellStyle name="40% - Accent6 3 2 2 3 3 6" xfId="24682" xr:uid="{00000000-0005-0000-0000-0000794E0000}"/>
    <cellStyle name="40% - Accent6 3 2 2 3 3 7" xfId="24683" xr:uid="{00000000-0005-0000-0000-00007A4E0000}"/>
    <cellStyle name="40% - Accent6 3 2 2 3 3_Attribute (16-17)" xfId="11110" xr:uid="{00000000-0005-0000-0000-00007B4E0000}"/>
    <cellStyle name="40% - Accent6 3 2 2 3 4" xfId="11111" xr:uid="{00000000-0005-0000-0000-00007C4E0000}"/>
    <cellStyle name="40% - Accent6 3 2 2 3 4 2" xfId="11112" xr:uid="{00000000-0005-0000-0000-00007D4E0000}"/>
    <cellStyle name="40% - Accent6 3 2 2 3 4 2 2" xfId="11113" xr:uid="{00000000-0005-0000-0000-00007E4E0000}"/>
    <cellStyle name="40% - Accent6 3 2 2 3 4 2 2 2" xfId="24684" xr:uid="{00000000-0005-0000-0000-00007F4E0000}"/>
    <cellStyle name="40% - Accent6 3 2 2 3 4 2 2_CountryRegionMap" xfId="33737" xr:uid="{00000000-0005-0000-0000-0000804E0000}"/>
    <cellStyle name="40% - Accent6 3 2 2 3 4 2 3" xfId="11114" xr:uid="{00000000-0005-0000-0000-0000814E0000}"/>
    <cellStyle name="40% - Accent6 3 2 2 3 4 2 3 2" xfId="24685" xr:uid="{00000000-0005-0000-0000-0000824E0000}"/>
    <cellStyle name="40% - Accent6 3 2 2 3 4 2 3_CountryRegionMap" xfId="33738" xr:uid="{00000000-0005-0000-0000-0000834E0000}"/>
    <cellStyle name="40% - Accent6 3 2 2 3 4 2 4" xfId="24686" xr:uid="{00000000-0005-0000-0000-0000844E0000}"/>
    <cellStyle name="40% - Accent6 3 2 2 3 4 2_Attribute (16-17)" xfId="11115" xr:uid="{00000000-0005-0000-0000-0000854E0000}"/>
    <cellStyle name="40% - Accent6 3 2 2 3 4 3" xfId="11116" xr:uid="{00000000-0005-0000-0000-0000864E0000}"/>
    <cellStyle name="40% - Accent6 3 2 2 3 4 3 2" xfId="24687" xr:uid="{00000000-0005-0000-0000-0000874E0000}"/>
    <cellStyle name="40% - Accent6 3 2 2 3 4 3_CountryRegionMap" xfId="33739" xr:uid="{00000000-0005-0000-0000-0000884E0000}"/>
    <cellStyle name="40% - Accent6 3 2 2 3 4 4" xfId="24688" xr:uid="{00000000-0005-0000-0000-0000894E0000}"/>
    <cellStyle name="40% - Accent6 3 2 2 3 4 5" xfId="24689" xr:uid="{00000000-0005-0000-0000-00008A4E0000}"/>
    <cellStyle name="40% - Accent6 3 2 2 3 4 6" xfId="24690" xr:uid="{00000000-0005-0000-0000-00008B4E0000}"/>
    <cellStyle name="40% - Accent6 3 2 2 3 4 7" xfId="24691" xr:uid="{00000000-0005-0000-0000-00008C4E0000}"/>
    <cellStyle name="40% - Accent6 3 2 2 3 4_Attribute (16-17)" xfId="11117" xr:uid="{00000000-0005-0000-0000-00008D4E0000}"/>
    <cellStyle name="40% - Accent6 3 2 2 3 5" xfId="11118" xr:uid="{00000000-0005-0000-0000-00008E4E0000}"/>
    <cellStyle name="40% - Accent6 3 2 2 3 6" xfId="11119" xr:uid="{00000000-0005-0000-0000-00008F4E0000}"/>
    <cellStyle name="40% - Accent6 3 2 2 3 7" xfId="11120" xr:uid="{00000000-0005-0000-0000-0000904E0000}"/>
    <cellStyle name="40% - Accent6 3 2 2 3 8" xfId="11121" xr:uid="{00000000-0005-0000-0000-0000914E0000}"/>
    <cellStyle name="40% - Accent6 3 2 2 3 8 2" xfId="11122" xr:uid="{00000000-0005-0000-0000-0000924E0000}"/>
    <cellStyle name="40% - Accent6 3 2 2 3 8 2 2" xfId="24692" xr:uid="{00000000-0005-0000-0000-0000934E0000}"/>
    <cellStyle name="40% - Accent6 3 2 2 3 8 2_CountryRegionMap" xfId="33740" xr:uid="{00000000-0005-0000-0000-0000944E0000}"/>
    <cellStyle name="40% - Accent6 3 2 2 3 8 3" xfId="11123" xr:uid="{00000000-0005-0000-0000-0000954E0000}"/>
    <cellStyle name="40% - Accent6 3 2 2 3 8 3 2" xfId="24693" xr:uid="{00000000-0005-0000-0000-0000964E0000}"/>
    <cellStyle name="40% - Accent6 3 2 2 3 8 3_CountryRegionMap" xfId="33741" xr:uid="{00000000-0005-0000-0000-0000974E0000}"/>
    <cellStyle name="40% - Accent6 3 2 2 3 8 4" xfId="24694" xr:uid="{00000000-0005-0000-0000-0000984E0000}"/>
    <cellStyle name="40% - Accent6 3 2 2 3 8_Attribute (16-17)" xfId="11124" xr:uid="{00000000-0005-0000-0000-0000994E0000}"/>
    <cellStyle name="40% - Accent6 3 2 2 3 9" xfId="11125" xr:uid="{00000000-0005-0000-0000-00009A4E0000}"/>
    <cellStyle name="40% - Accent6 3 2 2 3 9 2" xfId="24695" xr:uid="{00000000-0005-0000-0000-00009B4E0000}"/>
    <cellStyle name="40% - Accent6 3 2 2 3 9_CountryRegionMap" xfId="33742" xr:uid="{00000000-0005-0000-0000-00009C4E0000}"/>
    <cellStyle name="40% - Accent6 3 2 2 3_Attribute (16-17)" xfId="11126" xr:uid="{00000000-0005-0000-0000-00009D4E0000}"/>
    <cellStyle name="40% - Accent6 3 2 2 4" xfId="11127" xr:uid="{00000000-0005-0000-0000-00009E4E0000}"/>
    <cellStyle name="40% - Accent6 3 2 2 4 2" xfId="11128" xr:uid="{00000000-0005-0000-0000-00009F4E0000}"/>
    <cellStyle name="40% - Accent6 3 2 2 4 2 2" xfId="11129" xr:uid="{00000000-0005-0000-0000-0000A04E0000}"/>
    <cellStyle name="40% - Accent6 3 2 2 4 2 2 2" xfId="24696" xr:uid="{00000000-0005-0000-0000-0000A14E0000}"/>
    <cellStyle name="40% - Accent6 3 2 2 4 2 2_CountryRegionMap" xfId="33743" xr:uid="{00000000-0005-0000-0000-0000A24E0000}"/>
    <cellStyle name="40% - Accent6 3 2 2 4 2 3" xfId="11130" xr:uid="{00000000-0005-0000-0000-0000A34E0000}"/>
    <cellStyle name="40% - Accent6 3 2 2 4 2 3 2" xfId="24697" xr:uid="{00000000-0005-0000-0000-0000A44E0000}"/>
    <cellStyle name="40% - Accent6 3 2 2 4 2 3_CountryRegionMap" xfId="33744" xr:uid="{00000000-0005-0000-0000-0000A54E0000}"/>
    <cellStyle name="40% - Accent6 3 2 2 4 2 4" xfId="24698" xr:uid="{00000000-0005-0000-0000-0000A64E0000}"/>
    <cellStyle name="40% - Accent6 3 2 2 4 2_Attribute (16-17)" xfId="11131" xr:uid="{00000000-0005-0000-0000-0000A74E0000}"/>
    <cellStyle name="40% - Accent6 3 2 2 4 3" xfId="11132" xr:uid="{00000000-0005-0000-0000-0000A84E0000}"/>
    <cellStyle name="40% - Accent6 3 2 2 4 3 2" xfId="24699" xr:uid="{00000000-0005-0000-0000-0000A94E0000}"/>
    <cellStyle name="40% - Accent6 3 2 2 4 3_CountryRegionMap" xfId="33745" xr:uid="{00000000-0005-0000-0000-0000AA4E0000}"/>
    <cellStyle name="40% - Accent6 3 2 2 4 4" xfId="24700" xr:uid="{00000000-0005-0000-0000-0000AB4E0000}"/>
    <cellStyle name="40% - Accent6 3 2 2 4 5" xfId="24701" xr:uid="{00000000-0005-0000-0000-0000AC4E0000}"/>
    <cellStyle name="40% - Accent6 3 2 2 4 6" xfId="24702" xr:uid="{00000000-0005-0000-0000-0000AD4E0000}"/>
    <cellStyle name="40% - Accent6 3 2 2 4 7" xfId="24703" xr:uid="{00000000-0005-0000-0000-0000AE4E0000}"/>
    <cellStyle name="40% - Accent6 3 2 2 4_Attribute (16-17)" xfId="11133" xr:uid="{00000000-0005-0000-0000-0000AF4E0000}"/>
    <cellStyle name="40% - Accent6 3 2 2 5" xfId="11134" xr:uid="{00000000-0005-0000-0000-0000B04E0000}"/>
    <cellStyle name="40% - Accent6 3 2 2 5 2" xfId="11135" xr:uid="{00000000-0005-0000-0000-0000B14E0000}"/>
    <cellStyle name="40% - Accent6 3 2 2 5 2 2" xfId="11136" xr:uid="{00000000-0005-0000-0000-0000B24E0000}"/>
    <cellStyle name="40% - Accent6 3 2 2 5 2 2 2" xfId="24704" xr:uid="{00000000-0005-0000-0000-0000B34E0000}"/>
    <cellStyle name="40% - Accent6 3 2 2 5 2 2_CountryRegionMap" xfId="33746" xr:uid="{00000000-0005-0000-0000-0000B44E0000}"/>
    <cellStyle name="40% - Accent6 3 2 2 5 2 3" xfId="11137" xr:uid="{00000000-0005-0000-0000-0000B54E0000}"/>
    <cellStyle name="40% - Accent6 3 2 2 5 2 3 2" xfId="24705" xr:uid="{00000000-0005-0000-0000-0000B64E0000}"/>
    <cellStyle name="40% - Accent6 3 2 2 5 2 3_CountryRegionMap" xfId="33747" xr:uid="{00000000-0005-0000-0000-0000B74E0000}"/>
    <cellStyle name="40% - Accent6 3 2 2 5 2 4" xfId="24706" xr:uid="{00000000-0005-0000-0000-0000B84E0000}"/>
    <cellStyle name="40% - Accent6 3 2 2 5 2_Attribute (16-17)" xfId="11138" xr:uid="{00000000-0005-0000-0000-0000B94E0000}"/>
    <cellStyle name="40% - Accent6 3 2 2 5 3" xfId="11139" xr:uid="{00000000-0005-0000-0000-0000BA4E0000}"/>
    <cellStyle name="40% - Accent6 3 2 2 5 3 2" xfId="24707" xr:uid="{00000000-0005-0000-0000-0000BB4E0000}"/>
    <cellStyle name="40% - Accent6 3 2 2 5 3_CountryRegionMap" xfId="33748" xr:uid="{00000000-0005-0000-0000-0000BC4E0000}"/>
    <cellStyle name="40% - Accent6 3 2 2 5 4" xfId="24708" xr:uid="{00000000-0005-0000-0000-0000BD4E0000}"/>
    <cellStyle name="40% - Accent6 3 2 2 5 5" xfId="24709" xr:uid="{00000000-0005-0000-0000-0000BE4E0000}"/>
    <cellStyle name="40% - Accent6 3 2 2 5 6" xfId="24710" xr:uid="{00000000-0005-0000-0000-0000BF4E0000}"/>
    <cellStyle name="40% - Accent6 3 2 2 5 7" xfId="24711" xr:uid="{00000000-0005-0000-0000-0000C04E0000}"/>
    <cellStyle name="40% - Accent6 3 2 2 5_Attribute (16-17)" xfId="11140" xr:uid="{00000000-0005-0000-0000-0000C14E0000}"/>
    <cellStyle name="40% - Accent6 3 2 2 6" xfId="11141" xr:uid="{00000000-0005-0000-0000-0000C24E0000}"/>
    <cellStyle name="40% - Accent6 3 2 2 6 2" xfId="11142" xr:uid="{00000000-0005-0000-0000-0000C34E0000}"/>
    <cellStyle name="40% - Accent6 3 2 2 6 2 2" xfId="11143" xr:uid="{00000000-0005-0000-0000-0000C44E0000}"/>
    <cellStyle name="40% - Accent6 3 2 2 6 2 2 2" xfId="24712" xr:uid="{00000000-0005-0000-0000-0000C54E0000}"/>
    <cellStyle name="40% - Accent6 3 2 2 6 2 2_CountryRegionMap" xfId="33749" xr:uid="{00000000-0005-0000-0000-0000C64E0000}"/>
    <cellStyle name="40% - Accent6 3 2 2 6 2 3" xfId="11144" xr:uid="{00000000-0005-0000-0000-0000C74E0000}"/>
    <cellStyle name="40% - Accent6 3 2 2 6 2 3 2" xfId="24713" xr:uid="{00000000-0005-0000-0000-0000C84E0000}"/>
    <cellStyle name="40% - Accent6 3 2 2 6 2 3_CountryRegionMap" xfId="33750" xr:uid="{00000000-0005-0000-0000-0000C94E0000}"/>
    <cellStyle name="40% - Accent6 3 2 2 6 2 4" xfId="24714" xr:uid="{00000000-0005-0000-0000-0000CA4E0000}"/>
    <cellStyle name="40% - Accent6 3 2 2 6 2_Attribute (16-17)" xfId="11145" xr:uid="{00000000-0005-0000-0000-0000CB4E0000}"/>
    <cellStyle name="40% - Accent6 3 2 2 6 3" xfId="11146" xr:uid="{00000000-0005-0000-0000-0000CC4E0000}"/>
    <cellStyle name="40% - Accent6 3 2 2 6 3 2" xfId="24715" xr:uid="{00000000-0005-0000-0000-0000CD4E0000}"/>
    <cellStyle name="40% - Accent6 3 2 2 6 3_CountryRegionMap" xfId="33751" xr:uid="{00000000-0005-0000-0000-0000CE4E0000}"/>
    <cellStyle name="40% - Accent6 3 2 2 6 4" xfId="24716" xr:uid="{00000000-0005-0000-0000-0000CF4E0000}"/>
    <cellStyle name="40% - Accent6 3 2 2 6 5" xfId="24717" xr:uid="{00000000-0005-0000-0000-0000D04E0000}"/>
    <cellStyle name="40% - Accent6 3 2 2 6 6" xfId="24718" xr:uid="{00000000-0005-0000-0000-0000D14E0000}"/>
    <cellStyle name="40% - Accent6 3 2 2 6 7" xfId="24719" xr:uid="{00000000-0005-0000-0000-0000D24E0000}"/>
    <cellStyle name="40% - Accent6 3 2 2 6_Attribute (16-17)" xfId="11147" xr:uid="{00000000-0005-0000-0000-0000D34E0000}"/>
    <cellStyle name="40% - Accent6 3 2 2 7" xfId="11148" xr:uid="{00000000-0005-0000-0000-0000D44E0000}"/>
    <cellStyle name="40% - Accent6 3 2 2 8" xfId="11149" xr:uid="{00000000-0005-0000-0000-0000D54E0000}"/>
    <cellStyle name="40% - Accent6 3 2 2 9" xfId="11150" xr:uid="{00000000-0005-0000-0000-0000D64E0000}"/>
    <cellStyle name="40% - Accent6 3 2 2_Attribute" xfId="18065" xr:uid="{00000000-0005-0000-0000-0000D74E0000}"/>
    <cellStyle name="40% - Accent6 3 2 3" xfId="11151" xr:uid="{00000000-0005-0000-0000-0000D84E0000}"/>
    <cellStyle name="40% - Accent6 3 2 3 10" xfId="24720" xr:uid="{00000000-0005-0000-0000-0000D94E0000}"/>
    <cellStyle name="40% - Accent6 3 2 3 2" xfId="11152" xr:uid="{00000000-0005-0000-0000-0000DA4E0000}"/>
    <cellStyle name="40% - Accent6 3 2 3 2 2" xfId="11153" xr:uid="{00000000-0005-0000-0000-0000DB4E0000}"/>
    <cellStyle name="40% - Accent6 3 2 3 2 2 2" xfId="11154" xr:uid="{00000000-0005-0000-0000-0000DC4E0000}"/>
    <cellStyle name="40% - Accent6 3 2 3 2 2 2 2" xfId="24721" xr:uid="{00000000-0005-0000-0000-0000DD4E0000}"/>
    <cellStyle name="40% - Accent6 3 2 3 2 2 2_CountryRegionMap" xfId="33752" xr:uid="{00000000-0005-0000-0000-0000DE4E0000}"/>
    <cellStyle name="40% - Accent6 3 2 3 2 2 3" xfId="11155" xr:uid="{00000000-0005-0000-0000-0000DF4E0000}"/>
    <cellStyle name="40% - Accent6 3 2 3 2 2 3 2" xfId="24722" xr:uid="{00000000-0005-0000-0000-0000E04E0000}"/>
    <cellStyle name="40% - Accent6 3 2 3 2 2 3_CountryRegionMap" xfId="33753" xr:uid="{00000000-0005-0000-0000-0000E14E0000}"/>
    <cellStyle name="40% - Accent6 3 2 3 2 2 4" xfId="24723" xr:uid="{00000000-0005-0000-0000-0000E24E0000}"/>
    <cellStyle name="40% - Accent6 3 2 3 2 2_Attribute (16-17)" xfId="11156" xr:uid="{00000000-0005-0000-0000-0000E34E0000}"/>
    <cellStyle name="40% - Accent6 3 2 3 2 3" xfId="11157" xr:uid="{00000000-0005-0000-0000-0000E44E0000}"/>
    <cellStyle name="40% - Accent6 3 2 3 2 3 2" xfId="24724" xr:uid="{00000000-0005-0000-0000-0000E54E0000}"/>
    <cellStyle name="40% - Accent6 3 2 3 2 3_CountryRegionMap" xfId="33754" xr:uid="{00000000-0005-0000-0000-0000E64E0000}"/>
    <cellStyle name="40% - Accent6 3 2 3 2 4" xfId="24725" xr:uid="{00000000-0005-0000-0000-0000E74E0000}"/>
    <cellStyle name="40% - Accent6 3 2 3 2 5" xfId="24726" xr:uid="{00000000-0005-0000-0000-0000E84E0000}"/>
    <cellStyle name="40% - Accent6 3 2 3 2 6" xfId="24727" xr:uid="{00000000-0005-0000-0000-0000E94E0000}"/>
    <cellStyle name="40% - Accent6 3 2 3 2 7" xfId="24728" xr:uid="{00000000-0005-0000-0000-0000EA4E0000}"/>
    <cellStyle name="40% - Accent6 3 2 3 2_Attribute (16-17)" xfId="11158" xr:uid="{00000000-0005-0000-0000-0000EB4E0000}"/>
    <cellStyle name="40% - Accent6 3 2 3 3" xfId="11159" xr:uid="{00000000-0005-0000-0000-0000EC4E0000}"/>
    <cellStyle name="40% - Accent6 3 2 3 3 2" xfId="11160" xr:uid="{00000000-0005-0000-0000-0000ED4E0000}"/>
    <cellStyle name="40% - Accent6 3 2 3 3 2 2" xfId="11161" xr:uid="{00000000-0005-0000-0000-0000EE4E0000}"/>
    <cellStyle name="40% - Accent6 3 2 3 3 2 2 2" xfId="24729" xr:uid="{00000000-0005-0000-0000-0000EF4E0000}"/>
    <cellStyle name="40% - Accent6 3 2 3 3 2 2_CountryRegionMap" xfId="33755" xr:uid="{00000000-0005-0000-0000-0000F04E0000}"/>
    <cellStyle name="40% - Accent6 3 2 3 3 2 3" xfId="11162" xr:uid="{00000000-0005-0000-0000-0000F14E0000}"/>
    <cellStyle name="40% - Accent6 3 2 3 3 2 3 2" xfId="24730" xr:uid="{00000000-0005-0000-0000-0000F24E0000}"/>
    <cellStyle name="40% - Accent6 3 2 3 3 2 3_CountryRegionMap" xfId="33756" xr:uid="{00000000-0005-0000-0000-0000F34E0000}"/>
    <cellStyle name="40% - Accent6 3 2 3 3 2 4" xfId="24731" xr:uid="{00000000-0005-0000-0000-0000F44E0000}"/>
    <cellStyle name="40% - Accent6 3 2 3 3 2_Attribute (16-17)" xfId="11163" xr:uid="{00000000-0005-0000-0000-0000F54E0000}"/>
    <cellStyle name="40% - Accent6 3 2 3 3 3" xfId="11164" xr:uid="{00000000-0005-0000-0000-0000F64E0000}"/>
    <cellStyle name="40% - Accent6 3 2 3 3 3 2" xfId="24732" xr:uid="{00000000-0005-0000-0000-0000F74E0000}"/>
    <cellStyle name="40% - Accent6 3 2 3 3 3_CountryRegionMap" xfId="33757" xr:uid="{00000000-0005-0000-0000-0000F84E0000}"/>
    <cellStyle name="40% - Accent6 3 2 3 3 4" xfId="24733" xr:uid="{00000000-0005-0000-0000-0000F94E0000}"/>
    <cellStyle name="40% - Accent6 3 2 3 3 5" xfId="24734" xr:uid="{00000000-0005-0000-0000-0000FA4E0000}"/>
    <cellStyle name="40% - Accent6 3 2 3 3 6" xfId="24735" xr:uid="{00000000-0005-0000-0000-0000FB4E0000}"/>
    <cellStyle name="40% - Accent6 3 2 3 3 7" xfId="24736" xr:uid="{00000000-0005-0000-0000-0000FC4E0000}"/>
    <cellStyle name="40% - Accent6 3 2 3 3_Attribute (16-17)" xfId="11165" xr:uid="{00000000-0005-0000-0000-0000FD4E0000}"/>
    <cellStyle name="40% - Accent6 3 2 3 4" xfId="11166" xr:uid="{00000000-0005-0000-0000-0000FE4E0000}"/>
    <cellStyle name="40% - Accent6 3 2 3 4 2" xfId="11167" xr:uid="{00000000-0005-0000-0000-0000FF4E0000}"/>
    <cellStyle name="40% - Accent6 3 2 3 4 2 2" xfId="11168" xr:uid="{00000000-0005-0000-0000-0000004F0000}"/>
    <cellStyle name="40% - Accent6 3 2 3 4 2 2 2" xfId="24737" xr:uid="{00000000-0005-0000-0000-0000014F0000}"/>
    <cellStyle name="40% - Accent6 3 2 3 4 2 2_CountryRegionMap" xfId="33758" xr:uid="{00000000-0005-0000-0000-0000024F0000}"/>
    <cellStyle name="40% - Accent6 3 2 3 4 2 3" xfId="11169" xr:uid="{00000000-0005-0000-0000-0000034F0000}"/>
    <cellStyle name="40% - Accent6 3 2 3 4 2 3 2" xfId="24738" xr:uid="{00000000-0005-0000-0000-0000044F0000}"/>
    <cellStyle name="40% - Accent6 3 2 3 4 2 3_CountryRegionMap" xfId="33759" xr:uid="{00000000-0005-0000-0000-0000054F0000}"/>
    <cellStyle name="40% - Accent6 3 2 3 4 2 4" xfId="24739" xr:uid="{00000000-0005-0000-0000-0000064F0000}"/>
    <cellStyle name="40% - Accent6 3 2 3 4 2_Attribute (16-17)" xfId="11170" xr:uid="{00000000-0005-0000-0000-0000074F0000}"/>
    <cellStyle name="40% - Accent6 3 2 3 4 3" xfId="11171" xr:uid="{00000000-0005-0000-0000-0000084F0000}"/>
    <cellStyle name="40% - Accent6 3 2 3 4 3 2" xfId="24740" xr:uid="{00000000-0005-0000-0000-0000094F0000}"/>
    <cellStyle name="40% - Accent6 3 2 3 4 3_CountryRegionMap" xfId="33760" xr:uid="{00000000-0005-0000-0000-00000A4F0000}"/>
    <cellStyle name="40% - Accent6 3 2 3 4 4" xfId="24741" xr:uid="{00000000-0005-0000-0000-00000B4F0000}"/>
    <cellStyle name="40% - Accent6 3 2 3 4 5" xfId="24742" xr:uid="{00000000-0005-0000-0000-00000C4F0000}"/>
    <cellStyle name="40% - Accent6 3 2 3 4 6" xfId="24743" xr:uid="{00000000-0005-0000-0000-00000D4F0000}"/>
    <cellStyle name="40% - Accent6 3 2 3 4 7" xfId="24744" xr:uid="{00000000-0005-0000-0000-00000E4F0000}"/>
    <cellStyle name="40% - Accent6 3 2 3 4_Attribute (16-17)" xfId="11172" xr:uid="{00000000-0005-0000-0000-00000F4F0000}"/>
    <cellStyle name="40% - Accent6 3 2 3 5" xfId="11173" xr:uid="{00000000-0005-0000-0000-0000104F0000}"/>
    <cellStyle name="40% - Accent6 3 2 3 6" xfId="11174" xr:uid="{00000000-0005-0000-0000-0000114F0000}"/>
    <cellStyle name="40% - Accent6 3 2 3 7" xfId="11175" xr:uid="{00000000-0005-0000-0000-0000124F0000}"/>
    <cellStyle name="40% - Accent6 3 2 3 8" xfId="11176" xr:uid="{00000000-0005-0000-0000-0000134F0000}"/>
    <cellStyle name="40% - Accent6 3 2 3 8 2" xfId="11177" xr:uid="{00000000-0005-0000-0000-0000144F0000}"/>
    <cellStyle name="40% - Accent6 3 2 3 8 2 2" xfId="24745" xr:uid="{00000000-0005-0000-0000-0000154F0000}"/>
    <cellStyle name="40% - Accent6 3 2 3 8 2_CountryRegionMap" xfId="33761" xr:uid="{00000000-0005-0000-0000-0000164F0000}"/>
    <cellStyle name="40% - Accent6 3 2 3 8 3" xfId="11178" xr:uid="{00000000-0005-0000-0000-0000174F0000}"/>
    <cellStyle name="40% - Accent6 3 2 3 8 3 2" xfId="24746" xr:uid="{00000000-0005-0000-0000-0000184F0000}"/>
    <cellStyle name="40% - Accent6 3 2 3 8 3_CountryRegionMap" xfId="33762" xr:uid="{00000000-0005-0000-0000-0000194F0000}"/>
    <cellStyle name="40% - Accent6 3 2 3 8 4" xfId="24747" xr:uid="{00000000-0005-0000-0000-00001A4F0000}"/>
    <cellStyle name="40% - Accent6 3 2 3 8_Attribute (16-17)" xfId="11179" xr:uid="{00000000-0005-0000-0000-00001B4F0000}"/>
    <cellStyle name="40% - Accent6 3 2 3 9" xfId="11180" xr:uid="{00000000-0005-0000-0000-00001C4F0000}"/>
    <cellStyle name="40% - Accent6 3 2 3 9 2" xfId="24748" xr:uid="{00000000-0005-0000-0000-00001D4F0000}"/>
    <cellStyle name="40% - Accent6 3 2 3 9_CountryRegionMap" xfId="33763" xr:uid="{00000000-0005-0000-0000-00001E4F0000}"/>
    <cellStyle name="40% - Accent6 3 2 3_Attribute (16-17)" xfId="11181" xr:uid="{00000000-0005-0000-0000-00001F4F0000}"/>
    <cellStyle name="40% - Accent6 3 2 4" xfId="11182" xr:uid="{00000000-0005-0000-0000-0000204F0000}"/>
    <cellStyle name="40% - Accent6 3 2 4 10" xfId="24749" xr:uid="{00000000-0005-0000-0000-0000214F0000}"/>
    <cellStyle name="40% - Accent6 3 2 4 2" xfId="11183" xr:uid="{00000000-0005-0000-0000-0000224F0000}"/>
    <cellStyle name="40% - Accent6 3 2 4 2 2" xfId="11184" xr:uid="{00000000-0005-0000-0000-0000234F0000}"/>
    <cellStyle name="40% - Accent6 3 2 4 2 2 2" xfId="11185" xr:uid="{00000000-0005-0000-0000-0000244F0000}"/>
    <cellStyle name="40% - Accent6 3 2 4 2 2 2 2" xfId="24750" xr:uid="{00000000-0005-0000-0000-0000254F0000}"/>
    <cellStyle name="40% - Accent6 3 2 4 2 2 2_CountryRegionMap" xfId="33764" xr:uid="{00000000-0005-0000-0000-0000264F0000}"/>
    <cellStyle name="40% - Accent6 3 2 4 2 2 3" xfId="11186" xr:uid="{00000000-0005-0000-0000-0000274F0000}"/>
    <cellStyle name="40% - Accent6 3 2 4 2 2 3 2" xfId="24751" xr:uid="{00000000-0005-0000-0000-0000284F0000}"/>
    <cellStyle name="40% - Accent6 3 2 4 2 2 3_CountryRegionMap" xfId="33765" xr:uid="{00000000-0005-0000-0000-0000294F0000}"/>
    <cellStyle name="40% - Accent6 3 2 4 2 2 4" xfId="24752" xr:uid="{00000000-0005-0000-0000-00002A4F0000}"/>
    <cellStyle name="40% - Accent6 3 2 4 2 2_Attribute (16-17)" xfId="11187" xr:uid="{00000000-0005-0000-0000-00002B4F0000}"/>
    <cellStyle name="40% - Accent6 3 2 4 2 3" xfId="11188" xr:uid="{00000000-0005-0000-0000-00002C4F0000}"/>
    <cellStyle name="40% - Accent6 3 2 4 2 3 2" xfId="24753" xr:uid="{00000000-0005-0000-0000-00002D4F0000}"/>
    <cellStyle name="40% - Accent6 3 2 4 2 3_CountryRegionMap" xfId="33766" xr:uid="{00000000-0005-0000-0000-00002E4F0000}"/>
    <cellStyle name="40% - Accent6 3 2 4 2 4" xfId="24754" xr:uid="{00000000-0005-0000-0000-00002F4F0000}"/>
    <cellStyle name="40% - Accent6 3 2 4 2 5" xfId="24755" xr:uid="{00000000-0005-0000-0000-0000304F0000}"/>
    <cellStyle name="40% - Accent6 3 2 4 2 6" xfId="24756" xr:uid="{00000000-0005-0000-0000-0000314F0000}"/>
    <cellStyle name="40% - Accent6 3 2 4 2 7" xfId="24757" xr:uid="{00000000-0005-0000-0000-0000324F0000}"/>
    <cellStyle name="40% - Accent6 3 2 4 2_Attribute (16-17)" xfId="11189" xr:uid="{00000000-0005-0000-0000-0000334F0000}"/>
    <cellStyle name="40% - Accent6 3 2 4 3" xfId="11190" xr:uid="{00000000-0005-0000-0000-0000344F0000}"/>
    <cellStyle name="40% - Accent6 3 2 4 3 2" xfId="11191" xr:uid="{00000000-0005-0000-0000-0000354F0000}"/>
    <cellStyle name="40% - Accent6 3 2 4 3 2 2" xfId="11192" xr:uid="{00000000-0005-0000-0000-0000364F0000}"/>
    <cellStyle name="40% - Accent6 3 2 4 3 2 2 2" xfId="24758" xr:uid="{00000000-0005-0000-0000-0000374F0000}"/>
    <cellStyle name="40% - Accent6 3 2 4 3 2 2_CountryRegionMap" xfId="33767" xr:uid="{00000000-0005-0000-0000-0000384F0000}"/>
    <cellStyle name="40% - Accent6 3 2 4 3 2 3" xfId="11193" xr:uid="{00000000-0005-0000-0000-0000394F0000}"/>
    <cellStyle name="40% - Accent6 3 2 4 3 2 3 2" xfId="24759" xr:uid="{00000000-0005-0000-0000-00003A4F0000}"/>
    <cellStyle name="40% - Accent6 3 2 4 3 2 3_CountryRegionMap" xfId="33768" xr:uid="{00000000-0005-0000-0000-00003B4F0000}"/>
    <cellStyle name="40% - Accent6 3 2 4 3 2 4" xfId="24760" xr:uid="{00000000-0005-0000-0000-00003C4F0000}"/>
    <cellStyle name="40% - Accent6 3 2 4 3 2_Attribute (16-17)" xfId="11194" xr:uid="{00000000-0005-0000-0000-00003D4F0000}"/>
    <cellStyle name="40% - Accent6 3 2 4 3 3" xfId="11195" xr:uid="{00000000-0005-0000-0000-00003E4F0000}"/>
    <cellStyle name="40% - Accent6 3 2 4 3 3 2" xfId="24761" xr:uid="{00000000-0005-0000-0000-00003F4F0000}"/>
    <cellStyle name="40% - Accent6 3 2 4 3 3_CountryRegionMap" xfId="33769" xr:uid="{00000000-0005-0000-0000-0000404F0000}"/>
    <cellStyle name="40% - Accent6 3 2 4 3 4" xfId="24762" xr:uid="{00000000-0005-0000-0000-0000414F0000}"/>
    <cellStyle name="40% - Accent6 3 2 4 3 5" xfId="24763" xr:uid="{00000000-0005-0000-0000-0000424F0000}"/>
    <cellStyle name="40% - Accent6 3 2 4 3 6" xfId="24764" xr:uid="{00000000-0005-0000-0000-0000434F0000}"/>
    <cellStyle name="40% - Accent6 3 2 4 3 7" xfId="24765" xr:uid="{00000000-0005-0000-0000-0000444F0000}"/>
    <cellStyle name="40% - Accent6 3 2 4 3_Attribute (16-17)" xfId="11196" xr:uid="{00000000-0005-0000-0000-0000454F0000}"/>
    <cellStyle name="40% - Accent6 3 2 4 4" xfId="11197" xr:uid="{00000000-0005-0000-0000-0000464F0000}"/>
    <cellStyle name="40% - Accent6 3 2 4 4 2" xfId="11198" xr:uid="{00000000-0005-0000-0000-0000474F0000}"/>
    <cellStyle name="40% - Accent6 3 2 4 4 2 2" xfId="11199" xr:uid="{00000000-0005-0000-0000-0000484F0000}"/>
    <cellStyle name="40% - Accent6 3 2 4 4 2 2 2" xfId="24766" xr:uid="{00000000-0005-0000-0000-0000494F0000}"/>
    <cellStyle name="40% - Accent6 3 2 4 4 2 2_CountryRegionMap" xfId="33770" xr:uid="{00000000-0005-0000-0000-00004A4F0000}"/>
    <cellStyle name="40% - Accent6 3 2 4 4 2 3" xfId="11200" xr:uid="{00000000-0005-0000-0000-00004B4F0000}"/>
    <cellStyle name="40% - Accent6 3 2 4 4 2 3 2" xfId="24767" xr:uid="{00000000-0005-0000-0000-00004C4F0000}"/>
    <cellStyle name="40% - Accent6 3 2 4 4 2 3_CountryRegionMap" xfId="33771" xr:uid="{00000000-0005-0000-0000-00004D4F0000}"/>
    <cellStyle name="40% - Accent6 3 2 4 4 2 4" xfId="24768" xr:uid="{00000000-0005-0000-0000-00004E4F0000}"/>
    <cellStyle name="40% - Accent6 3 2 4 4 2_Attribute (16-17)" xfId="11201" xr:uid="{00000000-0005-0000-0000-00004F4F0000}"/>
    <cellStyle name="40% - Accent6 3 2 4 4 3" xfId="11202" xr:uid="{00000000-0005-0000-0000-0000504F0000}"/>
    <cellStyle name="40% - Accent6 3 2 4 4 3 2" xfId="24769" xr:uid="{00000000-0005-0000-0000-0000514F0000}"/>
    <cellStyle name="40% - Accent6 3 2 4 4 3_CountryRegionMap" xfId="33772" xr:uid="{00000000-0005-0000-0000-0000524F0000}"/>
    <cellStyle name="40% - Accent6 3 2 4 4 4" xfId="24770" xr:uid="{00000000-0005-0000-0000-0000534F0000}"/>
    <cellStyle name="40% - Accent6 3 2 4 4 5" xfId="24771" xr:uid="{00000000-0005-0000-0000-0000544F0000}"/>
    <cellStyle name="40% - Accent6 3 2 4 4 6" xfId="24772" xr:uid="{00000000-0005-0000-0000-0000554F0000}"/>
    <cellStyle name="40% - Accent6 3 2 4 4 7" xfId="24773" xr:uid="{00000000-0005-0000-0000-0000564F0000}"/>
    <cellStyle name="40% - Accent6 3 2 4 4_Attribute (16-17)" xfId="11203" xr:uid="{00000000-0005-0000-0000-0000574F0000}"/>
    <cellStyle name="40% - Accent6 3 2 4 5" xfId="11204" xr:uid="{00000000-0005-0000-0000-0000584F0000}"/>
    <cellStyle name="40% - Accent6 3 2 4 6" xfId="11205" xr:uid="{00000000-0005-0000-0000-0000594F0000}"/>
    <cellStyle name="40% - Accent6 3 2 4 7" xfId="11206" xr:uid="{00000000-0005-0000-0000-00005A4F0000}"/>
    <cellStyle name="40% - Accent6 3 2 4 8" xfId="11207" xr:uid="{00000000-0005-0000-0000-00005B4F0000}"/>
    <cellStyle name="40% - Accent6 3 2 4 8 2" xfId="11208" xr:uid="{00000000-0005-0000-0000-00005C4F0000}"/>
    <cellStyle name="40% - Accent6 3 2 4 8 2 2" xfId="24774" xr:uid="{00000000-0005-0000-0000-00005D4F0000}"/>
    <cellStyle name="40% - Accent6 3 2 4 8 2_CountryRegionMap" xfId="33773" xr:uid="{00000000-0005-0000-0000-00005E4F0000}"/>
    <cellStyle name="40% - Accent6 3 2 4 8 3" xfId="11209" xr:uid="{00000000-0005-0000-0000-00005F4F0000}"/>
    <cellStyle name="40% - Accent6 3 2 4 8 3 2" xfId="24775" xr:uid="{00000000-0005-0000-0000-0000604F0000}"/>
    <cellStyle name="40% - Accent6 3 2 4 8 3_CountryRegionMap" xfId="33774" xr:uid="{00000000-0005-0000-0000-0000614F0000}"/>
    <cellStyle name="40% - Accent6 3 2 4 8 4" xfId="24776" xr:uid="{00000000-0005-0000-0000-0000624F0000}"/>
    <cellStyle name="40% - Accent6 3 2 4 8_Attribute (16-17)" xfId="11210" xr:uid="{00000000-0005-0000-0000-0000634F0000}"/>
    <cellStyle name="40% - Accent6 3 2 4 9" xfId="11211" xr:uid="{00000000-0005-0000-0000-0000644F0000}"/>
    <cellStyle name="40% - Accent6 3 2 4 9 2" xfId="24777" xr:uid="{00000000-0005-0000-0000-0000654F0000}"/>
    <cellStyle name="40% - Accent6 3 2 4 9_CountryRegionMap" xfId="33775" xr:uid="{00000000-0005-0000-0000-0000664F0000}"/>
    <cellStyle name="40% - Accent6 3 2 4_Attribute (16-17)" xfId="11212" xr:uid="{00000000-0005-0000-0000-0000674F0000}"/>
    <cellStyle name="40% - Accent6 3 2 5" xfId="11213" xr:uid="{00000000-0005-0000-0000-0000684F0000}"/>
    <cellStyle name="40% - Accent6 3 2 5 2" xfId="11214" xr:uid="{00000000-0005-0000-0000-0000694F0000}"/>
    <cellStyle name="40% - Accent6 3 2 5 2 2" xfId="11215" xr:uid="{00000000-0005-0000-0000-00006A4F0000}"/>
    <cellStyle name="40% - Accent6 3 2 5 2 2 2" xfId="24778" xr:uid="{00000000-0005-0000-0000-00006B4F0000}"/>
    <cellStyle name="40% - Accent6 3 2 5 2 2_CountryRegionMap" xfId="33776" xr:uid="{00000000-0005-0000-0000-00006C4F0000}"/>
    <cellStyle name="40% - Accent6 3 2 5 2 3" xfId="11216" xr:uid="{00000000-0005-0000-0000-00006D4F0000}"/>
    <cellStyle name="40% - Accent6 3 2 5 2 3 2" xfId="24779" xr:uid="{00000000-0005-0000-0000-00006E4F0000}"/>
    <cellStyle name="40% - Accent6 3 2 5 2 3_CountryRegionMap" xfId="33777" xr:uid="{00000000-0005-0000-0000-00006F4F0000}"/>
    <cellStyle name="40% - Accent6 3 2 5 2 4" xfId="24780" xr:uid="{00000000-0005-0000-0000-0000704F0000}"/>
    <cellStyle name="40% - Accent6 3 2 5 2_Attribute (16-17)" xfId="11217" xr:uid="{00000000-0005-0000-0000-0000714F0000}"/>
    <cellStyle name="40% - Accent6 3 2 5 3" xfId="11218" xr:uid="{00000000-0005-0000-0000-0000724F0000}"/>
    <cellStyle name="40% - Accent6 3 2 5 3 2" xfId="24781" xr:uid="{00000000-0005-0000-0000-0000734F0000}"/>
    <cellStyle name="40% - Accent6 3 2 5 3_CountryRegionMap" xfId="33778" xr:uid="{00000000-0005-0000-0000-0000744F0000}"/>
    <cellStyle name="40% - Accent6 3 2 5 4" xfId="24782" xr:uid="{00000000-0005-0000-0000-0000754F0000}"/>
    <cellStyle name="40% - Accent6 3 2 5 5" xfId="24783" xr:uid="{00000000-0005-0000-0000-0000764F0000}"/>
    <cellStyle name="40% - Accent6 3 2 5 6" xfId="24784" xr:uid="{00000000-0005-0000-0000-0000774F0000}"/>
    <cellStyle name="40% - Accent6 3 2 5 7" xfId="24785" xr:uid="{00000000-0005-0000-0000-0000784F0000}"/>
    <cellStyle name="40% - Accent6 3 2 5_Attribute (16-17)" xfId="11219" xr:uid="{00000000-0005-0000-0000-0000794F0000}"/>
    <cellStyle name="40% - Accent6 3 2 6" xfId="11220" xr:uid="{00000000-0005-0000-0000-00007A4F0000}"/>
    <cellStyle name="40% - Accent6 3 2 6 2" xfId="11221" xr:uid="{00000000-0005-0000-0000-00007B4F0000}"/>
    <cellStyle name="40% - Accent6 3 2 6 2 2" xfId="11222" xr:uid="{00000000-0005-0000-0000-00007C4F0000}"/>
    <cellStyle name="40% - Accent6 3 2 6 2 2 2" xfId="24786" xr:uid="{00000000-0005-0000-0000-00007D4F0000}"/>
    <cellStyle name="40% - Accent6 3 2 6 2 2_CountryRegionMap" xfId="33779" xr:uid="{00000000-0005-0000-0000-00007E4F0000}"/>
    <cellStyle name="40% - Accent6 3 2 6 2 3" xfId="11223" xr:uid="{00000000-0005-0000-0000-00007F4F0000}"/>
    <cellStyle name="40% - Accent6 3 2 6 2 3 2" xfId="24787" xr:uid="{00000000-0005-0000-0000-0000804F0000}"/>
    <cellStyle name="40% - Accent6 3 2 6 2 3_CountryRegionMap" xfId="33780" xr:uid="{00000000-0005-0000-0000-0000814F0000}"/>
    <cellStyle name="40% - Accent6 3 2 6 2 4" xfId="24788" xr:uid="{00000000-0005-0000-0000-0000824F0000}"/>
    <cellStyle name="40% - Accent6 3 2 6 2_Attribute (16-17)" xfId="11224" xr:uid="{00000000-0005-0000-0000-0000834F0000}"/>
    <cellStyle name="40% - Accent6 3 2 6 3" xfId="11225" xr:uid="{00000000-0005-0000-0000-0000844F0000}"/>
    <cellStyle name="40% - Accent6 3 2 6 3 2" xfId="24789" xr:uid="{00000000-0005-0000-0000-0000854F0000}"/>
    <cellStyle name="40% - Accent6 3 2 6 3_CountryRegionMap" xfId="33781" xr:uid="{00000000-0005-0000-0000-0000864F0000}"/>
    <cellStyle name="40% - Accent6 3 2 6 4" xfId="24790" xr:uid="{00000000-0005-0000-0000-0000874F0000}"/>
    <cellStyle name="40% - Accent6 3 2 6 5" xfId="24791" xr:uid="{00000000-0005-0000-0000-0000884F0000}"/>
    <cellStyle name="40% - Accent6 3 2 6 6" xfId="24792" xr:uid="{00000000-0005-0000-0000-0000894F0000}"/>
    <cellStyle name="40% - Accent6 3 2 6 7" xfId="24793" xr:uid="{00000000-0005-0000-0000-00008A4F0000}"/>
    <cellStyle name="40% - Accent6 3 2 6_Attribute (16-17)" xfId="11226" xr:uid="{00000000-0005-0000-0000-00008B4F0000}"/>
    <cellStyle name="40% - Accent6 3 2 7" xfId="11227" xr:uid="{00000000-0005-0000-0000-00008C4F0000}"/>
    <cellStyle name="40% - Accent6 3 2 7 2" xfId="11228" xr:uid="{00000000-0005-0000-0000-00008D4F0000}"/>
    <cellStyle name="40% - Accent6 3 2 7 2 2" xfId="11229" xr:uid="{00000000-0005-0000-0000-00008E4F0000}"/>
    <cellStyle name="40% - Accent6 3 2 7 2 2 2" xfId="24794" xr:uid="{00000000-0005-0000-0000-00008F4F0000}"/>
    <cellStyle name="40% - Accent6 3 2 7 2 2_CountryRegionMap" xfId="33782" xr:uid="{00000000-0005-0000-0000-0000904F0000}"/>
    <cellStyle name="40% - Accent6 3 2 7 2 3" xfId="11230" xr:uid="{00000000-0005-0000-0000-0000914F0000}"/>
    <cellStyle name="40% - Accent6 3 2 7 2 3 2" xfId="24795" xr:uid="{00000000-0005-0000-0000-0000924F0000}"/>
    <cellStyle name="40% - Accent6 3 2 7 2 3_CountryRegionMap" xfId="33783" xr:uid="{00000000-0005-0000-0000-0000934F0000}"/>
    <cellStyle name="40% - Accent6 3 2 7 2 4" xfId="24796" xr:uid="{00000000-0005-0000-0000-0000944F0000}"/>
    <cellStyle name="40% - Accent6 3 2 7 2_Attribute (16-17)" xfId="11231" xr:uid="{00000000-0005-0000-0000-0000954F0000}"/>
    <cellStyle name="40% - Accent6 3 2 7 3" xfId="11232" xr:uid="{00000000-0005-0000-0000-0000964F0000}"/>
    <cellStyle name="40% - Accent6 3 2 7 3 2" xfId="24797" xr:uid="{00000000-0005-0000-0000-0000974F0000}"/>
    <cellStyle name="40% - Accent6 3 2 7 3_CountryRegionMap" xfId="33784" xr:uid="{00000000-0005-0000-0000-0000984F0000}"/>
    <cellStyle name="40% - Accent6 3 2 7 4" xfId="24798" xr:uid="{00000000-0005-0000-0000-0000994F0000}"/>
    <cellStyle name="40% - Accent6 3 2 7 5" xfId="24799" xr:uid="{00000000-0005-0000-0000-00009A4F0000}"/>
    <cellStyle name="40% - Accent6 3 2 7 6" xfId="24800" xr:uid="{00000000-0005-0000-0000-00009B4F0000}"/>
    <cellStyle name="40% - Accent6 3 2 7 7" xfId="24801" xr:uid="{00000000-0005-0000-0000-00009C4F0000}"/>
    <cellStyle name="40% - Accent6 3 2 7_Attribute (16-17)" xfId="11233" xr:uid="{00000000-0005-0000-0000-00009D4F0000}"/>
    <cellStyle name="40% - Accent6 3 2 8" xfId="11234" xr:uid="{00000000-0005-0000-0000-00009E4F0000}"/>
    <cellStyle name="40% - Accent6 3 2 9" xfId="11235" xr:uid="{00000000-0005-0000-0000-00009F4F0000}"/>
    <cellStyle name="40% - Accent6 3 2_Attribute" xfId="18064" xr:uid="{00000000-0005-0000-0000-0000A04F0000}"/>
    <cellStyle name="40% - Accent6 3 3" xfId="241" xr:uid="{00000000-0005-0000-0000-0000A14F0000}"/>
    <cellStyle name="40% - Accent6 3 3 10" xfId="11236" xr:uid="{00000000-0005-0000-0000-0000A24F0000}"/>
    <cellStyle name="40% - Accent6 3 3 10 2" xfId="11237" xr:uid="{00000000-0005-0000-0000-0000A34F0000}"/>
    <cellStyle name="40% - Accent6 3 3 10 2 2" xfId="24802" xr:uid="{00000000-0005-0000-0000-0000A44F0000}"/>
    <cellStyle name="40% - Accent6 3 3 10 2_CountryRegionMap" xfId="33785" xr:uid="{00000000-0005-0000-0000-0000A54F0000}"/>
    <cellStyle name="40% - Accent6 3 3 10 3" xfId="11238" xr:uid="{00000000-0005-0000-0000-0000A64F0000}"/>
    <cellStyle name="40% - Accent6 3 3 10 3 2" xfId="24803" xr:uid="{00000000-0005-0000-0000-0000A74F0000}"/>
    <cellStyle name="40% - Accent6 3 3 10 3_CountryRegionMap" xfId="33786" xr:uid="{00000000-0005-0000-0000-0000A84F0000}"/>
    <cellStyle name="40% - Accent6 3 3 10 4" xfId="24804" xr:uid="{00000000-0005-0000-0000-0000A94F0000}"/>
    <cellStyle name="40% - Accent6 3 3 10_Attribute (16-17)" xfId="11239" xr:uid="{00000000-0005-0000-0000-0000AA4F0000}"/>
    <cellStyle name="40% - Accent6 3 3 11" xfId="11240" xr:uid="{00000000-0005-0000-0000-0000AB4F0000}"/>
    <cellStyle name="40% - Accent6 3 3 11 2" xfId="24805" xr:uid="{00000000-0005-0000-0000-0000AC4F0000}"/>
    <cellStyle name="40% - Accent6 3 3 11_CountryRegionMap" xfId="33787" xr:uid="{00000000-0005-0000-0000-0000AD4F0000}"/>
    <cellStyle name="40% - Accent6 3 3 12" xfId="24806" xr:uid="{00000000-0005-0000-0000-0000AE4F0000}"/>
    <cellStyle name="40% - Accent6 3 3 13" xfId="24807" xr:uid="{00000000-0005-0000-0000-0000AF4F0000}"/>
    <cellStyle name="40% - Accent6 3 3 14" xfId="24808" xr:uid="{00000000-0005-0000-0000-0000B04F0000}"/>
    <cellStyle name="40% - Accent6 3 3 15" xfId="24809" xr:uid="{00000000-0005-0000-0000-0000B14F0000}"/>
    <cellStyle name="40% - Accent6 3 3 16" xfId="24810" xr:uid="{00000000-0005-0000-0000-0000B24F0000}"/>
    <cellStyle name="40% - Accent6 3 3 17" xfId="24811" xr:uid="{00000000-0005-0000-0000-0000B34F0000}"/>
    <cellStyle name="40% - Accent6 3 3 2" xfId="11241" xr:uid="{00000000-0005-0000-0000-0000B44F0000}"/>
    <cellStyle name="40% - Accent6 3 3 2 10" xfId="24812" xr:uid="{00000000-0005-0000-0000-0000B54F0000}"/>
    <cellStyle name="40% - Accent6 3 3 2 2" xfId="11242" xr:uid="{00000000-0005-0000-0000-0000B64F0000}"/>
    <cellStyle name="40% - Accent6 3 3 2 2 2" xfId="11243" xr:uid="{00000000-0005-0000-0000-0000B74F0000}"/>
    <cellStyle name="40% - Accent6 3 3 2 2 2 2" xfId="11244" xr:uid="{00000000-0005-0000-0000-0000B84F0000}"/>
    <cellStyle name="40% - Accent6 3 3 2 2 2 2 2" xfId="24813" xr:uid="{00000000-0005-0000-0000-0000B94F0000}"/>
    <cellStyle name="40% - Accent6 3 3 2 2 2 2_CountryRegionMap" xfId="33788" xr:uid="{00000000-0005-0000-0000-0000BA4F0000}"/>
    <cellStyle name="40% - Accent6 3 3 2 2 2 3" xfId="11245" xr:uid="{00000000-0005-0000-0000-0000BB4F0000}"/>
    <cellStyle name="40% - Accent6 3 3 2 2 2 3 2" xfId="24814" xr:uid="{00000000-0005-0000-0000-0000BC4F0000}"/>
    <cellStyle name="40% - Accent6 3 3 2 2 2 3_CountryRegionMap" xfId="33789" xr:uid="{00000000-0005-0000-0000-0000BD4F0000}"/>
    <cellStyle name="40% - Accent6 3 3 2 2 2 4" xfId="24815" xr:uid="{00000000-0005-0000-0000-0000BE4F0000}"/>
    <cellStyle name="40% - Accent6 3 3 2 2 2_Attribute (16-17)" xfId="11246" xr:uid="{00000000-0005-0000-0000-0000BF4F0000}"/>
    <cellStyle name="40% - Accent6 3 3 2 2 3" xfId="11247" xr:uid="{00000000-0005-0000-0000-0000C04F0000}"/>
    <cellStyle name="40% - Accent6 3 3 2 2 3 2" xfId="24816" xr:uid="{00000000-0005-0000-0000-0000C14F0000}"/>
    <cellStyle name="40% - Accent6 3 3 2 2 3_CountryRegionMap" xfId="33790" xr:uid="{00000000-0005-0000-0000-0000C24F0000}"/>
    <cellStyle name="40% - Accent6 3 3 2 2 4" xfId="24817" xr:uid="{00000000-0005-0000-0000-0000C34F0000}"/>
    <cellStyle name="40% - Accent6 3 3 2 2 5" xfId="24818" xr:uid="{00000000-0005-0000-0000-0000C44F0000}"/>
    <cellStyle name="40% - Accent6 3 3 2 2 6" xfId="24819" xr:uid="{00000000-0005-0000-0000-0000C54F0000}"/>
    <cellStyle name="40% - Accent6 3 3 2 2 7" xfId="24820" xr:uid="{00000000-0005-0000-0000-0000C64F0000}"/>
    <cellStyle name="40% - Accent6 3 3 2 2_Attribute (16-17)" xfId="11248" xr:uid="{00000000-0005-0000-0000-0000C74F0000}"/>
    <cellStyle name="40% - Accent6 3 3 2 3" xfId="11249" xr:uid="{00000000-0005-0000-0000-0000C84F0000}"/>
    <cellStyle name="40% - Accent6 3 3 2 3 2" xfId="11250" xr:uid="{00000000-0005-0000-0000-0000C94F0000}"/>
    <cellStyle name="40% - Accent6 3 3 2 3 2 2" xfId="11251" xr:uid="{00000000-0005-0000-0000-0000CA4F0000}"/>
    <cellStyle name="40% - Accent6 3 3 2 3 2 2 2" xfId="24821" xr:uid="{00000000-0005-0000-0000-0000CB4F0000}"/>
    <cellStyle name="40% - Accent6 3 3 2 3 2 2_CountryRegionMap" xfId="33791" xr:uid="{00000000-0005-0000-0000-0000CC4F0000}"/>
    <cellStyle name="40% - Accent6 3 3 2 3 2 3" xfId="11252" xr:uid="{00000000-0005-0000-0000-0000CD4F0000}"/>
    <cellStyle name="40% - Accent6 3 3 2 3 2 3 2" xfId="24822" xr:uid="{00000000-0005-0000-0000-0000CE4F0000}"/>
    <cellStyle name="40% - Accent6 3 3 2 3 2 3_CountryRegionMap" xfId="33792" xr:uid="{00000000-0005-0000-0000-0000CF4F0000}"/>
    <cellStyle name="40% - Accent6 3 3 2 3 2 4" xfId="24823" xr:uid="{00000000-0005-0000-0000-0000D04F0000}"/>
    <cellStyle name="40% - Accent6 3 3 2 3 2_Attribute (16-17)" xfId="11253" xr:uid="{00000000-0005-0000-0000-0000D14F0000}"/>
    <cellStyle name="40% - Accent6 3 3 2 3 3" xfId="11254" xr:uid="{00000000-0005-0000-0000-0000D24F0000}"/>
    <cellStyle name="40% - Accent6 3 3 2 3 3 2" xfId="24824" xr:uid="{00000000-0005-0000-0000-0000D34F0000}"/>
    <cellStyle name="40% - Accent6 3 3 2 3 3_CountryRegionMap" xfId="33793" xr:uid="{00000000-0005-0000-0000-0000D44F0000}"/>
    <cellStyle name="40% - Accent6 3 3 2 3 4" xfId="24825" xr:uid="{00000000-0005-0000-0000-0000D54F0000}"/>
    <cellStyle name="40% - Accent6 3 3 2 3 5" xfId="24826" xr:uid="{00000000-0005-0000-0000-0000D64F0000}"/>
    <cellStyle name="40% - Accent6 3 3 2 3 6" xfId="24827" xr:uid="{00000000-0005-0000-0000-0000D74F0000}"/>
    <cellStyle name="40% - Accent6 3 3 2 3 7" xfId="24828" xr:uid="{00000000-0005-0000-0000-0000D84F0000}"/>
    <cellStyle name="40% - Accent6 3 3 2 3_Attribute (16-17)" xfId="11255" xr:uid="{00000000-0005-0000-0000-0000D94F0000}"/>
    <cellStyle name="40% - Accent6 3 3 2 4" xfId="11256" xr:uid="{00000000-0005-0000-0000-0000DA4F0000}"/>
    <cellStyle name="40% - Accent6 3 3 2 4 2" xfId="11257" xr:uid="{00000000-0005-0000-0000-0000DB4F0000}"/>
    <cellStyle name="40% - Accent6 3 3 2 4 2 2" xfId="11258" xr:uid="{00000000-0005-0000-0000-0000DC4F0000}"/>
    <cellStyle name="40% - Accent6 3 3 2 4 2 2 2" xfId="24829" xr:uid="{00000000-0005-0000-0000-0000DD4F0000}"/>
    <cellStyle name="40% - Accent6 3 3 2 4 2 2_CountryRegionMap" xfId="33794" xr:uid="{00000000-0005-0000-0000-0000DE4F0000}"/>
    <cellStyle name="40% - Accent6 3 3 2 4 2 3" xfId="11259" xr:uid="{00000000-0005-0000-0000-0000DF4F0000}"/>
    <cellStyle name="40% - Accent6 3 3 2 4 2 3 2" xfId="24830" xr:uid="{00000000-0005-0000-0000-0000E04F0000}"/>
    <cellStyle name="40% - Accent6 3 3 2 4 2 3_CountryRegionMap" xfId="33795" xr:uid="{00000000-0005-0000-0000-0000E14F0000}"/>
    <cellStyle name="40% - Accent6 3 3 2 4 2 4" xfId="24831" xr:uid="{00000000-0005-0000-0000-0000E24F0000}"/>
    <cellStyle name="40% - Accent6 3 3 2 4 2_Attribute (16-17)" xfId="11260" xr:uid="{00000000-0005-0000-0000-0000E34F0000}"/>
    <cellStyle name="40% - Accent6 3 3 2 4 3" xfId="11261" xr:uid="{00000000-0005-0000-0000-0000E44F0000}"/>
    <cellStyle name="40% - Accent6 3 3 2 4 3 2" xfId="24832" xr:uid="{00000000-0005-0000-0000-0000E54F0000}"/>
    <cellStyle name="40% - Accent6 3 3 2 4 3_CountryRegionMap" xfId="33796" xr:uid="{00000000-0005-0000-0000-0000E64F0000}"/>
    <cellStyle name="40% - Accent6 3 3 2 4 4" xfId="24833" xr:uid="{00000000-0005-0000-0000-0000E74F0000}"/>
    <cellStyle name="40% - Accent6 3 3 2 4 5" xfId="24834" xr:uid="{00000000-0005-0000-0000-0000E84F0000}"/>
    <cellStyle name="40% - Accent6 3 3 2 4 6" xfId="24835" xr:uid="{00000000-0005-0000-0000-0000E94F0000}"/>
    <cellStyle name="40% - Accent6 3 3 2 4 7" xfId="24836" xr:uid="{00000000-0005-0000-0000-0000EA4F0000}"/>
    <cellStyle name="40% - Accent6 3 3 2 4_Attribute (16-17)" xfId="11262" xr:uid="{00000000-0005-0000-0000-0000EB4F0000}"/>
    <cellStyle name="40% - Accent6 3 3 2 5" xfId="11263" xr:uid="{00000000-0005-0000-0000-0000EC4F0000}"/>
    <cellStyle name="40% - Accent6 3 3 2 6" xfId="11264" xr:uid="{00000000-0005-0000-0000-0000ED4F0000}"/>
    <cellStyle name="40% - Accent6 3 3 2 7" xfId="11265" xr:uid="{00000000-0005-0000-0000-0000EE4F0000}"/>
    <cellStyle name="40% - Accent6 3 3 2 8" xfId="11266" xr:uid="{00000000-0005-0000-0000-0000EF4F0000}"/>
    <cellStyle name="40% - Accent6 3 3 2 8 2" xfId="11267" xr:uid="{00000000-0005-0000-0000-0000F04F0000}"/>
    <cellStyle name="40% - Accent6 3 3 2 8 2 2" xfId="24837" xr:uid="{00000000-0005-0000-0000-0000F14F0000}"/>
    <cellStyle name="40% - Accent6 3 3 2 8 2_CountryRegionMap" xfId="33797" xr:uid="{00000000-0005-0000-0000-0000F24F0000}"/>
    <cellStyle name="40% - Accent6 3 3 2 8 3" xfId="11268" xr:uid="{00000000-0005-0000-0000-0000F34F0000}"/>
    <cellStyle name="40% - Accent6 3 3 2 8 3 2" xfId="24838" xr:uid="{00000000-0005-0000-0000-0000F44F0000}"/>
    <cellStyle name="40% - Accent6 3 3 2 8 3_CountryRegionMap" xfId="33798" xr:uid="{00000000-0005-0000-0000-0000F54F0000}"/>
    <cellStyle name="40% - Accent6 3 3 2 8 4" xfId="24839" xr:uid="{00000000-0005-0000-0000-0000F64F0000}"/>
    <cellStyle name="40% - Accent6 3 3 2 8_Attribute (16-17)" xfId="11269" xr:uid="{00000000-0005-0000-0000-0000F74F0000}"/>
    <cellStyle name="40% - Accent6 3 3 2 9" xfId="11270" xr:uid="{00000000-0005-0000-0000-0000F84F0000}"/>
    <cellStyle name="40% - Accent6 3 3 2 9 2" xfId="24840" xr:uid="{00000000-0005-0000-0000-0000F94F0000}"/>
    <cellStyle name="40% - Accent6 3 3 2 9_CountryRegionMap" xfId="33799" xr:uid="{00000000-0005-0000-0000-0000FA4F0000}"/>
    <cellStyle name="40% - Accent6 3 3 2_Attribute (16-17)" xfId="11271" xr:uid="{00000000-0005-0000-0000-0000FB4F0000}"/>
    <cellStyle name="40% - Accent6 3 3 3" xfId="11272" xr:uid="{00000000-0005-0000-0000-0000FC4F0000}"/>
    <cellStyle name="40% - Accent6 3 3 3 10" xfId="24841" xr:uid="{00000000-0005-0000-0000-0000FD4F0000}"/>
    <cellStyle name="40% - Accent6 3 3 3 2" xfId="11273" xr:uid="{00000000-0005-0000-0000-0000FE4F0000}"/>
    <cellStyle name="40% - Accent6 3 3 3 2 2" xfId="11274" xr:uid="{00000000-0005-0000-0000-0000FF4F0000}"/>
    <cellStyle name="40% - Accent6 3 3 3 2 2 2" xfId="11275" xr:uid="{00000000-0005-0000-0000-000000500000}"/>
    <cellStyle name="40% - Accent6 3 3 3 2 2 2 2" xfId="24842" xr:uid="{00000000-0005-0000-0000-000001500000}"/>
    <cellStyle name="40% - Accent6 3 3 3 2 2 2_CountryRegionMap" xfId="33800" xr:uid="{00000000-0005-0000-0000-000002500000}"/>
    <cellStyle name="40% - Accent6 3 3 3 2 2 3" xfId="11276" xr:uid="{00000000-0005-0000-0000-000003500000}"/>
    <cellStyle name="40% - Accent6 3 3 3 2 2 3 2" xfId="24843" xr:uid="{00000000-0005-0000-0000-000004500000}"/>
    <cellStyle name="40% - Accent6 3 3 3 2 2 3_CountryRegionMap" xfId="33801" xr:uid="{00000000-0005-0000-0000-000005500000}"/>
    <cellStyle name="40% - Accent6 3 3 3 2 2 4" xfId="24844" xr:uid="{00000000-0005-0000-0000-000006500000}"/>
    <cellStyle name="40% - Accent6 3 3 3 2 2_Attribute (16-17)" xfId="11277" xr:uid="{00000000-0005-0000-0000-000007500000}"/>
    <cellStyle name="40% - Accent6 3 3 3 2 3" xfId="11278" xr:uid="{00000000-0005-0000-0000-000008500000}"/>
    <cellStyle name="40% - Accent6 3 3 3 2 3 2" xfId="24845" xr:uid="{00000000-0005-0000-0000-000009500000}"/>
    <cellStyle name="40% - Accent6 3 3 3 2 3_CountryRegionMap" xfId="33802" xr:uid="{00000000-0005-0000-0000-00000A500000}"/>
    <cellStyle name="40% - Accent6 3 3 3 2 4" xfId="24846" xr:uid="{00000000-0005-0000-0000-00000B500000}"/>
    <cellStyle name="40% - Accent6 3 3 3 2 5" xfId="24847" xr:uid="{00000000-0005-0000-0000-00000C500000}"/>
    <cellStyle name="40% - Accent6 3 3 3 2 6" xfId="24848" xr:uid="{00000000-0005-0000-0000-00000D500000}"/>
    <cellStyle name="40% - Accent6 3 3 3 2 7" xfId="24849" xr:uid="{00000000-0005-0000-0000-00000E500000}"/>
    <cellStyle name="40% - Accent6 3 3 3 2_Attribute (16-17)" xfId="11279" xr:uid="{00000000-0005-0000-0000-00000F500000}"/>
    <cellStyle name="40% - Accent6 3 3 3 3" xfId="11280" xr:uid="{00000000-0005-0000-0000-000010500000}"/>
    <cellStyle name="40% - Accent6 3 3 3 3 2" xfId="11281" xr:uid="{00000000-0005-0000-0000-000011500000}"/>
    <cellStyle name="40% - Accent6 3 3 3 3 2 2" xfId="11282" xr:uid="{00000000-0005-0000-0000-000012500000}"/>
    <cellStyle name="40% - Accent6 3 3 3 3 2 2 2" xfId="24850" xr:uid="{00000000-0005-0000-0000-000013500000}"/>
    <cellStyle name="40% - Accent6 3 3 3 3 2 2_CountryRegionMap" xfId="33803" xr:uid="{00000000-0005-0000-0000-000014500000}"/>
    <cellStyle name="40% - Accent6 3 3 3 3 2 3" xfId="11283" xr:uid="{00000000-0005-0000-0000-000015500000}"/>
    <cellStyle name="40% - Accent6 3 3 3 3 2 3 2" xfId="24851" xr:uid="{00000000-0005-0000-0000-000016500000}"/>
    <cellStyle name="40% - Accent6 3 3 3 3 2 3_CountryRegionMap" xfId="33804" xr:uid="{00000000-0005-0000-0000-000017500000}"/>
    <cellStyle name="40% - Accent6 3 3 3 3 2 4" xfId="24852" xr:uid="{00000000-0005-0000-0000-000018500000}"/>
    <cellStyle name="40% - Accent6 3 3 3 3 2_Attribute (16-17)" xfId="11284" xr:uid="{00000000-0005-0000-0000-000019500000}"/>
    <cellStyle name="40% - Accent6 3 3 3 3 3" xfId="11285" xr:uid="{00000000-0005-0000-0000-00001A500000}"/>
    <cellStyle name="40% - Accent6 3 3 3 3 3 2" xfId="24853" xr:uid="{00000000-0005-0000-0000-00001B500000}"/>
    <cellStyle name="40% - Accent6 3 3 3 3 3_CountryRegionMap" xfId="33805" xr:uid="{00000000-0005-0000-0000-00001C500000}"/>
    <cellStyle name="40% - Accent6 3 3 3 3 4" xfId="24854" xr:uid="{00000000-0005-0000-0000-00001D500000}"/>
    <cellStyle name="40% - Accent6 3 3 3 3 5" xfId="24855" xr:uid="{00000000-0005-0000-0000-00001E500000}"/>
    <cellStyle name="40% - Accent6 3 3 3 3 6" xfId="24856" xr:uid="{00000000-0005-0000-0000-00001F500000}"/>
    <cellStyle name="40% - Accent6 3 3 3 3 7" xfId="24857" xr:uid="{00000000-0005-0000-0000-000020500000}"/>
    <cellStyle name="40% - Accent6 3 3 3 3_Attribute (16-17)" xfId="11286" xr:uid="{00000000-0005-0000-0000-000021500000}"/>
    <cellStyle name="40% - Accent6 3 3 3 4" xfId="11287" xr:uid="{00000000-0005-0000-0000-000022500000}"/>
    <cellStyle name="40% - Accent6 3 3 3 4 2" xfId="11288" xr:uid="{00000000-0005-0000-0000-000023500000}"/>
    <cellStyle name="40% - Accent6 3 3 3 4 2 2" xfId="11289" xr:uid="{00000000-0005-0000-0000-000024500000}"/>
    <cellStyle name="40% - Accent6 3 3 3 4 2 2 2" xfId="24858" xr:uid="{00000000-0005-0000-0000-000025500000}"/>
    <cellStyle name="40% - Accent6 3 3 3 4 2 2_CountryRegionMap" xfId="33806" xr:uid="{00000000-0005-0000-0000-000026500000}"/>
    <cellStyle name="40% - Accent6 3 3 3 4 2 3" xfId="11290" xr:uid="{00000000-0005-0000-0000-000027500000}"/>
    <cellStyle name="40% - Accent6 3 3 3 4 2 3 2" xfId="24859" xr:uid="{00000000-0005-0000-0000-000028500000}"/>
    <cellStyle name="40% - Accent6 3 3 3 4 2 3_CountryRegionMap" xfId="33807" xr:uid="{00000000-0005-0000-0000-000029500000}"/>
    <cellStyle name="40% - Accent6 3 3 3 4 2 4" xfId="24860" xr:uid="{00000000-0005-0000-0000-00002A500000}"/>
    <cellStyle name="40% - Accent6 3 3 3 4 2_Attribute (16-17)" xfId="11291" xr:uid="{00000000-0005-0000-0000-00002B500000}"/>
    <cellStyle name="40% - Accent6 3 3 3 4 3" xfId="11292" xr:uid="{00000000-0005-0000-0000-00002C500000}"/>
    <cellStyle name="40% - Accent6 3 3 3 4 3 2" xfId="24861" xr:uid="{00000000-0005-0000-0000-00002D500000}"/>
    <cellStyle name="40% - Accent6 3 3 3 4 3_CountryRegionMap" xfId="33808" xr:uid="{00000000-0005-0000-0000-00002E500000}"/>
    <cellStyle name="40% - Accent6 3 3 3 4 4" xfId="24862" xr:uid="{00000000-0005-0000-0000-00002F500000}"/>
    <cellStyle name="40% - Accent6 3 3 3 4 5" xfId="24863" xr:uid="{00000000-0005-0000-0000-000030500000}"/>
    <cellStyle name="40% - Accent6 3 3 3 4 6" xfId="24864" xr:uid="{00000000-0005-0000-0000-000031500000}"/>
    <cellStyle name="40% - Accent6 3 3 3 4 7" xfId="24865" xr:uid="{00000000-0005-0000-0000-000032500000}"/>
    <cellStyle name="40% - Accent6 3 3 3 4_Attribute (16-17)" xfId="11293" xr:uid="{00000000-0005-0000-0000-000033500000}"/>
    <cellStyle name="40% - Accent6 3 3 3 5" xfId="11294" xr:uid="{00000000-0005-0000-0000-000034500000}"/>
    <cellStyle name="40% - Accent6 3 3 3 6" xfId="11295" xr:uid="{00000000-0005-0000-0000-000035500000}"/>
    <cellStyle name="40% - Accent6 3 3 3 7" xfId="11296" xr:uid="{00000000-0005-0000-0000-000036500000}"/>
    <cellStyle name="40% - Accent6 3 3 3 8" xfId="11297" xr:uid="{00000000-0005-0000-0000-000037500000}"/>
    <cellStyle name="40% - Accent6 3 3 3 8 2" xfId="11298" xr:uid="{00000000-0005-0000-0000-000038500000}"/>
    <cellStyle name="40% - Accent6 3 3 3 8 2 2" xfId="24866" xr:uid="{00000000-0005-0000-0000-000039500000}"/>
    <cellStyle name="40% - Accent6 3 3 3 8 2_CountryRegionMap" xfId="33809" xr:uid="{00000000-0005-0000-0000-00003A500000}"/>
    <cellStyle name="40% - Accent6 3 3 3 8 3" xfId="11299" xr:uid="{00000000-0005-0000-0000-00003B500000}"/>
    <cellStyle name="40% - Accent6 3 3 3 8 3 2" xfId="24867" xr:uid="{00000000-0005-0000-0000-00003C500000}"/>
    <cellStyle name="40% - Accent6 3 3 3 8 3_CountryRegionMap" xfId="33810" xr:uid="{00000000-0005-0000-0000-00003D500000}"/>
    <cellStyle name="40% - Accent6 3 3 3 8 4" xfId="24868" xr:uid="{00000000-0005-0000-0000-00003E500000}"/>
    <cellStyle name="40% - Accent6 3 3 3 8_Attribute (16-17)" xfId="11300" xr:uid="{00000000-0005-0000-0000-00003F500000}"/>
    <cellStyle name="40% - Accent6 3 3 3 9" xfId="11301" xr:uid="{00000000-0005-0000-0000-000040500000}"/>
    <cellStyle name="40% - Accent6 3 3 3 9 2" xfId="24869" xr:uid="{00000000-0005-0000-0000-000041500000}"/>
    <cellStyle name="40% - Accent6 3 3 3 9_CountryRegionMap" xfId="33811" xr:uid="{00000000-0005-0000-0000-000042500000}"/>
    <cellStyle name="40% - Accent6 3 3 3_Attribute (16-17)" xfId="11302" xr:uid="{00000000-0005-0000-0000-000043500000}"/>
    <cellStyle name="40% - Accent6 3 3 4" xfId="11303" xr:uid="{00000000-0005-0000-0000-000044500000}"/>
    <cellStyle name="40% - Accent6 3 3 4 2" xfId="11304" xr:uid="{00000000-0005-0000-0000-000045500000}"/>
    <cellStyle name="40% - Accent6 3 3 4 2 2" xfId="11305" xr:uid="{00000000-0005-0000-0000-000046500000}"/>
    <cellStyle name="40% - Accent6 3 3 4 2 2 2" xfId="24870" xr:uid="{00000000-0005-0000-0000-000047500000}"/>
    <cellStyle name="40% - Accent6 3 3 4 2 2_CountryRegionMap" xfId="33812" xr:uid="{00000000-0005-0000-0000-000048500000}"/>
    <cellStyle name="40% - Accent6 3 3 4 2 3" xfId="11306" xr:uid="{00000000-0005-0000-0000-000049500000}"/>
    <cellStyle name="40% - Accent6 3 3 4 2 3 2" xfId="24871" xr:uid="{00000000-0005-0000-0000-00004A500000}"/>
    <cellStyle name="40% - Accent6 3 3 4 2 3_CountryRegionMap" xfId="33813" xr:uid="{00000000-0005-0000-0000-00004B500000}"/>
    <cellStyle name="40% - Accent6 3 3 4 2 4" xfId="24872" xr:uid="{00000000-0005-0000-0000-00004C500000}"/>
    <cellStyle name="40% - Accent6 3 3 4 2_Attribute (16-17)" xfId="11307" xr:uid="{00000000-0005-0000-0000-00004D500000}"/>
    <cellStyle name="40% - Accent6 3 3 4 3" xfId="11308" xr:uid="{00000000-0005-0000-0000-00004E500000}"/>
    <cellStyle name="40% - Accent6 3 3 4 3 2" xfId="24873" xr:uid="{00000000-0005-0000-0000-00004F500000}"/>
    <cellStyle name="40% - Accent6 3 3 4 3_CountryRegionMap" xfId="33814" xr:uid="{00000000-0005-0000-0000-000050500000}"/>
    <cellStyle name="40% - Accent6 3 3 4 4" xfId="24874" xr:uid="{00000000-0005-0000-0000-000051500000}"/>
    <cellStyle name="40% - Accent6 3 3 4 5" xfId="24875" xr:uid="{00000000-0005-0000-0000-000052500000}"/>
    <cellStyle name="40% - Accent6 3 3 4 6" xfId="24876" xr:uid="{00000000-0005-0000-0000-000053500000}"/>
    <cellStyle name="40% - Accent6 3 3 4 7" xfId="24877" xr:uid="{00000000-0005-0000-0000-000054500000}"/>
    <cellStyle name="40% - Accent6 3 3 4_Attribute (16-17)" xfId="11309" xr:uid="{00000000-0005-0000-0000-000055500000}"/>
    <cellStyle name="40% - Accent6 3 3 5" xfId="11310" xr:uid="{00000000-0005-0000-0000-000056500000}"/>
    <cellStyle name="40% - Accent6 3 3 5 2" xfId="11311" xr:uid="{00000000-0005-0000-0000-000057500000}"/>
    <cellStyle name="40% - Accent6 3 3 5 2 2" xfId="11312" xr:uid="{00000000-0005-0000-0000-000058500000}"/>
    <cellStyle name="40% - Accent6 3 3 5 2 2 2" xfId="24878" xr:uid="{00000000-0005-0000-0000-000059500000}"/>
    <cellStyle name="40% - Accent6 3 3 5 2 2_CountryRegionMap" xfId="33815" xr:uid="{00000000-0005-0000-0000-00005A500000}"/>
    <cellStyle name="40% - Accent6 3 3 5 2 3" xfId="11313" xr:uid="{00000000-0005-0000-0000-00005B500000}"/>
    <cellStyle name="40% - Accent6 3 3 5 2 3 2" xfId="24879" xr:uid="{00000000-0005-0000-0000-00005C500000}"/>
    <cellStyle name="40% - Accent6 3 3 5 2 3_CountryRegionMap" xfId="33816" xr:uid="{00000000-0005-0000-0000-00005D500000}"/>
    <cellStyle name="40% - Accent6 3 3 5 2 4" xfId="24880" xr:uid="{00000000-0005-0000-0000-00005E500000}"/>
    <cellStyle name="40% - Accent6 3 3 5 2_Attribute (16-17)" xfId="11314" xr:uid="{00000000-0005-0000-0000-00005F500000}"/>
    <cellStyle name="40% - Accent6 3 3 5 3" xfId="11315" xr:uid="{00000000-0005-0000-0000-000060500000}"/>
    <cellStyle name="40% - Accent6 3 3 5 3 2" xfId="24881" xr:uid="{00000000-0005-0000-0000-000061500000}"/>
    <cellStyle name="40% - Accent6 3 3 5 3_CountryRegionMap" xfId="33817" xr:uid="{00000000-0005-0000-0000-000062500000}"/>
    <cellStyle name="40% - Accent6 3 3 5 4" xfId="24882" xr:uid="{00000000-0005-0000-0000-000063500000}"/>
    <cellStyle name="40% - Accent6 3 3 5 5" xfId="24883" xr:uid="{00000000-0005-0000-0000-000064500000}"/>
    <cellStyle name="40% - Accent6 3 3 5 6" xfId="24884" xr:uid="{00000000-0005-0000-0000-000065500000}"/>
    <cellStyle name="40% - Accent6 3 3 5 7" xfId="24885" xr:uid="{00000000-0005-0000-0000-000066500000}"/>
    <cellStyle name="40% - Accent6 3 3 5_Attribute (16-17)" xfId="11316" xr:uid="{00000000-0005-0000-0000-000067500000}"/>
    <cellStyle name="40% - Accent6 3 3 6" xfId="11317" xr:uid="{00000000-0005-0000-0000-000068500000}"/>
    <cellStyle name="40% - Accent6 3 3 6 2" xfId="11318" xr:uid="{00000000-0005-0000-0000-000069500000}"/>
    <cellStyle name="40% - Accent6 3 3 6 2 2" xfId="11319" xr:uid="{00000000-0005-0000-0000-00006A500000}"/>
    <cellStyle name="40% - Accent6 3 3 6 2 2 2" xfId="24886" xr:uid="{00000000-0005-0000-0000-00006B500000}"/>
    <cellStyle name="40% - Accent6 3 3 6 2 2_CountryRegionMap" xfId="33818" xr:uid="{00000000-0005-0000-0000-00006C500000}"/>
    <cellStyle name="40% - Accent6 3 3 6 2 3" xfId="11320" xr:uid="{00000000-0005-0000-0000-00006D500000}"/>
    <cellStyle name="40% - Accent6 3 3 6 2 3 2" xfId="24887" xr:uid="{00000000-0005-0000-0000-00006E500000}"/>
    <cellStyle name="40% - Accent6 3 3 6 2 3_CountryRegionMap" xfId="33819" xr:uid="{00000000-0005-0000-0000-00006F500000}"/>
    <cellStyle name="40% - Accent6 3 3 6 2 4" xfId="24888" xr:uid="{00000000-0005-0000-0000-000070500000}"/>
    <cellStyle name="40% - Accent6 3 3 6 2_Attribute (16-17)" xfId="11321" xr:uid="{00000000-0005-0000-0000-000071500000}"/>
    <cellStyle name="40% - Accent6 3 3 6 3" xfId="11322" xr:uid="{00000000-0005-0000-0000-000072500000}"/>
    <cellStyle name="40% - Accent6 3 3 6 3 2" xfId="24889" xr:uid="{00000000-0005-0000-0000-000073500000}"/>
    <cellStyle name="40% - Accent6 3 3 6 3_CountryRegionMap" xfId="33820" xr:uid="{00000000-0005-0000-0000-000074500000}"/>
    <cellStyle name="40% - Accent6 3 3 6 4" xfId="24890" xr:uid="{00000000-0005-0000-0000-000075500000}"/>
    <cellStyle name="40% - Accent6 3 3 6 5" xfId="24891" xr:uid="{00000000-0005-0000-0000-000076500000}"/>
    <cellStyle name="40% - Accent6 3 3 6 6" xfId="24892" xr:uid="{00000000-0005-0000-0000-000077500000}"/>
    <cellStyle name="40% - Accent6 3 3 6 7" xfId="24893" xr:uid="{00000000-0005-0000-0000-000078500000}"/>
    <cellStyle name="40% - Accent6 3 3 6_Attribute (16-17)" xfId="11323" xr:uid="{00000000-0005-0000-0000-000079500000}"/>
    <cellStyle name="40% - Accent6 3 3 7" xfId="11324" xr:uid="{00000000-0005-0000-0000-00007A500000}"/>
    <cellStyle name="40% - Accent6 3 3 8" xfId="11325" xr:uid="{00000000-0005-0000-0000-00007B500000}"/>
    <cellStyle name="40% - Accent6 3 3 9" xfId="11326" xr:uid="{00000000-0005-0000-0000-00007C500000}"/>
    <cellStyle name="40% - Accent6 3 3_Attribute" xfId="18066" xr:uid="{00000000-0005-0000-0000-00007D500000}"/>
    <cellStyle name="40% - Accent6 3 4" xfId="11327" xr:uid="{00000000-0005-0000-0000-00007E500000}"/>
    <cellStyle name="40% - Accent6 3 4 10" xfId="24894" xr:uid="{00000000-0005-0000-0000-00007F500000}"/>
    <cellStyle name="40% - Accent6 3 4 2" xfId="11328" xr:uid="{00000000-0005-0000-0000-000080500000}"/>
    <cellStyle name="40% - Accent6 3 4 2 2" xfId="11329" xr:uid="{00000000-0005-0000-0000-000081500000}"/>
    <cellStyle name="40% - Accent6 3 4 2 2 2" xfId="11330" xr:uid="{00000000-0005-0000-0000-000082500000}"/>
    <cellStyle name="40% - Accent6 3 4 2 2 2 2" xfId="24895" xr:uid="{00000000-0005-0000-0000-000083500000}"/>
    <cellStyle name="40% - Accent6 3 4 2 2 2_CountryRegionMap" xfId="33821" xr:uid="{00000000-0005-0000-0000-000084500000}"/>
    <cellStyle name="40% - Accent6 3 4 2 2 3" xfId="11331" xr:uid="{00000000-0005-0000-0000-000085500000}"/>
    <cellStyle name="40% - Accent6 3 4 2 2 3 2" xfId="24896" xr:uid="{00000000-0005-0000-0000-000086500000}"/>
    <cellStyle name="40% - Accent6 3 4 2 2 3_CountryRegionMap" xfId="33822" xr:uid="{00000000-0005-0000-0000-000087500000}"/>
    <cellStyle name="40% - Accent6 3 4 2 2 4" xfId="24897" xr:uid="{00000000-0005-0000-0000-000088500000}"/>
    <cellStyle name="40% - Accent6 3 4 2 2_Attribute (16-17)" xfId="11332" xr:uid="{00000000-0005-0000-0000-000089500000}"/>
    <cellStyle name="40% - Accent6 3 4 2 3" xfId="11333" xr:uid="{00000000-0005-0000-0000-00008A500000}"/>
    <cellStyle name="40% - Accent6 3 4 2 3 2" xfId="24898" xr:uid="{00000000-0005-0000-0000-00008B500000}"/>
    <cellStyle name="40% - Accent6 3 4 2 3_CountryRegionMap" xfId="33823" xr:uid="{00000000-0005-0000-0000-00008C500000}"/>
    <cellStyle name="40% - Accent6 3 4 2 4" xfId="24899" xr:uid="{00000000-0005-0000-0000-00008D500000}"/>
    <cellStyle name="40% - Accent6 3 4 2 5" xfId="24900" xr:uid="{00000000-0005-0000-0000-00008E500000}"/>
    <cellStyle name="40% - Accent6 3 4 2 6" xfId="24901" xr:uid="{00000000-0005-0000-0000-00008F500000}"/>
    <cellStyle name="40% - Accent6 3 4 2 7" xfId="24902" xr:uid="{00000000-0005-0000-0000-000090500000}"/>
    <cellStyle name="40% - Accent6 3 4 2_Attribute (16-17)" xfId="11334" xr:uid="{00000000-0005-0000-0000-000091500000}"/>
    <cellStyle name="40% - Accent6 3 4 3" xfId="11335" xr:uid="{00000000-0005-0000-0000-000092500000}"/>
    <cellStyle name="40% - Accent6 3 4 3 2" xfId="11336" xr:uid="{00000000-0005-0000-0000-000093500000}"/>
    <cellStyle name="40% - Accent6 3 4 3 2 2" xfId="11337" xr:uid="{00000000-0005-0000-0000-000094500000}"/>
    <cellStyle name="40% - Accent6 3 4 3 2 2 2" xfId="24903" xr:uid="{00000000-0005-0000-0000-000095500000}"/>
    <cellStyle name="40% - Accent6 3 4 3 2 2_CountryRegionMap" xfId="33824" xr:uid="{00000000-0005-0000-0000-000096500000}"/>
    <cellStyle name="40% - Accent6 3 4 3 2 3" xfId="11338" xr:uid="{00000000-0005-0000-0000-000097500000}"/>
    <cellStyle name="40% - Accent6 3 4 3 2 3 2" xfId="24904" xr:uid="{00000000-0005-0000-0000-000098500000}"/>
    <cellStyle name="40% - Accent6 3 4 3 2 3_CountryRegionMap" xfId="33825" xr:uid="{00000000-0005-0000-0000-000099500000}"/>
    <cellStyle name="40% - Accent6 3 4 3 2 4" xfId="24905" xr:uid="{00000000-0005-0000-0000-00009A500000}"/>
    <cellStyle name="40% - Accent6 3 4 3 2_Attribute (16-17)" xfId="11339" xr:uid="{00000000-0005-0000-0000-00009B500000}"/>
    <cellStyle name="40% - Accent6 3 4 3 3" xfId="11340" xr:uid="{00000000-0005-0000-0000-00009C500000}"/>
    <cellStyle name="40% - Accent6 3 4 3 3 2" xfId="24906" xr:uid="{00000000-0005-0000-0000-00009D500000}"/>
    <cellStyle name="40% - Accent6 3 4 3 3_CountryRegionMap" xfId="33826" xr:uid="{00000000-0005-0000-0000-00009E500000}"/>
    <cellStyle name="40% - Accent6 3 4 3 4" xfId="24907" xr:uid="{00000000-0005-0000-0000-00009F500000}"/>
    <cellStyle name="40% - Accent6 3 4 3 5" xfId="24908" xr:uid="{00000000-0005-0000-0000-0000A0500000}"/>
    <cellStyle name="40% - Accent6 3 4 3 6" xfId="24909" xr:uid="{00000000-0005-0000-0000-0000A1500000}"/>
    <cellStyle name="40% - Accent6 3 4 3 7" xfId="24910" xr:uid="{00000000-0005-0000-0000-0000A2500000}"/>
    <cellStyle name="40% - Accent6 3 4 3_Attribute (16-17)" xfId="11341" xr:uid="{00000000-0005-0000-0000-0000A3500000}"/>
    <cellStyle name="40% - Accent6 3 4 4" xfId="11342" xr:uid="{00000000-0005-0000-0000-0000A4500000}"/>
    <cellStyle name="40% - Accent6 3 4 4 2" xfId="11343" xr:uid="{00000000-0005-0000-0000-0000A5500000}"/>
    <cellStyle name="40% - Accent6 3 4 4 2 2" xfId="11344" xr:uid="{00000000-0005-0000-0000-0000A6500000}"/>
    <cellStyle name="40% - Accent6 3 4 4 2 2 2" xfId="24911" xr:uid="{00000000-0005-0000-0000-0000A7500000}"/>
    <cellStyle name="40% - Accent6 3 4 4 2 2_CountryRegionMap" xfId="33827" xr:uid="{00000000-0005-0000-0000-0000A8500000}"/>
    <cellStyle name="40% - Accent6 3 4 4 2 3" xfId="11345" xr:uid="{00000000-0005-0000-0000-0000A9500000}"/>
    <cellStyle name="40% - Accent6 3 4 4 2 3 2" xfId="24912" xr:uid="{00000000-0005-0000-0000-0000AA500000}"/>
    <cellStyle name="40% - Accent6 3 4 4 2 3_CountryRegionMap" xfId="33828" xr:uid="{00000000-0005-0000-0000-0000AB500000}"/>
    <cellStyle name="40% - Accent6 3 4 4 2 4" xfId="24913" xr:uid="{00000000-0005-0000-0000-0000AC500000}"/>
    <cellStyle name="40% - Accent6 3 4 4 2_Attribute (16-17)" xfId="11346" xr:uid="{00000000-0005-0000-0000-0000AD500000}"/>
    <cellStyle name="40% - Accent6 3 4 4 3" xfId="11347" xr:uid="{00000000-0005-0000-0000-0000AE500000}"/>
    <cellStyle name="40% - Accent6 3 4 4 3 2" xfId="24914" xr:uid="{00000000-0005-0000-0000-0000AF500000}"/>
    <cellStyle name="40% - Accent6 3 4 4 3_CountryRegionMap" xfId="33829" xr:uid="{00000000-0005-0000-0000-0000B0500000}"/>
    <cellStyle name="40% - Accent6 3 4 4 4" xfId="24915" xr:uid="{00000000-0005-0000-0000-0000B1500000}"/>
    <cellStyle name="40% - Accent6 3 4 4 5" xfId="24916" xr:uid="{00000000-0005-0000-0000-0000B2500000}"/>
    <cellStyle name="40% - Accent6 3 4 4 6" xfId="24917" xr:uid="{00000000-0005-0000-0000-0000B3500000}"/>
    <cellStyle name="40% - Accent6 3 4 4 7" xfId="24918" xr:uid="{00000000-0005-0000-0000-0000B4500000}"/>
    <cellStyle name="40% - Accent6 3 4 4_Attribute (16-17)" xfId="11348" xr:uid="{00000000-0005-0000-0000-0000B5500000}"/>
    <cellStyle name="40% - Accent6 3 4 5" xfId="11349" xr:uid="{00000000-0005-0000-0000-0000B6500000}"/>
    <cellStyle name="40% - Accent6 3 4 6" xfId="11350" xr:uid="{00000000-0005-0000-0000-0000B7500000}"/>
    <cellStyle name="40% - Accent6 3 4 7" xfId="11351" xr:uid="{00000000-0005-0000-0000-0000B8500000}"/>
    <cellStyle name="40% - Accent6 3 4 7 2" xfId="11352" xr:uid="{00000000-0005-0000-0000-0000B9500000}"/>
    <cellStyle name="40% - Accent6 3 4 7 2 2" xfId="11353" xr:uid="{00000000-0005-0000-0000-0000BA500000}"/>
    <cellStyle name="40% - Accent6 3 4 7 2 2 2" xfId="24919" xr:uid="{00000000-0005-0000-0000-0000BB500000}"/>
    <cellStyle name="40% - Accent6 3 4 7 2 2_CountryRegionMap" xfId="33830" xr:uid="{00000000-0005-0000-0000-0000BC500000}"/>
    <cellStyle name="40% - Accent6 3 4 7 2 3" xfId="11354" xr:uid="{00000000-0005-0000-0000-0000BD500000}"/>
    <cellStyle name="40% - Accent6 3 4 7 2 3 2" xfId="24920" xr:uid="{00000000-0005-0000-0000-0000BE500000}"/>
    <cellStyle name="40% - Accent6 3 4 7 2 3_CountryRegionMap" xfId="33831" xr:uid="{00000000-0005-0000-0000-0000BF500000}"/>
    <cellStyle name="40% - Accent6 3 4 7 2 4" xfId="24921" xr:uid="{00000000-0005-0000-0000-0000C0500000}"/>
    <cellStyle name="40% - Accent6 3 4 7 2_Attribute (16-17)" xfId="11355" xr:uid="{00000000-0005-0000-0000-0000C1500000}"/>
    <cellStyle name="40% - Accent6 3 4 7 3" xfId="11356" xr:uid="{00000000-0005-0000-0000-0000C2500000}"/>
    <cellStyle name="40% - Accent6 3 4 7 3 2" xfId="24922" xr:uid="{00000000-0005-0000-0000-0000C3500000}"/>
    <cellStyle name="40% - Accent6 3 4 7 3_CountryRegionMap" xfId="33832" xr:uid="{00000000-0005-0000-0000-0000C4500000}"/>
    <cellStyle name="40% - Accent6 3 4 7 4" xfId="11357" xr:uid="{00000000-0005-0000-0000-0000C5500000}"/>
    <cellStyle name="40% - Accent6 3 4 7 4 2" xfId="24923" xr:uid="{00000000-0005-0000-0000-0000C6500000}"/>
    <cellStyle name="40% - Accent6 3 4 7 4_CountryRegionMap" xfId="33833" xr:uid="{00000000-0005-0000-0000-0000C7500000}"/>
    <cellStyle name="40% - Accent6 3 4 7 5" xfId="24924" xr:uid="{00000000-0005-0000-0000-0000C8500000}"/>
    <cellStyle name="40% - Accent6 3 4 7_Attribute (16-17)" xfId="11358" xr:uid="{00000000-0005-0000-0000-0000C9500000}"/>
    <cellStyle name="40% - Accent6 3 4 8" xfId="11359" xr:uid="{00000000-0005-0000-0000-0000CA500000}"/>
    <cellStyle name="40% - Accent6 3 4 8 2" xfId="11360" xr:uid="{00000000-0005-0000-0000-0000CB500000}"/>
    <cellStyle name="40% - Accent6 3 4 8 2 2" xfId="24925" xr:uid="{00000000-0005-0000-0000-0000CC500000}"/>
    <cellStyle name="40% - Accent6 3 4 8 2_CountryRegionMap" xfId="33834" xr:uid="{00000000-0005-0000-0000-0000CD500000}"/>
    <cellStyle name="40% - Accent6 3 4 8 3" xfId="11361" xr:uid="{00000000-0005-0000-0000-0000CE500000}"/>
    <cellStyle name="40% - Accent6 3 4 8 3 2" xfId="24926" xr:uid="{00000000-0005-0000-0000-0000CF500000}"/>
    <cellStyle name="40% - Accent6 3 4 8 3_CountryRegionMap" xfId="33835" xr:uid="{00000000-0005-0000-0000-0000D0500000}"/>
    <cellStyle name="40% - Accent6 3 4 8 4" xfId="24927" xr:uid="{00000000-0005-0000-0000-0000D1500000}"/>
    <cellStyle name="40% - Accent6 3 4 8_Attribute (16-17)" xfId="11362" xr:uid="{00000000-0005-0000-0000-0000D2500000}"/>
    <cellStyle name="40% - Accent6 3 4 9" xfId="11363" xr:uid="{00000000-0005-0000-0000-0000D3500000}"/>
    <cellStyle name="40% - Accent6 3 4 9 2" xfId="24928" xr:uid="{00000000-0005-0000-0000-0000D4500000}"/>
    <cellStyle name="40% - Accent6 3 4 9_CountryRegionMap" xfId="33836" xr:uid="{00000000-0005-0000-0000-0000D5500000}"/>
    <cellStyle name="40% - Accent6 3 4_Attribute (16-17)" xfId="11364" xr:uid="{00000000-0005-0000-0000-0000D6500000}"/>
    <cellStyle name="40% - Accent6 3 5" xfId="11365" xr:uid="{00000000-0005-0000-0000-0000D7500000}"/>
    <cellStyle name="40% - Accent6 3 5 10" xfId="24929" xr:uid="{00000000-0005-0000-0000-0000D8500000}"/>
    <cellStyle name="40% - Accent6 3 5 2" xfId="11366" xr:uid="{00000000-0005-0000-0000-0000D9500000}"/>
    <cellStyle name="40% - Accent6 3 5 2 2" xfId="11367" xr:uid="{00000000-0005-0000-0000-0000DA500000}"/>
    <cellStyle name="40% - Accent6 3 5 2 2 2" xfId="11368" xr:uid="{00000000-0005-0000-0000-0000DB500000}"/>
    <cellStyle name="40% - Accent6 3 5 2 2 2 2" xfId="24930" xr:uid="{00000000-0005-0000-0000-0000DC500000}"/>
    <cellStyle name="40% - Accent6 3 5 2 2 2_CountryRegionMap" xfId="33837" xr:uid="{00000000-0005-0000-0000-0000DD500000}"/>
    <cellStyle name="40% - Accent6 3 5 2 2 3" xfId="11369" xr:uid="{00000000-0005-0000-0000-0000DE500000}"/>
    <cellStyle name="40% - Accent6 3 5 2 2 3 2" xfId="24931" xr:uid="{00000000-0005-0000-0000-0000DF500000}"/>
    <cellStyle name="40% - Accent6 3 5 2 2 3_CountryRegionMap" xfId="33838" xr:uid="{00000000-0005-0000-0000-0000E0500000}"/>
    <cellStyle name="40% - Accent6 3 5 2 2 4" xfId="24932" xr:uid="{00000000-0005-0000-0000-0000E1500000}"/>
    <cellStyle name="40% - Accent6 3 5 2 2_Attribute (16-17)" xfId="11370" xr:uid="{00000000-0005-0000-0000-0000E2500000}"/>
    <cellStyle name="40% - Accent6 3 5 2 3" xfId="11371" xr:uid="{00000000-0005-0000-0000-0000E3500000}"/>
    <cellStyle name="40% - Accent6 3 5 2 3 2" xfId="24933" xr:uid="{00000000-0005-0000-0000-0000E4500000}"/>
    <cellStyle name="40% - Accent6 3 5 2 3_CountryRegionMap" xfId="33839" xr:uid="{00000000-0005-0000-0000-0000E5500000}"/>
    <cellStyle name="40% - Accent6 3 5 2 4" xfId="24934" xr:uid="{00000000-0005-0000-0000-0000E6500000}"/>
    <cellStyle name="40% - Accent6 3 5 2 5" xfId="24935" xr:uid="{00000000-0005-0000-0000-0000E7500000}"/>
    <cellStyle name="40% - Accent6 3 5 2 6" xfId="24936" xr:uid="{00000000-0005-0000-0000-0000E8500000}"/>
    <cellStyle name="40% - Accent6 3 5 2 7" xfId="24937" xr:uid="{00000000-0005-0000-0000-0000E9500000}"/>
    <cellStyle name="40% - Accent6 3 5 2_Attribute (16-17)" xfId="11372" xr:uid="{00000000-0005-0000-0000-0000EA500000}"/>
    <cellStyle name="40% - Accent6 3 5 3" xfId="11373" xr:uid="{00000000-0005-0000-0000-0000EB500000}"/>
    <cellStyle name="40% - Accent6 3 5 3 2" xfId="11374" xr:uid="{00000000-0005-0000-0000-0000EC500000}"/>
    <cellStyle name="40% - Accent6 3 5 3 2 2" xfId="11375" xr:uid="{00000000-0005-0000-0000-0000ED500000}"/>
    <cellStyle name="40% - Accent6 3 5 3 2 2 2" xfId="24938" xr:uid="{00000000-0005-0000-0000-0000EE500000}"/>
    <cellStyle name="40% - Accent6 3 5 3 2 2_CountryRegionMap" xfId="33840" xr:uid="{00000000-0005-0000-0000-0000EF500000}"/>
    <cellStyle name="40% - Accent6 3 5 3 2 3" xfId="11376" xr:uid="{00000000-0005-0000-0000-0000F0500000}"/>
    <cellStyle name="40% - Accent6 3 5 3 2 3 2" xfId="24939" xr:uid="{00000000-0005-0000-0000-0000F1500000}"/>
    <cellStyle name="40% - Accent6 3 5 3 2 3_CountryRegionMap" xfId="33841" xr:uid="{00000000-0005-0000-0000-0000F2500000}"/>
    <cellStyle name="40% - Accent6 3 5 3 2 4" xfId="24940" xr:uid="{00000000-0005-0000-0000-0000F3500000}"/>
    <cellStyle name="40% - Accent6 3 5 3 2_Attribute (16-17)" xfId="11377" xr:uid="{00000000-0005-0000-0000-0000F4500000}"/>
    <cellStyle name="40% - Accent6 3 5 3 3" xfId="11378" xr:uid="{00000000-0005-0000-0000-0000F5500000}"/>
    <cellStyle name="40% - Accent6 3 5 3 3 2" xfId="24941" xr:uid="{00000000-0005-0000-0000-0000F6500000}"/>
    <cellStyle name="40% - Accent6 3 5 3 3_CountryRegionMap" xfId="33842" xr:uid="{00000000-0005-0000-0000-0000F7500000}"/>
    <cellStyle name="40% - Accent6 3 5 3 4" xfId="24942" xr:uid="{00000000-0005-0000-0000-0000F8500000}"/>
    <cellStyle name="40% - Accent6 3 5 3 5" xfId="24943" xr:uid="{00000000-0005-0000-0000-0000F9500000}"/>
    <cellStyle name="40% - Accent6 3 5 3 6" xfId="24944" xr:uid="{00000000-0005-0000-0000-0000FA500000}"/>
    <cellStyle name="40% - Accent6 3 5 3 7" xfId="24945" xr:uid="{00000000-0005-0000-0000-0000FB500000}"/>
    <cellStyle name="40% - Accent6 3 5 3_Attribute (16-17)" xfId="11379" xr:uid="{00000000-0005-0000-0000-0000FC500000}"/>
    <cellStyle name="40% - Accent6 3 5 4" xfId="11380" xr:uid="{00000000-0005-0000-0000-0000FD500000}"/>
    <cellStyle name="40% - Accent6 3 5 4 2" xfId="11381" xr:uid="{00000000-0005-0000-0000-0000FE500000}"/>
    <cellStyle name="40% - Accent6 3 5 4 2 2" xfId="11382" xr:uid="{00000000-0005-0000-0000-0000FF500000}"/>
    <cellStyle name="40% - Accent6 3 5 4 2 2 2" xfId="24946" xr:uid="{00000000-0005-0000-0000-000000510000}"/>
    <cellStyle name="40% - Accent6 3 5 4 2 2_CountryRegionMap" xfId="33843" xr:uid="{00000000-0005-0000-0000-000001510000}"/>
    <cellStyle name="40% - Accent6 3 5 4 2 3" xfId="11383" xr:uid="{00000000-0005-0000-0000-000002510000}"/>
    <cellStyle name="40% - Accent6 3 5 4 2 3 2" xfId="24947" xr:uid="{00000000-0005-0000-0000-000003510000}"/>
    <cellStyle name="40% - Accent6 3 5 4 2 3_CountryRegionMap" xfId="33844" xr:uid="{00000000-0005-0000-0000-000004510000}"/>
    <cellStyle name="40% - Accent6 3 5 4 2 4" xfId="24948" xr:uid="{00000000-0005-0000-0000-000005510000}"/>
    <cellStyle name="40% - Accent6 3 5 4 2_Attribute (16-17)" xfId="11384" xr:uid="{00000000-0005-0000-0000-000006510000}"/>
    <cellStyle name="40% - Accent6 3 5 4 3" xfId="11385" xr:uid="{00000000-0005-0000-0000-000007510000}"/>
    <cellStyle name="40% - Accent6 3 5 4 3 2" xfId="24949" xr:uid="{00000000-0005-0000-0000-000008510000}"/>
    <cellStyle name="40% - Accent6 3 5 4 3_CountryRegionMap" xfId="33845" xr:uid="{00000000-0005-0000-0000-000009510000}"/>
    <cellStyle name="40% - Accent6 3 5 4 4" xfId="24950" xr:uid="{00000000-0005-0000-0000-00000A510000}"/>
    <cellStyle name="40% - Accent6 3 5 4 5" xfId="24951" xr:uid="{00000000-0005-0000-0000-00000B510000}"/>
    <cellStyle name="40% - Accent6 3 5 4 6" xfId="24952" xr:uid="{00000000-0005-0000-0000-00000C510000}"/>
    <cellStyle name="40% - Accent6 3 5 4 7" xfId="24953" xr:uid="{00000000-0005-0000-0000-00000D510000}"/>
    <cellStyle name="40% - Accent6 3 5 4_Attribute (16-17)" xfId="11386" xr:uid="{00000000-0005-0000-0000-00000E510000}"/>
    <cellStyle name="40% - Accent6 3 5 5" xfId="11387" xr:uid="{00000000-0005-0000-0000-00000F510000}"/>
    <cellStyle name="40% - Accent6 3 5 6" xfId="11388" xr:uid="{00000000-0005-0000-0000-000010510000}"/>
    <cellStyle name="40% - Accent6 3 5 7" xfId="11389" xr:uid="{00000000-0005-0000-0000-000011510000}"/>
    <cellStyle name="40% - Accent6 3 5 7 2" xfId="11390" xr:uid="{00000000-0005-0000-0000-000012510000}"/>
    <cellStyle name="40% - Accent6 3 5 7 2 2" xfId="11391" xr:uid="{00000000-0005-0000-0000-000013510000}"/>
    <cellStyle name="40% - Accent6 3 5 7 2 2 2" xfId="24954" xr:uid="{00000000-0005-0000-0000-000014510000}"/>
    <cellStyle name="40% - Accent6 3 5 7 2 2_CountryRegionMap" xfId="33846" xr:uid="{00000000-0005-0000-0000-000015510000}"/>
    <cellStyle name="40% - Accent6 3 5 7 2 3" xfId="11392" xr:uid="{00000000-0005-0000-0000-000016510000}"/>
    <cellStyle name="40% - Accent6 3 5 7 2 3 2" xfId="24955" xr:uid="{00000000-0005-0000-0000-000017510000}"/>
    <cellStyle name="40% - Accent6 3 5 7 2 3_CountryRegionMap" xfId="33847" xr:uid="{00000000-0005-0000-0000-000018510000}"/>
    <cellStyle name="40% - Accent6 3 5 7 2 4" xfId="24956" xr:uid="{00000000-0005-0000-0000-000019510000}"/>
    <cellStyle name="40% - Accent6 3 5 7 2_Attribute (16-17)" xfId="11393" xr:uid="{00000000-0005-0000-0000-00001A510000}"/>
    <cellStyle name="40% - Accent6 3 5 7 3" xfId="11394" xr:uid="{00000000-0005-0000-0000-00001B510000}"/>
    <cellStyle name="40% - Accent6 3 5 7 3 2" xfId="24957" xr:uid="{00000000-0005-0000-0000-00001C510000}"/>
    <cellStyle name="40% - Accent6 3 5 7 3_CountryRegionMap" xfId="33848" xr:uid="{00000000-0005-0000-0000-00001D510000}"/>
    <cellStyle name="40% - Accent6 3 5 7 4" xfId="11395" xr:uid="{00000000-0005-0000-0000-00001E510000}"/>
    <cellStyle name="40% - Accent6 3 5 7 4 2" xfId="24958" xr:uid="{00000000-0005-0000-0000-00001F510000}"/>
    <cellStyle name="40% - Accent6 3 5 7 4_CountryRegionMap" xfId="33849" xr:uid="{00000000-0005-0000-0000-000020510000}"/>
    <cellStyle name="40% - Accent6 3 5 7 5" xfId="24959" xr:uid="{00000000-0005-0000-0000-000021510000}"/>
    <cellStyle name="40% - Accent6 3 5 7_Attribute (16-17)" xfId="11396" xr:uid="{00000000-0005-0000-0000-000022510000}"/>
    <cellStyle name="40% - Accent6 3 5 8" xfId="11397" xr:uid="{00000000-0005-0000-0000-000023510000}"/>
    <cellStyle name="40% - Accent6 3 5 8 2" xfId="11398" xr:uid="{00000000-0005-0000-0000-000024510000}"/>
    <cellStyle name="40% - Accent6 3 5 8 2 2" xfId="24960" xr:uid="{00000000-0005-0000-0000-000025510000}"/>
    <cellStyle name="40% - Accent6 3 5 8 2_CountryRegionMap" xfId="33850" xr:uid="{00000000-0005-0000-0000-000026510000}"/>
    <cellStyle name="40% - Accent6 3 5 8 3" xfId="11399" xr:uid="{00000000-0005-0000-0000-000027510000}"/>
    <cellStyle name="40% - Accent6 3 5 8 3 2" xfId="24961" xr:uid="{00000000-0005-0000-0000-000028510000}"/>
    <cellStyle name="40% - Accent6 3 5 8 3_CountryRegionMap" xfId="33851" xr:uid="{00000000-0005-0000-0000-000029510000}"/>
    <cellStyle name="40% - Accent6 3 5 8 4" xfId="24962" xr:uid="{00000000-0005-0000-0000-00002A510000}"/>
    <cellStyle name="40% - Accent6 3 5 8_Attribute (16-17)" xfId="11400" xr:uid="{00000000-0005-0000-0000-00002B510000}"/>
    <cellStyle name="40% - Accent6 3 5 9" xfId="11401" xr:uid="{00000000-0005-0000-0000-00002C510000}"/>
    <cellStyle name="40% - Accent6 3 5 9 2" xfId="24963" xr:uid="{00000000-0005-0000-0000-00002D510000}"/>
    <cellStyle name="40% - Accent6 3 5 9_CountryRegionMap" xfId="33852" xr:uid="{00000000-0005-0000-0000-00002E510000}"/>
    <cellStyle name="40% - Accent6 3 5_Attribute (16-17)" xfId="11402" xr:uid="{00000000-0005-0000-0000-00002F510000}"/>
    <cellStyle name="40% - Accent6 3 6" xfId="11403" xr:uid="{00000000-0005-0000-0000-000030510000}"/>
    <cellStyle name="40% - Accent6 3 6 2" xfId="11404" xr:uid="{00000000-0005-0000-0000-000031510000}"/>
    <cellStyle name="40% - Accent6 3 6 2 2" xfId="11405" xr:uid="{00000000-0005-0000-0000-000032510000}"/>
    <cellStyle name="40% - Accent6 3 6 2 2 2" xfId="24964" xr:uid="{00000000-0005-0000-0000-000033510000}"/>
    <cellStyle name="40% - Accent6 3 6 2 2_CountryRegionMap" xfId="33853" xr:uid="{00000000-0005-0000-0000-000034510000}"/>
    <cellStyle name="40% - Accent6 3 6 2 3" xfId="11406" xr:uid="{00000000-0005-0000-0000-000035510000}"/>
    <cellStyle name="40% - Accent6 3 6 2 3 2" xfId="24965" xr:uid="{00000000-0005-0000-0000-000036510000}"/>
    <cellStyle name="40% - Accent6 3 6 2 3_CountryRegionMap" xfId="33854" xr:uid="{00000000-0005-0000-0000-000037510000}"/>
    <cellStyle name="40% - Accent6 3 6 2 4" xfId="24966" xr:uid="{00000000-0005-0000-0000-000038510000}"/>
    <cellStyle name="40% - Accent6 3 6 2_Attribute (16-17)" xfId="11407" xr:uid="{00000000-0005-0000-0000-000039510000}"/>
    <cellStyle name="40% - Accent6 3 6 3" xfId="11408" xr:uid="{00000000-0005-0000-0000-00003A510000}"/>
    <cellStyle name="40% - Accent6 3 6 3 2" xfId="24967" xr:uid="{00000000-0005-0000-0000-00003B510000}"/>
    <cellStyle name="40% - Accent6 3 6 3_CountryRegionMap" xfId="33855" xr:uid="{00000000-0005-0000-0000-00003C510000}"/>
    <cellStyle name="40% - Accent6 3 6 4" xfId="24968" xr:uid="{00000000-0005-0000-0000-00003D510000}"/>
    <cellStyle name="40% - Accent6 3 6 5" xfId="24969" xr:uid="{00000000-0005-0000-0000-00003E510000}"/>
    <cellStyle name="40% - Accent6 3 6 6" xfId="24970" xr:uid="{00000000-0005-0000-0000-00003F510000}"/>
    <cellStyle name="40% - Accent6 3 6 7" xfId="24971" xr:uid="{00000000-0005-0000-0000-000040510000}"/>
    <cellStyle name="40% - Accent6 3 6_Attribute (16-17)" xfId="11409" xr:uid="{00000000-0005-0000-0000-000041510000}"/>
    <cellStyle name="40% - Accent6 3 7" xfId="11410" xr:uid="{00000000-0005-0000-0000-000042510000}"/>
    <cellStyle name="40% - Accent6 3 7 2" xfId="11411" xr:uid="{00000000-0005-0000-0000-000043510000}"/>
    <cellStyle name="40% - Accent6 3 7 2 2" xfId="11412" xr:uid="{00000000-0005-0000-0000-000044510000}"/>
    <cellStyle name="40% - Accent6 3 7 2 2 2" xfId="24972" xr:uid="{00000000-0005-0000-0000-000045510000}"/>
    <cellStyle name="40% - Accent6 3 7 2 2_CountryRegionMap" xfId="33856" xr:uid="{00000000-0005-0000-0000-000046510000}"/>
    <cellStyle name="40% - Accent6 3 7 2 3" xfId="11413" xr:uid="{00000000-0005-0000-0000-000047510000}"/>
    <cellStyle name="40% - Accent6 3 7 2 3 2" xfId="24973" xr:uid="{00000000-0005-0000-0000-000048510000}"/>
    <cellStyle name="40% - Accent6 3 7 2 3_CountryRegionMap" xfId="33857" xr:uid="{00000000-0005-0000-0000-000049510000}"/>
    <cellStyle name="40% - Accent6 3 7 2 4" xfId="24974" xr:uid="{00000000-0005-0000-0000-00004A510000}"/>
    <cellStyle name="40% - Accent6 3 7 2_Attribute (16-17)" xfId="11414" xr:uid="{00000000-0005-0000-0000-00004B510000}"/>
    <cellStyle name="40% - Accent6 3 7 3" xfId="11415" xr:uid="{00000000-0005-0000-0000-00004C510000}"/>
    <cellStyle name="40% - Accent6 3 7 3 2" xfId="24975" xr:uid="{00000000-0005-0000-0000-00004D510000}"/>
    <cellStyle name="40% - Accent6 3 7 3_CountryRegionMap" xfId="33858" xr:uid="{00000000-0005-0000-0000-00004E510000}"/>
    <cellStyle name="40% - Accent6 3 7 4" xfId="24976" xr:uid="{00000000-0005-0000-0000-00004F510000}"/>
    <cellStyle name="40% - Accent6 3 7 5" xfId="24977" xr:uid="{00000000-0005-0000-0000-000050510000}"/>
    <cellStyle name="40% - Accent6 3 7 6" xfId="24978" xr:uid="{00000000-0005-0000-0000-000051510000}"/>
    <cellStyle name="40% - Accent6 3 7 7" xfId="24979" xr:uid="{00000000-0005-0000-0000-000052510000}"/>
    <cellStyle name="40% - Accent6 3 7_Attribute (16-17)" xfId="11416" xr:uid="{00000000-0005-0000-0000-000053510000}"/>
    <cellStyle name="40% - Accent6 3 8" xfId="11417" xr:uid="{00000000-0005-0000-0000-000054510000}"/>
    <cellStyle name="40% - Accent6 3 8 2" xfId="11418" xr:uid="{00000000-0005-0000-0000-000055510000}"/>
    <cellStyle name="40% - Accent6 3 8 2 2" xfId="11419" xr:uid="{00000000-0005-0000-0000-000056510000}"/>
    <cellStyle name="40% - Accent6 3 8 2 2 2" xfId="24980" xr:uid="{00000000-0005-0000-0000-000057510000}"/>
    <cellStyle name="40% - Accent6 3 8 2 2_CountryRegionMap" xfId="33859" xr:uid="{00000000-0005-0000-0000-000058510000}"/>
    <cellStyle name="40% - Accent6 3 8 2 3" xfId="11420" xr:uid="{00000000-0005-0000-0000-000059510000}"/>
    <cellStyle name="40% - Accent6 3 8 2 3 2" xfId="24981" xr:uid="{00000000-0005-0000-0000-00005A510000}"/>
    <cellStyle name="40% - Accent6 3 8 2 3_CountryRegionMap" xfId="33860" xr:uid="{00000000-0005-0000-0000-00005B510000}"/>
    <cellStyle name="40% - Accent6 3 8 2 4" xfId="24982" xr:uid="{00000000-0005-0000-0000-00005C510000}"/>
    <cellStyle name="40% - Accent6 3 8 2_Attribute (16-17)" xfId="11421" xr:uid="{00000000-0005-0000-0000-00005D510000}"/>
    <cellStyle name="40% - Accent6 3 8 3" xfId="11422" xr:uid="{00000000-0005-0000-0000-00005E510000}"/>
    <cellStyle name="40% - Accent6 3 8 3 2" xfId="24983" xr:uid="{00000000-0005-0000-0000-00005F510000}"/>
    <cellStyle name="40% - Accent6 3 8 3_CountryRegionMap" xfId="33861" xr:uid="{00000000-0005-0000-0000-000060510000}"/>
    <cellStyle name="40% - Accent6 3 8 4" xfId="24984" xr:uid="{00000000-0005-0000-0000-000061510000}"/>
    <cellStyle name="40% - Accent6 3 8 5" xfId="24985" xr:uid="{00000000-0005-0000-0000-000062510000}"/>
    <cellStyle name="40% - Accent6 3 8 6" xfId="24986" xr:uid="{00000000-0005-0000-0000-000063510000}"/>
    <cellStyle name="40% - Accent6 3 8 7" xfId="24987" xr:uid="{00000000-0005-0000-0000-000064510000}"/>
    <cellStyle name="40% - Accent6 3 8_Attribute (16-17)" xfId="11423" xr:uid="{00000000-0005-0000-0000-000065510000}"/>
    <cellStyle name="40% - Accent6 3 9" xfId="11424" xr:uid="{00000000-0005-0000-0000-000066510000}"/>
    <cellStyle name="40% - Accent6 3_Attribute" xfId="18063" xr:uid="{00000000-0005-0000-0000-000067510000}"/>
    <cellStyle name="40% - Accent6 30" xfId="24988" xr:uid="{00000000-0005-0000-0000-000068510000}"/>
    <cellStyle name="40% - Accent6 4" xfId="164" xr:uid="{00000000-0005-0000-0000-000069510000}"/>
    <cellStyle name="40% - Accent6 5" xfId="150" xr:uid="{00000000-0005-0000-0000-00006A510000}"/>
    <cellStyle name="40% - Accent6 5 10" xfId="11425" xr:uid="{00000000-0005-0000-0000-00006B510000}"/>
    <cellStyle name="40% - Accent6 5 10 2" xfId="11426" xr:uid="{00000000-0005-0000-0000-00006C510000}"/>
    <cellStyle name="40% - Accent6 5 10 2 2" xfId="11427" xr:uid="{00000000-0005-0000-0000-00006D510000}"/>
    <cellStyle name="40% - Accent6 5 10 2 2 2" xfId="24989" xr:uid="{00000000-0005-0000-0000-00006E510000}"/>
    <cellStyle name="40% - Accent6 5 10 2 2_CountryRegionMap" xfId="33862" xr:uid="{00000000-0005-0000-0000-00006F510000}"/>
    <cellStyle name="40% - Accent6 5 10 2 3" xfId="11428" xr:uid="{00000000-0005-0000-0000-000070510000}"/>
    <cellStyle name="40% - Accent6 5 10 2 3 2" xfId="24990" xr:uid="{00000000-0005-0000-0000-000071510000}"/>
    <cellStyle name="40% - Accent6 5 10 2 3_CountryRegionMap" xfId="33863" xr:uid="{00000000-0005-0000-0000-000072510000}"/>
    <cellStyle name="40% - Accent6 5 10 2 4" xfId="24991" xr:uid="{00000000-0005-0000-0000-000073510000}"/>
    <cellStyle name="40% - Accent6 5 10 2_Attribute (16-17)" xfId="11429" xr:uid="{00000000-0005-0000-0000-000074510000}"/>
    <cellStyle name="40% - Accent6 5 10 3" xfId="11430" xr:uid="{00000000-0005-0000-0000-000075510000}"/>
    <cellStyle name="40% - Accent6 5 10 3 2" xfId="24992" xr:uid="{00000000-0005-0000-0000-000076510000}"/>
    <cellStyle name="40% - Accent6 5 10 3_CountryRegionMap" xfId="33864" xr:uid="{00000000-0005-0000-0000-000077510000}"/>
    <cellStyle name="40% - Accent6 5 10 4" xfId="11431" xr:uid="{00000000-0005-0000-0000-000078510000}"/>
    <cellStyle name="40% - Accent6 5 10 4 2" xfId="24993" xr:uid="{00000000-0005-0000-0000-000079510000}"/>
    <cellStyle name="40% - Accent6 5 10 4_CountryRegionMap" xfId="33865" xr:uid="{00000000-0005-0000-0000-00007A510000}"/>
    <cellStyle name="40% - Accent6 5 10 5" xfId="24994" xr:uid="{00000000-0005-0000-0000-00007B510000}"/>
    <cellStyle name="40% - Accent6 5 10_Attribute (16-17)" xfId="11432" xr:uid="{00000000-0005-0000-0000-00007C510000}"/>
    <cellStyle name="40% - Accent6 5 11" xfId="11433" xr:uid="{00000000-0005-0000-0000-00007D510000}"/>
    <cellStyle name="40% - Accent6 5 11 2" xfId="11434" xr:uid="{00000000-0005-0000-0000-00007E510000}"/>
    <cellStyle name="40% - Accent6 5 11 2 2" xfId="24995" xr:uid="{00000000-0005-0000-0000-00007F510000}"/>
    <cellStyle name="40% - Accent6 5 11 2_CountryRegionMap" xfId="33866" xr:uid="{00000000-0005-0000-0000-000080510000}"/>
    <cellStyle name="40% - Accent6 5 11 3" xfId="11435" xr:uid="{00000000-0005-0000-0000-000081510000}"/>
    <cellStyle name="40% - Accent6 5 11 3 2" xfId="24996" xr:uid="{00000000-0005-0000-0000-000082510000}"/>
    <cellStyle name="40% - Accent6 5 11 3_CountryRegionMap" xfId="33867" xr:uid="{00000000-0005-0000-0000-000083510000}"/>
    <cellStyle name="40% - Accent6 5 11 4" xfId="24997" xr:uid="{00000000-0005-0000-0000-000084510000}"/>
    <cellStyle name="40% - Accent6 5 11_Attribute (16-17)" xfId="11436" xr:uid="{00000000-0005-0000-0000-000085510000}"/>
    <cellStyle name="40% - Accent6 5 12" xfId="11437" xr:uid="{00000000-0005-0000-0000-000086510000}"/>
    <cellStyle name="40% - Accent6 5 12 2" xfId="24998" xr:uid="{00000000-0005-0000-0000-000087510000}"/>
    <cellStyle name="40% - Accent6 5 12_CountryRegionMap" xfId="33868" xr:uid="{00000000-0005-0000-0000-000088510000}"/>
    <cellStyle name="40% - Accent6 5 13" xfId="24999" xr:uid="{00000000-0005-0000-0000-000089510000}"/>
    <cellStyle name="40% - Accent6 5 14" xfId="25000" xr:uid="{00000000-0005-0000-0000-00008A510000}"/>
    <cellStyle name="40% - Accent6 5 15" xfId="25001" xr:uid="{00000000-0005-0000-0000-00008B510000}"/>
    <cellStyle name="40% - Accent6 5 16" xfId="25002" xr:uid="{00000000-0005-0000-0000-00008C510000}"/>
    <cellStyle name="40% - Accent6 5 17" xfId="25003" xr:uid="{00000000-0005-0000-0000-00008D510000}"/>
    <cellStyle name="40% - Accent6 5 18" xfId="25004" xr:uid="{00000000-0005-0000-0000-00008E510000}"/>
    <cellStyle name="40% - Accent6 5 2" xfId="255" xr:uid="{00000000-0005-0000-0000-00008F510000}"/>
    <cellStyle name="40% - Accent6 5 2 10" xfId="11438" xr:uid="{00000000-0005-0000-0000-000090510000}"/>
    <cellStyle name="40% - Accent6 5 2 10 2" xfId="11439" xr:uid="{00000000-0005-0000-0000-000091510000}"/>
    <cellStyle name="40% - Accent6 5 2 10 2 2" xfId="25005" xr:uid="{00000000-0005-0000-0000-000092510000}"/>
    <cellStyle name="40% - Accent6 5 2 10 2_CountryRegionMap" xfId="33869" xr:uid="{00000000-0005-0000-0000-000093510000}"/>
    <cellStyle name="40% - Accent6 5 2 10 3" xfId="11440" xr:uid="{00000000-0005-0000-0000-000094510000}"/>
    <cellStyle name="40% - Accent6 5 2 10 3 2" xfId="25006" xr:uid="{00000000-0005-0000-0000-000095510000}"/>
    <cellStyle name="40% - Accent6 5 2 10 3_CountryRegionMap" xfId="33870" xr:uid="{00000000-0005-0000-0000-000096510000}"/>
    <cellStyle name="40% - Accent6 5 2 10 4" xfId="25007" xr:uid="{00000000-0005-0000-0000-000097510000}"/>
    <cellStyle name="40% - Accent6 5 2 10_Attribute (16-17)" xfId="11441" xr:uid="{00000000-0005-0000-0000-000098510000}"/>
    <cellStyle name="40% - Accent6 5 2 11" xfId="11442" xr:uid="{00000000-0005-0000-0000-000099510000}"/>
    <cellStyle name="40% - Accent6 5 2 11 2" xfId="25008" xr:uid="{00000000-0005-0000-0000-00009A510000}"/>
    <cellStyle name="40% - Accent6 5 2 11_CountryRegionMap" xfId="33871" xr:uid="{00000000-0005-0000-0000-00009B510000}"/>
    <cellStyle name="40% - Accent6 5 2 12" xfId="25009" xr:uid="{00000000-0005-0000-0000-00009C510000}"/>
    <cellStyle name="40% - Accent6 5 2 13" xfId="25010" xr:uid="{00000000-0005-0000-0000-00009D510000}"/>
    <cellStyle name="40% - Accent6 5 2 14" xfId="25011" xr:uid="{00000000-0005-0000-0000-00009E510000}"/>
    <cellStyle name="40% - Accent6 5 2 15" xfId="25012" xr:uid="{00000000-0005-0000-0000-00009F510000}"/>
    <cellStyle name="40% - Accent6 5 2 16" xfId="25013" xr:uid="{00000000-0005-0000-0000-0000A0510000}"/>
    <cellStyle name="40% - Accent6 5 2 17" xfId="25014" xr:uid="{00000000-0005-0000-0000-0000A1510000}"/>
    <cellStyle name="40% - Accent6 5 2 2" xfId="11443" xr:uid="{00000000-0005-0000-0000-0000A2510000}"/>
    <cellStyle name="40% - Accent6 5 2 2 10" xfId="25015" xr:uid="{00000000-0005-0000-0000-0000A3510000}"/>
    <cellStyle name="40% - Accent6 5 2 2 2" xfId="11444" xr:uid="{00000000-0005-0000-0000-0000A4510000}"/>
    <cellStyle name="40% - Accent6 5 2 2 2 2" xfId="11445" xr:uid="{00000000-0005-0000-0000-0000A5510000}"/>
    <cellStyle name="40% - Accent6 5 2 2 2 2 2" xfId="11446" xr:uid="{00000000-0005-0000-0000-0000A6510000}"/>
    <cellStyle name="40% - Accent6 5 2 2 2 2 2 2" xfId="25016" xr:uid="{00000000-0005-0000-0000-0000A7510000}"/>
    <cellStyle name="40% - Accent6 5 2 2 2 2 2_CountryRegionMap" xfId="33872" xr:uid="{00000000-0005-0000-0000-0000A8510000}"/>
    <cellStyle name="40% - Accent6 5 2 2 2 2 3" xfId="11447" xr:uid="{00000000-0005-0000-0000-0000A9510000}"/>
    <cellStyle name="40% - Accent6 5 2 2 2 2 3 2" xfId="25017" xr:uid="{00000000-0005-0000-0000-0000AA510000}"/>
    <cellStyle name="40% - Accent6 5 2 2 2 2 3_CountryRegionMap" xfId="33873" xr:uid="{00000000-0005-0000-0000-0000AB510000}"/>
    <cellStyle name="40% - Accent6 5 2 2 2 2 4" xfId="25018" xr:uid="{00000000-0005-0000-0000-0000AC510000}"/>
    <cellStyle name="40% - Accent6 5 2 2 2 2_Attribute (16-17)" xfId="11448" xr:uid="{00000000-0005-0000-0000-0000AD510000}"/>
    <cellStyle name="40% - Accent6 5 2 2 2 3" xfId="11449" xr:uid="{00000000-0005-0000-0000-0000AE510000}"/>
    <cellStyle name="40% - Accent6 5 2 2 2 3 2" xfId="25019" xr:uid="{00000000-0005-0000-0000-0000AF510000}"/>
    <cellStyle name="40% - Accent6 5 2 2 2 3_CountryRegionMap" xfId="33874" xr:uid="{00000000-0005-0000-0000-0000B0510000}"/>
    <cellStyle name="40% - Accent6 5 2 2 2 4" xfId="25020" xr:uid="{00000000-0005-0000-0000-0000B1510000}"/>
    <cellStyle name="40% - Accent6 5 2 2 2 5" xfId="25021" xr:uid="{00000000-0005-0000-0000-0000B2510000}"/>
    <cellStyle name="40% - Accent6 5 2 2 2 6" xfId="25022" xr:uid="{00000000-0005-0000-0000-0000B3510000}"/>
    <cellStyle name="40% - Accent6 5 2 2 2 7" xfId="25023" xr:uid="{00000000-0005-0000-0000-0000B4510000}"/>
    <cellStyle name="40% - Accent6 5 2 2 2_Attribute (16-17)" xfId="11450" xr:uid="{00000000-0005-0000-0000-0000B5510000}"/>
    <cellStyle name="40% - Accent6 5 2 2 3" xfId="11451" xr:uid="{00000000-0005-0000-0000-0000B6510000}"/>
    <cellStyle name="40% - Accent6 5 2 2 3 2" xfId="11452" xr:uid="{00000000-0005-0000-0000-0000B7510000}"/>
    <cellStyle name="40% - Accent6 5 2 2 3 2 2" xfId="11453" xr:uid="{00000000-0005-0000-0000-0000B8510000}"/>
    <cellStyle name="40% - Accent6 5 2 2 3 2 2 2" xfId="25024" xr:uid="{00000000-0005-0000-0000-0000B9510000}"/>
    <cellStyle name="40% - Accent6 5 2 2 3 2 2_CountryRegionMap" xfId="33875" xr:uid="{00000000-0005-0000-0000-0000BA510000}"/>
    <cellStyle name="40% - Accent6 5 2 2 3 2 3" xfId="11454" xr:uid="{00000000-0005-0000-0000-0000BB510000}"/>
    <cellStyle name="40% - Accent6 5 2 2 3 2 3 2" xfId="25025" xr:uid="{00000000-0005-0000-0000-0000BC510000}"/>
    <cellStyle name="40% - Accent6 5 2 2 3 2 3_CountryRegionMap" xfId="33876" xr:uid="{00000000-0005-0000-0000-0000BD510000}"/>
    <cellStyle name="40% - Accent6 5 2 2 3 2 4" xfId="25026" xr:uid="{00000000-0005-0000-0000-0000BE510000}"/>
    <cellStyle name="40% - Accent6 5 2 2 3 2_Attribute (16-17)" xfId="11455" xr:uid="{00000000-0005-0000-0000-0000BF510000}"/>
    <cellStyle name="40% - Accent6 5 2 2 3 3" xfId="11456" xr:uid="{00000000-0005-0000-0000-0000C0510000}"/>
    <cellStyle name="40% - Accent6 5 2 2 3 3 2" xfId="25027" xr:uid="{00000000-0005-0000-0000-0000C1510000}"/>
    <cellStyle name="40% - Accent6 5 2 2 3 3_CountryRegionMap" xfId="33877" xr:uid="{00000000-0005-0000-0000-0000C2510000}"/>
    <cellStyle name="40% - Accent6 5 2 2 3 4" xfId="25028" xr:uid="{00000000-0005-0000-0000-0000C3510000}"/>
    <cellStyle name="40% - Accent6 5 2 2 3 5" xfId="25029" xr:uid="{00000000-0005-0000-0000-0000C4510000}"/>
    <cellStyle name="40% - Accent6 5 2 2 3 6" xfId="25030" xr:uid="{00000000-0005-0000-0000-0000C5510000}"/>
    <cellStyle name="40% - Accent6 5 2 2 3 7" xfId="25031" xr:uid="{00000000-0005-0000-0000-0000C6510000}"/>
    <cellStyle name="40% - Accent6 5 2 2 3_Attribute (16-17)" xfId="11457" xr:uid="{00000000-0005-0000-0000-0000C7510000}"/>
    <cellStyle name="40% - Accent6 5 2 2 4" xfId="11458" xr:uid="{00000000-0005-0000-0000-0000C8510000}"/>
    <cellStyle name="40% - Accent6 5 2 2 4 2" xfId="11459" xr:uid="{00000000-0005-0000-0000-0000C9510000}"/>
    <cellStyle name="40% - Accent6 5 2 2 4 2 2" xfId="11460" xr:uid="{00000000-0005-0000-0000-0000CA510000}"/>
    <cellStyle name="40% - Accent6 5 2 2 4 2 2 2" xfId="25032" xr:uid="{00000000-0005-0000-0000-0000CB510000}"/>
    <cellStyle name="40% - Accent6 5 2 2 4 2 2_CountryRegionMap" xfId="33878" xr:uid="{00000000-0005-0000-0000-0000CC510000}"/>
    <cellStyle name="40% - Accent6 5 2 2 4 2 3" xfId="11461" xr:uid="{00000000-0005-0000-0000-0000CD510000}"/>
    <cellStyle name="40% - Accent6 5 2 2 4 2 3 2" xfId="25033" xr:uid="{00000000-0005-0000-0000-0000CE510000}"/>
    <cellStyle name="40% - Accent6 5 2 2 4 2 3_CountryRegionMap" xfId="33879" xr:uid="{00000000-0005-0000-0000-0000CF510000}"/>
    <cellStyle name="40% - Accent6 5 2 2 4 2 4" xfId="25034" xr:uid="{00000000-0005-0000-0000-0000D0510000}"/>
    <cellStyle name="40% - Accent6 5 2 2 4 2_Attribute (16-17)" xfId="11462" xr:uid="{00000000-0005-0000-0000-0000D1510000}"/>
    <cellStyle name="40% - Accent6 5 2 2 4 3" xfId="11463" xr:uid="{00000000-0005-0000-0000-0000D2510000}"/>
    <cellStyle name="40% - Accent6 5 2 2 4 3 2" xfId="25035" xr:uid="{00000000-0005-0000-0000-0000D3510000}"/>
    <cellStyle name="40% - Accent6 5 2 2 4 3_CountryRegionMap" xfId="33880" xr:uid="{00000000-0005-0000-0000-0000D4510000}"/>
    <cellStyle name="40% - Accent6 5 2 2 4 4" xfId="25036" xr:uid="{00000000-0005-0000-0000-0000D5510000}"/>
    <cellStyle name="40% - Accent6 5 2 2 4 5" xfId="25037" xr:uid="{00000000-0005-0000-0000-0000D6510000}"/>
    <cellStyle name="40% - Accent6 5 2 2 4 6" xfId="25038" xr:uid="{00000000-0005-0000-0000-0000D7510000}"/>
    <cellStyle name="40% - Accent6 5 2 2 4 7" xfId="25039" xr:uid="{00000000-0005-0000-0000-0000D8510000}"/>
    <cellStyle name="40% - Accent6 5 2 2 4_Attribute (16-17)" xfId="11464" xr:uid="{00000000-0005-0000-0000-0000D9510000}"/>
    <cellStyle name="40% - Accent6 5 2 2 5" xfId="11465" xr:uid="{00000000-0005-0000-0000-0000DA510000}"/>
    <cellStyle name="40% - Accent6 5 2 2 6" xfId="11466" xr:uid="{00000000-0005-0000-0000-0000DB510000}"/>
    <cellStyle name="40% - Accent6 5 2 2 7" xfId="11467" xr:uid="{00000000-0005-0000-0000-0000DC510000}"/>
    <cellStyle name="40% - Accent6 5 2 2 7 2" xfId="11468" xr:uid="{00000000-0005-0000-0000-0000DD510000}"/>
    <cellStyle name="40% - Accent6 5 2 2 7 2 2" xfId="11469" xr:uid="{00000000-0005-0000-0000-0000DE510000}"/>
    <cellStyle name="40% - Accent6 5 2 2 7 2 2 2" xfId="25040" xr:uid="{00000000-0005-0000-0000-0000DF510000}"/>
    <cellStyle name="40% - Accent6 5 2 2 7 2 2_CountryRegionMap" xfId="33881" xr:uid="{00000000-0005-0000-0000-0000E0510000}"/>
    <cellStyle name="40% - Accent6 5 2 2 7 2 3" xfId="11470" xr:uid="{00000000-0005-0000-0000-0000E1510000}"/>
    <cellStyle name="40% - Accent6 5 2 2 7 2 3 2" xfId="25041" xr:uid="{00000000-0005-0000-0000-0000E2510000}"/>
    <cellStyle name="40% - Accent6 5 2 2 7 2 3_CountryRegionMap" xfId="33882" xr:uid="{00000000-0005-0000-0000-0000E3510000}"/>
    <cellStyle name="40% - Accent6 5 2 2 7 2 4" xfId="25042" xr:uid="{00000000-0005-0000-0000-0000E4510000}"/>
    <cellStyle name="40% - Accent6 5 2 2 7 2_Attribute (16-17)" xfId="11471" xr:uid="{00000000-0005-0000-0000-0000E5510000}"/>
    <cellStyle name="40% - Accent6 5 2 2 7 3" xfId="11472" xr:uid="{00000000-0005-0000-0000-0000E6510000}"/>
    <cellStyle name="40% - Accent6 5 2 2 7 3 2" xfId="25043" xr:uid="{00000000-0005-0000-0000-0000E7510000}"/>
    <cellStyle name="40% - Accent6 5 2 2 7 3_CountryRegionMap" xfId="33883" xr:uid="{00000000-0005-0000-0000-0000E8510000}"/>
    <cellStyle name="40% - Accent6 5 2 2 7 4" xfId="11473" xr:uid="{00000000-0005-0000-0000-0000E9510000}"/>
    <cellStyle name="40% - Accent6 5 2 2 7 4 2" xfId="25044" xr:uid="{00000000-0005-0000-0000-0000EA510000}"/>
    <cellStyle name="40% - Accent6 5 2 2 7 4_CountryRegionMap" xfId="33884" xr:uid="{00000000-0005-0000-0000-0000EB510000}"/>
    <cellStyle name="40% - Accent6 5 2 2 7 5" xfId="25045" xr:uid="{00000000-0005-0000-0000-0000EC510000}"/>
    <cellStyle name="40% - Accent6 5 2 2 7_Attribute (16-17)" xfId="11474" xr:uid="{00000000-0005-0000-0000-0000ED510000}"/>
    <cellStyle name="40% - Accent6 5 2 2 8" xfId="11475" xr:uid="{00000000-0005-0000-0000-0000EE510000}"/>
    <cellStyle name="40% - Accent6 5 2 2 8 2" xfId="11476" xr:uid="{00000000-0005-0000-0000-0000EF510000}"/>
    <cellStyle name="40% - Accent6 5 2 2 8 2 2" xfId="25046" xr:uid="{00000000-0005-0000-0000-0000F0510000}"/>
    <cellStyle name="40% - Accent6 5 2 2 8 2_CountryRegionMap" xfId="33885" xr:uid="{00000000-0005-0000-0000-0000F1510000}"/>
    <cellStyle name="40% - Accent6 5 2 2 8 3" xfId="11477" xr:uid="{00000000-0005-0000-0000-0000F2510000}"/>
    <cellStyle name="40% - Accent6 5 2 2 8 3 2" xfId="25047" xr:uid="{00000000-0005-0000-0000-0000F3510000}"/>
    <cellStyle name="40% - Accent6 5 2 2 8 3_CountryRegionMap" xfId="33886" xr:uid="{00000000-0005-0000-0000-0000F4510000}"/>
    <cellStyle name="40% - Accent6 5 2 2 8 4" xfId="25048" xr:uid="{00000000-0005-0000-0000-0000F5510000}"/>
    <cellStyle name="40% - Accent6 5 2 2 8_Attribute (16-17)" xfId="11478" xr:uid="{00000000-0005-0000-0000-0000F6510000}"/>
    <cellStyle name="40% - Accent6 5 2 2 9" xfId="11479" xr:uid="{00000000-0005-0000-0000-0000F7510000}"/>
    <cellStyle name="40% - Accent6 5 2 2 9 2" xfId="25049" xr:uid="{00000000-0005-0000-0000-0000F8510000}"/>
    <cellStyle name="40% - Accent6 5 2 2 9_CountryRegionMap" xfId="33887" xr:uid="{00000000-0005-0000-0000-0000F9510000}"/>
    <cellStyle name="40% - Accent6 5 2 2_Attribute (16-17)" xfId="11480" xr:uid="{00000000-0005-0000-0000-0000FA510000}"/>
    <cellStyle name="40% - Accent6 5 2 3" xfId="11481" xr:uid="{00000000-0005-0000-0000-0000FB510000}"/>
    <cellStyle name="40% - Accent6 5 2 3 10" xfId="25050" xr:uid="{00000000-0005-0000-0000-0000FC510000}"/>
    <cellStyle name="40% - Accent6 5 2 3 2" xfId="11482" xr:uid="{00000000-0005-0000-0000-0000FD510000}"/>
    <cellStyle name="40% - Accent6 5 2 3 2 2" xfId="11483" xr:uid="{00000000-0005-0000-0000-0000FE510000}"/>
    <cellStyle name="40% - Accent6 5 2 3 2 2 2" xfId="11484" xr:uid="{00000000-0005-0000-0000-0000FF510000}"/>
    <cellStyle name="40% - Accent6 5 2 3 2 2 2 2" xfId="25051" xr:uid="{00000000-0005-0000-0000-000000520000}"/>
    <cellStyle name="40% - Accent6 5 2 3 2 2 2_CountryRegionMap" xfId="33888" xr:uid="{00000000-0005-0000-0000-000001520000}"/>
    <cellStyle name="40% - Accent6 5 2 3 2 2 3" xfId="11485" xr:uid="{00000000-0005-0000-0000-000002520000}"/>
    <cellStyle name="40% - Accent6 5 2 3 2 2 3 2" xfId="25052" xr:uid="{00000000-0005-0000-0000-000003520000}"/>
    <cellStyle name="40% - Accent6 5 2 3 2 2 3_CountryRegionMap" xfId="33889" xr:uid="{00000000-0005-0000-0000-000004520000}"/>
    <cellStyle name="40% - Accent6 5 2 3 2 2 4" xfId="25053" xr:uid="{00000000-0005-0000-0000-000005520000}"/>
    <cellStyle name="40% - Accent6 5 2 3 2 2_Attribute (16-17)" xfId="11486" xr:uid="{00000000-0005-0000-0000-000006520000}"/>
    <cellStyle name="40% - Accent6 5 2 3 2 3" xfId="11487" xr:uid="{00000000-0005-0000-0000-000007520000}"/>
    <cellStyle name="40% - Accent6 5 2 3 2 3 2" xfId="25054" xr:uid="{00000000-0005-0000-0000-000008520000}"/>
    <cellStyle name="40% - Accent6 5 2 3 2 3_CountryRegionMap" xfId="33890" xr:uid="{00000000-0005-0000-0000-000009520000}"/>
    <cellStyle name="40% - Accent6 5 2 3 2 4" xfId="25055" xr:uid="{00000000-0005-0000-0000-00000A520000}"/>
    <cellStyle name="40% - Accent6 5 2 3 2 5" xfId="25056" xr:uid="{00000000-0005-0000-0000-00000B520000}"/>
    <cellStyle name="40% - Accent6 5 2 3 2 6" xfId="25057" xr:uid="{00000000-0005-0000-0000-00000C520000}"/>
    <cellStyle name="40% - Accent6 5 2 3 2 7" xfId="25058" xr:uid="{00000000-0005-0000-0000-00000D520000}"/>
    <cellStyle name="40% - Accent6 5 2 3 2_Attribute (16-17)" xfId="11488" xr:uid="{00000000-0005-0000-0000-00000E520000}"/>
    <cellStyle name="40% - Accent6 5 2 3 3" xfId="11489" xr:uid="{00000000-0005-0000-0000-00000F520000}"/>
    <cellStyle name="40% - Accent6 5 2 3 3 2" xfId="11490" xr:uid="{00000000-0005-0000-0000-000010520000}"/>
    <cellStyle name="40% - Accent6 5 2 3 3 2 2" xfId="11491" xr:uid="{00000000-0005-0000-0000-000011520000}"/>
    <cellStyle name="40% - Accent6 5 2 3 3 2 2 2" xfId="25059" xr:uid="{00000000-0005-0000-0000-000012520000}"/>
    <cellStyle name="40% - Accent6 5 2 3 3 2 2_CountryRegionMap" xfId="33891" xr:uid="{00000000-0005-0000-0000-000013520000}"/>
    <cellStyle name="40% - Accent6 5 2 3 3 2 3" xfId="11492" xr:uid="{00000000-0005-0000-0000-000014520000}"/>
    <cellStyle name="40% - Accent6 5 2 3 3 2 3 2" xfId="25060" xr:uid="{00000000-0005-0000-0000-000015520000}"/>
    <cellStyle name="40% - Accent6 5 2 3 3 2 3_CountryRegionMap" xfId="33892" xr:uid="{00000000-0005-0000-0000-000016520000}"/>
    <cellStyle name="40% - Accent6 5 2 3 3 2 4" xfId="25061" xr:uid="{00000000-0005-0000-0000-000017520000}"/>
    <cellStyle name="40% - Accent6 5 2 3 3 2_Attribute (16-17)" xfId="11493" xr:uid="{00000000-0005-0000-0000-000018520000}"/>
    <cellStyle name="40% - Accent6 5 2 3 3 3" xfId="11494" xr:uid="{00000000-0005-0000-0000-000019520000}"/>
    <cellStyle name="40% - Accent6 5 2 3 3 3 2" xfId="25062" xr:uid="{00000000-0005-0000-0000-00001A520000}"/>
    <cellStyle name="40% - Accent6 5 2 3 3 3_CountryRegionMap" xfId="33893" xr:uid="{00000000-0005-0000-0000-00001B520000}"/>
    <cellStyle name="40% - Accent6 5 2 3 3 4" xfId="25063" xr:uid="{00000000-0005-0000-0000-00001C520000}"/>
    <cellStyle name="40% - Accent6 5 2 3 3 5" xfId="25064" xr:uid="{00000000-0005-0000-0000-00001D520000}"/>
    <cellStyle name="40% - Accent6 5 2 3 3 6" xfId="25065" xr:uid="{00000000-0005-0000-0000-00001E520000}"/>
    <cellStyle name="40% - Accent6 5 2 3 3 7" xfId="25066" xr:uid="{00000000-0005-0000-0000-00001F520000}"/>
    <cellStyle name="40% - Accent6 5 2 3 3_Attribute (16-17)" xfId="11495" xr:uid="{00000000-0005-0000-0000-000020520000}"/>
    <cellStyle name="40% - Accent6 5 2 3 4" xfId="11496" xr:uid="{00000000-0005-0000-0000-000021520000}"/>
    <cellStyle name="40% - Accent6 5 2 3 4 2" xfId="11497" xr:uid="{00000000-0005-0000-0000-000022520000}"/>
    <cellStyle name="40% - Accent6 5 2 3 4 2 2" xfId="11498" xr:uid="{00000000-0005-0000-0000-000023520000}"/>
    <cellStyle name="40% - Accent6 5 2 3 4 2 2 2" xfId="25067" xr:uid="{00000000-0005-0000-0000-000024520000}"/>
    <cellStyle name="40% - Accent6 5 2 3 4 2 2_CountryRegionMap" xfId="33894" xr:uid="{00000000-0005-0000-0000-000025520000}"/>
    <cellStyle name="40% - Accent6 5 2 3 4 2 3" xfId="11499" xr:uid="{00000000-0005-0000-0000-000026520000}"/>
    <cellStyle name="40% - Accent6 5 2 3 4 2 3 2" xfId="25068" xr:uid="{00000000-0005-0000-0000-000027520000}"/>
    <cellStyle name="40% - Accent6 5 2 3 4 2 3_CountryRegionMap" xfId="33895" xr:uid="{00000000-0005-0000-0000-000028520000}"/>
    <cellStyle name="40% - Accent6 5 2 3 4 2 4" xfId="25069" xr:uid="{00000000-0005-0000-0000-000029520000}"/>
    <cellStyle name="40% - Accent6 5 2 3 4 2_Attribute (16-17)" xfId="11500" xr:uid="{00000000-0005-0000-0000-00002A520000}"/>
    <cellStyle name="40% - Accent6 5 2 3 4 3" xfId="11501" xr:uid="{00000000-0005-0000-0000-00002B520000}"/>
    <cellStyle name="40% - Accent6 5 2 3 4 3 2" xfId="25070" xr:uid="{00000000-0005-0000-0000-00002C520000}"/>
    <cellStyle name="40% - Accent6 5 2 3 4 3_CountryRegionMap" xfId="33896" xr:uid="{00000000-0005-0000-0000-00002D520000}"/>
    <cellStyle name="40% - Accent6 5 2 3 4 4" xfId="25071" xr:uid="{00000000-0005-0000-0000-00002E520000}"/>
    <cellStyle name="40% - Accent6 5 2 3 4 5" xfId="25072" xr:uid="{00000000-0005-0000-0000-00002F520000}"/>
    <cellStyle name="40% - Accent6 5 2 3 4 6" xfId="25073" xr:uid="{00000000-0005-0000-0000-000030520000}"/>
    <cellStyle name="40% - Accent6 5 2 3 4 7" xfId="25074" xr:uid="{00000000-0005-0000-0000-000031520000}"/>
    <cellStyle name="40% - Accent6 5 2 3 4_Attribute (16-17)" xfId="11502" xr:uid="{00000000-0005-0000-0000-000032520000}"/>
    <cellStyle name="40% - Accent6 5 2 3 5" xfId="11503" xr:uid="{00000000-0005-0000-0000-000033520000}"/>
    <cellStyle name="40% - Accent6 5 2 3 6" xfId="11504" xr:uid="{00000000-0005-0000-0000-000034520000}"/>
    <cellStyle name="40% - Accent6 5 2 3 7" xfId="11505" xr:uid="{00000000-0005-0000-0000-000035520000}"/>
    <cellStyle name="40% - Accent6 5 2 3 7 2" xfId="11506" xr:uid="{00000000-0005-0000-0000-000036520000}"/>
    <cellStyle name="40% - Accent6 5 2 3 7 2 2" xfId="11507" xr:uid="{00000000-0005-0000-0000-000037520000}"/>
    <cellStyle name="40% - Accent6 5 2 3 7 2 2 2" xfId="25075" xr:uid="{00000000-0005-0000-0000-000038520000}"/>
    <cellStyle name="40% - Accent6 5 2 3 7 2 2_CountryRegionMap" xfId="33897" xr:uid="{00000000-0005-0000-0000-000039520000}"/>
    <cellStyle name="40% - Accent6 5 2 3 7 2 3" xfId="11508" xr:uid="{00000000-0005-0000-0000-00003A520000}"/>
    <cellStyle name="40% - Accent6 5 2 3 7 2 3 2" xfId="25076" xr:uid="{00000000-0005-0000-0000-00003B520000}"/>
    <cellStyle name="40% - Accent6 5 2 3 7 2 3_CountryRegionMap" xfId="33898" xr:uid="{00000000-0005-0000-0000-00003C520000}"/>
    <cellStyle name="40% - Accent6 5 2 3 7 2 4" xfId="25077" xr:uid="{00000000-0005-0000-0000-00003D520000}"/>
    <cellStyle name="40% - Accent6 5 2 3 7 2_Attribute (16-17)" xfId="11509" xr:uid="{00000000-0005-0000-0000-00003E520000}"/>
    <cellStyle name="40% - Accent6 5 2 3 7 3" xfId="11510" xr:uid="{00000000-0005-0000-0000-00003F520000}"/>
    <cellStyle name="40% - Accent6 5 2 3 7 3 2" xfId="25078" xr:uid="{00000000-0005-0000-0000-000040520000}"/>
    <cellStyle name="40% - Accent6 5 2 3 7 3_CountryRegionMap" xfId="33899" xr:uid="{00000000-0005-0000-0000-000041520000}"/>
    <cellStyle name="40% - Accent6 5 2 3 7 4" xfId="11511" xr:uid="{00000000-0005-0000-0000-000042520000}"/>
    <cellStyle name="40% - Accent6 5 2 3 7 4 2" xfId="25079" xr:uid="{00000000-0005-0000-0000-000043520000}"/>
    <cellStyle name="40% - Accent6 5 2 3 7 4_CountryRegionMap" xfId="33900" xr:uid="{00000000-0005-0000-0000-000044520000}"/>
    <cellStyle name="40% - Accent6 5 2 3 7 5" xfId="25080" xr:uid="{00000000-0005-0000-0000-000045520000}"/>
    <cellStyle name="40% - Accent6 5 2 3 7_Attribute (16-17)" xfId="11512" xr:uid="{00000000-0005-0000-0000-000046520000}"/>
    <cellStyle name="40% - Accent6 5 2 3 8" xfId="11513" xr:uid="{00000000-0005-0000-0000-000047520000}"/>
    <cellStyle name="40% - Accent6 5 2 3 8 2" xfId="11514" xr:uid="{00000000-0005-0000-0000-000048520000}"/>
    <cellStyle name="40% - Accent6 5 2 3 8 2 2" xfId="25081" xr:uid="{00000000-0005-0000-0000-000049520000}"/>
    <cellStyle name="40% - Accent6 5 2 3 8 2_CountryRegionMap" xfId="33901" xr:uid="{00000000-0005-0000-0000-00004A520000}"/>
    <cellStyle name="40% - Accent6 5 2 3 8 3" xfId="11515" xr:uid="{00000000-0005-0000-0000-00004B520000}"/>
    <cellStyle name="40% - Accent6 5 2 3 8 3 2" xfId="25082" xr:uid="{00000000-0005-0000-0000-00004C520000}"/>
    <cellStyle name="40% - Accent6 5 2 3 8 3_CountryRegionMap" xfId="33902" xr:uid="{00000000-0005-0000-0000-00004D520000}"/>
    <cellStyle name="40% - Accent6 5 2 3 8 4" xfId="25083" xr:uid="{00000000-0005-0000-0000-00004E520000}"/>
    <cellStyle name="40% - Accent6 5 2 3 8_Attribute (16-17)" xfId="11516" xr:uid="{00000000-0005-0000-0000-00004F520000}"/>
    <cellStyle name="40% - Accent6 5 2 3 9" xfId="11517" xr:uid="{00000000-0005-0000-0000-000050520000}"/>
    <cellStyle name="40% - Accent6 5 2 3 9 2" xfId="25084" xr:uid="{00000000-0005-0000-0000-000051520000}"/>
    <cellStyle name="40% - Accent6 5 2 3 9_CountryRegionMap" xfId="33903" xr:uid="{00000000-0005-0000-0000-000052520000}"/>
    <cellStyle name="40% - Accent6 5 2 3_Attribute (16-17)" xfId="11518" xr:uid="{00000000-0005-0000-0000-000053520000}"/>
    <cellStyle name="40% - Accent6 5 2 4" xfId="11519" xr:uid="{00000000-0005-0000-0000-000054520000}"/>
    <cellStyle name="40% - Accent6 5 2 4 2" xfId="11520" xr:uid="{00000000-0005-0000-0000-000055520000}"/>
    <cellStyle name="40% - Accent6 5 2 4 2 2" xfId="11521" xr:uid="{00000000-0005-0000-0000-000056520000}"/>
    <cellStyle name="40% - Accent6 5 2 4 2 2 2" xfId="25085" xr:uid="{00000000-0005-0000-0000-000057520000}"/>
    <cellStyle name="40% - Accent6 5 2 4 2 2_CountryRegionMap" xfId="33904" xr:uid="{00000000-0005-0000-0000-000058520000}"/>
    <cellStyle name="40% - Accent6 5 2 4 2 3" xfId="11522" xr:uid="{00000000-0005-0000-0000-000059520000}"/>
    <cellStyle name="40% - Accent6 5 2 4 2 3 2" xfId="25086" xr:uid="{00000000-0005-0000-0000-00005A520000}"/>
    <cellStyle name="40% - Accent6 5 2 4 2 3_CountryRegionMap" xfId="33905" xr:uid="{00000000-0005-0000-0000-00005B520000}"/>
    <cellStyle name="40% - Accent6 5 2 4 2 4" xfId="25087" xr:uid="{00000000-0005-0000-0000-00005C520000}"/>
    <cellStyle name="40% - Accent6 5 2 4 2_Attribute (16-17)" xfId="11523" xr:uid="{00000000-0005-0000-0000-00005D520000}"/>
    <cellStyle name="40% - Accent6 5 2 4 3" xfId="11524" xr:uid="{00000000-0005-0000-0000-00005E520000}"/>
    <cellStyle name="40% - Accent6 5 2 4 3 2" xfId="25088" xr:uid="{00000000-0005-0000-0000-00005F520000}"/>
    <cellStyle name="40% - Accent6 5 2 4 3_CountryRegionMap" xfId="33906" xr:uid="{00000000-0005-0000-0000-000060520000}"/>
    <cellStyle name="40% - Accent6 5 2 4 4" xfId="25089" xr:uid="{00000000-0005-0000-0000-000061520000}"/>
    <cellStyle name="40% - Accent6 5 2 4 5" xfId="25090" xr:uid="{00000000-0005-0000-0000-000062520000}"/>
    <cellStyle name="40% - Accent6 5 2 4 6" xfId="25091" xr:uid="{00000000-0005-0000-0000-000063520000}"/>
    <cellStyle name="40% - Accent6 5 2 4 7" xfId="25092" xr:uid="{00000000-0005-0000-0000-000064520000}"/>
    <cellStyle name="40% - Accent6 5 2 4_Attribute (16-17)" xfId="11525" xr:uid="{00000000-0005-0000-0000-000065520000}"/>
    <cellStyle name="40% - Accent6 5 2 5" xfId="11526" xr:uid="{00000000-0005-0000-0000-000066520000}"/>
    <cellStyle name="40% - Accent6 5 2 5 2" xfId="11527" xr:uid="{00000000-0005-0000-0000-000067520000}"/>
    <cellStyle name="40% - Accent6 5 2 5 2 2" xfId="11528" xr:uid="{00000000-0005-0000-0000-000068520000}"/>
    <cellStyle name="40% - Accent6 5 2 5 2 2 2" xfId="25093" xr:uid="{00000000-0005-0000-0000-000069520000}"/>
    <cellStyle name="40% - Accent6 5 2 5 2 2_CountryRegionMap" xfId="33907" xr:uid="{00000000-0005-0000-0000-00006A520000}"/>
    <cellStyle name="40% - Accent6 5 2 5 2 3" xfId="11529" xr:uid="{00000000-0005-0000-0000-00006B520000}"/>
    <cellStyle name="40% - Accent6 5 2 5 2 3 2" xfId="25094" xr:uid="{00000000-0005-0000-0000-00006C520000}"/>
    <cellStyle name="40% - Accent6 5 2 5 2 3_CountryRegionMap" xfId="33908" xr:uid="{00000000-0005-0000-0000-00006D520000}"/>
    <cellStyle name="40% - Accent6 5 2 5 2 4" xfId="25095" xr:uid="{00000000-0005-0000-0000-00006E520000}"/>
    <cellStyle name="40% - Accent6 5 2 5 2_Attribute (16-17)" xfId="11530" xr:uid="{00000000-0005-0000-0000-00006F520000}"/>
    <cellStyle name="40% - Accent6 5 2 5 3" xfId="11531" xr:uid="{00000000-0005-0000-0000-000070520000}"/>
    <cellStyle name="40% - Accent6 5 2 5 3 2" xfId="25096" xr:uid="{00000000-0005-0000-0000-000071520000}"/>
    <cellStyle name="40% - Accent6 5 2 5 3_CountryRegionMap" xfId="33909" xr:uid="{00000000-0005-0000-0000-000072520000}"/>
    <cellStyle name="40% - Accent6 5 2 5 4" xfId="25097" xr:uid="{00000000-0005-0000-0000-000073520000}"/>
    <cellStyle name="40% - Accent6 5 2 5 5" xfId="25098" xr:uid="{00000000-0005-0000-0000-000074520000}"/>
    <cellStyle name="40% - Accent6 5 2 5 6" xfId="25099" xr:uid="{00000000-0005-0000-0000-000075520000}"/>
    <cellStyle name="40% - Accent6 5 2 5 7" xfId="25100" xr:uid="{00000000-0005-0000-0000-000076520000}"/>
    <cellStyle name="40% - Accent6 5 2 5_Attribute (16-17)" xfId="11532" xr:uid="{00000000-0005-0000-0000-000077520000}"/>
    <cellStyle name="40% - Accent6 5 2 6" xfId="11533" xr:uid="{00000000-0005-0000-0000-000078520000}"/>
    <cellStyle name="40% - Accent6 5 2 6 2" xfId="11534" xr:uid="{00000000-0005-0000-0000-000079520000}"/>
    <cellStyle name="40% - Accent6 5 2 6 2 2" xfId="11535" xr:uid="{00000000-0005-0000-0000-00007A520000}"/>
    <cellStyle name="40% - Accent6 5 2 6 2 2 2" xfId="25101" xr:uid="{00000000-0005-0000-0000-00007B520000}"/>
    <cellStyle name="40% - Accent6 5 2 6 2 2_CountryRegionMap" xfId="33910" xr:uid="{00000000-0005-0000-0000-00007C520000}"/>
    <cellStyle name="40% - Accent6 5 2 6 2 3" xfId="11536" xr:uid="{00000000-0005-0000-0000-00007D520000}"/>
    <cellStyle name="40% - Accent6 5 2 6 2 3 2" xfId="25102" xr:uid="{00000000-0005-0000-0000-00007E520000}"/>
    <cellStyle name="40% - Accent6 5 2 6 2 3_CountryRegionMap" xfId="33911" xr:uid="{00000000-0005-0000-0000-00007F520000}"/>
    <cellStyle name="40% - Accent6 5 2 6 2 4" xfId="25103" xr:uid="{00000000-0005-0000-0000-000080520000}"/>
    <cellStyle name="40% - Accent6 5 2 6 2_Attribute (16-17)" xfId="11537" xr:uid="{00000000-0005-0000-0000-000081520000}"/>
    <cellStyle name="40% - Accent6 5 2 6 3" xfId="11538" xr:uid="{00000000-0005-0000-0000-000082520000}"/>
    <cellStyle name="40% - Accent6 5 2 6 3 2" xfId="25104" xr:uid="{00000000-0005-0000-0000-000083520000}"/>
    <cellStyle name="40% - Accent6 5 2 6 3_CountryRegionMap" xfId="33912" xr:uid="{00000000-0005-0000-0000-000084520000}"/>
    <cellStyle name="40% - Accent6 5 2 6 4" xfId="25105" xr:uid="{00000000-0005-0000-0000-000085520000}"/>
    <cellStyle name="40% - Accent6 5 2 6 5" xfId="25106" xr:uid="{00000000-0005-0000-0000-000086520000}"/>
    <cellStyle name="40% - Accent6 5 2 6 6" xfId="25107" xr:uid="{00000000-0005-0000-0000-000087520000}"/>
    <cellStyle name="40% - Accent6 5 2 6 7" xfId="25108" xr:uid="{00000000-0005-0000-0000-000088520000}"/>
    <cellStyle name="40% - Accent6 5 2 6_Attribute (16-17)" xfId="11539" xr:uid="{00000000-0005-0000-0000-000089520000}"/>
    <cellStyle name="40% - Accent6 5 2 7" xfId="11540" xr:uid="{00000000-0005-0000-0000-00008A520000}"/>
    <cellStyle name="40% - Accent6 5 2 8" xfId="11541" xr:uid="{00000000-0005-0000-0000-00008B520000}"/>
    <cellStyle name="40% - Accent6 5 2 9" xfId="11542" xr:uid="{00000000-0005-0000-0000-00008C520000}"/>
    <cellStyle name="40% - Accent6 5 2 9 2" xfId="11543" xr:uid="{00000000-0005-0000-0000-00008D520000}"/>
    <cellStyle name="40% - Accent6 5 2 9 2 2" xfId="11544" xr:uid="{00000000-0005-0000-0000-00008E520000}"/>
    <cellStyle name="40% - Accent6 5 2 9 2 2 2" xfId="25109" xr:uid="{00000000-0005-0000-0000-00008F520000}"/>
    <cellStyle name="40% - Accent6 5 2 9 2 2_CountryRegionMap" xfId="33913" xr:uid="{00000000-0005-0000-0000-000090520000}"/>
    <cellStyle name="40% - Accent6 5 2 9 2 3" xfId="11545" xr:uid="{00000000-0005-0000-0000-000091520000}"/>
    <cellStyle name="40% - Accent6 5 2 9 2 3 2" xfId="25110" xr:uid="{00000000-0005-0000-0000-000092520000}"/>
    <cellStyle name="40% - Accent6 5 2 9 2 3_CountryRegionMap" xfId="33914" xr:uid="{00000000-0005-0000-0000-000093520000}"/>
    <cellStyle name="40% - Accent6 5 2 9 2 4" xfId="25111" xr:uid="{00000000-0005-0000-0000-000094520000}"/>
    <cellStyle name="40% - Accent6 5 2 9 2_Attribute (16-17)" xfId="11546" xr:uid="{00000000-0005-0000-0000-000095520000}"/>
    <cellStyle name="40% - Accent6 5 2 9 3" xfId="11547" xr:uid="{00000000-0005-0000-0000-000096520000}"/>
    <cellStyle name="40% - Accent6 5 2 9 3 2" xfId="25112" xr:uid="{00000000-0005-0000-0000-000097520000}"/>
    <cellStyle name="40% - Accent6 5 2 9 3_CountryRegionMap" xfId="33915" xr:uid="{00000000-0005-0000-0000-000098520000}"/>
    <cellStyle name="40% - Accent6 5 2 9 4" xfId="11548" xr:uid="{00000000-0005-0000-0000-000099520000}"/>
    <cellStyle name="40% - Accent6 5 2 9 4 2" xfId="25113" xr:uid="{00000000-0005-0000-0000-00009A520000}"/>
    <cellStyle name="40% - Accent6 5 2 9 4_CountryRegionMap" xfId="33916" xr:uid="{00000000-0005-0000-0000-00009B520000}"/>
    <cellStyle name="40% - Accent6 5 2 9 5" xfId="25114" xr:uid="{00000000-0005-0000-0000-00009C520000}"/>
    <cellStyle name="40% - Accent6 5 2 9_Attribute (16-17)" xfId="11549" xr:uid="{00000000-0005-0000-0000-00009D520000}"/>
    <cellStyle name="40% - Accent6 5 2_Attribute" xfId="18068" xr:uid="{00000000-0005-0000-0000-00009E520000}"/>
    <cellStyle name="40% - Accent6 5 3" xfId="11550" xr:uid="{00000000-0005-0000-0000-00009F520000}"/>
    <cellStyle name="40% - Accent6 5 3 10" xfId="25115" xr:uid="{00000000-0005-0000-0000-0000A0520000}"/>
    <cellStyle name="40% - Accent6 5 3 2" xfId="11551" xr:uid="{00000000-0005-0000-0000-0000A1520000}"/>
    <cellStyle name="40% - Accent6 5 3 2 2" xfId="11552" xr:uid="{00000000-0005-0000-0000-0000A2520000}"/>
    <cellStyle name="40% - Accent6 5 3 2 2 2" xfId="11553" xr:uid="{00000000-0005-0000-0000-0000A3520000}"/>
    <cellStyle name="40% - Accent6 5 3 2 2 2 2" xfId="25116" xr:uid="{00000000-0005-0000-0000-0000A4520000}"/>
    <cellStyle name="40% - Accent6 5 3 2 2 2_CountryRegionMap" xfId="33917" xr:uid="{00000000-0005-0000-0000-0000A5520000}"/>
    <cellStyle name="40% - Accent6 5 3 2 2 3" xfId="11554" xr:uid="{00000000-0005-0000-0000-0000A6520000}"/>
    <cellStyle name="40% - Accent6 5 3 2 2 3 2" xfId="25117" xr:uid="{00000000-0005-0000-0000-0000A7520000}"/>
    <cellStyle name="40% - Accent6 5 3 2 2 3_CountryRegionMap" xfId="33918" xr:uid="{00000000-0005-0000-0000-0000A8520000}"/>
    <cellStyle name="40% - Accent6 5 3 2 2 4" xfId="25118" xr:uid="{00000000-0005-0000-0000-0000A9520000}"/>
    <cellStyle name="40% - Accent6 5 3 2 2_Attribute (16-17)" xfId="11555" xr:uid="{00000000-0005-0000-0000-0000AA520000}"/>
    <cellStyle name="40% - Accent6 5 3 2 3" xfId="11556" xr:uid="{00000000-0005-0000-0000-0000AB520000}"/>
    <cellStyle name="40% - Accent6 5 3 2 3 2" xfId="25119" xr:uid="{00000000-0005-0000-0000-0000AC520000}"/>
    <cellStyle name="40% - Accent6 5 3 2 3_CountryRegionMap" xfId="33919" xr:uid="{00000000-0005-0000-0000-0000AD520000}"/>
    <cellStyle name="40% - Accent6 5 3 2 4" xfId="25120" xr:uid="{00000000-0005-0000-0000-0000AE520000}"/>
    <cellStyle name="40% - Accent6 5 3 2 5" xfId="25121" xr:uid="{00000000-0005-0000-0000-0000AF520000}"/>
    <cellStyle name="40% - Accent6 5 3 2 6" xfId="25122" xr:uid="{00000000-0005-0000-0000-0000B0520000}"/>
    <cellStyle name="40% - Accent6 5 3 2 7" xfId="25123" xr:uid="{00000000-0005-0000-0000-0000B1520000}"/>
    <cellStyle name="40% - Accent6 5 3 2_Attribute (16-17)" xfId="11557" xr:uid="{00000000-0005-0000-0000-0000B2520000}"/>
    <cellStyle name="40% - Accent6 5 3 3" xfId="11558" xr:uid="{00000000-0005-0000-0000-0000B3520000}"/>
    <cellStyle name="40% - Accent6 5 3 3 2" xfId="11559" xr:uid="{00000000-0005-0000-0000-0000B4520000}"/>
    <cellStyle name="40% - Accent6 5 3 3 2 2" xfId="11560" xr:uid="{00000000-0005-0000-0000-0000B5520000}"/>
    <cellStyle name="40% - Accent6 5 3 3 2 2 2" xfId="25124" xr:uid="{00000000-0005-0000-0000-0000B6520000}"/>
    <cellStyle name="40% - Accent6 5 3 3 2 2_CountryRegionMap" xfId="33920" xr:uid="{00000000-0005-0000-0000-0000B7520000}"/>
    <cellStyle name="40% - Accent6 5 3 3 2 3" xfId="11561" xr:uid="{00000000-0005-0000-0000-0000B8520000}"/>
    <cellStyle name="40% - Accent6 5 3 3 2 3 2" xfId="25125" xr:uid="{00000000-0005-0000-0000-0000B9520000}"/>
    <cellStyle name="40% - Accent6 5 3 3 2 3_CountryRegionMap" xfId="33921" xr:uid="{00000000-0005-0000-0000-0000BA520000}"/>
    <cellStyle name="40% - Accent6 5 3 3 2 4" xfId="25126" xr:uid="{00000000-0005-0000-0000-0000BB520000}"/>
    <cellStyle name="40% - Accent6 5 3 3 2_Attribute (16-17)" xfId="11562" xr:uid="{00000000-0005-0000-0000-0000BC520000}"/>
    <cellStyle name="40% - Accent6 5 3 3 3" xfId="11563" xr:uid="{00000000-0005-0000-0000-0000BD520000}"/>
    <cellStyle name="40% - Accent6 5 3 3 3 2" xfId="25127" xr:uid="{00000000-0005-0000-0000-0000BE520000}"/>
    <cellStyle name="40% - Accent6 5 3 3 3_CountryRegionMap" xfId="33922" xr:uid="{00000000-0005-0000-0000-0000BF520000}"/>
    <cellStyle name="40% - Accent6 5 3 3 4" xfId="25128" xr:uid="{00000000-0005-0000-0000-0000C0520000}"/>
    <cellStyle name="40% - Accent6 5 3 3 5" xfId="25129" xr:uid="{00000000-0005-0000-0000-0000C1520000}"/>
    <cellStyle name="40% - Accent6 5 3 3 6" xfId="25130" xr:uid="{00000000-0005-0000-0000-0000C2520000}"/>
    <cellStyle name="40% - Accent6 5 3 3 7" xfId="25131" xr:uid="{00000000-0005-0000-0000-0000C3520000}"/>
    <cellStyle name="40% - Accent6 5 3 3_Attribute (16-17)" xfId="11564" xr:uid="{00000000-0005-0000-0000-0000C4520000}"/>
    <cellStyle name="40% - Accent6 5 3 4" xfId="11565" xr:uid="{00000000-0005-0000-0000-0000C5520000}"/>
    <cellStyle name="40% - Accent6 5 3 4 2" xfId="11566" xr:uid="{00000000-0005-0000-0000-0000C6520000}"/>
    <cellStyle name="40% - Accent6 5 3 4 2 2" xfId="11567" xr:uid="{00000000-0005-0000-0000-0000C7520000}"/>
    <cellStyle name="40% - Accent6 5 3 4 2 2 2" xfId="25132" xr:uid="{00000000-0005-0000-0000-0000C8520000}"/>
    <cellStyle name="40% - Accent6 5 3 4 2 2_CountryRegionMap" xfId="33923" xr:uid="{00000000-0005-0000-0000-0000C9520000}"/>
    <cellStyle name="40% - Accent6 5 3 4 2 3" xfId="11568" xr:uid="{00000000-0005-0000-0000-0000CA520000}"/>
    <cellStyle name="40% - Accent6 5 3 4 2 3 2" xfId="25133" xr:uid="{00000000-0005-0000-0000-0000CB520000}"/>
    <cellStyle name="40% - Accent6 5 3 4 2 3_CountryRegionMap" xfId="33924" xr:uid="{00000000-0005-0000-0000-0000CC520000}"/>
    <cellStyle name="40% - Accent6 5 3 4 2 4" xfId="25134" xr:uid="{00000000-0005-0000-0000-0000CD520000}"/>
    <cellStyle name="40% - Accent6 5 3 4 2_Attribute (16-17)" xfId="11569" xr:uid="{00000000-0005-0000-0000-0000CE520000}"/>
    <cellStyle name="40% - Accent6 5 3 4 3" xfId="11570" xr:uid="{00000000-0005-0000-0000-0000CF520000}"/>
    <cellStyle name="40% - Accent6 5 3 4 3 2" xfId="25135" xr:uid="{00000000-0005-0000-0000-0000D0520000}"/>
    <cellStyle name="40% - Accent6 5 3 4 3_CountryRegionMap" xfId="33925" xr:uid="{00000000-0005-0000-0000-0000D1520000}"/>
    <cellStyle name="40% - Accent6 5 3 4 4" xfId="25136" xr:uid="{00000000-0005-0000-0000-0000D2520000}"/>
    <cellStyle name="40% - Accent6 5 3 4 5" xfId="25137" xr:uid="{00000000-0005-0000-0000-0000D3520000}"/>
    <cellStyle name="40% - Accent6 5 3 4 6" xfId="25138" xr:uid="{00000000-0005-0000-0000-0000D4520000}"/>
    <cellStyle name="40% - Accent6 5 3 4 7" xfId="25139" xr:uid="{00000000-0005-0000-0000-0000D5520000}"/>
    <cellStyle name="40% - Accent6 5 3 4_Attribute (16-17)" xfId="11571" xr:uid="{00000000-0005-0000-0000-0000D6520000}"/>
    <cellStyle name="40% - Accent6 5 3 5" xfId="11572" xr:uid="{00000000-0005-0000-0000-0000D7520000}"/>
    <cellStyle name="40% - Accent6 5 3 6" xfId="11573" xr:uid="{00000000-0005-0000-0000-0000D8520000}"/>
    <cellStyle name="40% - Accent6 5 3 7" xfId="11574" xr:uid="{00000000-0005-0000-0000-0000D9520000}"/>
    <cellStyle name="40% - Accent6 5 3 7 2" xfId="11575" xr:uid="{00000000-0005-0000-0000-0000DA520000}"/>
    <cellStyle name="40% - Accent6 5 3 7 2 2" xfId="11576" xr:uid="{00000000-0005-0000-0000-0000DB520000}"/>
    <cellStyle name="40% - Accent6 5 3 7 2 2 2" xfId="25140" xr:uid="{00000000-0005-0000-0000-0000DC520000}"/>
    <cellStyle name="40% - Accent6 5 3 7 2 2_CountryRegionMap" xfId="33926" xr:uid="{00000000-0005-0000-0000-0000DD520000}"/>
    <cellStyle name="40% - Accent6 5 3 7 2 3" xfId="11577" xr:uid="{00000000-0005-0000-0000-0000DE520000}"/>
    <cellStyle name="40% - Accent6 5 3 7 2 3 2" xfId="25141" xr:uid="{00000000-0005-0000-0000-0000DF520000}"/>
    <cellStyle name="40% - Accent6 5 3 7 2 3_CountryRegionMap" xfId="33927" xr:uid="{00000000-0005-0000-0000-0000E0520000}"/>
    <cellStyle name="40% - Accent6 5 3 7 2 4" xfId="25142" xr:uid="{00000000-0005-0000-0000-0000E1520000}"/>
    <cellStyle name="40% - Accent6 5 3 7 2_Attribute (16-17)" xfId="11578" xr:uid="{00000000-0005-0000-0000-0000E2520000}"/>
    <cellStyle name="40% - Accent6 5 3 7 3" xfId="11579" xr:uid="{00000000-0005-0000-0000-0000E3520000}"/>
    <cellStyle name="40% - Accent6 5 3 7 3 2" xfId="25143" xr:uid="{00000000-0005-0000-0000-0000E4520000}"/>
    <cellStyle name="40% - Accent6 5 3 7 3_CountryRegionMap" xfId="33928" xr:uid="{00000000-0005-0000-0000-0000E5520000}"/>
    <cellStyle name="40% - Accent6 5 3 7 4" xfId="11580" xr:uid="{00000000-0005-0000-0000-0000E6520000}"/>
    <cellStyle name="40% - Accent6 5 3 7 4 2" xfId="25144" xr:uid="{00000000-0005-0000-0000-0000E7520000}"/>
    <cellStyle name="40% - Accent6 5 3 7 4_CountryRegionMap" xfId="33929" xr:uid="{00000000-0005-0000-0000-0000E8520000}"/>
    <cellStyle name="40% - Accent6 5 3 7 5" xfId="25145" xr:uid="{00000000-0005-0000-0000-0000E9520000}"/>
    <cellStyle name="40% - Accent6 5 3 7_Attribute (16-17)" xfId="11581" xr:uid="{00000000-0005-0000-0000-0000EA520000}"/>
    <cellStyle name="40% - Accent6 5 3 8" xfId="11582" xr:uid="{00000000-0005-0000-0000-0000EB520000}"/>
    <cellStyle name="40% - Accent6 5 3 8 2" xfId="11583" xr:uid="{00000000-0005-0000-0000-0000EC520000}"/>
    <cellStyle name="40% - Accent6 5 3 8 2 2" xfId="25146" xr:uid="{00000000-0005-0000-0000-0000ED520000}"/>
    <cellStyle name="40% - Accent6 5 3 8 2_CountryRegionMap" xfId="33930" xr:uid="{00000000-0005-0000-0000-0000EE520000}"/>
    <cellStyle name="40% - Accent6 5 3 8 3" xfId="11584" xr:uid="{00000000-0005-0000-0000-0000EF520000}"/>
    <cellStyle name="40% - Accent6 5 3 8 3 2" xfId="25147" xr:uid="{00000000-0005-0000-0000-0000F0520000}"/>
    <cellStyle name="40% - Accent6 5 3 8 3_CountryRegionMap" xfId="33931" xr:uid="{00000000-0005-0000-0000-0000F1520000}"/>
    <cellStyle name="40% - Accent6 5 3 8 4" xfId="25148" xr:uid="{00000000-0005-0000-0000-0000F2520000}"/>
    <cellStyle name="40% - Accent6 5 3 8_Attribute (16-17)" xfId="11585" xr:uid="{00000000-0005-0000-0000-0000F3520000}"/>
    <cellStyle name="40% - Accent6 5 3 9" xfId="11586" xr:uid="{00000000-0005-0000-0000-0000F4520000}"/>
    <cellStyle name="40% - Accent6 5 3 9 2" xfId="25149" xr:uid="{00000000-0005-0000-0000-0000F5520000}"/>
    <cellStyle name="40% - Accent6 5 3 9_CountryRegionMap" xfId="33932" xr:uid="{00000000-0005-0000-0000-0000F6520000}"/>
    <cellStyle name="40% - Accent6 5 3_Attribute (16-17)" xfId="11587" xr:uid="{00000000-0005-0000-0000-0000F7520000}"/>
    <cellStyle name="40% - Accent6 5 4" xfId="11588" xr:uid="{00000000-0005-0000-0000-0000F8520000}"/>
    <cellStyle name="40% - Accent6 5 4 10" xfId="25150" xr:uid="{00000000-0005-0000-0000-0000F9520000}"/>
    <cellStyle name="40% - Accent6 5 4 2" xfId="11589" xr:uid="{00000000-0005-0000-0000-0000FA520000}"/>
    <cellStyle name="40% - Accent6 5 4 2 2" xfId="11590" xr:uid="{00000000-0005-0000-0000-0000FB520000}"/>
    <cellStyle name="40% - Accent6 5 4 2 2 2" xfId="11591" xr:uid="{00000000-0005-0000-0000-0000FC520000}"/>
    <cellStyle name="40% - Accent6 5 4 2 2 2 2" xfId="25151" xr:uid="{00000000-0005-0000-0000-0000FD520000}"/>
    <cellStyle name="40% - Accent6 5 4 2 2 2_CountryRegionMap" xfId="33933" xr:uid="{00000000-0005-0000-0000-0000FE520000}"/>
    <cellStyle name="40% - Accent6 5 4 2 2 3" xfId="11592" xr:uid="{00000000-0005-0000-0000-0000FF520000}"/>
    <cellStyle name="40% - Accent6 5 4 2 2 3 2" xfId="25152" xr:uid="{00000000-0005-0000-0000-000000530000}"/>
    <cellStyle name="40% - Accent6 5 4 2 2 3_CountryRegionMap" xfId="33934" xr:uid="{00000000-0005-0000-0000-000001530000}"/>
    <cellStyle name="40% - Accent6 5 4 2 2 4" xfId="25153" xr:uid="{00000000-0005-0000-0000-000002530000}"/>
    <cellStyle name="40% - Accent6 5 4 2 2_Attribute (16-17)" xfId="11593" xr:uid="{00000000-0005-0000-0000-000003530000}"/>
    <cellStyle name="40% - Accent6 5 4 2 3" xfId="11594" xr:uid="{00000000-0005-0000-0000-000004530000}"/>
    <cellStyle name="40% - Accent6 5 4 2 3 2" xfId="25154" xr:uid="{00000000-0005-0000-0000-000005530000}"/>
    <cellStyle name="40% - Accent6 5 4 2 3_CountryRegionMap" xfId="33935" xr:uid="{00000000-0005-0000-0000-000006530000}"/>
    <cellStyle name="40% - Accent6 5 4 2 4" xfId="25155" xr:uid="{00000000-0005-0000-0000-000007530000}"/>
    <cellStyle name="40% - Accent6 5 4 2 5" xfId="25156" xr:uid="{00000000-0005-0000-0000-000008530000}"/>
    <cellStyle name="40% - Accent6 5 4 2 6" xfId="25157" xr:uid="{00000000-0005-0000-0000-000009530000}"/>
    <cellStyle name="40% - Accent6 5 4 2 7" xfId="25158" xr:uid="{00000000-0005-0000-0000-00000A530000}"/>
    <cellStyle name="40% - Accent6 5 4 2_Attribute (16-17)" xfId="11595" xr:uid="{00000000-0005-0000-0000-00000B530000}"/>
    <cellStyle name="40% - Accent6 5 4 3" xfId="11596" xr:uid="{00000000-0005-0000-0000-00000C530000}"/>
    <cellStyle name="40% - Accent6 5 4 3 2" xfId="11597" xr:uid="{00000000-0005-0000-0000-00000D530000}"/>
    <cellStyle name="40% - Accent6 5 4 3 2 2" xfId="11598" xr:uid="{00000000-0005-0000-0000-00000E530000}"/>
    <cellStyle name="40% - Accent6 5 4 3 2 2 2" xfId="25159" xr:uid="{00000000-0005-0000-0000-00000F530000}"/>
    <cellStyle name="40% - Accent6 5 4 3 2 2_CountryRegionMap" xfId="33936" xr:uid="{00000000-0005-0000-0000-000010530000}"/>
    <cellStyle name="40% - Accent6 5 4 3 2 3" xfId="11599" xr:uid="{00000000-0005-0000-0000-000011530000}"/>
    <cellStyle name="40% - Accent6 5 4 3 2 3 2" xfId="25160" xr:uid="{00000000-0005-0000-0000-000012530000}"/>
    <cellStyle name="40% - Accent6 5 4 3 2 3_CountryRegionMap" xfId="33937" xr:uid="{00000000-0005-0000-0000-000013530000}"/>
    <cellStyle name="40% - Accent6 5 4 3 2 4" xfId="25161" xr:uid="{00000000-0005-0000-0000-000014530000}"/>
    <cellStyle name="40% - Accent6 5 4 3 2_Attribute (16-17)" xfId="11600" xr:uid="{00000000-0005-0000-0000-000015530000}"/>
    <cellStyle name="40% - Accent6 5 4 3 3" xfId="11601" xr:uid="{00000000-0005-0000-0000-000016530000}"/>
    <cellStyle name="40% - Accent6 5 4 3 3 2" xfId="25162" xr:uid="{00000000-0005-0000-0000-000017530000}"/>
    <cellStyle name="40% - Accent6 5 4 3 3_CountryRegionMap" xfId="33938" xr:uid="{00000000-0005-0000-0000-000018530000}"/>
    <cellStyle name="40% - Accent6 5 4 3 4" xfId="25163" xr:uid="{00000000-0005-0000-0000-000019530000}"/>
    <cellStyle name="40% - Accent6 5 4 3 5" xfId="25164" xr:uid="{00000000-0005-0000-0000-00001A530000}"/>
    <cellStyle name="40% - Accent6 5 4 3 6" xfId="25165" xr:uid="{00000000-0005-0000-0000-00001B530000}"/>
    <cellStyle name="40% - Accent6 5 4 3 7" xfId="25166" xr:uid="{00000000-0005-0000-0000-00001C530000}"/>
    <cellStyle name="40% - Accent6 5 4 3_Attribute (16-17)" xfId="11602" xr:uid="{00000000-0005-0000-0000-00001D530000}"/>
    <cellStyle name="40% - Accent6 5 4 4" xfId="11603" xr:uid="{00000000-0005-0000-0000-00001E530000}"/>
    <cellStyle name="40% - Accent6 5 4 4 2" xfId="11604" xr:uid="{00000000-0005-0000-0000-00001F530000}"/>
    <cellStyle name="40% - Accent6 5 4 4 2 2" xfId="11605" xr:uid="{00000000-0005-0000-0000-000020530000}"/>
    <cellStyle name="40% - Accent6 5 4 4 2 2 2" xfId="25167" xr:uid="{00000000-0005-0000-0000-000021530000}"/>
    <cellStyle name="40% - Accent6 5 4 4 2 2_CountryRegionMap" xfId="33939" xr:uid="{00000000-0005-0000-0000-000022530000}"/>
    <cellStyle name="40% - Accent6 5 4 4 2 3" xfId="11606" xr:uid="{00000000-0005-0000-0000-000023530000}"/>
    <cellStyle name="40% - Accent6 5 4 4 2 3 2" xfId="25168" xr:uid="{00000000-0005-0000-0000-000024530000}"/>
    <cellStyle name="40% - Accent6 5 4 4 2 3_CountryRegionMap" xfId="33940" xr:uid="{00000000-0005-0000-0000-000025530000}"/>
    <cellStyle name="40% - Accent6 5 4 4 2 4" xfId="25169" xr:uid="{00000000-0005-0000-0000-000026530000}"/>
    <cellStyle name="40% - Accent6 5 4 4 2_Attribute (16-17)" xfId="11607" xr:uid="{00000000-0005-0000-0000-000027530000}"/>
    <cellStyle name="40% - Accent6 5 4 4 3" xfId="11608" xr:uid="{00000000-0005-0000-0000-000028530000}"/>
    <cellStyle name="40% - Accent6 5 4 4 3 2" xfId="25170" xr:uid="{00000000-0005-0000-0000-000029530000}"/>
    <cellStyle name="40% - Accent6 5 4 4 3_CountryRegionMap" xfId="33941" xr:uid="{00000000-0005-0000-0000-00002A530000}"/>
    <cellStyle name="40% - Accent6 5 4 4 4" xfId="25171" xr:uid="{00000000-0005-0000-0000-00002B530000}"/>
    <cellStyle name="40% - Accent6 5 4 4 5" xfId="25172" xr:uid="{00000000-0005-0000-0000-00002C530000}"/>
    <cellStyle name="40% - Accent6 5 4 4 6" xfId="25173" xr:uid="{00000000-0005-0000-0000-00002D530000}"/>
    <cellStyle name="40% - Accent6 5 4 4 7" xfId="25174" xr:uid="{00000000-0005-0000-0000-00002E530000}"/>
    <cellStyle name="40% - Accent6 5 4 4_Attribute (16-17)" xfId="11609" xr:uid="{00000000-0005-0000-0000-00002F530000}"/>
    <cellStyle name="40% - Accent6 5 4 5" xfId="11610" xr:uid="{00000000-0005-0000-0000-000030530000}"/>
    <cellStyle name="40% - Accent6 5 4 6" xfId="11611" xr:uid="{00000000-0005-0000-0000-000031530000}"/>
    <cellStyle name="40% - Accent6 5 4 7" xfId="11612" xr:uid="{00000000-0005-0000-0000-000032530000}"/>
    <cellStyle name="40% - Accent6 5 4 7 2" xfId="11613" xr:uid="{00000000-0005-0000-0000-000033530000}"/>
    <cellStyle name="40% - Accent6 5 4 7 2 2" xfId="11614" xr:uid="{00000000-0005-0000-0000-000034530000}"/>
    <cellStyle name="40% - Accent6 5 4 7 2 2 2" xfId="25175" xr:uid="{00000000-0005-0000-0000-000035530000}"/>
    <cellStyle name="40% - Accent6 5 4 7 2 2_CountryRegionMap" xfId="33942" xr:uid="{00000000-0005-0000-0000-000036530000}"/>
    <cellStyle name="40% - Accent6 5 4 7 2 3" xfId="11615" xr:uid="{00000000-0005-0000-0000-000037530000}"/>
    <cellStyle name="40% - Accent6 5 4 7 2 3 2" xfId="25176" xr:uid="{00000000-0005-0000-0000-000038530000}"/>
    <cellStyle name="40% - Accent6 5 4 7 2 3_CountryRegionMap" xfId="33943" xr:uid="{00000000-0005-0000-0000-000039530000}"/>
    <cellStyle name="40% - Accent6 5 4 7 2 4" xfId="25177" xr:uid="{00000000-0005-0000-0000-00003A530000}"/>
    <cellStyle name="40% - Accent6 5 4 7 2_Attribute (16-17)" xfId="11616" xr:uid="{00000000-0005-0000-0000-00003B530000}"/>
    <cellStyle name="40% - Accent6 5 4 7 3" xfId="11617" xr:uid="{00000000-0005-0000-0000-00003C530000}"/>
    <cellStyle name="40% - Accent6 5 4 7 3 2" xfId="25178" xr:uid="{00000000-0005-0000-0000-00003D530000}"/>
    <cellStyle name="40% - Accent6 5 4 7 3_CountryRegionMap" xfId="33944" xr:uid="{00000000-0005-0000-0000-00003E530000}"/>
    <cellStyle name="40% - Accent6 5 4 7 4" xfId="11618" xr:uid="{00000000-0005-0000-0000-00003F530000}"/>
    <cellStyle name="40% - Accent6 5 4 7 4 2" xfId="25179" xr:uid="{00000000-0005-0000-0000-000040530000}"/>
    <cellStyle name="40% - Accent6 5 4 7 4_CountryRegionMap" xfId="33945" xr:uid="{00000000-0005-0000-0000-000041530000}"/>
    <cellStyle name="40% - Accent6 5 4 7 5" xfId="25180" xr:uid="{00000000-0005-0000-0000-000042530000}"/>
    <cellStyle name="40% - Accent6 5 4 7_Attribute (16-17)" xfId="11619" xr:uid="{00000000-0005-0000-0000-000043530000}"/>
    <cellStyle name="40% - Accent6 5 4 8" xfId="11620" xr:uid="{00000000-0005-0000-0000-000044530000}"/>
    <cellStyle name="40% - Accent6 5 4 8 2" xfId="11621" xr:uid="{00000000-0005-0000-0000-000045530000}"/>
    <cellStyle name="40% - Accent6 5 4 8 2 2" xfId="25181" xr:uid="{00000000-0005-0000-0000-000046530000}"/>
    <cellStyle name="40% - Accent6 5 4 8 2_CountryRegionMap" xfId="33946" xr:uid="{00000000-0005-0000-0000-000047530000}"/>
    <cellStyle name="40% - Accent6 5 4 8 3" xfId="11622" xr:uid="{00000000-0005-0000-0000-000048530000}"/>
    <cellStyle name="40% - Accent6 5 4 8 3 2" xfId="25182" xr:uid="{00000000-0005-0000-0000-000049530000}"/>
    <cellStyle name="40% - Accent6 5 4 8 3_CountryRegionMap" xfId="33947" xr:uid="{00000000-0005-0000-0000-00004A530000}"/>
    <cellStyle name="40% - Accent6 5 4 8 4" xfId="25183" xr:uid="{00000000-0005-0000-0000-00004B530000}"/>
    <cellStyle name="40% - Accent6 5 4 8_Attribute (16-17)" xfId="11623" xr:uid="{00000000-0005-0000-0000-00004C530000}"/>
    <cellStyle name="40% - Accent6 5 4 9" xfId="11624" xr:uid="{00000000-0005-0000-0000-00004D530000}"/>
    <cellStyle name="40% - Accent6 5 4 9 2" xfId="25184" xr:uid="{00000000-0005-0000-0000-00004E530000}"/>
    <cellStyle name="40% - Accent6 5 4 9_CountryRegionMap" xfId="33948" xr:uid="{00000000-0005-0000-0000-00004F530000}"/>
    <cellStyle name="40% - Accent6 5 4_Attribute (16-17)" xfId="11625" xr:uid="{00000000-0005-0000-0000-000050530000}"/>
    <cellStyle name="40% - Accent6 5 5" xfId="11626" xr:uid="{00000000-0005-0000-0000-000051530000}"/>
    <cellStyle name="40% - Accent6 5 5 2" xfId="11627" xr:uid="{00000000-0005-0000-0000-000052530000}"/>
    <cellStyle name="40% - Accent6 5 5 2 2" xfId="11628" xr:uid="{00000000-0005-0000-0000-000053530000}"/>
    <cellStyle name="40% - Accent6 5 5 2 2 2" xfId="25185" xr:uid="{00000000-0005-0000-0000-000054530000}"/>
    <cellStyle name="40% - Accent6 5 5 2 2_CountryRegionMap" xfId="33949" xr:uid="{00000000-0005-0000-0000-000055530000}"/>
    <cellStyle name="40% - Accent6 5 5 2 3" xfId="11629" xr:uid="{00000000-0005-0000-0000-000056530000}"/>
    <cellStyle name="40% - Accent6 5 5 2 3 2" xfId="25186" xr:uid="{00000000-0005-0000-0000-000057530000}"/>
    <cellStyle name="40% - Accent6 5 5 2 3_CountryRegionMap" xfId="33950" xr:uid="{00000000-0005-0000-0000-000058530000}"/>
    <cellStyle name="40% - Accent6 5 5 2 4" xfId="25187" xr:uid="{00000000-0005-0000-0000-000059530000}"/>
    <cellStyle name="40% - Accent6 5 5 2_Attribute (16-17)" xfId="11630" xr:uid="{00000000-0005-0000-0000-00005A530000}"/>
    <cellStyle name="40% - Accent6 5 5 3" xfId="11631" xr:uid="{00000000-0005-0000-0000-00005B530000}"/>
    <cellStyle name="40% - Accent6 5 5 3 2" xfId="25188" xr:uid="{00000000-0005-0000-0000-00005C530000}"/>
    <cellStyle name="40% - Accent6 5 5 3_CountryRegionMap" xfId="33951" xr:uid="{00000000-0005-0000-0000-00005D530000}"/>
    <cellStyle name="40% - Accent6 5 5 4" xfId="25189" xr:uid="{00000000-0005-0000-0000-00005E530000}"/>
    <cellStyle name="40% - Accent6 5 5 5" xfId="25190" xr:uid="{00000000-0005-0000-0000-00005F530000}"/>
    <cellStyle name="40% - Accent6 5 5 6" xfId="25191" xr:uid="{00000000-0005-0000-0000-000060530000}"/>
    <cellStyle name="40% - Accent6 5 5 7" xfId="25192" xr:uid="{00000000-0005-0000-0000-000061530000}"/>
    <cellStyle name="40% - Accent6 5 5_Attribute (16-17)" xfId="11632" xr:uid="{00000000-0005-0000-0000-000062530000}"/>
    <cellStyle name="40% - Accent6 5 6" xfId="11633" xr:uid="{00000000-0005-0000-0000-000063530000}"/>
    <cellStyle name="40% - Accent6 5 6 2" xfId="11634" xr:uid="{00000000-0005-0000-0000-000064530000}"/>
    <cellStyle name="40% - Accent6 5 6 2 2" xfId="11635" xr:uid="{00000000-0005-0000-0000-000065530000}"/>
    <cellStyle name="40% - Accent6 5 6 2 2 2" xfId="25193" xr:uid="{00000000-0005-0000-0000-000066530000}"/>
    <cellStyle name="40% - Accent6 5 6 2 2_CountryRegionMap" xfId="33952" xr:uid="{00000000-0005-0000-0000-000067530000}"/>
    <cellStyle name="40% - Accent6 5 6 2 3" xfId="11636" xr:uid="{00000000-0005-0000-0000-000068530000}"/>
    <cellStyle name="40% - Accent6 5 6 2 3 2" xfId="25194" xr:uid="{00000000-0005-0000-0000-000069530000}"/>
    <cellStyle name="40% - Accent6 5 6 2 3_CountryRegionMap" xfId="33953" xr:uid="{00000000-0005-0000-0000-00006A530000}"/>
    <cellStyle name="40% - Accent6 5 6 2 4" xfId="25195" xr:uid="{00000000-0005-0000-0000-00006B530000}"/>
    <cellStyle name="40% - Accent6 5 6 2_Attribute (16-17)" xfId="11637" xr:uid="{00000000-0005-0000-0000-00006C530000}"/>
    <cellStyle name="40% - Accent6 5 6 3" xfId="11638" xr:uid="{00000000-0005-0000-0000-00006D530000}"/>
    <cellStyle name="40% - Accent6 5 6 3 2" xfId="25196" xr:uid="{00000000-0005-0000-0000-00006E530000}"/>
    <cellStyle name="40% - Accent6 5 6 3_CountryRegionMap" xfId="33954" xr:uid="{00000000-0005-0000-0000-00006F530000}"/>
    <cellStyle name="40% - Accent6 5 6 4" xfId="25197" xr:uid="{00000000-0005-0000-0000-000070530000}"/>
    <cellStyle name="40% - Accent6 5 6 5" xfId="25198" xr:uid="{00000000-0005-0000-0000-000071530000}"/>
    <cellStyle name="40% - Accent6 5 6 6" xfId="25199" xr:uid="{00000000-0005-0000-0000-000072530000}"/>
    <cellStyle name="40% - Accent6 5 6 7" xfId="25200" xr:uid="{00000000-0005-0000-0000-000073530000}"/>
    <cellStyle name="40% - Accent6 5 6_Attribute (16-17)" xfId="11639" xr:uid="{00000000-0005-0000-0000-000074530000}"/>
    <cellStyle name="40% - Accent6 5 7" xfId="11640" xr:uid="{00000000-0005-0000-0000-000075530000}"/>
    <cellStyle name="40% - Accent6 5 7 2" xfId="11641" xr:uid="{00000000-0005-0000-0000-000076530000}"/>
    <cellStyle name="40% - Accent6 5 7 2 2" xfId="11642" xr:uid="{00000000-0005-0000-0000-000077530000}"/>
    <cellStyle name="40% - Accent6 5 7 2 2 2" xfId="25201" xr:uid="{00000000-0005-0000-0000-000078530000}"/>
    <cellStyle name="40% - Accent6 5 7 2 2_CountryRegionMap" xfId="33955" xr:uid="{00000000-0005-0000-0000-000079530000}"/>
    <cellStyle name="40% - Accent6 5 7 2 3" xfId="11643" xr:uid="{00000000-0005-0000-0000-00007A530000}"/>
    <cellStyle name="40% - Accent6 5 7 2 3 2" xfId="25202" xr:uid="{00000000-0005-0000-0000-00007B530000}"/>
    <cellStyle name="40% - Accent6 5 7 2 3_CountryRegionMap" xfId="33956" xr:uid="{00000000-0005-0000-0000-00007C530000}"/>
    <cellStyle name="40% - Accent6 5 7 2 4" xfId="25203" xr:uid="{00000000-0005-0000-0000-00007D530000}"/>
    <cellStyle name="40% - Accent6 5 7 2_Attribute (16-17)" xfId="11644" xr:uid="{00000000-0005-0000-0000-00007E530000}"/>
    <cellStyle name="40% - Accent6 5 7 3" xfId="11645" xr:uid="{00000000-0005-0000-0000-00007F530000}"/>
    <cellStyle name="40% - Accent6 5 7 3 2" xfId="25204" xr:uid="{00000000-0005-0000-0000-000080530000}"/>
    <cellStyle name="40% - Accent6 5 7 3_CountryRegionMap" xfId="33957" xr:uid="{00000000-0005-0000-0000-000081530000}"/>
    <cellStyle name="40% - Accent6 5 7 4" xfId="25205" xr:uid="{00000000-0005-0000-0000-000082530000}"/>
    <cellStyle name="40% - Accent6 5 7 5" xfId="25206" xr:uid="{00000000-0005-0000-0000-000083530000}"/>
    <cellStyle name="40% - Accent6 5 7 6" xfId="25207" xr:uid="{00000000-0005-0000-0000-000084530000}"/>
    <cellStyle name="40% - Accent6 5 7 7" xfId="25208" xr:uid="{00000000-0005-0000-0000-000085530000}"/>
    <cellStyle name="40% - Accent6 5 7_Attribute (16-17)" xfId="11646" xr:uid="{00000000-0005-0000-0000-000086530000}"/>
    <cellStyle name="40% - Accent6 5 8" xfId="11647" xr:uid="{00000000-0005-0000-0000-000087530000}"/>
    <cellStyle name="40% - Accent6 5 9" xfId="11648" xr:uid="{00000000-0005-0000-0000-000088530000}"/>
    <cellStyle name="40% - Accent6 5_Attribute" xfId="18067" xr:uid="{00000000-0005-0000-0000-000089530000}"/>
    <cellStyle name="40% - Accent6 6" xfId="226" xr:uid="{00000000-0005-0000-0000-00008A530000}"/>
    <cellStyle name="40% - Accent6 6 10" xfId="11649" xr:uid="{00000000-0005-0000-0000-00008B530000}"/>
    <cellStyle name="40% - Accent6 6 10 2" xfId="11650" xr:uid="{00000000-0005-0000-0000-00008C530000}"/>
    <cellStyle name="40% - Accent6 6 10 2 2" xfId="11651" xr:uid="{00000000-0005-0000-0000-00008D530000}"/>
    <cellStyle name="40% - Accent6 6 10 2 2 2" xfId="25209" xr:uid="{00000000-0005-0000-0000-00008E530000}"/>
    <cellStyle name="40% - Accent6 6 10 2 2_CountryRegionMap" xfId="33958" xr:uid="{00000000-0005-0000-0000-00008F530000}"/>
    <cellStyle name="40% - Accent6 6 10 2 3" xfId="11652" xr:uid="{00000000-0005-0000-0000-000090530000}"/>
    <cellStyle name="40% - Accent6 6 10 2 3 2" xfId="25210" xr:uid="{00000000-0005-0000-0000-000091530000}"/>
    <cellStyle name="40% - Accent6 6 10 2 3_CountryRegionMap" xfId="33959" xr:uid="{00000000-0005-0000-0000-000092530000}"/>
    <cellStyle name="40% - Accent6 6 10 2 4" xfId="25211" xr:uid="{00000000-0005-0000-0000-000093530000}"/>
    <cellStyle name="40% - Accent6 6 10 2_Attribute (16-17)" xfId="11653" xr:uid="{00000000-0005-0000-0000-000094530000}"/>
    <cellStyle name="40% - Accent6 6 10 3" xfId="11654" xr:uid="{00000000-0005-0000-0000-000095530000}"/>
    <cellStyle name="40% - Accent6 6 10 3 2" xfId="25212" xr:uid="{00000000-0005-0000-0000-000096530000}"/>
    <cellStyle name="40% - Accent6 6 10 3_CountryRegionMap" xfId="33960" xr:uid="{00000000-0005-0000-0000-000097530000}"/>
    <cellStyle name="40% - Accent6 6 10 4" xfId="11655" xr:uid="{00000000-0005-0000-0000-000098530000}"/>
    <cellStyle name="40% - Accent6 6 10 4 2" xfId="25213" xr:uid="{00000000-0005-0000-0000-000099530000}"/>
    <cellStyle name="40% - Accent6 6 10 4_CountryRegionMap" xfId="33961" xr:uid="{00000000-0005-0000-0000-00009A530000}"/>
    <cellStyle name="40% - Accent6 6 10 5" xfId="25214" xr:uid="{00000000-0005-0000-0000-00009B530000}"/>
    <cellStyle name="40% - Accent6 6 10_Attribute (16-17)" xfId="11656" xr:uid="{00000000-0005-0000-0000-00009C530000}"/>
    <cellStyle name="40% - Accent6 6 11" xfId="11657" xr:uid="{00000000-0005-0000-0000-00009D530000}"/>
    <cellStyle name="40% - Accent6 6 11 2" xfId="11658" xr:uid="{00000000-0005-0000-0000-00009E530000}"/>
    <cellStyle name="40% - Accent6 6 11 2 2" xfId="25215" xr:uid="{00000000-0005-0000-0000-00009F530000}"/>
    <cellStyle name="40% - Accent6 6 11 2_CountryRegionMap" xfId="33962" xr:uid="{00000000-0005-0000-0000-0000A0530000}"/>
    <cellStyle name="40% - Accent6 6 11 3" xfId="11659" xr:uid="{00000000-0005-0000-0000-0000A1530000}"/>
    <cellStyle name="40% - Accent6 6 11 3 2" xfId="25216" xr:uid="{00000000-0005-0000-0000-0000A2530000}"/>
    <cellStyle name="40% - Accent6 6 11 3_CountryRegionMap" xfId="33963" xr:uid="{00000000-0005-0000-0000-0000A3530000}"/>
    <cellStyle name="40% - Accent6 6 11 4" xfId="25217" xr:uid="{00000000-0005-0000-0000-0000A4530000}"/>
    <cellStyle name="40% - Accent6 6 11_Attribute (16-17)" xfId="11660" xr:uid="{00000000-0005-0000-0000-0000A5530000}"/>
    <cellStyle name="40% - Accent6 6 12" xfId="11661" xr:uid="{00000000-0005-0000-0000-0000A6530000}"/>
    <cellStyle name="40% - Accent6 6 12 2" xfId="25218" xr:uid="{00000000-0005-0000-0000-0000A7530000}"/>
    <cellStyle name="40% - Accent6 6 12_CountryRegionMap" xfId="33964" xr:uid="{00000000-0005-0000-0000-0000A8530000}"/>
    <cellStyle name="40% - Accent6 6 13" xfId="25219" xr:uid="{00000000-0005-0000-0000-0000A9530000}"/>
    <cellStyle name="40% - Accent6 6 14" xfId="25220" xr:uid="{00000000-0005-0000-0000-0000AA530000}"/>
    <cellStyle name="40% - Accent6 6 15" xfId="25221" xr:uid="{00000000-0005-0000-0000-0000AB530000}"/>
    <cellStyle name="40% - Accent6 6 16" xfId="25222" xr:uid="{00000000-0005-0000-0000-0000AC530000}"/>
    <cellStyle name="40% - Accent6 6 17" xfId="25223" xr:uid="{00000000-0005-0000-0000-0000AD530000}"/>
    <cellStyle name="40% - Accent6 6 18" xfId="25224" xr:uid="{00000000-0005-0000-0000-0000AE530000}"/>
    <cellStyle name="40% - Accent6 6 2" xfId="285" xr:uid="{00000000-0005-0000-0000-0000AF530000}"/>
    <cellStyle name="40% - Accent6 6 2 10" xfId="11662" xr:uid="{00000000-0005-0000-0000-0000B0530000}"/>
    <cellStyle name="40% - Accent6 6 2 10 2" xfId="11663" xr:uid="{00000000-0005-0000-0000-0000B1530000}"/>
    <cellStyle name="40% - Accent6 6 2 10 2 2" xfId="25225" xr:uid="{00000000-0005-0000-0000-0000B2530000}"/>
    <cellStyle name="40% - Accent6 6 2 10 2_CountryRegionMap" xfId="33965" xr:uid="{00000000-0005-0000-0000-0000B3530000}"/>
    <cellStyle name="40% - Accent6 6 2 10 3" xfId="11664" xr:uid="{00000000-0005-0000-0000-0000B4530000}"/>
    <cellStyle name="40% - Accent6 6 2 10 3 2" xfId="25226" xr:uid="{00000000-0005-0000-0000-0000B5530000}"/>
    <cellStyle name="40% - Accent6 6 2 10 3_CountryRegionMap" xfId="33966" xr:uid="{00000000-0005-0000-0000-0000B6530000}"/>
    <cellStyle name="40% - Accent6 6 2 10 4" xfId="25227" xr:uid="{00000000-0005-0000-0000-0000B7530000}"/>
    <cellStyle name="40% - Accent6 6 2 10_Attribute (16-17)" xfId="11665" xr:uid="{00000000-0005-0000-0000-0000B8530000}"/>
    <cellStyle name="40% - Accent6 6 2 11" xfId="11666" xr:uid="{00000000-0005-0000-0000-0000B9530000}"/>
    <cellStyle name="40% - Accent6 6 2 11 2" xfId="25228" xr:uid="{00000000-0005-0000-0000-0000BA530000}"/>
    <cellStyle name="40% - Accent6 6 2 11_CountryRegionMap" xfId="33967" xr:uid="{00000000-0005-0000-0000-0000BB530000}"/>
    <cellStyle name="40% - Accent6 6 2 12" xfId="25229" xr:uid="{00000000-0005-0000-0000-0000BC530000}"/>
    <cellStyle name="40% - Accent6 6 2 13" xfId="25230" xr:uid="{00000000-0005-0000-0000-0000BD530000}"/>
    <cellStyle name="40% - Accent6 6 2 14" xfId="25231" xr:uid="{00000000-0005-0000-0000-0000BE530000}"/>
    <cellStyle name="40% - Accent6 6 2 15" xfId="25232" xr:uid="{00000000-0005-0000-0000-0000BF530000}"/>
    <cellStyle name="40% - Accent6 6 2 16" xfId="25233" xr:uid="{00000000-0005-0000-0000-0000C0530000}"/>
    <cellStyle name="40% - Accent6 6 2 17" xfId="25234" xr:uid="{00000000-0005-0000-0000-0000C1530000}"/>
    <cellStyle name="40% - Accent6 6 2 2" xfId="11667" xr:uid="{00000000-0005-0000-0000-0000C2530000}"/>
    <cellStyle name="40% - Accent6 6 2 2 10" xfId="25235" xr:uid="{00000000-0005-0000-0000-0000C3530000}"/>
    <cellStyle name="40% - Accent6 6 2 2 2" xfId="11668" xr:uid="{00000000-0005-0000-0000-0000C4530000}"/>
    <cellStyle name="40% - Accent6 6 2 2 2 2" xfId="11669" xr:uid="{00000000-0005-0000-0000-0000C5530000}"/>
    <cellStyle name="40% - Accent6 6 2 2 2 2 2" xfId="11670" xr:uid="{00000000-0005-0000-0000-0000C6530000}"/>
    <cellStyle name="40% - Accent6 6 2 2 2 2 2 2" xfId="25236" xr:uid="{00000000-0005-0000-0000-0000C7530000}"/>
    <cellStyle name="40% - Accent6 6 2 2 2 2 2_CountryRegionMap" xfId="33968" xr:uid="{00000000-0005-0000-0000-0000C8530000}"/>
    <cellStyle name="40% - Accent6 6 2 2 2 2 3" xfId="11671" xr:uid="{00000000-0005-0000-0000-0000C9530000}"/>
    <cellStyle name="40% - Accent6 6 2 2 2 2 3 2" xfId="25237" xr:uid="{00000000-0005-0000-0000-0000CA530000}"/>
    <cellStyle name="40% - Accent6 6 2 2 2 2 3_CountryRegionMap" xfId="33969" xr:uid="{00000000-0005-0000-0000-0000CB530000}"/>
    <cellStyle name="40% - Accent6 6 2 2 2 2 4" xfId="25238" xr:uid="{00000000-0005-0000-0000-0000CC530000}"/>
    <cellStyle name="40% - Accent6 6 2 2 2 2_Attribute (16-17)" xfId="11672" xr:uid="{00000000-0005-0000-0000-0000CD530000}"/>
    <cellStyle name="40% - Accent6 6 2 2 2 3" xfId="11673" xr:uid="{00000000-0005-0000-0000-0000CE530000}"/>
    <cellStyle name="40% - Accent6 6 2 2 2 3 2" xfId="25239" xr:uid="{00000000-0005-0000-0000-0000CF530000}"/>
    <cellStyle name="40% - Accent6 6 2 2 2 3_CountryRegionMap" xfId="33970" xr:uid="{00000000-0005-0000-0000-0000D0530000}"/>
    <cellStyle name="40% - Accent6 6 2 2 2 4" xfId="25240" xr:uid="{00000000-0005-0000-0000-0000D1530000}"/>
    <cellStyle name="40% - Accent6 6 2 2 2 5" xfId="25241" xr:uid="{00000000-0005-0000-0000-0000D2530000}"/>
    <cellStyle name="40% - Accent6 6 2 2 2 6" xfId="25242" xr:uid="{00000000-0005-0000-0000-0000D3530000}"/>
    <cellStyle name="40% - Accent6 6 2 2 2 7" xfId="25243" xr:uid="{00000000-0005-0000-0000-0000D4530000}"/>
    <cellStyle name="40% - Accent6 6 2 2 2_Attribute (16-17)" xfId="11674" xr:uid="{00000000-0005-0000-0000-0000D5530000}"/>
    <cellStyle name="40% - Accent6 6 2 2 3" xfId="11675" xr:uid="{00000000-0005-0000-0000-0000D6530000}"/>
    <cellStyle name="40% - Accent6 6 2 2 3 2" xfId="11676" xr:uid="{00000000-0005-0000-0000-0000D7530000}"/>
    <cellStyle name="40% - Accent6 6 2 2 3 2 2" xfId="11677" xr:uid="{00000000-0005-0000-0000-0000D8530000}"/>
    <cellStyle name="40% - Accent6 6 2 2 3 2 2 2" xfId="25244" xr:uid="{00000000-0005-0000-0000-0000D9530000}"/>
    <cellStyle name="40% - Accent6 6 2 2 3 2 2_CountryRegionMap" xfId="33971" xr:uid="{00000000-0005-0000-0000-0000DA530000}"/>
    <cellStyle name="40% - Accent6 6 2 2 3 2 3" xfId="11678" xr:uid="{00000000-0005-0000-0000-0000DB530000}"/>
    <cellStyle name="40% - Accent6 6 2 2 3 2 3 2" xfId="25245" xr:uid="{00000000-0005-0000-0000-0000DC530000}"/>
    <cellStyle name="40% - Accent6 6 2 2 3 2 3_CountryRegionMap" xfId="33972" xr:uid="{00000000-0005-0000-0000-0000DD530000}"/>
    <cellStyle name="40% - Accent6 6 2 2 3 2 4" xfId="25246" xr:uid="{00000000-0005-0000-0000-0000DE530000}"/>
    <cellStyle name="40% - Accent6 6 2 2 3 2_Attribute (16-17)" xfId="11679" xr:uid="{00000000-0005-0000-0000-0000DF530000}"/>
    <cellStyle name="40% - Accent6 6 2 2 3 3" xfId="11680" xr:uid="{00000000-0005-0000-0000-0000E0530000}"/>
    <cellStyle name="40% - Accent6 6 2 2 3 3 2" xfId="25247" xr:uid="{00000000-0005-0000-0000-0000E1530000}"/>
    <cellStyle name="40% - Accent6 6 2 2 3 3_CountryRegionMap" xfId="33973" xr:uid="{00000000-0005-0000-0000-0000E2530000}"/>
    <cellStyle name="40% - Accent6 6 2 2 3 4" xfId="25248" xr:uid="{00000000-0005-0000-0000-0000E3530000}"/>
    <cellStyle name="40% - Accent6 6 2 2 3 5" xfId="25249" xr:uid="{00000000-0005-0000-0000-0000E4530000}"/>
    <cellStyle name="40% - Accent6 6 2 2 3 6" xfId="25250" xr:uid="{00000000-0005-0000-0000-0000E5530000}"/>
    <cellStyle name="40% - Accent6 6 2 2 3 7" xfId="25251" xr:uid="{00000000-0005-0000-0000-0000E6530000}"/>
    <cellStyle name="40% - Accent6 6 2 2 3_Attribute (16-17)" xfId="11681" xr:uid="{00000000-0005-0000-0000-0000E7530000}"/>
    <cellStyle name="40% - Accent6 6 2 2 4" xfId="11682" xr:uid="{00000000-0005-0000-0000-0000E8530000}"/>
    <cellStyle name="40% - Accent6 6 2 2 4 2" xfId="11683" xr:uid="{00000000-0005-0000-0000-0000E9530000}"/>
    <cellStyle name="40% - Accent6 6 2 2 4 2 2" xfId="11684" xr:uid="{00000000-0005-0000-0000-0000EA530000}"/>
    <cellStyle name="40% - Accent6 6 2 2 4 2 2 2" xfId="25252" xr:uid="{00000000-0005-0000-0000-0000EB530000}"/>
    <cellStyle name="40% - Accent6 6 2 2 4 2 2_CountryRegionMap" xfId="33974" xr:uid="{00000000-0005-0000-0000-0000EC530000}"/>
    <cellStyle name="40% - Accent6 6 2 2 4 2 3" xfId="11685" xr:uid="{00000000-0005-0000-0000-0000ED530000}"/>
    <cellStyle name="40% - Accent6 6 2 2 4 2 3 2" xfId="25253" xr:uid="{00000000-0005-0000-0000-0000EE530000}"/>
    <cellStyle name="40% - Accent6 6 2 2 4 2 3_CountryRegionMap" xfId="33975" xr:uid="{00000000-0005-0000-0000-0000EF530000}"/>
    <cellStyle name="40% - Accent6 6 2 2 4 2 4" xfId="25254" xr:uid="{00000000-0005-0000-0000-0000F0530000}"/>
    <cellStyle name="40% - Accent6 6 2 2 4 2_Attribute (16-17)" xfId="11686" xr:uid="{00000000-0005-0000-0000-0000F1530000}"/>
    <cellStyle name="40% - Accent6 6 2 2 4 3" xfId="11687" xr:uid="{00000000-0005-0000-0000-0000F2530000}"/>
    <cellStyle name="40% - Accent6 6 2 2 4 3 2" xfId="25255" xr:uid="{00000000-0005-0000-0000-0000F3530000}"/>
    <cellStyle name="40% - Accent6 6 2 2 4 3_CountryRegionMap" xfId="33976" xr:uid="{00000000-0005-0000-0000-0000F4530000}"/>
    <cellStyle name="40% - Accent6 6 2 2 4 4" xfId="25256" xr:uid="{00000000-0005-0000-0000-0000F5530000}"/>
    <cellStyle name="40% - Accent6 6 2 2 4 5" xfId="25257" xr:uid="{00000000-0005-0000-0000-0000F6530000}"/>
    <cellStyle name="40% - Accent6 6 2 2 4 6" xfId="25258" xr:uid="{00000000-0005-0000-0000-0000F7530000}"/>
    <cellStyle name="40% - Accent6 6 2 2 4 7" xfId="25259" xr:uid="{00000000-0005-0000-0000-0000F8530000}"/>
    <cellStyle name="40% - Accent6 6 2 2 4_Attribute (16-17)" xfId="11688" xr:uid="{00000000-0005-0000-0000-0000F9530000}"/>
    <cellStyle name="40% - Accent6 6 2 2 5" xfId="11689" xr:uid="{00000000-0005-0000-0000-0000FA530000}"/>
    <cellStyle name="40% - Accent6 6 2 2 6" xfId="11690" xr:uid="{00000000-0005-0000-0000-0000FB530000}"/>
    <cellStyle name="40% - Accent6 6 2 2 7" xfId="11691" xr:uid="{00000000-0005-0000-0000-0000FC530000}"/>
    <cellStyle name="40% - Accent6 6 2 2 7 2" xfId="11692" xr:uid="{00000000-0005-0000-0000-0000FD530000}"/>
    <cellStyle name="40% - Accent6 6 2 2 7 2 2" xfId="11693" xr:uid="{00000000-0005-0000-0000-0000FE530000}"/>
    <cellStyle name="40% - Accent6 6 2 2 7 2 2 2" xfId="25260" xr:uid="{00000000-0005-0000-0000-0000FF530000}"/>
    <cellStyle name="40% - Accent6 6 2 2 7 2 2_CountryRegionMap" xfId="33977" xr:uid="{00000000-0005-0000-0000-000000540000}"/>
    <cellStyle name="40% - Accent6 6 2 2 7 2 3" xfId="11694" xr:uid="{00000000-0005-0000-0000-000001540000}"/>
    <cellStyle name="40% - Accent6 6 2 2 7 2 3 2" xfId="25261" xr:uid="{00000000-0005-0000-0000-000002540000}"/>
    <cellStyle name="40% - Accent6 6 2 2 7 2 3_CountryRegionMap" xfId="33978" xr:uid="{00000000-0005-0000-0000-000003540000}"/>
    <cellStyle name="40% - Accent6 6 2 2 7 2 4" xfId="25262" xr:uid="{00000000-0005-0000-0000-000004540000}"/>
    <cellStyle name="40% - Accent6 6 2 2 7 2_Attribute (16-17)" xfId="11695" xr:uid="{00000000-0005-0000-0000-000005540000}"/>
    <cellStyle name="40% - Accent6 6 2 2 7 3" xfId="11696" xr:uid="{00000000-0005-0000-0000-000006540000}"/>
    <cellStyle name="40% - Accent6 6 2 2 7 3 2" xfId="25263" xr:uid="{00000000-0005-0000-0000-000007540000}"/>
    <cellStyle name="40% - Accent6 6 2 2 7 3_CountryRegionMap" xfId="33979" xr:uid="{00000000-0005-0000-0000-000008540000}"/>
    <cellStyle name="40% - Accent6 6 2 2 7 4" xfId="11697" xr:uid="{00000000-0005-0000-0000-000009540000}"/>
    <cellStyle name="40% - Accent6 6 2 2 7 4 2" xfId="25264" xr:uid="{00000000-0005-0000-0000-00000A540000}"/>
    <cellStyle name="40% - Accent6 6 2 2 7 4_CountryRegionMap" xfId="33980" xr:uid="{00000000-0005-0000-0000-00000B540000}"/>
    <cellStyle name="40% - Accent6 6 2 2 7 5" xfId="25265" xr:uid="{00000000-0005-0000-0000-00000C540000}"/>
    <cellStyle name="40% - Accent6 6 2 2 7_Attribute (16-17)" xfId="11698" xr:uid="{00000000-0005-0000-0000-00000D540000}"/>
    <cellStyle name="40% - Accent6 6 2 2 8" xfId="11699" xr:uid="{00000000-0005-0000-0000-00000E540000}"/>
    <cellStyle name="40% - Accent6 6 2 2 8 2" xfId="11700" xr:uid="{00000000-0005-0000-0000-00000F540000}"/>
    <cellStyle name="40% - Accent6 6 2 2 8 2 2" xfId="25266" xr:uid="{00000000-0005-0000-0000-000010540000}"/>
    <cellStyle name="40% - Accent6 6 2 2 8 2_CountryRegionMap" xfId="33981" xr:uid="{00000000-0005-0000-0000-000011540000}"/>
    <cellStyle name="40% - Accent6 6 2 2 8 3" xfId="11701" xr:uid="{00000000-0005-0000-0000-000012540000}"/>
    <cellStyle name="40% - Accent6 6 2 2 8 3 2" xfId="25267" xr:uid="{00000000-0005-0000-0000-000013540000}"/>
    <cellStyle name="40% - Accent6 6 2 2 8 3_CountryRegionMap" xfId="33982" xr:uid="{00000000-0005-0000-0000-000014540000}"/>
    <cellStyle name="40% - Accent6 6 2 2 8 4" xfId="25268" xr:uid="{00000000-0005-0000-0000-000015540000}"/>
    <cellStyle name="40% - Accent6 6 2 2 8_Attribute (16-17)" xfId="11702" xr:uid="{00000000-0005-0000-0000-000016540000}"/>
    <cellStyle name="40% - Accent6 6 2 2 9" xfId="11703" xr:uid="{00000000-0005-0000-0000-000017540000}"/>
    <cellStyle name="40% - Accent6 6 2 2 9 2" xfId="25269" xr:uid="{00000000-0005-0000-0000-000018540000}"/>
    <cellStyle name="40% - Accent6 6 2 2 9_CountryRegionMap" xfId="33983" xr:uid="{00000000-0005-0000-0000-000019540000}"/>
    <cellStyle name="40% - Accent6 6 2 2_Attribute (16-17)" xfId="11704" xr:uid="{00000000-0005-0000-0000-00001A540000}"/>
    <cellStyle name="40% - Accent6 6 2 3" xfId="11705" xr:uid="{00000000-0005-0000-0000-00001B540000}"/>
    <cellStyle name="40% - Accent6 6 2 3 10" xfId="25270" xr:uid="{00000000-0005-0000-0000-00001C540000}"/>
    <cellStyle name="40% - Accent6 6 2 3 2" xfId="11706" xr:uid="{00000000-0005-0000-0000-00001D540000}"/>
    <cellStyle name="40% - Accent6 6 2 3 2 2" xfId="11707" xr:uid="{00000000-0005-0000-0000-00001E540000}"/>
    <cellStyle name="40% - Accent6 6 2 3 2 2 2" xfId="11708" xr:uid="{00000000-0005-0000-0000-00001F540000}"/>
    <cellStyle name="40% - Accent6 6 2 3 2 2 2 2" xfId="25271" xr:uid="{00000000-0005-0000-0000-000020540000}"/>
    <cellStyle name="40% - Accent6 6 2 3 2 2 2_CountryRegionMap" xfId="33984" xr:uid="{00000000-0005-0000-0000-000021540000}"/>
    <cellStyle name="40% - Accent6 6 2 3 2 2 3" xfId="11709" xr:uid="{00000000-0005-0000-0000-000022540000}"/>
    <cellStyle name="40% - Accent6 6 2 3 2 2 3 2" xfId="25272" xr:uid="{00000000-0005-0000-0000-000023540000}"/>
    <cellStyle name="40% - Accent6 6 2 3 2 2 3_CountryRegionMap" xfId="33985" xr:uid="{00000000-0005-0000-0000-000024540000}"/>
    <cellStyle name="40% - Accent6 6 2 3 2 2 4" xfId="25273" xr:uid="{00000000-0005-0000-0000-000025540000}"/>
    <cellStyle name="40% - Accent6 6 2 3 2 2_Attribute (16-17)" xfId="11710" xr:uid="{00000000-0005-0000-0000-000026540000}"/>
    <cellStyle name="40% - Accent6 6 2 3 2 3" xfId="11711" xr:uid="{00000000-0005-0000-0000-000027540000}"/>
    <cellStyle name="40% - Accent6 6 2 3 2 3 2" xfId="25274" xr:uid="{00000000-0005-0000-0000-000028540000}"/>
    <cellStyle name="40% - Accent6 6 2 3 2 3_CountryRegionMap" xfId="33986" xr:uid="{00000000-0005-0000-0000-000029540000}"/>
    <cellStyle name="40% - Accent6 6 2 3 2 4" xfId="25275" xr:uid="{00000000-0005-0000-0000-00002A540000}"/>
    <cellStyle name="40% - Accent6 6 2 3 2 5" xfId="25276" xr:uid="{00000000-0005-0000-0000-00002B540000}"/>
    <cellStyle name="40% - Accent6 6 2 3 2 6" xfId="25277" xr:uid="{00000000-0005-0000-0000-00002C540000}"/>
    <cellStyle name="40% - Accent6 6 2 3 2 7" xfId="25278" xr:uid="{00000000-0005-0000-0000-00002D540000}"/>
    <cellStyle name="40% - Accent6 6 2 3 2_Attribute (16-17)" xfId="11712" xr:uid="{00000000-0005-0000-0000-00002E540000}"/>
    <cellStyle name="40% - Accent6 6 2 3 3" xfId="11713" xr:uid="{00000000-0005-0000-0000-00002F540000}"/>
    <cellStyle name="40% - Accent6 6 2 3 3 2" xfId="11714" xr:uid="{00000000-0005-0000-0000-000030540000}"/>
    <cellStyle name="40% - Accent6 6 2 3 3 2 2" xfId="11715" xr:uid="{00000000-0005-0000-0000-000031540000}"/>
    <cellStyle name="40% - Accent6 6 2 3 3 2 2 2" xfId="25279" xr:uid="{00000000-0005-0000-0000-000032540000}"/>
    <cellStyle name="40% - Accent6 6 2 3 3 2 2_CountryRegionMap" xfId="33987" xr:uid="{00000000-0005-0000-0000-000033540000}"/>
    <cellStyle name="40% - Accent6 6 2 3 3 2 3" xfId="11716" xr:uid="{00000000-0005-0000-0000-000034540000}"/>
    <cellStyle name="40% - Accent6 6 2 3 3 2 3 2" xfId="25280" xr:uid="{00000000-0005-0000-0000-000035540000}"/>
    <cellStyle name="40% - Accent6 6 2 3 3 2 3_CountryRegionMap" xfId="33988" xr:uid="{00000000-0005-0000-0000-000036540000}"/>
    <cellStyle name="40% - Accent6 6 2 3 3 2 4" xfId="25281" xr:uid="{00000000-0005-0000-0000-000037540000}"/>
    <cellStyle name="40% - Accent6 6 2 3 3 2_Attribute (16-17)" xfId="11717" xr:uid="{00000000-0005-0000-0000-000038540000}"/>
    <cellStyle name="40% - Accent6 6 2 3 3 3" xfId="11718" xr:uid="{00000000-0005-0000-0000-000039540000}"/>
    <cellStyle name="40% - Accent6 6 2 3 3 3 2" xfId="25282" xr:uid="{00000000-0005-0000-0000-00003A540000}"/>
    <cellStyle name="40% - Accent6 6 2 3 3 3_CountryRegionMap" xfId="33989" xr:uid="{00000000-0005-0000-0000-00003B540000}"/>
    <cellStyle name="40% - Accent6 6 2 3 3 4" xfId="25283" xr:uid="{00000000-0005-0000-0000-00003C540000}"/>
    <cellStyle name="40% - Accent6 6 2 3 3 5" xfId="25284" xr:uid="{00000000-0005-0000-0000-00003D540000}"/>
    <cellStyle name="40% - Accent6 6 2 3 3 6" xfId="25285" xr:uid="{00000000-0005-0000-0000-00003E540000}"/>
    <cellStyle name="40% - Accent6 6 2 3 3 7" xfId="25286" xr:uid="{00000000-0005-0000-0000-00003F540000}"/>
    <cellStyle name="40% - Accent6 6 2 3 3_Attribute (16-17)" xfId="11719" xr:uid="{00000000-0005-0000-0000-000040540000}"/>
    <cellStyle name="40% - Accent6 6 2 3 4" xfId="11720" xr:uid="{00000000-0005-0000-0000-000041540000}"/>
    <cellStyle name="40% - Accent6 6 2 3 4 2" xfId="11721" xr:uid="{00000000-0005-0000-0000-000042540000}"/>
    <cellStyle name="40% - Accent6 6 2 3 4 2 2" xfId="11722" xr:uid="{00000000-0005-0000-0000-000043540000}"/>
    <cellStyle name="40% - Accent6 6 2 3 4 2 2 2" xfId="25287" xr:uid="{00000000-0005-0000-0000-000044540000}"/>
    <cellStyle name="40% - Accent6 6 2 3 4 2 2_CountryRegionMap" xfId="33990" xr:uid="{00000000-0005-0000-0000-000045540000}"/>
    <cellStyle name="40% - Accent6 6 2 3 4 2 3" xfId="11723" xr:uid="{00000000-0005-0000-0000-000046540000}"/>
    <cellStyle name="40% - Accent6 6 2 3 4 2 3 2" xfId="25288" xr:uid="{00000000-0005-0000-0000-000047540000}"/>
    <cellStyle name="40% - Accent6 6 2 3 4 2 3_CountryRegionMap" xfId="33991" xr:uid="{00000000-0005-0000-0000-000048540000}"/>
    <cellStyle name="40% - Accent6 6 2 3 4 2 4" xfId="25289" xr:uid="{00000000-0005-0000-0000-000049540000}"/>
    <cellStyle name="40% - Accent6 6 2 3 4 2_Attribute (16-17)" xfId="11724" xr:uid="{00000000-0005-0000-0000-00004A540000}"/>
    <cellStyle name="40% - Accent6 6 2 3 4 3" xfId="11725" xr:uid="{00000000-0005-0000-0000-00004B540000}"/>
    <cellStyle name="40% - Accent6 6 2 3 4 3 2" xfId="25290" xr:uid="{00000000-0005-0000-0000-00004C540000}"/>
    <cellStyle name="40% - Accent6 6 2 3 4 3_CountryRegionMap" xfId="33992" xr:uid="{00000000-0005-0000-0000-00004D540000}"/>
    <cellStyle name="40% - Accent6 6 2 3 4 4" xfId="25291" xr:uid="{00000000-0005-0000-0000-00004E540000}"/>
    <cellStyle name="40% - Accent6 6 2 3 4 5" xfId="25292" xr:uid="{00000000-0005-0000-0000-00004F540000}"/>
    <cellStyle name="40% - Accent6 6 2 3 4 6" xfId="25293" xr:uid="{00000000-0005-0000-0000-000050540000}"/>
    <cellStyle name="40% - Accent6 6 2 3 4 7" xfId="25294" xr:uid="{00000000-0005-0000-0000-000051540000}"/>
    <cellStyle name="40% - Accent6 6 2 3 4_Attribute (16-17)" xfId="11726" xr:uid="{00000000-0005-0000-0000-000052540000}"/>
    <cellStyle name="40% - Accent6 6 2 3 5" xfId="11727" xr:uid="{00000000-0005-0000-0000-000053540000}"/>
    <cellStyle name="40% - Accent6 6 2 3 6" xfId="11728" xr:uid="{00000000-0005-0000-0000-000054540000}"/>
    <cellStyle name="40% - Accent6 6 2 3 7" xfId="11729" xr:uid="{00000000-0005-0000-0000-000055540000}"/>
    <cellStyle name="40% - Accent6 6 2 3 7 2" xfId="11730" xr:uid="{00000000-0005-0000-0000-000056540000}"/>
    <cellStyle name="40% - Accent6 6 2 3 7 2 2" xfId="11731" xr:uid="{00000000-0005-0000-0000-000057540000}"/>
    <cellStyle name="40% - Accent6 6 2 3 7 2 2 2" xfId="25295" xr:uid="{00000000-0005-0000-0000-000058540000}"/>
    <cellStyle name="40% - Accent6 6 2 3 7 2 2_CountryRegionMap" xfId="33993" xr:uid="{00000000-0005-0000-0000-000059540000}"/>
    <cellStyle name="40% - Accent6 6 2 3 7 2 3" xfId="11732" xr:uid="{00000000-0005-0000-0000-00005A540000}"/>
    <cellStyle name="40% - Accent6 6 2 3 7 2 3 2" xfId="25296" xr:uid="{00000000-0005-0000-0000-00005B540000}"/>
    <cellStyle name="40% - Accent6 6 2 3 7 2 3_CountryRegionMap" xfId="33994" xr:uid="{00000000-0005-0000-0000-00005C540000}"/>
    <cellStyle name="40% - Accent6 6 2 3 7 2 4" xfId="25297" xr:uid="{00000000-0005-0000-0000-00005D540000}"/>
    <cellStyle name="40% - Accent6 6 2 3 7 2_Attribute (16-17)" xfId="11733" xr:uid="{00000000-0005-0000-0000-00005E540000}"/>
    <cellStyle name="40% - Accent6 6 2 3 7 3" xfId="11734" xr:uid="{00000000-0005-0000-0000-00005F540000}"/>
    <cellStyle name="40% - Accent6 6 2 3 7 3 2" xfId="25298" xr:uid="{00000000-0005-0000-0000-000060540000}"/>
    <cellStyle name="40% - Accent6 6 2 3 7 3_CountryRegionMap" xfId="33995" xr:uid="{00000000-0005-0000-0000-000061540000}"/>
    <cellStyle name="40% - Accent6 6 2 3 7 4" xfId="11735" xr:uid="{00000000-0005-0000-0000-000062540000}"/>
    <cellStyle name="40% - Accent6 6 2 3 7 4 2" xfId="25299" xr:uid="{00000000-0005-0000-0000-000063540000}"/>
    <cellStyle name="40% - Accent6 6 2 3 7 4_CountryRegionMap" xfId="33996" xr:uid="{00000000-0005-0000-0000-000064540000}"/>
    <cellStyle name="40% - Accent6 6 2 3 7 5" xfId="25300" xr:uid="{00000000-0005-0000-0000-000065540000}"/>
    <cellStyle name="40% - Accent6 6 2 3 7_Attribute (16-17)" xfId="11736" xr:uid="{00000000-0005-0000-0000-000066540000}"/>
    <cellStyle name="40% - Accent6 6 2 3 8" xfId="11737" xr:uid="{00000000-0005-0000-0000-000067540000}"/>
    <cellStyle name="40% - Accent6 6 2 3 8 2" xfId="11738" xr:uid="{00000000-0005-0000-0000-000068540000}"/>
    <cellStyle name="40% - Accent6 6 2 3 8 2 2" xfId="25301" xr:uid="{00000000-0005-0000-0000-000069540000}"/>
    <cellStyle name="40% - Accent6 6 2 3 8 2_CountryRegionMap" xfId="33997" xr:uid="{00000000-0005-0000-0000-00006A540000}"/>
    <cellStyle name="40% - Accent6 6 2 3 8 3" xfId="11739" xr:uid="{00000000-0005-0000-0000-00006B540000}"/>
    <cellStyle name="40% - Accent6 6 2 3 8 3 2" xfId="25302" xr:uid="{00000000-0005-0000-0000-00006C540000}"/>
    <cellStyle name="40% - Accent6 6 2 3 8 3_CountryRegionMap" xfId="33998" xr:uid="{00000000-0005-0000-0000-00006D540000}"/>
    <cellStyle name="40% - Accent6 6 2 3 8 4" xfId="25303" xr:uid="{00000000-0005-0000-0000-00006E540000}"/>
    <cellStyle name="40% - Accent6 6 2 3 8_Attribute (16-17)" xfId="11740" xr:uid="{00000000-0005-0000-0000-00006F540000}"/>
    <cellStyle name="40% - Accent6 6 2 3 9" xfId="11741" xr:uid="{00000000-0005-0000-0000-000070540000}"/>
    <cellStyle name="40% - Accent6 6 2 3 9 2" xfId="25304" xr:uid="{00000000-0005-0000-0000-000071540000}"/>
    <cellStyle name="40% - Accent6 6 2 3 9_CountryRegionMap" xfId="33999" xr:uid="{00000000-0005-0000-0000-000072540000}"/>
    <cellStyle name="40% - Accent6 6 2 3_Attribute (16-17)" xfId="11742" xr:uid="{00000000-0005-0000-0000-000073540000}"/>
    <cellStyle name="40% - Accent6 6 2 4" xfId="11743" xr:uid="{00000000-0005-0000-0000-000074540000}"/>
    <cellStyle name="40% - Accent6 6 2 4 2" xfId="11744" xr:uid="{00000000-0005-0000-0000-000075540000}"/>
    <cellStyle name="40% - Accent6 6 2 4 2 2" xfId="11745" xr:uid="{00000000-0005-0000-0000-000076540000}"/>
    <cellStyle name="40% - Accent6 6 2 4 2 2 2" xfId="25305" xr:uid="{00000000-0005-0000-0000-000077540000}"/>
    <cellStyle name="40% - Accent6 6 2 4 2 2_CountryRegionMap" xfId="34000" xr:uid="{00000000-0005-0000-0000-000078540000}"/>
    <cellStyle name="40% - Accent6 6 2 4 2 3" xfId="11746" xr:uid="{00000000-0005-0000-0000-000079540000}"/>
    <cellStyle name="40% - Accent6 6 2 4 2 3 2" xfId="25306" xr:uid="{00000000-0005-0000-0000-00007A540000}"/>
    <cellStyle name="40% - Accent6 6 2 4 2 3_CountryRegionMap" xfId="34001" xr:uid="{00000000-0005-0000-0000-00007B540000}"/>
    <cellStyle name="40% - Accent6 6 2 4 2 4" xfId="25307" xr:uid="{00000000-0005-0000-0000-00007C540000}"/>
    <cellStyle name="40% - Accent6 6 2 4 2_Attribute (16-17)" xfId="11747" xr:uid="{00000000-0005-0000-0000-00007D540000}"/>
    <cellStyle name="40% - Accent6 6 2 4 3" xfId="11748" xr:uid="{00000000-0005-0000-0000-00007E540000}"/>
    <cellStyle name="40% - Accent6 6 2 4 3 2" xfId="25308" xr:uid="{00000000-0005-0000-0000-00007F540000}"/>
    <cellStyle name="40% - Accent6 6 2 4 3_CountryRegionMap" xfId="34002" xr:uid="{00000000-0005-0000-0000-000080540000}"/>
    <cellStyle name="40% - Accent6 6 2 4 4" xfId="25309" xr:uid="{00000000-0005-0000-0000-000081540000}"/>
    <cellStyle name="40% - Accent6 6 2 4 5" xfId="25310" xr:uid="{00000000-0005-0000-0000-000082540000}"/>
    <cellStyle name="40% - Accent6 6 2 4 6" xfId="25311" xr:uid="{00000000-0005-0000-0000-000083540000}"/>
    <cellStyle name="40% - Accent6 6 2 4 7" xfId="25312" xr:uid="{00000000-0005-0000-0000-000084540000}"/>
    <cellStyle name="40% - Accent6 6 2 4_Attribute (16-17)" xfId="11749" xr:uid="{00000000-0005-0000-0000-000085540000}"/>
    <cellStyle name="40% - Accent6 6 2 5" xfId="11750" xr:uid="{00000000-0005-0000-0000-000086540000}"/>
    <cellStyle name="40% - Accent6 6 2 5 2" xfId="11751" xr:uid="{00000000-0005-0000-0000-000087540000}"/>
    <cellStyle name="40% - Accent6 6 2 5 2 2" xfId="11752" xr:uid="{00000000-0005-0000-0000-000088540000}"/>
    <cellStyle name="40% - Accent6 6 2 5 2 2 2" xfId="25313" xr:uid="{00000000-0005-0000-0000-000089540000}"/>
    <cellStyle name="40% - Accent6 6 2 5 2 2_CountryRegionMap" xfId="34003" xr:uid="{00000000-0005-0000-0000-00008A540000}"/>
    <cellStyle name="40% - Accent6 6 2 5 2 3" xfId="11753" xr:uid="{00000000-0005-0000-0000-00008B540000}"/>
    <cellStyle name="40% - Accent6 6 2 5 2 3 2" xfId="25314" xr:uid="{00000000-0005-0000-0000-00008C540000}"/>
    <cellStyle name="40% - Accent6 6 2 5 2 3_CountryRegionMap" xfId="34004" xr:uid="{00000000-0005-0000-0000-00008D540000}"/>
    <cellStyle name="40% - Accent6 6 2 5 2 4" xfId="25315" xr:uid="{00000000-0005-0000-0000-00008E540000}"/>
    <cellStyle name="40% - Accent6 6 2 5 2_Attribute (16-17)" xfId="11754" xr:uid="{00000000-0005-0000-0000-00008F540000}"/>
    <cellStyle name="40% - Accent6 6 2 5 3" xfId="11755" xr:uid="{00000000-0005-0000-0000-000090540000}"/>
    <cellStyle name="40% - Accent6 6 2 5 3 2" xfId="25316" xr:uid="{00000000-0005-0000-0000-000091540000}"/>
    <cellStyle name="40% - Accent6 6 2 5 3_CountryRegionMap" xfId="34005" xr:uid="{00000000-0005-0000-0000-000092540000}"/>
    <cellStyle name="40% - Accent6 6 2 5 4" xfId="25317" xr:uid="{00000000-0005-0000-0000-000093540000}"/>
    <cellStyle name="40% - Accent6 6 2 5 5" xfId="25318" xr:uid="{00000000-0005-0000-0000-000094540000}"/>
    <cellStyle name="40% - Accent6 6 2 5 6" xfId="25319" xr:uid="{00000000-0005-0000-0000-000095540000}"/>
    <cellStyle name="40% - Accent6 6 2 5 7" xfId="25320" xr:uid="{00000000-0005-0000-0000-000096540000}"/>
    <cellStyle name="40% - Accent6 6 2 5_Attribute (16-17)" xfId="11756" xr:uid="{00000000-0005-0000-0000-000097540000}"/>
    <cellStyle name="40% - Accent6 6 2 6" xfId="11757" xr:uid="{00000000-0005-0000-0000-000098540000}"/>
    <cellStyle name="40% - Accent6 6 2 6 2" xfId="11758" xr:uid="{00000000-0005-0000-0000-000099540000}"/>
    <cellStyle name="40% - Accent6 6 2 6 2 2" xfId="11759" xr:uid="{00000000-0005-0000-0000-00009A540000}"/>
    <cellStyle name="40% - Accent6 6 2 6 2 2 2" xfId="25321" xr:uid="{00000000-0005-0000-0000-00009B540000}"/>
    <cellStyle name="40% - Accent6 6 2 6 2 2_CountryRegionMap" xfId="34006" xr:uid="{00000000-0005-0000-0000-00009C540000}"/>
    <cellStyle name="40% - Accent6 6 2 6 2 3" xfId="11760" xr:uid="{00000000-0005-0000-0000-00009D540000}"/>
    <cellStyle name="40% - Accent6 6 2 6 2 3 2" xfId="25322" xr:uid="{00000000-0005-0000-0000-00009E540000}"/>
    <cellStyle name="40% - Accent6 6 2 6 2 3_CountryRegionMap" xfId="34007" xr:uid="{00000000-0005-0000-0000-00009F540000}"/>
    <cellStyle name="40% - Accent6 6 2 6 2 4" xfId="25323" xr:uid="{00000000-0005-0000-0000-0000A0540000}"/>
    <cellStyle name="40% - Accent6 6 2 6 2_Attribute (16-17)" xfId="11761" xr:uid="{00000000-0005-0000-0000-0000A1540000}"/>
    <cellStyle name="40% - Accent6 6 2 6 3" xfId="11762" xr:uid="{00000000-0005-0000-0000-0000A2540000}"/>
    <cellStyle name="40% - Accent6 6 2 6 3 2" xfId="25324" xr:uid="{00000000-0005-0000-0000-0000A3540000}"/>
    <cellStyle name="40% - Accent6 6 2 6 3_CountryRegionMap" xfId="34008" xr:uid="{00000000-0005-0000-0000-0000A4540000}"/>
    <cellStyle name="40% - Accent6 6 2 6 4" xfId="25325" xr:uid="{00000000-0005-0000-0000-0000A5540000}"/>
    <cellStyle name="40% - Accent6 6 2 6 5" xfId="25326" xr:uid="{00000000-0005-0000-0000-0000A6540000}"/>
    <cellStyle name="40% - Accent6 6 2 6 6" xfId="25327" xr:uid="{00000000-0005-0000-0000-0000A7540000}"/>
    <cellStyle name="40% - Accent6 6 2 6 7" xfId="25328" xr:uid="{00000000-0005-0000-0000-0000A8540000}"/>
    <cellStyle name="40% - Accent6 6 2 6_Attribute (16-17)" xfId="11763" xr:uid="{00000000-0005-0000-0000-0000A9540000}"/>
    <cellStyle name="40% - Accent6 6 2 7" xfId="11764" xr:uid="{00000000-0005-0000-0000-0000AA540000}"/>
    <cellStyle name="40% - Accent6 6 2 8" xfId="11765" xr:uid="{00000000-0005-0000-0000-0000AB540000}"/>
    <cellStyle name="40% - Accent6 6 2 9" xfId="11766" xr:uid="{00000000-0005-0000-0000-0000AC540000}"/>
    <cellStyle name="40% - Accent6 6 2 9 2" xfId="11767" xr:uid="{00000000-0005-0000-0000-0000AD540000}"/>
    <cellStyle name="40% - Accent6 6 2 9 2 2" xfId="11768" xr:uid="{00000000-0005-0000-0000-0000AE540000}"/>
    <cellStyle name="40% - Accent6 6 2 9 2 2 2" xfId="25329" xr:uid="{00000000-0005-0000-0000-0000AF540000}"/>
    <cellStyle name="40% - Accent6 6 2 9 2 2_CountryRegionMap" xfId="34009" xr:uid="{00000000-0005-0000-0000-0000B0540000}"/>
    <cellStyle name="40% - Accent6 6 2 9 2 3" xfId="11769" xr:uid="{00000000-0005-0000-0000-0000B1540000}"/>
    <cellStyle name="40% - Accent6 6 2 9 2 3 2" xfId="25330" xr:uid="{00000000-0005-0000-0000-0000B2540000}"/>
    <cellStyle name="40% - Accent6 6 2 9 2 3_CountryRegionMap" xfId="34010" xr:uid="{00000000-0005-0000-0000-0000B3540000}"/>
    <cellStyle name="40% - Accent6 6 2 9 2 4" xfId="25331" xr:uid="{00000000-0005-0000-0000-0000B4540000}"/>
    <cellStyle name="40% - Accent6 6 2 9 2_Attribute (16-17)" xfId="11770" xr:uid="{00000000-0005-0000-0000-0000B5540000}"/>
    <cellStyle name="40% - Accent6 6 2 9 3" xfId="11771" xr:uid="{00000000-0005-0000-0000-0000B6540000}"/>
    <cellStyle name="40% - Accent6 6 2 9 3 2" xfId="25332" xr:uid="{00000000-0005-0000-0000-0000B7540000}"/>
    <cellStyle name="40% - Accent6 6 2 9 3_CountryRegionMap" xfId="34011" xr:uid="{00000000-0005-0000-0000-0000B8540000}"/>
    <cellStyle name="40% - Accent6 6 2 9 4" xfId="11772" xr:uid="{00000000-0005-0000-0000-0000B9540000}"/>
    <cellStyle name="40% - Accent6 6 2 9 4 2" xfId="25333" xr:uid="{00000000-0005-0000-0000-0000BA540000}"/>
    <cellStyle name="40% - Accent6 6 2 9 4_CountryRegionMap" xfId="34012" xr:uid="{00000000-0005-0000-0000-0000BB540000}"/>
    <cellStyle name="40% - Accent6 6 2 9 5" xfId="25334" xr:uid="{00000000-0005-0000-0000-0000BC540000}"/>
    <cellStyle name="40% - Accent6 6 2 9_Attribute (16-17)" xfId="11773" xr:uid="{00000000-0005-0000-0000-0000BD540000}"/>
    <cellStyle name="40% - Accent6 6 2_Attribute" xfId="18070" xr:uid="{00000000-0005-0000-0000-0000BE540000}"/>
    <cellStyle name="40% - Accent6 6 3" xfId="11774" xr:uid="{00000000-0005-0000-0000-0000BF540000}"/>
    <cellStyle name="40% - Accent6 6 3 10" xfId="25335" xr:uid="{00000000-0005-0000-0000-0000C0540000}"/>
    <cellStyle name="40% - Accent6 6 3 2" xfId="11775" xr:uid="{00000000-0005-0000-0000-0000C1540000}"/>
    <cellStyle name="40% - Accent6 6 3 2 2" xfId="11776" xr:uid="{00000000-0005-0000-0000-0000C2540000}"/>
    <cellStyle name="40% - Accent6 6 3 2 2 2" xfId="11777" xr:uid="{00000000-0005-0000-0000-0000C3540000}"/>
    <cellStyle name="40% - Accent6 6 3 2 2 2 2" xfId="25336" xr:uid="{00000000-0005-0000-0000-0000C4540000}"/>
    <cellStyle name="40% - Accent6 6 3 2 2 2_CountryRegionMap" xfId="34013" xr:uid="{00000000-0005-0000-0000-0000C5540000}"/>
    <cellStyle name="40% - Accent6 6 3 2 2 3" xfId="11778" xr:uid="{00000000-0005-0000-0000-0000C6540000}"/>
    <cellStyle name="40% - Accent6 6 3 2 2 3 2" xfId="25337" xr:uid="{00000000-0005-0000-0000-0000C7540000}"/>
    <cellStyle name="40% - Accent6 6 3 2 2 3_CountryRegionMap" xfId="34014" xr:uid="{00000000-0005-0000-0000-0000C8540000}"/>
    <cellStyle name="40% - Accent6 6 3 2 2 4" xfId="25338" xr:uid="{00000000-0005-0000-0000-0000C9540000}"/>
    <cellStyle name="40% - Accent6 6 3 2 2_Attribute (16-17)" xfId="11779" xr:uid="{00000000-0005-0000-0000-0000CA540000}"/>
    <cellStyle name="40% - Accent6 6 3 2 3" xfId="11780" xr:uid="{00000000-0005-0000-0000-0000CB540000}"/>
    <cellStyle name="40% - Accent6 6 3 2 3 2" xfId="25339" xr:uid="{00000000-0005-0000-0000-0000CC540000}"/>
    <cellStyle name="40% - Accent6 6 3 2 3_CountryRegionMap" xfId="34015" xr:uid="{00000000-0005-0000-0000-0000CD540000}"/>
    <cellStyle name="40% - Accent6 6 3 2 4" xfId="25340" xr:uid="{00000000-0005-0000-0000-0000CE540000}"/>
    <cellStyle name="40% - Accent6 6 3 2 5" xfId="25341" xr:uid="{00000000-0005-0000-0000-0000CF540000}"/>
    <cellStyle name="40% - Accent6 6 3 2 6" xfId="25342" xr:uid="{00000000-0005-0000-0000-0000D0540000}"/>
    <cellStyle name="40% - Accent6 6 3 2 7" xfId="25343" xr:uid="{00000000-0005-0000-0000-0000D1540000}"/>
    <cellStyle name="40% - Accent6 6 3 2_Attribute (16-17)" xfId="11781" xr:uid="{00000000-0005-0000-0000-0000D2540000}"/>
    <cellStyle name="40% - Accent6 6 3 3" xfId="11782" xr:uid="{00000000-0005-0000-0000-0000D3540000}"/>
    <cellStyle name="40% - Accent6 6 3 3 2" xfId="11783" xr:uid="{00000000-0005-0000-0000-0000D4540000}"/>
    <cellStyle name="40% - Accent6 6 3 3 2 2" xfId="11784" xr:uid="{00000000-0005-0000-0000-0000D5540000}"/>
    <cellStyle name="40% - Accent6 6 3 3 2 2 2" xfId="25344" xr:uid="{00000000-0005-0000-0000-0000D6540000}"/>
    <cellStyle name="40% - Accent6 6 3 3 2 2_CountryRegionMap" xfId="34016" xr:uid="{00000000-0005-0000-0000-0000D7540000}"/>
    <cellStyle name="40% - Accent6 6 3 3 2 3" xfId="11785" xr:uid="{00000000-0005-0000-0000-0000D8540000}"/>
    <cellStyle name="40% - Accent6 6 3 3 2 3 2" xfId="25345" xr:uid="{00000000-0005-0000-0000-0000D9540000}"/>
    <cellStyle name="40% - Accent6 6 3 3 2 3_CountryRegionMap" xfId="34017" xr:uid="{00000000-0005-0000-0000-0000DA540000}"/>
    <cellStyle name="40% - Accent6 6 3 3 2 4" xfId="25346" xr:uid="{00000000-0005-0000-0000-0000DB540000}"/>
    <cellStyle name="40% - Accent6 6 3 3 2_Attribute (16-17)" xfId="11786" xr:uid="{00000000-0005-0000-0000-0000DC540000}"/>
    <cellStyle name="40% - Accent6 6 3 3 3" xfId="11787" xr:uid="{00000000-0005-0000-0000-0000DD540000}"/>
    <cellStyle name="40% - Accent6 6 3 3 3 2" xfId="25347" xr:uid="{00000000-0005-0000-0000-0000DE540000}"/>
    <cellStyle name="40% - Accent6 6 3 3 3_CountryRegionMap" xfId="34018" xr:uid="{00000000-0005-0000-0000-0000DF540000}"/>
    <cellStyle name="40% - Accent6 6 3 3 4" xfId="25348" xr:uid="{00000000-0005-0000-0000-0000E0540000}"/>
    <cellStyle name="40% - Accent6 6 3 3 5" xfId="25349" xr:uid="{00000000-0005-0000-0000-0000E1540000}"/>
    <cellStyle name="40% - Accent6 6 3 3 6" xfId="25350" xr:uid="{00000000-0005-0000-0000-0000E2540000}"/>
    <cellStyle name="40% - Accent6 6 3 3 7" xfId="25351" xr:uid="{00000000-0005-0000-0000-0000E3540000}"/>
    <cellStyle name="40% - Accent6 6 3 3_Attribute (16-17)" xfId="11788" xr:uid="{00000000-0005-0000-0000-0000E4540000}"/>
    <cellStyle name="40% - Accent6 6 3 4" xfId="11789" xr:uid="{00000000-0005-0000-0000-0000E5540000}"/>
    <cellStyle name="40% - Accent6 6 3 4 2" xfId="11790" xr:uid="{00000000-0005-0000-0000-0000E6540000}"/>
    <cellStyle name="40% - Accent6 6 3 4 2 2" xfId="11791" xr:uid="{00000000-0005-0000-0000-0000E7540000}"/>
    <cellStyle name="40% - Accent6 6 3 4 2 2 2" xfId="25352" xr:uid="{00000000-0005-0000-0000-0000E8540000}"/>
    <cellStyle name="40% - Accent6 6 3 4 2 2_CountryRegionMap" xfId="34019" xr:uid="{00000000-0005-0000-0000-0000E9540000}"/>
    <cellStyle name="40% - Accent6 6 3 4 2 3" xfId="11792" xr:uid="{00000000-0005-0000-0000-0000EA540000}"/>
    <cellStyle name="40% - Accent6 6 3 4 2 3 2" xfId="25353" xr:uid="{00000000-0005-0000-0000-0000EB540000}"/>
    <cellStyle name="40% - Accent6 6 3 4 2 3_CountryRegionMap" xfId="34020" xr:uid="{00000000-0005-0000-0000-0000EC540000}"/>
    <cellStyle name="40% - Accent6 6 3 4 2 4" xfId="25354" xr:uid="{00000000-0005-0000-0000-0000ED540000}"/>
    <cellStyle name="40% - Accent6 6 3 4 2_Attribute (16-17)" xfId="11793" xr:uid="{00000000-0005-0000-0000-0000EE540000}"/>
    <cellStyle name="40% - Accent6 6 3 4 3" xfId="11794" xr:uid="{00000000-0005-0000-0000-0000EF540000}"/>
    <cellStyle name="40% - Accent6 6 3 4 3 2" xfId="25355" xr:uid="{00000000-0005-0000-0000-0000F0540000}"/>
    <cellStyle name="40% - Accent6 6 3 4 3_CountryRegionMap" xfId="34021" xr:uid="{00000000-0005-0000-0000-0000F1540000}"/>
    <cellStyle name="40% - Accent6 6 3 4 4" xfId="25356" xr:uid="{00000000-0005-0000-0000-0000F2540000}"/>
    <cellStyle name="40% - Accent6 6 3 4 5" xfId="25357" xr:uid="{00000000-0005-0000-0000-0000F3540000}"/>
    <cellStyle name="40% - Accent6 6 3 4 6" xfId="25358" xr:uid="{00000000-0005-0000-0000-0000F4540000}"/>
    <cellStyle name="40% - Accent6 6 3 4 7" xfId="25359" xr:uid="{00000000-0005-0000-0000-0000F5540000}"/>
    <cellStyle name="40% - Accent6 6 3 4_Attribute (16-17)" xfId="11795" xr:uid="{00000000-0005-0000-0000-0000F6540000}"/>
    <cellStyle name="40% - Accent6 6 3 5" xfId="11796" xr:uid="{00000000-0005-0000-0000-0000F7540000}"/>
    <cellStyle name="40% - Accent6 6 3 6" xfId="11797" xr:uid="{00000000-0005-0000-0000-0000F8540000}"/>
    <cellStyle name="40% - Accent6 6 3 7" xfId="11798" xr:uid="{00000000-0005-0000-0000-0000F9540000}"/>
    <cellStyle name="40% - Accent6 6 3 7 2" xfId="11799" xr:uid="{00000000-0005-0000-0000-0000FA540000}"/>
    <cellStyle name="40% - Accent6 6 3 7 2 2" xfId="11800" xr:uid="{00000000-0005-0000-0000-0000FB540000}"/>
    <cellStyle name="40% - Accent6 6 3 7 2 2 2" xfId="25360" xr:uid="{00000000-0005-0000-0000-0000FC540000}"/>
    <cellStyle name="40% - Accent6 6 3 7 2 2_CountryRegionMap" xfId="34022" xr:uid="{00000000-0005-0000-0000-0000FD540000}"/>
    <cellStyle name="40% - Accent6 6 3 7 2 3" xfId="11801" xr:uid="{00000000-0005-0000-0000-0000FE540000}"/>
    <cellStyle name="40% - Accent6 6 3 7 2 3 2" xfId="25361" xr:uid="{00000000-0005-0000-0000-0000FF540000}"/>
    <cellStyle name="40% - Accent6 6 3 7 2 3_CountryRegionMap" xfId="34023" xr:uid="{00000000-0005-0000-0000-000000550000}"/>
    <cellStyle name="40% - Accent6 6 3 7 2 4" xfId="25362" xr:uid="{00000000-0005-0000-0000-000001550000}"/>
    <cellStyle name="40% - Accent6 6 3 7 2_Attribute (16-17)" xfId="11802" xr:uid="{00000000-0005-0000-0000-000002550000}"/>
    <cellStyle name="40% - Accent6 6 3 7 3" xfId="11803" xr:uid="{00000000-0005-0000-0000-000003550000}"/>
    <cellStyle name="40% - Accent6 6 3 7 3 2" xfId="25363" xr:uid="{00000000-0005-0000-0000-000004550000}"/>
    <cellStyle name="40% - Accent6 6 3 7 3_CountryRegionMap" xfId="34024" xr:uid="{00000000-0005-0000-0000-000005550000}"/>
    <cellStyle name="40% - Accent6 6 3 7 4" xfId="11804" xr:uid="{00000000-0005-0000-0000-000006550000}"/>
    <cellStyle name="40% - Accent6 6 3 7 4 2" xfId="25364" xr:uid="{00000000-0005-0000-0000-000007550000}"/>
    <cellStyle name="40% - Accent6 6 3 7 4_CountryRegionMap" xfId="34025" xr:uid="{00000000-0005-0000-0000-000008550000}"/>
    <cellStyle name="40% - Accent6 6 3 7 5" xfId="25365" xr:uid="{00000000-0005-0000-0000-000009550000}"/>
    <cellStyle name="40% - Accent6 6 3 7_Attribute (16-17)" xfId="11805" xr:uid="{00000000-0005-0000-0000-00000A550000}"/>
    <cellStyle name="40% - Accent6 6 3 8" xfId="11806" xr:uid="{00000000-0005-0000-0000-00000B550000}"/>
    <cellStyle name="40% - Accent6 6 3 8 2" xfId="11807" xr:uid="{00000000-0005-0000-0000-00000C550000}"/>
    <cellStyle name="40% - Accent6 6 3 8 2 2" xfId="25366" xr:uid="{00000000-0005-0000-0000-00000D550000}"/>
    <cellStyle name="40% - Accent6 6 3 8 2_CountryRegionMap" xfId="34026" xr:uid="{00000000-0005-0000-0000-00000E550000}"/>
    <cellStyle name="40% - Accent6 6 3 8 3" xfId="11808" xr:uid="{00000000-0005-0000-0000-00000F550000}"/>
    <cellStyle name="40% - Accent6 6 3 8 3 2" xfId="25367" xr:uid="{00000000-0005-0000-0000-000010550000}"/>
    <cellStyle name="40% - Accent6 6 3 8 3_CountryRegionMap" xfId="34027" xr:uid="{00000000-0005-0000-0000-000011550000}"/>
    <cellStyle name="40% - Accent6 6 3 8 4" xfId="25368" xr:uid="{00000000-0005-0000-0000-000012550000}"/>
    <cellStyle name="40% - Accent6 6 3 8_Attribute (16-17)" xfId="11809" xr:uid="{00000000-0005-0000-0000-000013550000}"/>
    <cellStyle name="40% - Accent6 6 3 9" xfId="11810" xr:uid="{00000000-0005-0000-0000-000014550000}"/>
    <cellStyle name="40% - Accent6 6 3 9 2" xfId="25369" xr:uid="{00000000-0005-0000-0000-000015550000}"/>
    <cellStyle name="40% - Accent6 6 3 9_CountryRegionMap" xfId="34028" xr:uid="{00000000-0005-0000-0000-000016550000}"/>
    <cellStyle name="40% - Accent6 6 3_Attribute (16-17)" xfId="11811" xr:uid="{00000000-0005-0000-0000-000017550000}"/>
    <cellStyle name="40% - Accent6 6 4" xfId="11812" xr:uid="{00000000-0005-0000-0000-000018550000}"/>
    <cellStyle name="40% - Accent6 6 4 10" xfId="25370" xr:uid="{00000000-0005-0000-0000-000019550000}"/>
    <cellStyle name="40% - Accent6 6 4 2" xfId="11813" xr:uid="{00000000-0005-0000-0000-00001A550000}"/>
    <cellStyle name="40% - Accent6 6 4 2 2" xfId="11814" xr:uid="{00000000-0005-0000-0000-00001B550000}"/>
    <cellStyle name="40% - Accent6 6 4 2 2 2" xfId="11815" xr:uid="{00000000-0005-0000-0000-00001C550000}"/>
    <cellStyle name="40% - Accent6 6 4 2 2 2 2" xfId="25371" xr:uid="{00000000-0005-0000-0000-00001D550000}"/>
    <cellStyle name="40% - Accent6 6 4 2 2 2_CountryRegionMap" xfId="34029" xr:uid="{00000000-0005-0000-0000-00001E550000}"/>
    <cellStyle name="40% - Accent6 6 4 2 2 3" xfId="11816" xr:uid="{00000000-0005-0000-0000-00001F550000}"/>
    <cellStyle name="40% - Accent6 6 4 2 2 3 2" xfId="25372" xr:uid="{00000000-0005-0000-0000-000020550000}"/>
    <cellStyle name="40% - Accent6 6 4 2 2 3_CountryRegionMap" xfId="34030" xr:uid="{00000000-0005-0000-0000-000021550000}"/>
    <cellStyle name="40% - Accent6 6 4 2 2 4" xfId="25373" xr:uid="{00000000-0005-0000-0000-000022550000}"/>
    <cellStyle name="40% - Accent6 6 4 2 2_Attribute (16-17)" xfId="11817" xr:uid="{00000000-0005-0000-0000-000023550000}"/>
    <cellStyle name="40% - Accent6 6 4 2 3" xfId="11818" xr:uid="{00000000-0005-0000-0000-000024550000}"/>
    <cellStyle name="40% - Accent6 6 4 2 3 2" xfId="25374" xr:uid="{00000000-0005-0000-0000-000025550000}"/>
    <cellStyle name="40% - Accent6 6 4 2 3_CountryRegionMap" xfId="34031" xr:uid="{00000000-0005-0000-0000-000026550000}"/>
    <cellStyle name="40% - Accent6 6 4 2 4" xfId="25375" xr:uid="{00000000-0005-0000-0000-000027550000}"/>
    <cellStyle name="40% - Accent6 6 4 2 5" xfId="25376" xr:uid="{00000000-0005-0000-0000-000028550000}"/>
    <cellStyle name="40% - Accent6 6 4 2 6" xfId="25377" xr:uid="{00000000-0005-0000-0000-000029550000}"/>
    <cellStyle name="40% - Accent6 6 4 2 7" xfId="25378" xr:uid="{00000000-0005-0000-0000-00002A550000}"/>
    <cellStyle name="40% - Accent6 6 4 2_Attribute (16-17)" xfId="11819" xr:uid="{00000000-0005-0000-0000-00002B550000}"/>
    <cellStyle name="40% - Accent6 6 4 3" xfId="11820" xr:uid="{00000000-0005-0000-0000-00002C550000}"/>
    <cellStyle name="40% - Accent6 6 4 3 2" xfId="11821" xr:uid="{00000000-0005-0000-0000-00002D550000}"/>
    <cellStyle name="40% - Accent6 6 4 3 2 2" xfId="11822" xr:uid="{00000000-0005-0000-0000-00002E550000}"/>
    <cellStyle name="40% - Accent6 6 4 3 2 2 2" xfId="25379" xr:uid="{00000000-0005-0000-0000-00002F550000}"/>
    <cellStyle name="40% - Accent6 6 4 3 2 2_CountryRegionMap" xfId="34032" xr:uid="{00000000-0005-0000-0000-000030550000}"/>
    <cellStyle name="40% - Accent6 6 4 3 2 3" xfId="11823" xr:uid="{00000000-0005-0000-0000-000031550000}"/>
    <cellStyle name="40% - Accent6 6 4 3 2 3 2" xfId="25380" xr:uid="{00000000-0005-0000-0000-000032550000}"/>
    <cellStyle name="40% - Accent6 6 4 3 2 3_CountryRegionMap" xfId="34033" xr:uid="{00000000-0005-0000-0000-000033550000}"/>
    <cellStyle name="40% - Accent6 6 4 3 2 4" xfId="25381" xr:uid="{00000000-0005-0000-0000-000034550000}"/>
    <cellStyle name="40% - Accent6 6 4 3 2_Attribute (16-17)" xfId="11824" xr:uid="{00000000-0005-0000-0000-000035550000}"/>
    <cellStyle name="40% - Accent6 6 4 3 3" xfId="11825" xr:uid="{00000000-0005-0000-0000-000036550000}"/>
    <cellStyle name="40% - Accent6 6 4 3 3 2" xfId="25382" xr:uid="{00000000-0005-0000-0000-000037550000}"/>
    <cellStyle name="40% - Accent6 6 4 3 3_CountryRegionMap" xfId="34034" xr:uid="{00000000-0005-0000-0000-000038550000}"/>
    <cellStyle name="40% - Accent6 6 4 3 4" xfId="25383" xr:uid="{00000000-0005-0000-0000-000039550000}"/>
    <cellStyle name="40% - Accent6 6 4 3 5" xfId="25384" xr:uid="{00000000-0005-0000-0000-00003A550000}"/>
    <cellStyle name="40% - Accent6 6 4 3 6" xfId="25385" xr:uid="{00000000-0005-0000-0000-00003B550000}"/>
    <cellStyle name="40% - Accent6 6 4 3 7" xfId="25386" xr:uid="{00000000-0005-0000-0000-00003C550000}"/>
    <cellStyle name="40% - Accent6 6 4 3_Attribute (16-17)" xfId="11826" xr:uid="{00000000-0005-0000-0000-00003D550000}"/>
    <cellStyle name="40% - Accent6 6 4 4" xfId="11827" xr:uid="{00000000-0005-0000-0000-00003E550000}"/>
    <cellStyle name="40% - Accent6 6 4 4 2" xfId="11828" xr:uid="{00000000-0005-0000-0000-00003F550000}"/>
    <cellStyle name="40% - Accent6 6 4 4 2 2" xfId="11829" xr:uid="{00000000-0005-0000-0000-000040550000}"/>
    <cellStyle name="40% - Accent6 6 4 4 2 2 2" xfId="25387" xr:uid="{00000000-0005-0000-0000-000041550000}"/>
    <cellStyle name="40% - Accent6 6 4 4 2 2_CountryRegionMap" xfId="34035" xr:uid="{00000000-0005-0000-0000-000042550000}"/>
    <cellStyle name="40% - Accent6 6 4 4 2 3" xfId="11830" xr:uid="{00000000-0005-0000-0000-000043550000}"/>
    <cellStyle name="40% - Accent6 6 4 4 2 3 2" xfId="25388" xr:uid="{00000000-0005-0000-0000-000044550000}"/>
    <cellStyle name="40% - Accent6 6 4 4 2 3_CountryRegionMap" xfId="34036" xr:uid="{00000000-0005-0000-0000-000045550000}"/>
    <cellStyle name="40% - Accent6 6 4 4 2 4" xfId="25389" xr:uid="{00000000-0005-0000-0000-000046550000}"/>
    <cellStyle name="40% - Accent6 6 4 4 2_Attribute (16-17)" xfId="11831" xr:uid="{00000000-0005-0000-0000-000047550000}"/>
    <cellStyle name="40% - Accent6 6 4 4 3" xfId="11832" xr:uid="{00000000-0005-0000-0000-000048550000}"/>
    <cellStyle name="40% - Accent6 6 4 4 3 2" xfId="25390" xr:uid="{00000000-0005-0000-0000-000049550000}"/>
    <cellStyle name="40% - Accent6 6 4 4 3_CountryRegionMap" xfId="34037" xr:uid="{00000000-0005-0000-0000-00004A550000}"/>
    <cellStyle name="40% - Accent6 6 4 4 4" xfId="25391" xr:uid="{00000000-0005-0000-0000-00004B550000}"/>
    <cellStyle name="40% - Accent6 6 4 4 5" xfId="25392" xr:uid="{00000000-0005-0000-0000-00004C550000}"/>
    <cellStyle name="40% - Accent6 6 4 4 6" xfId="25393" xr:uid="{00000000-0005-0000-0000-00004D550000}"/>
    <cellStyle name="40% - Accent6 6 4 4 7" xfId="25394" xr:uid="{00000000-0005-0000-0000-00004E550000}"/>
    <cellStyle name="40% - Accent6 6 4 4_Attribute (16-17)" xfId="11833" xr:uid="{00000000-0005-0000-0000-00004F550000}"/>
    <cellStyle name="40% - Accent6 6 4 5" xfId="11834" xr:uid="{00000000-0005-0000-0000-000050550000}"/>
    <cellStyle name="40% - Accent6 6 4 6" xfId="11835" xr:uid="{00000000-0005-0000-0000-000051550000}"/>
    <cellStyle name="40% - Accent6 6 4 7" xfId="11836" xr:uid="{00000000-0005-0000-0000-000052550000}"/>
    <cellStyle name="40% - Accent6 6 4 7 2" xfId="11837" xr:uid="{00000000-0005-0000-0000-000053550000}"/>
    <cellStyle name="40% - Accent6 6 4 7 2 2" xfId="11838" xr:uid="{00000000-0005-0000-0000-000054550000}"/>
    <cellStyle name="40% - Accent6 6 4 7 2 2 2" xfId="25395" xr:uid="{00000000-0005-0000-0000-000055550000}"/>
    <cellStyle name="40% - Accent6 6 4 7 2 2_CountryRegionMap" xfId="34038" xr:uid="{00000000-0005-0000-0000-000056550000}"/>
    <cellStyle name="40% - Accent6 6 4 7 2 3" xfId="11839" xr:uid="{00000000-0005-0000-0000-000057550000}"/>
    <cellStyle name="40% - Accent6 6 4 7 2 3 2" xfId="25396" xr:uid="{00000000-0005-0000-0000-000058550000}"/>
    <cellStyle name="40% - Accent6 6 4 7 2 3_CountryRegionMap" xfId="34039" xr:uid="{00000000-0005-0000-0000-000059550000}"/>
    <cellStyle name="40% - Accent6 6 4 7 2 4" xfId="25397" xr:uid="{00000000-0005-0000-0000-00005A550000}"/>
    <cellStyle name="40% - Accent6 6 4 7 2_Attribute (16-17)" xfId="11840" xr:uid="{00000000-0005-0000-0000-00005B550000}"/>
    <cellStyle name="40% - Accent6 6 4 7 3" xfId="11841" xr:uid="{00000000-0005-0000-0000-00005C550000}"/>
    <cellStyle name="40% - Accent6 6 4 7 3 2" xfId="25398" xr:uid="{00000000-0005-0000-0000-00005D550000}"/>
    <cellStyle name="40% - Accent6 6 4 7 3_CountryRegionMap" xfId="34040" xr:uid="{00000000-0005-0000-0000-00005E550000}"/>
    <cellStyle name="40% - Accent6 6 4 7 4" xfId="11842" xr:uid="{00000000-0005-0000-0000-00005F550000}"/>
    <cellStyle name="40% - Accent6 6 4 7 4 2" xfId="25399" xr:uid="{00000000-0005-0000-0000-000060550000}"/>
    <cellStyle name="40% - Accent6 6 4 7 4_CountryRegionMap" xfId="34041" xr:uid="{00000000-0005-0000-0000-000061550000}"/>
    <cellStyle name="40% - Accent6 6 4 7 5" xfId="25400" xr:uid="{00000000-0005-0000-0000-000062550000}"/>
    <cellStyle name="40% - Accent6 6 4 7_Attribute (16-17)" xfId="11843" xr:uid="{00000000-0005-0000-0000-000063550000}"/>
    <cellStyle name="40% - Accent6 6 4 8" xfId="11844" xr:uid="{00000000-0005-0000-0000-000064550000}"/>
    <cellStyle name="40% - Accent6 6 4 8 2" xfId="11845" xr:uid="{00000000-0005-0000-0000-000065550000}"/>
    <cellStyle name="40% - Accent6 6 4 8 2 2" xfId="25401" xr:uid="{00000000-0005-0000-0000-000066550000}"/>
    <cellStyle name="40% - Accent6 6 4 8 2_CountryRegionMap" xfId="34042" xr:uid="{00000000-0005-0000-0000-000067550000}"/>
    <cellStyle name="40% - Accent6 6 4 8 3" xfId="11846" xr:uid="{00000000-0005-0000-0000-000068550000}"/>
    <cellStyle name="40% - Accent6 6 4 8 3 2" xfId="25402" xr:uid="{00000000-0005-0000-0000-000069550000}"/>
    <cellStyle name="40% - Accent6 6 4 8 3_CountryRegionMap" xfId="34043" xr:uid="{00000000-0005-0000-0000-00006A550000}"/>
    <cellStyle name="40% - Accent6 6 4 8 4" xfId="25403" xr:uid="{00000000-0005-0000-0000-00006B550000}"/>
    <cellStyle name="40% - Accent6 6 4 8_Attribute (16-17)" xfId="11847" xr:uid="{00000000-0005-0000-0000-00006C550000}"/>
    <cellStyle name="40% - Accent6 6 4 9" xfId="11848" xr:uid="{00000000-0005-0000-0000-00006D550000}"/>
    <cellStyle name="40% - Accent6 6 4 9 2" xfId="25404" xr:uid="{00000000-0005-0000-0000-00006E550000}"/>
    <cellStyle name="40% - Accent6 6 4 9_CountryRegionMap" xfId="34044" xr:uid="{00000000-0005-0000-0000-00006F550000}"/>
    <cellStyle name="40% - Accent6 6 4_Attribute (16-17)" xfId="11849" xr:uid="{00000000-0005-0000-0000-000070550000}"/>
    <cellStyle name="40% - Accent6 6 5" xfId="11850" xr:uid="{00000000-0005-0000-0000-000071550000}"/>
    <cellStyle name="40% - Accent6 6 5 2" xfId="11851" xr:uid="{00000000-0005-0000-0000-000072550000}"/>
    <cellStyle name="40% - Accent6 6 5 2 2" xfId="11852" xr:uid="{00000000-0005-0000-0000-000073550000}"/>
    <cellStyle name="40% - Accent6 6 5 2 2 2" xfId="25405" xr:uid="{00000000-0005-0000-0000-000074550000}"/>
    <cellStyle name="40% - Accent6 6 5 2 2_CountryRegionMap" xfId="34045" xr:uid="{00000000-0005-0000-0000-000075550000}"/>
    <cellStyle name="40% - Accent6 6 5 2 3" xfId="11853" xr:uid="{00000000-0005-0000-0000-000076550000}"/>
    <cellStyle name="40% - Accent6 6 5 2 3 2" xfId="25406" xr:uid="{00000000-0005-0000-0000-000077550000}"/>
    <cellStyle name="40% - Accent6 6 5 2 3_CountryRegionMap" xfId="34046" xr:uid="{00000000-0005-0000-0000-000078550000}"/>
    <cellStyle name="40% - Accent6 6 5 2 4" xfId="25407" xr:uid="{00000000-0005-0000-0000-000079550000}"/>
    <cellStyle name="40% - Accent6 6 5 2_Attribute (16-17)" xfId="11854" xr:uid="{00000000-0005-0000-0000-00007A550000}"/>
    <cellStyle name="40% - Accent6 6 5 3" xfId="11855" xr:uid="{00000000-0005-0000-0000-00007B550000}"/>
    <cellStyle name="40% - Accent6 6 5 3 2" xfId="25408" xr:uid="{00000000-0005-0000-0000-00007C550000}"/>
    <cellStyle name="40% - Accent6 6 5 3_CountryRegionMap" xfId="34047" xr:uid="{00000000-0005-0000-0000-00007D550000}"/>
    <cellStyle name="40% - Accent6 6 5 4" xfId="25409" xr:uid="{00000000-0005-0000-0000-00007E550000}"/>
    <cellStyle name="40% - Accent6 6 5 5" xfId="25410" xr:uid="{00000000-0005-0000-0000-00007F550000}"/>
    <cellStyle name="40% - Accent6 6 5 6" xfId="25411" xr:uid="{00000000-0005-0000-0000-000080550000}"/>
    <cellStyle name="40% - Accent6 6 5 7" xfId="25412" xr:uid="{00000000-0005-0000-0000-000081550000}"/>
    <cellStyle name="40% - Accent6 6 5_Attribute (16-17)" xfId="11856" xr:uid="{00000000-0005-0000-0000-000082550000}"/>
    <cellStyle name="40% - Accent6 6 6" xfId="11857" xr:uid="{00000000-0005-0000-0000-000083550000}"/>
    <cellStyle name="40% - Accent6 6 6 2" xfId="11858" xr:uid="{00000000-0005-0000-0000-000084550000}"/>
    <cellStyle name="40% - Accent6 6 6 2 2" xfId="11859" xr:uid="{00000000-0005-0000-0000-000085550000}"/>
    <cellStyle name="40% - Accent6 6 6 2 2 2" xfId="25413" xr:uid="{00000000-0005-0000-0000-000086550000}"/>
    <cellStyle name="40% - Accent6 6 6 2 2_CountryRegionMap" xfId="34048" xr:uid="{00000000-0005-0000-0000-000087550000}"/>
    <cellStyle name="40% - Accent6 6 6 2 3" xfId="11860" xr:uid="{00000000-0005-0000-0000-000088550000}"/>
    <cellStyle name="40% - Accent6 6 6 2 3 2" xfId="25414" xr:uid="{00000000-0005-0000-0000-000089550000}"/>
    <cellStyle name="40% - Accent6 6 6 2 3_CountryRegionMap" xfId="34049" xr:uid="{00000000-0005-0000-0000-00008A550000}"/>
    <cellStyle name="40% - Accent6 6 6 2 4" xfId="25415" xr:uid="{00000000-0005-0000-0000-00008B550000}"/>
    <cellStyle name="40% - Accent6 6 6 2_Attribute (16-17)" xfId="11861" xr:uid="{00000000-0005-0000-0000-00008C550000}"/>
    <cellStyle name="40% - Accent6 6 6 3" xfId="11862" xr:uid="{00000000-0005-0000-0000-00008D550000}"/>
    <cellStyle name="40% - Accent6 6 6 3 2" xfId="25416" xr:uid="{00000000-0005-0000-0000-00008E550000}"/>
    <cellStyle name="40% - Accent6 6 6 3_CountryRegionMap" xfId="34050" xr:uid="{00000000-0005-0000-0000-00008F550000}"/>
    <cellStyle name="40% - Accent6 6 6 4" xfId="25417" xr:uid="{00000000-0005-0000-0000-000090550000}"/>
    <cellStyle name="40% - Accent6 6 6 5" xfId="25418" xr:uid="{00000000-0005-0000-0000-000091550000}"/>
    <cellStyle name="40% - Accent6 6 6 6" xfId="25419" xr:uid="{00000000-0005-0000-0000-000092550000}"/>
    <cellStyle name="40% - Accent6 6 6 7" xfId="25420" xr:uid="{00000000-0005-0000-0000-000093550000}"/>
    <cellStyle name="40% - Accent6 6 6_Attribute (16-17)" xfId="11863" xr:uid="{00000000-0005-0000-0000-000094550000}"/>
    <cellStyle name="40% - Accent6 6 7" xfId="11864" xr:uid="{00000000-0005-0000-0000-000095550000}"/>
    <cellStyle name="40% - Accent6 6 7 2" xfId="11865" xr:uid="{00000000-0005-0000-0000-000096550000}"/>
    <cellStyle name="40% - Accent6 6 7 2 2" xfId="11866" xr:uid="{00000000-0005-0000-0000-000097550000}"/>
    <cellStyle name="40% - Accent6 6 7 2 2 2" xfId="25421" xr:uid="{00000000-0005-0000-0000-000098550000}"/>
    <cellStyle name="40% - Accent6 6 7 2 2_CountryRegionMap" xfId="34051" xr:uid="{00000000-0005-0000-0000-000099550000}"/>
    <cellStyle name="40% - Accent6 6 7 2 3" xfId="11867" xr:uid="{00000000-0005-0000-0000-00009A550000}"/>
    <cellStyle name="40% - Accent6 6 7 2 3 2" xfId="25422" xr:uid="{00000000-0005-0000-0000-00009B550000}"/>
    <cellStyle name="40% - Accent6 6 7 2 3_CountryRegionMap" xfId="34052" xr:uid="{00000000-0005-0000-0000-00009C550000}"/>
    <cellStyle name="40% - Accent6 6 7 2 4" xfId="25423" xr:uid="{00000000-0005-0000-0000-00009D550000}"/>
    <cellStyle name="40% - Accent6 6 7 2_Attribute (16-17)" xfId="11868" xr:uid="{00000000-0005-0000-0000-00009E550000}"/>
    <cellStyle name="40% - Accent6 6 7 3" xfId="11869" xr:uid="{00000000-0005-0000-0000-00009F550000}"/>
    <cellStyle name="40% - Accent6 6 7 3 2" xfId="25424" xr:uid="{00000000-0005-0000-0000-0000A0550000}"/>
    <cellStyle name="40% - Accent6 6 7 3_CountryRegionMap" xfId="34053" xr:uid="{00000000-0005-0000-0000-0000A1550000}"/>
    <cellStyle name="40% - Accent6 6 7 4" xfId="25425" xr:uid="{00000000-0005-0000-0000-0000A2550000}"/>
    <cellStyle name="40% - Accent6 6 7 5" xfId="25426" xr:uid="{00000000-0005-0000-0000-0000A3550000}"/>
    <cellStyle name="40% - Accent6 6 7 6" xfId="25427" xr:uid="{00000000-0005-0000-0000-0000A4550000}"/>
    <cellStyle name="40% - Accent6 6 7 7" xfId="25428" xr:uid="{00000000-0005-0000-0000-0000A5550000}"/>
    <cellStyle name="40% - Accent6 6 7_Attribute (16-17)" xfId="11870" xr:uid="{00000000-0005-0000-0000-0000A6550000}"/>
    <cellStyle name="40% - Accent6 6 8" xfId="11871" xr:uid="{00000000-0005-0000-0000-0000A7550000}"/>
    <cellStyle name="40% - Accent6 6 9" xfId="11872" xr:uid="{00000000-0005-0000-0000-0000A8550000}"/>
    <cellStyle name="40% - Accent6 6_Attribute" xfId="18069" xr:uid="{00000000-0005-0000-0000-0000A9550000}"/>
    <cellStyle name="40% - Accent6 7" xfId="299" xr:uid="{00000000-0005-0000-0000-0000AA550000}"/>
    <cellStyle name="40% - Accent6 7 10" xfId="11873" xr:uid="{00000000-0005-0000-0000-0000AB550000}"/>
    <cellStyle name="40% - Accent6 7 10 2" xfId="11874" xr:uid="{00000000-0005-0000-0000-0000AC550000}"/>
    <cellStyle name="40% - Accent6 7 10 2 2" xfId="11875" xr:uid="{00000000-0005-0000-0000-0000AD550000}"/>
    <cellStyle name="40% - Accent6 7 10 2 2 2" xfId="25429" xr:uid="{00000000-0005-0000-0000-0000AE550000}"/>
    <cellStyle name="40% - Accent6 7 10 2 2_CountryRegionMap" xfId="34054" xr:uid="{00000000-0005-0000-0000-0000AF550000}"/>
    <cellStyle name="40% - Accent6 7 10 2 3" xfId="11876" xr:uid="{00000000-0005-0000-0000-0000B0550000}"/>
    <cellStyle name="40% - Accent6 7 10 2 3 2" xfId="25430" xr:uid="{00000000-0005-0000-0000-0000B1550000}"/>
    <cellStyle name="40% - Accent6 7 10 2 3_CountryRegionMap" xfId="34055" xr:uid="{00000000-0005-0000-0000-0000B2550000}"/>
    <cellStyle name="40% - Accent6 7 10 2 4" xfId="25431" xr:uid="{00000000-0005-0000-0000-0000B3550000}"/>
    <cellStyle name="40% - Accent6 7 10 2_Attribute (16-17)" xfId="11877" xr:uid="{00000000-0005-0000-0000-0000B4550000}"/>
    <cellStyle name="40% - Accent6 7 10 3" xfId="11878" xr:uid="{00000000-0005-0000-0000-0000B5550000}"/>
    <cellStyle name="40% - Accent6 7 10 3 2" xfId="25432" xr:uid="{00000000-0005-0000-0000-0000B6550000}"/>
    <cellStyle name="40% - Accent6 7 10 3_CountryRegionMap" xfId="34056" xr:uid="{00000000-0005-0000-0000-0000B7550000}"/>
    <cellStyle name="40% - Accent6 7 10 4" xfId="11879" xr:uid="{00000000-0005-0000-0000-0000B8550000}"/>
    <cellStyle name="40% - Accent6 7 10 4 2" xfId="25433" xr:uid="{00000000-0005-0000-0000-0000B9550000}"/>
    <cellStyle name="40% - Accent6 7 10 4_CountryRegionMap" xfId="34057" xr:uid="{00000000-0005-0000-0000-0000BA550000}"/>
    <cellStyle name="40% - Accent6 7 10 5" xfId="25434" xr:uid="{00000000-0005-0000-0000-0000BB550000}"/>
    <cellStyle name="40% - Accent6 7 10_Attribute (16-17)" xfId="11880" xr:uid="{00000000-0005-0000-0000-0000BC550000}"/>
    <cellStyle name="40% - Accent6 7 11" xfId="11881" xr:uid="{00000000-0005-0000-0000-0000BD550000}"/>
    <cellStyle name="40% - Accent6 7 11 2" xfId="11882" xr:uid="{00000000-0005-0000-0000-0000BE550000}"/>
    <cellStyle name="40% - Accent6 7 11 2 2" xfId="25435" xr:uid="{00000000-0005-0000-0000-0000BF550000}"/>
    <cellStyle name="40% - Accent6 7 11 2_CountryRegionMap" xfId="34058" xr:uid="{00000000-0005-0000-0000-0000C0550000}"/>
    <cellStyle name="40% - Accent6 7 11 3" xfId="11883" xr:uid="{00000000-0005-0000-0000-0000C1550000}"/>
    <cellStyle name="40% - Accent6 7 11 3 2" xfId="25436" xr:uid="{00000000-0005-0000-0000-0000C2550000}"/>
    <cellStyle name="40% - Accent6 7 11 3_CountryRegionMap" xfId="34059" xr:uid="{00000000-0005-0000-0000-0000C3550000}"/>
    <cellStyle name="40% - Accent6 7 11 4" xfId="25437" xr:uid="{00000000-0005-0000-0000-0000C4550000}"/>
    <cellStyle name="40% - Accent6 7 11_Attribute (16-17)" xfId="11884" xr:uid="{00000000-0005-0000-0000-0000C5550000}"/>
    <cellStyle name="40% - Accent6 7 12" xfId="11885" xr:uid="{00000000-0005-0000-0000-0000C6550000}"/>
    <cellStyle name="40% - Accent6 7 12 2" xfId="25438" xr:uid="{00000000-0005-0000-0000-0000C7550000}"/>
    <cellStyle name="40% - Accent6 7 12_CountryRegionMap" xfId="34060" xr:uid="{00000000-0005-0000-0000-0000C8550000}"/>
    <cellStyle name="40% - Accent6 7 13" xfId="25439" xr:uid="{00000000-0005-0000-0000-0000C9550000}"/>
    <cellStyle name="40% - Accent6 7 14" xfId="25440" xr:uid="{00000000-0005-0000-0000-0000CA550000}"/>
    <cellStyle name="40% - Accent6 7 15" xfId="25441" xr:uid="{00000000-0005-0000-0000-0000CB550000}"/>
    <cellStyle name="40% - Accent6 7 16" xfId="25442" xr:uid="{00000000-0005-0000-0000-0000CC550000}"/>
    <cellStyle name="40% - Accent6 7 17" xfId="25443" xr:uid="{00000000-0005-0000-0000-0000CD550000}"/>
    <cellStyle name="40% - Accent6 7 18" xfId="25444" xr:uid="{00000000-0005-0000-0000-0000CE550000}"/>
    <cellStyle name="40% - Accent6 7 2" xfId="11886" xr:uid="{00000000-0005-0000-0000-0000CF550000}"/>
    <cellStyle name="40% - Accent6 7 2 10" xfId="11887" xr:uid="{00000000-0005-0000-0000-0000D0550000}"/>
    <cellStyle name="40% - Accent6 7 2 10 2" xfId="25445" xr:uid="{00000000-0005-0000-0000-0000D1550000}"/>
    <cellStyle name="40% - Accent6 7 2 10_CountryRegionMap" xfId="34061" xr:uid="{00000000-0005-0000-0000-0000D2550000}"/>
    <cellStyle name="40% - Accent6 7 2 11" xfId="25446" xr:uid="{00000000-0005-0000-0000-0000D3550000}"/>
    <cellStyle name="40% - Accent6 7 2 2" xfId="11888" xr:uid="{00000000-0005-0000-0000-0000D4550000}"/>
    <cellStyle name="40% - Accent6 7 2 2 10" xfId="25447" xr:uid="{00000000-0005-0000-0000-0000D5550000}"/>
    <cellStyle name="40% - Accent6 7 2 2 2" xfId="11889" xr:uid="{00000000-0005-0000-0000-0000D6550000}"/>
    <cellStyle name="40% - Accent6 7 2 2 2 2" xfId="11890" xr:uid="{00000000-0005-0000-0000-0000D7550000}"/>
    <cellStyle name="40% - Accent6 7 2 2 2 2 2" xfId="11891" xr:uid="{00000000-0005-0000-0000-0000D8550000}"/>
    <cellStyle name="40% - Accent6 7 2 2 2 2 2 2" xfId="25448" xr:uid="{00000000-0005-0000-0000-0000D9550000}"/>
    <cellStyle name="40% - Accent6 7 2 2 2 2 2_CountryRegionMap" xfId="34062" xr:uid="{00000000-0005-0000-0000-0000DA550000}"/>
    <cellStyle name="40% - Accent6 7 2 2 2 2 3" xfId="11892" xr:uid="{00000000-0005-0000-0000-0000DB550000}"/>
    <cellStyle name="40% - Accent6 7 2 2 2 2 3 2" xfId="25449" xr:uid="{00000000-0005-0000-0000-0000DC550000}"/>
    <cellStyle name="40% - Accent6 7 2 2 2 2 3_CountryRegionMap" xfId="34063" xr:uid="{00000000-0005-0000-0000-0000DD550000}"/>
    <cellStyle name="40% - Accent6 7 2 2 2 2 4" xfId="25450" xr:uid="{00000000-0005-0000-0000-0000DE550000}"/>
    <cellStyle name="40% - Accent6 7 2 2 2 2_Attribute (16-17)" xfId="11893" xr:uid="{00000000-0005-0000-0000-0000DF550000}"/>
    <cellStyle name="40% - Accent6 7 2 2 2 3" xfId="11894" xr:uid="{00000000-0005-0000-0000-0000E0550000}"/>
    <cellStyle name="40% - Accent6 7 2 2 2 3 2" xfId="25451" xr:uid="{00000000-0005-0000-0000-0000E1550000}"/>
    <cellStyle name="40% - Accent6 7 2 2 2 3_CountryRegionMap" xfId="34064" xr:uid="{00000000-0005-0000-0000-0000E2550000}"/>
    <cellStyle name="40% - Accent6 7 2 2 2 4" xfId="25452" xr:uid="{00000000-0005-0000-0000-0000E3550000}"/>
    <cellStyle name="40% - Accent6 7 2 2 2 5" xfId="25453" xr:uid="{00000000-0005-0000-0000-0000E4550000}"/>
    <cellStyle name="40% - Accent6 7 2 2 2 6" xfId="25454" xr:uid="{00000000-0005-0000-0000-0000E5550000}"/>
    <cellStyle name="40% - Accent6 7 2 2 2 7" xfId="25455" xr:uid="{00000000-0005-0000-0000-0000E6550000}"/>
    <cellStyle name="40% - Accent6 7 2 2 2_Attribute (16-17)" xfId="11895" xr:uid="{00000000-0005-0000-0000-0000E7550000}"/>
    <cellStyle name="40% - Accent6 7 2 2 3" xfId="11896" xr:uid="{00000000-0005-0000-0000-0000E8550000}"/>
    <cellStyle name="40% - Accent6 7 2 2 3 2" xfId="11897" xr:uid="{00000000-0005-0000-0000-0000E9550000}"/>
    <cellStyle name="40% - Accent6 7 2 2 3 2 2" xfId="11898" xr:uid="{00000000-0005-0000-0000-0000EA550000}"/>
    <cellStyle name="40% - Accent6 7 2 2 3 2 2 2" xfId="25456" xr:uid="{00000000-0005-0000-0000-0000EB550000}"/>
    <cellStyle name="40% - Accent6 7 2 2 3 2 2_CountryRegionMap" xfId="34065" xr:uid="{00000000-0005-0000-0000-0000EC550000}"/>
    <cellStyle name="40% - Accent6 7 2 2 3 2 3" xfId="11899" xr:uid="{00000000-0005-0000-0000-0000ED550000}"/>
    <cellStyle name="40% - Accent6 7 2 2 3 2 3 2" xfId="25457" xr:uid="{00000000-0005-0000-0000-0000EE550000}"/>
    <cellStyle name="40% - Accent6 7 2 2 3 2 3_CountryRegionMap" xfId="34066" xr:uid="{00000000-0005-0000-0000-0000EF550000}"/>
    <cellStyle name="40% - Accent6 7 2 2 3 2 4" xfId="25458" xr:uid="{00000000-0005-0000-0000-0000F0550000}"/>
    <cellStyle name="40% - Accent6 7 2 2 3 2_Attribute (16-17)" xfId="11900" xr:uid="{00000000-0005-0000-0000-0000F1550000}"/>
    <cellStyle name="40% - Accent6 7 2 2 3 3" xfId="11901" xr:uid="{00000000-0005-0000-0000-0000F2550000}"/>
    <cellStyle name="40% - Accent6 7 2 2 3 3 2" xfId="25459" xr:uid="{00000000-0005-0000-0000-0000F3550000}"/>
    <cellStyle name="40% - Accent6 7 2 2 3 3_CountryRegionMap" xfId="34067" xr:uid="{00000000-0005-0000-0000-0000F4550000}"/>
    <cellStyle name="40% - Accent6 7 2 2 3 4" xfId="25460" xr:uid="{00000000-0005-0000-0000-0000F5550000}"/>
    <cellStyle name="40% - Accent6 7 2 2 3 5" xfId="25461" xr:uid="{00000000-0005-0000-0000-0000F6550000}"/>
    <cellStyle name="40% - Accent6 7 2 2 3 6" xfId="25462" xr:uid="{00000000-0005-0000-0000-0000F7550000}"/>
    <cellStyle name="40% - Accent6 7 2 2 3 7" xfId="25463" xr:uid="{00000000-0005-0000-0000-0000F8550000}"/>
    <cellStyle name="40% - Accent6 7 2 2 3_Attribute (16-17)" xfId="11902" xr:uid="{00000000-0005-0000-0000-0000F9550000}"/>
    <cellStyle name="40% - Accent6 7 2 2 4" xfId="11903" xr:uid="{00000000-0005-0000-0000-0000FA550000}"/>
    <cellStyle name="40% - Accent6 7 2 2 4 2" xfId="11904" xr:uid="{00000000-0005-0000-0000-0000FB550000}"/>
    <cellStyle name="40% - Accent6 7 2 2 4 2 2" xfId="11905" xr:uid="{00000000-0005-0000-0000-0000FC550000}"/>
    <cellStyle name="40% - Accent6 7 2 2 4 2 2 2" xfId="25464" xr:uid="{00000000-0005-0000-0000-0000FD550000}"/>
    <cellStyle name="40% - Accent6 7 2 2 4 2 2_CountryRegionMap" xfId="34068" xr:uid="{00000000-0005-0000-0000-0000FE550000}"/>
    <cellStyle name="40% - Accent6 7 2 2 4 2 3" xfId="11906" xr:uid="{00000000-0005-0000-0000-0000FF550000}"/>
    <cellStyle name="40% - Accent6 7 2 2 4 2 3 2" xfId="25465" xr:uid="{00000000-0005-0000-0000-000000560000}"/>
    <cellStyle name="40% - Accent6 7 2 2 4 2 3_CountryRegionMap" xfId="34069" xr:uid="{00000000-0005-0000-0000-000001560000}"/>
    <cellStyle name="40% - Accent6 7 2 2 4 2 4" xfId="25466" xr:uid="{00000000-0005-0000-0000-000002560000}"/>
    <cellStyle name="40% - Accent6 7 2 2 4 2_Attribute (16-17)" xfId="11907" xr:uid="{00000000-0005-0000-0000-000003560000}"/>
    <cellStyle name="40% - Accent6 7 2 2 4 3" xfId="11908" xr:uid="{00000000-0005-0000-0000-000004560000}"/>
    <cellStyle name="40% - Accent6 7 2 2 4 3 2" xfId="25467" xr:uid="{00000000-0005-0000-0000-000005560000}"/>
    <cellStyle name="40% - Accent6 7 2 2 4 3_CountryRegionMap" xfId="34070" xr:uid="{00000000-0005-0000-0000-000006560000}"/>
    <cellStyle name="40% - Accent6 7 2 2 4 4" xfId="25468" xr:uid="{00000000-0005-0000-0000-000007560000}"/>
    <cellStyle name="40% - Accent6 7 2 2 4 5" xfId="25469" xr:uid="{00000000-0005-0000-0000-000008560000}"/>
    <cellStyle name="40% - Accent6 7 2 2 4 6" xfId="25470" xr:uid="{00000000-0005-0000-0000-000009560000}"/>
    <cellStyle name="40% - Accent6 7 2 2 4 7" xfId="25471" xr:uid="{00000000-0005-0000-0000-00000A560000}"/>
    <cellStyle name="40% - Accent6 7 2 2 4_Attribute (16-17)" xfId="11909" xr:uid="{00000000-0005-0000-0000-00000B560000}"/>
    <cellStyle name="40% - Accent6 7 2 2 5" xfId="11910" xr:uid="{00000000-0005-0000-0000-00000C560000}"/>
    <cellStyle name="40% - Accent6 7 2 2 6" xfId="11911" xr:uid="{00000000-0005-0000-0000-00000D560000}"/>
    <cellStyle name="40% - Accent6 7 2 2 7" xfId="11912" xr:uid="{00000000-0005-0000-0000-00000E560000}"/>
    <cellStyle name="40% - Accent6 7 2 2 7 2" xfId="11913" xr:uid="{00000000-0005-0000-0000-00000F560000}"/>
    <cellStyle name="40% - Accent6 7 2 2 7 2 2" xfId="11914" xr:uid="{00000000-0005-0000-0000-000010560000}"/>
    <cellStyle name="40% - Accent6 7 2 2 7 2 2 2" xfId="25472" xr:uid="{00000000-0005-0000-0000-000011560000}"/>
    <cellStyle name="40% - Accent6 7 2 2 7 2 2_CountryRegionMap" xfId="34071" xr:uid="{00000000-0005-0000-0000-000012560000}"/>
    <cellStyle name="40% - Accent6 7 2 2 7 2 3" xfId="11915" xr:uid="{00000000-0005-0000-0000-000013560000}"/>
    <cellStyle name="40% - Accent6 7 2 2 7 2 3 2" xfId="25473" xr:uid="{00000000-0005-0000-0000-000014560000}"/>
    <cellStyle name="40% - Accent6 7 2 2 7 2 3_CountryRegionMap" xfId="34072" xr:uid="{00000000-0005-0000-0000-000015560000}"/>
    <cellStyle name="40% - Accent6 7 2 2 7 2 4" xfId="25474" xr:uid="{00000000-0005-0000-0000-000016560000}"/>
    <cellStyle name="40% - Accent6 7 2 2 7 2_Attribute (16-17)" xfId="11916" xr:uid="{00000000-0005-0000-0000-000017560000}"/>
    <cellStyle name="40% - Accent6 7 2 2 7 3" xfId="11917" xr:uid="{00000000-0005-0000-0000-000018560000}"/>
    <cellStyle name="40% - Accent6 7 2 2 7 3 2" xfId="25475" xr:uid="{00000000-0005-0000-0000-000019560000}"/>
    <cellStyle name="40% - Accent6 7 2 2 7 3_CountryRegionMap" xfId="34073" xr:uid="{00000000-0005-0000-0000-00001A560000}"/>
    <cellStyle name="40% - Accent6 7 2 2 7 4" xfId="11918" xr:uid="{00000000-0005-0000-0000-00001B560000}"/>
    <cellStyle name="40% - Accent6 7 2 2 7 4 2" xfId="25476" xr:uid="{00000000-0005-0000-0000-00001C560000}"/>
    <cellStyle name="40% - Accent6 7 2 2 7 4_CountryRegionMap" xfId="34074" xr:uid="{00000000-0005-0000-0000-00001D560000}"/>
    <cellStyle name="40% - Accent6 7 2 2 7 5" xfId="25477" xr:uid="{00000000-0005-0000-0000-00001E560000}"/>
    <cellStyle name="40% - Accent6 7 2 2 7_Attribute (16-17)" xfId="11919" xr:uid="{00000000-0005-0000-0000-00001F560000}"/>
    <cellStyle name="40% - Accent6 7 2 2 8" xfId="11920" xr:uid="{00000000-0005-0000-0000-000020560000}"/>
    <cellStyle name="40% - Accent6 7 2 2 8 2" xfId="11921" xr:uid="{00000000-0005-0000-0000-000021560000}"/>
    <cellStyle name="40% - Accent6 7 2 2 8 2 2" xfId="25478" xr:uid="{00000000-0005-0000-0000-000022560000}"/>
    <cellStyle name="40% - Accent6 7 2 2 8 2_CountryRegionMap" xfId="34075" xr:uid="{00000000-0005-0000-0000-000023560000}"/>
    <cellStyle name="40% - Accent6 7 2 2 8 3" xfId="11922" xr:uid="{00000000-0005-0000-0000-000024560000}"/>
    <cellStyle name="40% - Accent6 7 2 2 8 3 2" xfId="25479" xr:uid="{00000000-0005-0000-0000-000025560000}"/>
    <cellStyle name="40% - Accent6 7 2 2 8 3_CountryRegionMap" xfId="34076" xr:uid="{00000000-0005-0000-0000-000026560000}"/>
    <cellStyle name="40% - Accent6 7 2 2 8 4" xfId="25480" xr:uid="{00000000-0005-0000-0000-000027560000}"/>
    <cellStyle name="40% - Accent6 7 2 2 8_Attribute (16-17)" xfId="11923" xr:uid="{00000000-0005-0000-0000-000028560000}"/>
    <cellStyle name="40% - Accent6 7 2 2 9" xfId="11924" xr:uid="{00000000-0005-0000-0000-000029560000}"/>
    <cellStyle name="40% - Accent6 7 2 2 9 2" xfId="25481" xr:uid="{00000000-0005-0000-0000-00002A560000}"/>
    <cellStyle name="40% - Accent6 7 2 2 9_CountryRegionMap" xfId="34077" xr:uid="{00000000-0005-0000-0000-00002B560000}"/>
    <cellStyle name="40% - Accent6 7 2 2_Attribute (16-17)" xfId="11925" xr:uid="{00000000-0005-0000-0000-00002C560000}"/>
    <cellStyle name="40% - Accent6 7 2 3" xfId="11926" xr:uid="{00000000-0005-0000-0000-00002D560000}"/>
    <cellStyle name="40% - Accent6 7 2 3 2" xfId="11927" xr:uid="{00000000-0005-0000-0000-00002E560000}"/>
    <cellStyle name="40% - Accent6 7 2 3 2 2" xfId="11928" xr:uid="{00000000-0005-0000-0000-00002F560000}"/>
    <cellStyle name="40% - Accent6 7 2 3 2 2 2" xfId="25482" xr:uid="{00000000-0005-0000-0000-000030560000}"/>
    <cellStyle name="40% - Accent6 7 2 3 2 2_CountryRegionMap" xfId="34078" xr:uid="{00000000-0005-0000-0000-000031560000}"/>
    <cellStyle name="40% - Accent6 7 2 3 2 3" xfId="11929" xr:uid="{00000000-0005-0000-0000-000032560000}"/>
    <cellStyle name="40% - Accent6 7 2 3 2 3 2" xfId="25483" xr:uid="{00000000-0005-0000-0000-000033560000}"/>
    <cellStyle name="40% - Accent6 7 2 3 2 3_CountryRegionMap" xfId="34079" xr:uid="{00000000-0005-0000-0000-000034560000}"/>
    <cellStyle name="40% - Accent6 7 2 3 2 4" xfId="25484" xr:uid="{00000000-0005-0000-0000-000035560000}"/>
    <cellStyle name="40% - Accent6 7 2 3 2_Attribute (16-17)" xfId="11930" xr:uid="{00000000-0005-0000-0000-000036560000}"/>
    <cellStyle name="40% - Accent6 7 2 3 3" xfId="11931" xr:uid="{00000000-0005-0000-0000-000037560000}"/>
    <cellStyle name="40% - Accent6 7 2 3 3 2" xfId="25485" xr:uid="{00000000-0005-0000-0000-000038560000}"/>
    <cellStyle name="40% - Accent6 7 2 3 3_CountryRegionMap" xfId="34080" xr:uid="{00000000-0005-0000-0000-000039560000}"/>
    <cellStyle name="40% - Accent6 7 2 3 4" xfId="25486" xr:uid="{00000000-0005-0000-0000-00003A560000}"/>
    <cellStyle name="40% - Accent6 7 2 3 5" xfId="25487" xr:uid="{00000000-0005-0000-0000-00003B560000}"/>
    <cellStyle name="40% - Accent6 7 2 3 6" xfId="25488" xr:uid="{00000000-0005-0000-0000-00003C560000}"/>
    <cellStyle name="40% - Accent6 7 2 3 7" xfId="25489" xr:uid="{00000000-0005-0000-0000-00003D560000}"/>
    <cellStyle name="40% - Accent6 7 2 3_Attribute (16-17)" xfId="11932" xr:uid="{00000000-0005-0000-0000-00003E560000}"/>
    <cellStyle name="40% - Accent6 7 2 4" xfId="11933" xr:uid="{00000000-0005-0000-0000-00003F560000}"/>
    <cellStyle name="40% - Accent6 7 2 4 2" xfId="11934" xr:uid="{00000000-0005-0000-0000-000040560000}"/>
    <cellStyle name="40% - Accent6 7 2 4 2 2" xfId="11935" xr:uid="{00000000-0005-0000-0000-000041560000}"/>
    <cellStyle name="40% - Accent6 7 2 4 2 2 2" xfId="25490" xr:uid="{00000000-0005-0000-0000-000042560000}"/>
    <cellStyle name="40% - Accent6 7 2 4 2 2_CountryRegionMap" xfId="34081" xr:uid="{00000000-0005-0000-0000-000043560000}"/>
    <cellStyle name="40% - Accent6 7 2 4 2 3" xfId="11936" xr:uid="{00000000-0005-0000-0000-000044560000}"/>
    <cellStyle name="40% - Accent6 7 2 4 2 3 2" xfId="25491" xr:uid="{00000000-0005-0000-0000-000045560000}"/>
    <cellStyle name="40% - Accent6 7 2 4 2 3_CountryRegionMap" xfId="34082" xr:uid="{00000000-0005-0000-0000-000046560000}"/>
    <cellStyle name="40% - Accent6 7 2 4 2 4" xfId="25492" xr:uid="{00000000-0005-0000-0000-000047560000}"/>
    <cellStyle name="40% - Accent6 7 2 4 2_Attribute (16-17)" xfId="11937" xr:uid="{00000000-0005-0000-0000-000048560000}"/>
    <cellStyle name="40% - Accent6 7 2 4 3" xfId="11938" xr:uid="{00000000-0005-0000-0000-000049560000}"/>
    <cellStyle name="40% - Accent6 7 2 4 3 2" xfId="25493" xr:uid="{00000000-0005-0000-0000-00004A560000}"/>
    <cellStyle name="40% - Accent6 7 2 4 3_CountryRegionMap" xfId="34083" xr:uid="{00000000-0005-0000-0000-00004B560000}"/>
    <cellStyle name="40% - Accent6 7 2 4 4" xfId="25494" xr:uid="{00000000-0005-0000-0000-00004C560000}"/>
    <cellStyle name="40% - Accent6 7 2 4 5" xfId="25495" xr:uid="{00000000-0005-0000-0000-00004D560000}"/>
    <cellStyle name="40% - Accent6 7 2 4 6" xfId="25496" xr:uid="{00000000-0005-0000-0000-00004E560000}"/>
    <cellStyle name="40% - Accent6 7 2 4 7" xfId="25497" xr:uid="{00000000-0005-0000-0000-00004F560000}"/>
    <cellStyle name="40% - Accent6 7 2 4_Attribute (16-17)" xfId="11939" xr:uid="{00000000-0005-0000-0000-000050560000}"/>
    <cellStyle name="40% - Accent6 7 2 5" xfId="11940" xr:uid="{00000000-0005-0000-0000-000051560000}"/>
    <cellStyle name="40% - Accent6 7 2 5 2" xfId="11941" xr:uid="{00000000-0005-0000-0000-000052560000}"/>
    <cellStyle name="40% - Accent6 7 2 5 2 2" xfId="11942" xr:uid="{00000000-0005-0000-0000-000053560000}"/>
    <cellStyle name="40% - Accent6 7 2 5 2 2 2" xfId="25498" xr:uid="{00000000-0005-0000-0000-000054560000}"/>
    <cellStyle name="40% - Accent6 7 2 5 2 2_CountryRegionMap" xfId="34084" xr:uid="{00000000-0005-0000-0000-000055560000}"/>
    <cellStyle name="40% - Accent6 7 2 5 2 3" xfId="11943" xr:uid="{00000000-0005-0000-0000-000056560000}"/>
    <cellStyle name="40% - Accent6 7 2 5 2 3 2" xfId="25499" xr:uid="{00000000-0005-0000-0000-000057560000}"/>
    <cellStyle name="40% - Accent6 7 2 5 2 3_CountryRegionMap" xfId="34085" xr:uid="{00000000-0005-0000-0000-000058560000}"/>
    <cellStyle name="40% - Accent6 7 2 5 2 4" xfId="25500" xr:uid="{00000000-0005-0000-0000-000059560000}"/>
    <cellStyle name="40% - Accent6 7 2 5 2_Attribute (16-17)" xfId="11944" xr:uid="{00000000-0005-0000-0000-00005A560000}"/>
    <cellStyle name="40% - Accent6 7 2 5 3" xfId="11945" xr:uid="{00000000-0005-0000-0000-00005B560000}"/>
    <cellStyle name="40% - Accent6 7 2 5 3 2" xfId="25501" xr:uid="{00000000-0005-0000-0000-00005C560000}"/>
    <cellStyle name="40% - Accent6 7 2 5 3_CountryRegionMap" xfId="34086" xr:uid="{00000000-0005-0000-0000-00005D560000}"/>
    <cellStyle name="40% - Accent6 7 2 5 4" xfId="25502" xr:uid="{00000000-0005-0000-0000-00005E560000}"/>
    <cellStyle name="40% - Accent6 7 2 5 5" xfId="25503" xr:uid="{00000000-0005-0000-0000-00005F560000}"/>
    <cellStyle name="40% - Accent6 7 2 5 6" xfId="25504" xr:uid="{00000000-0005-0000-0000-000060560000}"/>
    <cellStyle name="40% - Accent6 7 2 5 7" xfId="25505" xr:uid="{00000000-0005-0000-0000-000061560000}"/>
    <cellStyle name="40% - Accent6 7 2 5_Attribute (16-17)" xfId="11946" xr:uid="{00000000-0005-0000-0000-000062560000}"/>
    <cellStyle name="40% - Accent6 7 2 6" xfId="11947" xr:uid="{00000000-0005-0000-0000-000063560000}"/>
    <cellStyle name="40% - Accent6 7 2 7" xfId="11948" xr:uid="{00000000-0005-0000-0000-000064560000}"/>
    <cellStyle name="40% - Accent6 7 2 8" xfId="11949" xr:uid="{00000000-0005-0000-0000-000065560000}"/>
    <cellStyle name="40% - Accent6 7 2 8 2" xfId="11950" xr:uid="{00000000-0005-0000-0000-000066560000}"/>
    <cellStyle name="40% - Accent6 7 2 8 2 2" xfId="11951" xr:uid="{00000000-0005-0000-0000-000067560000}"/>
    <cellStyle name="40% - Accent6 7 2 8 2 2 2" xfId="25506" xr:uid="{00000000-0005-0000-0000-000068560000}"/>
    <cellStyle name="40% - Accent6 7 2 8 2 2_CountryRegionMap" xfId="34087" xr:uid="{00000000-0005-0000-0000-000069560000}"/>
    <cellStyle name="40% - Accent6 7 2 8 2 3" xfId="11952" xr:uid="{00000000-0005-0000-0000-00006A560000}"/>
    <cellStyle name="40% - Accent6 7 2 8 2 3 2" xfId="25507" xr:uid="{00000000-0005-0000-0000-00006B560000}"/>
    <cellStyle name="40% - Accent6 7 2 8 2 3_CountryRegionMap" xfId="34088" xr:uid="{00000000-0005-0000-0000-00006C560000}"/>
    <cellStyle name="40% - Accent6 7 2 8 2 4" xfId="25508" xr:uid="{00000000-0005-0000-0000-00006D560000}"/>
    <cellStyle name="40% - Accent6 7 2 8 2_Attribute (16-17)" xfId="11953" xr:uid="{00000000-0005-0000-0000-00006E560000}"/>
    <cellStyle name="40% - Accent6 7 2 8 3" xfId="11954" xr:uid="{00000000-0005-0000-0000-00006F560000}"/>
    <cellStyle name="40% - Accent6 7 2 8 3 2" xfId="25509" xr:uid="{00000000-0005-0000-0000-000070560000}"/>
    <cellStyle name="40% - Accent6 7 2 8 3_CountryRegionMap" xfId="34089" xr:uid="{00000000-0005-0000-0000-000071560000}"/>
    <cellStyle name="40% - Accent6 7 2 8 4" xfId="11955" xr:uid="{00000000-0005-0000-0000-000072560000}"/>
    <cellStyle name="40% - Accent6 7 2 8 4 2" xfId="25510" xr:uid="{00000000-0005-0000-0000-000073560000}"/>
    <cellStyle name="40% - Accent6 7 2 8 4_CountryRegionMap" xfId="34090" xr:uid="{00000000-0005-0000-0000-000074560000}"/>
    <cellStyle name="40% - Accent6 7 2 8 5" xfId="25511" xr:uid="{00000000-0005-0000-0000-000075560000}"/>
    <cellStyle name="40% - Accent6 7 2 8_Attribute (16-17)" xfId="11956" xr:uid="{00000000-0005-0000-0000-000076560000}"/>
    <cellStyle name="40% - Accent6 7 2 9" xfId="11957" xr:uid="{00000000-0005-0000-0000-000077560000}"/>
    <cellStyle name="40% - Accent6 7 2 9 2" xfId="11958" xr:uid="{00000000-0005-0000-0000-000078560000}"/>
    <cellStyle name="40% - Accent6 7 2 9 2 2" xfId="25512" xr:uid="{00000000-0005-0000-0000-000079560000}"/>
    <cellStyle name="40% - Accent6 7 2 9 2_CountryRegionMap" xfId="34091" xr:uid="{00000000-0005-0000-0000-00007A560000}"/>
    <cellStyle name="40% - Accent6 7 2 9 3" xfId="11959" xr:uid="{00000000-0005-0000-0000-00007B560000}"/>
    <cellStyle name="40% - Accent6 7 2 9 3 2" xfId="25513" xr:uid="{00000000-0005-0000-0000-00007C560000}"/>
    <cellStyle name="40% - Accent6 7 2 9 3_CountryRegionMap" xfId="34092" xr:uid="{00000000-0005-0000-0000-00007D560000}"/>
    <cellStyle name="40% - Accent6 7 2 9 4" xfId="25514" xr:uid="{00000000-0005-0000-0000-00007E560000}"/>
    <cellStyle name="40% - Accent6 7 2 9_Attribute (16-17)" xfId="11960" xr:uid="{00000000-0005-0000-0000-00007F560000}"/>
    <cellStyle name="40% - Accent6 7 2_Attribute (16-17)" xfId="11961" xr:uid="{00000000-0005-0000-0000-000080560000}"/>
    <cellStyle name="40% - Accent6 7 3" xfId="11962" xr:uid="{00000000-0005-0000-0000-000081560000}"/>
    <cellStyle name="40% - Accent6 7 3 10" xfId="25515" xr:uid="{00000000-0005-0000-0000-000082560000}"/>
    <cellStyle name="40% - Accent6 7 3 2" xfId="11963" xr:uid="{00000000-0005-0000-0000-000083560000}"/>
    <cellStyle name="40% - Accent6 7 3 2 2" xfId="11964" xr:uid="{00000000-0005-0000-0000-000084560000}"/>
    <cellStyle name="40% - Accent6 7 3 2 2 2" xfId="11965" xr:uid="{00000000-0005-0000-0000-000085560000}"/>
    <cellStyle name="40% - Accent6 7 3 2 2 2 2" xfId="25516" xr:uid="{00000000-0005-0000-0000-000086560000}"/>
    <cellStyle name="40% - Accent6 7 3 2 2 2_CountryRegionMap" xfId="34093" xr:uid="{00000000-0005-0000-0000-000087560000}"/>
    <cellStyle name="40% - Accent6 7 3 2 2 3" xfId="11966" xr:uid="{00000000-0005-0000-0000-000088560000}"/>
    <cellStyle name="40% - Accent6 7 3 2 2 3 2" xfId="25517" xr:uid="{00000000-0005-0000-0000-000089560000}"/>
    <cellStyle name="40% - Accent6 7 3 2 2 3_CountryRegionMap" xfId="34094" xr:uid="{00000000-0005-0000-0000-00008A560000}"/>
    <cellStyle name="40% - Accent6 7 3 2 2 4" xfId="25518" xr:uid="{00000000-0005-0000-0000-00008B560000}"/>
    <cellStyle name="40% - Accent6 7 3 2 2_Attribute (16-17)" xfId="11967" xr:uid="{00000000-0005-0000-0000-00008C560000}"/>
    <cellStyle name="40% - Accent6 7 3 2 3" xfId="11968" xr:uid="{00000000-0005-0000-0000-00008D560000}"/>
    <cellStyle name="40% - Accent6 7 3 2 3 2" xfId="25519" xr:uid="{00000000-0005-0000-0000-00008E560000}"/>
    <cellStyle name="40% - Accent6 7 3 2 3_CountryRegionMap" xfId="34095" xr:uid="{00000000-0005-0000-0000-00008F560000}"/>
    <cellStyle name="40% - Accent6 7 3 2 4" xfId="25520" xr:uid="{00000000-0005-0000-0000-000090560000}"/>
    <cellStyle name="40% - Accent6 7 3 2 5" xfId="25521" xr:uid="{00000000-0005-0000-0000-000091560000}"/>
    <cellStyle name="40% - Accent6 7 3 2 6" xfId="25522" xr:uid="{00000000-0005-0000-0000-000092560000}"/>
    <cellStyle name="40% - Accent6 7 3 2 7" xfId="25523" xr:uid="{00000000-0005-0000-0000-000093560000}"/>
    <cellStyle name="40% - Accent6 7 3 2_Attribute (16-17)" xfId="11969" xr:uid="{00000000-0005-0000-0000-000094560000}"/>
    <cellStyle name="40% - Accent6 7 3 3" xfId="11970" xr:uid="{00000000-0005-0000-0000-000095560000}"/>
    <cellStyle name="40% - Accent6 7 3 3 2" xfId="11971" xr:uid="{00000000-0005-0000-0000-000096560000}"/>
    <cellStyle name="40% - Accent6 7 3 3 2 2" xfId="11972" xr:uid="{00000000-0005-0000-0000-000097560000}"/>
    <cellStyle name="40% - Accent6 7 3 3 2 2 2" xfId="25524" xr:uid="{00000000-0005-0000-0000-000098560000}"/>
    <cellStyle name="40% - Accent6 7 3 3 2 2_CountryRegionMap" xfId="34096" xr:uid="{00000000-0005-0000-0000-000099560000}"/>
    <cellStyle name="40% - Accent6 7 3 3 2 3" xfId="11973" xr:uid="{00000000-0005-0000-0000-00009A560000}"/>
    <cellStyle name="40% - Accent6 7 3 3 2 3 2" xfId="25525" xr:uid="{00000000-0005-0000-0000-00009B560000}"/>
    <cellStyle name="40% - Accent6 7 3 3 2 3_CountryRegionMap" xfId="34097" xr:uid="{00000000-0005-0000-0000-00009C560000}"/>
    <cellStyle name="40% - Accent6 7 3 3 2 4" xfId="25526" xr:uid="{00000000-0005-0000-0000-00009D560000}"/>
    <cellStyle name="40% - Accent6 7 3 3 2_Attribute (16-17)" xfId="11974" xr:uid="{00000000-0005-0000-0000-00009E560000}"/>
    <cellStyle name="40% - Accent6 7 3 3 3" xfId="11975" xr:uid="{00000000-0005-0000-0000-00009F560000}"/>
    <cellStyle name="40% - Accent6 7 3 3 3 2" xfId="25527" xr:uid="{00000000-0005-0000-0000-0000A0560000}"/>
    <cellStyle name="40% - Accent6 7 3 3 3_CountryRegionMap" xfId="34098" xr:uid="{00000000-0005-0000-0000-0000A1560000}"/>
    <cellStyle name="40% - Accent6 7 3 3 4" xfId="25528" xr:uid="{00000000-0005-0000-0000-0000A2560000}"/>
    <cellStyle name="40% - Accent6 7 3 3 5" xfId="25529" xr:uid="{00000000-0005-0000-0000-0000A3560000}"/>
    <cellStyle name="40% - Accent6 7 3 3 6" xfId="25530" xr:uid="{00000000-0005-0000-0000-0000A4560000}"/>
    <cellStyle name="40% - Accent6 7 3 3 7" xfId="25531" xr:uid="{00000000-0005-0000-0000-0000A5560000}"/>
    <cellStyle name="40% - Accent6 7 3 3_Attribute (16-17)" xfId="11976" xr:uid="{00000000-0005-0000-0000-0000A6560000}"/>
    <cellStyle name="40% - Accent6 7 3 4" xfId="11977" xr:uid="{00000000-0005-0000-0000-0000A7560000}"/>
    <cellStyle name="40% - Accent6 7 3 4 2" xfId="11978" xr:uid="{00000000-0005-0000-0000-0000A8560000}"/>
    <cellStyle name="40% - Accent6 7 3 4 2 2" xfId="11979" xr:uid="{00000000-0005-0000-0000-0000A9560000}"/>
    <cellStyle name="40% - Accent6 7 3 4 2 2 2" xfId="25532" xr:uid="{00000000-0005-0000-0000-0000AA560000}"/>
    <cellStyle name="40% - Accent6 7 3 4 2 2_CountryRegionMap" xfId="34099" xr:uid="{00000000-0005-0000-0000-0000AB560000}"/>
    <cellStyle name="40% - Accent6 7 3 4 2 3" xfId="11980" xr:uid="{00000000-0005-0000-0000-0000AC560000}"/>
    <cellStyle name="40% - Accent6 7 3 4 2 3 2" xfId="25533" xr:uid="{00000000-0005-0000-0000-0000AD560000}"/>
    <cellStyle name="40% - Accent6 7 3 4 2 3_CountryRegionMap" xfId="34100" xr:uid="{00000000-0005-0000-0000-0000AE560000}"/>
    <cellStyle name="40% - Accent6 7 3 4 2 4" xfId="25534" xr:uid="{00000000-0005-0000-0000-0000AF560000}"/>
    <cellStyle name="40% - Accent6 7 3 4 2_Attribute (16-17)" xfId="11981" xr:uid="{00000000-0005-0000-0000-0000B0560000}"/>
    <cellStyle name="40% - Accent6 7 3 4 3" xfId="11982" xr:uid="{00000000-0005-0000-0000-0000B1560000}"/>
    <cellStyle name="40% - Accent6 7 3 4 3 2" xfId="25535" xr:uid="{00000000-0005-0000-0000-0000B2560000}"/>
    <cellStyle name="40% - Accent6 7 3 4 3_CountryRegionMap" xfId="34101" xr:uid="{00000000-0005-0000-0000-0000B3560000}"/>
    <cellStyle name="40% - Accent6 7 3 4 4" xfId="25536" xr:uid="{00000000-0005-0000-0000-0000B4560000}"/>
    <cellStyle name="40% - Accent6 7 3 4 5" xfId="25537" xr:uid="{00000000-0005-0000-0000-0000B5560000}"/>
    <cellStyle name="40% - Accent6 7 3 4 6" xfId="25538" xr:uid="{00000000-0005-0000-0000-0000B6560000}"/>
    <cellStyle name="40% - Accent6 7 3 4 7" xfId="25539" xr:uid="{00000000-0005-0000-0000-0000B7560000}"/>
    <cellStyle name="40% - Accent6 7 3 4_Attribute (16-17)" xfId="11983" xr:uid="{00000000-0005-0000-0000-0000B8560000}"/>
    <cellStyle name="40% - Accent6 7 3 5" xfId="11984" xr:uid="{00000000-0005-0000-0000-0000B9560000}"/>
    <cellStyle name="40% - Accent6 7 3 6" xfId="11985" xr:uid="{00000000-0005-0000-0000-0000BA560000}"/>
    <cellStyle name="40% - Accent6 7 3 7" xfId="11986" xr:uid="{00000000-0005-0000-0000-0000BB560000}"/>
    <cellStyle name="40% - Accent6 7 3 7 2" xfId="11987" xr:uid="{00000000-0005-0000-0000-0000BC560000}"/>
    <cellStyle name="40% - Accent6 7 3 7 2 2" xfId="11988" xr:uid="{00000000-0005-0000-0000-0000BD560000}"/>
    <cellStyle name="40% - Accent6 7 3 7 2 2 2" xfId="25540" xr:uid="{00000000-0005-0000-0000-0000BE560000}"/>
    <cellStyle name="40% - Accent6 7 3 7 2 2_CountryRegionMap" xfId="34102" xr:uid="{00000000-0005-0000-0000-0000BF560000}"/>
    <cellStyle name="40% - Accent6 7 3 7 2 3" xfId="11989" xr:uid="{00000000-0005-0000-0000-0000C0560000}"/>
    <cellStyle name="40% - Accent6 7 3 7 2 3 2" xfId="25541" xr:uid="{00000000-0005-0000-0000-0000C1560000}"/>
    <cellStyle name="40% - Accent6 7 3 7 2 3_CountryRegionMap" xfId="34103" xr:uid="{00000000-0005-0000-0000-0000C2560000}"/>
    <cellStyle name="40% - Accent6 7 3 7 2 4" xfId="25542" xr:uid="{00000000-0005-0000-0000-0000C3560000}"/>
    <cellStyle name="40% - Accent6 7 3 7 2_Attribute (16-17)" xfId="11990" xr:uid="{00000000-0005-0000-0000-0000C4560000}"/>
    <cellStyle name="40% - Accent6 7 3 7 3" xfId="11991" xr:uid="{00000000-0005-0000-0000-0000C5560000}"/>
    <cellStyle name="40% - Accent6 7 3 7 3 2" xfId="25543" xr:uid="{00000000-0005-0000-0000-0000C6560000}"/>
    <cellStyle name="40% - Accent6 7 3 7 3_CountryRegionMap" xfId="34104" xr:uid="{00000000-0005-0000-0000-0000C7560000}"/>
    <cellStyle name="40% - Accent6 7 3 7 4" xfId="11992" xr:uid="{00000000-0005-0000-0000-0000C8560000}"/>
    <cellStyle name="40% - Accent6 7 3 7 4 2" xfId="25544" xr:uid="{00000000-0005-0000-0000-0000C9560000}"/>
    <cellStyle name="40% - Accent6 7 3 7 4_CountryRegionMap" xfId="34105" xr:uid="{00000000-0005-0000-0000-0000CA560000}"/>
    <cellStyle name="40% - Accent6 7 3 7 5" xfId="25545" xr:uid="{00000000-0005-0000-0000-0000CB560000}"/>
    <cellStyle name="40% - Accent6 7 3 7_Attribute (16-17)" xfId="11993" xr:uid="{00000000-0005-0000-0000-0000CC560000}"/>
    <cellStyle name="40% - Accent6 7 3 8" xfId="11994" xr:uid="{00000000-0005-0000-0000-0000CD560000}"/>
    <cellStyle name="40% - Accent6 7 3 8 2" xfId="11995" xr:uid="{00000000-0005-0000-0000-0000CE560000}"/>
    <cellStyle name="40% - Accent6 7 3 8 2 2" xfId="25546" xr:uid="{00000000-0005-0000-0000-0000CF560000}"/>
    <cellStyle name="40% - Accent6 7 3 8 2_CountryRegionMap" xfId="34106" xr:uid="{00000000-0005-0000-0000-0000D0560000}"/>
    <cellStyle name="40% - Accent6 7 3 8 3" xfId="11996" xr:uid="{00000000-0005-0000-0000-0000D1560000}"/>
    <cellStyle name="40% - Accent6 7 3 8 3 2" xfId="25547" xr:uid="{00000000-0005-0000-0000-0000D2560000}"/>
    <cellStyle name="40% - Accent6 7 3 8 3_CountryRegionMap" xfId="34107" xr:uid="{00000000-0005-0000-0000-0000D3560000}"/>
    <cellStyle name="40% - Accent6 7 3 8 4" xfId="25548" xr:uid="{00000000-0005-0000-0000-0000D4560000}"/>
    <cellStyle name="40% - Accent6 7 3 8_Attribute (16-17)" xfId="11997" xr:uid="{00000000-0005-0000-0000-0000D5560000}"/>
    <cellStyle name="40% - Accent6 7 3 9" xfId="11998" xr:uid="{00000000-0005-0000-0000-0000D6560000}"/>
    <cellStyle name="40% - Accent6 7 3 9 2" xfId="25549" xr:uid="{00000000-0005-0000-0000-0000D7560000}"/>
    <cellStyle name="40% - Accent6 7 3 9_CountryRegionMap" xfId="34108" xr:uid="{00000000-0005-0000-0000-0000D8560000}"/>
    <cellStyle name="40% - Accent6 7 3_Attribute (16-17)" xfId="11999" xr:uid="{00000000-0005-0000-0000-0000D9560000}"/>
    <cellStyle name="40% - Accent6 7 4" xfId="12000" xr:uid="{00000000-0005-0000-0000-0000DA560000}"/>
    <cellStyle name="40% - Accent6 7 4 10" xfId="25550" xr:uid="{00000000-0005-0000-0000-0000DB560000}"/>
    <cellStyle name="40% - Accent6 7 4 2" xfId="12001" xr:uid="{00000000-0005-0000-0000-0000DC560000}"/>
    <cellStyle name="40% - Accent6 7 4 2 2" xfId="12002" xr:uid="{00000000-0005-0000-0000-0000DD560000}"/>
    <cellStyle name="40% - Accent6 7 4 2 2 2" xfId="12003" xr:uid="{00000000-0005-0000-0000-0000DE560000}"/>
    <cellStyle name="40% - Accent6 7 4 2 2 2 2" xfId="25551" xr:uid="{00000000-0005-0000-0000-0000DF560000}"/>
    <cellStyle name="40% - Accent6 7 4 2 2 2_CountryRegionMap" xfId="34109" xr:uid="{00000000-0005-0000-0000-0000E0560000}"/>
    <cellStyle name="40% - Accent6 7 4 2 2 3" xfId="12004" xr:uid="{00000000-0005-0000-0000-0000E1560000}"/>
    <cellStyle name="40% - Accent6 7 4 2 2 3 2" xfId="25552" xr:uid="{00000000-0005-0000-0000-0000E2560000}"/>
    <cellStyle name="40% - Accent6 7 4 2 2 3_CountryRegionMap" xfId="34110" xr:uid="{00000000-0005-0000-0000-0000E3560000}"/>
    <cellStyle name="40% - Accent6 7 4 2 2 4" xfId="25553" xr:uid="{00000000-0005-0000-0000-0000E4560000}"/>
    <cellStyle name="40% - Accent6 7 4 2 2_Attribute (16-17)" xfId="12005" xr:uid="{00000000-0005-0000-0000-0000E5560000}"/>
    <cellStyle name="40% - Accent6 7 4 2 3" xfId="12006" xr:uid="{00000000-0005-0000-0000-0000E6560000}"/>
    <cellStyle name="40% - Accent6 7 4 2 3 2" xfId="25554" xr:uid="{00000000-0005-0000-0000-0000E7560000}"/>
    <cellStyle name="40% - Accent6 7 4 2 3_CountryRegionMap" xfId="34111" xr:uid="{00000000-0005-0000-0000-0000E8560000}"/>
    <cellStyle name="40% - Accent6 7 4 2 4" xfId="25555" xr:uid="{00000000-0005-0000-0000-0000E9560000}"/>
    <cellStyle name="40% - Accent6 7 4 2 5" xfId="25556" xr:uid="{00000000-0005-0000-0000-0000EA560000}"/>
    <cellStyle name="40% - Accent6 7 4 2 6" xfId="25557" xr:uid="{00000000-0005-0000-0000-0000EB560000}"/>
    <cellStyle name="40% - Accent6 7 4 2 7" xfId="25558" xr:uid="{00000000-0005-0000-0000-0000EC560000}"/>
    <cellStyle name="40% - Accent6 7 4 2_Attribute (16-17)" xfId="12007" xr:uid="{00000000-0005-0000-0000-0000ED560000}"/>
    <cellStyle name="40% - Accent6 7 4 3" xfId="12008" xr:uid="{00000000-0005-0000-0000-0000EE560000}"/>
    <cellStyle name="40% - Accent6 7 4 3 2" xfId="12009" xr:uid="{00000000-0005-0000-0000-0000EF560000}"/>
    <cellStyle name="40% - Accent6 7 4 3 2 2" xfId="12010" xr:uid="{00000000-0005-0000-0000-0000F0560000}"/>
    <cellStyle name="40% - Accent6 7 4 3 2 2 2" xfId="25559" xr:uid="{00000000-0005-0000-0000-0000F1560000}"/>
    <cellStyle name="40% - Accent6 7 4 3 2 2_CountryRegionMap" xfId="34112" xr:uid="{00000000-0005-0000-0000-0000F2560000}"/>
    <cellStyle name="40% - Accent6 7 4 3 2 3" xfId="12011" xr:uid="{00000000-0005-0000-0000-0000F3560000}"/>
    <cellStyle name="40% - Accent6 7 4 3 2 3 2" xfId="25560" xr:uid="{00000000-0005-0000-0000-0000F4560000}"/>
    <cellStyle name="40% - Accent6 7 4 3 2 3_CountryRegionMap" xfId="34113" xr:uid="{00000000-0005-0000-0000-0000F5560000}"/>
    <cellStyle name="40% - Accent6 7 4 3 2 4" xfId="25561" xr:uid="{00000000-0005-0000-0000-0000F6560000}"/>
    <cellStyle name="40% - Accent6 7 4 3 2_Attribute (16-17)" xfId="12012" xr:uid="{00000000-0005-0000-0000-0000F7560000}"/>
    <cellStyle name="40% - Accent6 7 4 3 3" xfId="12013" xr:uid="{00000000-0005-0000-0000-0000F8560000}"/>
    <cellStyle name="40% - Accent6 7 4 3 3 2" xfId="25562" xr:uid="{00000000-0005-0000-0000-0000F9560000}"/>
    <cellStyle name="40% - Accent6 7 4 3 3_CountryRegionMap" xfId="34114" xr:uid="{00000000-0005-0000-0000-0000FA560000}"/>
    <cellStyle name="40% - Accent6 7 4 3 4" xfId="25563" xr:uid="{00000000-0005-0000-0000-0000FB560000}"/>
    <cellStyle name="40% - Accent6 7 4 3 5" xfId="25564" xr:uid="{00000000-0005-0000-0000-0000FC560000}"/>
    <cellStyle name="40% - Accent6 7 4 3 6" xfId="25565" xr:uid="{00000000-0005-0000-0000-0000FD560000}"/>
    <cellStyle name="40% - Accent6 7 4 3 7" xfId="25566" xr:uid="{00000000-0005-0000-0000-0000FE560000}"/>
    <cellStyle name="40% - Accent6 7 4 3_Attribute (16-17)" xfId="12014" xr:uid="{00000000-0005-0000-0000-0000FF560000}"/>
    <cellStyle name="40% - Accent6 7 4 4" xfId="12015" xr:uid="{00000000-0005-0000-0000-000000570000}"/>
    <cellStyle name="40% - Accent6 7 4 4 2" xfId="12016" xr:uid="{00000000-0005-0000-0000-000001570000}"/>
    <cellStyle name="40% - Accent6 7 4 4 2 2" xfId="12017" xr:uid="{00000000-0005-0000-0000-000002570000}"/>
    <cellStyle name="40% - Accent6 7 4 4 2 2 2" xfId="25567" xr:uid="{00000000-0005-0000-0000-000003570000}"/>
    <cellStyle name="40% - Accent6 7 4 4 2 2_CountryRegionMap" xfId="34115" xr:uid="{00000000-0005-0000-0000-000004570000}"/>
    <cellStyle name="40% - Accent6 7 4 4 2 3" xfId="12018" xr:uid="{00000000-0005-0000-0000-000005570000}"/>
    <cellStyle name="40% - Accent6 7 4 4 2 3 2" xfId="25568" xr:uid="{00000000-0005-0000-0000-000006570000}"/>
    <cellStyle name="40% - Accent6 7 4 4 2 3_CountryRegionMap" xfId="34116" xr:uid="{00000000-0005-0000-0000-000007570000}"/>
    <cellStyle name="40% - Accent6 7 4 4 2 4" xfId="25569" xr:uid="{00000000-0005-0000-0000-000008570000}"/>
    <cellStyle name="40% - Accent6 7 4 4 2_Attribute (16-17)" xfId="12019" xr:uid="{00000000-0005-0000-0000-000009570000}"/>
    <cellStyle name="40% - Accent6 7 4 4 3" xfId="12020" xr:uid="{00000000-0005-0000-0000-00000A570000}"/>
    <cellStyle name="40% - Accent6 7 4 4 3 2" xfId="25570" xr:uid="{00000000-0005-0000-0000-00000B570000}"/>
    <cellStyle name="40% - Accent6 7 4 4 3_CountryRegionMap" xfId="34117" xr:uid="{00000000-0005-0000-0000-00000C570000}"/>
    <cellStyle name="40% - Accent6 7 4 4 4" xfId="25571" xr:uid="{00000000-0005-0000-0000-00000D570000}"/>
    <cellStyle name="40% - Accent6 7 4 4 5" xfId="25572" xr:uid="{00000000-0005-0000-0000-00000E570000}"/>
    <cellStyle name="40% - Accent6 7 4 4 6" xfId="25573" xr:uid="{00000000-0005-0000-0000-00000F570000}"/>
    <cellStyle name="40% - Accent6 7 4 4 7" xfId="25574" xr:uid="{00000000-0005-0000-0000-000010570000}"/>
    <cellStyle name="40% - Accent6 7 4 4_Attribute (16-17)" xfId="12021" xr:uid="{00000000-0005-0000-0000-000011570000}"/>
    <cellStyle name="40% - Accent6 7 4 5" xfId="12022" xr:uid="{00000000-0005-0000-0000-000012570000}"/>
    <cellStyle name="40% - Accent6 7 4 6" xfId="12023" xr:uid="{00000000-0005-0000-0000-000013570000}"/>
    <cellStyle name="40% - Accent6 7 4 7" xfId="12024" xr:uid="{00000000-0005-0000-0000-000014570000}"/>
    <cellStyle name="40% - Accent6 7 4 7 2" xfId="12025" xr:uid="{00000000-0005-0000-0000-000015570000}"/>
    <cellStyle name="40% - Accent6 7 4 7 2 2" xfId="12026" xr:uid="{00000000-0005-0000-0000-000016570000}"/>
    <cellStyle name="40% - Accent6 7 4 7 2 2 2" xfId="25575" xr:uid="{00000000-0005-0000-0000-000017570000}"/>
    <cellStyle name="40% - Accent6 7 4 7 2 2_CountryRegionMap" xfId="34118" xr:uid="{00000000-0005-0000-0000-000018570000}"/>
    <cellStyle name="40% - Accent6 7 4 7 2 3" xfId="12027" xr:uid="{00000000-0005-0000-0000-000019570000}"/>
    <cellStyle name="40% - Accent6 7 4 7 2 3 2" xfId="25576" xr:uid="{00000000-0005-0000-0000-00001A570000}"/>
    <cellStyle name="40% - Accent6 7 4 7 2 3_CountryRegionMap" xfId="34119" xr:uid="{00000000-0005-0000-0000-00001B570000}"/>
    <cellStyle name="40% - Accent6 7 4 7 2 4" xfId="25577" xr:uid="{00000000-0005-0000-0000-00001C570000}"/>
    <cellStyle name="40% - Accent6 7 4 7 2_Attribute (16-17)" xfId="12028" xr:uid="{00000000-0005-0000-0000-00001D570000}"/>
    <cellStyle name="40% - Accent6 7 4 7 3" xfId="12029" xr:uid="{00000000-0005-0000-0000-00001E570000}"/>
    <cellStyle name="40% - Accent6 7 4 7 3 2" xfId="25578" xr:uid="{00000000-0005-0000-0000-00001F570000}"/>
    <cellStyle name="40% - Accent6 7 4 7 3_CountryRegionMap" xfId="34120" xr:uid="{00000000-0005-0000-0000-000020570000}"/>
    <cellStyle name="40% - Accent6 7 4 7 4" xfId="12030" xr:uid="{00000000-0005-0000-0000-000021570000}"/>
    <cellStyle name="40% - Accent6 7 4 7 4 2" xfId="25579" xr:uid="{00000000-0005-0000-0000-000022570000}"/>
    <cellStyle name="40% - Accent6 7 4 7 4_CountryRegionMap" xfId="34121" xr:uid="{00000000-0005-0000-0000-000023570000}"/>
    <cellStyle name="40% - Accent6 7 4 7 5" xfId="25580" xr:uid="{00000000-0005-0000-0000-000024570000}"/>
    <cellStyle name="40% - Accent6 7 4 7_Attribute (16-17)" xfId="12031" xr:uid="{00000000-0005-0000-0000-000025570000}"/>
    <cellStyle name="40% - Accent6 7 4 8" xfId="12032" xr:uid="{00000000-0005-0000-0000-000026570000}"/>
    <cellStyle name="40% - Accent6 7 4 8 2" xfId="12033" xr:uid="{00000000-0005-0000-0000-000027570000}"/>
    <cellStyle name="40% - Accent6 7 4 8 2 2" xfId="25581" xr:uid="{00000000-0005-0000-0000-000028570000}"/>
    <cellStyle name="40% - Accent6 7 4 8 2_CountryRegionMap" xfId="34122" xr:uid="{00000000-0005-0000-0000-000029570000}"/>
    <cellStyle name="40% - Accent6 7 4 8 3" xfId="12034" xr:uid="{00000000-0005-0000-0000-00002A570000}"/>
    <cellStyle name="40% - Accent6 7 4 8 3 2" xfId="25582" xr:uid="{00000000-0005-0000-0000-00002B570000}"/>
    <cellStyle name="40% - Accent6 7 4 8 3_CountryRegionMap" xfId="34123" xr:uid="{00000000-0005-0000-0000-00002C570000}"/>
    <cellStyle name="40% - Accent6 7 4 8 4" xfId="25583" xr:uid="{00000000-0005-0000-0000-00002D570000}"/>
    <cellStyle name="40% - Accent6 7 4 8_Attribute (16-17)" xfId="12035" xr:uid="{00000000-0005-0000-0000-00002E570000}"/>
    <cellStyle name="40% - Accent6 7 4 9" xfId="12036" xr:uid="{00000000-0005-0000-0000-00002F570000}"/>
    <cellStyle name="40% - Accent6 7 4 9 2" xfId="25584" xr:uid="{00000000-0005-0000-0000-000030570000}"/>
    <cellStyle name="40% - Accent6 7 4 9_CountryRegionMap" xfId="34124" xr:uid="{00000000-0005-0000-0000-000031570000}"/>
    <cellStyle name="40% - Accent6 7 4_Attribute (16-17)" xfId="12037" xr:uid="{00000000-0005-0000-0000-000032570000}"/>
    <cellStyle name="40% - Accent6 7 5" xfId="12038" xr:uid="{00000000-0005-0000-0000-000033570000}"/>
    <cellStyle name="40% - Accent6 7 5 2" xfId="12039" xr:uid="{00000000-0005-0000-0000-000034570000}"/>
    <cellStyle name="40% - Accent6 7 5 2 2" xfId="12040" xr:uid="{00000000-0005-0000-0000-000035570000}"/>
    <cellStyle name="40% - Accent6 7 5 2 2 2" xfId="25585" xr:uid="{00000000-0005-0000-0000-000036570000}"/>
    <cellStyle name="40% - Accent6 7 5 2 2_CountryRegionMap" xfId="34125" xr:uid="{00000000-0005-0000-0000-000037570000}"/>
    <cellStyle name="40% - Accent6 7 5 2 3" xfId="12041" xr:uid="{00000000-0005-0000-0000-000038570000}"/>
    <cellStyle name="40% - Accent6 7 5 2 3 2" xfId="25586" xr:uid="{00000000-0005-0000-0000-000039570000}"/>
    <cellStyle name="40% - Accent6 7 5 2 3_CountryRegionMap" xfId="34126" xr:uid="{00000000-0005-0000-0000-00003A570000}"/>
    <cellStyle name="40% - Accent6 7 5 2 4" xfId="25587" xr:uid="{00000000-0005-0000-0000-00003B570000}"/>
    <cellStyle name="40% - Accent6 7 5 2_Attribute (16-17)" xfId="12042" xr:uid="{00000000-0005-0000-0000-00003C570000}"/>
    <cellStyle name="40% - Accent6 7 5 3" xfId="12043" xr:uid="{00000000-0005-0000-0000-00003D570000}"/>
    <cellStyle name="40% - Accent6 7 5 3 2" xfId="25588" xr:uid="{00000000-0005-0000-0000-00003E570000}"/>
    <cellStyle name="40% - Accent6 7 5 3_CountryRegionMap" xfId="34127" xr:uid="{00000000-0005-0000-0000-00003F570000}"/>
    <cellStyle name="40% - Accent6 7 5 4" xfId="25589" xr:uid="{00000000-0005-0000-0000-000040570000}"/>
    <cellStyle name="40% - Accent6 7 5 5" xfId="25590" xr:uid="{00000000-0005-0000-0000-000041570000}"/>
    <cellStyle name="40% - Accent6 7 5 6" xfId="25591" xr:uid="{00000000-0005-0000-0000-000042570000}"/>
    <cellStyle name="40% - Accent6 7 5 7" xfId="25592" xr:uid="{00000000-0005-0000-0000-000043570000}"/>
    <cellStyle name="40% - Accent6 7 5_Attribute (16-17)" xfId="12044" xr:uid="{00000000-0005-0000-0000-000044570000}"/>
    <cellStyle name="40% - Accent6 7 6" xfId="12045" xr:uid="{00000000-0005-0000-0000-000045570000}"/>
    <cellStyle name="40% - Accent6 7 6 2" xfId="12046" xr:uid="{00000000-0005-0000-0000-000046570000}"/>
    <cellStyle name="40% - Accent6 7 6 2 2" xfId="12047" xr:uid="{00000000-0005-0000-0000-000047570000}"/>
    <cellStyle name="40% - Accent6 7 6 2 2 2" xfId="25593" xr:uid="{00000000-0005-0000-0000-000048570000}"/>
    <cellStyle name="40% - Accent6 7 6 2 2_CountryRegionMap" xfId="34128" xr:uid="{00000000-0005-0000-0000-000049570000}"/>
    <cellStyle name="40% - Accent6 7 6 2 3" xfId="12048" xr:uid="{00000000-0005-0000-0000-00004A570000}"/>
    <cellStyle name="40% - Accent6 7 6 2 3 2" xfId="25594" xr:uid="{00000000-0005-0000-0000-00004B570000}"/>
    <cellStyle name="40% - Accent6 7 6 2 3_CountryRegionMap" xfId="34129" xr:uid="{00000000-0005-0000-0000-00004C570000}"/>
    <cellStyle name="40% - Accent6 7 6 2 4" xfId="25595" xr:uid="{00000000-0005-0000-0000-00004D570000}"/>
    <cellStyle name="40% - Accent6 7 6 2_Attribute (16-17)" xfId="12049" xr:uid="{00000000-0005-0000-0000-00004E570000}"/>
    <cellStyle name="40% - Accent6 7 6 3" xfId="12050" xr:uid="{00000000-0005-0000-0000-00004F570000}"/>
    <cellStyle name="40% - Accent6 7 6 3 2" xfId="25596" xr:uid="{00000000-0005-0000-0000-000050570000}"/>
    <cellStyle name="40% - Accent6 7 6 3_CountryRegionMap" xfId="34130" xr:uid="{00000000-0005-0000-0000-000051570000}"/>
    <cellStyle name="40% - Accent6 7 6 4" xfId="25597" xr:uid="{00000000-0005-0000-0000-000052570000}"/>
    <cellStyle name="40% - Accent6 7 6 5" xfId="25598" xr:uid="{00000000-0005-0000-0000-000053570000}"/>
    <cellStyle name="40% - Accent6 7 6 6" xfId="25599" xr:uid="{00000000-0005-0000-0000-000054570000}"/>
    <cellStyle name="40% - Accent6 7 6 7" xfId="25600" xr:uid="{00000000-0005-0000-0000-000055570000}"/>
    <cellStyle name="40% - Accent6 7 6_Attribute (16-17)" xfId="12051" xr:uid="{00000000-0005-0000-0000-000056570000}"/>
    <cellStyle name="40% - Accent6 7 7" xfId="12052" xr:uid="{00000000-0005-0000-0000-000057570000}"/>
    <cellStyle name="40% - Accent6 7 7 2" xfId="12053" xr:uid="{00000000-0005-0000-0000-000058570000}"/>
    <cellStyle name="40% - Accent6 7 7 2 2" xfId="12054" xr:uid="{00000000-0005-0000-0000-000059570000}"/>
    <cellStyle name="40% - Accent6 7 7 2 2 2" xfId="25601" xr:uid="{00000000-0005-0000-0000-00005A570000}"/>
    <cellStyle name="40% - Accent6 7 7 2 2_CountryRegionMap" xfId="34131" xr:uid="{00000000-0005-0000-0000-00005B570000}"/>
    <cellStyle name="40% - Accent6 7 7 2 3" xfId="12055" xr:uid="{00000000-0005-0000-0000-00005C570000}"/>
    <cellStyle name="40% - Accent6 7 7 2 3 2" xfId="25602" xr:uid="{00000000-0005-0000-0000-00005D570000}"/>
    <cellStyle name="40% - Accent6 7 7 2 3_CountryRegionMap" xfId="34132" xr:uid="{00000000-0005-0000-0000-00005E570000}"/>
    <cellStyle name="40% - Accent6 7 7 2 4" xfId="25603" xr:uid="{00000000-0005-0000-0000-00005F570000}"/>
    <cellStyle name="40% - Accent6 7 7 2_Attribute (16-17)" xfId="12056" xr:uid="{00000000-0005-0000-0000-000060570000}"/>
    <cellStyle name="40% - Accent6 7 7 3" xfId="12057" xr:uid="{00000000-0005-0000-0000-000061570000}"/>
    <cellStyle name="40% - Accent6 7 7 3 2" xfId="25604" xr:uid="{00000000-0005-0000-0000-000062570000}"/>
    <cellStyle name="40% - Accent6 7 7 3_CountryRegionMap" xfId="34133" xr:uid="{00000000-0005-0000-0000-000063570000}"/>
    <cellStyle name="40% - Accent6 7 7 4" xfId="25605" xr:uid="{00000000-0005-0000-0000-000064570000}"/>
    <cellStyle name="40% - Accent6 7 7 5" xfId="25606" xr:uid="{00000000-0005-0000-0000-000065570000}"/>
    <cellStyle name="40% - Accent6 7 7 6" xfId="25607" xr:uid="{00000000-0005-0000-0000-000066570000}"/>
    <cellStyle name="40% - Accent6 7 7 7" xfId="25608" xr:uid="{00000000-0005-0000-0000-000067570000}"/>
    <cellStyle name="40% - Accent6 7 7_Attribute (16-17)" xfId="12058" xr:uid="{00000000-0005-0000-0000-000068570000}"/>
    <cellStyle name="40% - Accent6 7 8" xfId="12059" xr:uid="{00000000-0005-0000-0000-000069570000}"/>
    <cellStyle name="40% - Accent6 7 9" xfId="12060" xr:uid="{00000000-0005-0000-0000-00006A570000}"/>
    <cellStyle name="40% - Accent6 7_Attribute" xfId="18071" xr:uid="{00000000-0005-0000-0000-00006B570000}"/>
    <cellStyle name="40% - Accent6 8" xfId="314" xr:uid="{00000000-0005-0000-0000-00006C570000}"/>
    <cellStyle name="40% - Accent6 8 10" xfId="12061" xr:uid="{00000000-0005-0000-0000-00006D570000}"/>
    <cellStyle name="40% - Accent6 8 10 2" xfId="12062" xr:uid="{00000000-0005-0000-0000-00006E570000}"/>
    <cellStyle name="40% - Accent6 8 10 2 2" xfId="12063" xr:uid="{00000000-0005-0000-0000-00006F570000}"/>
    <cellStyle name="40% - Accent6 8 10 2 2 2" xfId="25609" xr:uid="{00000000-0005-0000-0000-000070570000}"/>
    <cellStyle name="40% - Accent6 8 10 2 2_CountryRegionMap" xfId="34134" xr:uid="{00000000-0005-0000-0000-000071570000}"/>
    <cellStyle name="40% - Accent6 8 10 2 3" xfId="12064" xr:uid="{00000000-0005-0000-0000-000072570000}"/>
    <cellStyle name="40% - Accent6 8 10 2 3 2" xfId="25610" xr:uid="{00000000-0005-0000-0000-000073570000}"/>
    <cellStyle name="40% - Accent6 8 10 2 3_CountryRegionMap" xfId="34135" xr:uid="{00000000-0005-0000-0000-000074570000}"/>
    <cellStyle name="40% - Accent6 8 10 2 4" xfId="25611" xr:uid="{00000000-0005-0000-0000-000075570000}"/>
    <cellStyle name="40% - Accent6 8 10 2_Attribute (16-17)" xfId="12065" xr:uid="{00000000-0005-0000-0000-000076570000}"/>
    <cellStyle name="40% - Accent6 8 10 3" xfId="12066" xr:uid="{00000000-0005-0000-0000-000077570000}"/>
    <cellStyle name="40% - Accent6 8 10 3 2" xfId="25612" xr:uid="{00000000-0005-0000-0000-000078570000}"/>
    <cellStyle name="40% - Accent6 8 10 3_CountryRegionMap" xfId="34136" xr:uid="{00000000-0005-0000-0000-000079570000}"/>
    <cellStyle name="40% - Accent6 8 10 4" xfId="12067" xr:uid="{00000000-0005-0000-0000-00007A570000}"/>
    <cellStyle name="40% - Accent6 8 10 4 2" xfId="25613" xr:uid="{00000000-0005-0000-0000-00007B570000}"/>
    <cellStyle name="40% - Accent6 8 10 4_CountryRegionMap" xfId="34137" xr:uid="{00000000-0005-0000-0000-00007C570000}"/>
    <cellStyle name="40% - Accent6 8 10 5" xfId="25614" xr:uid="{00000000-0005-0000-0000-00007D570000}"/>
    <cellStyle name="40% - Accent6 8 10_Attribute (16-17)" xfId="12068" xr:uid="{00000000-0005-0000-0000-00007E570000}"/>
    <cellStyle name="40% - Accent6 8 11" xfId="12069" xr:uid="{00000000-0005-0000-0000-00007F570000}"/>
    <cellStyle name="40% - Accent6 8 11 2" xfId="12070" xr:uid="{00000000-0005-0000-0000-000080570000}"/>
    <cellStyle name="40% - Accent6 8 11 2 2" xfId="25615" xr:uid="{00000000-0005-0000-0000-000081570000}"/>
    <cellStyle name="40% - Accent6 8 11 2_CountryRegionMap" xfId="34138" xr:uid="{00000000-0005-0000-0000-000082570000}"/>
    <cellStyle name="40% - Accent6 8 11 3" xfId="12071" xr:uid="{00000000-0005-0000-0000-000083570000}"/>
    <cellStyle name="40% - Accent6 8 11 3 2" xfId="25616" xr:uid="{00000000-0005-0000-0000-000084570000}"/>
    <cellStyle name="40% - Accent6 8 11 3_CountryRegionMap" xfId="34139" xr:uid="{00000000-0005-0000-0000-000085570000}"/>
    <cellStyle name="40% - Accent6 8 11 4" xfId="25617" xr:uid="{00000000-0005-0000-0000-000086570000}"/>
    <cellStyle name="40% - Accent6 8 11_Attribute (16-17)" xfId="12072" xr:uid="{00000000-0005-0000-0000-000087570000}"/>
    <cellStyle name="40% - Accent6 8 12" xfId="12073" xr:uid="{00000000-0005-0000-0000-000088570000}"/>
    <cellStyle name="40% - Accent6 8 12 2" xfId="25618" xr:uid="{00000000-0005-0000-0000-000089570000}"/>
    <cellStyle name="40% - Accent6 8 12_CountryRegionMap" xfId="34140" xr:uid="{00000000-0005-0000-0000-00008A570000}"/>
    <cellStyle name="40% - Accent6 8 13" xfId="25619" xr:uid="{00000000-0005-0000-0000-00008B570000}"/>
    <cellStyle name="40% - Accent6 8 14" xfId="25620" xr:uid="{00000000-0005-0000-0000-00008C570000}"/>
    <cellStyle name="40% - Accent6 8 15" xfId="25621" xr:uid="{00000000-0005-0000-0000-00008D570000}"/>
    <cellStyle name="40% - Accent6 8 16" xfId="25622" xr:uid="{00000000-0005-0000-0000-00008E570000}"/>
    <cellStyle name="40% - Accent6 8 17" xfId="25623" xr:uid="{00000000-0005-0000-0000-00008F570000}"/>
    <cellStyle name="40% - Accent6 8 18" xfId="25624" xr:uid="{00000000-0005-0000-0000-000090570000}"/>
    <cellStyle name="40% - Accent6 8 2" xfId="12074" xr:uid="{00000000-0005-0000-0000-000091570000}"/>
    <cellStyle name="40% - Accent6 8 2 10" xfId="12075" xr:uid="{00000000-0005-0000-0000-000092570000}"/>
    <cellStyle name="40% - Accent6 8 2 10 2" xfId="25625" xr:uid="{00000000-0005-0000-0000-000093570000}"/>
    <cellStyle name="40% - Accent6 8 2 10_CountryRegionMap" xfId="34141" xr:uid="{00000000-0005-0000-0000-000094570000}"/>
    <cellStyle name="40% - Accent6 8 2 11" xfId="25626" xr:uid="{00000000-0005-0000-0000-000095570000}"/>
    <cellStyle name="40% - Accent6 8 2 2" xfId="12076" xr:uid="{00000000-0005-0000-0000-000096570000}"/>
    <cellStyle name="40% - Accent6 8 2 2 10" xfId="25627" xr:uid="{00000000-0005-0000-0000-000097570000}"/>
    <cellStyle name="40% - Accent6 8 2 2 2" xfId="12077" xr:uid="{00000000-0005-0000-0000-000098570000}"/>
    <cellStyle name="40% - Accent6 8 2 2 2 2" xfId="12078" xr:uid="{00000000-0005-0000-0000-000099570000}"/>
    <cellStyle name="40% - Accent6 8 2 2 2 2 2" xfId="12079" xr:uid="{00000000-0005-0000-0000-00009A570000}"/>
    <cellStyle name="40% - Accent6 8 2 2 2 2 2 2" xfId="25628" xr:uid="{00000000-0005-0000-0000-00009B570000}"/>
    <cellStyle name="40% - Accent6 8 2 2 2 2 2_CountryRegionMap" xfId="34142" xr:uid="{00000000-0005-0000-0000-00009C570000}"/>
    <cellStyle name="40% - Accent6 8 2 2 2 2 3" xfId="12080" xr:uid="{00000000-0005-0000-0000-00009D570000}"/>
    <cellStyle name="40% - Accent6 8 2 2 2 2 3 2" xfId="25629" xr:uid="{00000000-0005-0000-0000-00009E570000}"/>
    <cellStyle name="40% - Accent6 8 2 2 2 2 3_CountryRegionMap" xfId="34143" xr:uid="{00000000-0005-0000-0000-00009F570000}"/>
    <cellStyle name="40% - Accent6 8 2 2 2 2 4" xfId="25630" xr:uid="{00000000-0005-0000-0000-0000A0570000}"/>
    <cellStyle name="40% - Accent6 8 2 2 2 2_Attribute (16-17)" xfId="12081" xr:uid="{00000000-0005-0000-0000-0000A1570000}"/>
    <cellStyle name="40% - Accent6 8 2 2 2 3" xfId="12082" xr:uid="{00000000-0005-0000-0000-0000A2570000}"/>
    <cellStyle name="40% - Accent6 8 2 2 2 3 2" xfId="25631" xr:uid="{00000000-0005-0000-0000-0000A3570000}"/>
    <cellStyle name="40% - Accent6 8 2 2 2 3_CountryRegionMap" xfId="34144" xr:uid="{00000000-0005-0000-0000-0000A4570000}"/>
    <cellStyle name="40% - Accent6 8 2 2 2 4" xfId="25632" xr:uid="{00000000-0005-0000-0000-0000A5570000}"/>
    <cellStyle name="40% - Accent6 8 2 2 2 5" xfId="25633" xr:uid="{00000000-0005-0000-0000-0000A6570000}"/>
    <cellStyle name="40% - Accent6 8 2 2 2 6" xfId="25634" xr:uid="{00000000-0005-0000-0000-0000A7570000}"/>
    <cellStyle name="40% - Accent6 8 2 2 2 7" xfId="25635" xr:uid="{00000000-0005-0000-0000-0000A8570000}"/>
    <cellStyle name="40% - Accent6 8 2 2 2_Attribute (16-17)" xfId="12083" xr:uid="{00000000-0005-0000-0000-0000A9570000}"/>
    <cellStyle name="40% - Accent6 8 2 2 3" xfId="12084" xr:uid="{00000000-0005-0000-0000-0000AA570000}"/>
    <cellStyle name="40% - Accent6 8 2 2 3 2" xfId="12085" xr:uid="{00000000-0005-0000-0000-0000AB570000}"/>
    <cellStyle name="40% - Accent6 8 2 2 3 2 2" xfId="12086" xr:uid="{00000000-0005-0000-0000-0000AC570000}"/>
    <cellStyle name="40% - Accent6 8 2 2 3 2 2 2" xfId="25636" xr:uid="{00000000-0005-0000-0000-0000AD570000}"/>
    <cellStyle name="40% - Accent6 8 2 2 3 2 2_CountryRegionMap" xfId="34145" xr:uid="{00000000-0005-0000-0000-0000AE570000}"/>
    <cellStyle name="40% - Accent6 8 2 2 3 2 3" xfId="12087" xr:uid="{00000000-0005-0000-0000-0000AF570000}"/>
    <cellStyle name="40% - Accent6 8 2 2 3 2 3 2" xfId="25637" xr:uid="{00000000-0005-0000-0000-0000B0570000}"/>
    <cellStyle name="40% - Accent6 8 2 2 3 2 3_CountryRegionMap" xfId="34146" xr:uid="{00000000-0005-0000-0000-0000B1570000}"/>
    <cellStyle name="40% - Accent6 8 2 2 3 2 4" xfId="25638" xr:uid="{00000000-0005-0000-0000-0000B2570000}"/>
    <cellStyle name="40% - Accent6 8 2 2 3 2_Attribute (16-17)" xfId="12088" xr:uid="{00000000-0005-0000-0000-0000B3570000}"/>
    <cellStyle name="40% - Accent6 8 2 2 3 3" xfId="12089" xr:uid="{00000000-0005-0000-0000-0000B4570000}"/>
    <cellStyle name="40% - Accent6 8 2 2 3 3 2" xfId="25639" xr:uid="{00000000-0005-0000-0000-0000B5570000}"/>
    <cellStyle name="40% - Accent6 8 2 2 3 3_CountryRegionMap" xfId="34147" xr:uid="{00000000-0005-0000-0000-0000B6570000}"/>
    <cellStyle name="40% - Accent6 8 2 2 3 4" xfId="25640" xr:uid="{00000000-0005-0000-0000-0000B7570000}"/>
    <cellStyle name="40% - Accent6 8 2 2 3 5" xfId="25641" xr:uid="{00000000-0005-0000-0000-0000B8570000}"/>
    <cellStyle name="40% - Accent6 8 2 2 3 6" xfId="25642" xr:uid="{00000000-0005-0000-0000-0000B9570000}"/>
    <cellStyle name="40% - Accent6 8 2 2 3 7" xfId="25643" xr:uid="{00000000-0005-0000-0000-0000BA570000}"/>
    <cellStyle name="40% - Accent6 8 2 2 3_Attribute (16-17)" xfId="12090" xr:uid="{00000000-0005-0000-0000-0000BB570000}"/>
    <cellStyle name="40% - Accent6 8 2 2 4" xfId="12091" xr:uid="{00000000-0005-0000-0000-0000BC570000}"/>
    <cellStyle name="40% - Accent6 8 2 2 4 2" xfId="12092" xr:uid="{00000000-0005-0000-0000-0000BD570000}"/>
    <cellStyle name="40% - Accent6 8 2 2 4 2 2" xfId="12093" xr:uid="{00000000-0005-0000-0000-0000BE570000}"/>
    <cellStyle name="40% - Accent6 8 2 2 4 2 2 2" xfId="25644" xr:uid="{00000000-0005-0000-0000-0000BF570000}"/>
    <cellStyle name="40% - Accent6 8 2 2 4 2 2_CountryRegionMap" xfId="34148" xr:uid="{00000000-0005-0000-0000-0000C0570000}"/>
    <cellStyle name="40% - Accent6 8 2 2 4 2 3" xfId="12094" xr:uid="{00000000-0005-0000-0000-0000C1570000}"/>
    <cellStyle name="40% - Accent6 8 2 2 4 2 3 2" xfId="25645" xr:uid="{00000000-0005-0000-0000-0000C2570000}"/>
    <cellStyle name="40% - Accent6 8 2 2 4 2 3_CountryRegionMap" xfId="34149" xr:uid="{00000000-0005-0000-0000-0000C3570000}"/>
    <cellStyle name="40% - Accent6 8 2 2 4 2 4" xfId="25646" xr:uid="{00000000-0005-0000-0000-0000C4570000}"/>
    <cellStyle name="40% - Accent6 8 2 2 4 2_Attribute (16-17)" xfId="12095" xr:uid="{00000000-0005-0000-0000-0000C5570000}"/>
    <cellStyle name="40% - Accent6 8 2 2 4 3" xfId="12096" xr:uid="{00000000-0005-0000-0000-0000C6570000}"/>
    <cellStyle name="40% - Accent6 8 2 2 4 3 2" xfId="25647" xr:uid="{00000000-0005-0000-0000-0000C7570000}"/>
    <cellStyle name="40% - Accent6 8 2 2 4 3_CountryRegionMap" xfId="34150" xr:uid="{00000000-0005-0000-0000-0000C8570000}"/>
    <cellStyle name="40% - Accent6 8 2 2 4 4" xfId="25648" xr:uid="{00000000-0005-0000-0000-0000C9570000}"/>
    <cellStyle name="40% - Accent6 8 2 2 4 5" xfId="25649" xr:uid="{00000000-0005-0000-0000-0000CA570000}"/>
    <cellStyle name="40% - Accent6 8 2 2 4 6" xfId="25650" xr:uid="{00000000-0005-0000-0000-0000CB570000}"/>
    <cellStyle name="40% - Accent6 8 2 2 4 7" xfId="25651" xr:uid="{00000000-0005-0000-0000-0000CC570000}"/>
    <cellStyle name="40% - Accent6 8 2 2 4_Attribute (16-17)" xfId="12097" xr:uid="{00000000-0005-0000-0000-0000CD570000}"/>
    <cellStyle name="40% - Accent6 8 2 2 5" xfId="12098" xr:uid="{00000000-0005-0000-0000-0000CE570000}"/>
    <cellStyle name="40% - Accent6 8 2 2 6" xfId="12099" xr:uid="{00000000-0005-0000-0000-0000CF570000}"/>
    <cellStyle name="40% - Accent6 8 2 2 7" xfId="12100" xr:uid="{00000000-0005-0000-0000-0000D0570000}"/>
    <cellStyle name="40% - Accent6 8 2 2 7 2" xfId="12101" xr:uid="{00000000-0005-0000-0000-0000D1570000}"/>
    <cellStyle name="40% - Accent6 8 2 2 7 2 2" xfId="12102" xr:uid="{00000000-0005-0000-0000-0000D2570000}"/>
    <cellStyle name="40% - Accent6 8 2 2 7 2 2 2" xfId="25652" xr:uid="{00000000-0005-0000-0000-0000D3570000}"/>
    <cellStyle name="40% - Accent6 8 2 2 7 2 2_CountryRegionMap" xfId="34151" xr:uid="{00000000-0005-0000-0000-0000D4570000}"/>
    <cellStyle name="40% - Accent6 8 2 2 7 2 3" xfId="12103" xr:uid="{00000000-0005-0000-0000-0000D5570000}"/>
    <cellStyle name="40% - Accent6 8 2 2 7 2 3 2" xfId="25653" xr:uid="{00000000-0005-0000-0000-0000D6570000}"/>
    <cellStyle name="40% - Accent6 8 2 2 7 2 3_CountryRegionMap" xfId="34152" xr:uid="{00000000-0005-0000-0000-0000D7570000}"/>
    <cellStyle name="40% - Accent6 8 2 2 7 2 4" xfId="25654" xr:uid="{00000000-0005-0000-0000-0000D8570000}"/>
    <cellStyle name="40% - Accent6 8 2 2 7 2_Attribute (16-17)" xfId="12104" xr:uid="{00000000-0005-0000-0000-0000D9570000}"/>
    <cellStyle name="40% - Accent6 8 2 2 7 3" xfId="12105" xr:uid="{00000000-0005-0000-0000-0000DA570000}"/>
    <cellStyle name="40% - Accent6 8 2 2 7 3 2" xfId="25655" xr:uid="{00000000-0005-0000-0000-0000DB570000}"/>
    <cellStyle name="40% - Accent6 8 2 2 7 3_CountryRegionMap" xfId="34153" xr:uid="{00000000-0005-0000-0000-0000DC570000}"/>
    <cellStyle name="40% - Accent6 8 2 2 7 4" xfId="12106" xr:uid="{00000000-0005-0000-0000-0000DD570000}"/>
    <cellStyle name="40% - Accent6 8 2 2 7 4 2" xfId="25656" xr:uid="{00000000-0005-0000-0000-0000DE570000}"/>
    <cellStyle name="40% - Accent6 8 2 2 7 4_CountryRegionMap" xfId="34154" xr:uid="{00000000-0005-0000-0000-0000DF570000}"/>
    <cellStyle name="40% - Accent6 8 2 2 7 5" xfId="25657" xr:uid="{00000000-0005-0000-0000-0000E0570000}"/>
    <cellStyle name="40% - Accent6 8 2 2 7_Attribute (16-17)" xfId="12107" xr:uid="{00000000-0005-0000-0000-0000E1570000}"/>
    <cellStyle name="40% - Accent6 8 2 2 8" xfId="12108" xr:uid="{00000000-0005-0000-0000-0000E2570000}"/>
    <cellStyle name="40% - Accent6 8 2 2 8 2" xfId="12109" xr:uid="{00000000-0005-0000-0000-0000E3570000}"/>
    <cellStyle name="40% - Accent6 8 2 2 8 2 2" xfId="25658" xr:uid="{00000000-0005-0000-0000-0000E4570000}"/>
    <cellStyle name="40% - Accent6 8 2 2 8 2_CountryRegionMap" xfId="34155" xr:uid="{00000000-0005-0000-0000-0000E5570000}"/>
    <cellStyle name="40% - Accent6 8 2 2 8 3" xfId="12110" xr:uid="{00000000-0005-0000-0000-0000E6570000}"/>
    <cellStyle name="40% - Accent6 8 2 2 8 3 2" xfId="25659" xr:uid="{00000000-0005-0000-0000-0000E7570000}"/>
    <cellStyle name="40% - Accent6 8 2 2 8 3_CountryRegionMap" xfId="34156" xr:uid="{00000000-0005-0000-0000-0000E8570000}"/>
    <cellStyle name="40% - Accent6 8 2 2 8 4" xfId="25660" xr:uid="{00000000-0005-0000-0000-0000E9570000}"/>
    <cellStyle name="40% - Accent6 8 2 2 8_Attribute (16-17)" xfId="12111" xr:uid="{00000000-0005-0000-0000-0000EA570000}"/>
    <cellStyle name="40% - Accent6 8 2 2 9" xfId="12112" xr:uid="{00000000-0005-0000-0000-0000EB570000}"/>
    <cellStyle name="40% - Accent6 8 2 2 9 2" xfId="25661" xr:uid="{00000000-0005-0000-0000-0000EC570000}"/>
    <cellStyle name="40% - Accent6 8 2 2 9_CountryRegionMap" xfId="34157" xr:uid="{00000000-0005-0000-0000-0000ED570000}"/>
    <cellStyle name="40% - Accent6 8 2 2_Attribute (16-17)" xfId="12113" xr:uid="{00000000-0005-0000-0000-0000EE570000}"/>
    <cellStyle name="40% - Accent6 8 2 3" xfId="12114" xr:uid="{00000000-0005-0000-0000-0000EF570000}"/>
    <cellStyle name="40% - Accent6 8 2 3 2" xfId="12115" xr:uid="{00000000-0005-0000-0000-0000F0570000}"/>
    <cellStyle name="40% - Accent6 8 2 3 2 2" xfId="12116" xr:uid="{00000000-0005-0000-0000-0000F1570000}"/>
    <cellStyle name="40% - Accent6 8 2 3 2 2 2" xfId="25662" xr:uid="{00000000-0005-0000-0000-0000F2570000}"/>
    <cellStyle name="40% - Accent6 8 2 3 2 2_CountryRegionMap" xfId="34158" xr:uid="{00000000-0005-0000-0000-0000F3570000}"/>
    <cellStyle name="40% - Accent6 8 2 3 2 3" xfId="12117" xr:uid="{00000000-0005-0000-0000-0000F4570000}"/>
    <cellStyle name="40% - Accent6 8 2 3 2 3 2" xfId="25663" xr:uid="{00000000-0005-0000-0000-0000F5570000}"/>
    <cellStyle name="40% - Accent6 8 2 3 2 3_CountryRegionMap" xfId="34159" xr:uid="{00000000-0005-0000-0000-0000F6570000}"/>
    <cellStyle name="40% - Accent6 8 2 3 2 4" xfId="25664" xr:uid="{00000000-0005-0000-0000-0000F7570000}"/>
    <cellStyle name="40% - Accent6 8 2 3 2_Attribute (16-17)" xfId="12118" xr:uid="{00000000-0005-0000-0000-0000F8570000}"/>
    <cellStyle name="40% - Accent6 8 2 3 3" xfId="12119" xr:uid="{00000000-0005-0000-0000-0000F9570000}"/>
    <cellStyle name="40% - Accent6 8 2 3 3 2" xfId="25665" xr:uid="{00000000-0005-0000-0000-0000FA570000}"/>
    <cellStyle name="40% - Accent6 8 2 3 3_CountryRegionMap" xfId="34160" xr:uid="{00000000-0005-0000-0000-0000FB570000}"/>
    <cellStyle name="40% - Accent6 8 2 3 4" xfId="25666" xr:uid="{00000000-0005-0000-0000-0000FC570000}"/>
    <cellStyle name="40% - Accent6 8 2 3 5" xfId="25667" xr:uid="{00000000-0005-0000-0000-0000FD570000}"/>
    <cellStyle name="40% - Accent6 8 2 3 6" xfId="25668" xr:uid="{00000000-0005-0000-0000-0000FE570000}"/>
    <cellStyle name="40% - Accent6 8 2 3 7" xfId="25669" xr:uid="{00000000-0005-0000-0000-0000FF570000}"/>
    <cellStyle name="40% - Accent6 8 2 3_Attribute (16-17)" xfId="12120" xr:uid="{00000000-0005-0000-0000-000000580000}"/>
    <cellStyle name="40% - Accent6 8 2 4" xfId="12121" xr:uid="{00000000-0005-0000-0000-000001580000}"/>
    <cellStyle name="40% - Accent6 8 2 4 2" xfId="12122" xr:uid="{00000000-0005-0000-0000-000002580000}"/>
    <cellStyle name="40% - Accent6 8 2 4 2 2" xfId="12123" xr:uid="{00000000-0005-0000-0000-000003580000}"/>
    <cellStyle name="40% - Accent6 8 2 4 2 2 2" xfId="25670" xr:uid="{00000000-0005-0000-0000-000004580000}"/>
    <cellStyle name="40% - Accent6 8 2 4 2 2_CountryRegionMap" xfId="34161" xr:uid="{00000000-0005-0000-0000-000005580000}"/>
    <cellStyle name="40% - Accent6 8 2 4 2 3" xfId="12124" xr:uid="{00000000-0005-0000-0000-000006580000}"/>
    <cellStyle name="40% - Accent6 8 2 4 2 3 2" xfId="25671" xr:uid="{00000000-0005-0000-0000-000007580000}"/>
    <cellStyle name="40% - Accent6 8 2 4 2 3_CountryRegionMap" xfId="34162" xr:uid="{00000000-0005-0000-0000-000008580000}"/>
    <cellStyle name="40% - Accent6 8 2 4 2 4" xfId="25672" xr:uid="{00000000-0005-0000-0000-000009580000}"/>
    <cellStyle name="40% - Accent6 8 2 4 2_Attribute (16-17)" xfId="12125" xr:uid="{00000000-0005-0000-0000-00000A580000}"/>
    <cellStyle name="40% - Accent6 8 2 4 3" xfId="12126" xr:uid="{00000000-0005-0000-0000-00000B580000}"/>
    <cellStyle name="40% - Accent6 8 2 4 3 2" xfId="25673" xr:uid="{00000000-0005-0000-0000-00000C580000}"/>
    <cellStyle name="40% - Accent6 8 2 4 3_CountryRegionMap" xfId="34163" xr:uid="{00000000-0005-0000-0000-00000D580000}"/>
    <cellStyle name="40% - Accent6 8 2 4 4" xfId="25674" xr:uid="{00000000-0005-0000-0000-00000E580000}"/>
    <cellStyle name="40% - Accent6 8 2 4 5" xfId="25675" xr:uid="{00000000-0005-0000-0000-00000F580000}"/>
    <cellStyle name="40% - Accent6 8 2 4 6" xfId="25676" xr:uid="{00000000-0005-0000-0000-000010580000}"/>
    <cellStyle name="40% - Accent6 8 2 4 7" xfId="25677" xr:uid="{00000000-0005-0000-0000-000011580000}"/>
    <cellStyle name="40% - Accent6 8 2 4_Attribute (16-17)" xfId="12127" xr:uid="{00000000-0005-0000-0000-000012580000}"/>
    <cellStyle name="40% - Accent6 8 2 5" xfId="12128" xr:uid="{00000000-0005-0000-0000-000013580000}"/>
    <cellStyle name="40% - Accent6 8 2 5 2" xfId="12129" xr:uid="{00000000-0005-0000-0000-000014580000}"/>
    <cellStyle name="40% - Accent6 8 2 5 2 2" xfId="12130" xr:uid="{00000000-0005-0000-0000-000015580000}"/>
    <cellStyle name="40% - Accent6 8 2 5 2 2 2" xfId="25678" xr:uid="{00000000-0005-0000-0000-000016580000}"/>
    <cellStyle name="40% - Accent6 8 2 5 2 2_CountryRegionMap" xfId="34164" xr:uid="{00000000-0005-0000-0000-000017580000}"/>
    <cellStyle name="40% - Accent6 8 2 5 2 3" xfId="12131" xr:uid="{00000000-0005-0000-0000-000018580000}"/>
    <cellStyle name="40% - Accent6 8 2 5 2 3 2" xfId="25679" xr:uid="{00000000-0005-0000-0000-000019580000}"/>
    <cellStyle name="40% - Accent6 8 2 5 2 3_CountryRegionMap" xfId="34165" xr:uid="{00000000-0005-0000-0000-00001A580000}"/>
    <cellStyle name="40% - Accent6 8 2 5 2 4" xfId="25680" xr:uid="{00000000-0005-0000-0000-00001B580000}"/>
    <cellStyle name="40% - Accent6 8 2 5 2_Attribute (16-17)" xfId="12132" xr:uid="{00000000-0005-0000-0000-00001C580000}"/>
    <cellStyle name="40% - Accent6 8 2 5 3" xfId="12133" xr:uid="{00000000-0005-0000-0000-00001D580000}"/>
    <cellStyle name="40% - Accent6 8 2 5 3 2" xfId="25681" xr:uid="{00000000-0005-0000-0000-00001E580000}"/>
    <cellStyle name="40% - Accent6 8 2 5 3_CountryRegionMap" xfId="34166" xr:uid="{00000000-0005-0000-0000-00001F580000}"/>
    <cellStyle name="40% - Accent6 8 2 5 4" xfId="25682" xr:uid="{00000000-0005-0000-0000-000020580000}"/>
    <cellStyle name="40% - Accent6 8 2 5 5" xfId="25683" xr:uid="{00000000-0005-0000-0000-000021580000}"/>
    <cellStyle name="40% - Accent6 8 2 5 6" xfId="25684" xr:uid="{00000000-0005-0000-0000-000022580000}"/>
    <cellStyle name="40% - Accent6 8 2 5 7" xfId="25685" xr:uid="{00000000-0005-0000-0000-000023580000}"/>
    <cellStyle name="40% - Accent6 8 2 5_Attribute (16-17)" xfId="12134" xr:uid="{00000000-0005-0000-0000-000024580000}"/>
    <cellStyle name="40% - Accent6 8 2 6" xfId="12135" xr:uid="{00000000-0005-0000-0000-000025580000}"/>
    <cellStyle name="40% - Accent6 8 2 7" xfId="12136" xr:uid="{00000000-0005-0000-0000-000026580000}"/>
    <cellStyle name="40% - Accent6 8 2 8" xfId="12137" xr:uid="{00000000-0005-0000-0000-000027580000}"/>
    <cellStyle name="40% - Accent6 8 2 8 2" xfId="12138" xr:uid="{00000000-0005-0000-0000-000028580000}"/>
    <cellStyle name="40% - Accent6 8 2 8 2 2" xfId="12139" xr:uid="{00000000-0005-0000-0000-000029580000}"/>
    <cellStyle name="40% - Accent6 8 2 8 2 2 2" xfId="25686" xr:uid="{00000000-0005-0000-0000-00002A580000}"/>
    <cellStyle name="40% - Accent6 8 2 8 2 2_CountryRegionMap" xfId="34167" xr:uid="{00000000-0005-0000-0000-00002B580000}"/>
    <cellStyle name="40% - Accent6 8 2 8 2 3" xfId="12140" xr:uid="{00000000-0005-0000-0000-00002C580000}"/>
    <cellStyle name="40% - Accent6 8 2 8 2 3 2" xfId="25687" xr:uid="{00000000-0005-0000-0000-00002D580000}"/>
    <cellStyle name="40% - Accent6 8 2 8 2 3_CountryRegionMap" xfId="34168" xr:uid="{00000000-0005-0000-0000-00002E580000}"/>
    <cellStyle name="40% - Accent6 8 2 8 2 4" xfId="25688" xr:uid="{00000000-0005-0000-0000-00002F580000}"/>
    <cellStyle name="40% - Accent6 8 2 8 2_Attribute (16-17)" xfId="12141" xr:uid="{00000000-0005-0000-0000-000030580000}"/>
    <cellStyle name="40% - Accent6 8 2 8 3" xfId="12142" xr:uid="{00000000-0005-0000-0000-000031580000}"/>
    <cellStyle name="40% - Accent6 8 2 8 3 2" xfId="25689" xr:uid="{00000000-0005-0000-0000-000032580000}"/>
    <cellStyle name="40% - Accent6 8 2 8 3_CountryRegionMap" xfId="34169" xr:uid="{00000000-0005-0000-0000-000033580000}"/>
    <cellStyle name="40% - Accent6 8 2 8 4" xfId="12143" xr:uid="{00000000-0005-0000-0000-000034580000}"/>
    <cellStyle name="40% - Accent6 8 2 8 4 2" xfId="25690" xr:uid="{00000000-0005-0000-0000-000035580000}"/>
    <cellStyle name="40% - Accent6 8 2 8 4_CountryRegionMap" xfId="34170" xr:uid="{00000000-0005-0000-0000-000036580000}"/>
    <cellStyle name="40% - Accent6 8 2 8 5" xfId="25691" xr:uid="{00000000-0005-0000-0000-000037580000}"/>
    <cellStyle name="40% - Accent6 8 2 8_Attribute (16-17)" xfId="12144" xr:uid="{00000000-0005-0000-0000-000038580000}"/>
    <cellStyle name="40% - Accent6 8 2 9" xfId="12145" xr:uid="{00000000-0005-0000-0000-000039580000}"/>
    <cellStyle name="40% - Accent6 8 2 9 2" xfId="12146" xr:uid="{00000000-0005-0000-0000-00003A580000}"/>
    <cellStyle name="40% - Accent6 8 2 9 2 2" xfId="25692" xr:uid="{00000000-0005-0000-0000-00003B580000}"/>
    <cellStyle name="40% - Accent6 8 2 9 2_CountryRegionMap" xfId="34171" xr:uid="{00000000-0005-0000-0000-00003C580000}"/>
    <cellStyle name="40% - Accent6 8 2 9 3" xfId="12147" xr:uid="{00000000-0005-0000-0000-00003D580000}"/>
    <cellStyle name="40% - Accent6 8 2 9 3 2" xfId="25693" xr:uid="{00000000-0005-0000-0000-00003E580000}"/>
    <cellStyle name="40% - Accent6 8 2 9 3_CountryRegionMap" xfId="34172" xr:uid="{00000000-0005-0000-0000-00003F580000}"/>
    <cellStyle name="40% - Accent6 8 2 9 4" xfId="25694" xr:uid="{00000000-0005-0000-0000-000040580000}"/>
    <cellStyle name="40% - Accent6 8 2 9_Attribute (16-17)" xfId="12148" xr:uid="{00000000-0005-0000-0000-000041580000}"/>
    <cellStyle name="40% - Accent6 8 2_Attribute (16-17)" xfId="12149" xr:uid="{00000000-0005-0000-0000-000042580000}"/>
    <cellStyle name="40% - Accent6 8 3" xfId="12150" xr:uid="{00000000-0005-0000-0000-000043580000}"/>
    <cellStyle name="40% - Accent6 8 3 10" xfId="25695" xr:uid="{00000000-0005-0000-0000-000044580000}"/>
    <cellStyle name="40% - Accent6 8 3 2" xfId="12151" xr:uid="{00000000-0005-0000-0000-000045580000}"/>
    <cellStyle name="40% - Accent6 8 3 2 2" xfId="12152" xr:uid="{00000000-0005-0000-0000-000046580000}"/>
    <cellStyle name="40% - Accent6 8 3 2 2 2" xfId="12153" xr:uid="{00000000-0005-0000-0000-000047580000}"/>
    <cellStyle name="40% - Accent6 8 3 2 2 2 2" xfId="25696" xr:uid="{00000000-0005-0000-0000-000048580000}"/>
    <cellStyle name="40% - Accent6 8 3 2 2 2_CountryRegionMap" xfId="34173" xr:uid="{00000000-0005-0000-0000-000049580000}"/>
    <cellStyle name="40% - Accent6 8 3 2 2 3" xfId="12154" xr:uid="{00000000-0005-0000-0000-00004A580000}"/>
    <cellStyle name="40% - Accent6 8 3 2 2 3 2" xfId="25697" xr:uid="{00000000-0005-0000-0000-00004B580000}"/>
    <cellStyle name="40% - Accent6 8 3 2 2 3_CountryRegionMap" xfId="34174" xr:uid="{00000000-0005-0000-0000-00004C580000}"/>
    <cellStyle name="40% - Accent6 8 3 2 2 4" xfId="25698" xr:uid="{00000000-0005-0000-0000-00004D580000}"/>
    <cellStyle name="40% - Accent6 8 3 2 2_Attribute (16-17)" xfId="12155" xr:uid="{00000000-0005-0000-0000-00004E580000}"/>
    <cellStyle name="40% - Accent6 8 3 2 3" xfId="12156" xr:uid="{00000000-0005-0000-0000-00004F580000}"/>
    <cellStyle name="40% - Accent6 8 3 2 3 2" xfId="25699" xr:uid="{00000000-0005-0000-0000-000050580000}"/>
    <cellStyle name="40% - Accent6 8 3 2 3_CountryRegionMap" xfId="34175" xr:uid="{00000000-0005-0000-0000-000051580000}"/>
    <cellStyle name="40% - Accent6 8 3 2 4" xfId="25700" xr:uid="{00000000-0005-0000-0000-000052580000}"/>
    <cellStyle name="40% - Accent6 8 3 2 5" xfId="25701" xr:uid="{00000000-0005-0000-0000-000053580000}"/>
    <cellStyle name="40% - Accent6 8 3 2 6" xfId="25702" xr:uid="{00000000-0005-0000-0000-000054580000}"/>
    <cellStyle name="40% - Accent6 8 3 2 7" xfId="25703" xr:uid="{00000000-0005-0000-0000-000055580000}"/>
    <cellStyle name="40% - Accent6 8 3 2_Attribute (16-17)" xfId="12157" xr:uid="{00000000-0005-0000-0000-000056580000}"/>
    <cellStyle name="40% - Accent6 8 3 3" xfId="12158" xr:uid="{00000000-0005-0000-0000-000057580000}"/>
    <cellStyle name="40% - Accent6 8 3 3 2" xfId="12159" xr:uid="{00000000-0005-0000-0000-000058580000}"/>
    <cellStyle name="40% - Accent6 8 3 3 2 2" xfId="12160" xr:uid="{00000000-0005-0000-0000-000059580000}"/>
    <cellStyle name="40% - Accent6 8 3 3 2 2 2" xfId="25704" xr:uid="{00000000-0005-0000-0000-00005A580000}"/>
    <cellStyle name="40% - Accent6 8 3 3 2 2_CountryRegionMap" xfId="34176" xr:uid="{00000000-0005-0000-0000-00005B580000}"/>
    <cellStyle name="40% - Accent6 8 3 3 2 3" xfId="12161" xr:uid="{00000000-0005-0000-0000-00005C580000}"/>
    <cellStyle name="40% - Accent6 8 3 3 2 3 2" xfId="25705" xr:uid="{00000000-0005-0000-0000-00005D580000}"/>
    <cellStyle name="40% - Accent6 8 3 3 2 3_CountryRegionMap" xfId="34177" xr:uid="{00000000-0005-0000-0000-00005E580000}"/>
    <cellStyle name="40% - Accent6 8 3 3 2 4" xfId="25706" xr:uid="{00000000-0005-0000-0000-00005F580000}"/>
    <cellStyle name="40% - Accent6 8 3 3 2_Attribute (16-17)" xfId="12162" xr:uid="{00000000-0005-0000-0000-000060580000}"/>
    <cellStyle name="40% - Accent6 8 3 3 3" xfId="12163" xr:uid="{00000000-0005-0000-0000-000061580000}"/>
    <cellStyle name="40% - Accent6 8 3 3 3 2" xfId="25707" xr:uid="{00000000-0005-0000-0000-000062580000}"/>
    <cellStyle name="40% - Accent6 8 3 3 3_CountryRegionMap" xfId="34178" xr:uid="{00000000-0005-0000-0000-000063580000}"/>
    <cellStyle name="40% - Accent6 8 3 3 4" xfId="25708" xr:uid="{00000000-0005-0000-0000-000064580000}"/>
    <cellStyle name="40% - Accent6 8 3 3 5" xfId="25709" xr:uid="{00000000-0005-0000-0000-000065580000}"/>
    <cellStyle name="40% - Accent6 8 3 3 6" xfId="25710" xr:uid="{00000000-0005-0000-0000-000066580000}"/>
    <cellStyle name="40% - Accent6 8 3 3 7" xfId="25711" xr:uid="{00000000-0005-0000-0000-000067580000}"/>
    <cellStyle name="40% - Accent6 8 3 3_Attribute (16-17)" xfId="12164" xr:uid="{00000000-0005-0000-0000-000068580000}"/>
    <cellStyle name="40% - Accent6 8 3 4" xfId="12165" xr:uid="{00000000-0005-0000-0000-000069580000}"/>
    <cellStyle name="40% - Accent6 8 3 4 2" xfId="12166" xr:uid="{00000000-0005-0000-0000-00006A580000}"/>
    <cellStyle name="40% - Accent6 8 3 4 2 2" xfId="12167" xr:uid="{00000000-0005-0000-0000-00006B580000}"/>
    <cellStyle name="40% - Accent6 8 3 4 2 2 2" xfId="25712" xr:uid="{00000000-0005-0000-0000-00006C580000}"/>
    <cellStyle name="40% - Accent6 8 3 4 2 2_CountryRegionMap" xfId="34179" xr:uid="{00000000-0005-0000-0000-00006D580000}"/>
    <cellStyle name="40% - Accent6 8 3 4 2 3" xfId="12168" xr:uid="{00000000-0005-0000-0000-00006E580000}"/>
    <cellStyle name="40% - Accent6 8 3 4 2 3 2" xfId="25713" xr:uid="{00000000-0005-0000-0000-00006F580000}"/>
    <cellStyle name="40% - Accent6 8 3 4 2 3_CountryRegionMap" xfId="34180" xr:uid="{00000000-0005-0000-0000-000070580000}"/>
    <cellStyle name="40% - Accent6 8 3 4 2 4" xfId="25714" xr:uid="{00000000-0005-0000-0000-000071580000}"/>
    <cellStyle name="40% - Accent6 8 3 4 2_Attribute (16-17)" xfId="12169" xr:uid="{00000000-0005-0000-0000-000072580000}"/>
    <cellStyle name="40% - Accent6 8 3 4 3" xfId="12170" xr:uid="{00000000-0005-0000-0000-000073580000}"/>
    <cellStyle name="40% - Accent6 8 3 4 3 2" xfId="25715" xr:uid="{00000000-0005-0000-0000-000074580000}"/>
    <cellStyle name="40% - Accent6 8 3 4 3_CountryRegionMap" xfId="34181" xr:uid="{00000000-0005-0000-0000-000075580000}"/>
    <cellStyle name="40% - Accent6 8 3 4 4" xfId="25716" xr:uid="{00000000-0005-0000-0000-000076580000}"/>
    <cellStyle name="40% - Accent6 8 3 4 5" xfId="25717" xr:uid="{00000000-0005-0000-0000-000077580000}"/>
    <cellStyle name="40% - Accent6 8 3 4 6" xfId="25718" xr:uid="{00000000-0005-0000-0000-000078580000}"/>
    <cellStyle name="40% - Accent6 8 3 4 7" xfId="25719" xr:uid="{00000000-0005-0000-0000-000079580000}"/>
    <cellStyle name="40% - Accent6 8 3 4_Attribute (16-17)" xfId="12171" xr:uid="{00000000-0005-0000-0000-00007A580000}"/>
    <cellStyle name="40% - Accent6 8 3 5" xfId="12172" xr:uid="{00000000-0005-0000-0000-00007B580000}"/>
    <cellStyle name="40% - Accent6 8 3 6" xfId="12173" xr:uid="{00000000-0005-0000-0000-00007C580000}"/>
    <cellStyle name="40% - Accent6 8 3 7" xfId="12174" xr:uid="{00000000-0005-0000-0000-00007D580000}"/>
    <cellStyle name="40% - Accent6 8 3 7 2" xfId="12175" xr:uid="{00000000-0005-0000-0000-00007E580000}"/>
    <cellStyle name="40% - Accent6 8 3 7 2 2" xfId="12176" xr:uid="{00000000-0005-0000-0000-00007F580000}"/>
    <cellStyle name="40% - Accent6 8 3 7 2 2 2" xfId="25720" xr:uid="{00000000-0005-0000-0000-000080580000}"/>
    <cellStyle name="40% - Accent6 8 3 7 2 2_CountryRegionMap" xfId="34182" xr:uid="{00000000-0005-0000-0000-000081580000}"/>
    <cellStyle name="40% - Accent6 8 3 7 2 3" xfId="12177" xr:uid="{00000000-0005-0000-0000-000082580000}"/>
    <cellStyle name="40% - Accent6 8 3 7 2 3 2" xfId="25721" xr:uid="{00000000-0005-0000-0000-000083580000}"/>
    <cellStyle name="40% - Accent6 8 3 7 2 3_CountryRegionMap" xfId="34183" xr:uid="{00000000-0005-0000-0000-000084580000}"/>
    <cellStyle name="40% - Accent6 8 3 7 2 4" xfId="25722" xr:uid="{00000000-0005-0000-0000-000085580000}"/>
    <cellStyle name="40% - Accent6 8 3 7 2_Attribute (16-17)" xfId="12178" xr:uid="{00000000-0005-0000-0000-000086580000}"/>
    <cellStyle name="40% - Accent6 8 3 7 3" xfId="12179" xr:uid="{00000000-0005-0000-0000-000087580000}"/>
    <cellStyle name="40% - Accent6 8 3 7 3 2" xfId="25723" xr:uid="{00000000-0005-0000-0000-000088580000}"/>
    <cellStyle name="40% - Accent6 8 3 7 3_CountryRegionMap" xfId="34184" xr:uid="{00000000-0005-0000-0000-000089580000}"/>
    <cellStyle name="40% - Accent6 8 3 7 4" xfId="12180" xr:uid="{00000000-0005-0000-0000-00008A580000}"/>
    <cellStyle name="40% - Accent6 8 3 7 4 2" xfId="25724" xr:uid="{00000000-0005-0000-0000-00008B580000}"/>
    <cellStyle name="40% - Accent6 8 3 7 4_CountryRegionMap" xfId="34185" xr:uid="{00000000-0005-0000-0000-00008C580000}"/>
    <cellStyle name="40% - Accent6 8 3 7 5" xfId="25725" xr:uid="{00000000-0005-0000-0000-00008D580000}"/>
    <cellStyle name="40% - Accent6 8 3 7_Attribute (16-17)" xfId="12181" xr:uid="{00000000-0005-0000-0000-00008E580000}"/>
    <cellStyle name="40% - Accent6 8 3 8" xfId="12182" xr:uid="{00000000-0005-0000-0000-00008F580000}"/>
    <cellStyle name="40% - Accent6 8 3 8 2" xfId="12183" xr:uid="{00000000-0005-0000-0000-000090580000}"/>
    <cellStyle name="40% - Accent6 8 3 8 2 2" xfId="25726" xr:uid="{00000000-0005-0000-0000-000091580000}"/>
    <cellStyle name="40% - Accent6 8 3 8 2_CountryRegionMap" xfId="34186" xr:uid="{00000000-0005-0000-0000-000092580000}"/>
    <cellStyle name="40% - Accent6 8 3 8 3" xfId="12184" xr:uid="{00000000-0005-0000-0000-000093580000}"/>
    <cellStyle name="40% - Accent6 8 3 8 3 2" xfId="25727" xr:uid="{00000000-0005-0000-0000-000094580000}"/>
    <cellStyle name="40% - Accent6 8 3 8 3_CountryRegionMap" xfId="34187" xr:uid="{00000000-0005-0000-0000-000095580000}"/>
    <cellStyle name="40% - Accent6 8 3 8 4" xfId="25728" xr:uid="{00000000-0005-0000-0000-000096580000}"/>
    <cellStyle name="40% - Accent6 8 3 8_Attribute (16-17)" xfId="12185" xr:uid="{00000000-0005-0000-0000-000097580000}"/>
    <cellStyle name="40% - Accent6 8 3 9" xfId="12186" xr:uid="{00000000-0005-0000-0000-000098580000}"/>
    <cellStyle name="40% - Accent6 8 3 9 2" xfId="25729" xr:uid="{00000000-0005-0000-0000-000099580000}"/>
    <cellStyle name="40% - Accent6 8 3 9_CountryRegionMap" xfId="34188" xr:uid="{00000000-0005-0000-0000-00009A580000}"/>
    <cellStyle name="40% - Accent6 8 3_Attribute (16-17)" xfId="12187" xr:uid="{00000000-0005-0000-0000-00009B580000}"/>
    <cellStyle name="40% - Accent6 8 4" xfId="12188" xr:uid="{00000000-0005-0000-0000-00009C580000}"/>
    <cellStyle name="40% - Accent6 8 4 10" xfId="25730" xr:uid="{00000000-0005-0000-0000-00009D580000}"/>
    <cellStyle name="40% - Accent6 8 4 2" xfId="12189" xr:uid="{00000000-0005-0000-0000-00009E580000}"/>
    <cellStyle name="40% - Accent6 8 4 2 2" xfId="12190" xr:uid="{00000000-0005-0000-0000-00009F580000}"/>
    <cellStyle name="40% - Accent6 8 4 2 2 2" xfId="12191" xr:uid="{00000000-0005-0000-0000-0000A0580000}"/>
    <cellStyle name="40% - Accent6 8 4 2 2 2 2" xfId="25731" xr:uid="{00000000-0005-0000-0000-0000A1580000}"/>
    <cellStyle name="40% - Accent6 8 4 2 2 2_CountryRegionMap" xfId="34189" xr:uid="{00000000-0005-0000-0000-0000A2580000}"/>
    <cellStyle name="40% - Accent6 8 4 2 2 3" xfId="12192" xr:uid="{00000000-0005-0000-0000-0000A3580000}"/>
    <cellStyle name="40% - Accent6 8 4 2 2 3 2" xfId="25732" xr:uid="{00000000-0005-0000-0000-0000A4580000}"/>
    <cellStyle name="40% - Accent6 8 4 2 2 3_CountryRegionMap" xfId="34190" xr:uid="{00000000-0005-0000-0000-0000A5580000}"/>
    <cellStyle name="40% - Accent6 8 4 2 2 4" xfId="25733" xr:uid="{00000000-0005-0000-0000-0000A6580000}"/>
    <cellStyle name="40% - Accent6 8 4 2 2_Attribute (16-17)" xfId="12193" xr:uid="{00000000-0005-0000-0000-0000A7580000}"/>
    <cellStyle name="40% - Accent6 8 4 2 3" xfId="12194" xr:uid="{00000000-0005-0000-0000-0000A8580000}"/>
    <cellStyle name="40% - Accent6 8 4 2 3 2" xfId="25734" xr:uid="{00000000-0005-0000-0000-0000A9580000}"/>
    <cellStyle name="40% - Accent6 8 4 2 3_CountryRegionMap" xfId="34191" xr:uid="{00000000-0005-0000-0000-0000AA580000}"/>
    <cellStyle name="40% - Accent6 8 4 2 4" xfId="25735" xr:uid="{00000000-0005-0000-0000-0000AB580000}"/>
    <cellStyle name="40% - Accent6 8 4 2 5" xfId="25736" xr:uid="{00000000-0005-0000-0000-0000AC580000}"/>
    <cellStyle name="40% - Accent6 8 4 2 6" xfId="25737" xr:uid="{00000000-0005-0000-0000-0000AD580000}"/>
    <cellStyle name="40% - Accent6 8 4 2 7" xfId="25738" xr:uid="{00000000-0005-0000-0000-0000AE580000}"/>
    <cellStyle name="40% - Accent6 8 4 2_Attribute (16-17)" xfId="12195" xr:uid="{00000000-0005-0000-0000-0000AF580000}"/>
    <cellStyle name="40% - Accent6 8 4 3" xfId="12196" xr:uid="{00000000-0005-0000-0000-0000B0580000}"/>
    <cellStyle name="40% - Accent6 8 4 3 2" xfId="12197" xr:uid="{00000000-0005-0000-0000-0000B1580000}"/>
    <cellStyle name="40% - Accent6 8 4 3 2 2" xfId="12198" xr:uid="{00000000-0005-0000-0000-0000B2580000}"/>
    <cellStyle name="40% - Accent6 8 4 3 2 2 2" xfId="25739" xr:uid="{00000000-0005-0000-0000-0000B3580000}"/>
    <cellStyle name="40% - Accent6 8 4 3 2 2_CountryRegionMap" xfId="34192" xr:uid="{00000000-0005-0000-0000-0000B4580000}"/>
    <cellStyle name="40% - Accent6 8 4 3 2 3" xfId="12199" xr:uid="{00000000-0005-0000-0000-0000B5580000}"/>
    <cellStyle name="40% - Accent6 8 4 3 2 3 2" xfId="25740" xr:uid="{00000000-0005-0000-0000-0000B6580000}"/>
    <cellStyle name="40% - Accent6 8 4 3 2 3_CountryRegionMap" xfId="34193" xr:uid="{00000000-0005-0000-0000-0000B7580000}"/>
    <cellStyle name="40% - Accent6 8 4 3 2 4" xfId="25741" xr:uid="{00000000-0005-0000-0000-0000B8580000}"/>
    <cellStyle name="40% - Accent6 8 4 3 2_Attribute (16-17)" xfId="12200" xr:uid="{00000000-0005-0000-0000-0000B9580000}"/>
    <cellStyle name="40% - Accent6 8 4 3 3" xfId="12201" xr:uid="{00000000-0005-0000-0000-0000BA580000}"/>
    <cellStyle name="40% - Accent6 8 4 3 3 2" xfId="25742" xr:uid="{00000000-0005-0000-0000-0000BB580000}"/>
    <cellStyle name="40% - Accent6 8 4 3 3_CountryRegionMap" xfId="34194" xr:uid="{00000000-0005-0000-0000-0000BC580000}"/>
    <cellStyle name="40% - Accent6 8 4 3 4" xfId="25743" xr:uid="{00000000-0005-0000-0000-0000BD580000}"/>
    <cellStyle name="40% - Accent6 8 4 3 5" xfId="25744" xr:uid="{00000000-0005-0000-0000-0000BE580000}"/>
    <cellStyle name="40% - Accent6 8 4 3 6" xfId="25745" xr:uid="{00000000-0005-0000-0000-0000BF580000}"/>
    <cellStyle name="40% - Accent6 8 4 3 7" xfId="25746" xr:uid="{00000000-0005-0000-0000-0000C0580000}"/>
    <cellStyle name="40% - Accent6 8 4 3_Attribute (16-17)" xfId="12202" xr:uid="{00000000-0005-0000-0000-0000C1580000}"/>
    <cellStyle name="40% - Accent6 8 4 4" xfId="12203" xr:uid="{00000000-0005-0000-0000-0000C2580000}"/>
    <cellStyle name="40% - Accent6 8 4 4 2" xfId="12204" xr:uid="{00000000-0005-0000-0000-0000C3580000}"/>
    <cellStyle name="40% - Accent6 8 4 4 2 2" xfId="12205" xr:uid="{00000000-0005-0000-0000-0000C4580000}"/>
    <cellStyle name="40% - Accent6 8 4 4 2 2 2" xfId="25747" xr:uid="{00000000-0005-0000-0000-0000C5580000}"/>
    <cellStyle name="40% - Accent6 8 4 4 2 2_CountryRegionMap" xfId="34195" xr:uid="{00000000-0005-0000-0000-0000C6580000}"/>
    <cellStyle name="40% - Accent6 8 4 4 2 3" xfId="12206" xr:uid="{00000000-0005-0000-0000-0000C7580000}"/>
    <cellStyle name="40% - Accent6 8 4 4 2 3 2" xfId="25748" xr:uid="{00000000-0005-0000-0000-0000C8580000}"/>
    <cellStyle name="40% - Accent6 8 4 4 2 3_CountryRegionMap" xfId="34196" xr:uid="{00000000-0005-0000-0000-0000C9580000}"/>
    <cellStyle name="40% - Accent6 8 4 4 2 4" xfId="25749" xr:uid="{00000000-0005-0000-0000-0000CA580000}"/>
    <cellStyle name="40% - Accent6 8 4 4 2_Attribute (16-17)" xfId="12207" xr:uid="{00000000-0005-0000-0000-0000CB580000}"/>
    <cellStyle name="40% - Accent6 8 4 4 3" xfId="12208" xr:uid="{00000000-0005-0000-0000-0000CC580000}"/>
    <cellStyle name="40% - Accent6 8 4 4 3 2" xfId="25750" xr:uid="{00000000-0005-0000-0000-0000CD580000}"/>
    <cellStyle name="40% - Accent6 8 4 4 3_CountryRegionMap" xfId="34197" xr:uid="{00000000-0005-0000-0000-0000CE580000}"/>
    <cellStyle name="40% - Accent6 8 4 4 4" xfId="25751" xr:uid="{00000000-0005-0000-0000-0000CF580000}"/>
    <cellStyle name="40% - Accent6 8 4 4 5" xfId="25752" xr:uid="{00000000-0005-0000-0000-0000D0580000}"/>
    <cellStyle name="40% - Accent6 8 4 4 6" xfId="25753" xr:uid="{00000000-0005-0000-0000-0000D1580000}"/>
    <cellStyle name="40% - Accent6 8 4 4 7" xfId="25754" xr:uid="{00000000-0005-0000-0000-0000D2580000}"/>
    <cellStyle name="40% - Accent6 8 4 4_Attribute (16-17)" xfId="12209" xr:uid="{00000000-0005-0000-0000-0000D3580000}"/>
    <cellStyle name="40% - Accent6 8 4 5" xfId="12210" xr:uid="{00000000-0005-0000-0000-0000D4580000}"/>
    <cellStyle name="40% - Accent6 8 4 6" xfId="12211" xr:uid="{00000000-0005-0000-0000-0000D5580000}"/>
    <cellStyle name="40% - Accent6 8 4 7" xfId="12212" xr:uid="{00000000-0005-0000-0000-0000D6580000}"/>
    <cellStyle name="40% - Accent6 8 4 7 2" xfId="12213" xr:uid="{00000000-0005-0000-0000-0000D7580000}"/>
    <cellStyle name="40% - Accent6 8 4 7 2 2" xfId="12214" xr:uid="{00000000-0005-0000-0000-0000D8580000}"/>
    <cellStyle name="40% - Accent6 8 4 7 2 2 2" xfId="25755" xr:uid="{00000000-0005-0000-0000-0000D9580000}"/>
    <cellStyle name="40% - Accent6 8 4 7 2 2_CountryRegionMap" xfId="34198" xr:uid="{00000000-0005-0000-0000-0000DA580000}"/>
    <cellStyle name="40% - Accent6 8 4 7 2 3" xfId="12215" xr:uid="{00000000-0005-0000-0000-0000DB580000}"/>
    <cellStyle name="40% - Accent6 8 4 7 2 3 2" xfId="25756" xr:uid="{00000000-0005-0000-0000-0000DC580000}"/>
    <cellStyle name="40% - Accent6 8 4 7 2 3_CountryRegionMap" xfId="34199" xr:uid="{00000000-0005-0000-0000-0000DD580000}"/>
    <cellStyle name="40% - Accent6 8 4 7 2 4" xfId="25757" xr:uid="{00000000-0005-0000-0000-0000DE580000}"/>
    <cellStyle name="40% - Accent6 8 4 7 2_Attribute (16-17)" xfId="12216" xr:uid="{00000000-0005-0000-0000-0000DF580000}"/>
    <cellStyle name="40% - Accent6 8 4 7 3" xfId="12217" xr:uid="{00000000-0005-0000-0000-0000E0580000}"/>
    <cellStyle name="40% - Accent6 8 4 7 3 2" xfId="25758" xr:uid="{00000000-0005-0000-0000-0000E1580000}"/>
    <cellStyle name="40% - Accent6 8 4 7 3_CountryRegionMap" xfId="34200" xr:uid="{00000000-0005-0000-0000-0000E2580000}"/>
    <cellStyle name="40% - Accent6 8 4 7 4" xfId="12218" xr:uid="{00000000-0005-0000-0000-0000E3580000}"/>
    <cellStyle name="40% - Accent6 8 4 7 4 2" xfId="25759" xr:uid="{00000000-0005-0000-0000-0000E4580000}"/>
    <cellStyle name="40% - Accent6 8 4 7 4_CountryRegionMap" xfId="34201" xr:uid="{00000000-0005-0000-0000-0000E5580000}"/>
    <cellStyle name="40% - Accent6 8 4 7 5" xfId="25760" xr:uid="{00000000-0005-0000-0000-0000E6580000}"/>
    <cellStyle name="40% - Accent6 8 4 7_Attribute (16-17)" xfId="12219" xr:uid="{00000000-0005-0000-0000-0000E7580000}"/>
    <cellStyle name="40% - Accent6 8 4 8" xfId="12220" xr:uid="{00000000-0005-0000-0000-0000E8580000}"/>
    <cellStyle name="40% - Accent6 8 4 8 2" xfId="12221" xr:uid="{00000000-0005-0000-0000-0000E9580000}"/>
    <cellStyle name="40% - Accent6 8 4 8 2 2" xfId="25761" xr:uid="{00000000-0005-0000-0000-0000EA580000}"/>
    <cellStyle name="40% - Accent6 8 4 8 2_CountryRegionMap" xfId="34202" xr:uid="{00000000-0005-0000-0000-0000EB580000}"/>
    <cellStyle name="40% - Accent6 8 4 8 3" xfId="12222" xr:uid="{00000000-0005-0000-0000-0000EC580000}"/>
    <cellStyle name="40% - Accent6 8 4 8 3 2" xfId="25762" xr:uid="{00000000-0005-0000-0000-0000ED580000}"/>
    <cellStyle name="40% - Accent6 8 4 8 3_CountryRegionMap" xfId="34203" xr:uid="{00000000-0005-0000-0000-0000EE580000}"/>
    <cellStyle name="40% - Accent6 8 4 8 4" xfId="25763" xr:uid="{00000000-0005-0000-0000-0000EF580000}"/>
    <cellStyle name="40% - Accent6 8 4 8_Attribute (16-17)" xfId="12223" xr:uid="{00000000-0005-0000-0000-0000F0580000}"/>
    <cellStyle name="40% - Accent6 8 4 9" xfId="12224" xr:uid="{00000000-0005-0000-0000-0000F1580000}"/>
    <cellStyle name="40% - Accent6 8 4 9 2" xfId="25764" xr:uid="{00000000-0005-0000-0000-0000F2580000}"/>
    <cellStyle name="40% - Accent6 8 4 9_CountryRegionMap" xfId="34204" xr:uid="{00000000-0005-0000-0000-0000F3580000}"/>
    <cellStyle name="40% - Accent6 8 4_Attribute (16-17)" xfId="12225" xr:uid="{00000000-0005-0000-0000-0000F4580000}"/>
    <cellStyle name="40% - Accent6 8 5" xfId="12226" xr:uid="{00000000-0005-0000-0000-0000F5580000}"/>
    <cellStyle name="40% - Accent6 8 5 2" xfId="12227" xr:uid="{00000000-0005-0000-0000-0000F6580000}"/>
    <cellStyle name="40% - Accent6 8 5 2 2" xfId="12228" xr:uid="{00000000-0005-0000-0000-0000F7580000}"/>
    <cellStyle name="40% - Accent6 8 5 2 2 2" xfId="25765" xr:uid="{00000000-0005-0000-0000-0000F8580000}"/>
    <cellStyle name="40% - Accent6 8 5 2 2_CountryRegionMap" xfId="34205" xr:uid="{00000000-0005-0000-0000-0000F9580000}"/>
    <cellStyle name="40% - Accent6 8 5 2 3" xfId="12229" xr:uid="{00000000-0005-0000-0000-0000FA580000}"/>
    <cellStyle name="40% - Accent6 8 5 2 3 2" xfId="25766" xr:uid="{00000000-0005-0000-0000-0000FB580000}"/>
    <cellStyle name="40% - Accent6 8 5 2 3_CountryRegionMap" xfId="34206" xr:uid="{00000000-0005-0000-0000-0000FC580000}"/>
    <cellStyle name="40% - Accent6 8 5 2 4" xfId="25767" xr:uid="{00000000-0005-0000-0000-0000FD580000}"/>
    <cellStyle name="40% - Accent6 8 5 2_Attribute (16-17)" xfId="12230" xr:uid="{00000000-0005-0000-0000-0000FE580000}"/>
    <cellStyle name="40% - Accent6 8 5 3" xfId="12231" xr:uid="{00000000-0005-0000-0000-0000FF580000}"/>
    <cellStyle name="40% - Accent6 8 5 3 2" xfId="25768" xr:uid="{00000000-0005-0000-0000-000000590000}"/>
    <cellStyle name="40% - Accent6 8 5 3_CountryRegionMap" xfId="34207" xr:uid="{00000000-0005-0000-0000-000001590000}"/>
    <cellStyle name="40% - Accent6 8 5 4" xfId="25769" xr:uid="{00000000-0005-0000-0000-000002590000}"/>
    <cellStyle name="40% - Accent6 8 5 5" xfId="25770" xr:uid="{00000000-0005-0000-0000-000003590000}"/>
    <cellStyle name="40% - Accent6 8 5 6" xfId="25771" xr:uid="{00000000-0005-0000-0000-000004590000}"/>
    <cellStyle name="40% - Accent6 8 5 7" xfId="25772" xr:uid="{00000000-0005-0000-0000-000005590000}"/>
    <cellStyle name="40% - Accent6 8 5_Attribute (16-17)" xfId="12232" xr:uid="{00000000-0005-0000-0000-000006590000}"/>
    <cellStyle name="40% - Accent6 8 6" xfId="12233" xr:uid="{00000000-0005-0000-0000-000007590000}"/>
    <cellStyle name="40% - Accent6 8 6 2" xfId="12234" xr:uid="{00000000-0005-0000-0000-000008590000}"/>
    <cellStyle name="40% - Accent6 8 6 2 2" xfId="12235" xr:uid="{00000000-0005-0000-0000-000009590000}"/>
    <cellStyle name="40% - Accent6 8 6 2 2 2" xfId="25773" xr:uid="{00000000-0005-0000-0000-00000A590000}"/>
    <cellStyle name="40% - Accent6 8 6 2 2_CountryRegionMap" xfId="34208" xr:uid="{00000000-0005-0000-0000-00000B590000}"/>
    <cellStyle name="40% - Accent6 8 6 2 3" xfId="12236" xr:uid="{00000000-0005-0000-0000-00000C590000}"/>
    <cellStyle name="40% - Accent6 8 6 2 3 2" xfId="25774" xr:uid="{00000000-0005-0000-0000-00000D590000}"/>
    <cellStyle name="40% - Accent6 8 6 2 3_CountryRegionMap" xfId="34209" xr:uid="{00000000-0005-0000-0000-00000E590000}"/>
    <cellStyle name="40% - Accent6 8 6 2 4" xfId="25775" xr:uid="{00000000-0005-0000-0000-00000F590000}"/>
    <cellStyle name="40% - Accent6 8 6 2_Attribute (16-17)" xfId="12237" xr:uid="{00000000-0005-0000-0000-000010590000}"/>
    <cellStyle name="40% - Accent6 8 6 3" xfId="12238" xr:uid="{00000000-0005-0000-0000-000011590000}"/>
    <cellStyle name="40% - Accent6 8 6 3 2" xfId="25776" xr:uid="{00000000-0005-0000-0000-000012590000}"/>
    <cellStyle name="40% - Accent6 8 6 3_CountryRegionMap" xfId="34210" xr:uid="{00000000-0005-0000-0000-000013590000}"/>
    <cellStyle name="40% - Accent6 8 6 4" xfId="25777" xr:uid="{00000000-0005-0000-0000-000014590000}"/>
    <cellStyle name="40% - Accent6 8 6 5" xfId="25778" xr:uid="{00000000-0005-0000-0000-000015590000}"/>
    <cellStyle name="40% - Accent6 8 6 6" xfId="25779" xr:uid="{00000000-0005-0000-0000-000016590000}"/>
    <cellStyle name="40% - Accent6 8 6 7" xfId="25780" xr:uid="{00000000-0005-0000-0000-000017590000}"/>
    <cellStyle name="40% - Accent6 8 6_Attribute (16-17)" xfId="12239" xr:uid="{00000000-0005-0000-0000-000018590000}"/>
    <cellStyle name="40% - Accent6 8 7" xfId="12240" xr:uid="{00000000-0005-0000-0000-000019590000}"/>
    <cellStyle name="40% - Accent6 8 7 2" xfId="12241" xr:uid="{00000000-0005-0000-0000-00001A590000}"/>
    <cellStyle name="40% - Accent6 8 7 2 2" xfId="12242" xr:uid="{00000000-0005-0000-0000-00001B590000}"/>
    <cellStyle name="40% - Accent6 8 7 2 2 2" xfId="25781" xr:uid="{00000000-0005-0000-0000-00001C590000}"/>
    <cellStyle name="40% - Accent6 8 7 2 2_CountryRegionMap" xfId="34211" xr:uid="{00000000-0005-0000-0000-00001D590000}"/>
    <cellStyle name="40% - Accent6 8 7 2 3" xfId="12243" xr:uid="{00000000-0005-0000-0000-00001E590000}"/>
    <cellStyle name="40% - Accent6 8 7 2 3 2" xfId="25782" xr:uid="{00000000-0005-0000-0000-00001F590000}"/>
    <cellStyle name="40% - Accent6 8 7 2 3_CountryRegionMap" xfId="34212" xr:uid="{00000000-0005-0000-0000-000020590000}"/>
    <cellStyle name="40% - Accent6 8 7 2 4" xfId="25783" xr:uid="{00000000-0005-0000-0000-000021590000}"/>
    <cellStyle name="40% - Accent6 8 7 2_Attribute (16-17)" xfId="12244" xr:uid="{00000000-0005-0000-0000-000022590000}"/>
    <cellStyle name="40% - Accent6 8 7 3" xfId="12245" xr:uid="{00000000-0005-0000-0000-000023590000}"/>
    <cellStyle name="40% - Accent6 8 7 3 2" xfId="25784" xr:uid="{00000000-0005-0000-0000-000024590000}"/>
    <cellStyle name="40% - Accent6 8 7 3_CountryRegionMap" xfId="34213" xr:uid="{00000000-0005-0000-0000-000025590000}"/>
    <cellStyle name="40% - Accent6 8 7 4" xfId="25785" xr:uid="{00000000-0005-0000-0000-000026590000}"/>
    <cellStyle name="40% - Accent6 8 7 5" xfId="25786" xr:uid="{00000000-0005-0000-0000-000027590000}"/>
    <cellStyle name="40% - Accent6 8 7 6" xfId="25787" xr:uid="{00000000-0005-0000-0000-000028590000}"/>
    <cellStyle name="40% - Accent6 8 7 7" xfId="25788" xr:uid="{00000000-0005-0000-0000-000029590000}"/>
    <cellStyle name="40% - Accent6 8 7_Attribute (16-17)" xfId="12246" xr:uid="{00000000-0005-0000-0000-00002A590000}"/>
    <cellStyle name="40% - Accent6 8 8" xfId="12247" xr:uid="{00000000-0005-0000-0000-00002B590000}"/>
    <cellStyle name="40% - Accent6 8 9" xfId="12248" xr:uid="{00000000-0005-0000-0000-00002C590000}"/>
    <cellStyle name="40% - Accent6 8_Attribute" xfId="18072" xr:uid="{00000000-0005-0000-0000-00002D590000}"/>
    <cellStyle name="40% - Accent6 9" xfId="12249" xr:uid="{00000000-0005-0000-0000-00002E590000}"/>
    <cellStyle name="60% - Accent1" xfId="26" builtinId="32" customBuiltin="1"/>
    <cellStyle name="60% - Accent1 2" xfId="27" xr:uid="{00000000-0005-0000-0000-000030590000}"/>
    <cellStyle name="60% - Accent1 3" xfId="116" xr:uid="{00000000-0005-0000-0000-000031590000}"/>
    <cellStyle name="60% - Accent1 4" xfId="165" xr:uid="{00000000-0005-0000-0000-000032590000}"/>
    <cellStyle name="60% - Accent1 5" xfId="12250" xr:uid="{00000000-0005-0000-0000-000033590000}"/>
    <cellStyle name="60% - Accent1 6" xfId="12251" xr:uid="{00000000-0005-0000-0000-000034590000}"/>
    <cellStyle name="60% - Accent1 7" xfId="25789" xr:uid="{00000000-0005-0000-0000-000035590000}"/>
    <cellStyle name="60% - Accent2" xfId="28" builtinId="36" customBuiltin="1"/>
    <cellStyle name="60% - Accent2 2" xfId="29" xr:uid="{00000000-0005-0000-0000-000037590000}"/>
    <cellStyle name="60% - Accent2 3" xfId="120" xr:uid="{00000000-0005-0000-0000-000038590000}"/>
    <cellStyle name="60% - Accent2 4" xfId="166" xr:uid="{00000000-0005-0000-0000-000039590000}"/>
    <cellStyle name="60% - Accent2 5" xfId="12252" xr:uid="{00000000-0005-0000-0000-00003A590000}"/>
    <cellStyle name="60% - Accent2 6" xfId="12253" xr:uid="{00000000-0005-0000-0000-00003B590000}"/>
    <cellStyle name="60% - Accent2 7" xfId="25790" xr:uid="{00000000-0005-0000-0000-00003C590000}"/>
    <cellStyle name="60% - Accent3" xfId="30" builtinId="40" customBuiltin="1"/>
    <cellStyle name="60% - Accent3 2" xfId="31" xr:uid="{00000000-0005-0000-0000-00003E590000}"/>
    <cellStyle name="60% - Accent3 3" xfId="124" xr:uid="{00000000-0005-0000-0000-00003F590000}"/>
    <cellStyle name="60% - Accent3 4" xfId="167" xr:uid="{00000000-0005-0000-0000-000040590000}"/>
    <cellStyle name="60% - Accent3 5" xfId="12254" xr:uid="{00000000-0005-0000-0000-000041590000}"/>
    <cellStyle name="60% - Accent3 6" xfId="12255" xr:uid="{00000000-0005-0000-0000-000042590000}"/>
    <cellStyle name="60% - Accent3 7" xfId="25791" xr:uid="{00000000-0005-0000-0000-000043590000}"/>
    <cellStyle name="60% - Accent4" xfId="32" builtinId="44" customBuiltin="1"/>
    <cellStyle name="60% - Accent4 2" xfId="33" xr:uid="{00000000-0005-0000-0000-000045590000}"/>
    <cellStyle name="60% - Accent4 3" xfId="128" xr:uid="{00000000-0005-0000-0000-000046590000}"/>
    <cellStyle name="60% - Accent4 4" xfId="168" xr:uid="{00000000-0005-0000-0000-000047590000}"/>
    <cellStyle name="60% - Accent4 5" xfId="12256" xr:uid="{00000000-0005-0000-0000-000048590000}"/>
    <cellStyle name="60% - Accent4 6" xfId="12257" xr:uid="{00000000-0005-0000-0000-000049590000}"/>
    <cellStyle name="60% - Accent4 7" xfId="25792" xr:uid="{00000000-0005-0000-0000-00004A590000}"/>
    <cellStyle name="60% - Accent5" xfId="34" builtinId="48" customBuiltin="1"/>
    <cellStyle name="60% - Accent5 2" xfId="35" xr:uid="{00000000-0005-0000-0000-00004C590000}"/>
    <cellStyle name="60% - Accent5 3" xfId="132" xr:uid="{00000000-0005-0000-0000-00004D590000}"/>
    <cellStyle name="60% - Accent5 4" xfId="169" xr:uid="{00000000-0005-0000-0000-00004E590000}"/>
    <cellStyle name="60% - Accent5 5" xfId="12258" xr:uid="{00000000-0005-0000-0000-00004F590000}"/>
    <cellStyle name="60% - Accent5 6" xfId="12259" xr:uid="{00000000-0005-0000-0000-000050590000}"/>
    <cellStyle name="60% - Accent5 7" xfId="25793" xr:uid="{00000000-0005-0000-0000-000051590000}"/>
    <cellStyle name="60% - Accent6" xfId="36" builtinId="52" customBuiltin="1"/>
    <cellStyle name="60% - Accent6 2" xfId="37" xr:uid="{00000000-0005-0000-0000-000053590000}"/>
    <cellStyle name="60% - Accent6 3" xfId="136" xr:uid="{00000000-0005-0000-0000-000054590000}"/>
    <cellStyle name="60% - Accent6 4" xfId="170" xr:uid="{00000000-0005-0000-0000-000055590000}"/>
    <cellStyle name="60% - Accent6 5" xfId="12260" xr:uid="{00000000-0005-0000-0000-000056590000}"/>
    <cellStyle name="60% - Accent6 6" xfId="12261" xr:uid="{00000000-0005-0000-0000-000057590000}"/>
    <cellStyle name="60% - Accent6 7" xfId="25794" xr:uid="{00000000-0005-0000-0000-000058590000}"/>
    <cellStyle name="Accent1" xfId="38" builtinId="29" customBuiltin="1"/>
    <cellStyle name="Accent1 2" xfId="39" xr:uid="{00000000-0005-0000-0000-00005A590000}"/>
    <cellStyle name="Accent1 3" xfId="113" xr:uid="{00000000-0005-0000-0000-00005B590000}"/>
    <cellStyle name="Accent1 4" xfId="171" xr:uid="{00000000-0005-0000-0000-00005C590000}"/>
    <cellStyle name="Accent1 5" xfId="12262" xr:uid="{00000000-0005-0000-0000-00005D590000}"/>
    <cellStyle name="Accent1 6" xfId="12263" xr:uid="{00000000-0005-0000-0000-00005E590000}"/>
    <cellStyle name="Accent1 7" xfId="25795" xr:uid="{00000000-0005-0000-0000-00005F590000}"/>
    <cellStyle name="Accent2" xfId="40" builtinId="33" customBuiltin="1"/>
    <cellStyle name="Accent2 2" xfId="41" xr:uid="{00000000-0005-0000-0000-000061590000}"/>
    <cellStyle name="Accent2 3" xfId="117" xr:uid="{00000000-0005-0000-0000-000062590000}"/>
    <cellStyle name="Accent2 4" xfId="172" xr:uid="{00000000-0005-0000-0000-000063590000}"/>
    <cellStyle name="Accent2 5" xfId="12264" xr:uid="{00000000-0005-0000-0000-000064590000}"/>
    <cellStyle name="Accent2 6" xfId="12265" xr:uid="{00000000-0005-0000-0000-000065590000}"/>
    <cellStyle name="Accent2 7" xfId="25796" xr:uid="{00000000-0005-0000-0000-000066590000}"/>
    <cellStyle name="Accent3" xfId="42" builtinId="37" customBuiltin="1"/>
    <cellStyle name="Accent3 2" xfId="43" xr:uid="{00000000-0005-0000-0000-000068590000}"/>
    <cellStyle name="Accent3 3" xfId="121" xr:uid="{00000000-0005-0000-0000-000069590000}"/>
    <cellStyle name="Accent3 4" xfId="173" xr:uid="{00000000-0005-0000-0000-00006A590000}"/>
    <cellStyle name="Accent3 5" xfId="12266" xr:uid="{00000000-0005-0000-0000-00006B590000}"/>
    <cellStyle name="Accent3 6" xfId="12267" xr:uid="{00000000-0005-0000-0000-00006C590000}"/>
    <cellStyle name="Accent3 7" xfId="25797" xr:uid="{00000000-0005-0000-0000-00006D590000}"/>
    <cellStyle name="Accent4" xfId="44" builtinId="41" customBuiltin="1"/>
    <cellStyle name="Accent4 2" xfId="45" xr:uid="{00000000-0005-0000-0000-00006F590000}"/>
    <cellStyle name="Accent4 3" xfId="125" xr:uid="{00000000-0005-0000-0000-000070590000}"/>
    <cellStyle name="Accent4 4" xfId="174" xr:uid="{00000000-0005-0000-0000-000071590000}"/>
    <cellStyle name="Accent4 5" xfId="12268" xr:uid="{00000000-0005-0000-0000-000072590000}"/>
    <cellStyle name="Accent4 6" xfId="12269" xr:uid="{00000000-0005-0000-0000-000073590000}"/>
    <cellStyle name="Accent4 7" xfId="25798" xr:uid="{00000000-0005-0000-0000-000074590000}"/>
    <cellStyle name="Accent5" xfId="46" builtinId="45" customBuiltin="1"/>
    <cellStyle name="Accent5 2" xfId="47" xr:uid="{00000000-0005-0000-0000-000076590000}"/>
    <cellStyle name="Accent5 3" xfId="129" xr:uid="{00000000-0005-0000-0000-000077590000}"/>
    <cellStyle name="Accent5 4" xfId="175" xr:uid="{00000000-0005-0000-0000-000078590000}"/>
    <cellStyle name="Accent5 5" xfId="12270" xr:uid="{00000000-0005-0000-0000-000079590000}"/>
    <cellStyle name="Accent5 6" xfId="12271" xr:uid="{00000000-0005-0000-0000-00007A590000}"/>
    <cellStyle name="Accent5 7" xfId="25799" xr:uid="{00000000-0005-0000-0000-00007B590000}"/>
    <cellStyle name="Accent6" xfId="48" builtinId="49" customBuiltin="1"/>
    <cellStyle name="Accent6 2" xfId="49" xr:uid="{00000000-0005-0000-0000-00007D590000}"/>
    <cellStyle name="Accent6 3" xfId="133" xr:uid="{00000000-0005-0000-0000-00007E590000}"/>
    <cellStyle name="Accent6 4" xfId="176" xr:uid="{00000000-0005-0000-0000-00007F590000}"/>
    <cellStyle name="Accent6 5" xfId="12272" xr:uid="{00000000-0005-0000-0000-000080590000}"/>
    <cellStyle name="Accent6 6" xfId="12273" xr:uid="{00000000-0005-0000-0000-000081590000}"/>
    <cellStyle name="Accent6 7" xfId="25800" xr:uid="{00000000-0005-0000-0000-000082590000}"/>
    <cellStyle name="Bad" xfId="50" builtinId="27" customBuiltin="1"/>
    <cellStyle name="Bad 2" xfId="51" xr:uid="{00000000-0005-0000-0000-000084590000}"/>
    <cellStyle name="Bad 3" xfId="102" xr:uid="{00000000-0005-0000-0000-000085590000}"/>
    <cellStyle name="Bad 4" xfId="177" xr:uid="{00000000-0005-0000-0000-000086590000}"/>
    <cellStyle name="Bad 5" xfId="12274" xr:uid="{00000000-0005-0000-0000-000087590000}"/>
    <cellStyle name="Bad 6" xfId="12275" xr:uid="{00000000-0005-0000-0000-000088590000}"/>
    <cellStyle name="Bad 7" xfId="25801" xr:uid="{00000000-0005-0000-0000-000089590000}"/>
    <cellStyle name="Calculation" xfId="52" builtinId="22" customBuiltin="1"/>
    <cellStyle name="Calculation 2" xfId="53" xr:uid="{00000000-0005-0000-0000-00008B590000}"/>
    <cellStyle name="Calculation 3" xfId="106" xr:uid="{00000000-0005-0000-0000-00008C590000}"/>
    <cellStyle name="Calculation 4" xfId="178" xr:uid="{00000000-0005-0000-0000-00008D590000}"/>
    <cellStyle name="Calculation 5" xfId="12276" xr:uid="{00000000-0005-0000-0000-00008E590000}"/>
    <cellStyle name="Calculation 6" xfId="12277" xr:uid="{00000000-0005-0000-0000-00008F590000}"/>
    <cellStyle name="Calculation 7" xfId="25802" xr:uid="{00000000-0005-0000-0000-000090590000}"/>
    <cellStyle name="Check Cell" xfId="54" builtinId="23" customBuiltin="1"/>
    <cellStyle name="Check Cell 2" xfId="55" xr:uid="{00000000-0005-0000-0000-000092590000}"/>
    <cellStyle name="Check Cell 3" xfId="108" xr:uid="{00000000-0005-0000-0000-000093590000}"/>
    <cellStyle name="Check Cell 4" xfId="179" xr:uid="{00000000-0005-0000-0000-000094590000}"/>
    <cellStyle name="Check Cell 5" xfId="12278" xr:uid="{00000000-0005-0000-0000-000095590000}"/>
    <cellStyle name="Check Cell 6" xfId="12279" xr:uid="{00000000-0005-0000-0000-000096590000}"/>
    <cellStyle name="Check Cell 7" xfId="25803" xr:uid="{00000000-0005-0000-0000-000097590000}"/>
    <cellStyle name="Comma 2" xfId="12280" xr:uid="{00000000-0005-0000-0000-000098590000}"/>
    <cellStyle name="Comma 2 2" xfId="12281" xr:uid="{00000000-0005-0000-0000-000099590000}"/>
    <cellStyle name="Comma 2_Attribute (16-17)" xfId="12282" xr:uid="{00000000-0005-0000-0000-00009A590000}"/>
    <cellStyle name="Comma 3" xfId="12283" xr:uid="{00000000-0005-0000-0000-00009B590000}"/>
    <cellStyle name="Explanatory Text" xfId="56" builtinId="53" customBuiltin="1"/>
    <cellStyle name="Explanatory Text 2" xfId="57" xr:uid="{00000000-0005-0000-0000-00009D590000}"/>
    <cellStyle name="Explanatory Text 3" xfId="111" xr:uid="{00000000-0005-0000-0000-00009E590000}"/>
    <cellStyle name="Explanatory Text 4" xfId="180" xr:uid="{00000000-0005-0000-0000-00009F590000}"/>
    <cellStyle name="Explanatory Text 5" xfId="12284" xr:uid="{00000000-0005-0000-0000-0000A0590000}"/>
    <cellStyle name="Explanatory Text 6" xfId="12285" xr:uid="{00000000-0005-0000-0000-0000A1590000}"/>
    <cellStyle name="Explanatory Text 7" xfId="25804" xr:uid="{00000000-0005-0000-0000-0000A2590000}"/>
    <cellStyle name="Good" xfId="58" builtinId="26" customBuiltin="1"/>
    <cellStyle name="Good 2" xfId="59" xr:uid="{00000000-0005-0000-0000-0000A4590000}"/>
    <cellStyle name="Good 3" xfId="101" xr:uid="{00000000-0005-0000-0000-0000A5590000}"/>
    <cellStyle name="Good 4" xfId="181" xr:uid="{00000000-0005-0000-0000-0000A6590000}"/>
    <cellStyle name="Good 5" xfId="12286" xr:uid="{00000000-0005-0000-0000-0000A7590000}"/>
    <cellStyle name="Good 6" xfId="12287" xr:uid="{00000000-0005-0000-0000-0000A8590000}"/>
    <cellStyle name="Good 7" xfId="25805" xr:uid="{00000000-0005-0000-0000-0000A9590000}"/>
    <cellStyle name="Heading 1" xfId="60" builtinId="16" customBuiltin="1"/>
    <cellStyle name="Heading 1 2" xfId="61" xr:uid="{00000000-0005-0000-0000-0000AB590000}"/>
    <cellStyle name="Heading 1 3" xfId="97" xr:uid="{00000000-0005-0000-0000-0000AC590000}"/>
    <cellStyle name="Heading 1 4" xfId="182" xr:uid="{00000000-0005-0000-0000-0000AD590000}"/>
    <cellStyle name="Heading 1 5" xfId="12288" xr:uid="{00000000-0005-0000-0000-0000AE590000}"/>
    <cellStyle name="Heading 1 6" xfId="12289" xr:uid="{00000000-0005-0000-0000-0000AF590000}"/>
    <cellStyle name="Heading 1 7" xfId="25806" xr:uid="{00000000-0005-0000-0000-0000B0590000}"/>
    <cellStyle name="Heading 2" xfId="62" builtinId="17" customBuiltin="1"/>
    <cellStyle name="Heading 2 2" xfId="63" xr:uid="{00000000-0005-0000-0000-0000B2590000}"/>
    <cellStyle name="Heading 2 3" xfId="98" xr:uid="{00000000-0005-0000-0000-0000B3590000}"/>
    <cellStyle name="Heading 2 4" xfId="183" xr:uid="{00000000-0005-0000-0000-0000B4590000}"/>
    <cellStyle name="Heading 2 5" xfId="12290" xr:uid="{00000000-0005-0000-0000-0000B5590000}"/>
    <cellStyle name="Heading 2 6" xfId="12291" xr:uid="{00000000-0005-0000-0000-0000B6590000}"/>
    <cellStyle name="Heading 2 7" xfId="25807" xr:uid="{00000000-0005-0000-0000-0000B7590000}"/>
    <cellStyle name="Heading 3" xfId="64" builtinId="18" customBuiltin="1"/>
    <cellStyle name="Heading 3 2" xfId="65" xr:uid="{00000000-0005-0000-0000-0000B9590000}"/>
    <cellStyle name="Heading 3 3" xfId="99" xr:uid="{00000000-0005-0000-0000-0000BA590000}"/>
    <cellStyle name="Heading 3 4" xfId="184" xr:uid="{00000000-0005-0000-0000-0000BB590000}"/>
    <cellStyle name="Heading 3 5" xfId="12292" xr:uid="{00000000-0005-0000-0000-0000BC590000}"/>
    <cellStyle name="Heading 3 6" xfId="12293" xr:uid="{00000000-0005-0000-0000-0000BD590000}"/>
    <cellStyle name="Heading 3 7" xfId="25808" xr:uid="{00000000-0005-0000-0000-0000BE590000}"/>
    <cellStyle name="Heading 4" xfId="66" builtinId="19" customBuiltin="1"/>
    <cellStyle name="Heading 4 2" xfId="67" xr:uid="{00000000-0005-0000-0000-0000C0590000}"/>
    <cellStyle name="Heading 4 3" xfId="100" xr:uid="{00000000-0005-0000-0000-0000C1590000}"/>
    <cellStyle name="Heading 4 4" xfId="185" xr:uid="{00000000-0005-0000-0000-0000C2590000}"/>
    <cellStyle name="Heading 4 5" xfId="12294" xr:uid="{00000000-0005-0000-0000-0000C3590000}"/>
    <cellStyle name="Heading 4 6" xfId="12295" xr:uid="{00000000-0005-0000-0000-0000C4590000}"/>
    <cellStyle name="Heading 4 7" xfId="25809" xr:uid="{00000000-0005-0000-0000-0000C5590000}"/>
    <cellStyle name="Hyperlink 2" xfId="12296" xr:uid="{00000000-0005-0000-0000-0000C6590000}"/>
    <cellStyle name="Input" xfId="68" builtinId="20" customBuiltin="1"/>
    <cellStyle name="Input 2" xfId="69" xr:uid="{00000000-0005-0000-0000-0000C8590000}"/>
    <cellStyle name="Input 3" xfId="104" xr:uid="{00000000-0005-0000-0000-0000C9590000}"/>
    <cellStyle name="Input 4" xfId="186" xr:uid="{00000000-0005-0000-0000-0000CA590000}"/>
    <cellStyle name="Input 5" xfId="12297" xr:uid="{00000000-0005-0000-0000-0000CB590000}"/>
    <cellStyle name="Input 6" xfId="12298" xr:uid="{00000000-0005-0000-0000-0000CC590000}"/>
    <cellStyle name="Input 7" xfId="25810" xr:uid="{00000000-0005-0000-0000-0000CD590000}"/>
    <cellStyle name="Linked Cell" xfId="70" builtinId="24" customBuiltin="1"/>
    <cellStyle name="Linked Cell 2" xfId="71" xr:uid="{00000000-0005-0000-0000-0000CF590000}"/>
    <cellStyle name="Linked Cell 3" xfId="107" xr:uid="{00000000-0005-0000-0000-0000D0590000}"/>
    <cellStyle name="Linked Cell 4" xfId="187" xr:uid="{00000000-0005-0000-0000-0000D1590000}"/>
    <cellStyle name="Linked Cell 5" xfId="12299" xr:uid="{00000000-0005-0000-0000-0000D2590000}"/>
    <cellStyle name="Linked Cell 6" xfId="12300" xr:uid="{00000000-0005-0000-0000-0000D3590000}"/>
    <cellStyle name="Linked Cell 7" xfId="25811" xr:uid="{00000000-0005-0000-0000-0000D4590000}"/>
    <cellStyle name="Neutral" xfId="72" builtinId="28" customBuiltin="1"/>
    <cellStyle name="Neutral 2" xfId="73" xr:uid="{00000000-0005-0000-0000-0000D6590000}"/>
    <cellStyle name="Neutral 3" xfId="103" xr:uid="{00000000-0005-0000-0000-0000D7590000}"/>
    <cellStyle name="Neutral 4" xfId="188" xr:uid="{00000000-0005-0000-0000-0000D8590000}"/>
    <cellStyle name="Neutral 5" xfId="12301" xr:uid="{00000000-0005-0000-0000-0000D9590000}"/>
    <cellStyle name="Neutral 6" xfId="12302" xr:uid="{00000000-0005-0000-0000-0000DA590000}"/>
    <cellStyle name="Neutral 7" xfId="25812" xr:uid="{00000000-0005-0000-0000-0000DB590000}"/>
    <cellStyle name="Normal" xfId="0" builtinId="0"/>
    <cellStyle name="Normal 10" xfId="286" xr:uid="{00000000-0005-0000-0000-0000DD590000}"/>
    <cellStyle name="Normal 10 10" xfId="12304" xr:uid="{00000000-0005-0000-0000-0000DE590000}"/>
    <cellStyle name="Normal 10 10 2" xfId="12305" xr:uid="{00000000-0005-0000-0000-0000DF590000}"/>
    <cellStyle name="Normal 10 10 2 2" xfId="12306" xr:uid="{00000000-0005-0000-0000-0000E0590000}"/>
    <cellStyle name="Normal 10 10 2 2 2" xfId="25813" xr:uid="{00000000-0005-0000-0000-0000E1590000}"/>
    <cellStyle name="Normal 10 10 2 2_CountryRegionMap" xfId="34214" xr:uid="{00000000-0005-0000-0000-0000E2590000}"/>
    <cellStyle name="Normal 10 10 2 3" xfId="12307" xr:uid="{00000000-0005-0000-0000-0000E3590000}"/>
    <cellStyle name="Normal 10 10 2 3 2" xfId="25814" xr:uid="{00000000-0005-0000-0000-0000E4590000}"/>
    <cellStyle name="Normal 10 10 2 3_CountryRegionMap" xfId="34215" xr:uid="{00000000-0005-0000-0000-0000E5590000}"/>
    <cellStyle name="Normal 10 10 2 4" xfId="25815" xr:uid="{00000000-0005-0000-0000-0000E6590000}"/>
    <cellStyle name="Normal 10 10 2_Attribute (16-17)" xfId="12308" xr:uid="{00000000-0005-0000-0000-0000E7590000}"/>
    <cellStyle name="Normal 10 10 3" xfId="12309" xr:uid="{00000000-0005-0000-0000-0000E8590000}"/>
    <cellStyle name="Normal 10 10 3 2" xfId="25816" xr:uid="{00000000-0005-0000-0000-0000E9590000}"/>
    <cellStyle name="Normal 10 10 3_CountryRegionMap" xfId="34216" xr:uid="{00000000-0005-0000-0000-0000EA590000}"/>
    <cellStyle name="Normal 10 10 4" xfId="12310" xr:uid="{00000000-0005-0000-0000-0000EB590000}"/>
    <cellStyle name="Normal 10 10 4 2" xfId="25817" xr:uid="{00000000-0005-0000-0000-0000EC590000}"/>
    <cellStyle name="Normal 10 10 4_CountryRegionMap" xfId="34217" xr:uid="{00000000-0005-0000-0000-0000ED590000}"/>
    <cellStyle name="Normal 10 10 5" xfId="25818" xr:uid="{00000000-0005-0000-0000-0000EE590000}"/>
    <cellStyle name="Normal 10 10_Attribute (16-17)" xfId="12311" xr:uid="{00000000-0005-0000-0000-0000EF590000}"/>
    <cellStyle name="Normal 10 11" xfId="12312" xr:uid="{00000000-0005-0000-0000-0000F0590000}"/>
    <cellStyle name="Normal 10 11 2" xfId="12313" xr:uid="{00000000-0005-0000-0000-0000F1590000}"/>
    <cellStyle name="Normal 10 11 2 2" xfId="25819" xr:uid="{00000000-0005-0000-0000-0000F2590000}"/>
    <cellStyle name="Normal 10 11 2_CountryRegionMap" xfId="34218" xr:uid="{00000000-0005-0000-0000-0000F3590000}"/>
    <cellStyle name="Normal 10 11 3" xfId="12314" xr:uid="{00000000-0005-0000-0000-0000F4590000}"/>
    <cellStyle name="Normal 10 11 3 2" xfId="25820" xr:uid="{00000000-0005-0000-0000-0000F5590000}"/>
    <cellStyle name="Normal 10 11 3_CountryRegionMap" xfId="34219" xr:uid="{00000000-0005-0000-0000-0000F6590000}"/>
    <cellStyle name="Normal 10 11 4" xfId="25821" xr:uid="{00000000-0005-0000-0000-0000F7590000}"/>
    <cellStyle name="Normal 10 11_Attribute (16-17)" xfId="12315" xr:uid="{00000000-0005-0000-0000-0000F8590000}"/>
    <cellStyle name="Normal 10 12" xfId="12316" xr:uid="{00000000-0005-0000-0000-0000F9590000}"/>
    <cellStyle name="Normal 10 12 2" xfId="25822" xr:uid="{00000000-0005-0000-0000-0000FA590000}"/>
    <cellStyle name="Normal 10 12_CountryRegionMap" xfId="34220" xr:uid="{00000000-0005-0000-0000-0000FB590000}"/>
    <cellStyle name="Normal 10 13" xfId="12317" xr:uid="{00000000-0005-0000-0000-0000FC590000}"/>
    <cellStyle name="Normal 10 13 2" xfId="25823" xr:uid="{00000000-0005-0000-0000-0000FD590000}"/>
    <cellStyle name="Normal 10 13_CountryRegionMap" xfId="34221" xr:uid="{00000000-0005-0000-0000-0000FE590000}"/>
    <cellStyle name="Normal 10 14" xfId="25824" xr:uid="{00000000-0005-0000-0000-0000FF590000}"/>
    <cellStyle name="Normal 10 15" xfId="25825" xr:uid="{00000000-0005-0000-0000-0000005A0000}"/>
    <cellStyle name="Normal 10 16" xfId="25826" xr:uid="{00000000-0005-0000-0000-0000015A0000}"/>
    <cellStyle name="Normal 10 17" xfId="25827" xr:uid="{00000000-0005-0000-0000-0000025A0000}"/>
    <cellStyle name="Normal 10 18" xfId="25828" xr:uid="{00000000-0005-0000-0000-0000035A0000}"/>
    <cellStyle name="Normal 10 19" xfId="25829" xr:uid="{00000000-0005-0000-0000-0000045A0000}"/>
    <cellStyle name="Normal 10 2" xfId="12318" xr:uid="{00000000-0005-0000-0000-0000055A0000}"/>
    <cellStyle name="Normal 10 2 10" xfId="12319" xr:uid="{00000000-0005-0000-0000-0000065A0000}"/>
    <cellStyle name="Normal 10 2 10 2" xfId="25830" xr:uid="{00000000-0005-0000-0000-0000075A0000}"/>
    <cellStyle name="Normal 10 2 10_CountryRegionMap" xfId="34222" xr:uid="{00000000-0005-0000-0000-0000085A0000}"/>
    <cellStyle name="Normal 10 2 11" xfId="25831" xr:uid="{00000000-0005-0000-0000-0000095A0000}"/>
    <cellStyle name="Normal 10 2 2" xfId="12320" xr:uid="{00000000-0005-0000-0000-00000A5A0000}"/>
    <cellStyle name="Normal 10 2 2 10" xfId="25832" xr:uid="{00000000-0005-0000-0000-00000B5A0000}"/>
    <cellStyle name="Normal 10 2 2 2" xfId="12321" xr:uid="{00000000-0005-0000-0000-00000C5A0000}"/>
    <cellStyle name="Normal 10 2 2 2 2" xfId="12322" xr:uid="{00000000-0005-0000-0000-00000D5A0000}"/>
    <cellStyle name="Normal 10 2 2 2 2 2" xfId="12323" xr:uid="{00000000-0005-0000-0000-00000E5A0000}"/>
    <cellStyle name="Normal 10 2 2 2 2 2 2" xfId="25833" xr:uid="{00000000-0005-0000-0000-00000F5A0000}"/>
    <cellStyle name="Normal 10 2 2 2 2 2_CountryRegionMap" xfId="34223" xr:uid="{00000000-0005-0000-0000-0000105A0000}"/>
    <cellStyle name="Normal 10 2 2 2 2 3" xfId="12324" xr:uid="{00000000-0005-0000-0000-0000115A0000}"/>
    <cellStyle name="Normal 10 2 2 2 2 3 2" xfId="25834" xr:uid="{00000000-0005-0000-0000-0000125A0000}"/>
    <cellStyle name="Normal 10 2 2 2 2 3_CountryRegionMap" xfId="34224" xr:uid="{00000000-0005-0000-0000-0000135A0000}"/>
    <cellStyle name="Normal 10 2 2 2 2 4" xfId="25835" xr:uid="{00000000-0005-0000-0000-0000145A0000}"/>
    <cellStyle name="Normal 10 2 2 2 2_Attribute (16-17)" xfId="12325" xr:uid="{00000000-0005-0000-0000-0000155A0000}"/>
    <cellStyle name="Normal 10 2 2 2 3" xfId="12326" xr:uid="{00000000-0005-0000-0000-0000165A0000}"/>
    <cellStyle name="Normal 10 2 2 2 3 2" xfId="25836" xr:uid="{00000000-0005-0000-0000-0000175A0000}"/>
    <cellStyle name="Normal 10 2 2 2 3_CountryRegionMap" xfId="34225" xr:uid="{00000000-0005-0000-0000-0000185A0000}"/>
    <cellStyle name="Normal 10 2 2 2 4" xfId="25837" xr:uid="{00000000-0005-0000-0000-0000195A0000}"/>
    <cellStyle name="Normal 10 2 2 2 5" xfId="25838" xr:uid="{00000000-0005-0000-0000-00001A5A0000}"/>
    <cellStyle name="Normal 10 2 2 2 6" xfId="25839" xr:uid="{00000000-0005-0000-0000-00001B5A0000}"/>
    <cellStyle name="Normal 10 2 2 2 7" xfId="25840" xr:uid="{00000000-0005-0000-0000-00001C5A0000}"/>
    <cellStyle name="Normal 10 2 2 2_Attribute (16-17)" xfId="12327" xr:uid="{00000000-0005-0000-0000-00001D5A0000}"/>
    <cellStyle name="Normal 10 2 2 3" xfId="12328" xr:uid="{00000000-0005-0000-0000-00001E5A0000}"/>
    <cellStyle name="Normal 10 2 2 3 2" xfId="12329" xr:uid="{00000000-0005-0000-0000-00001F5A0000}"/>
    <cellStyle name="Normal 10 2 2 3 2 2" xfId="12330" xr:uid="{00000000-0005-0000-0000-0000205A0000}"/>
    <cellStyle name="Normal 10 2 2 3 2 2 2" xfId="25841" xr:uid="{00000000-0005-0000-0000-0000215A0000}"/>
    <cellStyle name="Normal 10 2 2 3 2 2_CountryRegionMap" xfId="34226" xr:uid="{00000000-0005-0000-0000-0000225A0000}"/>
    <cellStyle name="Normal 10 2 2 3 2 3" xfId="12331" xr:uid="{00000000-0005-0000-0000-0000235A0000}"/>
    <cellStyle name="Normal 10 2 2 3 2 3 2" xfId="25842" xr:uid="{00000000-0005-0000-0000-0000245A0000}"/>
    <cellStyle name="Normal 10 2 2 3 2 3_CountryRegionMap" xfId="34227" xr:uid="{00000000-0005-0000-0000-0000255A0000}"/>
    <cellStyle name="Normal 10 2 2 3 2 4" xfId="25843" xr:uid="{00000000-0005-0000-0000-0000265A0000}"/>
    <cellStyle name="Normal 10 2 2 3 2_Attribute (16-17)" xfId="12332" xr:uid="{00000000-0005-0000-0000-0000275A0000}"/>
    <cellStyle name="Normal 10 2 2 3 3" xfId="12333" xr:uid="{00000000-0005-0000-0000-0000285A0000}"/>
    <cellStyle name="Normal 10 2 2 3 3 2" xfId="25844" xr:uid="{00000000-0005-0000-0000-0000295A0000}"/>
    <cellStyle name="Normal 10 2 2 3 3_CountryRegionMap" xfId="34228" xr:uid="{00000000-0005-0000-0000-00002A5A0000}"/>
    <cellStyle name="Normal 10 2 2 3 4" xfId="25845" xr:uid="{00000000-0005-0000-0000-00002B5A0000}"/>
    <cellStyle name="Normal 10 2 2 3 5" xfId="25846" xr:uid="{00000000-0005-0000-0000-00002C5A0000}"/>
    <cellStyle name="Normal 10 2 2 3 6" xfId="25847" xr:uid="{00000000-0005-0000-0000-00002D5A0000}"/>
    <cellStyle name="Normal 10 2 2 3 7" xfId="25848" xr:uid="{00000000-0005-0000-0000-00002E5A0000}"/>
    <cellStyle name="Normal 10 2 2 3_Attribute (16-17)" xfId="12334" xr:uid="{00000000-0005-0000-0000-00002F5A0000}"/>
    <cellStyle name="Normal 10 2 2 4" xfId="12335" xr:uid="{00000000-0005-0000-0000-0000305A0000}"/>
    <cellStyle name="Normal 10 2 2 4 2" xfId="12336" xr:uid="{00000000-0005-0000-0000-0000315A0000}"/>
    <cellStyle name="Normal 10 2 2 4 2 2" xfId="12337" xr:uid="{00000000-0005-0000-0000-0000325A0000}"/>
    <cellStyle name="Normal 10 2 2 4 2 2 2" xfId="25849" xr:uid="{00000000-0005-0000-0000-0000335A0000}"/>
    <cellStyle name="Normal 10 2 2 4 2 2_CountryRegionMap" xfId="34229" xr:uid="{00000000-0005-0000-0000-0000345A0000}"/>
    <cellStyle name="Normal 10 2 2 4 2 3" xfId="12338" xr:uid="{00000000-0005-0000-0000-0000355A0000}"/>
    <cellStyle name="Normal 10 2 2 4 2 3 2" xfId="25850" xr:uid="{00000000-0005-0000-0000-0000365A0000}"/>
    <cellStyle name="Normal 10 2 2 4 2 3_CountryRegionMap" xfId="34230" xr:uid="{00000000-0005-0000-0000-0000375A0000}"/>
    <cellStyle name="Normal 10 2 2 4 2 4" xfId="25851" xr:uid="{00000000-0005-0000-0000-0000385A0000}"/>
    <cellStyle name="Normal 10 2 2 4 2_Attribute (16-17)" xfId="12339" xr:uid="{00000000-0005-0000-0000-0000395A0000}"/>
    <cellStyle name="Normal 10 2 2 4 3" xfId="12340" xr:uid="{00000000-0005-0000-0000-00003A5A0000}"/>
    <cellStyle name="Normal 10 2 2 4 3 2" xfId="25852" xr:uid="{00000000-0005-0000-0000-00003B5A0000}"/>
    <cellStyle name="Normal 10 2 2 4 3_CountryRegionMap" xfId="34231" xr:uid="{00000000-0005-0000-0000-00003C5A0000}"/>
    <cellStyle name="Normal 10 2 2 4 4" xfId="25853" xr:uid="{00000000-0005-0000-0000-00003D5A0000}"/>
    <cellStyle name="Normal 10 2 2 4 5" xfId="25854" xr:uid="{00000000-0005-0000-0000-00003E5A0000}"/>
    <cellStyle name="Normal 10 2 2 4 6" xfId="25855" xr:uid="{00000000-0005-0000-0000-00003F5A0000}"/>
    <cellStyle name="Normal 10 2 2 4 7" xfId="25856" xr:uid="{00000000-0005-0000-0000-0000405A0000}"/>
    <cellStyle name="Normal 10 2 2 4_Attribute (16-17)" xfId="12341" xr:uid="{00000000-0005-0000-0000-0000415A0000}"/>
    <cellStyle name="Normal 10 2 2 5" xfId="12342" xr:uid="{00000000-0005-0000-0000-0000425A0000}"/>
    <cellStyle name="Normal 10 2 2 6" xfId="12343" xr:uid="{00000000-0005-0000-0000-0000435A0000}"/>
    <cellStyle name="Normal 10 2 2 7" xfId="12344" xr:uid="{00000000-0005-0000-0000-0000445A0000}"/>
    <cellStyle name="Normal 10 2 2 7 2" xfId="12345" xr:uid="{00000000-0005-0000-0000-0000455A0000}"/>
    <cellStyle name="Normal 10 2 2 7 2 2" xfId="12346" xr:uid="{00000000-0005-0000-0000-0000465A0000}"/>
    <cellStyle name="Normal 10 2 2 7 2 2 2" xfId="25857" xr:uid="{00000000-0005-0000-0000-0000475A0000}"/>
    <cellStyle name="Normal 10 2 2 7 2 2_CountryRegionMap" xfId="34232" xr:uid="{00000000-0005-0000-0000-0000485A0000}"/>
    <cellStyle name="Normal 10 2 2 7 2 3" xfId="12347" xr:uid="{00000000-0005-0000-0000-0000495A0000}"/>
    <cellStyle name="Normal 10 2 2 7 2 3 2" xfId="25858" xr:uid="{00000000-0005-0000-0000-00004A5A0000}"/>
    <cellStyle name="Normal 10 2 2 7 2 3_CountryRegionMap" xfId="34233" xr:uid="{00000000-0005-0000-0000-00004B5A0000}"/>
    <cellStyle name="Normal 10 2 2 7 2 4" xfId="25859" xr:uid="{00000000-0005-0000-0000-00004C5A0000}"/>
    <cellStyle name="Normal 10 2 2 7 2_Attribute (16-17)" xfId="12348" xr:uid="{00000000-0005-0000-0000-00004D5A0000}"/>
    <cellStyle name="Normal 10 2 2 7 3" xfId="12349" xr:uid="{00000000-0005-0000-0000-00004E5A0000}"/>
    <cellStyle name="Normal 10 2 2 7 3 2" xfId="25860" xr:uid="{00000000-0005-0000-0000-00004F5A0000}"/>
    <cellStyle name="Normal 10 2 2 7 3_CountryRegionMap" xfId="34234" xr:uid="{00000000-0005-0000-0000-0000505A0000}"/>
    <cellStyle name="Normal 10 2 2 7 4" xfId="12350" xr:uid="{00000000-0005-0000-0000-0000515A0000}"/>
    <cellStyle name="Normal 10 2 2 7 4 2" xfId="25861" xr:uid="{00000000-0005-0000-0000-0000525A0000}"/>
    <cellStyle name="Normal 10 2 2 7 4_CountryRegionMap" xfId="34235" xr:uid="{00000000-0005-0000-0000-0000535A0000}"/>
    <cellStyle name="Normal 10 2 2 7 5" xfId="25862" xr:uid="{00000000-0005-0000-0000-0000545A0000}"/>
    <cellStyle name="Normal 10 2 2 7_Attribute (16-17)" xfId="12351" xr:uid="{00000000-0005-0000-0000-0000555A0000}"/>
    <cellStyle name="Normal 10 2 2 8" xfId="12352" xr:uid="{00000000-0005-0000-0000-0000565A0000}"/>
    <cellStyle name="Normal 10 2 2 8 2" xfId="12353" xr:uid="{00000000-0005-0000-0000-0000575A0000}"/>
    <cellStyle name="Normal 10 2 2 8 2 2" xfId="25863" xr:uid="{00000000-0005-0000-0000-0000585A0000}"/>
    <cellStyle name="Normal 10 2 2 8 2_CountryRegionMap" xfId="34236" xr:uid="{00000000-0005-0000-0000-0000595A0000}"/>
    <cellStyle name="Normal 10 2 2 8 3" xfId="12354" xr:uid="{00000000-0005-0000-0000-00005A5A0000}"/>
    <cellStyle name="Normal 10 2 2 8 3 2" xfId="25864" xr:uid="{00000000-0005-0000-0000-00005B5A0000}"/>
    <cellStyle name="Normal 10 2 2 8 3_CountryRegionMap" xfId="34237" xr:uid="{00000000-0005-0000-0000-00005C5A0000}"/>
    <cellStyle name="Normal 10 2 2 8 4" xfId="25865" xr:uid="{00000000-0005-0000-0000-00005D5A0000}"/>
    <cellStyle name="Normal 10 2 2 8_Attribute (16-17)" xfId="12355" xr:uid="{00000000-0005-0000-0000-00005E5A0000}"/>
    <cellStyle name="Normal 10 2 2 9" xfId="12356" xr:uid="{00000000-0005-0000-0000-00005F5A0000}"/>
    <cellStyle name="Normal 10 2 2 9 2" xfId="25866" xr:uid="{00000000-0005-0000-0000-0000605A0000}"/>
    <cellStyle name="Normal 10 2 2 9_CountryRegionMap" xfId="34238" xr:uid="{00000000-0005-0000-0000-0000615A0000}"/>
    <cellStyle name="Normal 10 2 2_Attribute (16-17)" xfId="12357" xr:uid="{00000000-0005-0000-0000-0000625A0000}"/>
    <cellStyle name="Normal 10 2 3" xfId="12358" xr:uid="{00000000-0005-0000-0000-0000635A0000}"/>
    <cellStyle name="Normal 10 2 3 2" xfId="12359" xr:uid="{00000000-0005-0000-0000-0000645A0000}"/>
    <cellStyle name="Normal 10 2 3 2 2" xfId="12360" xr:uid="{00000000-0005-0000-0000-0000655A0000}"/>
    <cellStyle name="Normal 10 2 3 2 2 2" xfId="25867" xr:uid="{00000000-0005-0000-0000-0000665A0000}"/>
    <cellStyle name="Normal 10 2 3 2 2_CountryRegionMap" xfId="34239" xr:uid="{00000000-0005-0000-0000-0000675A0000}"/>
    <cellStyle name="Normal 10 2 3 2 3" xfId="12361" xr:uid="{00000000-0005-0000-0000-0000685A0000}"/>
    <cellStyle name="Normal 10 2 3 2 3 2" xfId="25868" xr:uid="{00000000-0005-0000-0000-0000695A0000}"/>
    <cellStyle name="Normal 10 2 3 2 3_CountryRegionMap" xfId="34240" xr:uid="{00000000-0005-0000-0000-00006A5A0000}"/>
    <cellStyle name="Normal 10 2 3 2 4" xfId="25869" xr:uid="{00000000-0005-0000-0000-00006B5A0000}"/>
    <cellStyle name="Normal 10 2 3 2_Attribute (16-17)" xfId="12362" xr:uid="{00000000-0005-0000-0000-00006C5A0000}"/>
    <cellStyle name="Normal 10 2 3 3" xfId="12363" xr:uid="{00000000-0005-0000-0000-00006D5A0000}"/>
    <cellStyle name="Normal 10 2 3 3 2" xfId="25870" xr:uid="{00000000-0005-0000-0000-00006E5A0000}"/>
    <cellStyle name="Normal 10 2 3 3_CountryRegionMap" xfId="34241" xr:uid="{00000000-0005-0000-0000-00006F5A0000}"/>
    <cellStyle name="Normal 10 2 3 4" xfId="25871" xr:uid="{00000000-0005-0000-0000-0000705A0000}"/>
    <cellStyle name="Normal 10 2 3 5" xfId="25872" xr:uid="{00000000-0005-0000-0000-0000715A0000}"/>
    <cellStyle name="Normal 10 2 3 6" xfId="25873" xr:uid="{00000000-0005-0000-0000-0000725A0000}"/>
    <cellStyle name="Normal 10 2 3 7" xfId="25874" xr:uid="{00000000-0005-0000-0000-0000735A0000}"/>
    <cellStyle name="Normal 10 2 3_Attribute (16-17)" xfId="12364" xr:uid="{00000000-0005-0000-0000-0000745A0000}"/>
    <cellStyle name="Normal 10 2 4" xfId="12365" xr:uid="{00000000-0005-0000-0000-0000755A0000}"/>
    <cellStyle name="Normal 10 2 4 2" xfId="12366" xr:uid="{00000000-0005-0000-0000-0000765A0000}"/>
    <cellStyle name="Normal 10 2 4 2 2" xfId="12367" xr:uid="{00000000-0005-0000-0000-0000775A0000}"/>
    <cellStyle name="Normal 10 2 4 2 2 2" xfId="25875" xr:uid="{00000000-0005-0000-0000-0000785A0000}"/>
    <cellStyle name="Normal 10 2 4 2 2_CountryRegionMap" xfId="34242" xr:uid="{00000000-0005-0000-0000-0000795A0000}"/>
    <cellStyle name="Normal 10 2 4 2 3" xfId="12368" xr:uid="{00000000-0005-0000-0000-00007A5A0000}"/>
    <cellStyle name="Normal 10 2 4 2 3 2" xfId="25876" xr:uid="{00000000-0005-0000-0000-00007B5A0000}"/>
    <cellStyle name="Normal 10 2 4 2 3_CountryRegionMap" xfId="34243" xr:uid="{00000000-0005-0000-0000-00007C5A0000}"/>
    <cellStyle name="Normal 10 2 4 2 4" xfId="25877" xr:uid="{00000000-0005-0000-0000-00007D5A0000}"/>
    <cellStyle name="Normal 10 2 4 2_Attribute (16-17)" xfId="12369" xr:uid="{00000000-0005-0000-0000-00007E5A0000}"/>
    <cellStyle name="Normal 10 2 4 3" xfId="12370" xr:uid="{00000000-0005-0000-0000-00007F5A0000}"/>
    <cellStyle name="Normal 10 2 4 3 2" xfId="25878" xr:uid="{00000000-0005-0000-0000-0000805A0000}"/>
    <cellStyle name="Normal 10 2 4 3_CountryRegionMap" xfId="34244" xr:uid="{00000000-0005-0000-0000-0000815A0000}"/>
    <cellStyle name="Normal 10 2 4 4" xfId="25879" xr:uid="{00000000-0005-0000-0000-0000825A0000}"/>
    <cellStyle name="Normal 10 2 4 5" xfId="25880" xr:uid="{00000000-0005-0000-0000-0000835A0000}"/>
    <cellStyle name="Normal 10 2 4 6" xfId="25881" xr:uid="{00000000-0005-0000-0000-0000845A0000}"/>
    <cellStyle name="Normal 10 2 4 7" xfId="25882" xr:uid="{00000000-0005-0000-0000-0000855A0000}"/>
    <cellStyle name="Normal 10 2 4_Attribute (16-17)" xfId="12371" xr:uid="{00000000-0005-0000-0000-0000865A0000}"/>
    <cellStyle name="Normal 10 2 5" xfId="12372" xr:uid="{00000000-0005-0000-0000-0000875A0000}"/>
    <cellStyle name="Normal 10 2 5 2" xfId="12373" xr:uid="{00000000-0005-0000-0000-0000885A0000}"/>
    <cellStyle name="Normal 10 2 5 2 2" xfId="12374" xr:uid="{00000000-0005-0000-0000-0000895A0000}"/>
    <cellStyle name="Normal 10 2 5 2 2 2" xfId="25883" xr:uid="{00000000-0005-0000-0000-00008A5A0000}"/>
    <cellStyle name="Normal 10 2 5 2 2_CountryRegionMap" xfId="34245" xr:uid="{00000000-0005-0000-0000-00008B5A0000}"/>
    <cellStyle name="Normal 10 2 5 2 3" xfId="12375" xr:uid="{00000000-0005-0000-0000-00008C5A0000}"/>
    <cellStyle name="Normal 10 2 5 2 3 2" xfId="25884" xr:uid="{00000000-0005-0000-0000-00008D5A0000}"/>
    <cellStyle name="Normal 10 2 5 2 3_CountryRegionMap" xfId="34246" xr:uid="{00000000-0005-0000-0000-00008E5A0000}"/>
    <cellStyle name="Normal 10 2 5 2 4" xfId="25885" xr:uid="{00000000-0005-0000-0000-00008F5A0000}"/>
    <cellStyle name="Normal 10 2 5 2_Attribute (16-17)" xfId="12376" xr:uid="{00000000-0005-0000-0000-0000905A0000}"/>
    <cellStyle name="Normal 10 2 5 3" xfId="12377" xr:uid="{00000000-0005-0000-0000-0000915A0000}"/>
    <cellStyle name="Normal 10 2 5 3 2" xfId="25886" xr:uid="{00000000-0005-0000-0000-0000925A0000}"/>
    <cellStyle name="Normal 10 2 5 3_CountryRegionMap" xfId="34247" xr:uid="{00000000-0005-0000-0000-0000935A0000}"/>
    <cellStyle name="Normal 10 2 5 4" xfId="25887" xr:uid="{00000000-0005-0000-0000-0000945A0000}"/>
    <cellStyle name="Normal 10 2 5 5" xfId="25888" xr:uid="{00000000-0005-0000-0000-0000955A0000}"/>
    <cellStyle name="Normal 10 2 5 6" xfId="25889" xr:uid="{00000000-0005-0000-0000-0000965A0000}"/>
    <cellStyle name="Normal 10 2 5 7" xfId="25890" xr:uid="{00000000-0005-0000-0000-0000975A0000}"/>
    <cellStyle name="Normal 10 2 5_Attribute (16-17)" xfId="12378" xr:uid="{00000000-0005-0000-0000-0000985A0000}"/>
    <cellStyle name="Normal 10 2 6" xfId="12379" xr:uid="{00000000-0005-0000-0000-0000995A0000}"/>
    <cellStyle name="Normal 10 2 7" xfId="12380" xr:uid="{00000000-0005-0000-0000-00009A5A0000}"/>
    <cellStyle name="Normal 10 2 8" xfId="12381" xr:uid="{00000000-0005-0000-0000-00009B5A0000}"/>
    <cellStyle name="Normal 10 2 8 2" xfId="12382" xr:uid="{00000000-0005-0000-0000-00009C5A0000}"/>
    <cellStyle name="Normal 10 2 8 2 2" xfId="12383" xr:uid="{00000000-0005-0000-0000-00009D5A0000}"/>
    <cellStyle name="Normal 10 2 8 2 2 2" xfId="25891" xr:uid="{00000000-0005-0000-0000-00009E5A0000}"/>
    <cellStyle name="Normal 10 2 8 2 2_CountryRegionMap" xfId="34248" xr:uid="{00000000-0005-0000-0000-00009F5A0000}"/>
    <cellStyle name="Normal 10 2 8 2 3" xfId="12384" xr:uid="{00000000-0005-0000-0000-0000A05A0000}"/>
    <cellStyle name="Normal 10 2 8 2 3 2" xfId="25892" xr:uid="{00000000-0005-0000-0000-0000A15A0000}"/>
    <cellStyle name="Normal 10 2 8 2 3_CountryRegionMap" xfId="34249" xr:uid="{00000000-0005-0000-0000-0000A25A0000}"/>
    <cellStyle name="Normal 10 2 8 2 4" xfId="25893" xr:uid="{00000000-0005-0000-0000-0000A35A0000}"/>
    <cellStyle name="Normal 10 2 8 2_Attribute (16-17)" xfId="12385" xr:uid="{00000000-0005-0000-0000-0000A45A0000}"/>
    <cellStyle name="Normal 10 2 8 3" xfId="12386" xr:uid="{00000000-0005-0000-0000-0000A55A0000}"/>
    <cellStyle name="Normal 10 2 8 3 2" xfId="25894" xr:uid="{00000000-0005-0000-0000-0000A65A0000}"/>
    <cellStyle name="Normal 10 2 8 3_CountryRegionMap" xfId="34250" xr:uid="{00000000-0005-0000-0000-0000A75A0000}"/>
    <cellStyle name="Normal 10 2 8 4" xfId="12387" xr:uid="{00000000-0005-0000-0000-0000A85A0000}"/>
    <cellStyle name="Normal 10 2 8 4 2" xfId="25895" xr:uid="{00000000-0005-0000-0000-0000A95A0000}"/>
    <cellStyle name="Normal 10 2 8 4_CountryRegionMap" xfId="34251" xr:uid="{00000000-0005-0000-0000-0000AA5A0000}"/>
    <cellStyle name="Normal 10 2 8 5" xfId="25896" xr:uid="{00000000-0005-0000-0000-0000AB5A0000}"/>
    <cellStyle name="Normal 10 2 8_Attribute (16-17)" xfId="12388" xr:uid="{00000000-0005-0000-0000-0000AC5A0000}"/>
    <cellStyle name="Normal 10 2 9" xfId="12389" xr:uid="{00000000-0005-0000-0000-0000AD5A0000}"/>
    <cellStyle name="Normal 10 2 9 2" xfId="12390" xr:uid="{00000000-0005-0000-0000-0000AE5A0000}"/>
    <cellStyle name="Normal 10 2 9 2 2" xfId="25897" xr:uid="{00000000-0005-0000-0000-0000AF5A0000}"/>
    <cellStyle name="Normal 10 2 9 2_CountryRegionMap" xfId="34252" xr:uid="{00000000-0005-0000-0000-0000B05A0000}"/>
    <cellStyle name="Normal 10 2 9 3" xfId="12391" xr:uid="{00000000-0005-0000-0000-0000B15A0000}"/>
    <cellStyle name="Normal 10 2 9 3 2" xfId="25898" xr:uid="{00000000-0005-0000-0000-0000B25A0000}"/>
    <cellStyle name="Normal 10 2 9 3_CountryRegionMap" xfId="34253" xr:uid="{00000000-0005-0000-0000-0000B35A0000}"/>
    <cellStyle name="Normal 10 2 9 4" xfId="25899" xr:uid="{00000000-0005-0000-0000-0000B45A0000}"/>
    <cellStyle name="Normal 10 2 9_Attribute (16-17)" xfId="12392" xr:uid="{00000000-0005-0000-0000-0000B55A0000}"/>
    <cellStyle name="Normal 10 2_Attribute (16-17)" xfId="12393" xr:uid="{00000000-0005-0000-0000-0000B65A0000}"/>
    <cellStyle name="Normal 10 3" xfId="12394" xr:uid="{00000000-0005-0000-0000-0000B75A0000}"/>
    <cellStyle name="Normal 10 3 10" xfId="25900" xr:uid="{00000000-0005-0000-0000-0000B85A0000}"/>
    <cellStyle name="Normal 10 3 2" xfId="12395" xr:uid="{00000000-0005-0000-0000-0000B95A0000}"/>
    <cellStyle name="Normal 10 3 2 2" xfId="12396" xr:uid="{00000000-0005-0000-0000-0000BA5A0000}"/>
    <cellStyle name="Normal 10 3 2 2 2" xfId="12397" xr:uid="{00000000-0005-0000-0000-0000BB5A0000}"/>
    <cellStyle name="Normal 10 3 2 2 2 2" xfId="25901" xr:uid="{00000000-0005-0000-0000-0000BC5A0000}"/>
    <cellStyle name="Normal 10 3 2 2 2_CountryRegionMap" xfId="34254" xr:uid="{00000000-0005-0000-0000-0000BD5A0000}"/>
    <cellStyle name="Normal 10 3 2 2 3" xfId="12398" xr:uid="{00000000-0005-0000-0000-0000BE5A0000}"/>
    <cellStyle name="Normal 10 3 2 2 3 2" xfId="25902" xr:uid="{00000000-0005-0000-0000-0000BF5A0000}"/>
    <cellStyle name="Normal 10 3 2 2 3_CountryRegionMap" xfId="34255" xr:uid="{00000000-0005-0000-0000-0000C05A0000}"/>
    <cellStyle name="Normal 10 3 2 2 4" xfId="25903" xr:uid="{00000000-0005-0000-0000-0000C15A0000}"/>
    <cellStyle name="Normal 10 3 2 2_Attribute (16-17)" xfId="12399" xr:uid="{00000000-0005-0000-0000-0000C25A0000}"/>
    <cellStyle name="Normal 10 3 2 3" xfId="12400" xr:uid="{00000000-0005-0000-0000-0000C35A0000}"/>
    <cellStyle name="Normal 10 3 2 3 2" xfId="25904" xr:uid="{00000000-0005-0000-0000-0000C45A0000}"/>
    <cellStyle name="Normal 10 3 2 3_CountryRegionMap" xfId="34256" xr:uid="{00000000-0005-0000-0000-0000C55A0000}"/>
    <cellStyle name="Normal 10 3 2 4" xfId="25905" xr:uid="{00000000-0005-0000-0000-0000C65A0000}"/>
    <cellStyle name="Normal 10 3 2 5" xfId="25906" xr:uid="{00000000-0005-0000-0000-0000C75A0000}"/>
    <cellStyle name="Normal 10 3 2 6" xfId="25907" xr:uid="{00000000-0005-0000-0000-0000C85A0000}"/>
    <cellStyle name="Normal 10 3 2 7" xfId="25908" xr:uid="{00000000-0005-0000-0000-0000C95A0000}"/>
    <cellStyle name="Normal 10 3 2_Attribute (16-17)" xfId="12401" xr:uid="{00000000-0005-0000-0000-0000CA5A0000}"/>
    <cellStyle name="Normal 10 3 3" xfId="12402" xr:uid="{00000000-0005-0000-0000-0000CB5A0000}"/>
    <cellStyle name="Normal 10 3 3 2" xfId="12403" xr:uid="{00000000-0005-0000-0000-0000CC5A0000}"/>
    <cellStyle name="Normal 10 3 3 2 2" xfId="12404" xr:uid="{00000000-0005-0000-0000-0000CD5A0000}"/>
    <cellStyle name="Normal 10 3 3 2 2 2" xfId="25909" xr:uid="{00000000-0005-0000-0000-0000CE5A0000}"/>
    <cellStyle name="Normal 10 3 3 2 2_CountryRegionMap" xfId="34257" xr:uid="{00000000-0005-0000-0000-0000CF5A0000}"/>
    <cellStyle name="Normal 10 3 3 2 3" xfId="12405" xr:uid="{00000000-0005-0000-0000-0000D05A0000}"/>
    <cellStyle name="Normal 10 3 3 2 3 2" xfId="25910" xr:uid="{00000000-0005-0000-0000-0000D15A0000}"/>
    <cellStyle name="Normal 10 3 3 2 3_CountryRegionMap" xfId="34258" xr:uid="{00000000-0005-0000-0000-0000D25A0000}"/>
    <cellStyle name="Normal 10 3 3 2 4" xfId="25911" xr:uid="{00000000-0005-0000-0000-0000D35A0000}"/>
    <cellStyle name="Normal 10 3 3 2_Attribute (16-17)" xfId="12406" xr:uid="{00000000-0005-0000-0000-0000D45A0000}"/>
    <cellStyle name="Normal 10 3 3 3" xfId="12407" xr:uid="{00000000-0005-0000-0000-0000D55A0000}"/>
    <cellStyle name="Normal 10 3 3 3 2" xfId="25912" xr:uid="{00000000-0005-0000-0000-0000D65A0000}"/>
    <cellStyle name="Normal 10 3 3 3_CountryRegionMap" xfId="34259" xr:uid="{00000000-0005-0000-0000-0000D75A0000}"/>
    <cellStyle name="Normal 10 3 3 4" xfId="25913" xr:uid="{00000000-0005-0000-0000-0000D85A0000}"/>
    <cellStyle name="Normal 10 3 3 5" xfId="25914" xr:uid="{00000000-0005-0000-0000-0000D95A0000}"/>
    <cellStyle name="Normal 10 3 3 6" xfId="25915" xr:uid="{00000000-0005-0000-0000-0000DA5A0000}"/>
    <cellStyle name="Normal 10 3 3 7" xfId="25916" xr:uid="{00000000-0005-0000-0000-0000DB5A0000}"/>
    <cellStyle name="Normal 10 3 3_Attribute (16-17)" xfId="12408" xr:uid="{00000000-0005-0000-0000-0000DC5A0000}"/>
    <cellStyle name="Normal 10 3 4" xfId="12409" xr:uid="{00000000-0005-0000-0000-0000DD5A0000}"/>
    <cellStyle name="Normal 10 3 4 2" xfId="12410" xr:uid="{00000000-0005-0000-0000-0000DE5A0000}"/>
    <cellStyle name="Normal 10 3 4 2 2" xfId="12411" xr:uid="{00000000-0005-0000-0000-0000DF5A0000}"/>
    <cellStyle name="Normal 10 3 4 2 2 2" xfId="25917" xr:uid="{00000000-0005-0000-0000-0000E05A0000}"/>
    <cellStyle name="Normal 10 3 4 2 2_CountryRegionMap" xfId="34260" xr:uid="{00000000-0005-0000-0000-0000E15A0000}"/>
    <cellStyle name="Normal 10 3 4 2 3" xfId="12412" xr:uid="{00000000-0005-0000-0000-0000E25A0000}"/>
    <cellStyle name="Normal 10 3 4 2 3 2" xfId="25918" xr:uid="{00000000-0005-0000-0000-0000E35A0000}"/>
    <cellStyle name="Normal 10 3 4 2 3_CountryRegionMap" xfId="34261" xr:uid="{00000000-0005-0000-0000-0000E45A0000}"/>
    <cellStyle name="Normal 10 3 4 2 4" xfId="25919" xr:uid="{00000000-0005-0000-0000-0000E55A0000}"/>
    <cellStyle name="Normal 10 3 4 2_Attribute (16-17)" xfId="12413" xr:uid="{00000000-0005-0000-0000-0000E65A0000}"/>
    <cellStyle name="Normal 10 3 4 3" xfId="12414" xr:uid="{00000000-0005-0000-0000-0000E75A0000}"/>
    <cellStyle name="Normal 10 3 4 3 2" xfId="25920" xr:uid="{00000000-0005-0000-0000-0000E85A0000}"/>
    <cellStyle name="Normal 10 3 4 3_CountryRegionMap" xfId="34262" xr:uid="{00000000-0005-0000-0000-0000E95A0000}"/>
    <cellStyle name="Normal 10 3 4 4" xfId="25921" xr:uid="{00000000-0005-0000-0000-0000EA5A0000}"/>
    <cellStyle name="Normal 10 3 4 5" xfId="25922" xr:uid="{00000000-0005-0000-0000-0000EB5A0000}"/>
    <cellStyle name="Normal 10 3 4 6" xfId="25923" xr:uid="{00000000-0005-0000-0000-0000EC5A0000}"/>
    <cellStyle name="Normal 10 3 4 7" xfId="25924" xr:uid="{00000000-0005-0000-0000-0000ED5A0000}"/>
    <cellStyle name="Normal 10 3 4_Attribute (16-17)" xfId="12415" xr:uid="{00000000-0005-0000-0000-0000EE5A0000}"/>
    <cellStyle name="Normal 10 3 5" xfId="12416" xr:uid="{00000000-0005-0000-0000-0000EF5A0000}"/>
    <cellStyle name="Normal 10 3 6" xfId="12417" xr:uid="{00000000-0005-0000-0000-0000F05A0000}"/>
    <cellStyle name="Normal 10 3 7" xfId="12418" xr:uid="{00000000-0005-0000-0000-0000F15A0000}"/>
    <cellStyle name="Normal 10 3 7 2" xfId="12419" xr:uid="{00000000-0005-0000-0000-0000F25A0000}"/>
    <cellStyle name="Normal 10 3 7 2 2" xfId="12420" xr:uid="{00000000-0005-0000-0000-0000F35A0000}"/>
    <cellStyle name="Normal 10 3 7 2 2 2" xfId="25925" xr:uid="{00000000-0005-0000-0000-0000F45A0000}"/>
    <cellStyle name="Normal 10 3 7 2 2_CountryRegionMap" xfId="34263" xr:uid="{00000000-0005-0000-0000-0000F55A0000}"/>
    <cellStyle name="Normal 10 3 7 2 3" xfId="12421" xr:uid="{00000000-0005-0000-0000-0000F65A0000}"/>
    <cellStyle name="Normal 10 3 7 2 3 2" xfId="25926" xr:uid="{00000000-0005-0000-0000-0000F75A0000}"/>
    <cellStyle name="Normal 10 3 7 2 3_CountryRegionMap" xfId="34264" xr:uid="{00000000-0005-0000-0000-0000F85A0000}"/>
    <cellStyle name="Normal 10 3 7 2 4" xfId="25927" xr:uid="{00000000-0005-0000-0000-0000F95A0000}"/>
    <cellStyle name="Normal 10 3 7 2_Attribute (16-17)" xfId="12422" xr:uid="{00000000-0005-0000-0000-0000FA5A0000}"/>
    <cellStyle name="Normal 10 3 7 3" xfId="12423" xr:uid="{00000000-0005-0000-0000-0000FB5A0000}"/>
    <cellStyle name="Normal 10 3 7 3 2" xfId="25928" xr:uid="{00000000-0005-0000-0000-0000FC5A0000}"/>
    <cellStyle name="Normal 10 3 7 3_CountryRegionMap" xfId="34265" xr:uid="{00000000-0005-0000-0000-0000FD5A0000}"/>
    <cellStyle name="Normal 10 3 7 4" xfId="12424" xr:uid="{00000000-0005-0000-0000-0000FE5A0000}"/>
    <cellStyle name="Normal 10 3 7 4 2" xfId="25929" xr:uid="{00000000-0005-0000-0000-0000FF5A0000}"/>
    <cellStyle name="Normal 10 3 7 4_CountryRegionMap" xfId="34266" xr:uid="{00000000-0005-0000-0000-0000005B0000}"/>
    <cellStyle name="Normal 10 3 7 5" xfId="25930" xr:uid="{00000000-0005-0000-0000-0000015B0000}"/>
    <cellStyle name="Normal 10 3 7_Attribute (16-17)" xfId="12425" xr:uid="{00000000-0005-0000-0000-0000025B0000}"/>
    <cellStyle name="Normal 10 3 8" xfId="12426" xr:uid="{00000000-0005-0000-0000-0000035B0000}"/>
    <cellStyle name="Normal 10 3 8 2" xfId="12427" xr:uid="{00000000-0005-0000-0000-0000045B0000}"/>
    <cellStyle name="Normal 10 3 8 2 2" xfId="25931" xr:uid="{00000000-0005-0000-0000-0000055B0000}"/>
    <cellStyle name="Normal 10 3 8 2_CountryRegionMap" xfId="34267" xr:uid="{00000000-0005-0000-0000-0000065B0000}"/>
    <cellStyle name="Normal 10 3 8 3" xfId="12428" xr:uid="{00000000-0005-0000-0000-0000075B0000}"/>
    <cellStyle name="Normal 10 3 8 3 2" xfId="25932" xr:uid="{00000000-0005-0000-0000-0000085B0000}"/>
    <cellStyle name="Normal 10 3 8 3_CountryRegionMap" xfId="34268" xr:uid="{00000000-0005-0000-0000-0000095B0000}"/>
    <cellStyle name="Normal 10 3 8 4" xfId="25933" xr:uid="{00000000-0005-0000-0000-00000A5B0000}"/>
    <cellStyle name="Normal 10 3 8_Attribute (16-17)" xfId="12429" xr:uid="{00000000-0005-0000-0000-00000B5B0000}"/>
    <cellStyle name="Normal 10 3 9" xfId="12430" xr:uid="{00000000-0005-0000-0000-00000C5B0000}"/>
    <cellStyle name="Normal 10 3 9 2" xfId="25934" xr:uid="{00000000-0005-0000-0000-00000D5B0000}"/>
    <cellStyle name="Normal 10 3 9_CountryRegionMap" xfId="34269" xr:uid="{00000000-0005-0000-0000-00000E5B0000}"/>
    <cellStyle name="Normal 10 3_Attribute (16-17)" xfId="12431" xr:uid="{00000000-0005-0000-0000-00000F5B0000}"/>
    <cellStyle name="Normal 10 4" xfId="12432" xr:uid="{00000000-0005-0000-0000-0000105B0000}"/>
    <cellStyle name="Normal 10 4 10" xfId="25935" xr:uid="{00000000-0005-0000-0000-0000115B0000}"/>
    <cellStyle name="Normal 10 4 2" xfId="12433" xr:uid="{00000000-0005-0000-0000-0000125B0000}"/>
    <cellStyle name="Normal 10 4 2 2" xfId="12434" xr:uid="{00000000-0005-0000-0000-0000135B0000}"/>
    <cellStyle name="Normal 10 4 2 2 2" xfId="12435" xr:uid="{00000000-0005-0000-0000-0000145B0000}"/>
    <cellStyle name="Normal 10 4 2 2 2 2" xfId="25936" xr:uid="{00000000-0005-0000-0000-0000155B0000}"/>
    <cellStyle name="Normal 10 4 2 2 2_CountryRegionMap" xfId="34270" xr:uid="{00000000-0005-0000-0000-0000165B0000}"/>
    <cellStyle name="Normal 10 4 2 2 3" xfId="12436" xr:uid="{00000000-0005-0000-0000-0000175B0000}"/>
    <cellStyle name="Normal 10 4 2 2 3 2" xfId="25937" xr:uid="{00000000-0005-0000-0000-0000185B0000}"/>
    <cellStyle name="Normal 10 4 2 2 3_CountryRegionMap" xfId="34271" xr:uid="{00000000-0005-0000-0000-0000195B0000}"/>
    <cellStyle name="Normal 10 4 2 2 4" xfId="25938" xr:uid="{00000000-0005-0000-0000-00001A5B0000}"/>
    <cellStyle name="Normal 10 4 2 2_Attribute (16-17)" xfId="12437" xr:uid="{00000000-0005-0000-0000-00001B5B0000}"/>
    <cellStyle name="Normal 10 4 2 3" xfId="12438" xr:uid="{00000000-0005-0000-0000-00001C5B0000}"/>
    <cellStyle name="Normal 10 4 2 3 2" xfId="25939" xr:uid="{00000000-0005-0000-0000-00001D5B0000}"/>
    <cellStyle name="Normal 10 4 2 3_CountryRegionMap" xfId="34272" xr:uid="{00000000-0005-0000-0000-00001E5B0000}"/>
    <cellStyle name="Normal 10 4 2 4" xfId="25940" xr:uid="{00000000-0005-0000-0000-00001F5B0000}"/>
    <cellStyle name="Normal 10 4 2 5" xfId="25941" xr:uid="{00000000-0005-0000-0000-0000205B0000}"/>
    <cellStyle name="Normal 10 4 2 6" xfId="25942" xr:uid="{00000000-0005-0000-0000-0000215B0000}"/>
    <cellStyle name="Normal 10 4 2 7" xfId="25943" xr:uid="{00000000-0005-0000-0000-0000225B0000}"/>
    <cellStyle name="Normal 10 4 2_Attribute (16-17)" xfId="12439" xr:uid="{00000000-0005-0000-0000-0000235B0000}"/>
    <cellStyle name="Normal 10 4 3" xfId="12440" xr:uid="{00000000-0005-0000-0000-0000245B0000}"/>
    <cellStyle name="Normal 10 4 3 2" xfId="12441" xr:uid="{00000000-0005-0000-0000-0000255B0000}"/>
    <cellStyle name="Normal 10 4 3 2 2" xfId="12442" xr:uid="{00000000-0005-0000-0000-0000265B0000}"/>
    <cellStyle name="Normal 10 4 3 2 2 2" xfId="25944" xr:uid="{00000000-0005-0000-0000-0000275B0000}"/>
    <cellStyle name="Normal 10 4 3 2 2_CountryRegionMap" xfId="34273" xr:uid="{00000000-0005-0000-0000-0000285B0000}"/>
    <cellStyle name="Normal 10 4 3 2 3" xfId="12443" xr:uid="{00000000-0005-0000-0000-0000295B0000}"/>
    <cellStyle name="Normal 10 4 3 2 3 2" xfId="25945" xr:uid="{00000000-0005-0000-0000-00002A5B0000}"/>
    <cellStyle name="Normal 10 4 3 2 3_CountryRegionMap" xfId="34274" xr:uid="{00000000-0005-0000-0000-00002B5B0000}"/>
    <cellStyle name="Normal 10 4 3 2 4" xfId="25946" xr:uid="{00000000-0005-0000-0000-00002C5B0000}"/>
    <cellStyle name="Normal 10 4 3 2_Attribute (16-17)" xfId="12444" xr:uid="{00000000-0005-0000-0000-00002D5B0000}"/>
    <cellStyle name="Normal 10 4 3 3" xfId="12445" xr:uid="{00000000-0005-0000-0000-00002E5B0000}"/>
    <cellStyle name="Normal 10 4 3 3 2" xfId="25947" xr:uid="{00000000-0005-0000-0000-00002F5B0000}"/>
    <cellStyle name="Normal 10 4 3 3_CountryRegionMap" xfId="34275" xr:uid="{00000000-0005-0000-0000-0000305B0000}"/>
    <cellStyle name="Normal 10 4 3 4" xfId="25948" xr:uid="{00000000-0005-0000-0000-0000315B0000}"/>
    <cellStyle name="Normal 10 4 3 5" xfId="25949" xr:uid="{00000000-0005-0000-0000-0000325B0000}"/>
    <cellStyle name="Normal 10 4 3 6" xfId="25950" xr:uid="{00000000-0005-0000-0000-0000335B0000}"/>
    <cellStyle name="Normal 10 4 3 7" xfId="25951" xr:uid="{00000000-0005-0000-0000-0000345B0000}"/>
    <cellStyle name="Normal 10 4 3_Attribute (16-17)" xfId="12446" xr:uid="{00000000-0005-0000-0000-0000355B0000}"/>
    <cellStyle name="Normal 10 4 4" xfId="12447" xr:uid="{00000000-0005-0000-0000-0000365B0000}"/>
    <cellStyle name="Normal 10 4 4 2" xfId="12448" xr:uid="{00000000-0005-0000-0000-0000375B0000}"/>
    <cellStyle name="Normal 10 4 4 2 2" xfId="12449" xr:uid="{00000000-0005-0000-0000-0000385B0000}"/>
    <cellStyle name="Normal 10 4 4 2 2 2" xfId="25952" xr:uid="{00000000-0005-0000-0000-0000395B0000}"/>
    <cellStyle name="Normal 10 4 4 2 2_CountryRegionMap" xfId="34276" xr:uid="{00000000-0005-0000-0000-00003A5B0000}"/>
    <cellStyle name="Normal 10 4 4 2 3" xfId="12450" xr:uid="{00000000-0005-0000-0000-00003B5B0000}"/>
    <cellStyle name="Normal 10 4 4 2 3 2" xfId="25953" xr:uid="{00000000-0005-0000-0000-00003C5B0000}"/>
    <cellStyle name="Normal 10 4 4 2 3_CountryRegionMap" xfId="34277" xr:uid="{00000000-0005-0000-0000-00003D5B0000}"/>
    <cellStyle name="Normal 10 4 4 2 4" xfId="25954" xr:uid="{00000000-0005-0000-0000-00003E5B0000}"/>
    <cellStyle name="Normal 10 4 4 2_Attribute (16-17)" xfId="12451" xr:uid="{00000000-0005-0000-0000-00003F5B0000}"/>
    <cellStyle name="Normal 10 4 4 3" xfId="12452" xr:uid="{00000000-0005-0000-0000-0000405B0000}"/>
    <cellStyle name="Normal 10 4 4 3 2" xfId="25955" xr:uid="{00000000-0005-0000-0000-0000415B0000}"/>
    <cellStyle name="Normal 10 4 4 3_CountryRegionMap" xfId="34278" xr:uid="{00000000-0005-0000-0000-0000425B0000}"/>
    <cellStyle name="Normal 10 4 4 4" xfId="25956" xr:uid="{00000000-0005-0000-0000-0000435B0000}"/>
    <cellStyle name="Normal 10 4 4 5" xfId="25957" xr:uid="{00000000-0005-0000-0000-0000445B0000}"/>
    <cellStyle name="Normal 10 4 4 6" xfId="25958" xr:uid="{00000000-0005-0000-0000-0000455B0000}"/>
    <cellStyle name="Normal 10 4 4 7" xfId="25959" xr:uid="{00000000-0005-0000-0000-0000465B0000}"/>
    <cellStyle name="Normal 10 4 4_Attribute (16-17)" xfId="12453" xr:uid="{00000000-0005-0000-0000-0000475B0000}"/>
    <cellStyle name="Normal 10 4 5" xfId="12454" xr:uid="{00000000-0005-0000-0000-0000485B0000}"/>
    <cellStyle name="Normal 10 4 6" xfId="12455" xr:uid="{00000000-0005-0000-0000-0000495B0000}"/>
    <cellStyle name="Normal 10 4 7" xfId="12456" xr:uid="{00000000-0005-0000-0000-00004A5B0000}"/>
    <cellStyle name="Normal 10 4 7 2" xfId="12457" xr:uid="{00000000-0005-0000-0000-00004B5B0000}"/>
    <cellStyle name="Normal 10 4 7 2 2" xfId="12458" xr:uid="{00000000-0005-0000-0000-00004C5B0000}"/>
    <cellStyle name="Normal 10 4 7 2 2 2" xfId="25960" xr:uid="{00000000-0005-0000-0000-00004D5B0000}"/>
    <cellStyle name="Normal 10 4 7 2 2_CountryRegionMap" xfId="34279" xr:uid="{00000000-0005-0000-0000-00004E5B0000}"/>
    <cellStyle name="Normal 10 4 7 2 3" xfId="12459" xr:uid="{00000000-0005-0000-0000-00004F5B0000}"/>
    <cellStyle name="Normal 10 4 7 2 3 2" xfId="25961" xr:uid="{00000000-0005-0000-0000-0000505B0000}"/>
    <cellStyle name="Normal 10 4 7 2 3_CountryRegionMap" xfId="34280" xr:uid="{00000000-0005-0000-0000-0000515B0000}"/>
    <cellStyle name="Normal 10 4 7 2 4" xfId="25962" xr:uid="{00000000-0005-0000-0000-0000525B0000}"/>
    <cellStyle name="Normal 10 4 7 2_Attribute (16-17)" xfId="12460" xr:uid="{00000000-0005-0000-0000-0000535B0000}"/>
    <cellStyle name="Normal 10 4 7 3" xfId="12461" xr:uid="{00000000-0005-0000-0000-0000545B0000}"/>
    <cellStyle name="Normal 10 4 7 3 2" xfId="25963" xr:uid="{00000000-0005-0000-0000-0000555B0000}"/>
    <cellStyle name="Normal 10 4 7 3_CountryRegionMap" xfId="34281" xr:uid="{00000000-0005-0000-0000-0000565B0000}"/>
    <cellStyle name="Normal 10 4 7 4" xfId="12462" xr:uid="{00000000-0005-0000-0000-0000575B0000}"/>
    <cellStyle name="Normal 10 4 7 4 2" xfId="25964" xr:uid="{00000000-0005-0000-0000-0000585B0000}"/>
    <cellStyle name="Normal 10 4 7 4_CountryRegionMap" xfId="34282" xr:uid="{00000000-0005-0000-0000-0000595B0000}"/>
    <cellStyle name="Normal 10 4 7 5" xfId="25965" xr:uid="{00000000-0005-0000-0000-00005A5B0000}"/>
    <cellStyle name="Normal 10 4 7_Attribute (16-17)" xfId="12463" xr:uid="{00000000-0005-0000-0000-00005B5B0000}"/>
    <cellStyle name="Normal 10 4 8" xfId="12464" xr:uid="{00000000-0005-0000-0000-00005C5B0000}"/>
    <cellStyle name="Normal 10 4 8 2" xfId="12465" xr:uid="{00000000-0005-0000-0000-00005D5B0000}"/>
    <cellStyle name="Normal 10 4 8 2 2" xfId="25966" xr:uid="{00000000-0005-0000-0000-00005E5B0000}"/>
    <cellStyle name="Normal 10 4 8 2_CountryRegionMap" xfId="34283" xr:uid="{00000000-0005-0000-0000-00005F5B0000}"/>
    <cellStyle name="Normal 10 4 8 3" xfId="12466" xr:uid="{00000000-0005-0000-0000-0000605B0000}"/>
    <cellStyle name="Normal 10 4 8 3 2" xfId="25967" xr:uid="{00000000-0005-0000-0000-0000615B0000}"/>
    <cellStyle name="Normal 10 4 8 3_CountryRegionMap" xfId="34284" xr:uid="{00000000-0005-0000-0000-0000625B0000}"/>
    <cellStyle name="Normal 10 4 8 4" xfId="25968" xr:uid="{00000000-0005-0000-0000-0000635B0000}"/>
    <cellStyle name="Normal 10 4 8_Attribute (16-17)" xfId="12467" xr:uid="{00000000-0005-0000-0000-0000645B0000}"/>
    <cellStyle name="Normal 10 4 9" xfId="12468" xr:uid="{00000000-0005-0000-0000-0000655B0000}"/>
    <cellStyle name="Normal 10 4 9 2" xfId="25969" xr:uid="{00000000-0005-0000-0000-0000665B0000}"/>
    <cellStyle name="Normal 10 4 9_CountryRegionMap" xfId="34285" xr:uid="{00000000-0005-0000-0000-0000675B0000}"/>
    <cellStyle name="Normal 10 4_Attribute (16-17)" xfId="12469" xr:uid="{00000000-0005-0000-0000-0000685B0000}"/>
    <cellStyle name="Normal 10 5" xfId="12470" xr:uid="{00000000-0005-0000-0000-0000695B0000}"/>
    <cellStyle name="Normal 10 5 2" xfId="12471" xr:uid="{00000000-0005-0000-0000-00006A5B0000}"/>
    <cellStyle name="Normal 10 5 2 2" xfId="12472" xr:uid="{00000000-0005-0000-0000-00006B5B0000}"/>
    <cellStyle name="Normal 10 5 2 2 2" xfId="25970" xr:uid="{00000000-0005-0000-0000-00006C5B0000}"/>
    <cellStyle name="Normal 10 5 2 2_CountryRegionMap" xfId="34286" xr:uid="{00000000-0005-0000-0000-00006D5B0000}"/>
    <cellStyle name="Normal 10 5 2 3" xfId="12473" xr:uid="{00000000-0005-0000-0000-00006E5B0000}"/>
    <cellStyle name="Normal 10 5 2 3 2" xfId="25971" xr:uid="{00000000-0005-0000-0000-00006F5B0000}"/>
    <cellStyle name="Normal 10 5 2 3_CountryRegionMap" xfId="34287" xr:uid="{00000000-0005-0000-0000-0000705B0000}"/>
    <cellStyle name="Normal 10 5 2 4" xfId="25972" xr:uid="{00000000-0005-0000-0000-0000715B0000}"/>
    <cellStyle name="Normal 10 5 2_Attribute (16-17)" xfId="12474" xr:uid="{00000000-0005-0000-0000-0000725B0000}"/>
    <cellStyle name="Normal 10 5 3" xfId="12475" xr:uid="{00000000-0005-0000-0000-0000735B0000}"/>
    <cellStyle name="Normal 10 5 3 2" xfId="25973" xr:uid="{00000000-0005-0000-0000-0000745B0000}"/>
    <cellStyle name="Normal 10 5 3_CountryRegionMap" xfId="34288" xr:uid="{00000000-0005-0000-0000-0000755B0000}"/>
    <cellStyle name="Normal 10 5 4" xfId="25974" xr:uid="{00000000-0005-0000-0000-0000765B0000}"/>
    <cellStyle name="Normal 10 5 5" xfId="25975" xr:uid="{00000000-0005-0000-0000-0000775B0000}"/>
    <cellStyle name="Normal 10 5 6" xfId="25976" xr:uid="{00000000-0005-0000-0000-0000785B0000}"/>
    <cellStyle name="Normal 10 5 7" xfId="25977" xr:uid="{00000000-0005-0000-0000-0000795B0000}"/>
    <cellStyle name="Normal 10 5_Attribute (16-17)" xfId="12476" xr:uid="{00000000-0005-0000-0000-00007A5B0000}"/>
    <cellStyle name="Normal 10 6" xfId="12477" xr:uid="{00000000-0005-0000-0000-00007B5B0000}"/>
    <cellStyle name="Normal 10 6 2" xfId="12478" xr:uid="{00000000-0005-0000-0000-00007C5B0000}"/>
    <cellStyle name="Normal 10 6 2 2" xfId="12479" xr:uid="{00000000-0005-0000-0000-00007D5B0000}"/>
    <cellStyle name="Normal 10 6 2 2 2" xfId="25978" xr:uid="{00000000-0005-0000-0000-00007E5B0000}"/>
    <cellStyle name="Normal 10 6 2 2_CountryRegionMap" xfId="34289" xr:uid="{00000000-0005-0000-0000-00007F5B0000}"/>
    <cellStyle name="Normal 10 6 2 3" xfId="12480" xr:uid="{00000000-0005-0000-0000-0000805B0000}"/>
    <cellStyle name="Normal 10 6 2 3 2" xfId="25979" xr:uid="{00000000-0005-0000-0000-0000815B0000}"/>
    <cellStyle name="Normal 10 6 2 3_CountryRegionMap" xfId="34290" xr:uid="{00000000-0005-0000-0000-0000825B0000}"/>
    <cellStyle name="Normal 10 6 2 4" xfId="25980" xr:uid="{00000000-0005-0000-0000-0000835B0000}"/>
    <cellStyle name="Normal 10 6 2_Attribute (16-17)" xfId="12481" xr:uid="{00000000-0005-0000-0000-0000845B0000}"/>
    <cellStyle name="Normal 10 6 3" xfId="12482" xr:uid="{00000000-0005-0000-0000-0000855B0000}"/>
    <cellStyle name="Normal 10 6 3 2" xfId="25981" xr:uid="{00000000-0005-0000-0000-0000865B0000}"/>
    <cellStyle name="Normal 10 6 3_CountryRegionMap" xfId="34291" xr:uid="{00000000-0005-0000-0000-0000875B0000}"/>
    <cellStyle name="Normal 10 6 4" xfId="25982" xr:uid="{00000000-0005-0000-0000-0000885B0000}"/>
    <cellStyle name="Normal 10 6 5" xfId="25983" xr:uid="{00000000-0005-0000-0000-0000895B0000}"/>
    <cellStyle name="Normal 10 6 6" xfId="25984" xr:uid="{00000000-0005-0000-0000-00008A5B0000}"/>
    <cellStyle name="Normal 10 6 7" xfId="25985" xr:uid="{00000000-0005-0000-0000-00008B5B0000}"/>
    <cellStyle name="Normal 10 6_Attribute (16-17)" xfId="12483" xr:uid="{00000000-0005-0000-0000-00008C5B0000}"/>
    <cellStyle name="Normal 10 7" xfId="12484" xr:uid="{00000000-0005-0000-0000-00008D5B0000}"/>
    <cellStyle name="Normal 10 7 2" xfId="12485" xr:uid="{00000000-0005-0000-0000-00008E5B0000}"/>
    <cellStyle name="Normal 10 7 2 2" xfId="12486" xr:uid="{00000000-0005-0000-0000-00008F5B0000}"/>
    <cellStyle name="Normal 10 7 2 2 2" xfId="25986" xr:uid="{00000000-0005-0000-0000-0000905B0000}"/>
    <cellStyle name="Normal 10 7 2 2_CountryRegionMap" xfId="34292" xr:uid="{00000000-0005-0000-0000-0000915B0000}"/>
    <cellStyle name="Normal 10 7 2 3" xfId="12487" xr:uid="{00000000-0005-0000-0000-0000925B0000}"/>
    <cellStyle name="Normal 10 7 2 3 2" xfId="25987" xr:uid="{00000000-0005-0000-0000-0000935B0000}"/>
    <cellStyle name="Normal 10 7 2 3_CountryRegionMap" xfId="34293" xr:uid="{00000000-0005-0000-0000-0000945B0000}"/>
    <cellStyle name="Normal 10 7 2 4" xfId="25988" xr:uid="{00000000-0005-0000-0000-0000955B0000}"/>
    <cellStyle name="Normal 10 7 2_Attribute (16-17)" xfId="12488" xr:uid="{00000000-0005-0000-0000-0000965B0000}"/>
    <cellStyle name="Normal 10 7 3" xfId="12489" xr:uid="{00000000-0005-0000-0000-0000975B0000}"/>
    <cellStyle name="Normal 10 7 3 2" xfId="25989" xr:uid="{00000000-0005-0000-0000-0000985B0000}"/>
    <cellStyle name="Normal 10 7 3_CountryRegionMap" xfId="34294" xr:uid="{00000000-0005-0000-0000-0000995B0000}"/>
    <cellStyle name="Normal 10 7 4" xfId="25990" xr:uid="{00000000-0005-0000-0000-00009A5B0000}"/>
    <cellStyle name="Normal 10 7 5" xfId="25991" xr:uid="{00000000-0005-0000-0000-00009B5B0000}"/>
    <cellStyle name="Normal 10 7 6" xfId="25992" xr:uid="{00000000-0005-0000-0000-00009C5B0000}"/>
    <cellStyle name="Normal 10 7 7" xfId="25993" xr:uid="{00000000-0005-0000-0000-00009D5B0000}"/>
    <cellStyle name="Normal 10 7_Attribute (16-17)" xfId="12490" xr:uid="{00000000-0005-0000-0000-00009E5B0000}"/>
    <cellStyle name="Normal 10 8" xfId="12491" xr:uid="{00000000-0005-0000-0000-00009F5B0000}"/>
    <cellStyle name="Normal 10 9" xfId="12492" xr:uid="{00000000-0005-0000-0000-0000A05B0000}"/>
    <cellStyle name="Normal 10_Attribute" xfId="18073" xr:uid="{00000000-0005-0000-0000-0000A15B0000}"/>
    <cellStyle name="Normal 100" xfId="25994" xr:uid="{00000000-0005-0000-0000-0000A25B0000}"/>
    <cellStyle name="Normal 102" xfId="25995" xr:uid="{00000000-0005-0000-0000-0000A35B0000}"/>
    <cellStyle name="Normal 107" xfId="25996" xr:uid="{00000000-0005-0000-0000-0000A45B0000}"/>
    <cellStyle name="Normal 108" xfId="25997" xr:uid="{00000000-0005-0000-0000-0000A55B0000}"/>
    <cellStyle name="Normal 11" xfId="317" xr:uid="{00000000-0005-0000-0000-0000A65B0000}"/>
    <cellStyle name="Normal 11 2" xfId="12493" xr:uid="{00000000-0005-0000-0000-0000A75B0000}"/>
    <cellStyle name="Normal 11 3" xfId="12494" xr:uid="{00000000-0005-0000-0000-0000A85B0000}"/>
    <cellStyle name="Normal 11 3 10" xfId="25998" xr:uid="{00000000-0005-0000-0000-0000A95B0000}"/>
    <cellStyle name="Normal 11 3 2" xfId="12495" xr:uid="{00000000-0005-0000-0000-0000AA5B0000}"/>
    <cellStyle name="Normal 11 3 2 2" xfId="12496" xr:uid="{00000000-0005-0000-0000-0000AB5B0000}"/>
    <cellStyle name="Normal 11 3 2 2 2" xfId="12497" xr:uid="{00000000-0005-0000-0000-0000AC5B0000}"/>
    <cellStyle name="Normal 11 3 2 2 2 2" xfId="25999" xr:uid="{00000000-0005-0000-0000-0000AD5B0000}"/>
    <cellStyle name="Normal 11 3 2 2 2_CountryRegionMap" xfId="34295" xr:uid="{00000000-0005-0000-0000-0000AE5B0000}"/>
    <cellStyle name="Normal 11 3 2 2 3" xfId="12498" xr:uid="{00000000-0005-0000-0000-0000AF5B0000}"/>
    <cellStyle name="Normal 11 3 2 2 3 2" xfId="26000" xr:uid="{00000000-0005-0000-0000-0000B05B0000}"/>
    <cellStyle name="Normal 11 3 2 2 3_CountryRegionMap" xfId="34296" xr:uid="{00000000-0005-0000-0000-0000B15B0000}"/>
    <cellStyle name="Normal 11 3 2 2 4" xfId="26001" xr:uid="{00000000-0005-0000-0000-0000B25B0000}"/>
    <cellStyle name="Normal 11 3 2 2_Attribute (16-17)" xfId="12499" xr:uid="{00000000-0005-0000-0000-0000B35B0000}"/>
    <cellStyle name="Normal 11 3 2 3" xfId="12500" xr:uid="{00000000-0005-0000-0000-0000B45B0000}"/>
    <cellStyle name="Normal 11 3 2 3 2" xfId="26002" xr:uid="{00000000-0005-0000-0000-0000B55B0000}"/>
    <cellStyle name="Normal 11 3 2 3_CountryRegionMap" xfId="34297" xr:uid="{00000000-0005-0000-0000-0000B65B0000}"/>
    <cellStyle name="Normal 11 3 2 4" xfId="26003" xr:uid="{00000000-0005-0000-0000-0000B75B0000}"/>
    <cellStyle name="Normal 11 3 2 5" xfId="26004" xr:uid="{00000000-0005-0000-0000-0000B85B0000}"/>
    <cellStyle name="Normal 11 3 2 6" xfId="26005" xr:uid="{00000000-0005-0000-0000-0000B95B0000}"/>
    <cellStyle name="Normal 11 3 2 7" xfId="26006" xr:uid="{00000000-0005-0000-0000-0000BA5B0000}"/>
    <cellStyle name="Normal 11 3 2_Attribute (16-17)" xfId="12501" xr:uid="{00000000-0005-0000-0000-0000BB5B0000}"/>
    <cellStyle name="Normal 11 3 3" xfId="12502" xr:uid="{00000000-0005-0000-0000-0000BC5B0000}"/>
    <cellStyle name="Normal 11 3 3 2" xfId="12503" xr:uid="{00000000-0005-0000-0000-0000BD5B0000}"/>
    <cellStyle name="Normal 11 3 3 2 2" xfId="12504" xr:uid="{00000000-0005-0000-0000-0000BE5B0000}"/>
    <cellStyle name="Normal 11 3 3 2 2 2" xfId="26007" xr:uid="{00000000-0005-0000-0000-0000BF5B0000}"/>
    <cellStyle name="Normal 11 3 3 2 2_CountryRegionMap" xfId="34298" xr:uid="{00000000-0005-0000-0000-0000C05B0000}"/>
    <cellStyle name="Normal 11 3 3 2 3" xfId="12505" xr:uid="{00000000-0005-0000-0000-0000C15B0000}"/>
    <cellStyle name="Normal 11 3 3 2 3 2" xfId="26008" xr:uid="{00000000-0005-0000-0000-0000C25B0000}"/>
    <cellStyle name="Normal 11 3 3 2 3_CountryRegionMap" xfId="34299" xr:uid="{00000000-0005-0000-0000-0000C35B0000}"/>
    <cellStyle name="Normal 11 3 3 2 4" xfId="26009" xr:uid="{00000000-0005-0000-0000-0000C45B0000}"/>
    <cellStyle name="Normal 11 3 3 2_Attribute (16-17)" xfId="12506" xr:uid="{00000000-0005-0000-0000-0000C55B0000}"/>
    <cellStyle name="Normal 11 3 3 3" xfId="12507" xr:uid="{00000000-0005-0000-0000-0000C65B0000}"/>
    <cellStyle name="Normal 11 3 3 3 2" xfId="26010" xr:uid="{00000000-0005-0000-0000-0000C75B0000}"/>
    <cellStyle name="Normal 11 3 3 3_CountryRegionMap" xfId="34300" xr:uid="{00000000-0005-0000-0000-0000C85B0000}"/>
    <cellStyle name="Normal 11 3 3 4" xfId="26011" xr:uid="{00000000-0005-0000-0000-0000C95B0000}"/>
    <cellStyle name="Normal 11 3 3 5" xfId="26012" xr:uid="{00000000-0005-0000-0000-0000CA5B0000}"/>
    <cellStyle name="Normal 11 3 3 6" xfId="26013" xr:uid="{00000000-0005-0000-0000-0000CB5B0000}"/>
    <cellStyle name="Normal 11 3 3 7" xfId="26014" xr:uid="{00000000-0005-0000-0000-0000CC5B0000}"/>
    <cellStyle name="Normal 11 3 3_Attribute (16-17)" xfId="12508" xr:uid="{00000000-0005-0000-0000-0000CD5B0000}"/>
    <cellStyle name="Normal 11 3 4" xfId="12509" xr:uid="{00000000-0005-0000-0000-0000CE5B0000}"/>
    <cellStyle name="Normal 11 3 4 2" xfId="12510" xr:uid="{00000000-0005-0000-0000-0000CF5B0000}"/>
    <cellStyle name="Normal 11 3 4 2 2" xfId="12511" xr:uid="{00000000-0005-0000-0000-0000D05B0000}"/>
    <cellStyle name="Normal 11 3 4 2 2 2" xfId="26015" xr:uid="{00000000-0005-0000-0000-0000D15B0000}"/>
    <cellStyle name="Normal 11 3 4 2 2_CountryRegionMap" xfId="34301" xr:uid="{00000000-0005-0000-0000-0000D25B0000}"/>
    <cellStyle name="Normal 11 3 4 2 3" xfId="12512" xr:uid="{00000000-0005-0000-0000-0000D35B0000}"/>
    <cellStyle name="Normal 11 3 4 2 3 2" xfId="26016" xr:uid="{00000000-0005-0000-0000-0000D45B0000}"/>
    <cellStyle name="Normal 11 3 4 2 3_CountryRegionMap" xfId="34302" xr:uid="{00000000-0005-0000-0000-0000D55B0000}"/>
    <cellStyle name="Normal 11 3 4 2 4" xfId="26017" xr:uid="{00000000-0005-0000-0000-0000D65B0000}"/>
    <cellStyle name="Normal 11 3 4 2_Attribute (16-17)" xfId="12513" xr:uid="{00000000-0005-0000-0000-0000D75B0000}"/>
    <cellStyle name="Normal 11 3 4 3" xfId="12514" xr:uid="{00000000-0005-0000-0000-0000D85B0000}"/>
    <cellStyle name="Normal 11 3 4 3 2" xfId="26018" xr:uid="{00000000-0005-0000-0000-0000D95B0000}"/>
    <cellStyle name="Normal 11 3 4 3_CountryRegionMap" xfId="34303" xr:uid="{00000000-0005-0000-0000-0000DA5B0000}"/>
    <cellStyle name="Normal 11 3 4 4" xfId="26019" xr:uid="{00000000-0005-0000-0000-0000DB5B0000}"/>
    <cellStyle name="Normal 11 3 4 5" xfId="26020" xr:uid="{00000000-0005-0000-0000-0000DC5B0000}"/>
    <cellStyle name="Normal 11 3 4 6" xfId="26021" xr:uid="{00000000-0005-0000-0000-0000DD5B0000}"/>
    <cellStyle name="Normal 11 3 4 7" xfId="26022" xr:uid="{00000000-0005-0000-0000-0000DE5B0000}"/>
    <cellStyle name="Normal 11 3 4_Attribute (16-17)" xfId="12515" xr:uid="{00000000-0005-0000-0000-0000DF5B0000}"/>
    <cellStyle name="Normal 11 3 5" xfId="12516" xr:uid="{00000000-0005-0000-0000-0000E05B0000}"/>
    <cellStyle name="Normal 11 3 6" xfId="12517" xr:uid="{00000000-0005-0000-0000-0000E15B0000}"/>
    <cellStyle name="Normal 11 3 7" xfId="12518" xr:uid="{00000000-0005-0000-0000-0000E25B0000}"/>
    <cellStyle name="Normal 11 3 7 2" xfId="12519" xr:uid="{00000000-0005-0000-0000-0000E35B0000}"/>
    <cellStyle name="Normal 11 3 7 2 2" xfId="12520" xr:uid="{00000000-0005-0000-0000-0000E45B0000}"/>
    <cellStyle name="Normal 11 3 7 2 2 2" xfId="26023" xr:uid="{00000000-0005-0000-0000-0000E55B0000}"/>
    <cellStyle name="Normal 11 3 7 2 2_CountryRegionMap" xfId="34304" xr:uid="{00000000-0005-0000-0000-0000E65B0000}"/>
    <cellStyle name="Normal 11 3 7 2 3" xfId="12521" xr:uid="{00000000-0005-0000-0000-0000E75B0000}"/>
    <cellStyle name="Normal 11 3 7 2 3 2" xfId="26024" xr:uid="{00000000-0005-0000-0000-0000E85B0000}"/>
    <cellStyle name="Normal 11 3 7 2 3_CountryRegionMap" xfId="34305" xr:uid="{00000000-0005-0000-0000-0000E95B0000}"/>
    <cellStyle name="Normal 11 3 7 2 4" xfId="26025" xr:uid="{00000000-0005-0000-0000-0000EA5B0000}"/>
    <cellStyle name="Normal 11 3 7 2_Attribute (16-17)" xfId="12522" xr:uid="{00000000-0005-0000-0000-0000EB5B0000}"/>
    <cellStyle name="Normal 11 3 7 3" xfId="12523" xr:uid="{00000000-0005-0000-0000-0000EC5B0000}"/>
    <cellStyle name="Normal 11 3 7 3 2" xfId="26026" xr:uid="{00000000-0005-0000-0000-0000ED5B0000}"/>
    <cellStyle name="Normal 11 3 7 3_CountryRegionMap" xfId="34306" xr:uid="{00000000-0005-0000-0000-0000EE5B0000}"/>
    <cellStyle name="Normal 11 3 7 4" xfId="12524" xr:uid="{00000000-0005-0000-0000-0000EF5B0000}"/>
    <cellStyle name="Normal 11 3 7 4 2" xfId="26027" xr:uid="{00000000-0005-0000-0000-0000F05B0000}"/>
    <cellStyle name="Normal 11 3 7 4_CountryRegionMap" xfId="34307" xr:uid="{00000000-0005-0000-0000-0000F15B0000}"/>
    <cellStyle name="Normal 11 3 7 5" xfId="26028" xr:uid="{00000000-0005-0000-0000-0000F25B0000}"/>
    <cellStyle name="Normal 11 3 7_Attribute (16-17)" xfId="12525" xr:uid="{00000000-0005-0000-0000-0000F35B0000}"/>
    <cellStyle name="Normal 11 3 8" xfId="12526" xr:uid="{00000000-0005-0000-0000-0000F45B0000}"/>
    <cellStyle name="Normal 11 3 8 2" xfId="12527" xr:uid="{00000000-0005-0000-0000-0000F55B0000}"/>
    <cellStyle name="Normal 11 3 8 2 2" xfId="26029" xr:uid="{00000000-0005-0000-0000-0000F65B0000}"/>
    <cellStyle name="Normal 11 3 8 2_CountryRegionMap" xfId="34308" xr:uid="{00000000-0005-0000-0000-0000F75B0000}"/>
    <cellStyle name="Normal 11 3 8 3" xfId="12528" xr:uid="{00000000-0005-0000-0000-0000F85B0000}"/>
    <cellStyle name="Normal 11 3 8 3 2" xfId="26030" xr:uid="{00000000-0005-0000-0000-0000F95B0000}"/>
    <cellStyle name="Normal 11 3 8 3_CountryRegionMap" xfId="34309" xr:uid="{00000000-0005-0000-0000-0000FA5B0000}"/>
    <cellStyle name="Normal 11 3 8 4" xfId="26031" xr:uid="{00000000-0005-0000-0000-0000FB5B0000}"/>
    <cellStyle name="Normal 11 3 8_Attribute (16-17)" xfId="12529" xr:uid="{00000000-0005-0000-0000-0000FC5B0000}"/>
    <cellStyle name="Normal 11 3 9" xfId="12530" xr:uid="{00000000-0005-0000-0000-0000FD5B0000}"/>
    <cellStyle name="Normal 11 3 9 2" xfId="26032" xr:uid="{00000000-0005-0000-0000-0000FE5B0000}"/>
    <cellStyle name="Normal 11 3 9_CountryRegionMap" xfId="34310" xr:uid="{00000000-0005-0000-0000-0000FF5B0000}"/>
    <cellStyle name="Normal 11 3_Attribute (16-17)" xfId="12531" xr:uid="{00000000-0005-0000-0000-0000005C0000}"/>
    <cellStyle name="Normal 11_Attribute" xfId="18074" xr:uid="{00000000-0005-0000-0000-0000015C0000}"/>
    <cellStyle name="Normal 110" xfId="26033" xr:uid="{00000000-0005-0000-0000-0000025C0000}"/>
    <cellStyle name="Normal 112" xfId="26034" xr:uid="{00000000-0005-0000-0000-0000035C0000}"/>
    <cellStyle name="Normal 12" xfId="318" xr:uid="{00000000-0005-0000-0000-0000045C0000}"/>
    <cellStyle name="Normal 12 10" xfId="12532" xr:uid="{00000000-0005-0000-0000-0000055C0000}"/>
    <cellStyle name="Normal 12 2" xfId="12533" xr:uid="{00000000-0005-0000-0000-0000065C0000}"/>
    <cellStyle name="Normal 12 2 10" xfId="26035" xr:uid="{00000000-0005-0000-0000-0000075C0000}"/>
    <cellStyle name="Normal 12 2 2" xfId="12534" xr:uid="{00000000-0005-0000-0000-0000085C0000}"/>
    <cellStyle name="Normal 12 2 2 2" xfId="12535" xr:uid="{00000000-0005-0000-0000-0000095C0000}"/>
    <cellStyle name="Normal 12 2 2 2 2" xfId="12536" xr:uid="{00000000-0005-0000-0000-00000A5C0000}"/>
    <cellStyle name="Normal 12 2 2 2 2 2" xfId="26036" xr:uid="{00000000-0005-0000-0000-00000B5C0000}"/>
    <cellStyle name="Normal 12 2 2 2 2_CountryRegionMap" xfId="34311" xr:uid="{00000000-0005-0000-0000-00000C5C0000}"/>
    <cellStyle name="Normal 12 2 2 2 3" xfId="12537" xr:uid="{00000000-0005-0000-0000-00000D5C0000}"/>
    <cellStyle name="Normal 12 2 2 2 3 2" xfId="26037" xr:uid="{00000000-0005-0000-0000-00000E5C0000}"/>
    <cellStyle name="Normal 12 2 2 2 3_CountryRegionMap" xfId="34312" xr:uid="{00000000-0005-0000-0000-00000F5C0000}"/>
    <cellStyle name="Normal 12 2 2 2 4" xfId="26038" xr:uid="{00000000-0005-0000-0000-0000105C0000}"/>
    <cellStyle name="Normal 12 2 2 2_Attribute (16-17)" xfId="12538" xr:uid="{00000000-0005-0000-0000-0000115C0000}"/>
    <cellStyle name="Normal 12 2 2 3" xfId="12539" xr:uid="{00000000-0005-0000-0000-0000125C0000}"/>
    <cellStyle name="Normal 12 2 2 3 2" xfId="26039" xr:uid="{00000000-0005-0000-0000-0000135C0000}"/>
    <cellStyle name="Normal 12 2 2 3_CountryRegionMap" xfId="34313" xr:uid="{00000000-0005-0000-0000-0000145C0000}"/>
    <cellStyle name="Normal 12 2 2 4" xfId="26040" xr:uid="{00000000-0005-0000-0000-0000155C0000}"/>
    <cellStyle name="Normal 12 2 2 5" xfId="26041" xr:uid="{00000000-0005-0000-0000-0000165C0000}"/>
    <cellStyle name="Normal 12 2 2 6" xfId="26042" xr:uid="{00000000-0005-0000-0000-0000175C0000}"/>
    <cellStyle name="Normal 12 2 2 7" xfId="26043" xr:uid="{00000000-0005-0000-0000-0000185C0000}"/>
    <cellStyle name="Normal 12 2 2_Attribute (16-17)" xfId="12540" xr:uid="{00000000-0005-0000-0000-0000195C0000}"/>
    <cellStyle name="Normal 12 2 3" xfId="12541" xr:uid="{00000000-0005-0000-0000-00001A5C0000}"/>
    <cellStyle name="Normal 12 2 3 2" xfId="12542" xr:uid="{00000000-0005-0000-0000-00001B5C0000}"/>
    <cellStyle name="Normal 12 2 3 2 2" xfId="12543" xr:uid="{00000000-0005-0000-0000-00001C5C0000}"/>
    <cellStyle name="Normal 12 2 3 2 2 2" xfId="26044" xr:uid="{00000000-0005-0000-0000-00001D5C0000}"/>
    <cellStyle name="Normal 12 2 3 2 2_CountryRegionMap" xfId="34314" xr:uid="{00000000-0005-0000-0000-00001E5C0000}"/>
    <cellStyle name="Normal 12 2 3 2 3" xfId="12544" xr:uid="{00000000-0005-0000-0000-00001F5C0000}"/>
    <cellStyle name="Normal 12 2 3 2 3 2" xfId="26045" xr:uid="{00000000-0005-0000-0000-0000205C0000}"/>
    <cellStyle name="Normal 12 2 3 2 3_CountryRegionMap" xfId="34315" xr:uid="{00000000-0005-0000-0000-0000215C0000}"/>
    <cellStyle name="Normal 12 2 3 2 4" xfId="26046" xr:uid="{00000000-0005-0000-0000-0000225C0000}"/>
    <cellStyle name="Normal 12 2 3 2_Attribute (16-17)" xfId="12545" xr:uid="{00000000-0005-0000-0000-0000235C0000}"/>
    <cellStyle name="Normal 12 2 3 3" xfId="12546" xr:uid="{00000000-0005-0000-0000-0000245C0000}"/>
    <cellStyle name="Normal 12 2 3 3 2" xfId="26047" xr:uid="{00000000-0005-0000-0000-0000255C0000}"/>
    <cellStyle name="Normal 12 2 3 3_CountryRegionMap" xfId="34316" xr:uid="{00000000-0005-0000-0000-0000265C0000}"/>
    <cellStyle name="Normal 12 2 3 4" xfId="26048" xr:uid="{00000000-0005-0000-0000-0000275C0000}"/>
    <cellStyle name="Normal 12 2 3 5" xfId="26049" xr:uid="{00000000-0005-0000-0000-0000285C0000}"/>
    <cellStyle name="Normal 12 2 3 6" xfId="26050" xr:uid="{00000000-0005-0000-0000-0000295C0000}"/>
    <cellStyle name="Normal 12 2 3 7" xfId="26051" xr:uid="{00000000-0005-0000-0000-00002A5C0000}"/>
    <cellStyle name="Normal 12 2 3_Attribute (16-17)" xfId="12547" xr:uid="{00000000-0005-0000-0000-00002B5C0000}"/>
    <cellStyle name="Normal 12 2 4" xfId="12548" xr:uid="{00000000-0005-0000-0000-00002C5C0000}"/>
    <cellStyle name="Normal 12 2 4 2" xfId="12549" xr:uid="{00000000-0005-0000-0000-00002D5C0000}"/>
    <cellStyle name="Normal 12 2 4 2 2" xfId="12550" xr:uid="{00000000-0005-0000-0000-00002E5C0000}"/>
    <cellStyle name="Normal 12 2 4 2 2 2" xfId="26052" xr:uid="{00000000-0005-0000-0000-00002F5C0000}"/>
    <cellStyle name="Normal 12 2 4 2 2_CountryRegionMap" xfId="34317" xr:uid="{00000000-0005-0000-0000-0000305C0000}"/>
    <cellStyle name="Normal 12 2 4 2 3" xfId="12551" xr:uid="{00000000-0005-0000-0000-0000315C0000}"/>
    <cellStyle name="Normal 12 2 4 2 3 2" xfId="26053" xr:uid="{00000000-0005-0000-0000-0000325C0000}"/>
    <cellStyle name="Normal 12 2 4 2 3_CountryRegionMap" xfId="34318" xr:uid="{00000000-0005-0000-0000-0000335C0000}"/>
    <cellStyle name="Normal 12 2 4 2 4" xfId="26054" xr:uid="{00000000-0005-0000-0000-0000345C0000}"/>
    <cellStyle name="Normal 12 2 4 2_Attribute (16-17)" xfId="12552" xr:uid="{00000000-0005-0000-0000-0000355C0000}"/>
    <cellStyle name="Normal 12 2 4 3" xfId="12553" xr:uid="{00000000-0005-0000-0000-0000365C0000}"/>
    <cellStyle name="Normal 12 2 4 3 2" xfId="26055" xr:uid="{00000000-0005-0000-0000-0000375C0000}"/>
    <cellStyle name="Normal 12 2 4 3_CountryRegionMap" xfId="34319" xr:uid="{00000000-0005-0000-0000-0000385C0000}"/>
    <cellStyle name="Normal 12 2 4 4" xfId="26056" xr:uid="{00000000-0005-0000-0000-0000395C0000}"/>
    <cellStyle name="Normal 12 2 4 5" xfId="26057" xr:uid="{00000000-0005-0000-0000-00003A5C0000}"/>
    <cellStyle name="Normal 12 2 4 6" xfId="26058" xr:uid="{00000000-0005-0000-0000-00003B5C0000}"/>
    <cellStyle name="Normal 12 2 4 7" xfId="26059" xr:uid="{00000000-0005-0000-0000-00003C5C0000}"/>
    <cellStyle name="Normal 12 2 4_Attribute (16-17)" xfId="12554" xr:uid="{00000000-0005-0000-0000-00003D5C0000}"/>
    <cellStyle name="Normal 12 2 5" xfId="12555" xr:uid="{00000000-0005-0000-0000-00003E5C0000}"/>
    <cellStyle name="Normal 12 2 6" xfId="12556" xr:uid="{00000000-0005-0000-0000-00003F5C0000}"/>
    <cellStyle name="Normal 12 2 7" xfId="12557" xr:uid="{00000000-0005-0000-0000-0000405C0000}"/>
    <cellStyle name="Normal 12 2 7 2" xfId="12558" xr:uid="{00000000-0005-0000-0000-0000415C0000}"/>
    <cellStyle name="Normal 12 2 7 2 2" xfId="12559" xr:uid="{00000000-0005-0000-0000-0000425C0000}"/>
    <cellStyle name="Normal 12 2 7 2 2 2" xfId="26060" xr:uid="{00000000-0005-0000-0000-0000435C0000}"/>
    <cellStyle name="Normal 12 2 7 2 2_CountryRegionMap" xfId="34320" xr:uid="{00000000-0005-0000-0000-0000445C0000}"/>
    <cellStyle name="Normal 12 2 7 2 3" xfId="12560" xr:uid="{00000000-0005-0000-0000-0000455C0000}"/>
    <cellStyle name="Normal 12 2 7 2 3 2" xfId="26061" xr:uid="{00000000-0005-0000-0000-0000465C0000}"/>
    <cellStyle name="Normal 12 2 7 2 3_CountryRegionMap" xfId="34321" xr:uid="{00000000-0005-0000-0000-0000475C0000}"/>
    <cellStyle name="Normal 12 2 7 2 4" xfId="26062" xr:uid="{00000000-0005-0000-0000-0000485C0000}"/>
    <cellStyle name="Normal 12 2 7 2_Attribute (16-17)" xfId="12561" xr:uid="{00000000-0005-0000-0000-0000495C0000}"/>
    <cellStyle name="Normal 12 2 7 3" xfId="12562" xr:uid="{00000000-0005-0000-0000-00004A5C0000}"/>
    <cellStyle name="Normal 12 2 7 3 2" xfId="26063" xr:uid="{00000000-0005-0000-0000-00004B5C0000}"/>
    <cellStyle name="Normal 12 2 7 3_CountryRegionMap" xfId="34322" xr:uid="{00000000-0005-0000-0000-00004C5C0000}"/>
    <cellStyle name="Normal 12 2 7 4" xfId="12563" xr:uid="{00000000-0005-0000-0000-00004D5C0000}"/>
    <cellStyle name="Normal 12 2 7 4 2" xfId="26064" xr:uid="{00000000-0005-0000-0000-00004E5C0000}"/>
    <cellStyle name="Normal 12 2 7 4_CountryRegionMap" xfId="34323" xr:uid="{00000000-0005-0000-0000-00004F5C0000}"/>
    <cellStyle name="Normal 12 2 7 5" xfId="26065" xr:uid="{00000000-0005-0000-0000-0000505C0000}"/>
    <cellStyle name="Normal 12 2 7_Attribute (16-17)" xfId="12564" xr:uid="{00000000-0005-0000-0000-0000515C0000}"/>
    <cellStyle name="Normal 12 2 8" xfId="12565" xr:uid="{00000000-0005-0000-0000-0000525C0000}"/>
    <cellStyle name="Normal 12 2 8 2" xfId="12566" xr:uid="{00000000-0005-0000-0000-0000535C0000}"/>
    <cellStyle name="Normal 12 2 8 2 2" xfId="26066" xr:uid="{00000000-0005-0000-0000-0000545C0000}"/>
    <cellStyle name="Normal 12 2 8 2_CountryRegionMap" xfId="34324" xr:uid="{00000000-0005-0000-0000-0000555C0000}"/>
    <cellStyle name="Normal 12 2 8 3" xfId="12567" xr:uid="{00000000-0005-0000-0000-0000565C0000}"/>
    <cellStyle name="Normal 12 2 8 3 2" xfId="26067" xr:uid="{00000000-0005-0000-0000-0000575C0000}"/>
    <cellStyle name="Normal 12 2 8 3_CountryRegionMap" xfId="34325" xr:uid="{00000000-0005-0000-0000-0000585C0000}"/>
    <cellStyle name="Normal 12 2 8 4" xfId="26068" xr:uid="{00000000-0005-0000-0000-0000595C0000}"/>
    <cellStyle name="Normal 12 2 8_Attribute (16-17)" xfId="12568" xr:uid="{00000000-0005-0000-0000-00005A5C0000}"/>
    <cellStyle name="Normal 12 2 9" xfId="12569" xr:uid="{00000000-0005-0000-0000-00005B5C0000}"/>
    <cellStyle name="Normal 12 2 9 2" xfId="26069" xr:uid="{00000000-0005-0000-0000-00005C5C0000}"/>
    <cellStyle name="Normal 12 2 9_CountryRegionMap" xfId="34326" xr:uid="{00000000-0005-0000-0000-00005D5C0000}"/>
    <cellStyle name="Normal 12 2_Attribute (16-17)" xfId="12570" xr:uid="{00000000-0005-0000-0000-00005E5C0000}"/>
    <cellStyle name="Normal 12 3" xfId="12571" xr:uid="{00000000-0005-0000-0000-00005F5C0000}"/>
    <cellStyle name="Normal 12 4" xfId="12572" xr:uid="{00000000-0005-0000-0000-0000605C0000}"/>
    <cellStyle name="Normal 12 4 10" xfId="26070" xr:uid="{00000000-0005-0000-0000-0000615C0000}"/>
    <cellStyle name="Normal 12 4 2" xfId="12573" xr:uid="{00000000-0005-0000-0000-0000625C0000}"/>
    <cellStyle name="Normal 12 4 2 2" xfId="12574" xr:uid="{00000000-0005-0000-0000-0000635C0000}"/>
    <cellStyle name="Normal 12 4 2 2 2" xfId="12575" xr:uid="{00000000-0005-0000-0000-0000645C0000}"/>
    <cellStyle name="Normal 12 4 2 2 2 2" xfId="26071" xr:uid="{00000000-0005-0000-0000-0000655C0000}"/>
    <cellStyle name="Normal 12 4 2 2 2_CountryRegionMap" xfId="34327" xr:uid="{00000000-0005-0000-0000-0000665C0000}"/>
    <cellStyle name="Normal 12 4 2 2 3" xfId="12576" xr:uid="{00000000-0005-0000-0000-0000675C0000}"/>
    <cellStyle name="Normal 12 4 2 2 3 2" xfId="26072" xr:uid="{00000000-0005-0000-0000-0000685C0000}"/>
    <cellStyle name="Normal 12 4 2 2 3_CountryRegionMap" xfId="34328" xr:uid="{00000000-0005-0000-0000-0000695C0000}"/>
    <cellStyle name="Normal 12 4 2 2 4" xfId="26073" xr:uid="{00000000-0005-0000-0000-00006A5C0000}"/>
    <cellStyle name="Normal 12 4 2 2_Attribute (16-17)" xfId="12577" xr:uid="{00000000-0005-0000-0000-00006B5C0000}"/>
    <cellStyle name="Normal 12 4 2 3" xfId="12578" xr:uid="{00000000-0005-0000-0000-00006C5C0000}"/>
    <cellStyle name="Normal 12 4 2 3 2" xfId="26074" xr:uid="{00000000-0005-0000-0000-00006D5C0000}"/>
    <cellStyle name="Normal 12 4 2 3_CountryRegionMap" xfId="34329" xr:uid="{00000000-0005-0000-0000-00006E5C0000}"/>
    <cellStyle name="Normal 12 4 2 4" xfId="26075" xr:uid="{00000000-0005-0000-0000-00006F5C0000}"/>
    <cellStyle name="Normal 12 4 2 5" xfId="26076" xr:uid="{00000000-0005-0000-0000-0000705C0000}"/>
    <cellStyle name="Normal 12 4 2 6" xfId="26077" xr:uid="{00000000-0005-0000-0000-0000715C0000}"/>
    <cellStyle name="Normal 12 4 2 7" xfId="26078" xr:uid="{00000000-0005-0000-0000-0000725C0000}"/>
    <cellStyle name="Normal 12 4 2_Attribute (16-17)" xfId="12579" xr:uid="{00000000-0005-0000-0000-0000735C0000}"/>
    <cellStyle name="Normal 12 4 3" xfId="12580" xr:uid="{00000000-0005-0000-0000-0000745C0000}"/>
    <cellStyle name="Normal 12 4 3 2" xfId="12581" xr:uid="{00000000-0005-0000-0000-0000755C0000}"/>
    <cellStyle name="Normal 12 4 3 2 2" xfId="12582" xr:uid="{00000000-0005-0000-0000-0000765C0000}"/>
    <cellStyle name="Normal 12 4 3 2 2 2" xfId="26079" xr:uid="{00000000-0005-0000-0000-0000775C0000}"/>
    <cellStyle name="Normal 12 4 3 2 2_CountryRegionMap" xfId="34330" xr:uid="{00000000-0005-0000-0000-0000785C0000}"/>
    <cellStyle name="Normal 12 4 3 2 3" xfId="12583" xr:uid="{00000000-0005-0000-0000-0000795C0000}"/>
    <cellStyle name="Normal 12 4 3 2 3 2" xfId="26080" xr:uid="{00000000-0005-0000-0000-00007A5C0000}"/>
    <cellStyle name="Normal 12 4 3 2 3_CountryRegionMap" xfId="34331" xr:uid="{00000000-0005-0000-0000-00007B5C0000}"/>
    <cellStyle name="Normal 12 4 3 2 4" xfId="26081" xr:uid="{00000000-0005-0000-0000-00007C5C0000}"/>
    <cellStyle name="Normal 12 4 3 2_Attribute (16-17)" xfId="12584" xr:uid="{00000000-0005-0000-0000-00007D5C0000}"/>
    <cellStyle name="Normal 12 4 3 3" xfId="12585" xr:uid="{00000000-0005-0000-0000-00007E5C0000}"/>
    <cellStyle name="Normal 12 4 3 3 2" xfId="26082" xr:uid="{00000000-0005-0000-0000-00007F5C0000}"/>
    <cellStyle name="Normal 12 4 3 3_CountryRegionMap" xfId="34332" xr:uid="{00000000-0005-0000-0000-0000805C0000}"/>
    <cellStyle name="Normal 12 4 3 4" xfId="26083" xr:uid="{00000000-0005-0000-0000-0000815C0000}"/>
    <cellStyle name="Normal 12 4 3 5" xfId="26084" xr:uid="{00000000-0005-0000-0000-0000825C0000}"/>
    <cellStyle name="Normal 12 4 3 6" xfId="26085" xr:uid="{00000000-0005-0000-0000-0000835C0000}"/>
    <cellStyle name="Normal 12 4 3 7" xfId="26086" xr:uid="{00000000-0005-0000-0000-0000845C0000}"/>
    <cellStyle name="Normal 12 4 3_Attribute (16-17)" xfId="12586" xr:uid="{00000000-0005-0000-0000-0000855C0000}"/>
    <cellStyle name="Normal 12 4 4" xfId="12587" xr:uid="{00000000-0005-0000-0000-0000865C0000}"/>
    <cellStyle name="Normal 12 4 4 2" xfId="12588" xr:uid="{00000000-0005-0000-0000-0000875C0000}"/>
    <cellStyle name="Normal 12 4 4 2 2" xfId="12589" xr:uid="{00000000-0005-0000-0000-0000885C0000}"/>
    <cellStyle name="Normal 12 4 4 2 2 2" xfId="26087" xr:uid="{00000000-0005-0000-0000-0000895C0000}"/>
    <cellStyle name="Normal 12 4 4 2 2_CountryRegionMap" xfId="34333" xr:uid="{00000000-0005-0000-0000-00008A5C0000}"/>
    <cellStyle name="Normal 12 4 4 2 3" xfId="12590" xr:uid="{00000000-0005-0000-0000-00008B5C0000}"/>
    <cellStyle name="Normal 12 4 4 2 3 2" xfId="26088" xr:uid="{00000000-0005-0000-0000-00008C5C0000}"/>
    <cellStyle name="Normal 12 4 4 2 3_CountryRegionMap" xfId="34334" xr:uid="{00000000-0005-0000-0000-00008D5C0000}"/>
    <cellStyle name="Normal 12 4 4 2 4" xfId="26089" xr:uid="{00000000-0005-0000-0000-00008E5C0000}"/>
    <cellStyle name="Normal 12 4 4 2_Attribute (16-17)" xfId="12591" xr:uid="{00000000-0005-0000-0000-00008F5C0000}"/>
    <cellStyle name="Normal 12 4 4 3" xfId="12592" xr:uid="{00000000-0005-0000-0000-0000905C0000}"/>
    <cellStyle name="Normal 12 4 4 3 2" xfId="26090" xr:uid="{00000000-0005-0000-0000-0000915C0000}"/>
    <cellStyle name="Normal 12 4 4 3_CountryRegionMap" xfId="34335" xr:uid="{00000000-0005-0000-0000-0000925C0000}"/>
    <cellStyle name="Normal 12 4 4 4" xfId="26091" xr:uid="{00000000-0005-0000-0000-0000935C0000}"/>
    <cellStyle name="Normal 12 4 4 5" xfId="26092" xr:uid="{00000000-0005-0000-0000-0000945C0000}"/>
    <cellStyle name="Normal 12 4 4 6" xfId="26093" xr:uid="{00000000-0005-0000-0000-0000955C0000}"/>
    <cellStyle name="Normal 12 4 4 7" xfId="26094" xr:uid="{00000000-0005-0000-0000-0000965C0000}"/>
    <cellStyle name="Normal 12 4 4_Attribute (16-17)" xfId="12593" xr:uid="{00000000-0005-0000-0000-0000975C0000}"/>
    <cellStyle name="Normal 12 4 5" xfId="12594" xr:uid="{00000000-0005-0000-0000-0000985C0000}"/>
    <cellStyle name="Normal 12 4 6" xfId="12595" xr:uid="{00000000-0005-0000-0000-0000995C0000}"/>
    <cellStyle name="Normal 12 4 7" xfId="12596" xr:uid="{00000000-0005-0000-0000-00009A5C0000}"/>
    <cellStyle name="Normal 12 4 7 2" xfId="12597" xr:uid="{00000000-0005-0000-0000-00009B5C0000}"/>
    <cellStyle name="Normal 12 4 7 2 2" xfId="12598" xr:uid="{00000000-0005-0000-0000-00009C5C0000}"/>
    <cellStyle name="Normal 12 4 7 2 2 2" xfId="26095" xr:uid="{00000000-0005-0000-0000-00009D5C0000}"/>
    <cellStyle name="Normal 12 4 7 2 2_CountryRegionMap" xfId="34336" xr:uid="{00000000-0005-0000-0000-00009E5C0000}"/>
    <cellStyle name="Normal 12 4 7 2 3" xfId="12599" xr:uid="{00000000-0005-0000-0000-00009F5C0000}"/>
    <cellStyle name="Normal 12 4 7 2 3 2" xfId="26096" xr:uid="{00000000-0005-0000-0000-0000A05C0000}"/>
    <cellStyle name="Normal 12 4 7 2 3_CountryRegionMap" xfId="34337" xr:uid="{00000000-0005-0000-0000-0000A15C0000}"/>
    <cellStyle name="Normal 12 4 7 2 4" xfId="26097" xr:uid="{00000000-0005-0000-0000-0000A25C0000}"/>
    <cellStyle name="Normal 12 4 7 2_Attribute (16-17)" xfId="12600" xr:uid="{00000000-0005-0000-0000-0000A35C0000}"/>
    <cellStyle name="Normal 12 4 7 3" xfId="12601" xr:uid="{00000000-0005-0000-0000-0000A45C0000}"/>
    <cellStyle name="Normal 12 4 7 3 2" xfId="26098" xr:uid="{00000000-0005-0000-0000-0000A55C0000}"/>
    <cellStyle name="Normal 12 4 7 3_CountryRegionMap" xfId="34338" xr:uid="{00000000-0005-0000-0000-0000A65C0000}"/>
    <cellStyle name="Normal 12 4 7 4" xfId="12602" xr:uid="{00000000-0005-0000-0000-0000A75C0000}"/>
    <cellStyle name="Normal 12 4 7 4 2" xfId="26099" xr:uid="{00000000-0005-0000-0000-0000A85C0000}"/>
    <cellStyle name="Normal 12 4 7 4_CountryRegionMap" xfId="34339" xr:uid="{00000000-0005-0000-0000-0000A95C0000}"/>
    <cellStyle name="Normal 12 4 7 5" xfId="26100" xr:uid="{00000000-0005-0000-0000-0000AA5C0000}"/>
    <cellStyle name="Normal 12 4 7_Attribute (16-17)" xfId="12603" xr:uid="{00000000-0005-0000-0000-0000AB5C0000}"/>
    <cellStyle name="Normal 12 4 8" xfId="12604" xr:uid="{00000000-0005-0000-0000-0000AC5C0000}"/>
    <cellStyle name="Normal 12 4 8 2" xfId="12605" xr:uid="{00000000-0005-0000-0000-0000AD5C0000}"/>
    <cellStyle name="Normal 12 4 8 2 2" xfId="26101" xr:uid="{00000000-0005-0000-0000-0000AE5C0000}"/>
    <cellStyle name="Normal 12 4 8 2_CountryRegionMap" xfId="34340" xr:uid="{00000000-0005-0000-0000-0000AF5C0000}"/>
    <cellStyle name="Normal 12 4 8 3" xfId="12606" xr:uid="{00000000-0005-0000-0000-0000B05C0000}"/>
    <cellStyle name="Normal 12 4 8 3 2" xfId="26102" xr:uid="{00000000-0005-0000-0000-0000B15C0000}"/>
    <cellStyle name="Normal 12 4 8 3_CountryRegionMap" xfId="34341" xr:uid="{00000000-0005-0000-0000-0000B25C0000}"/>
    <cellStyle name="Normal 12 4 8 4" xfId="26103" xr:uid="{00000000-0005-0000-0000-0000B35C0000}"/>
    <cellStyle name="Normal 12 4 8_Attribute (16-17)" xfId="12607" xr:uid="{00000000-0005-0000-0000-0000B45C0000}"/>
    <cellStyle name="Normal 12 4 9" xfId="12608" xr:uid="{00000000-0005-0000-0000-0000B55C0000}"/>
    <cellStyle name="Normal 12 4 9 2" xfId="26104" xr:uid="{00000000-0005-0000-0000-0000B65C0000}"/>
    <cellStyle name="Normal 12 4 9_CountryRegionMap" xfId="34342" xr:uid="{00000000-0005-0000-0000-0000B75C0000}"/>
    <cellStyle name="Normal 12 4_Attribute (16-17)" xfId="12609" xr:uid="{00000000-0005-0000-0000-0000B85C0000}"/>
    <cellStyle name="Normal 12 5" xfId="12610" xr:uid="{00000000-0005-0000-0000-0000B95C0000}"/>
    <cellStyle name="Normal 12 5 2" xfId="12611" xr:uid="{00000000-0005-0000-0000-0000BA5C0000}"/>
    <cellStyle name="Normal 12 5 2 2" xfId="12612" xr:uid="{00000000-0005-0000-0000-0000BB5C0000}"/>
    <cellStyle name="Normal 12 5 2 2 2" xfId="26105" xr:uid="{00000000-0005-0000-0000-0000BC5C0000}"/>
    <cellStyle name="Normal 12 5 2 2_CountryRegionMap" xfId="34343" xr:uid="{00000000-0005-0000-0000-0000BD5C0000}"/>
    <cellStyle name="Normal 12 5 2 3" xfId="12613" xr:uid="{00000000-0005-0000-0000-0000BE5C0000}"/>
    <cellStyle name="Normal 12 5 2 3 2" xfId="26106" xr:uid="{00000000-0005-0000-0000-0000BF5C0000}"/>
    <cellStyle name="Normal 12 5 2 3_CountryRegionMap" xfId="34344" xr:uid="{00000000-0005-0000-0000-0000C05C0000}"/>
    <cellStyle name="Normal 12 5 2 4" xfId="26107" xr:uid="{00000000-0005-0000-0000-0000C15C0000}"/>
    <cellStyle name="Normal 12 5 2_Attribute (16-17)" xfId="12614" xr:uid="{00000000-0005-0000-0000-0000C25C0000}"/>
    <cellStyle name="Normal 12 5 3" xfId="12615" xr:uid="{00000000-0005-0000-0000-0000C35C0000}"/>
    <cellStyle name="Normal 12 5 3 2" xfId="26108" xr:uid="{00000000-0005-0000-0000-0000C45C0000}"/>
    <cellStyle name="Normal 12 5 3_CountryRegionMap" xfId="34345" xr:uid="{00000000-0005-0000-0000-0000C55C0000}"/>
    <cellStyle name="Normal 12 5 4" xfId="26109" xr:uid="{00000000-0005-0000-0000-0000C65C0000}"/>
    <cellStyle name="Normal 12 5 5" xfId="26110" xr:uid="{00000000-0005-0000-0000-0000C75C0000}"/>
    <cellStyle name="Normal 12 5 6" xfId="26111" xr:uid="{00000000-0005-0000-0000-0000C85C0000}"/>
    <cellStyle name="Normal 12 5 7" xfId="26112" xr:uid="{00000000-0005-0000-0000-0000C95C0000}"/>
    <cellStyle name="Normal 12 5_Attribute (16-17)" xfId="12616" xr:uid="{00000000-0005-0000-0000-0000CA5C0000}"/>
    <cellStyle name="Normal 12 6" xfId="12617" xr:uid="{00000000-0005-0000-0000-0000CB5C0000}"/>
    <cellStyle name="Normal 12 7" xfId="12618" xr:uid="{00000000-0005-0000-0000-0000CC5C0000}"/>
    <cellStyle name="Normal 12 8" xfId="12619" xr:uid="{00000000-0005-0000-0000-0000CD5C0000}"/>
    <cellStyle name="Normal 12 9" xfId="12620" xr:uid="{00000000-0005-0000-0000-0000CE5C0000}"/>
    <cellStyle name="Normal 12_Attribute" xfId="18075" xr:uid="{00000000-0005-0000-0000-0000CF5C0000}"/>
    <cellStyle name="Normal 13" xfId="12621" xr:uid="{00000000-0005-0000-0000-0000D05C0000}"/>
    <cellStyle name="Normal 13 10" xfId="12622" xr:uid="{00000000-0005-0000-0000-0000D15C0000}"/>
    <cellStyle name="Normal 13 10 2" xfId="12623" xr:uid="{00000000-0005-0000-0000-0000D25C0000}"/>
    <cellStyle name="Normal 13 10 2 2" xfId="12624" xr:uid="{00000000-0005-0000-0000-0000D35C0000}"/>
    <cellStyle name="Normal 13 10 2 2 2" xfId="26113" xr:uid="{00000000-0005-0000-0000-0000D45C0000}"/>
    <cellStyle name="Normal 13 10 2 2_CountryRegionMap" xfId="34346" xr:uid="{00000000-0005-0000-0000-0000D55C0000}"/>
    <cellStyle name="Normal 13 10 2 3" xfId="12625" xr:uid="{00000000-0005-0000-0000-0000D65C0000}"/>
    <cellStyle name="Normal 13 10 2 3 2" xfId="26114" xr:uid="{00000000-0005-0000-0000-0000D75C0000}"/>
    <cellStyle name="Normal 13 10 2 3_CountryRegionMap" xfId="34347" xr:uid="{00000000-0005-0000-0000-0000D85C0000}"/>
    <cellStyle name="Normal 13 10 2 4" xfId="26115" xr:uid="{00000000-0005-0000-0000-0000D95C0000}"/>
    <cellStyle name="Normal 13 10 2_Attribute (16-17)" xfId="12626" xr:uid="{00000000-0005-0000-0000-0000DA5C0000}"/>
    <cellStyle name="Normal 13 10 3" xfId="12627" xr:uid="{00000000-0005-0000-0000-0000DB5C0000}"/>
    <cellStyle name="Normal 13 10 3 2" xfId="26116" xr:uid="{00000000-0005-0000-0000-0000DC5C0000}"/>
    <cellStyle name="Normal 13 10 3_CountryRegionMap" xfId="34348" xr:uid="{00000000-0005-0000-0000-0000DD5C0000}"/>
    <cellStyle name="Normal 13 10 4" xfId="12628" xr:uid="{00000000-0005-0000-0000-0000DE5C0000}"/>
    <cellStyle name="Normal 13 10 4 2" xfId="26117" xr:uid="{00000000-0005-0000-0000-0000DF5C0000}"/>
    <cellStyle name="Normal 13 10 4_CountryRegionMap" xfId="34349" xr:uid="{00000000-0005-0000-0000-0000E05C0000}"/>
    <cellStyle name="Normal 13 10 5" xfId="26118" xr:uid="{00000000-0005-0000-0000-0000E15C0000}"/>
    <cellStyle name="Normal 13 10_Attribute (16-17)" xfId="12629" xr:uid="{00000000-0005-0000-0000-0000E25C0000}"/>
    <cellStyle name="Normal 13 11" xfId="12630" xr:uid="{00000000-0005-0000-0000-0000E35C0000}"/>
    <cellStyle name="Normal 13 11 2" xfId="12631" xr:uid="{00000000-0005-0000-0000-0000E45C0000}"/>
    <cellStyle name="Normal 13 11 2 2" xfId="26119" xr:uid="{00000000-0005-0000-0000-0000E55C0000}"/>
    <cellStyle name="Normal 13 11 2_CountryRegionMap" xfId="34350" xr:uid="{00000000-0005-0000-0000-0000E65C0000}"/>
    <cellStyle name="Normal 13 11 3" xfId="12632" xr:uid="{00000000-0005-0000-0000-0000E75C0000}"/>
    <cellStyle name="Normal 13 11 3 2" xfId="26120" xr:uid="{00000000-0005-0000-0000-0000E85C0000}"/>
    <cellStyle name="Normal 13 11 3_CountryRegionMap" xfId="34351" xr:uid="{00000000-0005-0000-0000-0000E95C0000}"/>
    <cellStyle name="Normal 13 11 4" xfId="26121" xr:uid="{00000000-0005-0000-0000-0000EA5C0000}"/>
    <cellStyle name="Normal 13 11_Attribute (16-17)" xfId="12633" xr:uid="{00000000-0005-0000-0000-0000EB5C0000}"/>
    <cellStyle name="Normal 13 12" xfId="12634" xr:uid="{00000000-0005-0000-0000-0000EC5C0000}"/>
    <cellStyle name="Normal 13 12 2" xfId="26122" xr:uid="{00000000-0005-0000-0000-0000ED5C0000}"/>
    <cellStyle name="Normal 13 12_CountryRegionMap" xfId="34352" xr:uid="{00000000-0005-0000-0000-0000EE5C0000}"/>
    <cellStyle name="Normal 13 13" xfId="26123" xr:uid="{00000000-0005-0000-0000-0000EF5C0000}"/>
    <cellStyle name="Normal 13 14" xfId="26124" xr:uid="{00000000-0005-0000-0000-0000F05C0000}"/>
    <cellStyle name="Normal 13 15" xfId="26125" xr:uid="{00000000-0005-0000-0000-0000F15C0000}"/>
    <cellStyle name="Normal 13 16" xfId="26126" xr:uid="{00000000-0005-0000-0000-0000F25C0000}"/>
    <cellStyle name="Normal 13 17" xfId="26127" xr:uid="{00000000-0005-0000-0000-0000F35C0000}"/>
    <cellStyle name="Normal 13 18" xfId="26128" xr:uid="{00000000-0005-0000-0000-0000F45C0000}"/>
    <cellStyle name="Normal 13 19" xfId="26129" xr:uid="{00000000-0005-0000-0000-0000F55C0000}"/>
    <cellStyle name="Normal 13 2" xfId="12635" xr:uid="{00000000-0005-0000-0000-0000F65C0000}"/>
    <cellStyle name="Normal 13 2 10" xfId="26130" xr:uid="{00000000-0005-0000-0000-0000F75C0000}"/>
    <cellStyle name="Normal 13 2 2" xfId="12636" xr:uid="{00000000-0005-0000-0000-0000F85C0000}"/>
    <cellStyle name="Normal 13 2 2 2" xfId="12637" xr:uid="{00000000-0005-0000-0000-0000F95C0000}"/>
    <cellStyle name="Normal 13 2 2 2 2" xfId="12638" xr:uid="{00000000-0005-0000-0000-0000FA5C0000}"/>
    <cellStyle name="Normal 13 2 2 2 2 2" xfId="26131" xr:uid="{00000000-0005-0000-0000-0000FB5C0000}"/>
    <cellStyle name="Normal 13 2 2 2 2_CountryRegionMap" xfId="34353" xr:uid="{00000000-0005-0000-0000-0000FC5C0000}"/>
    <cellStyle name="Normal 13 2 2 2 3" xfId="12639" xr:uid="{00000000-0005-0000-0000-0000FD5C0000}"/>
    <cellStyle name="Normal 13 2 2 2 3 2" xfId="26132" xr:uid="{00000000-0005-0000-0000-0000FE5C0000}"/>
    <cellStyle name="Normal 13 2 2 2 3_CountryRegionMap" xfId="34354" xr:uid="{00000000-0005-0000-0000-0000FF5C0000}"/>
    <cellStyle name="Normal 13 2 2 2 4" xfId="26133" xr:uid="{00000000-0005-0000-0000-0000005D0000}"/>
    <cellStyle name="Normal 13 2 2 2_Attribute (16-17)" xfId="12640" xr:uid="{00000000-0005-0000-0000-0000015D0000}"/>
    <cellStyle name="Normal 13 2 2 3" xfId="12641" xr:uid="{00000000-0005-0000-0000-0000025D0000}"/>
    <cellStyle name="Normal 13 2 2 3 2" xfId="26134" xr:uid="{00000000-0005-0000-0000-0000035D0000}"/>
    <cellStyle name="Normal 13 2 2 3_CountryRegionMap" xfId="34355" xr:uid="{00000000-0005-0000-0000-0000045D0000}"/>
    <cellStyle name="Normal 13 2 2 4" xfId="26135" xr:uid="{00000000-0005-0000-0000-0000055D0000}"/>
    <cellStyle name="Normal 13 2 2 5" xfId="26136" xr:uid="{00000000-0005-0000-0000-0000065D0000}"/>
    <cellStyle name="Normal 13 2 2 6" xfId="26137" xr:uid="{00000000-0005-0000-0000-0000075D0000}"/>
    <cellStyle name="Normal 13 2 2 7" xfId="26138" xr:uid="{00000000-0005-0000-0000-0000085D0000}"/>
    <cellStyle name="Normal 13 2 2_Attribute (16-17)" xfId="12642" xr:uid="{00000000-0005-0000-0000-0000095D0000}"/>
    <cellStyle name="Normal 13 2 3" xfId="12643" xr:uid="{00000000-0005-0000-0000-00000A5D0000}"/>
    <cellStyle name="Normal 13 2 3 2" xfId="12644" xr:uid="{00000000-0005-0000-0000-00000B5D0000}"/>
    <cellStyle name="Normal 13 2 3 2 2" xfId="12645" xr:uid="{00000000-0005-0000-0000-00000C5D0000}"/>
    <cellStyle name="Normal 13 2 3 2 2 2" xfId="26139" xr:uid="{00000000-0005-0000-0000-00000D5D0000}"/>
    <cellStyle name="Normal 13 2 3 2 2_CountryRegionMap" xfId="34356" xr:uid="{00000000-0005-0000-0000-00000E5D0000}"/>
    <cellStyle name="Normal 13 2 3 2 3" xfId="12646" xr:uid="{00000000-0005-0000-0000-00000F5D0000}"/>
    <cellStyle name="Normal 13 2 3 2 3 2" xfId="26140" xr:uid="{00000000-0005-0000-0000-0000105D0000}"/>
    <cellStyle name="Normal 13 2 3 2 3_CountryRegionMap" xfId="34357" xr:uid="{00000000-0005-0000-0000-0000115D0000}"/>
    <cellStyle name="Normal 13 2 3 2 4" xfId="26141" xr:uid="{00000000-0005-0000-0000-0000125D0000}"/>
    <cellStyle name="Normal 13 2 3 2_Attribute (16-17)" xfId="12647" xr:uid="{00000000-0005-0000-0000-0000135D0000}"/>
    <cellStyle name="Normal 13 2 3 3" xfId="12648" xr:uid="{00000000-0005-0000-0000-0000145D0000}"/>
    <cellStyle name="Normal 13 2 3 3 2" xfId="26142" xr:uid="{00000000-0005-0000-0000-0000155D0000}"/>
    <cellStyle name="Normal 13 2 3 3_CountryRegionMap" xfId="34358" xr:uid="{00000000-0005-0000-0000-0000165D0000}"/>
    <cellStyle name="Normal 13 2 3 4" xfId="26143" xr:uid="{00000000-0005-0000-0000-0000175D0000}"/>
    <cellStyle name="Normal 13 2 3 5" xfId="26144" xr:uid="{00000000-0005-0000-0000-0000185D0000}"/>
    <cellStyle name="Normal 13 2 3 6" xfId="26145" xr:uid="{00000000-0005-0000-0000-0000195D0000}"/>
    <cellStyle name="Normal 13 2 3 7" xfId="26146" xr:uid="{00000000-0005-0000-0000-00001A5D0000}"/>
    <cellStyle name="Normal 13 2 3_Attribute (16-17)" xfId="12649" xr:uid="{00000000-0005-0000-0000-00001B5D0000}"/>
    <cellStyle name="Normal 13 2 4" xfId="12650" xr:uid="{00000000-0005-0000-0000-00001C5D0000}"/>
    <cellStyle name="Normal 13 2 4 2" xfId="12651" xr:uid="{00000000-0005-0000-0000-00001D5D0000}"/>
    <cellStyle name="Normal 13 2 4 2 2" xfId="12652" xr:uid="{00000000-0005-0000-0000-00001E5D0000}"/>
    <cellStyle name="Normal 13 2 4 2 2 2" xfId="26147" xr:uid="{00000000-0005-0000-0000-00001F5D0000}"/>
    <cellStyle name="Normal 13 2 4 2 2_CountryRegionMap" xfId="34359" xr:uid="{00000000-0005-0000-0000-0000205D0000}"/>
    <cellStyle name="Normal 13 2 4 2 3" xfId="12653" xr:uid="{00000000-0005-0000-0000-0000215D0000}"/>
    <cellStyle name="Normal 13 2 4 2 3 2" xfId="26148" xr:uid="{00000000-0005-0000-0000-0000225D0000}"/>
    <cellStyle name="Normal 13 2 4 2 3_CountryRegionMap" xfId="34360" xr:uid="{00000000-0005-0000-0000-0000235D0000}"/>
    <cellStyle name="Normal 13 2 4 2 4" xfId="26149" xr:uid="{00000000-0005-0000-0000-0000245D0000}"/>
    <cellStyle name="Normal 13 2 4 2_Attribute (16-17)" xfId="12654" xr:uid="{00000000-0005-0000-0000-0000255D0000}"/>
    <cellStyle name="Normal 13 2 4 3" xfId="12655" xr:uid="{00000000-0005-0000-0000-0000265D0000}"/>
    <cellStyle name="Normal 13 2 4 3 2" xfId="26150" xr:uid="{00000000-0005-0000-0000-0000275D0000}"/>
    <cellStyle name="Normal 13 2 4 3_CountryRegionMap" xfId="34361" xr:uid="{00000000-0005-0000-0000-0000285D0000}"/>
    <cellStyle name="Normal 13 2 4 4" xfId="26151" xr:uid="{00000000-0005-0000-0000-0000295D0000}"/>
    <cellStyle name="Normal 13 2 4 5" xfId="26152" xr:uid="{00000000-0005-0000-0000-00002A5D0000}"/>
    <cellStyle name="Normal 13 2 4 6" xfId="26153" xr:uid="{00000000-0005-0000-0000-00002B5D0000}"/>
    <cellStyle name="Normal 13 2 4 7" xfId="26154" xr:uid="{00000000-0005-0000-0000-00002C5D0000}"/>
    <cellStyle name="Normal 13 2 4_Attribute (16-17)" xfId="12656" xr:uid="{00000000-0005-0000-0000-00002D5D0000}"/>
    <cellStyle name="Normal 13 2 5" xfId="12657" xr:uid="{00000000-0005-0000-0000-00002E5D0000}"/>
    <cellStyle name="Normal 13 2 6" xfId="12658" xr:uid="{00000000-0005-0000-0000-00002F5D0000}"/>
    <cellStyle name="Normal 13 2 7" xfId="12659" xr:uid="{00000000-0005-0000-0000-0000305D0000}"/>
    <cellStyle name="Normal 13 2 7 2" xfId="12660" xr:uid="{00000000-0005-0000-0000-0000315D0000}"/>
    <cellStyle name="Normal 13 2 7 2 2" xfId="12661" xr:uid="{00000000-0005-0000-0000-0000325D0000}"/>
    <cellStyle name="Normal 13 2 7 2 2 2" xfId="26155" xr:uid="{00000000-0005-0000-0000-0000335D0000}"/>
    <cellStyle name="Normal 13 2 7 2 2_CountryRegionMap" xfId="34362" xr:uid="{00000000-0005-0000-0000-0000345D0000}"/>
    <cellStyle name="Normal 13 2 7 2 3" xfId="12662" xr:uid="{00000000-0005-0000-0000-0000355D0000}"/>
    <cellStyle name="Normal 13 2 7 2 3 2" xfId="26156" xr:uid="{00000000-0005-0000-0000-0000365D0000}"/>
    <cellStyle name="Normal 13 2 7 2 3_CountryRegionMap" xfId="34363" xr:uid="{00000000-0005-0000-0000-0000375D0000}"/>
    <cellStyle name="Normal 13 2 7 2 4" xfId="26157" xr:uid="{00000000-0005-0000-0000-0000385D0000}"/>
    <cellStyle name="Normal 13 2 7 2_Attribute (16-17)" xfId="12663" xr:uid="{00000000-0005-0000-0000-0000395D0000}"/>
    <cellStyle name="Normal 13 2 7 3" xfId="12664" xr:uid="{00000000-0005-0000-0000-00003A5D0000}"/>
    <cellStyle name="Normal 13 2 7 3 2" xfId="26158" xr:uid="{00000000-0005-0000-0000-00003B5D0000}"/>
    <cellStyle name="Normal 13 2 7 3_CountryRegionMap" xfId="34364" xr:uid="{00000000-0005-0000-0000-00003C5D0000}"/>
    <cellStyle name="Normal 13 2 7 4" xfId="12665" xr:uid="{00000000-0005-0000-0000-00003D5D0000}"/>
    <cellStyle name="Normal 13 2 7 4 2" xfId="26159" xr:uid="{00000000-0005-0000-0000-00003E5D0000}"/>
    <cellStyle name="Normal 13 2 7 4_CountryRegionMap" xfId="34365" xr:uid="{00000000-0005-0000-0000-00003F5D0000}"/>
    <cellStyle name="Normal 13 2 7 5" xfId="26160" xr:uid="{00000000-0005-0000-0000-0000405D0000}"/>
    <cellStyle name="Normal 13 2 7_Attribute (16-17)" xfId="12666" xr:uid="{00000000-0005-0000-0000-0000415D0000}"/>
    <cellStyle name="Normal 13 2 8" xfId="12667" xr:uid="{00000000-0005-0000-0000-0000425D0000}"/>
    <cellStyle name="Normal 13 2 8 2" xfId="12668" xr:uid="{00000000-0005-0000-0000-0000435D0000}"/>
    <cellStyle name="Normal 13 2 8 2 2" xfId="26161" xr:uid="{00000000-0005-0000-0000-0000445D0000}"/>
    <cellStyle name="Normal 13 2 8 2_CountryRegionMap" xfId="34366" xr:uid="{00000000-0005-0000-0000-0000455D0000}"/>
    <cellStyle name="Normal 13 2 8 3" xfId="12669" xr:uid="{00000000-0005-0000-0000-0000465D0000}"/>
    <cellStyle name="Normal 13 2 8 3 2" xfId="26162" xr:uid="{00000000-0005-0000-0000-0000475D0000}"/>
    <cellStyle name="Normal 13 2 8 3_CountryRegionMap" xfId="34367" xr:uid="{00000000-0005-0000-0000-0000485D0000}"/>
    <cellStyle name="Normal 13 2 8 4" xfId="26163" xr:uid="{00000000-0005-0000-0000-0000495D0000}"/>
    <cellStyle name="Normal 13 2 8_Attribute (16-17)" xfId="12670" xr:uid="{00000000-0005-0000-0000-00004A5D0000}"/>
    <cellStyle name="Normal 13 2 9" xfId="12671" xr:uid="{00000000-0005-0000-0000-00004B5D0000}"/>
    <cellStyle name="Normal 13 2 9 2" xfId="26164" xr:uid="{00000000-0005-0000-0000-00004C5D0000}"/>
    <cellStyle name="Normal 13 2 9_CountryRegionMap" xfId="34368" xr:uid="{00000000-0005-0000-0000-00004D5D0000}"/>
    <cellStyle name="Normal 13 2_Attribute (16-17)" xfId="12672" xr:uid="{00000000-0005-0000-0000-00004E5D0000}"/>
    <cellStyle name="Normal 13 20" xfId="26165" xr:uid="{00000000-0005-0000-0000-00004F5D0000}"/>
    <cellStyle name="Normal 13 21" xfId="26166" xr:uid="{00000000-0005-0000-0000-0000505D0000}"/>
    <cellStyle name="Normal 13 22" xfId="26167" xr:uid="{00000000-0005-0000-0000-0000515D0000}"/>
    <cellStyle name="Normal 13 23" xfId="26168" xr:uid="{00000000-0005-0000-0000-0000525D0000}"/>
    <cellStyle name="Normal 13 24" xfId="26169" xr:uid="{00000000-0005-0000-0000-0000535D0000}"/>
    <cellStyle name="Normal 13 25" xfId="26170" xr:uid="{00000000-0005-0000-0000-0000545D0000}"/>
    <cellStyle name="Normal 13 26" xfId="26171" xr:uid="{00000000-0005-0000-0000-0000555D0000}"/>
    <cellStyle name="Normal 13 27" xfId="26172" xr:uid="{00000000-0005-0000-0000-0000565D0000}"/>
    <cellStyle name="Normal 13 28" xfId="26173" xr:uid="{00000000-0005-0000-0000-0000575D0000}"/>
    <cellStyle name="Normal 13 29" xfId="26174" xr:uid="{00000000-0005-0000-0000-0000585D0000}"/>
    <cellStyle name="Normal 13 3" xfId="12673" xr:uid="{00000000-0005-0000-0000-0000595D0000}"/>
    <cellStyle name="Normal 13 30" xfId="26175" xr:uid="{00000000-0005-0000-0000-00005A5D0000}"/>
    <cellStyle name="Normal 13 4" xfId="12674" xr:uid="{00000000-0005-0000-0000-00005B5D0000}"/>
    <cellStyle name="Normal 13 4 2" xfId="12675" xr:uid="{00000000-0005-0000-0000-00005C5D0000}"/>
    <cellStyle name="Normal 13 4 2 2" xfId="12676" xr:uid="{00000000-0005-0000-0000-00005D5D0000}"/>
    <cellStyle name="Normal 13 4 2 2 2" xfId="26176" xr:uid="{00000000-0005-0000-0000-00005E5D0000}"/>
    <cellStyle name="Normal 13 4 2 2_CountryRegionMap" xfId="34369" xr:uid="{00000000-0005-0000-0000-00005F5D0000}"/>
    <cellStyle name="Normal 13 4 2 3" xfId="12677" xr:uid="{00000000-0005-0000-0000-0000605D0000}"/>
    <cellStyle name="Normal 13 4 2 3 2" xfId="26177" xr:uid="{00000000-0005-0000-0000-0000615D0000}"/>
    <cellStyle name="Normal 13 4 2 3_CountryRegionMap" xfId="34370" xr:uid="{00000000-0005-0000-0000-0000625D0000}"/>
    <cellStyle name="Normal 13 4 2 4" xfId="26178" xr:uid="{00000000-0005-0000-0000-0000635D0000}"/>
    <cellStyle name="Normal 13 4 2_Attribute (16-17)" xfId="12678" xr:uid="{00000000-0005-0000-0000-0000645D0000}"/>
    <cellStyle name="Normal 13 4 3" xfId="12679" xr:uid="{00000000-0005-0000-0000-0000655D0000}"/>
    <cellStyle name="Normal 13 4 3 2" xfId="26179" xr:uid="{00000000-0005-0000-0000-0000665D0000}"/>
    <cellStyle name="Normal 13 4 3_CountryRegionMap" xfId="34371" xr:uid="{00000000-0005-0000-0000-0000675D0000}"/>
    <cellStyle name="Normal 13 4 4" xfId="26180" xr:uid="{00000000-0005-0000-0000-0000685D0000}"/>
    <cellStyle name="Normal 13 4 5" xfId="26181" xr:uid="{00000000-0005-0000-0000-0000695D0000}"/>
    <cellStyle name="Normal 13 4 6" xfId="26182" xr:uid="{00000000-0005-0000-0000-00006A5D0000}"/>
    <cellStyle name="Normal 13 4 7" xfId="26183" xr:uid="{00000000-0005-0000-0000-00006B5D0000}"/>
    <cellStyle name="Normal 13 4_Attribute (16-17)" xfId="12680" xr:uid="{00000000-0005-0000-0000-00006C5D0000}"/>
    <cellStyle name="Normal 13 5" xfId="12681" xr:uid="{00000000-0005-0000-0000-00006D5D0000}"/>
    <cellStyle name="Normal 13 6" xfId="12682" xr:uid="{00000000-0005-0000-0000-00006E5D0000}"/>
    <cellStyle name="Normal 13 7" xfId="12683" xr:uid="{00000000-0005-0000-0000-00006F5D0000}"/>
    <cellStyle name="Normal 13 8" xfId="12684" xr:uid="{00000000-0005-0000-0000-0000705D0000}"/>
    <cellStyle name="Normal 13 9" xfId="12685" xr:uid="{00000000-0005-0000-0000-0000715D0000}"/>
    <cellStyle name="Normal 13_Attribute (16-17)" xfId="12686" xr:uid="{00000000-0005-0000-0000-0000725D0000}"/>
    <cellStyle name="Normal 131" xfId="36648" xr:uid="{00000000-0005-0000-0000-0000735D0000}"/>
    <cellStyle name="Normal 132" xfId="36649" xr:uid="{00000000-0005-0000-0000-0000745D0000}"/>
    <cellStyle name="Normal 14" xfId="12687" xr:uid="{00000000-0005-0000-0000-0000755D0000}"/>
    <cellStyle name="Normal 14 10" xfId="12688" xr:uid="{00000000-0005-0000-0000-0000765D0000}"/>
    <cellStyle name="Normal 14 10 2" xfId="26184" xr:uid="{00000000-0005-0000-0000-0000775D0000}"/>
    <cellStyle name="Normal 14 10_CountryRegionMap" xfId="34372" xr:uid="{00000000-0005-0000-0000-0000785D0000}"/>
    <cellStyle name="Normal 14 11" xfId="26185" xr:uid="{00000000-0005-0000-0000-0000795D0000}"/>
    <cellStyle name="Normal 14 2" xfId="12689" xr:uid="{00000000-0005-0000-0000-00007A5D0000}"/>
    <cellStyle name="Normal 14 2 10" xfId="26186" xr:uid="{00000000-0005-0000-0000-00007B5D0000}"/>
    <cellStyle name="Normal 14 2 2" xfId="12690" xr:uid="{00000000-0005-0000-0000-00007C5D0000}"/>
    <cellStyle name="Normal 14 2 2 2" xfId="12691" xr:uid="{00000000-0005-0000-0000-00007D5D0000}"/>
    <cellStyle name="Normal 14 2 2 2 2" xfId="12692" xr:uid="{00000000-0005-0000-0000-00007E5D0000}"/>
    <cellStyle name="Normal 14 2 2 2 2 2" xfId="26187" xr:uid="{00000000-0005-0000-0000-00007F5D0000}"/>
    <cellStyle name="Normal 14 2 2 2 2_CountryRegionMap" xfId="34373" xr:uid="{00000000-0005-0000-0000-0000805D0000}"/>
    <cellStyle name="Normal 14 2 2 2 3" xfId="12693" xr:uid="{00000000-0005-0000-0000-0000815D0000}"/>
    <cellStyle name="Normal 14 2 2 2 3 2" xfId="26188" xr:uid="{00000000-0005-0000-0000-0000825D0000}"/>
    <cellStyle name="Normal 14 2 2 2 3_CountryRegionMap" xfId="34374" xr:uid="{00000000-0005-0000-0000-0000835D0000}"/>
    <cellStyle name="Normal 14 2 2 2 4" xfId="26189" xr:uid="{00000000-0005-0000-0000-0000845D0000}"/>
    <cellStyle name="Normal 14 2 2 2_Attribute (16-17)" xfId="12694" xr:uid="{00000000-0005-0000-0000-0000855D0000}"/>
    <cellStyle name="Normal 14 2 2 3" xfId="12695" xr:uid="{00000000-0005-0000-0000-0000865D0000}"/>
    <cellStyle name="Normal 14 2 2 3 2" xfId="26190" xr:uid="{00000000-0005-0000-0000-0000875D0000}"/>
    <cellStyle name="Normal 14 2 2 3_CountryRegionMap" xfId="34375" xr:uid="{00000000-0005-0000-0000-0000885D0000}"/>
    <cellStyle name="Normal 14 2 2 4" xfId="26191" xr:uid="{00000000-0005-0000-0000-0000895D0000}"/>
    <cellStyle name="Normal 14 2 2 5" xfId="26192" xr:uid="{00000000-0005-0000-0000-00008A5D0000}"/>
    <cellStyle name="Normal 14 2 2 6" xfId="26193" xr:uid="{00000000-0005-0000-0000-00008B5D0000}"/>
    <cellStyle name="Normal 14 2 2 7" xfId="26194" xr:uid="{00000000-0005-0000-0000-00008C5D0000}"/>
    <cellStyle name="Normal 14 2 2_Attribute (16-17)" xfId="12696" xr:uid="{00000000-0005-0000-0000-00008D5D0000}"/>
    <cellStyle name="Normal 14 2 3" xfId="12697" xr:uid="{00000000-0005-0000-0000-00008E5D0000}"/>
    <cellStyle name="Normal 14 2 3 2" xfId="12698" xr:uid="{00000000-0005-0000-0000-00008F5D0000}"/>
    <cellStyle name="Normal 14 2 3 2 2" xfId="12699" xr:uid="{00000000-0005-0000-0000-0000905D0000}"/>
    <cellStyle name="Normal 14 2 3 2 2 2" xfId="26195" xr:uid="{00000000-0005-0000-0000-0000915D0000}"/>
    <cellStyle name="Normal 14 2 3 2 2_CountryRegionMap" xfId="34376" xr:uid="{00000000-0005-0000-0000-0000925D0000}"/>
    <cellStyle name="Normal 14 2 3 2 3" xfId="12700" xr:uid="{00000000-0005-0000-0000-0000935D0000}"/>
    <cellStyle name="Normal 14 2 3 2 3 2" xfId="26196" xr:uid="{00000000-0005-0000-0000-0000945D0000}"/>
    <cellStyle name="Normal 14 2 3 2 3_CountryRegionMap" xfId="34377" xr:uid="{00000000-0005-0000-0000-0000955D0000}"/>
    <cellStyle name="Normal 14 2 3 2 4" xfId="26197" xr:uid="{00000000-0005-0000-0000-0000965D0000}"/>
    <cellStyle name="Normal 14 2 3 2_Attribute (16-17)" xfId="12701" xr:uid="{00000000-0005-0000-0000-0000975D0000}"/>
    <cellStyle name="Normal 14 2 3 3" xfId="12702" xr:uid="{00000000-0005-0000-0000-0000985D0000}"/>
    <cellStyle name="Normal 14 2 3 3 2" xfId="26198" xr:uid="{00000000-0005-0000-0000-0000995D0000}"/>
    <cellStyle name="Normal 14 2 3 3_CountryRegionMap" xfId="34378" xr:uid="{00000000-0005-0000-0000-00009A5D0000}"/>
    <cellStyle name="Normal 14 2 3 4" xfId="26199" xr:uid="{00000000-0005-0000-0000-00009B5D0000}"/>
    <cellStyle name="Normal 14 2 3 5" xfId="26200" xr:uid="{00000000-0005-0000-0000-00009C5D0000}"/>
    <cellStyle name="Normal 14 2 3 6" xfId="26201" xr:uid="{00000000-0005-0000-0000-00009D5D0000}"/>
    <cellStyle name="Normal 14 2 3 7" xfId="26202" xr:uid="{00000000-0005-0000-0000-00009E5D0000}"/>
    <cellStyle name="Normal 14 2 3_Attribute (16-17)" xfId="12703" xr:uid="{00000000-0005-0000-0000-00009F5D0000}"/>
    <cellStyle name="Normal 14 2 4" xfId="12704" xr:uid="{00000000-0005-0000-0000-0000A05D0000}"/>
    <cellStyle name="Normal 14 2 4 2" xfId="12705" xr:uid="{00000000-0005-0000-0000-0000A15D0000}"/>
    <cellStyle name="Normal 14 2 4 2 2" xfId="12706" xr:uid="{00000000-0005-0000-0000-0000A25D0000}"/>
    <cellStyle name="Normal 14 2 4 2 2 2" xfId="26203" xr:uid="{00000000-0005-0000-0000-0000A35D0000}"/>
    <cellStyle name="Normal 14 2 4 2 2_CountryRegionMap" xfId="34379" xr:uid="{00000000-0005-0000-0000-0000A45D0000}"/>
    <cellStyle name="Normal 14 2 4 2 3" xfId="12707" xr:uid="{00000000-0005-0000-0000-0000A55D0000}"/>
    <cellStyle name="Normal 14 2 4 2 3 2" xfId="26204" xr:uid="{00000000-0005-0000-0000-0000A65D0000}"/>
    <cellStyle name="Normal 14 2 4 2 3_CountryRegionMap" xfId="34380" xr:uid="{00000000-0005-0000-0000-0000A75D0000}"/>
    <cellStyle name="Normal 14 2 4 2 4" xfId="26205" xr:uid="{00000000-0005-0000-0000-0000A85D0000}"/>
    <cellStyle name="Normal 14 2 4 2_Attribute (16-17)" xfId="12708" xr:uid="{00000000-0005-0000-0000-0000A95D0000}"/>
    <cellStyle name="Normal 14 2 4 3" xfId="12709" xr:uid="{00000000-0005-0000-0000-0000AA5D0000}"/>
    <cellStyle name="Normal 14 2 4 3 2" xfId="26206" xr:uid="{00000000-0005-0000-0000-0000AB5D0000}"/>
    <cellStyle name="Normal 14 2 4 3_CountryRegionMap" xfId="34381" xr:uid="{00000000-0005-0000-0000-0000AC5D0000}"/>
    <cellStyle name="Normal 14 2 4 4" xfId="26207" xr:uid="{00000000-0005-0000-0000-0000AD5D0000}"/>
    <cellStyle name="Normal 14 2 4 5" xfId="26208" xr:uid="{00000000-0005-0000-0000-0000AE5D0000}"/>
    <cellStyle name="Normal 14 2 4 6" xfId="26209" xr:uid="{00000000-0005-0000-0000-0000AF5D0000}"/>
    <cellStyle name="Normal 14 2 4 7" xfId="26210" xr:uid="{00000000-0005-0000-0000-0000B05D0000}"/>
    <cellStyle name="Normal 14 2 4_Attribute (16-17)" xfId="12710" xr:uid="{00000000-0005-0000-0000-0000B15D0000}"/>
    <cellStyle name="Normal 14 2 5" xfId="12711" xr:uid="{00000000-0005-0000-0000-0000B25D0000}"/>
    <cellStyle name="Normal 14 2 6" xfId="12712" xr:uid="{00000000-0005-0000-0000-0000B35D0000}"/>
    <cellStyle name="Normal 14 2 7" xfId="12713" xr:uid="{00000000-0005-0000-0000-0000B45D0000}"/>
    <cellStyle name="Normal 14 2 7 2" xfId="12714" xr:uid="{00000000-0005-0000-0000-0000B55D0000}"/>
    <cellStyle name="Normal 14 2 7 2 2" xfId="12715" xr:uid="{00000000-0005-0000-0000-0000B65D0000}"/>
    <cellStyle name="Normal 14 2 7 2 2 2" xfId="26211" xr:uid="{00000000-0005-0000-0000-0000B75D0000}"/>
    <cellStyle name="Normal 14 2 7 2 2_CountryRegionMap" xfId="34382" xr:uid="{00000000-0005-0000-0000-0000B85D0000}"/>
    <cellStyle name="Normal 14 2 7 2 3" xfId="12716" xr:uid="{00000000-0005-0000-0000-0000B95D0000}"/>
    <cellStyle name="Normal 14 2 7 2 3 2" xfId="26212" xr:uid="{00000000-0005-0000-0000-0000BA5D0000}"/>
    <cellStyle name="Normal 14 2 7 2 3_CountryRegionMap" xfId="34383" xr:uid="{00000000-0005-0000-0000-0000BB5D0000}"/>
    <cellStyle name="Normal 14 2 7 2 4" xfId="26213" xr:uid="{00000000-0005-0000-0000-0000BC5D0000}"/>
    <cellStyle name="Normal 14 2 7 2_Attribute (16-17)" xfId="12717" xr:uid="{00000000-0005-0000-0000-0000BD5D0000}"/>
    <cellStyle name="Normal 14 2 7 3" xfId="12718" xr:uid="{00000000-0005-0000-0000-0000BE5D0000}"/>
    <cellStyle name="Normal 14 2 7 3 2" xfId="26214" xr:uid="{00000000-0005-0000-0000-0000BF5D0000}"/>
    <cellStyle name="Normal 14 2 7 3_CountryRegionMap" xfId="34384" xr:uid="{00000000-0005-0000-0000-0000C05D0000}"/>
    <cellStyle name="Normal 14 2 7 4" xfId="12719" xr:uid="{00000000-0005-0000-0000-0000C15D0000}"/>
    <cellStyle name="Normal 14 2 7 4 2" xfId="26215" xr:uid="{00000000-0005-0000-0000-0000C25D0000}"/>
    <cellStyle name="Normal 14 2 7 4_CountryRegionMap" xfId="34385" xr:uid="{00000000-0005-0000-0000-0000C35D0000}"/>
    <cellStyle name="Normal 14 2 7 5" xfId="26216" xr:uid="{00000000-0005-0000-0000-0000C45D0000}"/>
    <cellStyle name="Normal 14 2 7_Attribute (16-17)" xfId="12720" xr:uid="{00000000-0005-0000-0000-0000C55D0000}"/>
    <cellStyle name="Normal 14 2 8" xfId="12721" xr:uid="{00000000-0005-0000-0000-0000C65D0000}"/>
    <cellStyle name="Normal 14 2 8 2" xfId="12722" xr:uid="{00000000-0005-0000-0000-0000C75D0000}"/>
    <cellStyle name="Normal 14 2 8 2 2" xfId="26217" xr:uid="{00000000-0005-0000-0000-0000C85D0000}"/>
    <cellStyle name="Normal 14 2 8 2_CountryRegionMap" xfId="34386" xr:uid="{00000000-0005-0000-0000-0000C95D0000}"/>
    <cellStyle name="Normal 14 2 8 3" xfId="12723" xr:uid="{00000000-0005-0000-0000-0000CA5D0000}"/>
    <cellStyle name="Normal 14 2 8 3 2" xfId="26218" xr:uid="{00000000-0005-0000-0000-0000CB5D0000}"/>
    <cellStyle name="Normal 14 2 8 3_CountryRegionMap" xfId="34387" xr:uid="{00000000-0005-0000-0000-0000CC5D0000}"/>
    <cellStyle name="Normal 14 2 8 4" xfId="26219" xr:uid="{00000000-0005-0000-0000-0000CD5D0000}"/>
    <cellStyle name="Normal 14 2 8_Attribute (16-17)" xfId="12724" xr:uid="{00000000-0005-0000-0000-0000CE5D0000}"/>
    <cellStyle name="Normal 14 2 9" xfId="12725" xr:uid="{00000000-0005-0000-0000-0000CF5D0000}"/>
    <cellStyle name="Normal 14 2 9 2" xfId="26220" xr:uid="{00000000-0005-0000-0000-0000D05D0000}"/>
    <cellStyle name="Normal 14 2 9_CountryRegionMap" xfId="34388" xr:uid="{00000000-0005-0000-0000-0000D15D0000}"/>
    <cellStyle name="Normal 14 2_Attribute (16-17)" xfId="12726" xr:uid="{00000000-0005-0000-0000-0000D25D0000}"/>
    <cellStyle name="Normal 14 3" xfId="12727" xr:uid="{00000000-0005-0000-0000-0000D35D0000}"/>
    <cellStyle name="Normal 14 3 2" xfId="12728" xr:uid="{00000000-0005-0000-0000-0000D45D0000}"/>
    <cellStyle name="Normal 14 3 2 2" xfId="12729" xr:uid="{00000000-0005-0000-0000-0000D55D0000}"/>
    <cellStyle name="Normal 14 3 2 2 2" xfId="26221" xr:uid="{00000000-0005-0000-0000-0000D65D0000}"/>
    <cellStyle name="Normal 14 3 2 2_CountryRegionMap" xfId="34389" xr:uid="{00000000-0005-0000-0000-0000D75D0000}"/>
    <cellStyle name="Normal 14 3 2 3" xfId="12730" xr:uid="{00000000-0005-0000-0000-0000D85D0000}"/>
    <cellStyle name="Normal 14 3 2 3 2" xfId="26222" xr:uid="{00000000-0005-0000-0000-0000D95D0000}"/>
    <cellStyle name="Normal 14 3 2 3_CountryRegionMap" xfId="34390" xr:uid="{00000000-0005-0000-0000-0000DA5D0000}"/>
    <cellStyle name="Normal 14 3 2 4" xfId="26223" xr:uid="{00000000-0005-0000-0000-0000DB5D0000}"/>
    <cellStyle name="Normal 14 3 2_Attribute (16-17)" xfId="12731" xr:uid="{00000000-0005-0000-0000-0000DC5D0000}"/>
    <cellStyle name="Normal 14 3 3" xfId="12732" xr:uid="{00000000-0005-0000-0000-0000DD5D0000}"/>
    <cellStyle name="Normal 14 3 3 2" xfId="26224" xr:uid="{00000000-0005-0000-0000-0000DE5D0000}"/>
    <cellStyle name="Normal 14 3 3_CountryRegionMap" xfId="34391" xr:uid="{00000000-0005-0000-0000-0000DF5D0000}"/>
    <cellStyle name="Normal 14 3 4" xfId="26225" xr:uid="{00000000-0005-0000-0000-0000E05D0000}"/>
    <cellStyle name="Normal 14 3 5" xfId="26226" xr:uid="{00000000-0005-0000-0000-0000E15D0000}"/>
    <cellStyle name="Normal 14 3 6" xfId="26227" xr:uid="{00000000-0005-0000-0000-0000E25D0000}"/>
    <cellStyle name="Normal 14 3 7" xfId="26228" xr:uid="{00000000-0005-0000-0000-0000E35D0000}"/>
    <cellStyle name="Normal 14 3_Attribute (16-17)" xfId="12733" xr:uid="{00000000-0005-0000-0000-0000E45D0000}"/>
    <cellStyle name="Normal 14 4" xfId="12734" xr:uid="{00000000-0005-0000-0000-0000E55D0000}"/>
    <cellStyle name="Normal 14 4 2" xfId="12735" xr:uid="{00000000-0005-0000-0000-0000E65D0000}"/>
    <cellStyle name="Normal 14 4 2 2" xfId="12736" xr:uid="{00000000-0005-0000-0000-0000E75D0000}"/>
    <cellStyle name="Normal 14 4 2 2 2" xfId="26229" xr:uid="{00000000-0005-0000-0000-0000E85D0000}"/>
    <cellStyle name="Normal 14 4 2 2_CountryRegionMap" xfId="34392" xr:uid="{00000000-0005-0000-0000-0000E95D0000}"/>
    <cellStyle name="Normal 14 4 2 3" xfId="12737" xr:uid="{00000000-0005-0000-0000-0000EA5D0000}"/>
    <cellStyle name="Normal 14 4 2 3 2" xfId="26230" xr:uid="{00000000-0005-0000-0000-0000EB5D0000}"/>
    <cellStyle name="Normal 14 4 2 3_CountryRegionMap" xfId="34393" xr:uid="{00000000-0005-0000-0000-0000EC5D0000}"/>
    <cellStyle name="Normal 14 4 2 4" xfId="26231" xr:uid="{00000000-0005-0000-0000-0000ED5D0000}"/>
    <cellStyle name="Normal 14 4 2_Attribute (16-17)" xfId="12738" xr:uid="{00000000-0005-0000-0000-0000EE5D0000}"/>
    <cellStyle name="Normal 14 4 3" xfId="12739" xr:uid="{00000000-0005-0000-0000-0000EF5D0000}"/>
    <cellStyle name="Normal 14 4 3 2" xfId="26232" xr:uid="{00000000-0005-0000-0000-0000F05D0000}"/>
    <cellStyle name="Normal 14 4 3_CountryRegionMap" xfId="34394" xr:uid="{00000000-0005-0000-0000-0000F15D0000}"/>
    <cellStyle name="Normal 14 4 4" xfId="26233" xr:uid="{00000000-0005-0000-0000-0000F25D0000}"/>
    <cellStyle name="Normal 14 4 5" xfId="26234" xr:uid="{00000000-0005-0000-0000-0000F35D0000}"/>
    <cellStyle name="Normal 14 4 6" xfId="26235" xr:uid="{00000000-0005-0000-0000-0000F45D0000}"/>
    <cellStyle name="Normal 14 4 7" xfId="26236" xr:uid="{00000000-0005-0000-0000-0000F55D0000}"/>
    <cellStyle name="Normal 14 4_Attribute (16-17)" xfId="12740" xr:uid="{00000000-0005-0000-0000-0000F65D0000}"/>
    <cellStyle name="Normal 14 5" xfId="12741" xr:uid="{00000000-0005-0000-0000-0000F75D0000}"/>
    <cellStyle name="Normal 14 5 2" xfId="12742" xr:uid="{00000000-0005-0000-0000-0000F85D0000}"/>
    <cellStyle name="Normal 14 5 2 2" xfId="12743" xr:uid="{00000000-0005-0000-0000-0000F95D0000}"/>
    <cellStyle name="Normal 14 5 2 2 2" xfId="26237" xr:uid="{00000000-0005-0000-0000-0000FA5D0000}"/>
    <cellStyle name="Normal 14 5 2 2_CountryRegionMap" xfId="34395" xr:uid="{00000000-0005-0000-0000-0000FB5D0000}"/>
    <cellStyle name="Normal 14 5 2 3" xfId="12744" xr:uid="{00000000-0005-0000-0000-0000FC5D0000}"/>
    <cellStyle name="Normal 14 5 2 3 2" xfId="26238" xr:uid="{00000000-0005-0000-0000-0000FD5D0000}"/>
    <cellStyle name="Normal 14 5 2 3_CountryRegionMap" xfId="34396" xr:uid="{00000000-0005-0000-0000-0000FE5D0000}"/>
    <cellStyle name="Normal 14 5 2 4" xfId="26239" xr:uid="{00000000-0005-0000-0000-0000FF5D0000}"/>
    <cellStyle name="Normal 14 5 2_Attribute (16-17)" xfId="12745" xr:uid="{00000000-0005-0000-0000-0000005E0000}"/>
    <cellStyle name="Normal 14 5 3" xfId="12746" xr:uid="{00000000-0005-0000-0000-0000015E0000}"/>
    <cellStyle name="Normal 14 5 3 2" xfId="26240" xr:uid="{00000000-0005-0000-0000-0000025E0000}"/>
    <cellStyle name="Normal 14 5 3_CountryRegionMap" xfId="34397" xr:uid="{00000000-0005-0000-0000-0000035E0000}"/>
    <cellStyle name="Normal 14 5 4" xfId="26241" xr:uid="{00000000-0005-0000-0000-0000045E0000}"/>
    <cellStyle name="Normal 14 5 5" xfId="26242" xr:uid="{00000000-0005-0000-0000-0000055E0000}"/>
    <cellStyle name="Normal 14 5 6" xfId="26243" xr:uid="{00000000-0005-0000-0000-0000065E0000}"/>
    <cellStyle name="Normal 14 5 7" xfId="26244" xr:uid="{00000000-0005-0000-0000-0000075E0000}"/>
    <cellStyle name="Normal 14 5_Attribute (16-17)" xfId="12747" xr:uid="{00000000-0005-0000-0000-0000085E0000}"/>
    <cellStyle name="Normal 14 6" xfId="12748" xr:uid="{00000000-0005-0000-0000-0000095E0000}"/>
    <cellStyle name="Normal 14 7" xfId="12749" xr:uid="{00000000-0005-0000-0000-00000A5E0000}"/>
    <cellStyle name="Normal 14 8" xfId="12750" xr:uid="{00000000-0005-0000-0000-00000B5E0000}"/>
    <cellStyle name="Normal 14 8 2" xfId="12751" xr:uid="{00000000-0005-0000-0000-00000C5E0000}"/>
    <cellStyle name="Normal 14 8 2 2" xfId="12752" xr:uid="{00000000-0005-0000-0000-00000D5E0000}"/>
    <cellStyle name="Normal 14 8 2 2 2" xfId="26245" xr:uid="{00000000-0005-0000-0000-00000E5E0000}"/>
    <cellStyle name="Normal 14 8 2 2_CountryRegionMap" xfId="34398" xr:uid="{00000000-0005-0000-0000-00000F5E0000}"/>
    <cellStyle name="Normal 14 8 2 3" xfId="12753" xr:uid="{00000000-0005-0000-0000-0000105E0000}"/>
    <cellStyle name="Normal 14 8 2 3 2" xfId="26246" xr:uid="{00000000-0005-0000-0000-0000115E0000}"/>
    <cellStyle name="Normal 14 8 2 3_CountryRegionMap" xfId="34399" xr:uid="{00000000-0005-0000-0000-0000125E0000}"/>
    <cellStyle name="Normal 14 8 2 4" xfId="26247" xr:uid="{00000000-0005-0000-0000-0000135E0000}"/>
    <cellStyle name="Normal 14 8 2_Attribute (16-17)" xfId="12754" xr:uid="{00000000-0005-0000-0000-0000145E0000}"/>
    <cellStyle name="Normal 14 8 3" xfId="12755" xr:uid="{00000000-0005-0000-0000-0000155E0000}"/>
    <cellStyle name="Normal 14 8 3 2" xfId="26248" xr:uid="{00000000-0005-0000-0000-0000165E0000}"/>
    <cellStyle name="Normal 14 8 3_CountryRegionMap" xfId="34400" xr:uid="{00000000-0005-0000-0000-0000175E0000}"/>
    <cellStyle name="Normal 14 8 4" xfId="12756" xr:uid="{00000000-0005-0000-0000-0000185E0000}"/>
    <cellStyle name="Normal 14 8 4 2" xfId="26249" xr:uid="{00000000-0005-0000-0000-0000195E0000}"/>
    <cellStyle name="Normal 14 8 4_CountryRegionMap" xfId="34401" xr:uid="{00000000-0005-0000-0000-00001A5E0000}"/>
    <cellStyle name="Normal 14 8 5" xfId="26250" xr:uid="{00000000-0005-0000-0000-00001B5E0000}"/>
    <cellStyle name="Normal 14 8_Attribute (16-17)" xfId="12757" xr:uid="{00000000-0005-0000-0000-00001C5E0000}"/>
    <cellStyle name="Normal 14 9" xfId="12758" xr:uid="{00000000-0005-0000-0000-00001D5E0000}"/>
    <cellStyle name="Normal 14 9 2" xfId="12759" xr:uid="{00000000-0005-0000-0000-00001E5E0000}"/>
    <cellStyle name="Normal 14 9 2 2" xfId="26251" xr:uid="{00000000-0005-0000-0000-00001F5E0000}"/>
    <cellStyle name="Normal 14 9 2_CountryRegionMap" xfId="34402" xr:uid="{00000000-0005-0000-0000-0000205E0000}"/>
    <cellStyle name="Normal 14 9 3" xfId="12760" xr:uid="{00000000-0005-0000-0000-0000215E0000}"/>
    <cellStyle name="Normal 14 9 3 2" xfId="26252" xr:uid="{00000000-0005-0000-0000-0000225E0000}"/>
    <cellStyle name="Normal 14 9 3_CountryRegionMap" xfId="34403" xr:uid="{00000000-0005-0000-0000-0000235E0000}"/>
    <cellStyle name="Normal 14 9 4" xfId="26253" xr:uid="{00000000-0005-0000-0000-0000245E0000}"/>
    <cellStyle name="Normal 14 9_Attribute (16-17)" xfId="12761" xr:uid="{00000000-0005-0000-0000-0000255E0000}"/>
    <cellStyle name="Normal 14_Attribute (16-17)" xfId="12762" xr:uid="{00000000-0005-0000-0000-0000265E0000}"/>
    <cellStyle name="Normal 15" xfId="12763" xr:uid="{00000000-0005-0000-0000-0000275E0000}"/>
    <cellStyle name="Normal 15 2" xfId="12764" xr:uid="{00000000-0005-0000-0000-0000285E0000}"/>
    <cellStyle name="Normal 15 3" xfId="12765" xr:uid="{00000000-0005-0000-0000-0000295E0000}"/>
    <cellStyle name="Normal 15 3 10" xfId="26254" xr:uid="{00000000-0005-0000-0000-00002A5E0000}"/>
    <cellStyle name="Normal 15 3 2" xfId="12766" xr:uid="{00000000-0005-0000-0000-00002B5E0000}"/>
    <cellStyle name="Normal 15 3 2 2" xfId="12767" xr:uid="{00000000-0005-0000-0000-00002C5E0000}"/>
    <cellStyle name="Normal 15 3 2 2 2" xfId="12768" xr:uid="{00000000-0005-0000-0000-00002D5E0000}"/>
    <cellStyle name="Normal 15 3 2 2 2 2" xfId="26255" xr:uid="{00000000-0005-0000-0000-00002E5E0000}"/>
    <cellStyle name="Normal 15 3 2 2 2_CountryRegionMap" xfId="34404" xr:uid="{00000000-0005-0000-0000-00002F5E0000}"/>
    <cellStyle name="Normal 15 3 2 2 3" xfId="12769" xr:uid="{00000000-0005-0000-0000-0000305E0000}"/>
    <cellStyle name="Normal 15 3 2 2 3 2" xfId="26256" xr:uid="{00000000-0005-0000-0000-0000315E0000}"/>
    <cellStyle name="Normal 15 3 2 2 3_CountryRegionMap" xfId="34405" xr:uid="{00000000-0005-0000-0000-0000325E0000}"/>
    <cellStyle name="Normal 15 3 2 2 4" xfId="26257" xr:uid="{00000000-0005-0000-0000-0000335E0000}"/>
    <cellStyle name="Normal 15 3 2 2_Attribute (16-17)" xfId="12770" xr:uid="{00000000-0005-0000-0000-0000345E0000}"/>
    <cellStyle name="Normal 15 3 2 3" xfId="12771" xr:uid="{00000000-0005-0000-0000-0000355E0000}"/>
    <cellStyle name="Normal 15 3 2 3 2" xfId="26258" xr:uid="{00000000-0005-0000-0000-0000365E0000}"/>
    <cellStyle name="Normal 15 3 2 3_CountryRegionMap" xfId="34406" xr:uid="{00000000-0005-0000-0000-0000375E0000}"/>
    <cellStyle name="Normal 15 3 2 4" xfId="26259" xr:uid="{00000000-0005-0000-0000-0000385E0000}"/>
    <cellStyle name="Normal 15 3 2 5" xfId="26260" xr:uid="{00000000-0005-0000-0000-0000395E0000}"/>
    <cellStyle name="Normal 15 3 2 6" xfId="26261" xr:uid="{00000000-0005-0000-0000-00003A5E0000}"/>
    <cellStyle name="Normal 15 3 2 7" xfId="26262" xr:uid="{00000000-0005-0000-0000-00003B5E0000}"/>
    <cellStyle name="Normal 15 3 2_Attribute (16-17)" xfId="12772" xr:uid="{00000000-0005-0000-0000-00003C5E0000}"/>
    <cellStyle name="Normal 15 3 3" xfId="12773" xr:uid="{00000000-0005-0000-0000-00003D5E0000}"/>
    <cellStyle name="Normal 15 3 3 2" xfId="12774" xr:uid="{00000000-0005-0000-0000-00003E5E0000}"/>
    <cellStyle name="Normal 15 3 3 2 2" xfId="12775" xr:uid="{00000000-0005-0000-0000-00003F5E0000}"/>
    <cellStyle name="Normal 15 3 3 2 2 2" xfId="26263" xr:uid="{00000000-0005-0000-0000-0000405E0000}"/>
    <cellStyle name="Normal 15 3 3 2 2_CountryRegionMap" xfId="34407" xr:uid="{00000000-0005-0000-0000-0000415E0000}"/>
    <cellStyle name="Normal 15 3 3 2 3" xfId="12776" xr:uid="{00000000-0005-0000-0000-0000425E0000}"/>
    <cellStyle name="Normal 15 3 3 2 3 2" xfId="26264" xr:uid="{00000000-0005-0000-0000-0000435E0000}"/>
    <cellStyle name="Normal 15 3 3 2 3_CountryRegionMap" xfId="34408" xr:uid="{00000000-0005-0000-0000-0000445E0000}"/>
    <cellStyle name="Normal 15 3 3 2 4" xfId="26265" xr:uid="{00000000-0005-0000-0000-0000455E0000}"/>
    <cellStyle name="Normal 15 3 3 2_Attribute (16-17)" xfId="12777" xr:uid="{00000000-0005-0000-0000-0000465E0000}"/>
    <cellStyle name="Normal 15 3 3 3" xfId="12778" xr:uid="{00000000-0005-0000-0000-0000475E0000}"/>
    <cellStyle name="Normal 15 3 3 3 2" xfId="26266" xr:uid="{00000000-0005-0000-0000-0000485E0000}"/>
    <cellStyle name="Normal 15 3 3 3_CountryRegionMap" xfId="34409" xr:uid="{00000000-0005-0000-0000-0000495E0000}"/>
    <cellStyle name="Normal 15 3 3 4" xfId="26267" xr:uid="{00000000-0005-0000-0000-00004A5E0000}"/>
    <cellStyle name="Normal 15 3 3 5" xfId="26268" xr:uid="{00000000-0005-0000-0000-00004B5E0000}"/>
    <cellStyle name="Normal 15 3 3 6" xfId="26269" xr:uid="{00000000-0005-0000-0000-00004C5E0000}"/>
    <cellStyle name="Normal 15 3 3 7" xfId="26270" xr:uid="{00000000-0005-0000-0000-00004D5E0000}"/>
    <cellStyle name="Normal 15 3 3_Attribute (16-17)" xfId="12779" xr:uid="{00000000-0005-0000-0000-00004E5E0000}"/>
    <cellStyle name="Normal 15 3 4" xfId="12780" xr:uid="{00000000-0005-0000-0000-00004F5E0000}"/>
    <cellStyle name="Normal 15 3 5" xfId="12781" xr:uid="{00000000-0005-0000-0000-0000505E0000}"/>
    <cellStyle name="Normal 15 3 6" xfId="12782" xr:uid="{00000000-0005-0000-0000-0000515E0000}"/>
    <cellStyle name="Normal 15 3 6 2" xfId="12783" xr:uid="{00000000-0005-0000-0000-0000525E0000}"/>
    <cellStyle name="Normal 15 3 6 2 2" xfId="12784" xr:uid="{00000000-0005-0000-0000-0000535E0000}"/>
    <cellStyle name="Normal 15 3 6 2 2 2" xfId="26271" xr:uid="{00000000-0005-0000-0000-0000545E0000}"/>
    <cellStyle name="Normal 15 3 6 2 2_CountryRegionMap" xfId="34410" xr:uid="{00000000-0005-0000-0000-0000555E0000}"/>
    <cellStyle name="Normal 15 3 6 2 3" xfId="12785" xr:uid="{00000000-0005-0000-0000-0000565E0000}"/>
    <cellStyle name="Normal 15 3 6 2 3 2" xfId="26272" xr:uid="{00000000-0005-0000-0000-0000575E0000}"/>
    <cellStyle name="Normal 15 3 6 2 3_CountryRegionMap" xfId="34411" xr:uid="{00000000-0005-0000-0000-0000585E0000}"/>
    <cellStyle name="Normal 15 3 6 2 4" xfId="26273" xr:uid="{00000000-0005-0000-0000-0000595E0000}"/>
    <cellStyle name="Normal 15 3 6 2_Attribute (16-17)" xfId="12786" xr:uid="{00000000-0005-0000-0000-00005A5E0000}"/>
    <cellStyle name="Normal 15 3 6 3" xfId="12787" xr:uid="{00000000-0005-0000-0000-00005B5E0000}"/>
    <cellStyle name="Normal 15 3 6 3 2" xfId="26274" xr:uid="{00000000-0005-0000-0000-00005C5E0000}"/>
    <cellStyle name="Normal 15 3 6 3_CountryRegionMap" xfId="34412" xr:uid="{00000000-0005-0000-0000-00005D5E0000}"/>
    <cellStyle name="Normal 15 3 6 4" xfId="12788" xr:uid="{00000000-0005-0000-0000-00005E5E0000}"/>
    <cellStyle name="Normal 15 3 6 4 2" xfId="26275" xr:uid="{00000000-0005-0000-0000-00005F5E0000}"/>
    <cellStyle name="Normal 15 3 6 4_CountryRegionMap" xfId="34413" xr:uid="{00000000-0005-0000-0000-0000605E0000}"/>
    <cellStyle name="Normal 15 3 6 5" xfId="26276" xr:uid="{00000000-0005-0000-0000-0000615E0000}"/>
    <cellStyle name="Normal 15 3 6_Attribute (16-17)" xfId="12789" xr:uid="{00000000-0005-0000-0000-0000625E0000}"/>
    <cellStyle name="Normal 15 3 7" xfId="12790" xr:uid="{00000000-0005-0000-0000-0000635E0000}"/>
    <cellStyle name="Normal 15 3 7 2" xfId="12791" xr:uid="{00000000-0005-0000-0000-0000645E0000}"/>
    <cellStyle name="Normal 15 3 7 2 2" xfId="26277" xr:uid="{00000000-0005-0000-0000-0000655E0000}"/>
    <cellStyle name="Normal 15 3 7 2_CountryRegionMap" xfId="34414" xr:uid="{00000000-0005-0000-0000-0000665E0000}"/>
    <cellStyle name="Normal 15 3 7 3" xfId="12792" xr:uid="{00000000-0005-0000-0000-0000675E0000}"/>
    <cellStyle name="Normal 15 3 7 3 2" xfId="26278" xr:uid="{00000000-0005-0000-0000-0000685E0000}"/>
    <cellStyle name="Normal 15 3 7 3_CountryRegionMap" xfId="34415" xr:uid="{00000000-0005-0000-0000-0000695E0000}"/>
    <cellStyle name="Normal 15 3 7 4" xfId="26279" xr:uid="{00000000-0005-0000-0000-00006A5E0000}"/>
    <cellStyle name="Normal 15 3 7_Attribute (16-17)" xfId="12793" xr:uid="{00000000-0005-0000-0000-00006B5E0000}"/>
    <cellStyle name="Normal 15 3 8" xfId="12794" xr:uid="{00000000-0005-0000-0000-00006C5E0000}"/>
    <cellStyle name="Normal 15 3 8 2" xfId="26280" xr:uid="{00000000-0005-0000-0000-00006D5E0000}"/>
    <cellStyle name="Normal 15 3 8_CountryRegionMap" xfId="34416" xr:uid="{00000000-0005-0000-0000-00006E5E0000}"/>
    <cellStyle name="Normal 15 3 9" xfId="26281" xr:uid="{00000000-0005-0000-0000-00006F5E0000}"/>
    <cellStyle name="Normal 15 3_Attribute (16-17)" xfId="12795" xr:uid="{00000000-0005-0000-0000-0000705E0000}"/>
    <cellStyle name="Normal 15_Attribute (16-17)" xfId="12796" xr:uid="{00000000-0005-0000-0000-0000715E0000}"/>
    <cellStyle name="Normal 16" xfId="12797" xr:uid="{00000000-0005-0000-0000-0000725E0000}"/>
    <cellStyle name="Normal 16 2" xfId="12798" xr:uid="{00000000-0005-0000-0000-0000735E0000}"/>
    <cellStyle name="Normal 16_Attribute (16-17)" xfId="12799" xr:uid="{00000000-0005-0000-0000-0000745E0000}"/>
    <cellStyle name="Normal 17" xfId="12800" xr:uid="{00000000-0005-0000-0000-0000755E0000}"/>
    <cellStyle name="Normal 17 2" xfId="12801" xr:uid="{00000000-0005-0000-0000-0000765E0000}"/>
    <cellStyle name="Normal 17_Attribute (16-17)" xfId="12802" xr:uid="{00000000-0005-0000-0000-0000775E0000}"/>
    <cellStyle name="Normal 18" xfId="12803" xr:uid="{00000000-0005-0000-0000-0000785E0000}"/>
    <cellStyle name="Normal 18 2" xfId="12804" xr:uid="{00000000-0005-0000-0000-0000795E0000}"/>
    <cellStyle name="Normal 18_Attribute (16-17)" xfId="12805" xr:uid="{00000000-0005-0000-0000-00007A5E0000}"/>
    <cellStyle name="Normal 19" xfId="12806" xr:uid="{00000000-0005-0000-0000-00007B5E0000}"/>
    <cellStyle name="Normal 19 10" xfId="12807" xr:uid="{00000000-0005-0000-0000-00007C5E0000}"/>
    <cellStyle name="Normal 19 10 2" xfId="12808" xr:uid="{00000000-0005-0000-0000-00007D5E0000}"/>
    <cellStyle name="Normal 19 10 2 2" xfId="26282" xr:uid="{00000000-0005-0000-0000-00007E5E0000}"/>
    <cellStyle name="Normal 19 10 2_CountryRegionMap" xfId="34417" xr:uid="{00000000-0005-0000-0000-00007F5E0000}"/>
    <cellStyle name="Normal 19 10 3" xfId="12809" xr:uid="{00000000-0005-0000-0000-0000805E0000}"/>
    <cellStyle name="Normal 19 10 3 2" xfId="26283" xr:uid="{00000000-0005-0000-0000-0000815E0000}"/>
    <cellStyle name="Normal 19 10 3_CountryRegionMap" xfId="34418" xr:uid="{00000000-0005-0000-0000-0000825E0000}"/>
    <cellStyle name="Normal 19 10 4" xfId="26284" xr:uid="{00000000-0005-0000-0000-0000835E0000}"/>
    <cellStyle name="Normal 19 10_Attribute (16-17)" xfId="12810" xr:uid="{00000000-0005-0000-0000-0000845E0000}"/>
    <cellStyle name="Normal 19 11" xfId="12811" xr:uid="{00000000-0005-0000-0000-0000855E0000}"/>
    <cellStyle name="Normal 19 11 2" xfId="26285" xr:uid="{00000000-0005-0000-0000-0000865E0000}"/>
    <cellStyle name="Normal 19 11_CountryRegionMap" xfId="34419" xr:uid="{00000000-0005-0000-0000-0000875E0000}"/>
    <cellStyle name="Normal 19 12" xfId="26286" xr:uid="{00000000-0005-0000-0000-0000885E0000}"/>
    <cellStyle name="Normal 19 13" xfId="26287" xr:uid="{00000000-0005-0000-0000-0000895E0000}"/>
    <cellStyle name="Normal 19 14" xfId="26288" xr:uid="{00000000-0005-0000-0000-00008A5E0000}"/>
    <cellStyle name="Normal 19 15" xfId="26289" xr:uid="{00000000-0005-0000-0000-00008B5E0000}"/>
    <cellStyle name="Normal 19 16" xfId="26290" xr:uid="{00000000-0005-0000-0000-00008C5E0000}"/>
    <cellStyle name="Normal 19 17" xfId="26291" xr:uid="{00000000-0005-0000-0000-00008D5E0000}"/>
    <cellStyle name="Normal 19 18" xfId="26292" xr:uid="{00000000-0005-0000-0000-00008E5E0000}"/>
    <cellStyle name="Normal 19 19" xfId="26293" xr:uid="{00000000-0005-0000-0000-00008F5E0000}"/>
    <cellStyle name="Normal 19 2" xfId="12812" xr:uid="{00000000-0005-0000-0000-0000905E0000}"/>
    <cellStyle name="Normal 19 2 10" xfId="26294" xr:uid="{00000000-0005-0000-0000-0000915E0000}"/>
    <cellStyle name="Normal 19 2 2" xfId="12813" xr:uid="{00000000-0005-0000-0000-0000925E0000}"/>
    <cellStyle name="Normal 19 2 2 2" xfId="12814" xr:uid="{00000000-0005-0000-0000-0000935E0000}"/>
    <cellStyle name="Normal 19 2 2 2 2" xfId="12815" xr:uid="{00000000-0005-0000-0000-0000945E0000}"/>
    <cellStyle name="Normal 19 2 2 2 2 2" xfId="26295" xr:uid="{00000000-0005-0000-0000-0000955E0000}"/>
    <cellStyle name="Normal 19 2 2 2 2_CountryRegionMap" xfId="34420" xr:uid="{00000000-0005-0000-0000-0000965E0000}"/>
    <cellStyle name="Normal 19 2 2 2 3" xfId="12816" xr:uid="{00000000-0005-0000-0000-0000975E0000}"/>
    <cellStyle name="Normal 19 2 2 2 3 2" xfId="26296" xr:uid="{00000000-0005-0000-0000-0000985E0000}"/>
    <cellStyle name="Normal 19 2 2 2 3_CountryRegionMap" xfId="34421" xr:uid="{00000000-0005-0000-0000-0000995E0000}"/>
    <cellStyle name="Normal 19 2 2 2 4" xfId="26297" xr:uid="{00000000-0005-0000-0000-00009A5E0000}"/>
    <cellStyle name="Normal 19 2 2 2_Attribute (16-17)" xfId="12817" xr:uid="{00000000-0005-0000-0000-00009B5E0000}"/>
    <cellStyle name="Normal 19 2 2 3" xfId="12818" xr:uid="{00000000-0005-0000-0000-00009C5E0000}"/>
    <cellStyle name="Normal 19 2 2 3 2" xfId="26298" xr:uid="{00000000-0005-0000-0000-00009D5E0000}"/>
    <cellStyle name="Normal 19 2 2 3_CountryRegionMap" xfId="34422" xr:uid="{00000000-0005-0000-0000-00009E5E0000}"/>
    <cellStyle name="Normal 19 2 2 4" xfId="26299" xr:uid="{00000000-0005-0000-0000-00009F5E0000}"/>
    <cellStyle name="Normal 19 2 2 5" xfId="26300" xr:uid="{00000000-0005-0000-0000-0000A05E0000}"/>
    <cellStyle name="Normal 19 2 2 6" xfId="26301" xr:uid="{00000000-0005-0000-0000-0000A15E0000}"/>
    <cellStyle name="Normal 19 2 2 7" xfId="26302" xr:uid="{00000000-0005-0000-0000-0000A25E0000}"/>
    <cellStyle name="Normal 19 2 2_Attribute (16-17)" xfId="12819" xr:uid="{00000000-0005-0000-0000-0000A35E0000}"/>
    <cellStyle name="Normal 19 2 3" xfId="12820" xr:uid="{00000000-0005-0000-0000-0000A45E0000}"/>
    <cellStyle name="Normal 19 2 3 2" xfId="12821" xr:uid="{00000000-0005-0000-0000-0000A55E0000}"/>
    <cellStyle name="Normal 19 2 3 2 2" xfId="12822" xr:uid="{00000000-0005-0000-0000-0000A65E0000}"/>
    <cellStyle name="Normal 19 2 3 2 2 2" xfId="26303" xr:uid="{00000000-0005-0000-0000-0000A75E0000}"/>
    <cellStyle name="Normal 19 2 3 2 2_CountryRegionMap" xfId="34423" xr:uid="{00000000-0005-0000-0000-0000A85E0000}"/>
    <cellStyle name="Normal 19 2 3 2 3" xfId="12823" xr:uid="{00000000-0005-0000-0000-0000A95E0000}"/>
    <cellStyle name="Normal 19 2 3 2 3 2" xfId="26304" xr:uid="{00000000-0005-0000-0000-0000AA5E0000}"/>
    <cellStyle name="Normal 19 2 3 2 3_CountryRegionMap" xfId="34424" xr:uid="{00000000-0005-0000-0000-0000AB5E0000}"/>
    <cellStyle name="Normal 19 2 3 2 4" xfId="26305" xr:uid="{00000000-0005-0000-0000-0000AC5E0000}"/>
    <cellStyle name="Normal 19 2 3 2_Attribute (16-17)" xfId="12824" xr:uid="{00000000-0005-0000-0000-0000AD5E0000}"/>
    <cellStyle name="Normal 19 2 3 3" xfId="12825" xr:uid="{00000000-0005-0000-0000-0000AE5E0000}"/>
    <cellStyle name="Normal 19 2 3 3 2" xfId="26306" xr:uid="{00000000-0005-0000-0000-0000AF5E0000}"/>
    <cellStyle name="Normal 19 2 3 3_CountryRegionMap" xfId="34425" xr:uid="{00000000-0005-0000-0000-0000B05E0000}"/>
    <cellStyle name="Normal 19 2 3 4" xfId="26307" xr:uid="{00000000-0005-0000-0000-0000B15E0000}"/>
    <cellStyle name="Normal 19 2 3 5" xfId="26308" xr:uid="{00000000-0005-0000-0000-0000B25E0000}"/>
    <cellStyle name="Normal 19 2 3 6" xfId="26309" xr:uid="{00000000-0005-0000-0000-0000B35E0000}"/>
    <cellStyle name="Normal 19 2 3 7" xfId="26310" xr:uid="{00000000-0005-0000-0000-0000B45E0000}"/>
    <cellStyle name="Normal 19 2 3_Attribute (16-17)" xfId="12826" xr:uid="{00000000-0005-0000-0000-0000B55E0000}"/>
    <cellStyle name="Normal 19 2 4" xfId="12827" xr:uid="{00000000-0005-0000-0000-0000B65E0000}"/>
    <cellStyle name="Normal 19 2 5" xfId="12828" xr:uid="{00000000-0005-0000-0000-0000B75E0000}"/>
    <cellStyle name="Normal 19 2 6" xfId="12829" xr:uid="{00000000-0005-0000-0000-0000B85E0000}"/>
    <cellStyle name="Normal 19 2 6 2" xfId="12830" xr:uid="{00000000-0005-0000-0000-0000B95E0000}"/>
    <cellStyle name="Normal 19 2 6 2 2" xfId="12831" xr:uid="{00000000-0005-0000-0000-0000BA5E0000}"/>
    <cellStyle name="Normal 19 2 6 2 2 2" xfId="26311" xr:uid="{00000000-0005-0000-0000-0000BB5E0000}"/>
    <cellStyle name="Normal 19 2 6 2 2_CountryRegionMap" xfId="34426" xr:uid="{00000000-0005-0000-0000-0000BC5E0000}"/>
    <cellStyle name="Normal 19 2 6 2 3" xfId="12832" xr:uid="{00000000-0005-0000-0000-0000BD5E0000}"/>
    <cellStyle name="Normal 19 2 6 2 3 2" xfId="26312" xr:uid="{00000000-0005-0000-0000-0000BE5E0000}"/>
    <cellStyle name="Normal 19 2 6 2 3_CountryRegionMap" xfId="34427" xr:uid="{00000000-0005-0000-0000-0000BF5E0000}"/>
    <cellStyle name="Normal 19 2 6 2 4" xfId="26313" xr:uid="{00000000-0005-0000-0000-0000C05E0000}"/>
    <cellStyle name="Normal 19 2 6 2_Attribute (16-17)" xfId="12833" xr:uid="{00000000-0005-0000-0000-0000C15E0000}"/>
    <cellStyle name="Normal 19 2 6 3" xfId="12834" xr:uid="{00000000-0005-0000-0000-0000C25E0000}"/>
    <cellStyle name="Normal 19 2 6 3 2" xfId="26314" xr:uid="{00000000-0005-0000-0000-0000C35E0000}"/>
    <cellStyle name="Normal 19 2 6 3_CountryRegionMap" xfId="34428" xr:uid="{00000000-0005-0000-0000-0000C45E0000}"/>
    <cellStyle name="Normal 19 2 6 4" xfId="12835" xr:uid="{00000000-0005-0000-0000-0000C55E0000}"/>
    <cellStyle name="Normal 19 2 6 4 2" xfId="26315" xr:uid="{00000000-0005-0000-0000-0000C65E0000}"/>
    <cellStyle name="Normal 19 2 6 4_CountryRegionMap" xfId="34429" xr:uid="{00000000-0005-0000-0000-0000C75E0000}"/>
    <cellStyle name="Normal 19 2 6 5" xfId="26316" xr:uid="{00000000-0005-0000-0000-0000C85E0000}"/>
    <cellStyle name="Normal 19 2 6_Attribute (16-17)" xfId="12836" xr:uid="{00000000-0005-0000-0000-0000C95E0000}"/>
    <cellStyle name="Normal 19 2 7" xfId="12837" xr:uid="{00000000-0005-0000-0000-0000CA5E0000}"/>
    <cellStyle name="Normal 19 2 7 2" xfId="12838" xr:uid="{00000000-0005-0000-0000-0000CB5E0000}"/>
    <cellStyle name="Normal 19 2 7 2 2" xfId="26317" xr:uid="{00000000-0005-0000-0000-0000CC5E0000}"/>
    <cellStyle name="Normal 19 2 7 2_CountryRegionMap" xfId="34430" xr:uid="{00000000-0005-0000-0000-0000CD5E0000}"/>
    <cellStyle name="Normal 19 2 7 3" xfId="12839" xr:uid="{00000000-0005-0000-0000-0000CE5E0000}"/>
    <cellStyle name="Normal 19 2 7 3 2" xfId="26318" xr:uid="{00000000-0005-0000-0000-0000CF5E0000}"/>
    <cellStyle name="Normal 19 2 7 3_CountryRegionMap" xfId="34431" xr:uid="{00000000-0005-0000-0000-0000D05E0000}"/>
    <cellStyle name="Normal 19 2 7 4" xfId="26319" xr:uid="{00000000-0005-0000-0000-0000D15E0000}"/>
    <cellStyle name="Normal 19 2 7_Attribute (16-17)" xfId="12840" xr:uid="{00000000-0005-0000-0000-0000D25E0000}"/>
    <cellStyle name="Normal 19 2 8" xfId="12841" xr:uid="{00000000-0005-0000-0000-0000D35E0000}"/>
    <cellStyle name="Normal 19 2 8 2" xfId="26320" xr:uid="{00000000-0005-0000-0000-0000D45E0000}"/>
    <cellStyle name="Normal 19 2 8_CountryRegionMap" xfId="34432" xr:uid="{00000000-0005-0000-0000-0000D55E0000}"/>
    <cellStyle name="Normal 19 2 9" xfId="26321" xr:uid="{00000000-0005-0000-0000-0000D65E0000}"/>
    <cellStyle name="Normal 19 2_Attribute (16-17)" xfId="12842" xr:uid="{00000000-0005-0000-0000-0000D75E0000}"/>
    <cellStyle name="Normal 19 20" xfId="26322" xr:uid="{00000000-0005-0000-0000-0000D85E0000}"/>
    <cellStyle name="Normal 19 21" xfId="26323" xr:uid="{00000000-0005-0000-0000-0000D95E0000}"/>
    <cellStyle name="Normal 19 22" xfId="26324" xr:uid="{00000000-0005-0000-0000-0000DA5E0000}"/>
    <cellStyle name="Normal 19 23" xfId="26325" xr:uid="{00000000-0005-0000-0000-0000DB5E0000}"/>
    <cellStyle name="Normal 19 24" xfId="26326" xr:uid="{00000000-0005-0000-0000-0000DC5E0000}"/>
    <cellStyle name="Normal 19 25" xfId="26327" xr:uid="{00000000-0005-0000-0000-0000DD5E0000}"/>
    <cellStyle name="Normal 19 26" xfId="26328" xr:uid="{00000000-0005-0000-0000-0000DE5E0000}"/>
    <cellStyle name="Normal 19 27" xfId="26329" xr:uid="{00000000-0005-0000-0000-0000DF5E0000}"/>
    <cellStyle name="Normal 19 28" xfId="26330" xr:uid="{00000000-0005-0000-0000-0000E05E0000}"/>
    <cellStyle name="Normal 19 29" xfId="26331" xr:uid="{00000000-0005-0000-0000-0000E15E0000}"/>
    <cellStyle name="Normal 19 3" xfId="12843" xr:uid="{00000000-0005-0000-0000-0000E25E0000}"/>
    <cellStyle name="Normal 19 4" xfId="12844" xr:uid="{00000000-0005-0000-0000-0000E35E0000}"/>
    <cellStyle name="Normal 19 5" xfId="12845" xr:uid="{00000000-0005-0000-0000-0000E45E0000}"/>
    <cellStyle name="Normal 19 6" xfId="12846" xr:uid="{00000000-0005-0000-0000-0000E55E0000}"/>
    <cellStyle name="Normal 19 7" xfId="12847" xr:uid="{00000000-0005-0000-0000-0000E65E0000}"/>
    <cellStyle name="Normal 19 8" xfId="12848" xr:uid="{00000000-0005-0000-0000-0000E75E0000}"/>
    <cellStyle name="Normal 19 9" xfId="12849" xr:uid="{00000000-0005-0000-0000-0000E85E0000}"/>
    <cellStyle name="Normal 19 9 2" xfId="12850" xr:uid="{00000000-0005-0000-0000-0000E95E0000}"/>
    <cellStyle name="Normal 19 9 2 2" xfId="12851" xr:uid="{00000000-0005-0000-0000-0000EA5E0000}"/>
    <cellStyle name="Normal 19 9 2 2 2" xfId="26332" xr:uid="{00000000-0005-0000-0000-0000EB5E0000}"/>
    <cellStyle name="Normal 19 9 2 2_CountryRegionMap" xfId="34433" xr:uid="{00000000-0005-0000-0000-0000EC5E0000}"/>
    <cellStyle name="Normal 19 9 2 3" xfId="12852" xr:uid="{00000000-0005-0000-0000-0000ED5E0000}"/>
    <cellStyle name="Normal 19 9 2 3 2" xfId="26333" xr:uid="{00000000-0005-0000-0000-0000EE5E0000}"/>
    <cellStyle name="Normal 19 9 2 3_CountryRegionMap" xfId="34434" xr:uid="{00000000-0005-0000-0000-0000EF5E0000}"/>
    <cellStyle name="Normal 19 9 2 4" xfId="26334" xr:uid="{00000000-0005-0000-0000-0000F05E0000}"/>
    <cellStyle name="Normal 19 9 2_Attribute (16-17)" xfId="12853" xr:uid="{00000000-0005-0000-0000-0000F15E0000}"/>
    <cellStyle name="Normal 19 9 3" xfId="12854" xr:uid="{00000000-0005-0000-0000-0000F25E0000}"/>
    <cellStyle name="Normal 19 9 3 2" xfId="26335" xr:uid="{00000000-0005-0000-0000-0000F35E0000}"/>
    <cellStyle name="Normal 19 9 3_CountryRegionMap" xfId="34435" xr:uid="{00000000-0005-0000-0000-0000F45E0000}"/>
    <cellStyle name="Normal 19 9 4" xfId="12855" xr:uid="{00000000-0005-0000-0000-0000F55E0000}"/>
    <cellStyle name="Normal 19 9 4 2" xfId="26336" xr:uid="{00000000-0005-0000-0000-0000F65E0000}"/>
    <cellStyle name="Normal 19 9 4_CountryRegionMap" xfId="34436" xr:uid="{00000000-0005-0000-0000-0000F75E0000}"/>
    <cellStyle name="Normal 19 9 5" xfId="26337" xr:uid="{00000000-0005-0000-0000-0000F85E0000}"/>
    <cellStyle name="Normal 19 9_Attribute (16-17)" xfId="12856" xr:uid="{00000000-0005-0000-0000-0000F95E0000}"/>
    <cellStyle name="Normal 19_Attribute (16-17)" xfId="12857" xr:uid="{00000000-0005-0000-0000-0000FA5E0000}"/>
    <cellStyle name="Normal 2" xfId="74" xr:uid="{00000000-0005-0000-0000-0000FB5E0000}"/>
    <cellStyle name="Normal 2 10" xfId="12858" xr:uid="{00000000-0005-0000-0000-0000FC5E0000}"/>
    <cellStyle name="Normal 2 10 2" xfId="26338" xr:uid="{00000000-0005-0000-0000-0000FD5E0000}"/>
    <cellStyle name="Normal 2 10 3" xfId="26339" xr:uid="{00000000-0005-0000-0000-0000FE5E0000}"/>
    <cellStyle name="Normal 2 10_CountryRegionMap" xfId="34437" xr:uid="{00000000-0005-0000-0000-0000FF5E0000}"/>
    <cellStyle name="Normal 2 11" xfId="12859" xr:uid="{00000000-0005-0000-0000-0000005F0000}"/>
    <cellStyle name="Normal 2 11 2" xfId="26340" xr:uid="{00000000-0005-0000-0000-0000015F0000}"/>
    <cellStyle name="Normal 2 11 3" xfId="26341" xr:uid="{00000000-0005-0000-0000-0000025F0000}"/>
    <cellStyle name="Normal 2 11_CountryRegionMap" xfId="34438" xr:uid="{00000000-0005-0000-0000-0000035F0000}"/>
    <cellStyle name="Normal 2 2" xfId="189" xr:uid="{00000000-0005-0000-0000-0000045F0000}"/>
    <cellStyle name="Normal 2 2 10" xfId="12860" xr:uid="{00000000-0005-0000-0000-0000055F0000}"/>
    <cellStyle name="Normal 2 2 11" xfId="12861" xr:uid="{00000000-0005-0000-0000-0000065F0000}"/>
    <cellStyle name="Normal 2 2 11 2" xfId="12862" xr:uid="{00000000-0005-0000-0000-0000075F0000}"/>
    <cellStyle name="Normal 2 2 11 2 2" xfId="12863" xr:uid="{00000000-0005-0000-0000-0000085F0000}"/>
    <cellStyle name="Normal 2 2 11 2 2 2" xfId="26342" xr:uid="{00000000-0005-0000-0000-0000095F0000}"/>
    <cellStyle name="Normal 2 2 11 2 2_CountryRegionMap" xfId="34439" xr:uid="{00000000-0005-0000-0000-00000A5F0000}"/>
    <cellStyle name="Normal 2 2 11 2 3" xfId="12864" xr:uid="{00000000-0005-0000-0000-00000B5F0000}"/>
    <cellStyle name="Normal 2 2 11 2 3 2" xfId="26343" xr:uid="{00000000-0005-0000-0000-00000C5F0000}"/>
    <cellStyle name="Normal 2 2 11 2 3_CountryRegionMap" xfId="34440" xr:uid="{00000000-0005-0000-0000-00000D5F0000}"/>
    <cellStyle name="Normal 2 2 11 2 4" xfId="26344" xr:uid="{00000000-0005-0000-0000-00000E5F0000}"/>
    <cellStyle name="Normal 2 2 11 2_Attribute (16-17)" xfId="12865" xr:uid="{00000000-0005-0000-0000-00000F5F0000}"/>
    <cellStyle name="Normal 2 2 11 3" xfId="12866" xr:uid="{00000000-0005-0000-0000-0000105F0000}"/>
    <cellStyle name="Normal 2 2 11 3 2" xfId="26345" xr:uid="{00000000-0005-0000-0000-0000115F0000}"/>
    <cellStyle name="Normal 2 2 11 3_CountryRegionMap" xfId="34441" xr:uid="{00000000-0005-0000-0000-0000125F0000}"/>
    <cellStyle name="Normal 2 2 11 4" xfId="12867" xr:uid="{00000000-0005-0000-0000-0000135F0000}"/>
    <cellStyle name="Normal 2 2 11 4 2" xfId="26346" xr:uid="{00000000-0005-0000-0000-0000145F0000}"/>
    <cellStyle name="Normal 2 2 11 4_CountryRegionMap" xfId="34442" xr:uid="{00000000-0005-0000-0000-0000155F0000}"/>
    <cellStyle name="Normal 2 2 11 5" xfId="26347" xr:uid="{00000000-0005-0000-0000-0000165F0000}"/>
    <cellStyle name="Normal 2 2 11_Attribute (16-17)" xfId="12868" xr:uid="{00000000-0005-0000-0000-0000175F0000}"/>
    <cellStyle name="Normal 2 2 12" xfId="12869" xr:uid="{00000000-0005-0000-0000-0000185F0000}"/>
    <cellStyle name="Normal 2 2 12 2" xfId="12870" xr:uid="{00000000-0005-0000-0000-0000195F0000}"/>
    <cellStyle name="Normal 2 2 12 2 2" xfId="26348" xr:uid="{00000000-0005-0000-0000-00001A5F0000}"/>
    <cellStyle name="Normal 2 2 12 2_CountryRegionMap" xfId="34443" xr:uid="{00000000-0005-0000-0000-00001B5F0000}"/>
    <cellStyle name="Normal 2 2 12 3" xfId="12871" xr:uid="{00000000-0005-0000-0000-00001C5F0000}"/>
    <cellStyle name="Normal 2 2 12 3 2" xfId="26349" xr:uid="{00000000-0005-0000-0000-00001D5F0000}"/>
    <cellStyle name="Normal 2 2 12 3_CountryRegionMap" xfId="34444" xr:uid="{00000000-0005-0000-0000-00001E5F0000}"/>
    <cellStyle name="Normal 2 2 12 4" xfId="26350" xr:uid="{00000000-0005-0000-0000-00001F5F0000}"/>
    <cellStyle name="Normal 2 2 12_Attribute (16-17)" xfId="12872" xr:uid="{00000000-0005-0000-0000-0000205F0000}"/>
    <cellStyle name="Normal 2 2 13" xfId="12873" xr:uid="{00000000-0005-0000-0000-0000215F0000}"/>
    <cellStyle name="Normal 2 2 13 2" xfId="26351" xr:uid="{00000000-0005-0000-0000-0000225F0000}"/>
    <cellStyle name="Normal 2 2 13_CountryRegionMap" xfId="34445" xr:uid="{00000000-0005-0000-0000-0000235F0000}"/>
    <cellStyle name="Normal 2 2 14" xfId="12874" xr:uid="{00000000-0005-0000-0000-0000245F0000}"/>
    <cellStyle name="Normal 2 2 14 2" xfId="26352" xr:uid="{00000000-0005-0000-0000-0000255F0000}"/>
    <cellStyle name="Normal 2 2 14_CountryRegionMap" xfId="34446" xr:uid="{00000000-0005-0000-0000-0000265F0000}"/>
    <cellStyle name="Normal 2 2 15" xfId="26353" xr:uid="{00000000-0005-0000-0000-0000275F0000}"/>
    <cellStyle name="Normal 2 2 16" xfId="26354" xr:uid="{00000000-0005-0000-0000-0000285F0000}"/>
    <cellStyle name="Normal 2 2 17" xfId="26355" xr:uid="{00000000-0005-0000-0000-0000295F0000}"/>
    <cellStyle name="Normal 2 2 18" xfId="26356" xr:uid="{00000000-0005-0000-0000-00002A5F0000}"/>
    <cellStyle name="Normal 2 2 19" xfId="26357" xr:uid="{00000000-0005-0000-0000-00002B5F0000}"/>
    <cellStyle name="Normal 2 2 2" xfId="300" xr:uid="{00000000-0005-0000-0000-00002C5F0000}"/>
    <cellStyle name="Normal 2 2 2 10" xfId="12875" xr:uid="{00000000-0005-0000-0000-00002D5F0000}"/>
    <cellStyle name="Normal 2 2 2 10 2" xfId="12876" xr:uid="{00000000-0005-0000-0000-00002E5F0000}"/>
    <cellStyle name="Normal 2 2 2 10 2 2" xfId="12877" xr:uid="{00000000-0005-0000-0000-00002F5F0000}"/>
    <cellStyle name="Normal 2 2 2 10 2 2 2" xfId="26358" xr:uid="{00000000-0005-0000-0000-0000305F0000}"/>
    <cellStyle name="Normal 2 2 2 10 2 2_CountryRegionMap" xfId="34447" xr:uid="{00000000-0005-0000-0000-0000315F0000}"/>
    <cellStyle name="Normal 2 2 2 10 2 3" xfId="12878" xr:uid="{00000000-0005-0000-0000-0000325F0000}"/>
    <cellStyle name="Normal 2 2 2 10 2 3 2" xfId="26359" xr:uid="{00000000-0005-0000-0000-0000335F0000}"/>
    <cellStyle name="Normal 2 2 2 10 2 3_CountryRegionMap" xfId="34448" xr:uid="{00000000-0005-0000-0000-0000345F0000}"/>
    <cellStyle name="Normal 2 2 2 10 2 4" xfId="26360" xr:uid="{00000000-0005-0000-0000-0000355F0000}"/>
    <cellStyle name="Normal 2 2 2 10 2_Attribute (16-17)" xfId="12879" xr:uid="{00000000-0005-0000-0000-0000365F0000}"/>
    <cellStyle name="Normal 2 2 2 10 3" xfId="12880" xr:uid="{00000000-0005-0000-0000-0000375F0000}"/>
    <cellStyle name="Normal 2 2 2 10 3 2" xfId="26361" xr:uid="{00000000-0005-0000-0000-0000385F0000}"/>
    <cellStyle name="Normal 2 2 2 10 3_CountryRegionMap" xfId="34449" xr:uid="{00000000-0005-0000-0000-0000395F0000}"/>
    <cellStyle name="Normal 2 2 2 10 4" xfId="12881" xr:uid="{00000000-0005-0000-0000-00003A5F0000}"/>
    <cellStyle name="Normal 2 2 2 10 4 2" xfId="26362" xr:uid="{00000000-0005-0000-0000-00003B5F0000}"/>
    <cellStyle name="Normal 2 2 2 10 4_CountryRegionMap" xfId="34450" xr:uid="{00000000-0005-0000-0000-00003C5F0000}"/>
    <cellStyle name="Normal 2 2 2 10 5" xfId="26363" xr:uid="{00000000-0005-0000-0000-00003D5F0000}"/>
    <cellStyle name="Normal 2 2 2 10_Attribute (16-17)" xfId="12882" xr:uid="{00000000-0005-0000-0000-00003E5F0000}"/>
    <cellStyle name="Normal 2 2 2 11" xfId="12883" xr:uid="{00000000-0005-0000-0000-00003F5F0000}"/>
    <cellStyle name="Normal 2 2 2 11 2" xfId="12884" xr:uid="{00000000-0005-0000-0000-0000405F0000}"/>
    <cellStyle name="Normal 2 2 2 11 2 2" xfId="26364" xr:uid="{00000000-0005-0000-0000-0000415F0000}"/>
    <cellStyle name="Normal 2 2 2 11 2_CountryRegionMap" xfId="34451" xr:uid="{00000000-0005-0000-0000-0000425F0000}"/>
    <cellStyle name="Normal 2 2 2 11 3" xfId="12885" xr:uid="{00000000-0005-0000-0000-0000435F0000}"/>
    <cellStyle name="Normal 2 2 2 11 3 2" xfId="26365" xr:uid="{00000000-0005-0000-0000-0000445F0000}"/>
    <cellStyle name="Normal 2 2 2 11 3_CountryRegionMap" xfId="34452" xr:uid="{00000000-0005-0000-0000-0000455F0000}"/>
    <cellStyle name="Normal 2 2 2 11 4" xfId="26366" xr:uid="{00000000-0005-0000-0000-0000465F0000}"/>
    <cellStyle name="Normal 2 2 2 11_Attribute (16-17)" xfId="12886" xr:uid="{00000000-0005-0000-0000-0000475F0000}"/>
    <cellStyle name="Normal 2 2 2 12" xfId="12887" xr:uid="{00000000-0005-0000-0000-0000485F0000}"/>
    <cellStyle name="Normal 2 2 2 12 2" xfId="26367" xr:uid="{00000000-0005-0000-0000-0000495F0000}"/>
    <cellStyle name="Normal 2 2 2 12_CountryRegionMap" xfId="34453" xr:uid="{00000000-0005-0000-0000-00004A5F0000}"/>
    <cellStyle name="Normal 2 2 2 13" xfId="26368" xr:uid="{00000000-0005-0000-0000-00004B5F0000}"/>
    <cellStyle name="Normal 2 2 2 14" xfId="26369" xr:uid="{00000000-0005-0000-0000-00004C5F0000}"/>
    <cellStyle name="Normal 2 2 2 15" xfId="26370" xr:uid="{00000000-0005-0000-0000-00004D5F0000}"/>
    <cellStyle name="Normal 2 2 2 16" xfId="26371" xr:uid="{00000000-0005-0000-0000-00004E5F0000}"/>
    <cellStyle name="Normal 2 2 2 17" xfId="26372" xr:uid="{00000000-0005-0000-0000-00004F5F0000}"/>
    <cellStyle name="Normal 2 2 2 18" xfId="26373" xr:uid="{00000000-0005-0000-0000-0000505F0000}"/>
    <cellStyle name="Normal 2 2 2 2" xfId="12888" xr:uid="{00000000-0005-0000-0000-0000515F0000}"/>
    <cellStyle name="Normal 2 2 2 2 10" xfId="12889" xr:uid="{00000000-0005-0000-0000-0000525F0000}"/>
    <cellStyle name="Normal 2 2 2 2 10 2" xfId="26374" xr:uid="{00000000-0005-0000-0000-0000535F0000}"/>
    <cellStyle name="Normal 2 2 2 2 10_CountryRegionMap" xfId="34454" xr:uid="{00000000-0005-0000-0000-0000545F0000}"/>
    <cellStyle name="Normal 2 2 2 2 11" xfId="26375" xr:uid="{00000000-0005-0000-0000-0000555F0000}"/>
    <cellStyle name="Normal 2 2 2 2 2" xfId="12890" xr:uid="{00000000-0005-0000-0000-0000565F0000}"/>
    <cellStyle name="Normal 2 2 2 2 2 10" xfId="26376" xr:uid="{00000000-0005-0000-0000-0000575F0000}"/>
    <cellStyle name="Normal 2 2 2 2 2 2" xfId="12891" xr:uid="{00000000-0005-0000-0000-0000585F0000}"/>
    <cellStyle name="Normal 2 2 2 2 2 2 2" xfId="12892" xr:uid="{00000000-0005-0000-0000-0000595F0000}"/>
    <cellStyle name="Normal 2 2 2 2 2 2 2 2" xfId="12893" xr:uid="{00000000-0005-0000-0000-00005A5F0000}"/>
    <cellStyle name="Normal 2 2 2 2 2 2 2 2 2" xfId="26377" xr:uid="{00000000-0005-0000-0000-00005B5F0000}"/>
    <cellStyle name="Normal 2 2 2 2 2 2 2 2_CountryRegionMap" xfId="34455" xr:uid="{00000000-0005-0000-0000-00005C5F0000}"/>
    <cellStyle name="Normal 2 2 2 2 2 2 2 3" xfId="12894" xr:uid="{00000000-0005-0000-0000-00005D5F0000}"/>
    <cellStyle name="Normal 2 2 2 2 2 2 2 3 2" xfId="26378" xr:uid="{00000000-0005-0000-0000-00005E5F0000}"/>
    <cellStyle name="Normal 2 2 2 2 2 2 2 3_CountryRegionMap" xfId="34456" xr:uid="{00000000-0005-0000-0000-00005F5F0000}"/>
    <cellStyle name="Normal 2 2 2 2 2 2 2 4" xfId="26379" xr:uid="{00000000-0005-0000-0000-0000605F0000}"/>
    <cellStyle name="Normal 2 2 2 2 2 2 2_Attribute (16-17)" xfId="12895" xr:uid="{00000000-0005-0000-0000-0000615F0000}"/>
    <cellStyle name="Normal 2 2 2 2 2 2 3" xfId="12896" xr:uid="{00000000-0005-0000-0000-0000625F0000}"/>
    <cellStyle name="Normal 2 2 2 2 2 2 3 2" xfId="26380" xr:uid="{00000000-0005-0000-0000-0000635F0000}"/>
    <cellStyle name="Normal 2 2 2 2 2 2 3_CountryRegionMap" xfId="34457" xr:uid="{00000000-0005-0000-0000-0000645F0000}"/>
    <cellStyle name="Normal 2 2 2 2 2 2 4" xfId="26381" xr:uid="{00000000-0005-0000-0000-0000655F0000}"/>
    <cellStyle name="Normal 2 2 2 2 2 2 5" xfId="26382" xr:uid="{00000000-0005-0000-0000-0000665F0000}"/>
    <cellStyle name="Normal 2 2 2 2 2 2 6" xfId="26383" xr:uid="{00000000-0005-0000-0000-0000675F0000}"/>
    <cellStyle name="Normal 2 2 2 2 2 2 7" xfId="26384" xr:uid="{00000000-0005-0000-0000-0000685F0000}"/>
    <cellStyle name="Normal 2 2 2 2 2 2_Attribute (16-17)" xfId="12897" xr:uid="{00000000-0005-0000-0000-0000695F0000}"/>
    <cellStyle name="Normal 2 2 2 2 2 3" xfId="12898" xr:uid="{00000000-0005-0000-0000-00006A5F0000}"/>
    <cellStyle name="Normal 2 2 2 2 2 3 2" xfId="12899" xr:uid="{00000000-0005-0000-0000-00006B5F0000}"/>
    <cellStyle name="Normal 2 2 2 2 2 3 2 2" xfId="12900" xr:uid="{00000000-0005-0000-0000-00006C5F0000}"/>
    <cellStyle name="Normal 2 2 2 2 2 3 2 2 2" xfId="26385" xr:uid="{00000000-0005-0000-0000-00006D5F0000}"/>
    <cellStyle name="Normal 2 2 2 2 2 3 2 2_CountryRegionMap" xfId="34458" xr:uid="{00000000-0005-0000-0000-00006E5F0000}"/>
    <cellStyle name="Normal 2 2 2 2 2 3 2 3" xfId="12901" xr:uid="{00000000-0005-0000-0000-00006F5F0000}"/>
    <cellStyle name="Normal 2 2 2 2 2 3 2 3 2" xfId="26386" xr:uid="{00000000-0005-0000-0000-0000705F0000}"/>
    <cellStyle name="Normal 2 2 2 2 2 3 2 3_CountryRegionMap" xfId="34459" xr:uid="{00000000-0005-0000-0000-0000715F0000}"/>
    <cellStyle name="Normal 2 2 2 2 2 3 2 4" xfId="26387" xr:uid="{00000000-0005-0000-0000-0000725F0000}"/>
    <cellStyle name="Normal 2 2 2 2 2 3 2_Attribute (16-17)" xfId="12902" xr:uid="{00000000-0005-0000-0000-0000735F0000}"/>
    <cellStyle name="Normal 2 2 2 2 2 3 3" xfId="12903" xr:uid="{00000000-0005-0000-0000-0000745F0000}"/>
    <cellStyle name="Normal 2 2 2 2 2 3 3 2" xfId="26388" xr:uid="{00000000-0005-0000-0000-0000755F0000}"/>
    <cellStyle name="Normal 2 2 2 2 2 3 3_CountryRegionMap" xfId="34460" xr:uid="{00000000-0005-0000-0000-0000765F0000}"/>
    <cellStyle name="Normal 2 2 2 2 2 3 4" xfId="26389" xr:uid="{00000000-0005-0000-0000-0000775F0000}"/>
    <cellStyle name="Normal 2 2 2 2 2 3 5" xfId="26390" xr:uid="{00000000-0005-0000-0000-0000785F0000}"/>
    <cellStyle name="Normal 2 2 2 2 2 3 6" xfId="26391" xr:uid="{00000000-0005-0000-0000-0000795F0000}"/>
    <cellStyle name="Normal 2 2 2 2 2 3 7" xfId="26392" xr:uid="{00000000-0005-0000-0000-00007A5F0000}"/>
    <cellStyle name="Normal 2 2 2 2 2 3_Attribute (16-17)" xfId="12904" xr:uid="{00000000-0005-0000-0000-00007B5F0000}"/>
    <cellStyle name="Normal 2 2 2 2 2 4" xfId="12905" xr:uid="{00000000-0005-0000-0000-00007C5F0000}"/>
    <cellStyle name="Normal 2 2 2 2 2 4 2" xfId="12906" xr:uid="{00000000-0005-0000-0000-00007D5F0000}"/>
    <cellStyle name="Normal 2 2 2 2 2 4 2 2" xfId="12907" xr:uid="{00000000-0005-0000-0000-00007E5F0000}"/>
    <cellStyle name="Normal 2 2 2 2 2 4 2 2 2" xfId="26393" xr:uid="{00000000-0005-0000-0000-00007F5F0000}"/>
    <cellStyle name="Normal 2 2 2 2 2 4 2 2_CountryRegionMap" xfId="34461" xr:uid="{00000000-0005-0000-0000-0000805F0000}"/>
    <cellStyle name="Normal 2 2 2 2 2 4 2 3" xfId="12908" xr:uid="{00000000-0005-0000-0000-0000815F0000}"/>
    <cellStyle name="Normal 2 2 2 2 2 4 2 3 2" xfId="26394" xr:uid="{00000000-0005-0000-0000-0000825F0000}"/>
    <cellStyle name="Normal 2 2 2 2 2 4 2 3_CountryRegionMap" xfId="34462" xr:uid="{00000000-0005-0000-0000-0000835F0000}"/>
    <cellStyle name="Normal 2 2 2 2 2 4 2 4" xfId="26395" xr:uid="{00000000-0005-0000-0000-0000845F0000}"/>
    <cellStyle name="Normal 2 2 2 2 2 4 2_Attribute (16-17)" xfId="12909" xr:uid="{00000000-0005-0000-0000-0000855F0000}"/>
    <cellStyle name="Normal 2 2 2 2 2 4 3" xfId="12910" xr:uid="{00000000-0005-0000-0000-0000865F0000}"/>
    <cellStyle name="Normal 2 2 2 2 2 4 3 2" xfId="26396" xr:uid="{00000000-0005-0000-0000-0000875F0000}"/>
    <cellStyle name="Normal 2 2 2 2 2 4 3_CountryRegionMap" xfId="34463" xr:uid="{00000000-0005-0000-0000-0000885F0000}"/>
    <cellStyle name="Normal 2 2 2 2 2 4 4" xfId="26397" xr:uid="{00000000-0005-0000-0000-0000895F0000}"/>
    <cellStyle name="Normal 2 2 2 2 2 4 5" xfId="26398" xr:uid="{00000000-0005-0000-0000-00008A5F0000}"/>
    <cellStyle name="Normal 2 2 2 2 2 4 6" xfId="26399" xr:uid="{00000000-0005-0000-0000-00008B5F0000}"/>
    <cellStyle name="Normal 2 2 2 2 2 4 7" xfId="26400" xr:uid="{00000000-0005-0000-0000-00008C5F0000}"/>
    <cellStyle name="Normal 2 2 2 2 2 4_Attribute (16-17)" xfId="12911" xr:uid="{00000000-0005-0000-0000-00008D5F0000}"/>
    <cellStyle name="Normal 2 2 2 2 2 5" xfId="12912" xr:uid="{00000000-0005-0000-0000-00008E5F0000}"/>
    <cellStyle name="Normal 2 2 2 2 2 6" xfId="12913" xr:uid="{00000000-0005-0000-0000-00008F5F0000}"/>
    <cellStyle name="Normal 2 2 2 2 2 7" xfId="12914" xr:uid="{00000000-0005-0000-0000-0000905F0000}"/>
    <cellStyle name="Normal 2 2 2 2 2 7 2" xfId="12915" xr:uid="{00000000-0005-0000-0000-0000915F0000}"/>
    <cellStyle name="Normal 2 2 2 2 2 7 2 2" xfId="12916" xr:uid="{00000000-0005-0000-0000-0000925F0000}"/>
    <cellStyle name="Normal 2 2 2 2 2 7 2 2 2" xfId="26401" xr:uid="{00000000-0005-0000-0000-0000935F0000}"/>
    <cellStyle name="Normal 2 2 2 2 2 7 2 2_CountryRegionMap" xfId="34464" xr:uid="{00000000-0005-0000-0000-0000945F0000}"/>
    <cellStyle name="Normal 2 2 2 2 2 7 2 3" xfId="12917" xr:uid="{00000000-0005-0000-0000-0000955F0000}"/>
    <cellStyle name="Normal 2 2 2 2 2 7 2 3 2" xfId="26402" xr:uid="{00000000-0005-0000-0000-0000965F0000}"/>
    <cellStyle name="Normal 2 2 2 2 2 7 2 3_CountryRegionMap" xfId="34465" xr:uid="{00000000-0005-0000-0000-0000975F0000}"/>
    <cellStyle name="Normal 2 2 2 2 2 7 2 4" xfId="26403" xr:uid="{00000000-0005-0000-0000-0000985F0000}"/>
    <cellStyle name="Normal 2 2 2 2 2 7 2_Attribute (16-17)" xfId="12918" xr:uid="{00000000-0005-0000-0000-0000995F0000}"/>
    <cellStyle name="Normal 2 2 2 2 2 7 3" xfId="12919" xr:uid="{00000000-0005-0000-0000-00009A5F0000}"/>
    <cellStyle name="Normal 2 2 2 2 2 7 3 2" xfId="26404" xr:uid="{00000000-0005-0000-0000-00009B5F0000}"/>
    <cellStyle name="Normal 2 2 2 2 2 7 3_CountryRegionMap" xfId="34466" xr:uid="{00000000-0005-0000-0000-00009C5F0000}"/>
    <cellStyle name="Normal 2 2 2 2 2 7 4" xfId="12920" xr:uid="{00000000-0005-0000-0000-00009D5F0000}"/>
    <cellStyle name="Normal 2 2 2 2 2 7 4 2" xfId="26405" xr:uid="{00000000-0005-0000-0000-00009E5F0000}"/>
    <cellStyle name="Normal 2 2 2 2 2 7 4_CountryRegionMap" xfId="34467" xr:uid="{00000000-0005-0000-0000-00009F5F0000}"/>
    <cellStyle name="Normal 2 2 2 2 2 7 5" xfId="26406" xr:uid="{00000000-0005-0000-0000-0000A05F0000}"/>
    <cellStyle name="Normal 2 2 2 2 2 7_Attribute (16-17)" xfId="12921" xr:uid="{00000000-0005-0000-0000-0000A15F0000}"/>
    <cellStyle name="Normal 2 2 2 2 2 8" xfId="12922" xr:uid="{00000000-0005-0000-0000-0000A25F0000}"/>
    <cellStyle name="Normal 2 2 2 2 2 8 2" xfId="12923" xr:uid="{00000000-0005-0000-0000-0000A35F0000}"/>
    <cellStyle name="Normal 2 2 2 2 2 8 2 2" xfId="26407" xr:uid="{00000000-0005-0000-0000-0000A45F0000}"/>
    <cellStyle name="Normal 2 2 2 2 2 8 2_CountryRegionMap" xfId="34468" xr:uid="{00000000-0005-0000-0000-0000A55F0000}"/>
    <cellStyle name="Normal 2 2 2 2 2 8 3" xfId="12924" xr:uid="{00000000-0005-0000-0000-0000A65F0000}"/>
    <cellStyle name="Normal 2 2 2 2 2 8 3 2" xfId="26408" xr:uid="{00000000-0005-0000-0000-0000A75F0000}"/>
    <cellStyle name="Normal 2 2 2 2 2 8 3_CountryRegionMap" xfId="34469" xr:uid="{00000000-0005-0000-0000-0000A85F0000}"/>
    <cellStyle name="Normal 2 2 2 2 2 8 4" xfId="26409" xr:uid="{00000000-0005-0000-0000-0000A95F0000}"/>
    <cellStyle name="Normal 2 2 2 2 2 8_Attribute (16-17)" xfId="12925" xr:uid="{00000000-0005-0000-0000-0000AA5F0000}"/>
    <cellStyle name="Normal 2 2 2 2 2 9" xfId="12926" xr:uid="{00000000-0005-0000-0000-0000AB5F0000}"/>
    <cellStyle name="Normal 2 2 2 2 2 9 2" xfId="26410" xr:uid="{00000000-0005-0000-0000-0000AC5F0000}"/>
    <cellStyle name="Normal 2 2 2 2 2 9_CountryRegionMap" xfId="34470" xr:uid="{00000000-0005-0000-0000-0000AD5F0000}"/>
    <cellStyle name="Normal 2 2 2 2 2_Attribute (16-17)" xfId="12927" xr:uid="{00000000-0005-0000-0000-0000AE5F0000}"/>
    <cellStyle name="Normal 2 2 2 2 3" xfId="12928" xr:uid="{00000000-0005-0000-0000-0000AF5F0000}"/>
    <cellStyle name="Normal 2 2 2 2 3 2" xfId="12929" xr:uid="{00000000-0005-0000-0000-0000B05F0000}"/>
    <cellStyle name="Normal 2 2 2 2 3 2 2" xfId="12930" xr:uid="{00000000-0005-0000-0000-0000B15F0000}"/>
    <cellStyle name="Normal 2 2 2 2 3 2 2 2" xfId="26411" xr:uid="{00000000-0005-0000-0000-0000B25F0000}"/>
    <cellStyle name="Normal 2 2 2 2 3 2 2_CountryRegionMap" xfId="34471" xr:uid="{00000000-0005-0000-0000-0000B35F0000}"/>
    <cellStyle name="Normal 2 2 2 2 3 2 3" xfId="12931" xr:uid="{00000000-0005-0000-0000-0000B45F0000}"/>
    <cellStyle name="Normal 2 2 2 2 3 2 3 2" xfId="26412" xr:uid="{00000000-0005-0000-0000-0000B55F0000}"/>
    <cellStyle name="Normal 2 2 2 2 3 2 3_CountryRegionMap" xfId="34472" xr:uid="{00000000-0005-0000-0000-0000B65F0000}"/>
    <cellStyle name="Normal 2 2 2 2 3 2 4" xfId="26413" xr:uid="{00000000-0005-0000-0000-0000B75F0000}"/>
    <cellStyle name="Normal 2 2 2 2 3 2_Attribute (16-17)" xfId="12932" xr:uid="{00000000-0005-0000-0000-0000B85F0000}"/>
    <cellStyle name="Normal 2 2 2 2 3 3" xfId="12933" xr:uid="{00000000-0005-0000-0000-0000B95F0000}"/>
    <cellStyle name="Normal 2 2 2 2 3 3 2" xfId="26414" xr:uid="{00000000-0005-0000-0000-0000BA5F0000}"/>
    <cellStyle name="Normal 2 2 2 2 3 3_CountryRegionMap" xfId="34473" xr:uid="{00000000-0005-0000-0000-0000BB5F0000}"/>
    <cellStyle name="Normal 2 2 2 2 3 4" xfId="26415" xr:uid="{00000000-0005-0000-0000-0000BC5F0000}"/>
    <cellStyle name="Normal 2 2 2 2 3 5" xfId="26416" xr:uid="{00000000-0005-0000-0000-0000BD5F0000}"/>
    <cellStyle name="Normal 2 2 2 2 3 6" xfId="26417" xr:uid="{00000000-0005-0000-0000-0000BE5F0000}"/>
    <cellStyle name="Normal 2 2 2 2 3 7" xfId="26418" xr:uid="{00000000-0005-0000-0000-0000BF5F0000}"/>
    <cellStyle name="Normal 2 2 2 2 3_Attribute (16-17)" xfId="12934" xr:uid="{00000000-0005-0000-0000-0000C05F0000}"/>
    <cellStyle name="Normal 2 2 2 2 4" xfId="12935" xr:uid="{00000000-0005-0000-0000-0000C15F0000}"/>
    <cellStyle name="Normal 2 2 2 2 4 2" xfId="12936" xr:uid="{00000000-0005-0000-0000-0000C25F0000}"/>
    <cellStyle name="Normal 2 2 2 2 4 2 2" xfId="12937" xr:uid="{00000000-0005-0000-0000-0000C35F0000}"/>
    <cellStyle name="Normal 2 2 2 2 4 2 2 2" xfId="26419" xr:uid="{00000000-0005-0000-0000-0000C45F0000}"/>
    <cellStyle name="Normal 2 2 2 2 4 2 2_CountryRegionMap" xfId="34474" xr:uid="{00000000-0005-0000-0000-0000C55F0000}"/>
    <cellStyle name="Normal 2 2 2 2 4 2 3" xfId="12938" xr:uid="{00000000-0005-0000-0000-0000C65F0000}"/>
    <cellStyle name="Normal 2 2 2 2 4 2 3 2" xfId="26420" xr:uid="{00000000-0005-0000-0000-0000C75F0000}"/>
    <cellStyle name="Normal 2 2 2 2 4 2 3_CountryRegionMap" xfId="34475" xr:uid="{00000000-0005-0000-0000-0000C85F0000}"/>
    <cellStyle name="Normal 2 2 2 2 4 2 4" xfId="26421" xr:uid="{00000000-0005-0000-0000-0000C95F0000}"/>
    <cellStyle name="Normal 2 2 2 2 4 2_Attribute (16-17)" xfId="12939" xr:uid="{00000000-0005-0000-0000-0000CA5F0000}"/>
    <cellStyle name="Normal 2 2 2 2 4 3" xfId="12940" xr:uid="{00000000-0005-0000-0000-0000CB5F0000}"/>
    <cellStyle name="Normal 2 2 2 2 4 3 2" xfId="26422" xr:uid="{00000000-0005-0000-0000-0000CC5F0000}"/>
    <cellStyle name="Normal 2 2 2 2 4 3_CountryRegionMap" xfId="34476" xr:uid="{00000000-0005-0000-0000-0000CD5F0000}"/>
    <cellStyle name="Normal 2 2 2 2 4 4" xfId="26423" xr:uid="{00000000-0005-0000-0000-0000CE5F0000}"/>
    <cellStyle name="Normal 2 2 2 2 4 5" xfId="26424" xr:uid="{00000000-0005-0000-0000-0000CF5F0000}"/>
    <cellStyle name="Normal 2 2 2 2 4 6" xfId="26425" xr:uid="{00000000-0005-0000-0000-0000D05F0000}"/>
    <cellStyle name="Normal 2 2 2 2 4 7" xfId="26426" xr:uid="{00000000-0005-0000-0000-0000D15F0000}"/>
    <cellStyle name="Normal 2 2 2 2 4_Attribute (16-17)" xfId="12941" xr:uid="{00000000-0005-0000-0000-0000D25F0000}"/>
    <cellStyle name="Normal 2 2 2 2 5" xfId="12942" xr:uid="{00000000-0005-0000-0000-0000D35F0000}"/>
    <cellStyle name="Normal 2 2 2 2 5 2" xfId="12943" xr:uid="{00000000-0005-0000-0000-0000D45F0000}"/>
    <cellStyle name="Normal 2 2 2 2 5 2 2" xfId="12944" xr:uid="{00000000-0005-0000-0000-0000D55F0000}"/>
    <cellStyle name="Normal 2 2 2 2 5 2 2 2" xfId="26427" xr:uid="{00000000-0005-0000-0000-0000D65F0000}"/>
    <cellStyle name="Normal 2 2 2 2 5 2 2_CountryRegionMap" xfId="34477" xr:uid="{00000000-0005-0000-0000-0000D75F0000}"/>
    <cellStyle name="Normal 2 2 2 2 5 2 3" xfId="12945" xr:uid="{00000000-0005-0000-0000-0000D85F0000}"/>
    <cellStyle name="Normal 2 2 2 2 5 2 3 2" xfId="26428" xr:uid="{00000000-0005-0000-0000-0000D95F0000}"/>
    <cellStyle name="Normal 2 2 2 2 5 2 3_CountryRegionMap" xfId="34478" xr:uid="{00000000-0005-0000-0000-0000DA5F0000}"/>
    <cellStyle name="Normal 2 2 2 2 5 2 4" xfId="26429" xr:uid="{00000000-0005-0000-0000-0000DB5F0000}"/>
    <cellStyle name="Normal 2 2 2 2 5 2_Attribute (16-17)" xfId="12946" xr:uid="{00000000-0005-0000-0000-0000DC5F0000}"/>
    <cellStyle name="Normal 2 2 2 2 5 3" xfId="12947" xr:uid="{00000000-0005-0000-0000-0000DD5F0000}"/>
    <cellStyle name="Normal 2 2 2 2 5 3 2" xfId="26430" xr:uid="{00000000-0005-0000-0000-0000DE5F0000}"/>
    <cellStyle name="Normal 2 2 2 2 5 3_CountryRegionMap" xfId="34479" xr:uid="{00000000-0005-0000-0000-0000DF5F0000}"/>
    <cellStyle name="Normal 2 2 2 2 5 4" xfId="26431" xr:uid="{00000000-0005-0000-0000-0000E05F0000}"/>
    <cellStyle name="Normal 2 2 2 2 5 5" xfId="26432" xr:uid="{00000000-0005-0000-0000-0000E15F0000}"/>
    <cellStyle name="Normal 2 2 2 2 5 6" xfId="26433" xr:uid="{00000000-0005-0000-0000-0000E25F0000}"/>
    <cellStyle name="Normal 2 2 2 2 5 7" xfId="26434" xr:uid="{00000000-0005-0000-0000-0000E35F0000}"/>
    <cellStyle name="Normal 2 2 2 2 5_Attribute (16-17)" xfId="12948" xr:uid="{00000000-0005-0000-0000-0000E45F0000}"/>
    <cellStyle name="Normal 2 2 2 2 6" xfId="12949" xr:uid="{00000000-0005-0000-0000-0000E55F0000}"/>
    <cellStyle name="Normal 2 2 2 2 7" xfId="12950" xr:uid="{00000000-0005-0000-0000-0000E65F0000}"/>
    <cellStyle name="Normal 2 2 2 2 8" xfId="12951" xr:uid="{00000000-0005-0000-0000-0000E75F0000}"/>
    <cellStyle name="Normal 2 2 2 2 8 2" xfId="12952" xr:uid="{00000000-0005-0000-0000-0000E85F0000}"/>
    <cellStyle name="Normal 2 2 2 2 8 2 2" xfId="12953" xr:uid="{00000000-0005-0000-0000-0000E95F0000}"/>
    <cellStyle name="Normal 2 2 2 2 8 2 2 2" xfId="26435" xr:uid="{00000000-0005-0000-0000-0000EA5F0000}"/>
    <cellStyle name="Normal 2 2 2 2 8 2 2_CountryRegionMap" xfId="34480" xr:uid="{00000000-0005-0000-0000-0000EB5F0000}"/>
    <cellStyle name="Normal 2 2 2 2 8 2 3" xfId="12954" xr:uid="{00000000-0005-0000-0000-0000EC5F0000}"/>
    <cellStyle name="Normal 2 2 2 2 8 2 3 2" xfId="26436" xr:uid="{00000000-0005-0000-0000-0000ED5F0000}"/>
    <cellStyle name="Normal 2 2 2 2 8 2 3_CountryRegionMap" xfId="34481" xr:uid="{00000000-0005-0000-0000-0000EE5F0000}"/>
    <cellStyle name="Normal 2 2 2 2 8 2 4" xfId="26437" xr:uid="{00000000-0005-0000-0000-0000EF5F0000}"/>
    <cellStyle name="Normal 2 2 2 2 8 2_Attribute (16-17)" xfId="12955" xr:uid="{00000000-0005-0000-0000-0000F05F0000}"/>
    <cellStyle name="Normal 2 2 2 2 8 3" xfId="12956" xr:uid="{00000000-0005-0000-0000-0000F15F0000}"/>
    <cellStyle name="Normal 2 2 2 2 8 3 2" xfId="26438" xr:uid="{00000000-0005-0000-0000-0000F25F0000}"/>
    <cellStyle name="Normal 2 2 2 2 8 3_CountryRegionMap" xfId="34482" xr:uid="{00000000-0005-0000-0000-0000F35F0000}"/>
    <cellStyle name="Normal 2 2 2 2 8 4" xfId="12957" xr:uid="{00000000-0005-0000-0000-0000F45F0000}"/>
    <cellStyle name="Normal 2 2 2 2 8 4 2" xfId="26439" xr:uid="{00000000-0005-0000-0000-0000F55F0000}"/>
    <cellStyle name="Normal 2 2 2 2 8 4_CountryRegionMap" xfId="34483" xr:uid="{00000000-0005-0000-0000-0000F65F0000}"/>
    <cellStyle name="Normal 2 2 2 2 8 5" xfId="26440" xr:uid="{00000000-0005-0000-0000-0000F75F0000}"/>
    <cellStyle name="Normal 2 2 2 2 8_Attribute (16-17)" xfId="12958" xr:uid="{00000000-0005-0000-0000-0000F85F0000}"/>
    <cellStyle name="Normal 2 2 2 2 9" xfId="12959" xr:uid="{00000000-0005-0000-0000-0000F95F0000}"/>
    <cellStyle name="Normal 2 2 2 2 9 2" xfId="12960" xr:uid="{00000000-0005-0000-0000-0000FA5F0000}"/>
    <cellStyle name="Normal 2 2 2 2 9 2 2" xfId="26441" xr:uid="{00000000-0005-0000-0000-0000FB5F0000}"/>
    <cellStyle name="Normal 2 2 2 2 9 2_CountryRegionMap" xfId="34484" xr:uid="{00000000-0005-0000-0000-0000FC5F0000}"/>
    <cellStyle name="Normal 2 2 2 2 9 3" xfId="12961" xr:uid="{00000000-0005-0000-0000-0000FD5F0000}"/>
    <cellStyle name="Normal 2 2 2 2 9 3 2" xfId="26442" xr:uid="{00000000-0005-0000-0000-0000FE5F0000}"/>
    <cellStyle name="Normal 2 2 2 2 9 3_CountryRegionMap" xfId="34485" xr:uid="{00000000-0005-0000-0000-0000FF5F0000}"/>
    <cellStyle name="Normal 2 2 2 2 9 4" xfId="26443" xr:uid="{00000000-0005-0000-0000-000000600000}"/>
    <cellStyle name="Normal 2 2 2 2 9_Attribute (16-17)" xfId="12962" xr:uid="{00000000-0005-0000-0000-000001600000}"/>
    <cellStyle name="Normal 2 2 2 2_Attribute (16-17)" xfId="12963" xr:uid="{00000000-0005-0000-0000-000002600000}"/>
    <cellStyle name="Normal 2 2 2 3" xfId="12964" xr:uid="{00000000-0005-0000-0000-000003600000}"/>
    <cellStyle name="Normal 2 2 2 3 10" xfId="26444" xr:uid="{00000000-0005-0000-0000-000004600000}"/>
    <cellStyle name="Normal 2 2 2 3 2" xfId="12965" xr:uid="{00000000-0005-0000-0000-000005600000}"/>
    <cellStyle name="Normal 2 2 2 3 2 2" xfId="12966" xr:uid="{00000000-0005-0000-0000-000006600000}"/>
    <cellStyle name="Normal 2 2 2 3 2 2 2" xfId="12967" xr:uid="{00000000-0005-0000-0000-000007600000}"/>
    <cellStyle name="Normal 2 2 2 3 2 2 2 2" xfId="26445" xr:uid="{00000000-0005-0000-0000-000008600000}"/>
    <cellStyle name="Normal 2 2 2 3 2 2 2_CountryRegionMap" xfId="34486" xr:uid="{00000000-0005-0000-0000-000009600000}"/>
    <cellStyle name="Normal 2 2 2 3 2 2 3" xfId="12968" xr:uid="{00000000-0005-0000-0000-00000A600000}"/>
    <cellStyle name="Normal 2 2 2 3 2 2 3 2" xfId="26446" xr:uid="{00000000-0005-0000-0000-00000B600000}"/>
    <cellStyle name="Normal 2 2 2 3 2 2 3_CountryRegionMap" xfId="34487" xr:uid="{00000000-0005-0000-0000-00000C600000}"/>
    <cellStyle name="Normal 2 2 2 3 2 2 4" xfId="26447" xr:uid="{00000000-0005-0000-0000-00000D600000}"/>
    <cellStyle name="Normal 2 2 2 3 2 2_Attribute (16-17)" xfId="12969" xr:uid="{00000000-0005-0000-0000-00000E600000}"/>
    <cellStyle name="Normal 2 2 2 3 2 3" xfId="12970" xr:uid="{00000000-0005-0000-0000-00000F600000}"/>
    <cellStyle name="Normal 2 2 2 3 2 3 2" xfId="26448" xr:uid="{00000000-0005-0000-0000-000010600000}"/>
    <cellStyle name="Normal 2 2 2 3 2 3_CountryRegionMap" xfId="34488" xr:uid="{00000000-0005-0000-0000-000011600000}"/>
    <cellStyle name="Normal 2 2 2 3 2 4" xfId="26449" xr:uid="{00000000-0005-0000-0000-000012600000}"/>
    <cellStyle name="Normal 2 2 2 3 2 5" xfId="26450" xr:uid="{00000000-0005-0000-0000-000013600000}"/>
    <cellStyle name="Normal 2 2 2 3 2 6" xfId="26451" xr:uid="{00000000-0005-0000-0000-000014600000}"/>
    <cellStyle name="Normal 2 2 2 3 2 7" xfId="26452" xr:uid="{00000000-0005-0000-0000-000015600000}"/>
    <cellStyle name="Normal 2 2 2 3 2 8" xfId="26453" xr:uid="{00000000-0005-0000-0000-000016600000}"/>
    <cellStyle name="Normal 2 2 2 3 2 9" xfId="26454" xr:uid="{00000000-0005-0000-0000-000017600000}"/>
    <cellStyle name="Normal 2 2 2 3 2_Attribute (16-17)" xfId="12971" xr:uid="{00000000-0005-0000-0000-000018600000}"/>
    <cellStyle name="Normal 2 2 2 3 3" xfId="12972" xr:uid="{00000000-0005-0000-0000-000019600000}"/>
    <cellStyle name="Normal 2 2 2 3 3 2" xfId="12973" xr:uid="{00000000-0005-0000-0000-00001A600000}"/>
    <cellStyle name="Normal 2 2 2 3 3 2 2" xfId="12974" xr:uid="{00000000-0005-0000-0000-00001B600000}"/>
    <cellStyle name="Normal 2 2 2 3 3 2 2 2" xfId="26455" xr:uid="{00000000-0005-0000-0000-00001C600000}"/>
    <cellStyle name="Normal 2 2 2 3 3 2 2_CountryRegionMap" xfId="34489" xr:uid="{00000000-0005-0000-0000-00001D600000}"/>
    <cellStyle name="Normal 2 2 2 3 3 2 3" xfId="12975" xr:uid="{00000000-0005-0000-0000-00001E600000}"/>
    <cellStyle name="Normal 2 2 2 3 3 2 3 2" xfId="26456" xr:uid="{00000000-0005-0000-0000-00001F600000}"/>
    <cellStyle name="Normal 2 2 2 3 3 2 3_CountryRegionMap" xfId="34490" xr:uid="{00000000-0005-0000-0000-000020600000}"/>
    <cellStyle name="Normal 2 2 2 3 3 2 4" xfId="26457" xr:uid="{00000000-0005-0000-0000-000021600000}"/>
    <cellStyle name="Normal 2 2 2 3 3 2_Attribute (16-17)" xfId="12976" xr:uid="{00000000-0005-0000-0000-000022600000}"/>
    <cellStyle name="Normal 2 2 2 3 3 3" xfId="12977" xr:uid="{00000000-0005-0000-0000-000023600000}"/>
    <cellStyle name="Normal 2 2 2 3 3 3 2" xfId="26458" xr:uid="{00000000-0005-0000-0000-000024600000}"/>
    <cellStyle name="Normal 2 2 2 3 3 3_CountryRegionMap" xfId="34491" xr:uid="{00000000-0005-0000-0000-000025600000}"/>
    <cellStyle name="Normal 2 2 2 3 3 4" xfId="26459" xr:uid="{00000000-0005-0000-0000-000026600000}"/>
    <cellStyle name="Normal 2 2 2 3 3 5" xfId="26460" xr:uid="{00000000-0005-0000-0000-000027600000}"/>
    <cellStyle name="Normal 2 2 2 3 3 6" xfId="26461" xr:uid="{00000000-0005-0000-0000-000028600000}"/>
    <cellStyle name="Normal 2 2 2 3 3 7" xfId="26462" xr:uid="{00000000-0005-0000-0000-000029600000}"/>
    <cellStyle name="Normal 2 2 2 3 3_Attribute (16-17)" xfId="12978" xr:uid="{00000000-0005-0000-0000-00002A600000}"/>
    <cellStyle name="Normal 2 2 2 3 4" xfId="12979" xr:uid="{00000000-0005-0000-0000-00002B600000}"/>
    <cellStyle name="Normal 2 2 2 3 4 2" xfId="12980" xr:uid="{00000000-0005-0000-0000-00002C600000}"/>
    <cellStyle name="Normal 2 2 2 3 4 2 2" xfId="12981" xr:uid="{00000000-0005-0000-0000-00002D600000}"/>
    <cellStyle name="Normal 2 2 2 3 4 2 2 2" xfId="26463" xr:uid="{00000000-0005-0000-0000-00002E600000}"/>
    <cellStyle name="Normal 2 2 2 3 4 2 2_CountryRegionMap" xfId="34492" xr:uid="{00000000-0005-0000-0000-00002F600000}"/>
    <cellStyle name="Normal 2 2 2 3 4 2 3" xfId="12982" xr:uid="{00000000-0005-0000-0000-000030600000}"/>
    <cellStyle name="Normal 2 2 2 3 4 2 3 2" xfId="26464" xr:uid="{00000000-0005-0000-0000-000031600000}"/>
    <cellStyle name="Normal 2 2 2 3 4 2 3_CountryRegionMap" xfId="34493" xr:uid="{00000000-0005-0000-0000-000032600000}"/>
    <cellStyle name="Normal 2 2 2 3 4 2 4" xfId="26465" xr:uid="{00000000-0005-0000-0000-000033600000}"/>
    <cellStyle name="Normal 2 2 2 3 4 2_Attribute (16-17)" xfId="12983" xr:uid="{00000000-0005-0000-0000-000034600000}"/>
    <cellStyle name="Normal 2 2 2 3 4 3" xfId="12984" xr:uid="{00000000-0005-0000-0000-000035600000}"/>
    <cellStyle name="Normal 2 2 2 3 4 3 2" xfId="26466" xr:uid="{00000000-0005-0000-0000-000036600000}"/>
    <cellStyle name="Normal 2 2 2 3 4 3_CountryRegionMap" xfId="34494" xr:uid="{00000000-0005-0000-0000-000037600000}"/>
    <cellStyle name="Normal 2 2 2 3 4 4" xfId="26467" xr:uid="{00000000-0005-0000-0000-000038600000}"/>
    <cellStyle name="Normal 2 2 2 3 4 5" xfId="26468" xr:uid="{00000000-0005-0000-0000-000039600000}"/>
    <cellStyle name="Normal 2 2 2 3 4 6" xfId="26469" xr:uid="{00000000-0005-0000-0000-00003A600000}"/>
    <cellStyle name="Normal 2 2 2 3 4 7" xfId="26470" xr:uid="{00000000-0005-0000-0000-00003B600000}"/>
    <cellStyle name="Normal 2 2 2 3 4_Attribute (16-17)" xfId="12985" xr:uid="{00000000-0005-0000-0000-00003C600000}"/>
    <cellStyle name="Normal 2 2 2 3 5" xfId="12986" xr:uid="{00000000-0005-0000-0000-00003D600000}"/>
    <cellStyle name="Normal 2 2 2 3 6" xfId="12987" xr:uid="{00000000-0005-0000-0000-00003E600000}"/>
    <cellStyle name="Normal 2 2 2 3 7" xfId="12988" xr:uid="{00000000-0005-0000-0000-00003F600000}"/>
    <cellStyle name="Normal 2 2 2 3 7 2" xfId="12989" xr:uid="{00000000-0005-0000-0000-000040600000}"/>
    <cellStyle name="Normal 2 2 2 3 7 2 2" xfId="12990" xr:uid="{00000000-0005-0000-0000-000041600000}"/>
    <cellStyle name="Normal 2 2 2 3 7 2 2 2" xfId="26471" xr:uid="{00000000-0005-0000-0000-000042600000}"/>
    <cellStyle name="Normal 2 2 2 3 7 2 2_CountryRegionMap" xfId="34495" xr:uid="{00000000-0005-0000-0000-000043600000}"/>
    <cellStyle name="Normal 2 2 2 3 7 2 3" xfId="12991" xr:uid="{00000000-0005-0000-0000-000044600000}"/>
    <cellStyle name="Normal 2 2 2 3 7 2 3 2" xfId="26472" xr:uid="{00000000-0005-0000-0000-000045600000}"/>
    <cellStyle name="Normal 2 2 2 3 7 2 3_CountryRegionMap" xfId="34496" xr:uid="{00000000-0005-0000-0000-000046600000}"/>
    <cellStyle name="Normal 2 2 2 3 7 2 4" xfId="26473" xr:uid="{00000000-0005-0000-0000-000047600000}"/>
    <cellStyle name="Normal 2 2 2 3 7 2_Attribute (16-17)" xfId="12992" xr:uid="{00000000-0005-0000-0000-000048600000}"/>
    <cellStyle name="Normal 2 2 2 3 7 3" xfId="12993" xr:uid="{00000000-0005-0000-0000-000049600000}"/>
    <cellStyle name="Normal 2 2 2 3 7 3 2" xfId="26474" xr:uid="{00000000-0005-0000-0000-00004A600000}"/>
    <cellStyle name="Normal 2 2 2 3 7 3_CountryRegionMap" xfId="34497" xr:uid="{00000000-0005-0000-0000-00004B600000}"/>
    <cellStyle name="Normal 2 2 2 3 7 4" xfId="12994" xr:uid="{00000000-0005-0000-0000-00004C600000}"/>
    <cellStyle name="Normal 2 2 2 3 7 4 2" xfId="26475" xr:uid="{00000000-0005-0000-0000-00004D600000}"/>
    <cellStyle name="Normal 2 2 2 3 7 4_CountryRegionMap" xfId="34498" xr:uid="{00000000-0005-0000-0000-00004E600000}"/>
    <cellStyle name="Normal 2 2 2 3 7 5" xfId="26476" xr:uid="{00000000-0005-0000-0000-00004F600000}"/>
    <cellStyle name="Normal 2 2 2 3 7_Attribute (16-17)" xfId="12995" xr:uid="{00000000-0005-0000-0000-000050600000}"/>
    <cellStyle name="Normal 2 2 2 3 8" xfId="12996" xr:uid="{00000000-0005-0000-0000-000051600000}"/>
    <cellStyle name="Normal 2 2 2 3 8 2" xfId="12997" xr:uid="{00000000-0005-0000-0000-000052600000}"/>
    <cellStyle name="Normal 2 2 2 3 8 2 2" xfId="26477" xr:uid="{00000000-0005-0000-0000-000053600000}"/>
    <cellStyle name="Normal 2 2 2 3 8 2_CountryRegionMap" xfId="34499" xr:uid="{00000000-0005-0000-0000-000054600000}"/>
    <cellStyle name="Normal 2 2 2 3 8 3" xfId="12998" xr:uid="{00000000-0005-0000-0000-000055600000}"/>
    <cellStyle name="Normal 2 2 2 3 8 3 2" xfId="26478" xr:uid="{00000000-0005-0000-0000-000056600000}"/>
    <cellStyle name="Normal 2 2 2 3 8 3_CountryRegionMap" xfId="34500" xr:uid="{00000000-0005-0000-0000-000057600000}"/>
    <cellStyle name="Normal 2 2 2 3 8 4" xfId="26479" xr:uid="{00000000-0005-0000-0000-000058600000}"/>
    <cellStyle name="Normal 2 2 2 3 8_Attribute (16-17)" xfId="12999" xr:uid="{00000000-0005-0000-0000-000059600000}"/>
    <cellStyle name="Normal 2 2 2 3 9" xfId="13000" xr:uid="{00000000-0005-0000-0000-00005A600000}"/>
    <cellStyle name="Normal 2 2 2 3 9 2" xfId="26480" xr:uid="{00000000-0005-0000-0000-00005B600000}"/>
    <cellStyle name="Normal 2 2 2 3 9_CountryRegionMap" xfId="34501" xr:uid="{00000000-0005-0000-0000-00005C600000}"/>
    <cellStyle name="Normal 2 2 2 3_Attribute (16-17)" xfId="13001" xr:uid="{00000000-0005-0000-0000-00005D600000}"/>
    <cellStyle name="Normal 2 2 2 4" xfId="13002" xr:uid="{00000000-0005-0000-0000-00005E600000}"/>
    <cellStyle name="Normal 2 2 2 4 10" xfId="26481" xr:uid="{00000000-0005-0000-0000-00005F600000}"/>
    <cellStyle name="Normal 2 2 2 4 2" xfId="13003" xr:uid="{00000000-0005-0000-0000-000060600000}"/>
    <cellStyle name="Normal 2 2 2 4 2 2" xfId="13004" xr:uid="{00000000-0005-0000-0000-000061600000}"/>
    <cellStyle name="Normal 2 2 2 4 2 2 2" xfId="13005" xr:uid="{00000000-0005-0000-0000-000062600000}"/>
    <cellStyle name="Normal 2 2 2 4 2 2 2 2" xfId="26482" xr:uid="{00000000-0005-0000-0000-000063600000}"/>
    <cellStyle name="Normal 2 2 2 4 2 2 2_CountryRegionMap" xfId="34502" xr:uid="{00000000-0005-0000-0000-000064600000}"/>
    <cellStyle name="Normal 2 2 2 4 2 2 3" xfId="13006" xr:uid="{00000000-0005-0000-0000-000065600000}"/>
    <cellStyle name="Normal 2 2 2 4 2 2 3 2" xfId="26483" xr:uid="{00000000-0005-0000-0000-000066600000}"/>
    <cellStyle name="Normal 2 2 2 4 2 2 3_CountryRegionMap" xfId="34503" xr:uid="{00000000-0005-0000-0000-000067600000}"/>
    <cellStyle name="Normal 2 2 2 4 2 2 4" xfId="26484" xr:uid="{00000000-0005-0000-0000-000068600000}"/>
    <cellStyle name="Normal 2 2 2 4 2 2_Attribute (16-17)" xfId="13007" xr:uid="{00000000-0005-0000-0000-000069600000}"/>
    <cellStyle name="Normal 2 2 2 4 2 3" xfId="13008" xr:uid="{00000000-0005-0000-0000-00006A600000}"/>
    <cellStyle name="Normal 2 2 2 4 2 3 2" xfId="26485" xr:uid="{00000000-0005-0000-0000-00006B600000}"/>
    <cellStyle name="Normal 2 2 2 4 2 3_CountryRegionMap" xfId="34504" xr:uid="{00000000-0005-0000-0000-00006C600000}"/>
    <cellStyle name="Normal 2 2 2 4 2 4" xfId="26486" xr:uid="{00000000-0005-0000-0000-00006D600000}"/>
    <cellStyle name="Normal 2 2 2 4 2 5" xfId="26487" xr:uid="{00000000-0005-0000-0000-00006E600000}"/>
    <cellStyle name="Normal 2 2 2 4 2 6" xfId="26488" xr:uid="{00000000-0005-0000-0000-00006F600000}"/>
    <cellStyle name="Normal 2 2 2 4 2 7" xfId="26489" xr:uid="{00000000-0005-0000-0000-000070600000}"/>
    <cellStyle name="Normal 2 2 2 4 2_Attribute (16-17)" xfId="13009" xr:uid="{00000000-0005-0000-0000-000071600000}"/>
    <cellStyle name="Normal 2 2 2 4 3" xfId="13010" xr:uid="{00000000-0005-0000-0000-000072600000}"/>
    <cellStyle name="Normal 2 2 2 4 3 2" xfId="13011" xr:uid="{00000000-0005-0000-0000-000073600000}"/>
    <cellStyle name="Normal 2 2 2 4 3 2 2" xfId="13012" xr:uid="{00000000-0005-0000-0000-000074600000}"/>
    <cellStyle name="Normal 2 2 2 4 3 2 2 2" xfId="26490" xr:uid="{00000000-0005-0000-0000-000075600000}"/>
    <cellStyle name="Normal 2 2 2 4 3 2 2_CountryRegionMap" xfId="34505" xr:uid="{00000000-0005-0000-0000-000076600000}"/>
    <cellStyle name="Normal 2 2 2 4 3 2 3" xfId="13013" xr:uid="{00000000-0005-0000-0000-000077600000}"/>
    <cellStyle name="Normal 2 2 2 4 3 2 3 2" xfId="26491" xr:uid="{00000000-0005-0000-0000-000078600000}"/>
    <cellStyle name="Normal 2 2 2 4 3 2 3_CountryRegionMap" xfId="34506" xr:uid="{00000000-0005-0000-0000-000079600000}"/>
    <cellStyle name="Normal 2 2 2 4 3 2 4" xfId="26492" xr:uid="{00000000-0005-0000-0000-00007A600000}"/>
    <cellStyle name="Normal 2 2 2 4 3 2_Attribute (16-17)" xfId="13014" xr:uid="{00000000-0005-0000-0000-00007B600000}"/>
    <cellStyle name="Normal 2 2 2 4 3 3" xfId="13015" xr:uid="{00000000-0005-0000-0000-00007C600000}"/>
    <cellStyle name="Normal 2 2 2 4 3 3 2" xfId="26493" xr:uid="{00000000-0005-0000-0000-00007D600000}"/>
    <cellStyle name="Normal 2 2 2 4 3 3_CountryRegionMap" xfId="34507" xr:uid="{00000000-0005-0000-0000-00007E600000}"/>
    <cellStyle name="Normal 2 2 2 4 3 4" xfId="26494" xr:uid="{00000000-0005-0000-0000-00007F600000}"/>
    <cellStyle name="Normal 2 2 2 4 3 5" xfId="26495" xr:uid="{00000000-0005-0000-0000-000080600000}"/>
    <cellStyle name="Normal 2 2 2 4 3 6" xfId="26496" xr:uid="{00000000-0005-0000-0000-000081600000}"/>
    <cellStyle name="Normal 2 2 2 4 3 7" xfId="26497" xr:uid="{00000000-0005-0000-0000-000082600000}"/>
    <cellStyle name="Normal 2 2 2 4 3_Attribute (16-17)" xfId="13016" xr:uid="{00000000-0005-0000-0000-000083600000}"/>
    <cellStyle name="Normal 2 2 2 4 4" xfId="13017" xr:uid="{00000000-0005-0000-0000-000084600000}"/>
    <cellStyle name="Normal 2 2 2 4 4 2" xfId="13018" xr:uid="{00000000-0005-0000-0000-000085600000}"/>
    <cellStyle name="Normal 2 2 2 4 4 2 2" xfId="13019" xr:uid="{00000000-0005-0000-0000-000086600000}"/>
    <cellStyle name="Normal 2 2 2 4 4 2 2 2" xfId="26498" xr:uid="{00000000-0005-0000-0000-000087600000}"/>
    <cellStyle name="Normal 2 2 2 4 4 2 2_CountryRegionMap" xfId="34508" xr:uid="{00000000-0005-0000-0000-000088600000}"/>
    <cellStyle name="Normal 2 2 2 4 4 2 3" xfId="13020" xr:uid="{00000000-0005-0000-0000-000089600000}"/>
    <cellStyle name="Normal 2 2 2 4 4 2 3 2" xfId="26499" xr:uid="{00000000-0005-0000-0000-00008A600000}"/>
    <cellStyle name="Normal 2 2 2 4 4 2 3_CountryRegionMap" xfId="34509" xr:uid="{00000000-0005-0000-0000-00008B600000}"/>
    <cellStyle name="Normal 2 2 2 4 4 2 4" xfId="26500" xr:uid="{00000000-0005-0000-0000-00008C600000}"/>
    <cellStyle name="Normal 2 2 2 4 4 2_Attribute (16-17)" xfId="13021" xr:uid="{00000000-0005-0000-0000-00008D600000}"/>
    <cellStyle name="Normal 2 2 2 4 4 3" xfId="13022" xr:uid="{00000000-0005-0000-0000-00008E600000}"/>
    <cellStyle name="Normal 2 2 2 4 4 3 2" xfId="26501" xr:uid="{00000000-0005-0000-0000-00008F600000}"/>
    <cellStyle name="Normal 2 2 2 4 4 3_CountryRegionMap" xfId="34510" xr:uid="{00000000-0005-0000-0000-000090600000}"/>
    <cellStyle name="Normal 2 2 2 4 4 4" xfId="26502" xr:uid="{00000000-0005-0000-0000-000091600000}"/>
    <cellStyle name="Normal 2 2 2 4 4 5" xfId="26503" xr:uid="{00000000-0005-0000-0000-000092600000}"/>
    <cellStyle name="Normal 2 2 2 4 4 6" xfId="26504" xr:uid="{00000000-0005-0000-0000-000093600000}"/>
    <cellStyle name="Normal 2 2 2 4 4 7" xfId="26505" xr:uid="{00000000-0005-0000-0000-000094600000}"/>
    <cellStyle name="Normal 2 2 2 4 4_Attribute (16-17)" xfId="13023" xr:uid="{00000000-0005-0000-0000-000095600000}"/>
    <cellStyle name="Normal 2 2 2 4 5" xfId="13024" xr:uid="{00000000-0005-0000-0000-000096600000}"/>
    <cellStyle name="Normal 2 2 2 4 6" xfId="13025" xr:uid="{00000000-0005-0000-0000-000097600000}"/>
    <cellStyle name="Normal 2 2 2 4 7" xfId="13026" xr:uid="{00000000-0005-0000-0000-000098600000}"/>
    <cellStyle name="Normal 2 2 2 4 7 2" xfId="13027" xr:uid="{00000000-0005-0000-0000-000099600000}"/>
    <cellStyle name="Normal 2 2 2 4 7 2 2" xfId="13028" xr:uid="{00000000-0005-0000-0000-00009A600000}"/>
    <cellStyle name="Normal 2 2 2 4 7 2 2 2" xfId="26506" xr:uid="{00000000-0005-0000-0000-00009B600000}"/>
    <cellStyle name="Normal 2 2 2 4 7 2 2_CountryRegionMap" xfId="34511" xr:uid="{00000000-0005-0000-0000-00009C600000}"/>
    <cellStyle name="Normal 2 2 2 4 7 2 3" xfId="13029" xr:uid="{00000000-0005-0000-0000-00009D600000}"/>
    <cellStyle name="Normal 2 2 2 4 7 2 3 2" xfId="26507" xr:uid="{00000000-0005-0000-0000-00009E600000}"/>
    <cellStyle name="Normal 2 2 2 4 7 2 3_CountryRegionMap" xfId="34512" xr:uid="{00000000-0005-0000-0000-00009F600000}"/>
    <cellStyle name="Normal 2 2 2 4 7 2 4" xfId="26508" xr:uid="{00000000-0005-0000-0000-0000A0600000}"/>
    <cellStyle name="Normal 2 2 2 4 7 2_Attribute (16-17)" xfId="13030" xr:uid="{00000000-0005-0000-0000-0000A1600000}"/>
    <cellStyle name="Normal 2 2 2 4 7 3" xfId="13031" xr:uid="{00000000-0005-0000-0000-0000A2600000}"/>
    <cellStyle name="Normal 2 2 2 4 7 3 2" xfId="26509" xr:uid="{00000000-0005-0000-0000-0000A3600000}"/>
    <cellStyle name="Normal 2 2 2 4 7 3_CountryRegionMap" xfId="34513" xr:uid="{00000000-0005-0000-0000-0000A4600000}"/>
    <cellStyle name="Normal 2 2 2 4 7 4" xfId="13032" xr:uid="{00000000-0005-0000-0000-0000A5600000}"/>
    <cellStyle name="Normal 2 2 2 4 7 4 2" xfId="26510" xr:uid="{00000000-0005-0000-0000-0000A6600000}"/>
    <cellStyle name="Normal 2 2 2 4 7 4_CountryRegionMap" xfId="34514" xr:uid="{00000000-0005-0000-0000-0000A7600000}"/>
    <cellStyle name="Normal 2 2 2 4 7 5" xfId="26511" xr:uid="{00000000-0005-0000-0000-0000A8600000}"/>
    <cellStyle name="Normal 2 2 2 4 7_Attribute (16-17)" xfId="13033" xr:uid="{00000000-0005-0000-0000-0000A9600000}"/>
    <cellStyle name="Normal 2 2 2 4 8" xfId="13034" xr:uid="{00000000-0005-0000-0000-0000AA600000}"/>
    <cellStyle name="Normal 2 2 2 4 8 2" xfId="13035" xr:uid="{00000000-0005-0000-0000-0000AB600000}"/>
    <cellStyle name="Normal 2 2 2 4 8 2 2" xfId="26512" xr:uid="{00000000-0005-0000-0000-0000AC600000}"/>
    <cellStyle name="Normal 2 2 2 4 8 2_CountryRegionMap" xfId="34515" xr:uid="{00000000-0005-0000-0000-0000AD600000}"/>
    <cellStyle name="Normal 2 2 2 4 8 3" xfId="13036" xr:uid="{00000000-0005-0000-0000-0000AE600000}"/>
    <cellStyle name="Normal 2 2 2 4 8 3 2" xfId="26513" xr:uid="{00000000-0005-0000-0000-0000AF600000}"/>
    <cellStyle name="Normal 2 2 2 4 8 3_CountryRegionMap" xfId="34516" xr:uid="{00000000-0005-0000-0000-0000B0600000}"/>
    <cellStyle name="Normal 2 2 2 4 8 4" xfId="26514" xr:uid="{00000000-0005-0000-0000-0000B1600000}"/>
    <cellStyle name="Normal 2 2 2 4 8_Attribute (16-17)" xfId="13037" xr:uid="{00000000-0005-0000-0000-0000B2600000}"/>
    <cellStyle name="Normal 2 2 2 4 9" xfId="13038" xr:uid="{00000000-0005-0000-0000-0000B3600000}"/>
    <cellStyle name="Normal 2 2 2 4 9 2" xfId="26515" xr:uid="{00000000-0005-0000-0000-0000B4600000}"/>
    <cellStyle name="Normal 2 2 2 4 9_CountryRegionMap" xfId="34517" xr:uid="{00000000-0005-0000-0000-0000B5600000}"/>
    <cellStyle name="Normal 2 2 2 4_Attribute (16-17)" xfId="13039" xr:uid="{00000000-0005-0000-0000-0000B6600000}"/>
    <cellStyle name="Normal 2 2 2 5" xfId="13040" xr:uid="{00000000-0005-0000-0000-0000B7600000}"/>
    <cellStyle name="Normal 2 2 2 5 2" xfId="13041" xr:uid="{00000000-0005-0000-0000-0000B8600000}"/>
    <cellStyle name="Normal 2 2 2 5 2 2" xfId="13042" xr:uid="{00000000-0005-0000-0000-0000B9600000}"/>
    <cellStyle name="Normal 2 2 2 5 2 2 2" xfId="26516" xr:uid="{00000000-0005-0000-0000-0000BA600000}"/>
    <cellStyle name="Normal 2 2 2 5 2 2_CountryRegionMap" xfId="34518" xr:uid="{00000000-0005-0000-0000-0000BB600000}"/>
    <cellStyle name="Normal 2 2 2 5 2 3" xfId="13043" xr:uid="{00000000-0005-0000-0000-0000BC600000}"/>
    <cellStyle name="Normal 2 2 2 5 2 3 2" xfId="26517" xr:uid="{00000000-0005-0000-0000-0000BD600000}"/>
    <cellStyle name="Normal 2 2 2 5 2 3_CountryRegionMap" xfId="34519" xr:uid="{00000000-0005-0000-0000-0000BE600000}"/>
    <cellStyle name="Normal 2 2 2 5 2 4" xfId="26518" xr:uid="{00000000-0005-0000-0000-0000BF600000}"/>
    <cellStyle name="Normal 2 2 2 5 2_Attribute (16-17)" xfId="13044" xr:uid="{00000000-0005-0000-0000-0000C0600000}"/>
    <cellStyle name="Normal 2 2 2 5 3" xfId="13045" xr:uid="{00000000-0005-0000-0000-0000C1600000}"/>
    <cellStyle name="Normal 2 2 2 5 3 2" xfId="26519" xr:uid="{00000000-0005-0000-0000-0000C2600000}"/>
    <cellStyle name="Normal 2 2 2 5 3_CountryRegionMap" xfId="34520" xr:uid="{00000000-0005-0000-0000-0000C3600000}"/>
    <cellStyle name="Normal 2 2 2 5 4" xfId="26520" xr:uid="{00000000-0005-0000-0000-0000C4600000}"/>
    <cellStyle name="Normal 2 2 2 5 5" xfId="26521" xr:uid="{00000000-0005-0000-0000-0000C5600000}"/>
    <cellStyle name="Normal 2 2 2 5 6" xfId="26522" xr:uid="{00000000-0005-0000-0000-0000C6600000}"/>
    <cellStyle name="Normal 2 2 2 5 7" xfId="26523" xr:uid="{00000000-0005-0000-0000-0000C7600000}"/>
    <cellStyle name="Normal 2 2 2 5 8" xfId="26524" xr:uid="{00000000-0005-0000-0000-0000C8600000}"/>
    <cellStyle name="Normal 2 2 2 5 9" xfId="26525" xr:uid="{00000000-0005-0000-0000-0000C9600000}"/>
    <cellStyle name="Normal 2 2 2 5_Attribute (16-17)" xfId="13046" xr:uid="{00000000-0005-0000-0000-0000CA600000}"/>
    <cellStyle name="Normal 2 2 2 6" xfId="13047" xr:uid="{00000000-0005-0000-0000-0000CB600000}"/>
    <cellStyle name="Normal 2 2 2 6 2" xfId="13048" xr:uid="{00000000-0005-0000-0000-0000CC600000}"/>
    <cellStyle name="Normal 2 2 2 6 2 2" xfId="13049" xr:uid="{00000000-0005-0000-0000-0000CD600000}"/>
    <cellStyle name="Normal 2 2 2 6 2 2 2" xfId="26526" xr:uid="{00000000-0005-0000-0000-0000CE600000}"/>
    <cellStyle name="Normal 2 2 2 6 2 2_CountryRegionMap" xfId="34521" xr:uid="{00000000-0005-0000-0000-0000CF600000}"/>
    <cellStyle name="Normal 2 2 2 6 2 3" xfId="13050" xr:uid="{00000000-0005-0000-0000-0000D0600000}"/>
    <cellStyle name="Normal 2 2 2 6 2 3 2" xfId="26527" xr:uid="{00000000-0005-0000-0000-0000D1600000}"/>
    <cellStyle name="Normal 2 2 2 6 2 3_CountryRegionMap" xfId="34522" xr:uid="{00000000-0005-0000-0000-0000D2600000}"/>
    <cellStyle name="Normal 2 2 2 6 2 4" xfId="26528" xr:uid="{00000000-0005-0000-0000-0000D3600000}"/>
    <cellStyle name="Normal 2 2 2 6 2_Attribute (16-17)" xfId="13051" xr:uid="{00000000-0005-0000-0000-0000D4600000}"/>
    <cellStyle name="Normal 2 2 2 6 3" xfId="13052" xr:uid="{00000000-0005-0000-0000-0000D5600000}"/>
    <cellStyle name="Normal 2 2 2 6 3 2" xfId="26529" xr:uid="{00000000-0005-0000-0000-0000D6600000}"/>
    <cellStyle name="Normal 2 2 2 6 3_CountryRegionMap" xfId="34523" xr:uid="{00000000-0005-0000-0000-0000D7600000}"/>
    <cellStyle name="Normal 2 2 2 6 4" xfId="26530" xr:uid="{00000000-0005-0000-0000-0000D8600000}"/>
    <cellStyle name="Normal 2 2 2 6 5" xfId="26531" xr:uid="{00000000-0005-0000-0000-0000D9600000}"/>
    <cellStyle name="Normal 2 2 2 6 6" xfId="26532" xr:uid="{00000000-0005-0000-0000-0000DA600000}"/>
    <cellStyle name="Normal 2 2 2 6 7" xfId="26533" xr:uid="{00000000-0005-0000-0000-0000DB600000}"/>
    <cellStyle name="Normal 2 2 2 6 8" xfId="26534" xr:uid="{00000000-0005-0000-0000-0000DC600000}"/>
    <cellStyle name="Normal 2 2 2 6 9" xfId="26535" xr:uid="{00000000-0005-0000-0000-0000DD600000}"/>
    <cellStyle name="Normal 2 2 2 6_Attribute (16-17)" xfId="13053" xr:uid="{00000000-0005-0000-0000-0000DE600000}"/>
    <cellStyle name="Normal 2 2 2 7" xfId="13054" xr:uid="{00000000-0005-0000-0000-0000DF600000}"/>
    <cellStyle name="Normal 2 2 2 7 2" xfId="13055" xr:uid="{00000000-0005-0000-0000-0000E0600000}"/>
    <cellStyle name="Normal 2 2 2 7 2 2" xfId="13056" xr:uid="{00000000-0005-0000-0000-0000E1600000}"/>
    <cellStyle name="Normal 2 2 2 7 2 2 2" xfId="26536" xr:uid="{00000000-0005-0000-0000-0000E2600000}"/>
    <cellStyle name="Normal 2 2 2 7 2 2_CountryRegionMap" xfId="34524" xr:uid="{00000000-0005-0000-0000-0000E3600000}"/>
    <cellStyle name="Normal 2 2 2 7 2 3" xfId="13057" xr:uid="{00000000-0005-0000-0000-0000E4600000}"/>
    <cellStyle name="Normal 2 2 2 7 2 3 2" xfId="26537" xr:uid="{00000000-0005-0000-0000-0000E5600000}"/>
    <cellStyle name="Normal 2 2 2 7 2 3_CountryRegionMap" xfId="34525" xr:uid="{00000000-0005-0000-0000-0000E6600000}"/>
    <cellStyle name="Normal 2 2 2 7 2 4" xfId="26538" xr:uid="{00000000-0005-0000-0000-0000E7600000}"/>
    <cellStyle name="Normal 2 2 2 7 2_Attribute (16-17)" xfId="13058" xr:uid="{00000000-0005-0000-0000-0000E8600000}"/>
    <cellStyle name="Normal 2 2 2 7 3" xfId="13059" xr:uid="{00000000-0005-0000-0000-0000E9600000}"/>
    <cellStyle name="Normal 2 2 2 7 3 2" xfId="26539" xr:uid="{00000000-0005-0000-0000-0000EA600000}"/>
    <cellStyle name="Normal 2 2 2 7 3_CountryRegionMap" xfId="34526" xr:uid="{00000000-0005-0000-0000-0000EB600000}"/>
    <cellStyle name="Normal 2 2 2 7 4" xfId="26540" xr:uid="{00000000-0005-0000-0000-0000EC600000}"/>
    <cellStyle name="Normal 2 2 2 7 5" xfId="26541" xr:uid="{00000000-0005-0000-0000-0000ED600000}"/>
    <cellStyle name="Normal 2 2 2 7 6" xfId="26542" xr:uid="{00000000-0005-0000-0000-0000EE600000}"/>
    <cellStyle name="Normal 2 2 2 7 7" xfId="26543" xr:uid="{00000000-0005-0000-0000-0000EF600000}"/>
    <cellStyle name="Normal 2 2 2 7 8" xfId="26544" xr:uid="{00000000-0005-0000-0000-0000F0600000}"/>
    <cellStyle name="Normal 2 2 2 7 9" xfId="26545" xr:uid="{00000000-0005-0000-0000-0000F1600000}"/>
    <cellStyle name="Normal 2 2 2 7_Attribute (16-17)" xfId="13060" xr:uid="{00000000-0005-0000-0000-0000F2600000}"/>
    <cellStyle name="Normal 2 2 2 8" xfId="13061" xr:uid="{00000000-0005-0000-0000-0000F3600000}"/>
    <cellStyle name="Normal 2 2 2 9" xfId="13062" xr:uid="{00000000-0005-0000-0000-0000F4600000}"/>
    <cellStyle name="Normal 2 2 2_Attribute" xfId="18078" xr:uid="{00000000-0005-0000-0000-0000F5600000}"/>
    <cellStyle name="Normal 2 2 20" xfId="26546" xr:uid="{00000000-0005-0000-0000-0000F6600000}"/>
    <cellStyle name="Normal 2 2 21" xfId="26547" xr:uid="{00000000-0005-0000-0000-0000F7600000}"/>
    <cellStyle name="Normal 2 2 22" xfId="26548" xr:uid="{00000000-0005-0000-0000-0000F8600000}"/>
    <cellStyle name="Normal 2 2 23" xfId="26549" xr:uid="{00000000-0005-0000-0000-0000F9600000}"/>
    <cellStyle name="Normal 2 2 24" xfId="26550" xr:uid="{00000000-0005-0000-0000-0000FA600000}"/>
    <cellStyle name="Normal 2 2 25" xfId="26551" xr:uid="{00000000-0005-0000-0000-0000FB600000}"/>
    <cellStyle name="Normal 2 2 26" xfId="26552" xr:uid="{00000000-0005-0000-0000-0000FC600000}"/>
    <cellStyle name="Normal 2 2 3" xfId="13063" xr:uid="{00000000-0005-0000-0000-0000FD600000}"/>
    <cellStyle name="Normal 2 2 3 2" xfId="13064" xr:uid="{00000000-0005-0000-0000-0000FE600000}"/>
    <cellStyle name="Normal 2 2 3 2 2" xfId="13065" xr:uid="{00000000-0005-0000-0000-0000FF600000}"/>
    <cellStyle name="Normal 2 2 3 2 2 2" xfId="26553" xr:uid="{00000000-0005-0000-0000-000000610000}"/>
    <cellStyle name="Normal 2 2 3 2 2 3" xfId="26554" xr:uid="{00000000-0005-0000-0000-000001610000}"/>
    <cellStyle name="Normal 2 2 3 2 2_CountryRegionMap" xfId="34527" xr:uid="{00000000-0005-0000-0000-000002610000}"/>
    <cellStyle name="Normal 2 2 3 2 3" xfId="13066" xr:uid="{00000000-0005-0000-0000-000003610000}"/>
    <cellStyle name="Normal 2 2 3 2 3 2" xfId="26555" xr:uid="{00000000-0005-0000-0000-000004610000}"/>
    <cellStyle name="Normal 2 2 3 2 3_CountryRegionMap" xfId="34528" xr:uid="{00000000-0005-0000-0000-000005610000}"/>
    <cellStyle name="Normal 2 2 3 2 4" xfId="13067" xr:uid="{00000000-0005-0000-0000-000006610000}"/>
    <cellStyle name="Normal 2 2 3 2 4 2" xfId="26556" xr:uid="{00000000-0005-0000-0000-000007610000}"/>
    <cellStyle name="Normal 2 2 3 2 4_CountryRegionMap" xfId="34529" xr:uid="{00000000-0005-0000-0000-000008610000}"/>
    <cellStyle name="Normal 2 2 3 2 5" xfId="26557" xr:uid="{00000000-0005-0000-0000-000009610000}"/>
    <cellStyle name="Normal 2 2 3 2 6" xfId="26558" xr:uid="{00000000-0005-0000-0000-00000A610000}"/>
    <cellStyle name="Normal 2 2 3 2_Attribute (16-17)" xfId="13068" xr:uid="{00000000-0005-0000-0000-00000B610000}"/>
    <cellStyle name="Normal 2 2 3 3" xfId="26559" xr:uid="{00000000-0005-0000-0000-00000C610000}"/>
    <cellStyle name="Normal 2 2 3 4" xfId="26560" xr:uid="{00000000-0005-0000-0000-00000D610000}"/>
    <cellStyle name="Normal 2 2 3 5" xfId="26561" xr:uid="{00000000-0005-0000-0000-00000E610000}"/>
    <cellStyle name="Normal 2 2 3 6" xfId="26562" xr:uid="{00000000-0005-0000-0000-00000F610000}"/>
    <cellStyle name="Normal 2 2 3_Attribute (16-17)" xfId="13069" xr:uid="{00000000-0005-0000-0000-000010610000}"/>
    <cellStyle name="Normal 2 2 4" xfId="13070" xr:uid="{00000000-0005-0000-0000-000011610000}"/>
    <cellStyle name="Normal 2 2 4 10" xfId="13071" xr:uid="{00000000-0005-0000-0000-000012610000}"/>
    <cellStyle name="Normal 2 2 4 10 2" xfId="26563" xr:uid="{00000000-0005-0000-0000-000013610000}"/>
    <cellStyle name="Normal 2 2 4 10_CountryRegionMap" xfId="34530" xr:uid="{00000000-0005-0000-0000-000014610000}"/>
    <cellStyle name="Normal 2 2 4 11" xfId="26564" xr:uid="{00000000-0005-0000-0000-000015610000}"/>
    <cellStyle name="Normal 2 2 4 2" xfId="13072" xr:uid="{00000000-0005-0000-0000-000016610000}"/>
    <cellStyle name="Normal 2 2 4 2 10" xfId="26565" xr:uid="{00000000-0005-0000-0000-000017610000}"/>
    <cellStyle name="Normal 2 2 4 2 2" xfId="13073" xr:uid="{00000000-0005-0000-0000-000018610000}"/>
    <cellStyle name="Normal 2 2 4 2 2 2" xfId="13074" xr:uid="{00000000-0005-0000-0000-000019610000}"/>
    <cellStyle name="Normal 2 2 4 2 2 2 2" xfId="13075" xr:uid="{00000000-0005-0000-0000-00001A610000}"/>
    <cellStyle name="Normal 2 2 4 2 2 2 2 2" xfId="26566" xr:uid="{00000000-0005-0000-0000-00001B610000}"/>
    <cellStyle name="Normal 2 2 4 2 2 2 2_CountryRegionMap" xfId="34531" xr:uid="{00000000-0005-0000-0000-00001C610000}"/>
    <cellStyle name="Normal 2 2 4 2 2 2 3" xfId="13076" xr:uid="{00000000-0005-0000-0000-00001D610000}"/>
    <cellStyle name="Normal 2 2 4 2 2 2 3 2" xfId="26567" xr:uid="{00000000-0005-0000-0000-00001E610000}"/>
    <cellStyle name="Normal 2 2 4 2 2 2 3_CountryRegionMap" xfId="34532" xr:uid="{00000000-0005-0000-0000-00001F610000}"/>
    <cellStyle name="Normal 2 2 4 2 2 2 4" xfId="26568" xr:uid="{00000000-0005-0000-0000-000020610000}"/>
    <cellStyle name="Normal 2 2 4 2 2 2_Attribute (16-17)" xfId="13077" xr:uid="{00000000-0005-0000-0000-000021610000}"/>
    <cellStyle name="Normal 2 2 4 2 2 3" xfId="13078" xr:uid="{00000000-0005-0000-0000-000022610000}"/>
    <cellStyle name="Normal 2 2 4 2 2 3 2" xfId="26569" xr:uid="{00000000-0005-0000-0000-000023610000}"/>
    <cellStyle name="Normal 2 2 4 2 2 3_CountryRegionMap" xfId="34533" xr:uid="{00000000-0005-0000-0000-000024610000}"/>
    <cellStyle name="Normal 2 2 4 2 2 4" xfId="26570" xr:uid="{00000000-0005-0000-0000-000025610000}"/>
    <cellStyle name="Normal 2 2 4 2 2 5" xfId="26571" xr:uid="{00000000-0005-0000-0000-000026610000}"/>
    <cellStyle name="Normal 2 2 4 2 2 6" xfId="26572" xr:uid="{00000000-0005-0000-0000-000027610000}"/>
    <cellStyle name="Normal 2 2 4 2 2 7" xfId="26573" xr:uid="{00000000-0005-0000-0000-000028610000}"/>
    <cellStyle name="Normal 2 2 4 2 2_Attribute (16-17)" xfId="13079" xr:uid="{00000000-0005-0000-0000-000029610000}"/>
    <cellStyle name="Normal 2 2 4 2 3" xfId="13080" xr:uid="{00000000-0005-0000-0000-00002A610000}"/>
    <cellStyle name="Normal 2 2 4 2 3 2" xfId="13081" xr:uid="{00000000-0005-0000-0000-00002B610000}"/>
    <cellStyle name="Normal 2 2 4 2 3 2 2" xfId="13082" xr:uid="{00000000-0005-0000-0000-00002C610000}"/>
    <cellStyle name="Normal 2 2 4 2 3 2 2 2" xfId="26574" xr:uid="{00000000-0005-0000-0000-00002D610000}"/>
    <cellStyle name="Normal 2 2 4 2 3 2 2_CountryRegionMap" xfId="34534" xr:uid="{00000000-0005-0000-0000-00002E610000}"/>
    <cellStyle name="Normal 2 2 4 2 3 2 3" xfId="13083" xr:uid="{00000000-0005-0000-0000-00002F610000}"/>
    <cellStyle name="Normal 2 2 4 2 3 2 3 2" xfId="26575" xr:uid="{00000000-0005-0000-0000-000030610000}"/>
    <cellStyle name="Normal 2 2 4 2 3 2 3_CountryRegionMap" xfId="34535" xr:uid="{00000000-0005-0000-0000-000031610000}"/>
    <cellStyle name="Normal 2 2 4 2 3 2 4" xfId="26576" xr:uid="{00000000-0005-0000-0000-000032610000}"/>
    <cellStyle name="Normal 2 2 4 2 3 2_Attribute (16-17)" xfId="13084" xr:uid="{00000000-0005-0000-0000-000033610000}"/>
    <cellStyle name="Normal 2 2 4 2 3 3" xfId="13085" xr:uid="{00000000-0005-0000-0000-000034610000}"/>
    <cellStyle name="Normal 2 2 4 2 3 3 2" xfId="26577" xr:uid="{00000000-0005-0000-0000-000035610000}"/>
    <cellStyle name="Normal 2 2 4 2 3 3_CountryRegionMap" xfId="34536" xr:uid="{00000000-0005-0000-0000-000036610000}"/>
    <cellStyle name="Normal 2 2 4 2 3 4" xfId="26578" xr:uid="{00000000-0005-0000-0000-000037610000}"/>
    <cellStyle name="Normal 2 2 4 2 3 5" xfId="26579" xr:uid="{00000000-0005-0000-0000-000038610000}"/>
    <cellStyle name="Normal 2 2 4 2 3 6" xfId="26580" xr:uid="{00000000-0005-0000-0000-000039610000}"/>
    <cellStyle name="Normal 2 2 4 2 3 7" xfId="26581" xr:uid="{00000000-0005-0000-0000-00003A610000}"/>
    <cellStyle name="Normal 2 2 4 2 3_Attribute (16-17)" xfId="13086" xr:uid="{00000000-0005-0000-0000-00003B610000}"/>
    <cellStyle name="Normal 2 2 4 2 4" xfId="13087" xr:uid="{00000000-0005-0000-0000-00003C610000}"/>
    <cellStyle name="Normal 2 2 4 2 4 2" xfId="13088" xr:uid="{00000000-0005-0000-0000-00003D610000}"/>
    <cellStyle name="Normal 2 2 4 2 4 2 2" xfId="13089" xr:uid="{00000000-0005-0000-0000-00003E610000}"/>
    <cellStyle name="Normal 2 2 4 2 4 2 2 2" xfId="26582" xr:uid="{00000000-0005-0000-0000-00003F610000}"/>
    <cellStyle name="Normal 2 2 4 2 4 2 2_CountryRegionMap" xfId="34537" xr:uid="{00000000-0005-0000-0000-000040610000}"/>
    <cellStyle name="Normal 2 2 4 2 4 2 3" xfId="13090" xr:uid="{00000000-0005-0000-0000-000041610000}"/>
    <cellStyle name="Normal 2 2 4 2 4 2 3 2" xfId="26583" xr:uid="{00000000-0005-0000-0000-000042610000}"/>
    <cellStyle name="Normal 2 2 4 2 4 2 3_CountryRegionMap" xfId="34538" xr:uid="{00000000-0005-0000-0000-000043610000}"/>
    <cellStyle name="Normal 2 2 4 2 4 2 4" xfId="26584" xr:uid="{00000000-0005-0000-0000-000044610000}"/>
    <cellStyle name="Normal 2 2 4 2 4 2_Attribute (16-17)" xfId="13091" xr:uid="{00000000-0005-0000-0000-000045610000}"/>
    <cellStyle name="Normal 2 2 4 2 4 3" xfId="13092" xr:uid="{00000000-0005-0000-0000-000046610000}"/>
    <cellStyle name="Normal 2 2 4 2 4 3 2" xfId="26585" xr:uid="{00000000-0005-0000-0000-000047610000}"/>
    <cellStyle name="Normal 2 2 4 2 4 3_CountryRegionMap" xfId="34539" xr:uid="{00000000-0005-0000-0000-000048610000}"/>
    <cellStyle name="Normal 2 2 4 2 4 4" xfId="26586" xr:uid="{00000000-0005-0000-0000-000049610000}"/>
    <cellStyle name="Normal 2 2 4 2 4 5" xfId="26587" xr:uid="{00000000-0005-0000-0000-00004A610000}"/>
    <cellStyle name="Normal 2 2 4 2 4 6" xfId="26588" xr:uid="{00000000-0005-0000-0000-00004B610000}"/>
    <cellStyle name="Normal 2 2 4 2 4 7" xfId="26589" xr:uid="{00000000-0005-0000-0000-00004C610000}"/>
    <cellStyle name="Normal 2 2 4 2 4_Attribute (16-17)" xfId="13093" xr:uid="{00000000-0005-0000-0000-00004D610000}"/>
    <cellStyle name="Normal 2 2 4 2 5" xfId="13094" xr:uid="{00000000-0005-0000-0000-00004E610000}"/>
    <cellStyle name="Normal 2 2 4 2 6" xfId="13095" xr:uid="{00000000-0005-0000-0000-00004F610000}"/>
    <cellStyle name="Normal 2 2 4 2 7" xfId="13096" xr:uid="{00000000-0005-0000-0000-000050610000}"/>
    <cellStyle name="Normal 2 2 4 2 7 2" xfId="13097" xr:uid="{00000000-0005-0000-0000-000051610000}"/>
    <cellStyle name="Normal 2 2 4 2 7 2 2" xfId="13098" xr:uid="{00000000-0005-0000-0000-000052610000}"/>
    <cellStyle name="Normal 2 2 4 2 7 2 2 2" xfId="26590" xr:uid="{00000000-0005-0000-0000-000053610000}"/>
    <cellStyle name="Normal 2 2 4 2 7 2 2_CountryRegionMap" xfId="34540" xr:uid="{00000000-0005-0000-0000-000054610000}"/>
    <cellStyle name="Normal 2 2 4 2 7 2 3" xfId="13099" xr:uid="{00000000-0005-0000-0000-000055610000}"/>
    <cellStyle name="Normal 2 2 4 2 7 2 3 2" xfId="26591" xr:uid="{00000000-0005-0000-0000-000056610000}"/>
    <cellStyle name="Normal 2 2 4 2 7 2 3_CountryRegionMap" xfId="34541" xr:uid="{00000000-0005-0000-0000-000057610000}"/>
    <cellStyle name="Normal 2 2 4 2 7 2 4" xfId="26592" xr:uid="{00000000-0005-0000-0000-000058610000}"/>
    <cellStyle name="Normal 2 2 4 2 7 2_Attribute (16-17)" xfId="13100" xr:uid="{00000000-0005-0000-0000-000059610000}"/>
    <cellStyle name="Normal 2 2 4 2 7 3" xfId="13101" xr:uid="{00000000-0005-0000-0000-00005A610000}"/>
    <cellStyle name="Normal 2 2 4 2 7 3 2" xfId="26593" xr:uid="{00000000-0005-0000-0000-00005B610000}"/>
    <cellStyle name="Normal 2 2 4 2 7 3_CountryRegionMap" xfId="34542" xr:uid="{00000000-0005-0000-0000-00005C610000}"/>
    <cellStyle name="Normal 2 2 4 2 7 4" xfId="13102" xr:uid="{00000000-0005-0000-0000-00005D610000}"/>
    <cellStyle name="Normal 2 2 4 2 7 4 2" xfId="26594" xr:uid="{00000000-0005-0000-0000-00005E610000}"/>
    <cellStyle name="Normal 2 2 4 2 7 4_CountryRegionMap" xfId="34543" xr:uid="{00000000-0005-0000-0000-00005F610000}"/>
    <cellStyle name="Normal 2 2 4 2 7 5" xfId="26595" xr:uid="{00000000-0005-0000-0000-000060610000}"/>
    <cellStyle name="Normal 2 2 4 2 7_Attribute (16-17)" xfId="13103" xr:uid="{00000000-0005-0000-0000-000061610000}"/>
    <cellStyle name="Normal 2 2 4 2 8" xfId="13104" xr:uid="{00000000-0005-0000-0000-000062610000}"/>
    <cellStyle name="Normal 2 2 4 2 8 2" xfId="13105" xr:uid="{00000000-0005-0000-0000-000063610000}"/>
    <cellStyle name="Normal 2 2 4 2 8 2 2" xfId="26596" xr:uid="{00000000-0005-0000-0000-000064610000}"/>
    <cellStyle name="Normal 2 2 4 2 8 2_CountryRegionMap" xfId="34544" xr:uid="{00000000-0005-0000-0000-000065610000}"/>
    <cellStyle name="Normal 2 2 4 2 8 3" xfId="13106" xr:uid="{00000000-0005-0000-0000-000066610000}"/>
    <cellStyle name="Normal 2 2 4 2 8 3 2" xfId="26597" xr:uid="{00000000-0005-0000-0000-000067610000}"/>
    <cellStyle name="Normal 2 2 4 2 8 3_CountryRegionMap" xfId="34545" xr:uid="{00000000-0005-0000-0000-000068610000}"/>
    <cellStyle name="Normal 2 2 4 2 8 4" xfId="26598" xr:uid="{00000000-0005-0000-0000-000069610000}"/>
    <cellStyle name="Normal 2 2 4 2 8_Attribute (16-17)" xfId="13107" xr:uid="{00000000-0005-0000-0000-00006A610000}"/>
    <cellStyle name="Normal 2 2 4 2 9" xfId="13108" xr:uid="{00000000-0005-0000-0000-00006B610000}"/>
    <cellStyle name="Normal 2 2 4 2 9 2" xfId="26599" xr:uid="{00000000-0005-0000-0000-00006C610000}"/>
    <cellStyle name="Normal 2 2 4 2 9_CountryRegionMap" xfId="34546" xr:uid="{00000000-0005-0000-0000-00006D610000}"/>
    <cellStyle name="Normal 2 2 4 2_Attribute (16-17)" xfId="13109" xr:uid="{00000000-0005-0000-0000-00006E610000}"/>
    <cellStyle name="Normal 2 2 4 3" xfId="13110" xr:uid="{00000000-0005-0000-0000-00006F610000}"/>
    <cellStyle name="Normal 2 2 4 3 2" xfId="13111" xr:uid="{00000000-0005-0000-0000-000070610000}"/>
    <cellStyle name="Normal 2 2 4 3 2 2" xfId="13112" xr:uid="{00000000-0005-0000-0000-000071610000}"/>
    <cellStyle name="Normal 2 2 4 3 2 2 2" xfId="26600" xr:uid="{00000000-0005-0000-0000-000072610000}"/>
    <cellStyle name="Normal 2 2 4 3 2 2_CountryRegionMap" xfId="34547" xr:uid="{00000000-0005-0000-0000-000073610000}"/>
    <cellStyle name="Normal 2 2 4 3 2 3" xfId="13113" xr:uid="{00000000-0005-0000-0000-000074610000}"/>
    <cellStyle name="Normal 2 2 4 3 2 3 2" xfId="26601" xr:uid="{00000000-0005-0000-0000-000075610000}"/>
    <cellStyle name="Normal 2 2 4 3 2 3_CountryRegionMap" xfId="34548" xr:uid="{00000000-0005-0000-0000-000076610000}"/>
    <cellStyle name="Normal 2 2 4 3 2 4" xfId="26602" xr:uid="{00000000-0005-0000-0000-000077610000}"/>
    <cellStyle name="Normal 2 2 4 3 2_Attribute (16-17)" xfId="13114" xr:uid="{00000000-0005-0000-0000-000078610000}"/>
    <cellStyle name="Normal 2 2 4 3 3" xfId="13115" xr:uid="{00000000-0005-0000-0000-000079610000}"/>
    <cellStyle name="Normal 2 2 4 3 3 2" xfId="26603" xr:uid="{00000000-0005-0000-0000-00007A610000}"/>
    <cellStyle name="Normal 2 2 4 3 3_CountryRegionMap" xfId="34549" xr:uid="{00000000-0005-0000-0000-00007B610000}"/>
    <cellStyle name="Normal 2 2 4 3 4" xfId="26604" xr:uid="{00000000-0005-0000-0000-00007C610000}"/>
    <cellStyle name="Normal 2 2 4 3 5" xfId="26605" xr:uid="{00000000-0005-0000-0000-00007D610000}"/>
    <cellStyle name="Normal 2 2 4 3 6" xfId="26606" xr:uid="{00000000-0005-0000-0000-00007E610000}"/>
    <cellStyle name="Normal 2 2 4 3 7" xfId="26607" xr:uid="{00000000-0005-0000-0000-00007F610000}"/>
    <cellStyle name="Normal 2 2 4 3_Attribute (16-17)" xfId="13116" xr:uid="{00000000-0005-0000-0000-000080610000}"/>
    <cellStyle name="Normal 2 2 4 4" xfId="13117" xr:uid="{00000000-0005-0000-0000-000081610000}"/>
    <cellStyle name="Normal 2 2 4 4 2" xfId="13118" xr:uid="{00000000-0005-0000-0000-000082610000}"/>
    <cellStyle name="Normal 2 2 4 4 2 2" xfId="13119" xr:uid="{00000000-0005-0000-0000-000083610000}"/>
    <cellStyle name="Normal 2 2 4 4 2 2 2" xfId="26608" xr:uid="{00000000-0005-0000-0000-000084610000}"/>
    <cellStyle name="Normal 2 2 4 4 2 2_CountryRegionMap" xfId="34550" xr:uid="{00000000-0005-0000-0000-000085610000}"/>
    <cellStyle name="Normal 2 2 4 4 2 3" xfId="13120" xr:uid="{00000000-0005-0000-0000-000086610000}"/>
    <cellStyle name="Normal 2 2 4 4 2 3 2" xfId="26609" xr:uid="{00000000-0005-0000-0000-000087610000}"/>
    <cellStyle name="Normal 2 2 4 4 2 3_CountryRegionMap" xfId="34551" xr:uid="{00000000-0005-0000-0000-000088610000}"/>
    <cellStyle name="Normal 2 2 4 4 2 4" xfId="26610" xr:uid="{00000000-0005-0000-0000-000089610000}"/>
    <cellStyle name="Normal 2 2 4 4 2_Attribute (16-17)" xfId="13121" xr:uid="{00000000-0005-0000-0000-00008A610000}"/>
    <cellStyle name="Normal 2 2 4 4 3" xfId="13122" xr:uid="{00000000-0005-0000-0000-00008B610000}"/>
    <cellStyle name="Normal 2 2 4 4 3 2" xfId="26611" xr:uid="{00000000-0005-0000-0000-00008C610000}"/>
    <cellStyle name="Normal 2 2 4 4 3_CountryRegionMap" xfId="34552" xr:uid="{00000000-0005-0000-0000-00008D610000}"/>
    <cellStyle name="Normal 2 2 4 4 4" xfId="26612" xr:uid="{00000000-0005-0000-0000-00008E610000}"/>
    <cellStyle name="Normal 2 2 4 4 5" xfId="26613" xr:uid="{00000000-0005-0000-0000-00008F610000}"/>
    <cellStyle name="Normal 2 2 4 4 6" xfId="26614" xr:uid="{00000000-0005-0000-0000-000090610000}"/>
    <cellStyle name="Normal 2 2 4 4 7" xfId="26615" xr:uid="{00000000-0005-0000-0000-000091610000}"/>
    <cellStyle name="Normal 2 2 4 4_Attribute (16-17)" xfId="13123" xr:uid="{00000000-0005-0000-0000-000092610000}"/>
    <cellStyle name="Normal 2 2 4 5" xfId="13124" xr:uid="{00000000-0005-0000-0000-000093610000}"/>
    <cellStyle name="Normal 2 2 4 5 2" xfId="13125" xr:uid="{00000000-0005-0000-0000-000094610000}"/>
    <cellStyle name="Normal 2 2 4 5 2 2" xfId="13126" xr:uid="{00000000-0005-0000-0000-000095610000}"/>
    <cellStyle name="Normal 2 2 4 5 2 2 2" xfId="26616" xr:uid="{00000000-0005-0000-0000-000096610000}"/>
    <cellStyle name="Normal 2 2 4 5 2 2_CountryRegionMap" xfId="34553" xr:uid="{00000000-0005-0000-0000-000097610000}"/>
    <cellStyle name="Normal 2 2 4 5 2 3" xfId="13127" xr:uid="{00000000-0005-0000-0000-000098610000}"/>
    <cellStyle name="Normal 2 2 4 5 2 3 2" xfId="26617" xr:uid="{00000000-0005-0000-0000-000099610000}"/>
    <cellStyle name="Normal 2 2 4 5 2 3_CountryRegionMap" xfId="34554" xr:uid="{00000000-0005-0000-0000-00009A610000}"/>
    <cellStyle name="Normal 2 2 4 5 2 4" xfId="26618" xr:uid="{00000000-0005-0000-0000-00009B610000}"/>
    <cellStyle name="Normal 2 2 4 5 2_Attribute (16-17)" xfId="13128" xr:uid="{00000000-0005-0000-0000-00009C610000}"/>
    <cellStyle name="Normal 2 2 4 5 3" xfId="13129" xr:uid="{00000000-0005-0000-0000-00009D610000}"/>
    <cellStyle name="Normal 2 2 4 5 3 2" xfId="26619" xr:uid="{00000000-0005-0000-0000-00009E610000}"/>
    <cellStyle name="Normal 2 2 4 5 3_CountryRegionMap" xfId="34555" xr:uid="{00000000-0005-0000-0000-00009F610000}"/>
    <cellStyle name="Normal 2 2 4 5 4" xfId="26620" xr:uid="{00000000-0005-0000-0000-0000A0610000}"/>
    <cellStyle name="Normal 2 2 4 5 5" xfId="26621" xr:uid="{00000000-0005-0000-0000-0000A1610000}"/>
    <cellStyle name="Normal 2 2 4 5 6" xfId="26622" xr:uid="{00000000-0005-0000-0000-0000A2610000}"/>
    <cellStyle name="Normal 2 2 4 5 7" xfId="26623" xr:uid="{00000000-0005-0000-0000-0000A3610000}"/>
    <cellStyle name="Normal 2 2 4 5_Attribute (16-17)" xfId="13130" xr:uid="{00000000-0005-0000-0000-0000A4610000}"/>
    <cellStyle name="Normal 2 2 4 6" xfId="13131" xr:uid="{00000000-0005-0000-0000-0000A5610000}"/>
    <cellStyle name="Normal 2 2 4 7" xfId="13132" xr:uid="{00000000-0005-0000-0000-0000A6610000}"/>
    <cellStyle name="Normal 2 2 4 8" xfId="13133" xr:uid="{00000000-0005-0000-0000-0000A7610000}"/>
    <cellStyle name="Normal 2 2 4 8 2" xfId="13134" xr:uid="{00000000-0005-0000-0000-0000A8610000}"/>
    <cellStyle name="Normal 2 2 4 8 2 2" xfId="13135" xr:uid="{00000000-0005-0000-0000-0000A9610000}"/>
    <cellStyle name="Normal 2 2 4 8 2 2 2" xfId="26624" xr:uid="{00000000-0005-0000-0000-0000AA610000}"/>
    <cellStyle name="Normal 2 2 4 8 2 2_CountryRegionMap" xfId="34556" xr:uid="{00000000-0005-0000-0000-0000AB610000}"/>
    <cellStyle name="Normal 2 2 4 8 2 3" xfId="13136" xr:uid="{00000000-0005-0000-0000-0000AC610000}"/>
    <cellStyle name="Normal 2 2 4 8 2 3 2" xfId="26625" xr:uid="{00000000-0005-0000-0000-0000AD610000}"/>
    <cellStyle name="Normal 2 2 4 8 2 3_CountryRegionMap" xfId="34557" xr:uid="{00000000-0005-0000-0000-0000AE610000}"/>
    <cellStyle name="Normal 2 2 4 8 2 4" xfId="26626" xr:uid="{00000000-0005-0000-0000-0000AF610000}"/>
    <cellStyle name="Normal 2 2 4 8 2_Attribute (16-17)" xfId="13137" xr:uid="{00000000-0005-0000-0000-0000B0610000}"/>
    <cellStyle name="Normal 2 2 4 8 3" xfId="13138" xr:uid="{00000000-0005-0000-0000-0000B1610000}"/>
    <cellStyle name="Normal 2 2 4 8 3 2" xfId="26627" xr:uid="{00000000-0005-0000-0000-0000B2610000}"/>
    <cellStyle name="Normal 2 2 4 8 3_CountryRegionMap" xfId="34558" xr:uid="{00000000-0005-0000-0000-0000B3610000}"/>
    <cellStyle name="Normal 2 2 4 8 4" xfId="13139" xr:uid="{00000000-0005-0000-0000-0000B4610000}"/>
    <cellStyle name="Normal 2 2 4 8 4 2" xfId="26628" xr:uid="{00000000-0005-0000-0000-0000B5610000}"/>
    <cellStyle name="Normal 2 2 4 8 4_CountryRegionMap" xfId="34559" xr:uid="{00000000-0005-0000-0000-0000B6610000}"/>
    <cellStyle name="Normal 2 2 4 8 5" xfId="26629" xr:uid="{00000000-0005-0000-0000-0000B7610000}"/>
    <cellStyle name="Normal 2 2 4 8_Attribute (16-17)" xfId="13140" xr:uid="{00000000-0005-0000-0000-0000B8610000}"/>
    <cellStyle name="Normal 2 2 4 9" xfId="13141" xr:uid="{00000000-0005-0000-0000-0000B9610000}"/>
    <cellStyle name="Normal 2 2 4 9 2" xfId="13142" xr:uid="{00000000-0005-0000-0000-0000BA610000}"/>
    <cellStyle name="Normal 2 2 4 9 2 2" xfId="26630" xr:uid="{00000000-0005-0000-0000-0000BB610000}"/>
    <cellStyle name="Normal 2 2 4 9 2_CountryRegionMap" xfId="34560" xr:uid="{00000000-0005-0000-0000-0000BC610000}"/>
    <cellStyle name="Normal 2 2 4 9 3" xfId="13143" xr:uid="{00000000-0005-0000-0000-0000BD610000}"/>
    <cellStyle name="Normal 2 2 4 9 3 2" xfId="26631" xr:uid="{00000000-0005-0000-0000-0000BE610000}"/>
    <cellStyle name="Normal 2 2 4 9 3_CountryRegionMap" xfId="34561" xr:uid="{00000000-0005-0000-0000-0000BF610000}"/>
    <cellStyle name="Normal 2 2 4 9 4" xfId="26632" xr:uid="{00000000-0005-0000-0000-0000C0610000}"/>
    <cellStyle name="Normal 2 2 4 9_Attribute (16-17)" xfId="13144" xr:uid="{00000000-0005-0000-0000-0000C1610000}"/>
    <cellStyle name="Normal 2 2 4_Attribute (16-17)" xfId="13145" xr:uid="{00000000-0005-0000-0000-0000C2610000}"/>
    <cellStyle name="Normal 2 2 5" xfId="13146" xr:uid="{00000000-0005-0000-0000-0000C3610000}"/>
    <cellStyle name="Normal 2 2 5 10" xfId="26633" xr:uid="{00000000-0005-0000-0000-0000C4610000}"/>
    <cellStyle name="Normal 2 2 5 2" xfId="13147" xr:uid="{00000000-0005-0000-0000-0000C5610000}"/>
    <cellStyle name="Normal 2 2 5 2 2" xfId="13148" xr:uid="{00000000-0005-0000-0000-0000C6610000}"/>
    <cellStyle name="Normal 2 2 5 2 2 2" xfId="13149" xr:uid="{00000000-0005-0000-0000-0000C7610000}"/>
    <cellStyle name="Normal 2 2 5 2 2 2 2" xfId="26634" xr:uid="{00000000-0005-0000-0000-0000C8610000}"/>
    <cellStyle name="Normal 2 2 5 2 2 2_CountryRegionMap" xfId="34562" xr:uid="{00000000-0005-0000-0000-0000C9610000}"/>
    <cellStyle name="Normal 2 2 5 2 2 3" xfId="13150" xr:uid="{00000000-0005-0000-0000-0000CA610000}"/>
    <cellStyle name="Normal 2 2 5 2 2 3 2" xfId="26635" xr:uid="{00000000-0005-0000-0000-0000CB610000}"/>
    <cellStyle name="Normal 2 2 5 2 2 3_CountryRegionMap" xfId="34563" xr:uid="{00000000-0005-0000-0000-0000CC610000}"/>
    <cellStyle name="Normal 2 2 5 2 2 4" xfId="26636" xr:uid="{00000000-0005-0000-0000-0000CD610000}"/>
    <cellStyle name="Normal 2 2 5 2 2_Attribute (16-17)" xfId="13151" xr:uid="{00000000-0005-0000-0000-0000CE610000}"/>
    <cellStyle name="Normal 2 2 5 2 3" xfId="13152" xr:uid="{00000000-0005-0000-0000-0000CF610000}"/>
    <cellStyle name="Normal 2 2 5 2 3 2" xfId="26637" xr:uid="{00000000-0005-0000-0000-0000D0610000}"/>
    <cellStyle name="Normal 2 2 5 2 3_CountryRegionMap" xfId="34564" xr:uid="{00000000-0005-0000-0000-0000D1610000}"/>
    <cellStyle name="Normal 2 2 5 2 4" xfId="26638" xr:uid="{00000000-0005-0000-0000-0000D2610000}"/>
    <cellStyle name="Normal 2 2 5 2 5" xfId="26639" xr:uid="{00000000-0005-0000-0000-0000D3610000}"/>
    <cellStyle name="Normal 2 2 5 2 6" xfId="26640" xr:uid="{00000000-0005-0000-0000-0000D4610000}"/>
    <cellStyle name="Normal 2 2 5 2 7" xfId="26641" xr:uid="{00000000-0005-0000-0000-0000D5610000}"/>
    <cellStyle name="Normal 2 2 5 2 8" xfId="26642" xr:uid="{00000000-0005-0000-0000-0000D6610000}"/>
    <cellStyle name="Normal 2 2 5 2 9" xfId="26643" xr:uid="{00000000-0005-0000-0000-0000D7610000}"/>
    <cellStyle name="Normal 2 2 5 2_Attribute (16-17)" xfId="13153" xr:uid="{00000000-0005-0000-0000-0000D8610000}"/>
    <cellStyle name="Normal 2 2 5 3" xfId="13154" xr:uid="{00000000-0005-0000-0000-0000D9610000}"/>
    <cellStyle name="Normal 2 2 5 3 2" xfId="13155" xr:uid="{00000000-0005-0000-0000-0000DA610000}"/>
    <cellStyle name="Normal 2 2 5 3 2 2" xfId="13156" xr:uid="{00000000-0005-0000-0000-0000DB610000}"/>
    <cellStyle name="Normal 2 2 5 3 2 2 2" xfId="26644" xr:uid="{00000000-0005-0000-0000-0000DC610000}"/>
    <cellStyle name="Normal 2 2 5 3 2 2_CountryRegionMap" xfId="34565" xr:uid="{00000000-0005-0000-0000-0000DD610000}"/>
    <cellStyle name="Normal 2 2 5 3 2 3" xfId="13157" xr:uid="{00000000-0005-0000-0000-0000DE610000}"/>
    <cellStyle name="Normal 2 2 5 3 2 3 2" xfId="26645" xr:uid="{00000000-0005-0000-0000-0000DF610000}"/>
    <cellStyle name="Normal 2 2 5 3 2 3_CountryRegionMap" xfId="34566" xr:uid="{00000000-0005-0000-0000-0000E0610000}"/>
    <cellStyle name="Normal 2 2 5 3 2 4" xfId="26646" xr:uid="{00000000-0005-0000-0000-0000E1610000}"/>
    <cellStyle name="Normal 2 2 5 3 2_Attribute (16-17)" xfId="13158" xr:uid="{00000000-0005-0000-0000-0000E2610000}"/>
    <cellStyle name="Normal 2 2 5 3 3" xfId="13159" xr:uid="{00000000-0005-0000-0000-0000E3610000}"/>
    <cellStyle name="Normal 2 2 5 3 3 2" xfId="26647" xr:uid="{00000000-0005-0000-0000-0000E4610000}"/>
    <cellStyle name="Normal 2 2 5 3 3_CountryRegionMap" xfId="34567" xr:uid="{00000000-0005-0000-0000-0000E5610000}"/>
    <cellStyle name="Normal 2 2 5 3 4" xfId="26648" xr:uid="{00000000-0005-0000-0000-0000E6610000}"/>
    <cellStyle name="Normal 2 2 5 3 5" xfId="26649" xr:uid="{00000000-0005-0000-0000-0000E7610000}"/>
    <cellStyle name="Normal 2 2 5 3 6" xfId="26650" xr:uid="{00000000-0005-0000-0000-0000E8610000}"/>
    <cellStyle name="Normal 2 2 5 3 7" xfId="26651" xr:uid="{00000000-0005-0000-0000-0000E9610000}"/>
    <cellStyle name="Normal 2 2 5 3_Attribute (16-17)" xfId="13160" xr:uid="{00000000-0005-0000-0000-0000EA610000}"/>
    <cellStyle name="Normal 2 2 5 4" xfId="13161" xr:uid="{00000000-0005-0000-0000-0000EB610000}"/>
    <cellStyle name="Normal 2 2 5 4 2" xfId="13162" xr:uid="{00000000-0005-0000-0000-0000EC610000}"/>
    <cellStyle name="Normal 2 2 5 4 2 2" xfId="13163" xr:uid="{00000000-0005-0000-0000-0000ED610000}"/>
    <cellStyle name="Normal 2 2 5 4 2 2 2" xfId="26652" xr:uid="{00000000-0005-0000-0000-0000EE610000}"/>
    <cellStyle name="Normal 2 2 5 4 2 2_CountryRegionMap" xfId="34568" xr:uid="{00000000-0005-0000-0000-0000EF610000}"/>
    <cellStyle name="Normal 2 2 5 4 2 3" xfId="13164" xr:uid="{00000000-0005-0000-0000-0000F0610000}"/>
    <cellStyle name="Normal 2 2 5 4 2 3 2" xfId="26653" xr:uid="{00000000-0005-0000-0000-0000F1610000}"/>
    <cellStyle name="Normal 2 2 5 4 2 3_CountryRegionMap" xfId="34569" xr:uid="{00000000-0005-0000-0000-0000F2610000}"/>
    <cellStyle name="Normal 2 2 5 4 2 4" xfId="26654" xr:uid="{00000000-0005-0000-0000-0000F3610000}"/>
    <cellStyle name="Normal 2 2 5 4 2_Attribute (16-17)" xfId="13165" xr:uid="{00000000-0005-0000-0000-0000F4610000}"/>
    <cellStyle name="Normal 2 2 5 4 3" xfId="13166" xr:uid="{00000000-0005-0000-0000-0000F5610000}"/>
    <cellStyle name="Normal 2 2 5 4 3 2" xfId="26655" xr:uid="{00000000-0005-0000-0000-0000F6610000}"/>
    <cellStyle name="Normal 2 2 5 4 3_CountryRegionMap" xfId="34570" xr:uid="{00000000-0005-0000-0000-0000F7610000}"/>
    <cellStyle name="Normal 2 2 5 4 4" xfId="26656" xr:uid="{00000000-0005-0000-0000-0000F8610000}"/>
    <cellStyle name="Normal 2 2 5 4 5" xfId="26657" xr:uid="{00000000-0005-0000-0000-0000F9610000}"/>
    <cellStyle name="Normal 2 2 5 4 6" xfId="26658" xr:uid="{00000000-0005-0000-0000-0000FA610000}"/>
    <cellStyle name="Normal 2 2 5 4 7" xfId="26659" xr:uid="{00000000-0005-0000-0000-0000FB610000}"/>
    <cellStyle name="Normal 2 2 5 4_Attribute (16-17)" xfId="13167" xr:uid="{00000000-0005-0000-0000-0000FC610000}"/>
    <cellStyle name="Normal 2 2 5 5" xfId="13168" xr:uid="{00000000-0005-0000-0000-0000FD610000}"/>
    <cellStyle name="Normal 2 2 5 6" xfId="13169" xr:uid="{00000000-0005-0000-0000-0000FE610000}"/>
    <cellStyle name="Normal 2 2 5 6 2" xfId="13170" xr:uid="{00000000-0005-0000-0000-0000FF610000}"/>
    <cellStyle name="Normal 2 2 5 6 2 2" xfId="13171" xr:uid="{00000000-0005-0000-0000-000000620000}"/>
    <cellStyle name="Normal 2 2 5 6 2 2 2" xfId="26660" xr:uid="{00000000-0005-0000-0000-000001620000}"/>
    <cellStyle name="Normal 2 2 5 6 2 2_CountryRegionMap" xfId="34571" xr:uid="{00000000-0005-0000-0000-000002620000}"/>
    <cellStyle name="Normal 2 2 5 6 2 3" xfId="13172" xr:uid="{00000000-0005-0000-0000-000003620000}"/>
    <cellStyle name="Normal 2 2 5 6 2 3 2" xfId="26661" xr:uid="{00000000-0005-0000-0000-000004620000}"/>
    <cellStyle name="Normal 2 2 5 6 2 3_CountryRegionMap" xfId="34572" xr:uid="{00000000-0005-0000-0000-000005620000}"/>
    <cellStyle name="Normal 2 2 5 6 2 4" xfId="26662" xr:uid="{00000000-0005-0000-0000-000006620000}"/>
    <cellStyle name="Normal 2 2 5 6 2_Attribute (16-17)" xfId="13173" xr:uid="{00000000-0005-0000-0000-000007620000}"/>
    <cellStyle name="Normal 2 2 5 6 3" xfId="13174" xr:uid="{00000000-0005-0000-0000-000008620000}"/>
    <cellStyle name="Normal 2 2 5 6 3 2" xfId="26663" xr:uid="{00000000-0005-0000-0000-000009620000}"/>
    <cellStyle name="Normal 2 2 5 6 3_CountryRegionMap" xfId="34573" xr:uid="{00000000-0005-0000-0000-00000A620000}"/>
    <cellStyle name="Normal 2 2 5 6 4" xfId="26664" xr:uid="{00000000-0005-0000-0000-00000B620000}"/>
    <cellStyle name="Normal 2 2 5 6_Attribute (16-17)" xfId="13175" xr:uid="{00000000-0005-0000-0000-00000C620000}"/>
    <cellStyle name="Normal 2 2 5 7" xfId="13176" xr:uid="{00000000-0005-0000-0000-00000D620000}"/>
    <cellStyle name="Normal 2 2 5 7 2" xfId="13177" xr:uid="{00000000-0005-0000-0000-00000E620000}"/>
    <cellStyle name="Normal 2 2 5 7 2 2" xfId="13178" xr:uid="{00000000-0005-0000-0000-00000F620000}"/>
    <cellStyle name="Normal 2 2 5 7 2 2 2" xfId="26665" xr:uid="{00000000-0005-0000-0000-000010620000}"/>
    <cellStyle name="Normal 2 2 5 7 2 2_CountryRegionMap" xfId="34574" xr:uid="{00000000-0005-0000-0000-000011620000}"/>
    <cellStyle name="Normal 2 2 5 7 2 3" xfId="13179" xr:uid="{00000000-0005-0000-0000-000012620000}"/>
    <cellStyle name="Normal 2 2 5 7 2 3 2" xfId="26666" xr:uid="{00000000-0005-0000-0000-000013620000}"/>
    <cellStyle name="Normal 2 2 5 7 2 3_CountryRegionMap" xfId="34575" xr:uid="{00000000-0005-0000-0000-000014620000}"/>
    <cellStyle name="Normal 2 2 5 7 2 4" xfId="26667" xr:uid="{00000000-0005-0000-0000-000015620000}"/>
    <cellStyle name="Normal 2 2 5 7 2_Attribute (16-17)" xfId="13180" xr:uid="{00000000-0005-0000-0000-000016620000}"/>
    <cellStyle name="Normal 2 2 5 7 3" xfId="13181" xr:uid="{00000000-0005-0000-0000-000017620000}"/>
    <cellStyle name="Normal 2 2 5 7 3 2" xfId="26668" xr:uid="{00000000-0005-0000-0000-000018620000}"/>
    <cellStyle name="Normal 2 2 5 7 3_CountryRegionMap" xfId="34576" xr:uid="{00000000-0005-0000-0000-000019620000}"/>
    <cellStyle name="Normal 2 2 5 7 4" xfId="13182" xr:uid="{00000000-0005-0000-0000-00001A620000}"/>
    <cellStyle name="Normal 2 2 5 7 4 2" xfId="26669" xr:uid="{00000000-0005-0000-0000-00001B620000}"/>
    <cellStyle name="Normal 2 2 5 7 4_CountryRegionMap" xfId="34577" xr:uid="{00000000-0005-0000-0000-00001C620000}"/>
    <cellStyle name="Normal 2 2 5 7 5" xfId="26670" xr:uid="{00000000-0005-0000-0000-00001D620000}"/>
    <cellStyle name="Normal 2 2 5 7_Attribute (16-17)" xfId="13183" xr:uid="{00000000-0005-0000-0000-00001E620000}"/>
    <cellStyle name="Normal 2 2 5 8" xfId="13184" xr:uid="{00000000-0005-0000-0000-00001F620000}"/>
    <cellStyle name="Normal 2 2 5 8 2" xfId="13185" xr:uid="{00000000-0005-0000-0000-000020620000}"/>
    <cellStyle name="Normal 2 2 5 8 2 2" xfId="26671" xr:uid="{00000000-0005-0000-0000-000021620000}"/>
    <cellStyle name="Normal 2 2 5 8 2_CountryRegionMap" xfId="34578" xr:uid="{00000000-0005-0000-0000-000022620000}"/>
    <cellStyle name="Normal 2 2 5 8 3" xfId="13186" xr:uid="{00000000-0005-0000-0000-000023620000}"/>
    <cellStyle name="Normal 2 2 5 8 3 2" xfId="26672" xr:uid="{00000000-0005-0000-0000-000024620000}"/>
    <cellStyle name="Normal 2 2 5 8 3_CountryRegionMap" xfId="34579" xr:uid="{00000000-0005-0000-0000-000025620000}"/>
    <cellStyle name="Normal 2 2 5 8 4" xfId="26673" xr:uid="{00000000-0005-0000-0000-000026620000}"/>
    <cellStyle name="Normal 2 2 5 8_Attribute (16-17)" xfId="13187" xr:uid="{00000000-0005-0000-0000-000027620000}"/>
    <cellStyle name="Normal 2 2 5 9" xfId="13188" xr:uid="{00000000-0005-0000-0000-000028620000}"/>
    <cellStyle name="Normal 2 2 5 9 2" xfId="26674" xr:uid="{00000000-0005-0000-0000-000029620000}"/>
    <cellStyle name="Normal 2 2 5 9_CountryRegionMap" xfId="34580" xr:uid="{00000000-0005-0000-0000-00002A620000}"/>
    <cellStyle name="Normal 2 2 5_Attribute (16-17)" xfId="13189" xr:uid="{00000000-0005-0000-0000-00002B620000}"/>
    <cellStyle name="Normal 2 2 6" xfId="13190" xr:uid="{00000000-0005-0000-0000-00002C620000}"/>
    <cellStyle name="Normal 2 2 6 2" xfId="26675" xr:uid="{00000000-0005-0000-0000-00002D620000}"/>
    <cellStyle name="Normal 2 2 6_CountryRegionMap" xfId="34581" xr:uid="{00000000-0005-0000-0000-00002E620000}"/>
    <cellStyle name="Normal 2 2 7" xfId="13191" xr:uid="{00000000-0005-0000-0000-00002F620000}"/>
    <cellStyle name="Normal 2 2 7 2" xfId="13192" xr:uid="{00000000-0005-0000-0000-000030620000}"/>
    <cellStyle name="Normal 2 2 7 2 2" xfId="13193" xr:uid="{00000000-0005-0000-0000-000031620000}"/>
    <cellStyle name="Normal 2 2 7 2 2 2" xfId="26676" xr:uid="{00000000-0005-0000-0000-000032620000}"/>
    <cellStyle name="Normal 2 2 7 2 2_CountryRegionMap" xfId="34582" xr:uid="{00000000-0005-0000-0000-000033620000}"/>
    <cellStyle name="Normal 2 2 7 2 3" xfId="13194" xr:uid="{00000000-0005-0000-0000-000034620000}"/>
    <cellStyle name="Normal 2 2 7 2 3 2" xfId="26677" xr:uid="{00000000-0005-0000-0000-000035620000}"/>
    <cellStyle name="Normal 2 2 7 2 3_CountryRegionMap" xfId="34583" xr:uid="{00000000-0005-0000-0000-000036620000}"/>
    <cellStyle name="Normal 2 2 7 2 4" xfId="26678" xr:uid="{00000000-0005-0000-0000-000037620000}"/>
    <cellStyle name="Normal 2 2 7 2_Attribute (16-17)" xfId="13195" xr:uid="{00000000-0005-0000-0000-000038620000}"/>
    <cellStyle name="Normal 2 2 7 3" xfId="13196" xr:uid="{00000000-0005-0000-0000-000039620000}"/>
    <cellStyle name="Normal 2 2 7 3 2" xfId="26679" xr:uid="{00000000-0005-0000-0000-00003A620000}"/>
    <cellStyle name="Normal 2 2 7 3_CountryRegionMap" xfId="34584" xr:uid="{00000000-0005-0000-0000-00003B620000}"/>
    <cellStyle name="Normal 2 2 7 4" xfId="26680" xr:uid="{00000000-0005-0000-0000-00003C620000}"/>
    <cellStyle name="Normal 2 2 7 5" xfId="26681" xr:uid="{00000000-0005-0000-0000-00003D620000}"/>
    <cellStyle name="Normal 2 2 7 6" xfId="26682" xr:uid="{00000000-0005-0000-0000-00003E620000}"/>
    <cellStyle name="Normal 2 2 7 7" xfId="26683" xr:uid="{00000000-0005-0000-0000-00003F620000}"/>
    <cellStyle name="Normal 2 2 7 8" xfId="26684" xr:uid="{00000000-0005-0000-0000-000040620000}"/>
    <cellStyle name="Normal 2 2 7 9" xfId="26685" xr:uid="{00000000-0005-0000-0000-000041620000}"/>
    <cellStyle name="Normal 2 2 7_Attribute (16-17)" xfId="13197" xr:uid="{00000000-0005-0000-0000-000042620000}"/>
    <cellStyle name="Normal 2 2 8" xfId="13198" xr:uid="{00000000-0005-0000-0000-000043620000}"/>
    <cellStyle name="Normal 2 2 8 2" xfId="13199" xr:uid="{00000000-0005-0000-0000-000044620000}"/>
    <cellStyle name="Normal 2 2 8 2 2" xfId="13200" xr:uid="{00000000-0005-0000-0000-000045620000}"/>
    <cellStyle name="Normal 2 2 8 2 2 2" xfId="26686" xr:uid="{00000000-0005-0000-0000-000046620000}"/>
    <cellStyle name="Normal 2 2 8 2 2_CountryRegionMap" xfId="34585" xr:uid="{00000000-0005-0000-0000-000047620000}"/>
    <cellStyle name="Normal 2 2 8 2 3" xfId="13201" xr:uid="{00000000-0005-0000-0000-000048620000}"/>
    <cellStyle name="Normal 2 2 8 2 3 2" xfId="26687" xr:uid="{00000000-0005-0000-0000-000049620000}"/>
    <cellStyle name="Normal 2 2 8 2 3_CountryRegionMap" xfId="34586" xr:uid="{00000000-0005-0000-0000-00004A620000}"/>
    <cellStyle name="Normal 2 2 8 2 4" xfId="26688" xr:uid="{00000000-0005-0000-0000-00004B620000}"/>
    <cellStyle name="Normal 2 2 8 2_Attribute (16-17)" xfId="13202" xr:uid="{00000000-0005-0000-0000-00004C620000}"/>
    <cellStyle name="Normal 2 2 8 3" xfId="13203" xr:uid="{00000000-0005-0000-0000-00004D620000}"/>
    <cellStyle name="Normal 2 2 8 3 2" xfId="26689" xr:uid="{00000000-0005-0000-0000-00004E620000}"/>
    <cellStyle name="Normal 2 2 8 3_CountryRegionMap" xfId="34587" xr:uid="{00000000-0005-0000-0000-00004F620000}"/>
    <cellStyle name="Normal 2 2 8 4" xfId="26690" xr:uid="{00000000-0005-0000-0000-000050620000}"/>
    <cellStyle name="Normal 2 2 8 5" xfId="26691" xr:uid="{00000000-0005-0000-0000-000051620000}"/>
    <cellStyle name="Normal 2 2 8 6" xfId="26692" xr:uid="{00000000-0005-0000-0000-000052620000}"/>
    <cellStyle name="Normal 2 2 8 7" xfId="26693" xr:uid="{00000000-0005-0000-0000-000053620000}"/>
    <cellStyle name="Normal 2 2 8 8" xfId="26694" xr:uid="{00000000-0005-0000-0000-000054620000}"/>
    <cellStyle name="Normal 2 2 8 9" xfId="26695" xr:uid="{00000000-0005-0000-0000-000055620000}"/>
    <cellStyle name="Normal 2 2 8_Attribute (16-17)" xfId="13204" xr:uid="{00000000-0005-0000-0000-000056620000}"/>
    <cellStyle name="Normal 2 2 9" xfId="13205" xr:uid="{00000000-0005-0000-0000-000057620000}"/>
    <cellStyle name="Normal 2 2 9 2" xfId="26696" xr:uid="{00000000-0005-0000-0000-000058620000}"/>
    <cellStyle name="Normal 2 2 9 3" xfId="26697" xr:uid="{00000000-0005-0000-0000-000059620000}"/>
    <cellStyle name="Normal 2 2 9_CountryRegionMap" xfId="34588" xr:uid="{00000000-0005-0000-0000-00005A620000}"/>
    <cellStyle name="Normal 2 2_Attribute" xfId="18077" xr:uid="{00000000-0005-0000-0000-00005B620000}"/>
    <cellStyle name="Normal 2 3" xfId="287" xr:uid="{00000000-0005-0000-0000-00005C620000}"/>
    <cellStyle name="Normal 2 3 2" xfId="13206" xr:uid="{00000000-0005-0000-0000-00005D620000}"/>
    <cellStyle name="Normal 2 3 2 2" xfId="13207" xr:uid="{00000000-0005-0000-0000-00005E620000}"/>
    <cellStyle name="Normal 2 3 2 2 2" xfId="13208" xr:uid="{00000000-0005-0000-0000-00005F620000}"/>
    <cellStyle name="Normal 2 3 2 2 2 2" xfId="13209" xr:uid="{00000000-0005-0000-0000-000060620000}"/>
    <cellStyle name="Normal 2 3 2 2 2 2 2" xfId="26698" xr:uid="{00000000-0005-0000-0000-000061620000}"/>
    <cellStyle name="Normal 2 3 2 2 2 2_CountryRegionMap" xfId="34589" xr:uid="{00000000-0005-0000-0000-000062620000}"/>
    <cellStyle name="Normal 2 3 2 2 2 3" xfId="13210" xr:uid="{00000000-0005-0000-0000-000063620000}"/>
    <cellStyle name="Normal 2 3 2 2 2 3 2" xfId="26699" xr:uid="{00000000-0005-0000-0000-000064620000}"/>
    <cellStyle name="Normal 2 3 2 2 2 3_CountryRegionMap" xfId="34590" xr:uid="{00000000-0005-0000-0000-000065620000}"/>
    <cellStyle name="Normal 2 3 2 2 2 4" xfId="26700" xr:uid="{00000000-0005-0000-0000-000066620000}"/>
    <cellStyle name="Normal 2 3 2 2 2 5" xfId="26701" xr:uid="{00000000-0005-0000-0000-000067620000}"/>
    <cellStyle name="Normal 2 3 2 2 2_Attribute (16-17)" xfId="13211" xr:uid="{00000000-0005-0000-0000-000068620000}"/>
    <cellStyle name="Normal 2 3 2 2 3" xfId="13212" xr:uid="{00000000-0005-0000-0000-000069620000}"/>
    <cellStyle name="Normal 2 3 2 2 3 2" xfId="26702" xr:uid="{00000000-0005-0000-0000-00006A620000}"/>
    <cellStyle name="Normal 2 3 2 2 3_CountryRegionMap" xfId="34591" xr:uid="{00000000-0005-0000-0000-00006B620000}"/>
    <cellStyle name="Normal 2 3 2 2 4" xfId="26703" xr:uid="{00000000-0005-0000-0000-00006C620000}"/>
    <cellStyle name="Normal 2 3 2 2_Attribute (16-17)" xfId="13213" xr:uid="{00000000-0005-0000-0000-00006D620000}"/>
    <cellStyle name="Normal 2 3 2 3" xfId="13214" xr:uid="{00000000-0005-0000-0000-00006E620000}"/>
    <cellStyle name="Normal 2 3 2 3 2" xfId="26704" xr:uid="{00000000-0005-0000-0000-00006F620000}"/>
    <cellStyle name="Normal 2 3 2 3 3" xfId="26705" xr:uid="{00000000-0005-0000-0000-000070620000}"/>
    <cellStyle name="Normal 2 3 2 3 4" xfId="26706" xr:uid="{00000000-0005-0000-0000-000071620000}"/>
    <cellStyle name="Normal 2 3 2 3_CountryRegionMap" xfId="34592" xr:uid="{00000000-0005-0000-0000-000072620000}"/>
    <cellStyle name="Normal 2 3 2 4" xfId="13215" xr:uid="{00000000-0005-0000-0000-000073620000}"/>
    <cellStyle name="Normal 2 3 2 4 10" xfId="26707" xr:uid="{00000000-0005-0000-0000-000074620000}"/>
    <cellStyle name="Normal 2 3 2 4 2" xfId="13216" xr:uid="{00000000-0005-0000-0000-000075620000}"/>
    <cellStyle name="Normal 2 3 2 4 2 2" xfId="13217" xr:uid="{00000000-0005-0000-0000-000076620000}"/>
    <cellStyle name="Normal 2 3 2 4 2 2 2" xfId="26708" xr:uid="{00000000-0005-0000-0000-000077620000}"/>
    <cellStyle name="Normal 2 3 2 4 2 2_CountryRegionMap" xfId="34593" xr:uid="{00000000-0005-0000-0000-000078620000}"/>
    <cellStyle name="Normal 2 3 2 4 2 3" xfId="13218" xr:uid="{00000000-0005-0000-0000-000079620000}"/>
    <cellStyle name="Normal 2 3 2 4 2 3 2" xfId="26709" xr:uid="{00000000-0005-0000-0000-00007A620000}"/>
    <cellStyle name="Normal 2 3 2 4 2 3_CountryRegionMap" xfId="34594" xr:uid="{00000000-0005-0000-0000-00007B620000}"/>
    <cellStyle name="Normal 2 3 2 4 2 4" xfId="26710" xr:uid="{00000000-0005-0000-0000-00007C620000}"/>
    <cellStyle name="Normal 2 3 2 4 2_Attribute (16-17)" xfId="13219" xr:uid="{00000000-0005-0000-0000-00007D620000}"/>
    <cellStyle name="Normal 2 3 2 4 3" xfId="13220" xr:uid="{00000000-0005-0000-0000-00007E620000}"/>
    <cellStyle name="Normal 2 3 2 4 3 2" xfId="26711" xr:uid="{00000000-0005-0000-0000-00007F620000}"/>
    <cellStyle name="Normal 2 3 2 4 3_CountryRegionMap" xfId="34595" xr:uid="{00000000-0005-0000-0000-000080620000}"/>
    <cellStyle name="Normal 2 3 2 4 4" xfId="26712" xr:uid="{00000000-0005-0000-0000-000081620000}"/>
    <cellStyle name="Normal 2 3 2 4 5" xfId="26713" xr:uid="{00000000-0005-0000-0000-000082620000}"/>
    <cellStyle name="Normal 2 3 2 4 6" xfId="26714" xr:uid="{00000000-0005-0000-0000-000083620000}"/>
    <cellStyle name="Normal 2 3 2 4 7" xfId="26715" xr:uid="{00000000-0005-0000-0000-000084620000}"/>
    <cellStyle name="Normal 2 3 2 4 8" xfId="26716" xr:uid="{00000000-0005-0000-0000-000085620000}"/>
    <cellStyle name="Normal 2 3 2 4 9" xfId="26717" xr:uid="{00000000-0005-0000-0000-000086620000}"/>
    <cellStyle name="Normal 2 3 2 4_Attribute (16-17)" xfId="13221" xr:uid="{00000000-0005-0000-0000-000087620000}"/>
    <cellStyle name="Normal 2 3 2 5" xfId="13222" xr:uid="{00000000-0005-0000-0000-000088620000}"/>
    <cellStyle name="Normal 2 3 2 5 10" xfId="26718" xr:uid="{00000000-0005-0000-0000-000089620000}"/>
    <cellStyle name="Normal 2 3 2 5 2" xfId="13223" xr:uid="{00000000-0005-0000-0000-00008A620000}"/>
    <cellStyle name="Normal 2 3 2 5 2 2" xfId="13224" xr:uid="{00000000-0005-0000-0000-00008B620000}"/>
    <cellStyle name="Normal 2 3 2 5 2 2 2" xfId="26719" xr:uid="{00000000-0005-0000-0000-00008C620000}"/>
    <cellStyle name="Normal 2 3 2 5 2 2_CountryRegionMap" xfId="34596" xr:uid="{00000000-0005-0000-0000-00008D620000}"/>
    <cellStyle name="Normal 2 3 2 5 2 3" xfId="13225" xr:uid="{00000000-0005-0000-0000-00008E620000}"/>
    <cellStyle name="Normal 2 3 2 5 2 3 2" xfId="26720" xr:uid="{00000000-0005-0000-0000-00008F620000}"/>
    <cellStyle name="Normal 2 3 2 5 2 3_CountryRegionMap" xfId="34597" xr:uid="{00000000-0005-0000-0000-000090620000}"/>
    <cellStyle name="Normal 2 3 2 5 2 4" xfId="26721" xr:uid="{00000000-0005-0000-0000-000091620000}"/>
    <cellStyle name="Normal 2 3 2 5 2_Attribute (16-17)" xfId="13226" xr:uid="{00000000-0005-0000-0000-000092620000}"/>
    <cellStyle name="Normal 2 3 2 5 3" xfId="13227" xr:uid="{00000000-0005-0000-0000-000093620000}"/>
    <cellStyle name="Normal 2 3 2 5 3 2" xfId="26722" xr:uid="{00000000-0005-0000-0000-000094620000}"/>
    <cellStyle name="Normal 2 3 2 5 3_CountryRegionMap" xfId="34598" xr:uid="{00000000-0005-0000-0000-000095620000}"/>
    <cellStyle name="Normal 2 3 2 5 4" xfId="13228" xr:uid="{00000000-0005-0000-0000-000096620000}"/>
    <cellStyle name="Normal 2 3 2 5 4 2" xfId="26723" xr:uid="{00000000-0005-0000-0000-000097620000}"/>
    <cellStyle name="Normal 2 3 2 5 4_CountryRegionMap" xfId="34599" xr:uid="{00000000-0005-0000-0000-000098620000}"/>
    <cellStyle name="Normal 2 3 2 5 5" xfId="26724" xr:uid="{00000000-0005-0000-0000-000099620000}"/>
    <cellStyle name="Normal 2 3 2 5 6" xfId="26725" xr:uid="{00000000-0005-0000-0000-00009A620000}"/>
    <cellStyle name="Normal 2 3 2 5 7" xfId="26726" xr:uid="{00000000-0005-0000-0000-00009B620000}"/>
    <cellStyle name="Normal 2 3 2 5 8" xfId="26727" xr:uid="{00000000-0005-0000-0000-00009C620000}"/>
    <cellStyle name="Normal 2 3 2 5 9" xfId="26728" xr:uid="{00000000-0005-0000-0000-00009D620000}"/>
    <cellStyle name="Normal 2 3 2 5_Attribute (16-17)" xfId="13229" xr:uid="{00000000-0005-0000-0000-00009E620000}"/>
    <cellStyle name="Normal 2 3 2 6" xfId="13230" xr:uid="{00000000-0005-0000-0000-00009F620000}"/>
    <cellStyle name="Normal 2 3 2 6 2" xfId="13231" xr:uid="{00000000-0005-0000-0000-0000A0620000}"/>
    <cellStyle name="Normal 2 3 2 6 2 2" xfId="26729" xr:uid="{00000000-0005-0000-0000-0000A1620000}"/>
    <cellStyle name="Normal 2 3 2 6 2_CountryRegionMap" xfId="34600" xr:uid="{00000000-0005-0000-0000-0000A2620000}"/>
    <cellStyle name="Normal 2 3 2 6 3" xfId="13232" xr:uid="{00000000-0005-0000-0000-0000A3620000}"/>
    <cellStyle name="Normal 2 3 2 6 3 2" xfId="26730" xr:uid="{00000000-0005-0000-0000-0000A4620000}"/>
    <cellStyle name="Normal 2 3 2 6 3_CountryRegionMap" xfId="34601" xr:uid="{00000000-0005-0000-0000-0000A5620000}"/>
    <cellStyle name="Normal 2 3 2 6 4" xfId="26731" xr:uid="{00000000-0005-0000-0000-0000A6620000}"/>
    <cellStyle name="Normal 2 3 2 6 5" xfId="26732" xr:uid="{00000000-0005-0000-0000-0000A7620000}"/>
    <cellStyle name="Normal 2 3 2 6_Attribute (16-17)" xfId="13233" xr:uid="{00000000-0005-0000-0000-0000A8620000}"/>
    <cellStyle name="Normal 2 3 2 7" xfId="13234" xr:uid="{00000000-0005-0000-0000-0000A9620000}"/>
    <cellStyle name="Normal 2 3 2 7 2" xfId="26733" xr:uid="{00000000-0005-0000-0000-0000AA620000}"/>
    <cellStyle name="Normal 2 3 2 7 3" xfId="26734" xr:uid="{00000000-0005-0000-0000-0000AB620000}"/>
    <cellStyle name="Normal 2 3 2 7_CountryRegionMap" xfId="34602" xr:uid="{00000000-0005-0000-0000-0000AC620000}"/>
    <cellStyle name="Normal 2 3 2 8" xfId="26735" xr:uid="{00000000-0005-0000-0000-0000AD620000}"/>
    <cellStyle name="Normal 2 3 2_Attribute (16-17)" xfId="13235" xr:uid="{00000000-0005-0000-0000-0000AE620000}"/>
    <cellStyle name="Normal 2 3 3" xfId="26736" xr:uid="{00000000-0005-0000-0000-0000AF620000}"/>
    <cellStyle name="Normal 2 3 3 2" xfId="26737" xr:uid="{00000000-0005-0000-0000-0000B0620000}"/>
    <cellStyle name="Normal 2 3 3 2 2" xfId="26738" xr:uid="{00000000-0005-0000-0000-0000B1620000}"/>
    <cellStyle name="Normal 2 3 3 2_CountryRegionMap" xfId="34604" xr:uid="{00000000-0005-0000-0000-0000B2620000}"/>
    <cellStyle name="Normal 2 3 3 3" xfId="26739" xr:uid="{00000000-0005-0000-0000-0000B3620000}"/>
    <cellStyle name="Normal 2 3 3 4" xfId="26740" xr:uid="{00000000-0005-0000-0000-0000B4620000}"/>
    <cellStyle name="Normal 2 3 3 5" xfId="26741" xr:uid="{00000000-0005-0000-0000-0000B5620000}"/>
    <cellStyle name="Normal 2 3 3 6" xfId="26742" xr:uid="{00000000-0005-0000-0000-0000B6620000}"/>
    <cellStyle name="Normal 2 3 3_CountryRegionMap" xfId="34603" xr:uid="{00000000-0005-0000-0000-0000B7620000}"/>
    <cellStyle name="Normal 2 3 4" xfId="26743" xr:uid="{00000000-0005-0000-0000-0000B8620000}"/>
    <cellStyle name="Normal 2 3 4 2" xfId="26744" xr:uid="{00000000-0005-0000-0000-0000B9620000}"/>
    <cellStyle name="Normal 2 3 4_CountryRegionMap" xfId="34605" xr:uid="{00000000-0005-0000-0000-0000BA620000}"/>
    <cellStyle name="Normal 2 3 5" xfId="26745" xr:uid="{00000000-0005-0000-0000-0000BB620000}"/>
    <cellStyle name="Normal 2 3 5 2" xfId="26746" xr:uid="{00000000-0005-0000-0000-0000BC620000}"/>
    <cellStyle name="Normal 2 3 5_CountryRegionMap" xfId="34606" xr:uid="{00000000-0005-0000-0000-0000BD620000}"/>
    <cellStyle name="Normal 2 3 6" xfId="26747" xr:uid="{00000000-0005-0000-0000-0000BE620000}"/>
    <cellStyle name="Normal 2 3 7" xfId="26748" xr:uid="{00000000-0005-0000-0000-0000BF620000}"/>
    <cellStyle name="Normal 2 3 8" xfId="26749" xr:uid="{00000000-0005-0000-0000-0000C0620000}"/>
    <cellStyle name="Normal 2 3 9" xfId="26750" xr:uid="{00000000-0005-0000-0000-0000C1620000}"/>
    <cellStyle name="Normal 2 3_Attribute" xfId="18079" xr:uid="{00000000-0005-0000-0000-0000C2620000}"/>
    <cellStyle name="Normal 2 4" xfId="315" xr:uid="{00000000-0005-0000-0000-0000C3620000}"/>
    <cellStyle name="Normal 2 4 10" xfId="13236" xr:uid="{00000000-0005-0000-0000-0000C4620000}"/>
    <cellStyle name="Normal 2 4 10 2" xfId="13237" xr:uid="{00000000-0005-0000-0000-0000C5620000}"/>
    <cellStyle name="Normal 2 4 10 2 2" xfId="13238" xr:uid="{00000000-0005-0000-0000-0000C6620000}"/>
    <cellStyle name="Normal 2 4 10 2 2 2" xfId="26751" xr:uid="{00000000-0005-0000-0000-0000C7620000}"/>
    <cellStyle name="Normal 2 4 10 2 2_CountryRegionMap" xfId="34607" xr:uid="{00000000-0005-0000-0000-0000C8620000}"/>
    <cellStyle name="Normal 2 4 10 2 3" xfId="13239" xr:uid="{00000000-0005-0000-0000-0000C9620000}"/>
    <cellStyle name="Normal 2 4 10 2 3 2" xfId="26752" xr:uid="{00000000-0005-0000-0000-0000CA620000}"/>
    <cellStyle name="Normal 2 4 10 2 3_CountryRegionMap" xfId="34608" xr:uid="{00000000-0005-0000-0000-0000CB620000}"/>
    <cellStyle name="Normal 2 4 10 2 4" xfId="26753" xr:uid="{00000000-0005-0000-0000-0000CC620000}"/>
    <cellStyle name="Normal 2 4 10 2_Attribute (16-17)" xfId="13240" xr:uid="{00000000-0005-0000-0000-0000CD620000}"/>
    <cellStyle name="Normal 2 4 10 3" xfId="13241" xr:uid="{00000000-0005-0000-0000-0000CE620000}"/>
    <cellStyle name="Normal 2 4 10 3 2" xfId="26754" xr:uid="{00000000-0005-0000-0000-0000CF620000}"/>
    <cellStyle name="Normal 2 4 10 3_CountryRegionMap" xfId="34609" xr:uid="{00000000-0005-0000-0000-0000D0620000}"/>
    <cellStyle name="Normal 2 4 10 4" xfId="13242" xr:uid="{00000000-0005-0000-0000-0000D1620000}"/>
    <cellStyle name="Normal 2 4 10 4 2" xfId="26755" xr:uid="{00000000-0005-0000-0000-0000D2620000}"/>
    <cellStyle name="Normal 2 4 10 4_CountryRegionMap" xfId="34610" xr:uid="{00000000-0005-0000-0000-0000D3620000}"/>
    <cellStyle name="Normal 2 4 10 5" xfId="26756" xr:uid="{00000000-0005-0000-0000-0000D4620000}"/>
    <cellStyle name="Normal 2 4 10_Attribute (16-17)" xfId="13243" xr:uid="{00000000-0005-0000-0000-0000D5620000}"/>
    <cellStyle name="Normal 2 4 11" xfId="13244" xr:uid="{00000000-0005-0000-0000-0000D6620000}"/>
    <cellStyle name="Normal 2 4 11 2" xfId="13245" xr:uid="{00000000-0005-0000-0000-0000D7620000}"/>
    <cellStyle name="Normal 2 4 11 2 2" xfId="26757" xr:uid="{00000000-0005-0000-0000-0000D8620000}"/>
    <cellStyle name="Normal 2 4 11 2_CountryRegionMap" xfId="34611" xr:uid="{00000000-0005-0000-0000-0000D9620000}"/>
    <cellStyle name="Normal 2 4 11 3" xfId="13246" xr:uid="{00000000-0005-0000-0000-0000DA620000}"/>
    <cellStyle name="Normal 2 4 11 3 2" xfId="26758" xr:uid="{00000000-0005-0000-0000-0000DB620000}"/>
    <cellStyle name="Normal 2 4 11 3_CountryRegionMap" xfId="34612" xr:uid="{00000000-0005-0000-0000-0000DC620000}"/>
    <cellStyle name="Normal 2 4 11 4" xfId="26759" xr:uid="{00000000-0005-0000-0000-0000DD620000}"/>
    <cellStyle name="Normal 2 4 11_Attribute (16-17)" xfId="13247" xr:uid="{00000000-0005-0000-0000-0000DE620000}"/>
    <cellStyle name="Normal 2 4 12" xfId="13248" xr:uid="{00000000-0005-0000-0000-0000DF620000}"/>
    <cellStyle name="Normal 2 4 12 2" xfId="26760" xr:uid="{00000000-0005-0000-0000-0000E0620000}"/>
    <cellStyle name="Normal 2 4 12_CountryRegionMap" xfId="34613" xr:uid="{00000000-0005-0000-0000-0000E1620000}"/>
    <cellStyle name="Normal 2 4 13" xfId="26761" xr:uid="{00000000-0005-0000-0000-0000E2620000}"/>
    <cellStyle name="Normal 2 4 14" xfId="26762" xr:uid="{00000000-0005-0000-0000-0000E3620000}"/>
    <cellStyle name="Normal 2 4 15" xfId="26763" xr:uid="{00000000-0005-0000-0000-0000E4620000}"/>
    <cellStyle name="Normal 2 4 16" xfId="26764" xr:uid="{00000000-0005-0000-0000-0000E5620000}"/>
    <cellStyle name="Normal 2 4 17" xfId="26765" xr:uid="{00000000-0005-0000-0000-0000E6620000}"/>
    <cellStyle name="Normal 2 4 18" xfId="26766" xr:uid="{00000000-0005-0000-0000-0000E7620000}"/>
    <cellStyle name="Normal 2 4 2" xfId="13249" xr:uid="{00000000-0005-0000-0000-0000E8620000}"/>
    <cellStyle name="Normal 2 4 2 10" xfId="13250" xr:uid="{00000000-0005-0000-0000-0000E9620000}"/>
    <cellStyle name="Normal 2 4 2 10 2" xfId="26767" xr:uid="{00000000-0005-0000-0000-0000EA620000}"/>
    <cellStyle name="Normal 2 4 2 10_CountryRegionMap" xfId="34614" xr:uid="{00000000-0005-0000-0000-0000EB620000}"/>
    <cellStyle name="Normal 2 4 2 11" xfId="26768" xr:uid="{00000000-0005-0000-0000-0000EC620000}"/>
    <cellStyle name="Normal 2 4 2 2" xfId="13251" xr:uid="{00000000-0005-0000-0000-0000ED620000}"/>
    <cellStyle name="Normal 2 4 2 2 10" xfId="26769" xr:uid="{00000000-0005-0000-0000-0000EE620000}"/>
    <cellStyle name="Normal 2 4 2 2 2" xfId="13252" xr:uid="{00000000-0005-0000-0000-0000EF620000}"/>
    <cellStyle name="Normal 2 4 2 2 2 2" xfId="13253" xr:uid="{00000000-0005-0000-0000-0000F0620000}"/>
    <cellStyle name="Normal 2 4 2 2 2 2 2" xfId="13254" xr:uid="{00000000-0005-0000-0000-0000F1620000}"/>
    <cellStyle name="Normal 2 4 2 2 2 2 2 2" xfId="26770" xr:uid="{00000000-0005-0000-0000-0000F2620000}"/>
    <cellStyle name="Normal 2 4 2 2 2 2 2_CountryRegionMap" xfId="34615" xr:uid="{00000000-0005-0000-0000-0000F3620000}"/>
    <cellStyle name="Normal 2 4 2 2 2 2 3" xfId="13255" xr:uid="{00000000-0005-0000-0000-0000F4620000}"/>
    <cellStyle name="Normal 2 4 2 2 2 2 3 2" xfId="26771" xr:uid="{00000000-0005-0000-0000-0000F5620000}"/>
    <cellStyle name="Normal 2 4 2 2 2 2 3_CountryRegionMap" xfId="34616" xr:uid="{00000000-0005-0000-0000-0000F6620000}"/>
    <cellStyle name="Normal 2 4 2 2 2 2 4" xfId="26772" xr:uid="{00000000-0005-0000-0000-0000F7620000}"/>
    <cellStyle name="Normal 2 4 2 2 2 2_Attribute (16-17)" xfId="13256" xr:uid="{00000000-0005-0000-0000-0000F8620000}"/>
    <cellStyle name="Normal 2 4 2 2 2 3" xfId="13257" xr:uid="{00000000-0005-0000-0000-0000F9620000}"/>
    <cellStyle name="Normal 2 4 2 2 2 3 2" xfId="26773" xr:uid="{00000000-0005-0000-0000-0000FA620000}"/>
    <cellStyle name="Normal 2 4 2 2 2 3_CountryRegionMap" xfId="34617" xr:uid="{00000000-0005-0000-0000-0000FB620000}"/>
    <cellStyle name="Normal 2 4 2 2 2 4" xfId="26774" xr:uid="{00000000-0005-0000-0000-0000FC620000}"/>
    <cellStyle name="Normal 2 4 2 2 2 5" xfId="26775" xr:uid="{00000000-0005-0000-0000-0000FD620000}"/>
    <cellStyle name="Normal 2 4 2 2 2 6" xfId="26776" xr:uid="{00000000-0005-0000-0000-0000FE620000}"/>
    <cellStyle name="Normal 2 4 2 2 2 7" xfId="26777" xr:uid="{00000000-0005-0000-0000-0000FF620000}"/>
    <cellStyle name="Normal 2 4 2 2 2_Attribute (16-17)" xfId="13258" xr:uid="{00000000-0005-0000-0000-000000630000}"/>
    <cellStyle name="Normal 2 4 2 2 3" xfId="13259" xr:uid="{00000000-0005-0000-0000-000001630000}"/>
    <cellStyle name="Normal 2 4 2 2 3 2" xfId="13260" xr:uid="{00000000-0005-0000-0000-000002630000}"/>
    <cellStyle name="Normal 2 4 2 2 3 2 2" xfId="13261" xr:uid="{00000000-0005-0000-0000-000003630000}"/>
    <cellStyle name="Normal 2 4 2 2 3 2 2 2" xfId="26778" xr:uid="{00000000-0005-0000-0000-000004630000}"/>
    <cellStyle name="Normal 2 4 2 2 3 2 2_CountryRegionMap" xfId="34618" xr:uid="{00000000-0005-0000-0000-000005630000}"/>
    <cellStyle name="Normal 2 4 2 2 3 2 3" xfId="13262" xr:uid="{00000000-0005-0000-0000-000006630000}"/>
    <cellStyle name="Normal 2 4 2 2 3 2 3 2" xfId="26779" xr:uid="{00000000-0005-0000-0000-000007630000}"/>
    <cellStyle name="Normal 2 4 2 2 3 2 3_CountryRegionMap" xfId="34619" xr:uid="{00000000-0005-0000-0000-000008630000}"/>
    <cellStyle name="Normal 2 4 2 2 3 2 4" xfId="26780" xr:uid="{00000000-0005-0000-0000-000009630000}"/>
    <cellStyle name="Normal 2 4 2 2 3 2_Attribute (16-17)" xfId="13263" xr:uid="{00000000-0005-0000-0000-00000A630000}"/>
    <cellStyle name="Normal 2 4 2 2 3 3" xfId="13264" xr:uid="{00000000-0005-0000-0000-00000B630000}"/>
    <cellStyle name="Normal 2 4 2 2 3 3 2" xfId="26781" xr:uid="{00000000-0005-0000-0000-00000C630000}"/>
    <cellStyle name="Normal 2 4 2 2 3 3_CountryRegionMap" xfId="34620" xr:uid="{00000000-0005-0000-0000-00000D630000}"/>
    <cellStyle name="Normal 2 4 2 2 3 4" xfId="26782" xr:uid="{00000000-0005-0000-0000-00000E630000}"/>
    <cellStyle name="Normal 2 4 2 2 3 5" xfId="26783" xr:uid="{00000000-0005-0000-0000-00000F630000}"/>
    <cellStyle name="Normal 2 4 2 2 3 6" xfId="26784" xr:uid="{00000000-0005-0000-0000-000010630000}"/>
    <cellStyle name="Normal 2 4 2 2 3 7" xfId="26785" xr:uid="{00000000-0005-0000-0000-000011630000}"/>
    <cellStyle name="Normal 2 4 2 2 3_Attribute (16-17)" xfId="13265" xr:uid="{00000000-0005-0000-0000-000012630000}"/>
    <cellStyle name="Normal 2 4 2 2 4" xfId="13266" xr:uid="{00000000-0005-0000-0000-000013630000}"/>
    <cellStyle name="Normal 2 4 2 2 4 2" xfId="13267" xr:uid="{00000000-0005-0000-0000-000014630000}"/>
    <cellStyle name="Normal 2 4 2 2 4 2 2" xfId="13268" xr:uid="{00000000-0005-0000-0000-000015630000}"/>
    <cellStyle name="Normal 2 4 2 2 4 2 2 2" xfId="26786" xr:uid="{00000000-0005-0000-0000-000016630000}"/>
    <cellStyle name="Normal 2 4 2 2 4 2 2_CountryRegionMap" xfId="34621" xr:uid="{00000000-0005-0000-0000-000017630000}"/>
    <cellStyle name="Normal 2 4 2 2 4 2 3" xfId="13269" xr:uid="{00000000-0005-0000-0000-000018630000}"/>
    <cellStyle name="Normal 2 4 2 2 4 2 3 2" xfId="26787" xr:uid="{00000000-0005-0000-0000-000019630000}"/>
    <cellStyle name="Normal 2 4 2 2 4 2 3_CountryRegionMap" xfId="34622" xr:uid="{00000000-0005-0000-0000-00001A630000}"/>
    <cellStyle name="Normal 2 4 2 2 4 2 4" xfId="26788" xr:uid="{00000000-0005-0000-0000-00001B630000}"/>
    <cellStyle name="Normal 2 4 2 2 4 2_Attribute (16-17)" xfId="13270" xr:uid="{00000000-0005-0000-0000-00001C630000}"/>
    <cellStyle name="Normal 2 4 2 2 4 3" xfId="13271" xr:uid="{00000000-0005-0000-0000-00001D630000}"/>
    <cellStyle name="Normal 2 4 2 2 4 3 2" xfId="26789" xr:uid="{00000000-0005-0000-0000-00001E630000}"/>
    <cellStyle name="Normal 2 4 2 2 4 3_CountryRegionMap" xfId="34623" xr:uid="{00000000-0005-0000-0000-00001F630000}"/>
    <cellStyle name="Normal 2 4 2 2 4 4" xfId="26790" xr:uid="{00000000-0005-0000-0000-000020630000}"/>
    <cellStyle name="Normal 2 4 2 2 4 5" xfId="26791" xr:uid="{00000000-0005-0000-0000-000021630000}"/>
    <cellStyle name="Normal 2 4 2 2 4 6" xfId="26792" xr:uid="{00000000-0005-0000-0000-000022630000}"/>
    <cellStyle name="Normal 2 4 2 2 4 7" xfId="26793" xr:uid="{00000000-0005-0000-0000-000023630000}"/>
    <cellStyle name="Normal 2 4 2 2 4_Attribute (16-17)" xfId="13272" xr:uid="{00000000-0005-0000-0000-000024630000}"/>
    <cellStyle name="Normal 2 4 2 2 5" xfId="13273" xr:uid="{00000000-0005-0000-0000-000025630000}"/>
    <cellStyle name="Normal 2 4 2 2 6" xfId="13274" xr:uid="{00000000-0005-0000-0000-000026630000}"/>
    <cellStyle name="Normal 2 4 2 2 6 2" xfId="13275" xr:uid="{00000000-0005-0000-0000-000027630000}"/>
    <cellStyle name="Normal 2 4 2 2 6 2 2" xfId="13276" xr:uid="{00000000-0005-0000-0000-000028630000}"/>
    <cellStyle name="Normal 2 4 2 2 6 2 2 2" xfId="26794" xr:uid="{00000000-0005-0000-0000-000029630000}"/>
    <cellStyle name="Normal 2 4 2 2 6 2 2_CountryRegionMap" xfId="34624" xr:uid="{00000000-0005-0000-0000-00002A630000}"/>
    <cellStyle name="Normal 2 4 2 2 6 2 3" xfId="13277" xr:uid="{00000000-0005-0000-0000-00002B630000}"/>
    <cellStyle name="Normal 2 4 2 2 6 2 3 2" xfId="26795" xr:uid="{00000000-0005-0000-0000-00002C630000}"/>
    <cellStyle name="Normal 2 4 2 2 6 2 3_CountryRegionMap" xfId="34625" xr:uid="{00000000-0005-0000-0000-00002D630000}"/>
    <cellStyle name="Normal 2 4 2 2 6 2 4" xfId="26796" xr:uid="{00000000-0005-0000-0000-00002E630000}"/>
    <cellStyle name="Normal 2 4 2 2 6 2_Attribute (16-17)" xfId="13278" xr:uid="{00000000-0005-0000-0000-00002F630000}"/>
    <cellStyle name="Normal 2 4 2 2 6 3" xfId="13279" xr:uid="{00000000-0005-0000-0000-000030630000}"/>
    <cellStyle name="Normal 2 4 2 2 6 3 2" xfId="26797" xr:uid="{00000000-0005-0000-0000-000031630000}"/>
    <cellStyle name="Normal 2 4 2 2 6 3_CountryRegionMap" xfId="34626" xr:uid="{00000000-0005-0000-0000-000032630000}"/>
    <cellStyle name="Normal 2 4 2 2 6 4" xfId="26798" xr:uid="{00000000-0005-0000-0000-000033630000}"/>
    <cellStyle name="Normal 2 4 2 2 6_Attribute (16-17)" xfId="13280" xr:uid="{00000000-0005-0000-0000-000034630000}"/>
    <cellStyle name="Normal 2 4 2 2 7" xfId="13281" xr:uid="{00000000-0005-0000-0000-000035630000}"/>
    <cellStyle name="Normal 2 4 2 2 7 2" xfId="13282" xr:uid="{00000000-0005-0000-0000-000036630000}"/>
    <cellStyle name="Normal 2 4 2 2 7 2 2" xfId="13283" xr:uid="{00000000-0005-0000-0000-000037630000}"/>
    <cellStyle name="Normal 2 4 2 2 7 2 2 2" xfId="26799" xr:uid="{00000000-0005-0000-0000-000038630000}"/>
    <cellStyle name="Normal 2 4 2 2 7 2 2_CountryRegionMap" xfId="34627" xr:uid="{00000000-0005-0000-0000-000039630000}"/>
    <cellStyle name="Normal 2 4 2 2 7 2 3" xfId="13284" xr:uid="{00000000-0005-0000-0000-00003A630000}"/>
    <cellStyle name="Normal 2 4 2 2 7 2 3 2" xfId="26800" xr:uid="{00000000-0005-0000-0000-00003B630000}"/>
    <cellStyle name="Normal 2 4 2 2 7 2 3_CountryRegionMap" xfId="34628" xr:uid="{00000000-0005-0000-0000-00003C630000}"/>
    <cellStyle name="Normal 2 4 2 2 7 2 4" xfId="26801" xr:uid="{00000000-0005-0000-0000-00003D630000}"/>
    <cellStyle name="Normal 2 4 2 2 7 2_Attribute (16-17)" xfId="13285" xr:uid="{00000000-0005-0000-0000-00003E630000}"/>
    <cellStyle name="Normal 2 4 2 2 7 3" xfId="13286" xr:uid="{00000000-0005-0000-0000-00003F630000}"/>
    <cellStyle name="Normal 2 4 2 2 7 3 2" xfId="26802" xr:uid="{00000000-0005-0000-0000-000040630000}"/>
    <cellStyle name="Normal 2 4 2 2 7 3_CountryRegionMap" xfId="34629" xr:uid="{00000000-0005-0000-0000-000041630000}"/>
    <cellStyle name="Normal 2 4 2 2 7 4" xfId="13287" xr:uid="{00000000-0005-0000-0000-000042630000}"/>
    <cellStyle name="Normal 2 4 2 2 7 4 2" xfId="26803" xr:uid="{00000000-0005-0000-0000-000043630000}"/>
    <cellStyle name="Normal 2 4 2 2 7 4_CountryRegionMap" xfId="34630" xr:uid="{00000000-0005-0000-0000-000044630000}"/>
    <cellStyle name="Normal 2 4 2 2 7 5" xfId="26804" xr:uid="{00000000-0005-0000-0000-000045630000}"/>
    <cellStyle name="Normal 2 4 2 2 7_Attribute (16-17)" xfId="13288" xr:uid="{00000000-0005-0000-0000-000046630000}"/>
    <cellStyle name="Normal 2 4 2 2 8" xfId="13289" xr:uid="{00000000-0005-0000-0000-000047630000}"/>
    <cellStyle name="Normal 2 4 2 2 8 2" xfId="13290" xr:uid="{00000000-0005-0000-0000-000048630000}"/>
    <cellStyle name="Normal 2 4 2 2 8 2 2" xfId="26805" xr:uid="{00000000-0005-0000-0000-000049630000}"/>
    <cellStyle name="Normal 2 4 2 2 8 2_CountryRegionMap" xfId="34631" xr:uid="{00000000-0005-0000-0000-00004A630000}"/>
    <cellStyle name="Normal 2 4 2 2 8 3" xfId="13291" xr:uid="{00000000-0005-0000-0000-00004B630000}"/>
    <cellStyle name="Normal 2 4 2 2 8 3 2" xfId="26806" xr:uid="{00000000-0005-0000-0000-00004C630000}"/>
    <cellStyle name="Normal 2 4 2 2 8 3_CountryRegionMap" xfId="34632" xr:uid="{00000000-0005-0000-0000-00004D630000}"/>
    <cellStyle name="Normal 2 4 2 2 8 4" xfId="26807" xr:uid="{00000000-0005-0000-0000-00004E630000}"/>
    <cellStyle name="Normal 2 4 2 2 8_Attribute (16-17)" xfId="13292" xr:uid="{00000000-0005-0000-0000-00004F630000}"/>
    <cellStyle name="Normal 2 4 2 2 9" xfId="13293" xr:uid="{00000000-0005-0000-0000-000050630000}"/>
    <cellStyle name="Normal 2 4 2 2 9 2" xfId="26808" xr:uid="{00000000-0005-0000-0000-000051630000}"/>
    <cellStyle name="Normal 2 4 2 2 9_CountryRegionMap" xfId="34633" xr:uid="{00000000-0005-0000-0000-000052630000}"/>
    <cellStyle name="Normal 2 4 2 2_Attribute (16-17)" xfId="13294" xr:uid="{00000000-0005-0000-0000-000053630000}"/>
    <cellStyle name="Normal 2 4 2 3" xfId="13295" xr:uid="{00000000-0005-0000-0000-000054630000}"/>
    <cellStyle name="Normal 2 4 2 3 2" xfId="13296" xr:uid="{00000000-0005-0000-0000-000055630000}"/>
    <cellStyle name="Normal 2 4 2 3 2 2" xfId="13297" xr:uid="{00000000-0005-0000-0000-000056630000}"/>
    <cellStyle name="Normal 2 4 2 3 2 2 2" xfId="26809" xr:uid="{00000000-0005-0000-0000-000057630000}"/>
    <cellStyle name="Normal 2 4 2 3 2 2_CountryRegionMap" xfId="34634" xr:uid="{00000000-0005-0000-0000-000058630000}"/>
    <cellStyle name="Normal 2 4 2 3 2 3" xfId="13298" xr:uid="{00000000-0005-0000-0000-000059630000}"/>
    <cellStyle name="Normal 2 4 2 3 2 3 2" xfId="26810" xr:uid="{00000000-0005-0000-0000-00005A630000}"/>
    <cellStyle name="Normal 2 4 2 3 2 3_CountryRegionMap" xfId="34635" xr:uid="{00000000-0005-0000-0000-00005B630000}"/>
    <cellStyle name="Normal 2 4 2 3 2 4" xfId="26811" xr:uid="{00000000-0005-0000-0000-00005C630000}"/>
    <cellStyle name="Normal 2 4 2 3 2_Attribute (16-17)" xfId="13299" xr:uid="{00000000-0005-0000-0000-00005D630000}"/>
    <cellStyle name="Normal 2 4 2 3 3" xfId="13300" xr:uid="{00000000-0005-0000-0000-00005E630000}"/>
    <cellStyle name="Normal 2 4 2 3 3 2" xfId="26812" xr:uid="{00000000-0005-0000-0000-00005F630000}"/>
    <cellStyle name="Normal 2 4 2 3 3_CountryRegionMap" xfId="34636" xr:uid="{00000000-0005-0000-0000-000060630000}"/>
    <cellStyle name="Normal 2 4 2 3 4" xfId="26813" xr:uid="{00000000-0005-0000-0000-000061630000}"/>
    <cellStyle name="Normal 2 4 2 3 5" xfId="26814" xr:uid="{00000000-0005-0000-0000-000062630000}"/>
    <cellStyle name="Normal 2 4 2 3 6" xfId="26815" xr:uid="{00000000-0005-0000-0000-000063630000}"/>
    <cellStyle name="Normal 2 4 2 3 7" xfId="26816" xr:uid="{00000000-0005-0000-0000-000064630000}"/>
    <cellStyle name="Normal 2 4 2 3_Attribute (16-17)" xfId="13301" xr:uid="{00000000-0005-0000-0000-000065630000}"/>
    <cellStyle name="Normal 2 4 2 4" xfId="13302" xr:uid="{00000000-0005-0000-0000-000066630000}"/>
    <cellStyle name="Normal 2 4 2 4 2" xfId="13303" xr:uid="{00000000-0005-0000-0000-000067630000}"/>
    <cellStyle name="Normal 2 4 2 4 2 2" xfId="13304" xr:uid="{00000000-0005-0000-0000-000068630000}"/>
    <cellStyle name="Normal 2 4 2 4 2 2 2" xfId="26817" xr:uid="{00000000-0005-0000-0000-000069630000}"/>
    <cellStyle name="Normal 2 4 2 4 2 2_CountryRegionMap" xfId="34637" xr:uid="{00000000-0005-0000-0000-00006A630000}"/>
    <cellStyle name="Normal 2 4 2 4 2 3" xfId="13305" xr:uid="{00000000-0005-0000-0000-00006B630000}"/>
    <cellStyle name="Normal 2 4 2 4 2 3 2" xfId="26818" xr:uid="{00000000-0005-0000-0000-00006C630000}"/>
    <cellStyle name="Normal 2 4 2 4 2 3_CountryRegionMap" xfId="34638" xr:uid="{00000000-0005-0000-0000-00006D630000}"/>
    <cellStyle name="Normal 2 4 2 4 2 4" xfId="26819" xr:uid="{00000000-0005-0000-0000-00006E630000}"/>
    <cellStyle name="Normal 2 4 2 4 2_Attribute (16-17)" xfId="13306" xr:uid="{00000000-0005-0000-0000-00006F630000}"/>
    <cellStyle name="Normal 2 4 2 4 3" xfId="13307" xr:uid="{00000000-0005-0000-0000-000070630000}"/>
    <cellStyle name="Normal 2 4 2 4 3 2" xfId="26820" xr:uid="{00000000-0005-0000-0000-000071630000}"/>
    <cellStyle name="Normal 2 4 2 4 3_CountryRegionMap" xfId="34639" xr:uid="{00000000-0005-0000-0000-000072630000}"/>
    <cellStyle name="Normal 2 4 2 4 4" xfId="26821" xr:uid="{00000000-0005-0000-0000-000073630000}"/>
    <cellStyle name="Normal 2 4 2 4 5" xfId="26822" xr:uid="{00000000-0005-0000-0000-000074630000}"/>
    <cellStyle name="Normal 2 4 2 4 6" xfId="26823" xr:uid="{00000000-0005-0000-0000-000075630000}"/>
    <cellStyle name="Normal 2 4 2 4 7" xfId="26824" xr:uid="{00000000-0005-0000-0000-000076630000}"/>
    <cellStyle name="Normal 2 4 2 4_Attribute (16-17)" xfId="13308" xr:uid="{00000000-0005-0000-0000-000077630000}"/>
    <cellStyle name="Normal 2 4 2 5" xfId="13309" xr:uid="{00000000-0005-0000-0000-000078630000}"/>
    <cellStyle name="Normal 2 4 2 5 2" xfId="13310" xr:uid="{00000000-0005-0000-0000-000079630000}"/>
    <cellStyle name="Normal 2 4 2 5 2 2" xfId="13311" xr:uid="{00000000-0005-0000-0000-00007A630000}"/>
    <cellStyle name="Normal 2 4 2 5 2 2 2" xfId="26825" xr:uid="{00000000-0005-0000-0000-00007B630000}"/>
    <cellStyle name="Normal 2 4 2 5 2 2_CountryRegionMap" xfId="34640" xr:uid="{00000000-0005-0000-0000-00007C630000}"/>
    <cellStyle name="Normal 2 4 2 5 2 3" xfId="13312" xr:uid="{00000000-0005-0000-0000-00007D630000}"/>
    <cellStyle name="Normal 2 4 2 5 2 3 2" xfId="26826" xr:uid="{00000000-0005-0000-0000-00007E630000}"/>
    <cellStyle name="Normal 2 4 2 5 2 3_CountryRegionMap" xfId="34641" xr:uid="{00000000-0005-0000-0000-00007F630000}"/>
    <cellStyle name="Normal 2 4 2 5 2 4" xfId="26827" xr:uid="{00000000-0005-0000-0000-000080630000}"/>
    <cellStyle name="Normal 2 4 2 5 2_Attribute (16-17)" xfId="13313" xr:uid="{00000000-0005-0000-0000-000081630000}"/>
    <cellStyle name="Normal 2 4 2 5 3" xfId="13314" xr:uid="{00000000-0005-0000-0000-000082630000}"/>
    <cellStyle name="Normal 2 4 2 5 3 2" xfId="26828" xr:uid="{00000000-0005-0000-0000-000083630000}"/>
    <cellStyle name="Normal 2 4 2 5 3_CountryRegionMap" xfId="34642" xr:uid="{00000000-0005-0000-0000-000084630000}"/>
    <cellStyle name="Normal 2 4 2 5 4" xfId="26829" xr:uid="{00000000-0005-0000-0000-000085630000}"/>
    <cellStyle name="Normal 2 4 2 5 5" xfId="26830" xr:uid="{00000000-0005-0000-0000-000086630000}"/>
    <cellStyle name="Normal 2 4 2 5 6" xfId="26831" xr:uid="{00000000-0005-0000-0000-000087630000}"/>
    <cellStyle name="Normal 2 4 2 5 7" xfId="26832" xr:uid="{00000000-0005-0000-0000-000088630000}"/>
    <cellStyle name="Normal 2 4 2 5_Attribute (16-17)" xfId="13315" xr:uid="{00000000-0005-0000-0000-000089630000}"/>
    <cellStyle name="Normal 2 4 2 6" xfId="13316" xr:uid="{00000000-0005-0000-0000-00008A630000}"/>
    <cellStyle name="Normal 2 4 2 7" xfId="13317" xr:uid="{00000000-0005-0000-0000-00008B630000}"/>
    <cellStyle name="Normal 2 4 2 7 2" xfId="13318" xr:uid="{00000000-0005-0000-0000-00008C630000}"/>
    <cellStyle name="Normal 2 4 2 7 2 2" xfId="13319" xr:uid="{00000000-0005-0000-0000-00008D630000}"/>
    <cellStyle name="Normal 2 4 2 7 2 2 2" xfId="26833" xr:uid="{00000000-0005-0000-0000-00008E630000}"/>
    <cellStyle name="Normal 2 4 2 7 2 2_CountryRegionMap" xfId="34643" xr:uid="{00000000-0005-0000-0000-00008F630000}"/>
    <cellStyle name="Normal 2 4 2 7 2 3" xfId="13320" xr:uid="{00000000-0005-0000-0000-000090630000}"/>
    <cellStyle name="Normal 2 4 2 7 2 3 2" xfId="26834" xr:uid="{00000000-0005-0000-0000-000091630000}"/>
    <cellStyle name="Normal 2 4 2 7 2 3_CountryRegionMap" xfId="34644" xr:uid="{00000000-0005-0000-0000-000092630000}"/>
    <cellStyle name="Normal 2 4 2 7 2 4" xfId="26835" xr:uid="{00000000-0005-0000-0000-000093630000}"/>
    <cellStyle name="Normal 2 4 2 7 2_Attribute (16-17)" xfId="13321" xr:uid="{00000000-0005-0000-0000-000094630000}"/>
    <cellStyle name="Normal 2 4 2 7 3" xfId="13322" xr:uid="{00000000-0005-0000-0000-000095630000}"/>
    <cellStyle name="Normal 2 4 2 7 3 2" xfId="26836" xr:uid="{00000000-0005-0000-0000-000096630000}"/>
    <cellStyle name="Normal 2 4 2 7 3_CountryRegionMap" xfId="34645" xr:uid="{00000000-0005-0000-0000-000097630000}"/>
    <cellStyle name="Normal 2 4 2 7 4" xfId="26837" xr:uid="{00000000-0005-0000-0000-000098630000}"/>
    <cellStyle name="Normal 2 4 2 7_Attribute (16-17)" xfId="13323" xr:uid="{00000000-0005-0000-0000-000099630000}"/>
    <cellStyle name="Normal 2 4 2 8" xfId="13324" xr:uid="{00000000-0005-0000-0000-00009A630000}"/>
    <cellStyle name="Normal 2 4 2 8 2" xfId="13325" xr:uid="{00000000-0005-0000-0000-00009B630000}"/>
    <cellStyle name="Normal 2 4 2 8 2 2" xfId="13326" xr:uid="{00000000-0005-0000-0000-00009C630000}"/>
    <cellStyle name="Normal 2 4 2 8 2 2 2" xfId="26838" xr:uid="{00000000-0005-0000-0000-00009D630000}"/>
    <cellStyle name="Normal 2 4 2 8 2 2_CountryRegionMap" xfId="34646" xr:uid="{00000000-0005-0000-0000-00009E630000}"/>
    <cellStyle name="Normal 2 4 2 8 2 3" xfId="13327" xr:uid="{00000000-0005-0000-0000-00009F630000}"/>
    <cellStyle name="Normal 2 4 2 8 2 3 2" xfId="26839" xr:uid="{00000000-0005-0000-0000-0000A0630000}"/>
    <cellStyle name="Normal 2 4 2 8 2 3_CountryRegionMap" xfId="34647" xr:uid="{00000000-0005-0000-0000-0000A1630000}"/>
    <cellStyle name="Normal 2 4 2 8 2 4" xfId="26840" xr:uid="{00000000-0005-0000-0000-0000A2630000}"/>
    <cellStyle name="Normal 2 4 2 8 2_Attribute (16-17)" xfId="13328" xr:uid="{00000000-0005-0000-0000-0000A3630000}"/>
    <cellStyle name="Normal 2 4 2 8 3" xfId="13329" xr:uid="{00000000-0005-0000-0000-0000A4630000}"/>
    <cellStyle name="Normal 2 4 2 8 3 2" xfId="26841" xr:uid="{00000000-0005-0000-0000-0000A5630000}"/>
    <cellStyle name="Normal 2 4 2 8 3_CountryRegionMap" xfId="34648" xr:uid="{00000000-0005-0000-0000-0000A6630000}"/>
    <cellStyle name="Normal 2 4 2 8 4" xfId="13330" xr:uid="{00000000-0005-0000-0000-0000A7630000}"/>
    <cellStyle name="Normal 2 4 2 8 4 2" xfId="26842" xr:uid="{00000000-0005-0000-0000-0000A8630000}"/>
    <cellStyle name="Normal 2 4 2 8 4_CountryRegionMap" xfId="34649" xr:uid="{00000000-0005-0000-0000-0000A9630000}"/>
    <cellStyle name="Normal 2 4 2 8 5" xfId="26843" xr:uid="{00000000-0005-0000-0000-0000AA630000}"/>
    <cellStyle name="Normal 2 4 2 8_Attribute (16-17)" xfId="13331" xr:uid="{00000000-0005-0000-0000-0000AB630000}"/>
    <cellStyle name="Normal 2 4 2 9" xfId="13332" xr:uid="{00000000-0005-0000-0000-0000AC630000}"/>
    <cellStyle name="Normal 2 4 2 9 2" xfId="13333" xr:uid="{00000000-0005-0000-0000-0000AD630000}"/>
    <cellStyle name="Normal 2 4 2 9 2 2" xfId="26844" xr:uid="{00000000-0005-0000-0000-0000AE630000}"/>
    <cellStyle name="Normal 2 4 2 9 2_CountryRegionMap" xfId="34650" xr:uid="{00000000-0005-0000-0000-0000AF630000}"/>
    <cellStyle name="Normal 2 4 2 9 3" xfId="13334" xr:uid="{00000000-0005-0000-0000-0000B0630000}"/>
    <cellStyle name="Normal 2 4 2 9 3 2" xfId="26845" xr:uid="{00000000-0005-0000-0000-0000B1630000}"/>
    <cellStyle name="Normal 2 4 2 9 3_CountryRegionMap" xfId="34651" xr:uid="{00000000-0005-0000-0000-0000B2630000}"/>
    <cellStyle name="Normal 2 4 2 9 4" xfId="26846" xr:uid="{00000000-0005-0000-0000-0000B3630000}"/>
    <cellStyle name="Normal 2 4 2 9_Attribute (16-17)" xfId="13335" xr:uid="{00000000-0005-0000-0000-0000B4630000}"/>
    <cellStyle name="Normal 2 4 2_Attribute (16-17)" xfId="13336" xr:uid="{00000000-0005-0000-0000-0000B5630000}"/>
    <cellStyle name="Normal 2 4 3" xfId="13337" xr:uid="{00000000-0005-0000-0000-0000B6630000}"/>
    <cellStyle name="Normal 2 4 3 10" xfId="26847" xr:uid="{00000000-0005-0000-0000-0000B7630000}"/>
    <cellStyle name="Normal 2 4 3 2" xfId="13338" xr:uid="{00000000-0005-0000-0000-0000B8630000}"/>
    <cellStyle name="Normal 2 4 3 2 2" xfId="13339" xr:uid="{00000000-0005-0000-0000-0000B9630000}"/>
    <cellStyle name="Normal 2 4 3 2 2 2" xfId="13340" xr:uid="{00000000-0005-0000-0000-0000BA630000}"/>
    <cellStyle name="Normal 2 4 3 2 2 2 2" xfId="26848" xr:uid="{00000000-0005-0000-0000-0000BB630000}"/>
    <cellStyle name="Normal 2 4 3 2 2 2_CountryRegionMap" xfId="34652" xr:uid="{00000000-0005-0000-0000-0000BC630000}"/>
    <cellStyle name="Normal 2 4 3 2 2 3" xfId="13341" xr:uid="{00000000-0005-0000-0000-0000BD630000}"/>
    <cellStyle name="Normal 2 4 3 2 2 3 2" xfId="26849" xr:uid="{00000000-0005-0000-0000-0000BE630000}"/>
    <cellStyle name="Normal 2 4 3 2 2 3_CountryRegionMap" xfId="34653" xr:uid="{00000000-0005-0000-0000-0000BF630000}"/>
    <cellStyle name="Normal 2 4 3 2 2 4" xfId="26850" xr:uid="{00000000-0005-0000-0000-0000C0630000}"/>
    <cellStyle name="Normal 2 4 3 2 2_Attribute (16-17)" xfId="13342" xr:uid="{00000000-0005-0000-0000-0000C1630000}"/>
    <cellStyle name="Normal 2 4 3 2 3" xfId="13343" xr:uid="{00000000-0005-0000-0000-0000C2630000}"/>
    <cellStyle name="Normal 2 4 3 2 3 2" xfId="26851" xr:uid="{00000000-0005-0000-0000-0000C3630000}"/>
    <cellStyle name="Normal 2 4 3 2 3_CountryRegionMap" xfId="34654" xr:uid="{00000000-0005-0000-0000-0000C4630000}"/>
    <cellStyle name="Normal 2 4 3 2 4" xfId="26852" xr:uid="{00000000-0005-0000-0000-0000C5630000}"/>
    <cellStyle name="Normal 2 4 3 2 5" xfId="26853" xr:uid="{00000000-0005-0000-0000-0000C6630000}"/>
    <cellStyle name="Normal 2 4 3 2 6" xfId="26854" xr:uid="{00000000-0005-0000-0000-0000C7630000}"/>
    <cellStyle name="Normal 2 4 3 2 7" xfId="26855" xr:uid="{00000000-0005-0000-0000-0000C8630000}"/>
    <cellStyle name="Normal 2 4 3 2 8" xfId="26856" xr:uid="{00000000-0005-0000-0000-0000C9630000}"/>
    <cellStyle name="Normal 2 4 3 2 9" xfId="26857" xr:uid="{00000000-0005-0000-0000-0000CA630000}"/>
    <cellStyle name="Normal 2 4 3 2_Attribute (16-17)" xfId="13344" xr:uid="{00000000-0005-0000-0000-0000CB630000}"/>
    <cellStyle name="Normal 2 4 3 3" xfId="13345" xr:uid="{00000000-0005-0000-0000-0000CC630000}"/>
    <cellStyle name="Normal 2 4 3 3 2" xfId="13346" xr:uid="{00000000-0005-0000-0000-0000CD630000}"/>
    <cellStyle name="Normal 2 4 3 3 2 2" xfId="13347" xr:uid="{00000000-0005-0000-0000-0000CE630000}"/>
    <cellStyle name="Normal 2 4 3 3 2 2 2" xfId="26858" xr:uid="{00000000-0005-0000-0000-0000CF630000}"/>
    <cellStyle name="Normal 2 4 3 3 2 2_CountryRegionMap" xfId="34655" xr:uid="{00000000-0005-0000-0000-0000D0630000}"/>
    <cellStyle name="Normal 2 4 3 3 2 3" xfId="13348" xr:uid="{00000000-0005-0000-0000-0000D1630000}"/>
    <cellStyle name="Normal 2 4 3 3 2 3 2" xfId="26859" xr:uid="{00000000-0005-0000-0000-0000D2630000}"/>
    <cellStyle name="Normal 2 4 3 3 2 3_CountryRegionMap" xfId="34656" xr:uid="{00000000-0005-0000-0000-0000D3630000}"/>
    <cellStyle name="Normal 2 4 3 3 2 4" xfId="26860" xr:uid="{00000000-0005-0000-0000-0000D4630000}"/>
    <cellStyle name="Normal 2 4 3 3 2_Attribute (16-17)" xfId="13349" xr:uid="{00000000-0005-0000-0000-0000D5630000}"/>
    <cellStyle name="Normal 2 4 3 3 3" xfId="13350" xr:uid="{00000000-0005-0000-0000-0000D6630000}"/>
    <cellStyle name="Normal 2 4 3 3 3 2" xfId="26861" xr:uid="{00000000-0005-0000-0000-0000D7630000}"/>
    <cellStyle name="Normal 2 4 3 3 3_CountryRegionMap" xfId="34657" xr:uid="{00000000-0005-0000-0000-0000D8630000}"/>
    <cellStyle name="Normal 2 4 3 3 4" xfId="26862" xr:uid="{00000000-0005-0000-0000-0000D9630000}"/>
    <cellStyle name="Normal 2 4 3 3 5" xfId="26863" xr:uid="{00000000-0005-0000-0000-0000DA630000}"/>
    <cellStyle name="Normal 2 4 3 3 6" xfId="26864" xr:uid="{00000000-0005-0000-0000-0000DB630000}"/>
    <cellStyle name="Normal 2 4 3 3 7" xfId="26865" xr:uid="{00000000-0005-0000-0000-0000DC630000}"/>
    <cellStyle name="Normal 2 4 3 3_Attribute (16-17)" xfId="13351" xr:uid="{00000000-0005-0000-0000-0000DD630000}"/>
    <cellStyle name="Normal 2 4 3 4" xfId="13352" xr:uid="{00000000-0005-0000-0000-0000DE630000}"/>
    <cellStyle name="Normal 2 4 3 4 2" xfId="13353" xr:uid="{00000000-0005-0000-0000-0000DF630000}"/>
    <cellStyle name="Normal 2 4 3 4 2 2" xfId="13354" xr:uid="{00000000-0005-0000-0000-0000E0630000}"/>
    <cellStyle name="Normal 2 4 3 4 2 2 2" xfId="26866" xr:uid="{00000000-0005-0000-0000-0000E1630000}"/>
    <cellStyle name="Normal 2 4 3 4 2 2_CountryRegionMap" xfId="34658" xr:uid="{00000000-0005-0000-0000-0000E2630000}"/>
    <cellStyle name="Normal 2 4 3 4 2 3" xfId="13355" xr:uid="{00000000-0005-0000-0000-0000E3630000}"/>
    <cellStyle name="Normal 2 4 3 4 2 3 2" xfId="26867" xr:uid="{00000000-0005-0000-0000-0000E4630000}"/>
    <cellStyle name="Normal 2 4 3 4 2 3_CountryRegionMap" xfId="34659" xr:uid="{00000000-0005-0000-0000-0000E5630000}"/>
    <cellStyle name="Normal 2 4 3 4 2 4" xfId="26868" xr:uid="{00000000-0005-0000-0000-0000E6630000}"/>
    <cellStyle name="Normal 2 4 3 4 2_Attribute (16-17)" xfId="13356" xr:uid="{00000000-0005-0000-0000-0000E7630000}"/>
    <cellStyle name="Normal 2 4 3 4 3" xfId="13357" xr:uid="{00000000-0005-0000-0000-0000E8630000}"/>
    <cellStyle name="Normal 2 4 3 4 3 2" xfId="26869" xr:uid="{00000000-0005-0000-0000-0000E9630000}"/>
    <cellStyle name="Normal 2 4 3 4 3_CountryRegionMap" xfId="34660" xr:uid="{00000000-0005-0000-0000-0000EA630000}"/>
    <cellStyle name="Normal 2 4 3 4 4" xfId="26870" xr:uid="{00000000-0005-0000-0000-0000EB630000}"/>
    <cellStyle name="Normal 2 4 3 4 5" xfId="26871" xr:uid="{00000000-0005-0000-0000-0000EC630000}"/>
    <cellStyle name="Normal 2 4 3 4 6" xfId="26872" xr:uid="{00000000-0005-0000-0000-0000ED630000}"/>
    <cellStyle name="Normal 2 4 3 4 7" xfId="26873" xr:uid="{00000000-0005-0000-0000-0000EE630000}"/>
    <cellStyle name="Normal 2 4 3 4_Attribute (16-17)" xfId="13358" xr:uid="{00000000-0005-0000-0000-0000EF630000}"/>
    <cellStyle name="Normal 2 4 3 5" xfId="13359" xr:uid="{00000000-0005-0000-0000-0000F0630000}"/>
    <cellStyle name="Normal 2 4 3 6" xfId="13360" xr:uid="{00000000-0005-0000-0000-0000F1630000}"/>
    <cellStyle name="Normal 2 4 3 6 2" xfId="13361" xr:uid="{00000000-0005-0000-0000-0000F2630000}"/>
    <cellStyle name="Normal 2 4 3 6 2 2" xfId="13362" xr:uid="{00000000-0005-0000-0000-0000F3630000}"/>
    <cellStyle name="Normal 2 4 3 6 2 2 2" xfId="26874" xr:uid="{00000000-0005-0000-0000-0000F4630000}"/>
    <cellStyle name="Normal 2 4 3 6 2 2_CountryRegionMap" xfId="34661" xr:uid="{00000000-0005-0000-0000-0000F5630000}"/>
    <cellStyle name="Normal 2 4 3 6 2 3" xfId="13363" xr:uid="{00000000-0005-0000-0000-0000F6630000}"/>
    <cellStyle name="Normal 2 4 3 6 2 3 2" xfId="26875" xr:uid="{00000000-0005-0000-0000-0000F7630000}"/>
    <cellStyle name="Normal 2 4 3 6 2 3_CountryRegionMap" xfId="34662" xr:uid="{00000000-0005-0000-0000-0000F8630000}"/>
    <cellStyle name="Normal 2 4 3 6 2 4" xfId="26876" xr:uid="{00000000-0005-0000-0000-0000F9630000}"/>
    <cellStyle name="Normal 2 4 3 6 2_Attribute (16-17)" xfId="13364" xr:uid="{00000000-0005-0000-0000-0000FA630000}"/>
    <cellStyle name="Normal 2 4 3 6 3" xfId="13365" xr:uid="{00000000-0005-0000-0000-0000FB630000}"/>
    <cellStyle name="Normal 2 4 3 6 3 2" xfId="26877" xr:uid="{00000000-0005-0000-0000-0000FC630000}"/>
    <cellStyle name="Normal 2 4 3 6 3_CountryRegionMap" xfId="34663" xr:uid="{00000000-0005-0000-0000-0000FD630000}"/>
    <cellStyle name="Normal 2 4 3 6 4" xfId="26878" xr:uid="{00000000-0005-0000-0000-0000FE630000}"/>
    <cellStyle name="Normal 2 4 3 6_Attribute (16-17)" xfId="13366" xr:uid="{00000000-0005-0000-0000-0000FF630000}"/>
    <cellStyle name="Normal 2 4 3 7" xfId="13367" xr:uid="{00000000-0005-0000-0000-000000640000}"/>
    <cellStyle name="Normal 2 4 3 7 2" xfId="13368" xr:uid="{00000000-0005-0000-0000-000001640000}"/>
    <cellStyle name="Normal 2 4 3 7 2 2" xfId="13369" xr:uid="{00000000-0005-0000-0000-000002640000}"/>
    <cellStyle name="Normal 2 4 3 7 2 2 2" xfId="26879" xr:uid="{00000000-0005-0000-0000-000003640000}"/>
    <cellStyle name="Normal 2 4 3 7 2 2_CountryRegionMap" xfId="34664" xr:uid="{00000000-0005-0000-0000-000004640000}"/>
    <cellStyle name="Normal 2 4 3 7 2 3" xfId="13370" xr:uid="{00000000-0005-0000-0000-000005640000}"/>
    <cellStyle name="Normal 2 4 3 7 2 3 2" xfId="26880" xr:uid="{00000000-0005-0000-0000-000006640000}"/>
    <cellStyle name="Normal 2 4 3 7 2 3_CountryRegionMap" xfId="34665" xr:uid="{00000000-0005-0000-0000-000007640000}"/>
    <cellStyle name="Normal 2 4 3 7 2 4" xfId="26881" xr:uid="{00000000-0005-0000-0000-000008640000}"/>
    <cellStyle name="Normal 2 4 3 7 2_Attribute (16-17)" xfId="13371" xr:uid="{00000000-0005-0000-0000-000009640000}"/>
    <cellStyle name="Normal 2 4 3 7 3" xfId="13372" xr:uid="{00000000-0005-0000-0000-00000A640000}"/>
    <cellStyle name="Normal 2 4 3 7 3 2" xfId="26882" xr:uid="{00000000-0005-0000-0000-00000B640000}"/>
    <cellStyle name="Normal 2 4 3 7 3_CountryRegionMap" xfId="34666" xr:uid="{00000000-0005-0000-0000-00000C640000}"/>
    <cellStyle name="Normal 2 4 3 7 4" xfId="13373" xr:uid="{00000000-0005-0000-0000-00000D640000}"/>
    <cellStyle name="Normal 2 4 3 7 4 2" xfId="26883" xr:uid="{00000000-0005-0000-0000-00000E640000}"/>
    <cellStyle name="Normal 2 4 3 7 4_CountryRegionMap" xfId="34667" xr:uid="{00000000-0005-0000-0000-00000F640000}"/>
    <cellStyle name="Normal 2 4 3 7 5" xfId="26884" xr:uid="{00000000-0005-0000-0000-000010640000}"/>
    <cellStyle name="Normal 2 4 3 7_Attribute (16-17)" xfId="13374" xr:uid="{00000000-0005-0000-0000-000011640000}"/>
    <cellStyle name="Normal 2 4 3 8" xfId="13375" xr:uid="{00000000-0005-0000-0000-000012640000}"/>
    <cellStyle name="Normal 2 4 3 8 2" xfId="13376" xr:uid="{00000000-0005-0000-0000-000013640000}"/>
    <cellStyle name="Normal 2 4 3 8 2 2" xfId="26885" xr:uid="{00000000-0005-0000-0000-000014640000}"/>
    <cellStyle name="Normal 2 4 3 8 2_CountryRegionMap" xfId="34668" xr:uid="{00000000-0005-0000-0000-000015640000}"/>
    <cellStyle name="Normal 2 4 3 8 3" xfId="13377" xr:uid="{00000000-0005-0000-0000-000016640000}"/>
    <cellStyle name="Normal 2 4 3 8 3 2" xfId="26886" xr:uid="{00000000-0005-0000-0000-000017640000}"/>
    <cellStyle name="Normal 2 4 3 8 3_CountryRegionMap" xfId="34669" xr:uid="{00000000-0005-0000-0000-000018640000}"/>
    <cellStyle name="Normal 2 4 3 8 4" xfId="26887" xr:uid="{00000000-0005-0000-0000-000019640000}"/>
    <cellStyle name="Normal 2 4 3 8_Attribute (16-17)" xfId="13378" xr:uid="{00000000-0005-0000-0000-00001A640000}"/>
    <cellStyle name="Normal 2 4 3 9" xfId="13379" xr:uid="{00000000-0005-0000-0000-00001B640000}"/>
    <cellStyle name="Normal 2 4 3 9 2" xfId="26888" xr:uid="{00000000-0005-0000-0000-00001C640000}"/>
    <cellStyle name="Normal 2 4 3 9_CountryRegionMap" xfId="34670" xr:uid="{00000000-0005-0000-0000-00001D640000}"/>
    <cellStyle name="Normal 2 4 3_Attribute (16-17)" xfId="13380" xr:uid="{00000000-0005-0000-0000-00001E640000}"/>
    <cellStyle name="Normal 2 4 4" xfId="13381" xr:uid="{00000000-0005-0000-0000-00001F640000}"/>
    <cellStyle name="Normal 2 4 4 10" xfId="26889" xr:uid="{00000000-0005-0000-0000-000020640000}"/>
    <cellStyle name="Normal 2 4 4 2" xfId="13382" xr:uid="{00000000-0005-0000-0000-000021640000}"/>
    <cellStyle name="Normal 2 4 4 2 2" xfId="13383" xr:uid="{00000000-0005-0000-0000-000022640000}"/>
    <cellStyle name="Normal 2 4 4 2 2 2" xfId="13384" xr:uid="{00000000-0005-0000-0000-000023640000}"/>
    <cellStyle name="Normal 2 4 4 2 2 2 2" xfId="26890" xr:uid="{00000000-0005-0000-0000-000024640000}"/>
    <cellStyle name="Normal 2 4 4 2 2 2_CountryRegionMap" xfId="34671" xr:uid="{00000000-0005-0000-0000-000025640000}"/>
    <cellStyle name="Normal 2 4 4 2 2 3" xfId="13385" xr:uid="{00000000-0005-0000-0000-000026640000}"/>
    <cellStyle name="Normal 2 4 4 2 2 3 2" xfId="26891" xr:uid="{00000000-0005-0000-0000-000027640000}"/>
    <cellStyle name="Normal 2 4 4 2 2 3_CountryRegionMap" xfId="34672" xr:uid="{00000000-0005-0000-0000-000028640000}"/>
    <cellStyle name="Normal 2 4 4 2 2 4" xfId="26892" xr:uid="{00000000-0005-0000-0000-000029640000}"/>
    <cellStyle name="Normal 2 4 4 2 2_Attribute (16-17)" xfId="13386" xr:uid="{00000000-0005-0000-0000-00002A640000}"/>
    <cellStyle name="Normal 2 4 4 2 3" xfId="13387" xr:uid="{00000000-0005-0000-0000-00002B640000}"/>
    <cellStyle name="Normal 2 4 4 2 3 2" xfId="26893" xr:uid="{00000000-0005-0000-0000-00002C640000}"/>
    <cellStyle name="Normal 2 4 4 2 3_CountryRegionMap" xfId="34673" xr:uid="{00000000-0005-0000-0000-00002D640000}"/>
    <cellStyle name="Normal 2 4 4 2 4" xfId="26894" xr:uid="{00000000-0005-0000-0000-00002E640000}"/>
    <cellStyle name="Normal 2 4 4 2 5" xfId="26895" xr:uid="{00000000-0005-0000-0000-00002F640000}"/>
    <cellStyle name="Normal 2 4 4 2 6" xfId="26896" xr:uid="{00000000-0005-0000-0000-000030640000}"/>
    <cellStyle name="Normal 2 4 4 2 7" xfId="26897" xr:uid="{00000000-0005-0000-0000-000031640000}"/>
    <cellStyle name="Normal 2 4 4 2_Attribute (16-17)" xfId="13388" xr:uid="{00000000-0005-0000-0000-000032640000}"/>
    <cellStyle name="Normal 2 4 4 3" xfId="13389" xr:uid="{00000000-0005-0000-0000-000033640000}"/>
    <cellStyle name="Normal 2 4 4 3 2" xfId="13390" xr:uid="{00000000-0005-0000-0000-000034640000}"/>
    <cellStyle name="Normal 2 4 4 3 2 2" xfId="13391" xr:uid="{00000000-0005-0000-0000-000035640000}"/>
    <cellStyle name="Normal 2 4 4 3 2 2 2" xfId="26898" xr:uid="{00000000-0005-0000-0000-000036640000}"/>
    <cellStyle name="Normal 2 4 4 3 2 2_CountryRegionMap" xfId="34674" xr:uid="{00000000-0005-0000-0000-000037640000}"/>
    <cellStyle name="Normal 2 4 4 3 2 3" xfId="13392" xr:uid="{00000000-0005-0000-0000-000038640000}"/>
    <cellStyle name="Normal 2 4 4 3 2 3 2" xfId="26899" xr:uid="{00000000-0005-0000-0000-000039640000}"/>
    <cellStyle name="Normal 2 4 4 3 2 3_CountryRegionMap" xfId="34675" xr:uid="{00000000-0005-0000-0000-00003A640000}"/>
    <cellStyle name="Normal 2 4 4 3 2 4" xfId="26900" xr:uid="{00000000-0005-0000-0000-00003B640000}"/>
    <cellStyle name="Normal 2 4 4 3 2_Attribute (16-17)" xfId="13393" xr:uid="{00000000-0005-0000-0000-00003C640000}"/>
    <cellStyle name="Normal 2 4 4 3 3" xfId="13394" xr:uid="{00000000-0005-0000-0000-00003D640000}"/>
    <cellStyle name="Normal 2 4 4 3 3 2" xfId="26901" xr:uid="{00000000-0005-0000-0000-00003E640000}"/>
    <cellStyle name="Normal 2 4 4 3 3_CountryRegionMap" xfId="34676" xr:uid="{00000000-0005-0000-0000-00003F640000}"/>
    <cellStyle name="Normal 2 4 4 3 4" xfId="26902" xr:uid="{00000000-0005-0000-0000-000040640000}"/>
    <cellStyle name="Normal 2 4 4 3 5" xfId="26903" xr:uid="{00000000-0005-0000-0000-000041640000}"/>
    <cellStyle name="Normal 2 4 4 3 6" xfId="26904" xr:uid="{00000000-0005-0000-0000-000042640000}"/>
    <cellStyle name="Normal 2 4 4 3 7" xfId="26905" xr:uid="{00000000-0005-0000-0000-000043640000}"/>
    <cellStyle name="Normal 2 4 4 3_Attribute (16-17)" xfId="13395" xr:uid="{00000000-0005-0000-0000-000044640000}"/>
    <cellStyle name="Normal 2 4 4 4" xfId="13396" xr:uid="{00000000-0005-0000-0000-000045640000}"/>
    <cellStyle name="Normal 2 4 4 4 2" xfId="13397" xr:uid="{00000000-0005-0000-0000-000046640000}"/>
    <cellStyle name="Normal 2 4 4 4 2 2" xfId="13398" xr:uid="{00000000-0005-0000-0000-000047640000}"/>
    <cellStyle name="Normal 2 4 4 4 2 2 2" xfId="26906" xr:uid="{00000000-0005-0000-0000-000048640000}"/>
    <cellStyle name="Normal 2 4 4 4 2 2_CountryRegionMap" xfId="34677" xr:uid="{00000000-0005-0000-0000-000049640000}"/>
    <cellStyle name="Normal 2 4 4 4 2 3" xfId="13399" xr:uid="{00000000-0005-0000-0000-00004A640000}"/>
    <cellStyle name="Normal 2 4 4 4 2 3 2" xfId="26907" xr:uid="{00000000-0005-0000-0000-00004B640000}"/>
    <cellStyle name="Normal 2 4 4 4 2 3_CountryRegionMap" xfId="34678" xr:uid="{00000000-0005-0000-0000-00004C640000}"/>
    <cellStyle name="Normal 2 4 4 4 2 4" xfId="26908" xr:uid="{00000000-0005-0000-0000-00004D640000}"/>
    <cellStyle name="Normal 2 4 4 4 2_Attribute (16-17)" xfId="13400" xr:uid="{00000000-0005-0000-0000-00004E640000}"/>
    <cellStyle name="Normal 2 4 4 4 3" xfId="13401" xr:uid="{00000000-0005-0000-0000-00004F640000}"/>
    <cellStyle name="Normal 2 4 4 4 3 2" xfId="26909" xr:uid="{00000000-0005-0000-0000-000050640000}"/>
    <cellStyle name="Normal 2 4 4 4 3_CountryRegionMap" xfId="34679" xr:uid="{00000000-0005-0000-0000-000051640000}"/>
    <cellStyle name="Normal 2 4 4 4 4" xfId="26910" xr:uid="{00000000-0005-0000-0000-000052640000}"/>
    <cellStyle name="Normal 2 4 4 4 5" xfId="26911" xr:uid="{00000000-0005-0000-0000-000053640000}"/>
    <cellStyle name="Normal 2 4 4 4 6" xfId="26912" xr:uid="{00000000-0005-0000-0000-000054640000}"/>
    <cellStyle name="Normal 2 4 4 4 7" xfId="26913" xr:uid="{00000000-0005-0000-0000-000055640000}"/>
    <cellStyle name="Normal 2 4 4 4_Attribute (16-17)" xfId="13402" xr:uid="{00000000-0005-0000-0000-000056640000}"/>
    <cellStyle name="Normal 2 4 4 5" xfId="13403" xr:uid="{00000000-0005-0000-0000-000057640000}"/>
    <cellStyle name="Normal 2 4 4 6" xfId="13404" xr:uid="{00000000-0005-0000-0000-000058640000}"/>
    <cellStyle name="Normal 2 4 4 6 2" xfId="13405" xr:uid="{00000000-0005-0000-0000-000059640000}"/>
    <cellStyle name="Normal 2 4 4 6 2 2" xfId="13406" xr:uid="{00000000-0005-0000-0000-00005A640000}"/>
    <cellStyle name="Normal 2 4 4 6 2 2 2" xfId="26914" xr:uid="{00000000-0005-0000-0000-00005B640000}"/>
    <cellStyle name="Normal 2 4 4 6 2 2_CountryRegionMap" xfId="34680" xr:uid="{00000000-0005-0000-0000-00005C640000}"/>
    <cellStyle name="Normal 2 4 4 6 2 3" xfId="13407" xr:uid="{00000000-0005-0000-0000-00005D640000}"/>
    <cellStyle name="Normal 2 4 4 6 2 3 2" xfId="26915" xr:uid="{00000000-0005-0000-0000-00005E640000}"/>
    <cellStyle name="Normal 2 4 4 6 2 3_CountryRegionMap" xfId="34681" xr:uid="{00000000-0005-0000-0000-00005F640000}"/>
    <cellStyle name="Normal 2 4 4 6 2 4" xfId="26916" xr:uid="{00000000-0005-0000-0000-000060640000}"/>
    <cellStyle name="Normal 2 4 4 6 2_Attribute (16-17)" xfId="13408" xr:uid="{00000000-0005-0000-0000-000061640000}"/>
    <cellStyle name="Normal 2 4 4 6 3" xfId="13409" xr:uid="{00000000-0005-0000-0000-000062640000}"/>
    <cellStyle name="Normal 2 4 4 6 3 2" xfId="26917" xr:uid="{00000000-0005-0000-0000-000063640000}"/>
    <cellStyle name="Normal 2 4 4 6 3_CountryRegionMap" xfId="34682" xr:uid="{00000000-0005-0000-0000-000064640000}"/>
    <cellStyle name="Normal 2 4 4 6 4" xfId="26918" xr:uid="{00000000-0005-0000-0000-000065640000}"/>
    <cellStyle name="Normal 2 4 4 6_Attribute (16-17)" xfId="13410" xr:uid="{00000000-0005-0000-0000-000066640000}"/>
    <cellStyle name="Normal 2 4 4 7" xfId="13411" xr:uid="{00000000-0005-0000-0000-000067640000}"/>
    <cellStyle name="Normal 2 4 4 7 2" xfId="13412" xr:uid="{00000000-0005-0000-0000-000068640000}"/>
    <cellStyle name="Normal 2 4 4 7 2 2" xfId="13413" xr:uid="{00000000-0005-0000-0000-000069640000}"/>
    <cellStyle name="Normal 2 4 4 7 2 2 2" xfId="26919" xr:uid="{00000000-0005-0000-0000-00006A640000}"/>
    <cellStyle name="Normal 2 4 4 7 2 2_CountryRegionMap" xfId="34683" xr:uid="{00000000-0005-0000-0000-00006B640000}"/>
    <cellStyle name="Normal 2 4 4 7 2 3" xfId="13414" xr:uid="{00000000-0005-0000-0000-00006C640000}"/>
    <cellStyle name="Normal 2 4 4 7 2 3 2" xfId="26920" xr:uid="{00000000-0005-0000-0000-00006D640000}"/>
    <cellStyle name="Normal 2 4 4 7 2 3_CountryRegionMap" xfId="34684" xr:uid="{00000000-0005-0000-0000-00006E640000}"/>
    <cellStyle name="Normal 2 4 4 7 2 4" xfId="26921" xr:uid="{00000000-0005-0000-0000-00006F640000}"/>
    <cellStyle name="Normal 2 4 4 7 2_Attribute (16-17)" xfId="13415" xr:uid="{00000000-0005-0000-0000-000070640000}"/>
    <cellStyle name="Normal 2 4 4 7 3" xfId="13416" xr:uid="{00000000-0005-0000-0000-000071640000}"/>
    <cellStyle name="Normal 2 4 4 7 3 2" xfId="26922" xr:uid="{00000000-0005-0000-0000-000072640000}"/>
    <cellStyle name="Normal 2 4 4 7 3_CountryRegionMap" xfId="34685" xr:uid="{00000000-0005-0000-0000-000073640000}"/>
    <cellStyle name="Normal 2 4 4 7 4" xfId="13417" xr:uid="{00000000-0005-0000-0000-000074640000}"/>
    <cellStyle name="Normal 2 4 4 7 4 2" xfId="26923" xr:uid="{00000000-0005-0000-0000-000075640000}"/>
    <cellStyle name="Normal 2 4 4 7 4_CountryRegionMap" xfId="34686" xr:uid="{00000000-0005-0000-0000-000076640000}"/>
    <cellStyle name="Normal 2 4 4 7 5" xfId="26924" xr:uid="{00000000-0005-0000-0000-000077640000}"/>
    <cellStyle name="Normal 2 4 4 7_Attribute (16-17)" xfId="13418" xr:uid="{00000000-0005-0000-0000-000078640000}"/>
    <cellStyle name="Normal 2 4 4 8" xfId="13419" xr:uid="{00000000-0005-0000-0000-000079640000}"/>
    <cellStyle name="Normal 2 4 4 8 2" xfId="13420" xr:uid="{00000000-0005-0000-0000-00007A640000}"/>
    <cellStyle name="Normal 2 4 4 8 2 2" xfId="26925" xr:uid="{00000000-0005-0000-0000-00007B640000}"/>
    <cellStyle name="Normal 2 4 4 8 2_CountryRegionMap" xfId="34687" xr:uid="{00000000-0005-0000-0000-00007C640000}"/>
    <cellStyle name="Normal 2 4 4 8 3" xfId="13421" xr:uid="{00000000-0005-0000-0000-00007D640000}"/>
    <cellStyle name="Normal 2 4 4 8 3 2" xfId="26926" xr:uid="{00000000-0005-0000-0000-00007E640000}"/>
    <cellStyle name="Normal 2 4 4 8 3_CountryRegionMap" xfId="34688" xr:uid="{00000000-0005-0000-0000-00007F640000}"/>
    <cellStyle name="Normal 2 4 4 8 4" xfId="26927" xr:uid="{00000000-0005-0000-0000-000080640000}"/>
    <cellStyle name="Normal 2 4 4 8_Attribute (16-17)" xfId="13422" xr:uid="{00000000-0005-0000-0000-000081640000}"/>
    <cellStyle name="Normal 2 4 4 9" xfId="13423" xr:uid="{00000000-0005-0000-0000-000082640000}"/>
    <cellStyle name="Normal 2 4 4 9 2" xfId="26928" xr:uid="{00000000-0005-0000-0000-000083640000}"/>
    <cellStyle name="Normal 2 4 4 9_CountryRegionMap" xfId="34689" xr:uid="{00000000-0005-0000-0000-000084640000}"/>
    <cellStyle name="Normal 2 4 4_Attribute (16-17)" xfId="13424" xr:uid="{00000000-0005-0000-0000-000085640000}"/>
    <cellStyle name="Normal 2 4 5" xfId="13425" xr:uid="{00000000-0005-0000-0000-000086640000}"/>
    <cellStyle name="Normal 2 4 5 2" xfId="13426" xr:uid="{00000000-0005-0000-0000-000087640000}"/>
    <cellStyle name="Normal 2 4 5 2 2" xfId="13427" xr:uid="{00000000-0005-0000-0000-000088640000}"/>
    <cellStyle name="Normal 2 4 5 2 2 2" xfId="26929" xr:uid="{00000000-0005-0000-0000-000089640000}"/>
    <cellStyle name="Normal 2 4 5 2 2_CountryRegionMap" xfId="34690" xr:uid="{00000000-0005-0000-0000-00008A640000}"/>
    <cellStyle name="Normal 2 4 5 2 3" xfId="13428" xr:uid="{00000000-0005-0000-0000-00008B640000}"/>
    <cellStyle name="Normal 2 4 5 2 3 2" xfId="26930" xr:uid="{00000000-0005-0000-0000-00008C640000}"/>
    <cellStyle name="Normal 2 4 5 2 3_CountryRegionMap" xfId="34691" xr:uid="{00000000-0005-0000-0000-00008D640000}"/>
    <cellStyle name="Normal 2 4 5 2 4" xfId="26931" xr:uid="{00000000-0005-0000-0000-00008E640000}"/>
    <cellStyle name="Normal 2 4 5 2_Attribute (16-17)" xfId="13429" xr:uid="{00000000-0005-0000-0000-00008F640000}"/>
    <cellStyle name="Normal 2 4 5 3" xfId="13430" xr:uid="{00000000-0005-0000-0000-000090640000}"/>
    <cellStyle name="Normal 2 4 5 3 2" xfId="26932" xr:uid="{00000000-0005-0000-0000-000091640000}"/>
    <cellStyle name="Normal 2 4 5 3_CountryRegionMap" xfId="34692" xr:uid="{00000000-0005-0000-0000-000092640000}"/>
    <cellStyle name="Normal 2 4 5 4" xfId="26933" xr:uid="{00000000-0005-0000-0000-000093640000}"/>
    <cellStyle name="Normal 2 4 5 5" xfId="26934" xr:uid="{00000000-0005-0000-0000-000094640000}"/>
    <cellStyle name="Normal 2 4 5 6" xfId="26935" xr:uid="{00000000-0005-0000-0000-000095640000}"/>
    <cellStyle name="Normal 2 4 5 7" xfId="26936" xr:uid="{00000000-0005-0000-0000-000096640000}"/>
    <cellStyle name="Normal 2 4 5 8" xfId="26937" xr:uid="{00000000-0005-0000-0000-000097640000}"/>
    <cellStyle name="Normal 2 4 5 9" xfId="26938" xr:uid="{00000000-0005-0000-0000-000098640000}"/>
    <cellStyle name="Normal 2 4 5_Attribute (16-17)" xfId="13431" xr:uid="{00000000-0005-0000-0000-000099640000}"/>
    <cellStyle name="Normal 2 4 6" xfId="13432" xr:uid="{00000000-0005-0000-0000-00009A640000}"/>
    <cellStyle name="Normal 2 4 6 2" xfId="13433" xr:uid="{00000000-0005-0000-0000-00009B640000}"/>
    <cellStyle name="Normal 2 4 6 2 2" xfId="13434" xr:uid="{00000000-0005-0000-0000-00009C640000}"/>
    <cellStyle name="Normal 2 4 6 2 2 2" xfId="26939" xr:uid="{00000000-0005-0000-0000-00009D640000}"/>
    <cellStyle name="Normal 2 4 6 2 2_CountryRegionMap" xfId="34693" xr:uid="{00000000-0005-0000-0000-00009E640000}"/>
    <cellStyle name="Normal 2 4 6 2 3" xfId="13435" xr:uid="{00000000-0005-0000-0000-00009F640000}"/>
    <cellStyle name="Normal 2 4 6 2 3 2" xfId="26940" xr:uid="{00000000-0005-0000-0000-0000A0640000}"/>
    <cellStyle name="Normal 2 4 6 2 3_CountryRegionMap" xfId="34694" xr:uid="{00000000-0005-0000-0000-0000A1640000}"/>
    <cellStyle name="Normal 2 4 6 2 4" xfId="26941" xr:uid="{00000000-0005-0000-0000-0000A2640000}"/>
    <cellStyle name="Normal 2 4 6 2_Attribute (16-17)" xfId="13436" xr:uid="{00000000-0005-0000-0000-0000A3640000}"/>
    <cellStyle name="Normal 2 4 6 3" xfId="13437" xr:uid="{00000000-0005-0000-0000-0000A4640000}"/>
    <cellStyle name="Normal 2 4 6 3 2" xfId="26942" xr:uid="{00000000-0005-0000-0000-0000A5640000}"/>
    <cellStyle name="Normal 2 4 6 3_CountryRegionMap" xfId="34695" xr:uid="{00000000-0005-0000-0000-0000A6640000}"/>
    <cellStyle name="Normal 2 4 6 4" xfId="26943" xr:uid="{00000000-0005-0000-0000-0000A7640000}"/>
    <cellStyle name="Normal 2 4 6 5" xfId="26944" xr:uid="{00000000-0005-0000-0000-0000A8640000}"/>
    <cellStyle name="Normal 2 4 6 6" xfId="26945" xr:uid="{00000000-0005-0000-0000-0000A9640000}"/>
    <cellStyle name="Normal 2 4 6 7" xfId="26946" xr:uid="{00000000-0005-0000-0000-0000AA640000}"/>
    <cellStyle name="Normal 2 4 6 8" xfId="26947" xr:uid="{00000000-0005-0000-0000-0000AB640000}"/>
    <cellStyle name="Normal 2 4 6 9" xfId="26948" xr:uid="{00000000-0005-0000-0000-0000AC640000}"/>
    <cellStyle name="Normal 2 4 6_Attribute (16-17)" xfId="13438" xr:uid="{00000000-0005-0000-0000-0000AD640000}"/>
    <cellStyle name="Normal 2 4 7" xfId="13439" xr:uid="{00000000-0005-0000-0000-0000AE640000}"/>
    <cellStyle name="Normal 2 4 7 2" xfId="13440" xr:uid="{00000000-0005-0000-0000-0000AF640000}"/>
    <cellStyle name="Normal 2 4 7 2 2" xfId="13441" xr:uid="{00000000-0005-0000-0000-0000B0640000}"/>
    <cellStyle name="Normal 2 4 7 2 2 2" xfId="26949" xr:uid="{00000000-0005-0000-0000-0000B1640000}"/>
    <cellStyle name="Normal 2 4 7 2 2_CountryRegionMap" xfId="34696" xr:uid="{00000000-0005-0000-0000-0000B2640000}"/>
    <cellStyle name="Normal 2 4 7 2 3" xfId="13442" xr:uid="{00000000-0005-0000-0000-0000B3640000}"/>
    <cellStyle name="Normal 2 4 7 2 3 2" xfId="26950" xr:uid="{00000000-0005-0000-0000-0000B4640000}"/>
    <cellStyle name="Normal 2 4 7 2 3_CountryRegionMap" xfId="34697" xr:uid="{00000000-0005-0000-0000-0000B5640000}"/>
    <cellStyle name="Normal 2 4 7 2 4" xfId="26951" xr:uid="{00000000-0005-0000-0000-0000B6640000}"/>
    <cellStyle name="Normal 2 4 7 2_Attribute (16-17)" xfId="13443" xr:uid="{00000000-0005-0000-0000-0000B7640000}"/>
    <cellStyle name="Normal 2 4 7 3" xfId="13444" xr:uid="{00000000-0005-0000-0000-0000B8640000}"/>
    <cellStyle name="Normal 2 4 7 3 2" xfId="26952" xr:uid="{00000000-0005-0000-0000-0000B9640000}"/>
    <cellStyle name="Normal 2 4 7 3_CountryRegionMap" xfId="34698" xr:uid="{00000000-0005-0000-0000-0000BA640000}"/>
    <cellStyle name="Normal 2 4 7 4" xfId="26953" xr:uid="{00000000-0005-0000-0000-0000BB640000}"/>
    <cellStyle name="Normal 2 4 7 5" xfId="26954" xr:uid="{00000000-0005-0000-0000-0000BC640000}"/>
    <cellStyle name="Normal 2 4 7 6" xfId="26955" xr:uid="{00000000-0005-0000-0000-0000BD640000}"/>
    <cellStyle name="Normal 2 4 7 7" xfId="26956" xr:uid="{00000000-0005-0000-0000-0000BE640000}"/>
    <cellStyle name="Normal 2 4 7 8" xfId="26957" xr:uid="{00000000-0005-0000-0000-0000BF640000}"/>
    <cellStyle name="Normal 2 4 7 9" xfId="26958" xr:uid="{00000000-0005-0000-0000-0000C0640000}"/>
    <cellStyle name="Normal 2 4 7_Attribute (16-17)" xfId="13445" xr:uid="{00000000-0005-0000-0000-0000C1640000}"/>
    <cellStyle name="Normal 2 4 8" xfId="13446" xr:uid="{00000000-0005-0000-0000-0000C2640000}"/>
    <cellStyle name="Normal 2 4 9" xfId="13447" xr:uid="{00000000-0005-0000-0000-0000C3640000}"/>
    <cellStyle name="Normal 2 4 9 2" xfId="13448" xr:uid="{00000000-0005-0000-0000-0000C4640000}"/>
    <cellStyle name="Normal 2 4 9 2 2" xfId="13449" xr:uid="{00000000-0005-0000-0000-0000C5640000}"/>
    <cellStyle name="Normal 2 4 9 2 2 2" xfId="26959" xr:uid="{00000000-0005-0000-0000-0000C6640000}"/>
    <cellStyle name="Normal 2 4 9 2 2_CountryRegionMap" xfId="34699" xr:uid="{00000000-0005-0000-0000-0000C7640000}"/>
    <cellStyle name="Normal 2 4 9 2 3" xfId="13450" xr:uid="{00000000-0005-0000-0000-0000C8640000}"/>
    <cellStyle name="Normal 2 4 9 2 3 2" xfId="26960" xr:uid="{00000000-0005-0000-0000-0000C9640000}"/>
    <cellStyle name="Normal 2 4 9 2 3_CountryRegionMap" xfId="34700" xr:uid="{00000000-0005-0000-0000-0000CA640000}"/>
    <cellStyle name="Normal 2 4 9 2 4" xfId="26961" xr:uid="{00000000-0005-0000-0000-0000CB640000}"/>
    <cellStyle name="Normal 2 4 9 2_Attribute (16-17)" xfId="13451" xr:uid="{00000000-0005-0000-0000-0000CC640000}"/>
    <cellStyle name="Normal 2 4 9 3" xfId="13452" xr:uid="{00000000-0005-0000-0000-0000CD640000}"/>
    <cellStyle name="Normal 2 4 9 3 2" xfId="26962" xr:uid="{00000000-0005-0000-0000-0000CE640000}"/>
    <cellStyle name="Normal 2 4 9 3_CountryRegionMap" xfId="34701" xr:uid="{00000000-0005-0000-0000-0000CF640000}"/>
    <cellStyle name="Normal 2 4 9 4" xfId="26963" xr:uid="{00000000-0005-0000-0000-0000D0640000}"/>
    <cellStyle name="Normal 2 4 9_Attribute (16-17)" xfId="13453" xr:uid="{00000000-0005-0000-0000-0000D1640000}"/>
    <cellStyle name="Normal 2 4_Attribute" xfId="18080" xr:uid="{00000000-0005-0000-0000-0000D2640000}"/>
    <cellStyle name="Normal 2 5" xfId="13454" xr:uid="{00000000-0005-0000-0000-0000D3640000}"/>
    <cellStyle name="Normal 2 5 2" xfId="13455" xr:uid="{00000000-0005-0000-0000-0000D4640000}"/>
    <cellStyle name="Normal 2 5 2 10" xfId="26964" xr:uid="{00000000-0005-0000-0000-0000D5640000}"/>
    <cellStyle name="Normal 2 5 2 2" xfId="13456" xr:uid="{00000000-0005-0000-0000-0000D6640000}"/>
    <cellStyle name="Normal 2 5 2 2 2" xfId="13457" xr:uid="{00000000-0005-0000-0000-0000D7640000}"/>
    <cellStyle name="Normal 2 5 2 2 2 2" xfId="13458" xr:uid="{00000000-0005-0000-0000-0000D8640000}"/>
    <cellStyle name="Normal 2 5 2 2 2 2 2" xfId="26965" xr:uid="{00000000-0005-0000-0000-0000D9640000}"/>
    <cellStyle name="Normal 2 5 2 2 2 2_CountryRegionMap" xfId="34702" xr:uid="{00000000-0005-0000-0000-0000DA640000}"/>
    <cellStyle name="Normal 2 5 2 2 2 3" xfId="13459" xr:uid="{00000000-0005-0000-0000-0000DB640000}"/>
    <cellStyle name="Normal 2 5 2 2 2 3 2" xfId="26966" xr:uid="{00000000-0005-0000-0000-0000DC640000}"/>
    <cellStyle name="Normal 2 5 2 2 2 3_CountryRegionMap" xfId="34703" xr:uid="{00000000-0005-0000-0000-0000DD640000}"/>
    <cellStyle name="Normal 2 5 2 2 2 4" xfId="26967" xr:uid="{00000000-0005-0000-0000-0000DE640000}"/>
    <cellStyle name="Normal 2 5 2 2 2_Attribute (16-17)" xfId="13460" xr:uid="{00000000-0005-0000-0000-0000DF640000}"/>
    <cellStyle name="Normal 2 5 2 2 3" xfId="13461" xr:uid="{00000000-0005-0000-0000-0000E0640000}"/>
    <cellStyle name="Normal 2 5 2 2 3 2" xfId="26968" xr:uid="{00000000-0005-0000-0000-0000E1640000}"/>
    <cellStyle name="Normal 2 5 2 2 3_CountryRegionMap" xfId="34704" xr:uid="{00000000-0005-0000-0000-0000E2640000}"/>
    <cellStyle name="Normal 2 5 2 2 4" xfId="26969" xr:uid="{00000000-0005-0000-0000-0000E3640000}"/>
    <cellStyle name="Normal 2 5 2 2 5" xfId="26970" xr:uid="{00000000-0005-0000-0000-0000E4640000}"/>
    <cellStyle name="Normal 2 5 2 2 6" xfId="26971" xr:uid="{00000000-0005-0000-0000-0000E5640000}"/>
    <cellStyle name="Normal 2 5 2 2 7" xfId="26972" xr:uid="{00000000-0005-0000-0000-0000E6640000}"/>
    <cellStyle name="Normal 2 5 2 2 8" xfId="26973" xr:uid="{00000000-0005-0000-0000-0000E7640000}"/>
    <cellStyle name="Normal 2 5 2 2 9" xfId="26974" xr:uid="{00000000-0005-0000-0000-0000E8640000}"/>
    <cellStyle name="Normal 2 5 2 2_Attribute (16-17)" xfId="13462" xr:uid="{00000000-0005-0000-0000-0000E9640000}"/>
    <cellStyle name="Normal 2 5 2 3" xfId="13463" xr:uid="{00000000-0005-0000-0000-0000EA640000}"/>
    <cellStyle name="Normal 2 5 2 4" xfId="13464" xr:uid="{00000000-0005-0000-0000-0000EB640000}"/>
    <cellStyle name="Normal 2 5 2 4 2" xfId="13465" xr:uid="{00000000-0005-0000-0000-0000EC640000}"/>
    <cellStyle name="Normal 2 5 2 4 2 2" xfId="13466" xr:uid="{00000000-0005-0000-0000-0000ED640000}"/>
    <cellStyle name="Normal 2 5 2 4 2 2 2" xfId="26975" xr:uid="{00000000-0005-0000-0000-0000EE640000}"/>
    <cellStyle name="Normal 2 5 2 4 2 2_CountryRegionMap" xfId="34705" xr:uid="{00000000-0005-0000-0000-0000EF640000}"/>
    <cellStyle name="Normal 2 5 2 4 2 3" xfId="13467" xr:uid="{00000000-0005-0000-0000-0000F0640000}"/>
    <cellStyle name="Normal 2 5 2 4 2 3 2" xfId="26976" xr:uid="{00000000-0005-0000-0000-0000F1640000}"/>
    <cellStyle name="Normal 2 5 2 4 2 3_CountryRegionMap" xfId="34706" xr:uid="{00000000-0005-0000-0000-0000F2640000}"/>
    <cellStyle name="Normal 2 5 2 4 2 4" xfId="26977" xr:uid="{00000000-0005-0000-0000-0000F3640000}"/>
    <cellStyle name="Normal 2 5 2 4 2_Attribute (16-17)" xfId="13468" xr:uid="{00000000-0005-0000-0000-0000F4640000}"/>
    <cellStyle name="Normal 2 5 2 4 3" xfId="13469" xr:uid="{00000000-0005-0000-0000-0000F5640000}"/>
    <cellStyle name="Normal 2 5 2 4 3 2" xfId="26978" xr:uid="{00000000-0005-0000-0000-0000F6640000}"/>
    <cellStyle name="Normal 2 5 2 4 3_CountryRegionMap" xfId="34707" xr:uid="{00000000-0005-0000-0000-0000F7640000}"/>
    <cellStyle name="Normal 2 5 2 4 4" xfId="26979" xr:uid="{00000000-0005-0000-0000-0000F8640000}"/>
    <cellStyle name="Normal 2 5 2 4_Attribute (16-17)" xfId="13470" xr:uid="{00000000-0005-0000-0000-0000F9640000}"/>
    <cellStyle name="Normal 2 5 2 5" xfId="13471" xr:uid="{00000000-0005-0000-0000-0000FA640000}"/>
    <cellStyle name="Normal 2 5 2 5 2" xfId="13472" xr:uid="{00000000-0005-0000-0000-0000FB640000}"/>
    <cellStyle name="Normal 2 5 2 5 2 2" xfId="13473" xr:uid="{00000000-0005-0000-0000-0000FC640000}"/>
    <cellStyle name="Normal 2 5 2 5 2 2 2" xfId="26980" xr:uid="{00000000-0005-0000-0000-0000FD640000}"/>
    <cellStyle name="Normal 2 5 2 5 2 2_CountryRegionMap" xfId="34708" xr:uid="{00000000-0005-0000-0000-0000FE640000}"/>
    <cellStyle name="Normal 2 5 2 5 2 3" xfId="13474" xr:uid="{00000000-0005-0000-0000-0000FF640000}"/>
    <cellStyle name="Normal 2 5 2 5 2 3 2" xfId="26981" xr:uid="{00000000-0005-0000-0000-000000650000}"/>
    <cellStyle name="Normal 2 5 2 5 2 3_CountryRegionMap" xfId="34709" xr:uid="{00000000-0005-0000-0000-000001650000}"/>
    <cellStyle name="Normal 2 5 2 5 2 4" xfId="26982" xr:uid="{00000000-0005-0000-0000-000002650000}"/>
    <cellStyle name="Normal 2 5 2 5 2_Attribute (16-17)" xfId="13475" xr:uid="{00000000-0005-0000-0000-000003650000}"/>
    <cellStyle name="Normal 2 5 2 5 3" xfId="13476" xr:uid="{00000000-0005-0000-0000-000004650000}"/>
    <cellStyle name="Normal 2 5 2 5 3 2" xfId="26983" xr:uid="{00000000-0005-0000-0000-000005650000}"/>
    <cellStyle name="Normal 2 5 2 5 3_CountryRegionMap" xfId="34710" xr:uid="{00000000-0005-0000-0000-000006650000}"/>
    <cellStyle name="Normal 2 5 2 5 4" xfId="13477" xr:uid="{00000000-0005-0000-0000-000007650000}"/>
    <cellStyle name="Normal 2 5 2 5 4 2" xfId="26984" xr:uid="{00000000-0005-0000-0000-000008650000}"/>
    <cellStyle name="Normal 2 5 2 5 4_CountryRegionMap" xfId="34711" xr:uid="{00000000-0005-0000-0000-000009650000}"/>
    <cellStyle name="Normal 2 5 2 5 5" xfId="26985" xr:uid="{00000000-0005-0000-0000-00000A650000}"/>
    <cellStyle name="Normal 2 5 2 5_Attribute (16-17)" xfId="13478" xr:uid="{00000000-0005-0000-0000-00000B650000}"/>
    <cellStyle name="Normal 2 5 2 6" xfId="13479" xr:uid="{00000000-0005-0000-0000-00000C650000}"/>
    <cellStyle name="Normal 2 5 2 6 2" xfId="13480" xr:uid="{00000000-0005-0000-0000-00000D650000}"/>
    <cellStyle name="Normal 2 5 2 6 2 2" xfId="26986" xr:uid="{00000000-0005-0000-0000-00000E650000}"/>
    <cellStyle name="Normal 2 5 2 6 2_CountryRegionMap" xfId="34712" xr:uid="{00000000-0005-0000-0000-00000F650000}"/>
    <cellStyle name="Normal 2 5 2 6 3" xfId="13481" xr:uid="{00000000-0005-0000-0000-000010650000}"/>
    <cellStyle name="Normal 2 5 2 6 3 2" xfId="26987" xr:uid="{00000000-0005-0000-0000-000011650000}"/>
    <cellStyle name="Normal 2 5 2 6 3_CountryRegionMap" xfId="34713" xr:uid="{00000000-0005-0000-0000-000012650000}"/>
    <cellStyle name="Normal 2 5 2 6 4" xfId="26988" xr:uid="{00000000-0005-0000-0000-000013650000}"/>
    <cellStyle name="Normal 2 5 2 6_Attribute (16-17)" xfId="13482" xr:uid="{00000000-0005-0000-0000-000014650000}"/>
    <cellStyle name="Normal 2 5 2 7" xfId="13483" xr:uid="{00000000-0005-0000-0000-000015650000}"/>
    <cellStyle name="Normal 2 5 2 7 2" xfId="26989" xr:uid="{00000000-0005-0000-0000-000016650000}"/>
    <cellStyle name="Normal 2 5 2 7_CountryRegionMap" xfId="34714" xr:uid="{00000000-0005-0000-0000-000017650000}"/>
    <cellStyle name="Normal 2 5 2 8" xfId="26990" xr:uid="{00000000-0005-0000-0000-000018650000}"/>
    <cellStyle name="Normal 2 5 2 9" xfId="26991" xr:uid="{00000000-0005-0000-0000-000019650000}"/>
    <cellStyle name="Normal 2 5 2_Attribute (16-17)" xfId="13484" xr:uid="{00000000-0005-0000-0000-00001A650000}"/>
    <cellStyle name="Normal 2 5 3" xfId="26992" xr:uid="{00000000-0005-0000-0000-00001B650000}"/>
    <cellStyle name="Normal 2 5 4" xfId="26993" xr:uid="{00000000-0005-0000-0000-00001C650000}"/>
    <cellStyle name="Normal 2 5 5" xfId="26994" xr:uid="{00000000-0005-0000-0000-00001D650000}"/>
    <cellStyle name="Normal 2 5 6" xfId="26995" xr:uid="{00000000-0005-0000-0000-00001E650000}"/>
    <cellStyle name="Normal 2 5_Attribute (16-17)" xfId="13485" xr:uid="{00000000-0005-0000-0000-00001F650000}"/>
    <cellStyle name="Normal 2 6" xfId="13486" xr:uid="{00000000-0005-0000-0000-000020650000}"/>
    <cellStyle name="Normal 2 6 2" xfId="13487" xr:uid="{00000000-0005-0000-0000-000021650000}"/>
    <cellStyle name="Normal 2 6 2 2" xfId="13488" xr:uid="{00000000-0005-0000-0000-000022650000}"/>
    <cellStyle name="Normal 2 6 2 2 2" xfId="26996" xr:uid="{00000000-0005-0000-0000-000023650000}"/>
    <cellStyle name="Normal 2 6 2 2 3" xfId="26997" xr:uid="{00000000-0005-0000-0000-000024650000}"/>
    <cellStyle name="Normal 2 6 2 2_CountryRegionMap" xfId="34715" xr:uid="{00000000-0005-0000-0000-000025650000}"/>
    <cellStyle name="Normal 2 6 2 3" xfId="13489" xr:uid="{00000000-0005-0000-0000-000026650000}"/>
    <cellStyle name="Normal 2 6 2 3 2" xfId="26998" xr:uid="{00000000-0005-0000-0000-000027650000}"/>
    <cellStyle name="Normal 2 6 2 3_CountryRegionMap" xfId="34716" xr:uid="{00000000-0005-0000-0000-000028650000}"/>
    <cellStyle name="Normal 2 6 2 4" xfId="13490" xr:uid="{00000000-0005-0000-0000-000029650000}"/>
    <cellStyle name="Normal 2 6 2 4 2" xfId="26999" xr:uid="{00000000-0005-0000-0000-00002A650000}"/>
    <cellStyle name="Normal 2 6 2 4_CountryRegionMap" xfId="34717" xr:uid="{00000000-0005-0000-0000-00002B650000}"/>
    <cellStyle name="Normal 2 6 2 5" xfId="27000" xr:uid="{00000000-0005-0000-0000-00002C650000}"/>
    <cellStyle name="Normal 2 6 2_Attribute (16-17)" xfId="13491" xr:uid="{00000000-0005-0000-0000-00002D650000}"/>
    <cellStyle name="Normal 2 6 3" xfId="27001" xr:uid="{00000000-0005-0000-0000-00002E650000}"/>
    <cellStyle name="Normal 2 6_Attribute (16-17)" xfId="13492" xr:uid="{00000000-0005-0000-0000-00002F650000}"/>
    <cellStyle name="Normal 2 7" xfId="13493" xr:uid="{00000000-0005-0000-0000-000030650000}"/>
    <cellStyle name="Normal 2 7 10" xfId="27002" xr:uid="{00000000-0005-0000-0000-000031650000}"/>
    <cellStyle name="Normal 2 7 2" xfId="13494" xr:uid="{00000000-0005-0000-0000-000032650000}"/>
    <cellStyle name="Normal 2 7 2 2" xfId="13495" xr:uid="{00000000-0005-0000-0000-000033650000}"/>
    <cellStyle name="Normal 2 7 2 2 2" xfId="27003" xr:uid="{00000000-0005-0000-0000-000034650000}"/>
    <cellStyle name="Normal 2 7 2 2_CountryRegionMap" xfId="34718" xr:uid="{00000000-0005-0000-0000-000035650000}"/>
    <cellStyle name="Normal 2 7 2 3" xfId="13496" xr:uid="{00000000-0005-0000-0000-000036650000}"/>
    <cellStyle name="Normal 2 7 2 3 2" xfId="27004" xr:uid="{00000000-0005-0000-0000-000037650000}"/>
    <cellStyle name="Normal 2 7 2 3_CountryRegionMap" xfId="34719" xr:uid="{00000000-0005-0000-0000-000038650000}"/>
    <cellStyle name="Normal 2 7 2 4" xfId="27005" xr:uid="{00000000-0005-0000-0000-000039650000}"/>
    <cellStyle name="Normal 2 7 2 5" xfId="27006" xr:uid="{00000000-0005-0000-0000-00003A650000}"/>
    <cellStyle name="Normal 2 7 2_Attribute (16-17)" xfId="13497" xr:uid="{00000000-0005-0000-0000-00003B650000}"/>
    <cellStyle name="Normal 2 7 3" xfId="13498" xr:uid="{00000000-0005-0000-0000-00003C650000}"/>
    <cellStyle name="Normal 2 7 3 2" xfId="13499" xr:uid="{00000000-0005-0000-0000-00003D650000}"/>
    <cellStyle name="Normal 2 7 3 2 2" xfId="27007" xr:uid="{00000000-0005-0000-0000-00003E650000}"/>
    <cellStyle name="Normal 2 7 3 2_CountryRegionMap" xfId="34720" xr:uid="{00000000-0005-0000-0000-00003F650000}"/>
    <cellStyle name="Normal 2 7 3 3" xfId="13500" xr:uid="{00000000-0005-0000-0000-000040650000}"/>
    <cellStyle name="Normal 2 7 3 3 2" xfId="27008" xr:uid="{00000000-0005-0000-0000-000041650000}"/>
    <cellStyle name="Normal 2 7 3 3_CountryRegionMap" xfId="34721" xr:uid="{00000000-0005-0000-0000-000042650000}"/>
    <cellStyle name="Normal 2 7 3 4" xfId="27009" xr:uid="{00000000-0005-0000-0000-000043650000}"/>
    <cellStyle name="Normal 2 7 3_Attribute (16-17)" xfId="13501" xr:uid="{00000000-0005-0000-0000-000044650000}"/>
    <cellStyle name="Normal 2 7 4" xfId="13502" xr:uid="{00000000-0005-0000-0000-000045650000}"/>
    <cellStyle name="Normal 2 7 4 2" xfId="27010" xr:uid="{00000000-0005-0000-0000-000046650000}"/>
    <cellStyle name="Normal 2 7 4_CountryRegionMap" xfId="34722" xr:uid="{00000000-0005-0000-0000-000047650000}"/>
    <cellStyle name="Normal 2 7 5" xfId="13503" xr:uid="{00000000-0005-0000-0000-000048650000}"/>
    <cellStyle name="Normal 2 7 5 2" xfId="27011" xr:uid="{00000000-0005-0000-0000-000049650000}"/>
    <cellStyle name="Normal 2 7 5_CountryRegionMap" xfId="34723" xr:uid="{00000000-0005-0000-0000-00004A650000}"/>
    <cellStyle name="Normal 2 7 6" xfId="27012" xr:uid="{00000000-0005-0000-0000-00004B650000}"/>
    <cellStyle name="Normal 2 7 7" xfId="27013" xr:uid="{00000000-0005-0000-0000-00004C650000}"/>
    <cellStyle name="Normal 2 7 8" xfId="27014" xr:uid="{00000000-0005-0000-0000-00004D650000}"/>
    <cellStyle name="Normal 2 7 9" xfId="27015" xr:uid="{00000000-0005-0000-0000-00004E650000}"/>
    <cellStyle name="Normal 2 7_Attribute (16-17)" xfId="13504" xr:uid="{00000000-0005-0000-0000-00004F650000}"/>
    <cellStyle name="Normal 2 8" xfId="13505" xr:uid="{00000000-0005-0000-0000-000050650000}"/>
    <cellStyle name="Normal 2 8 2" xfId="27016" xr:uid="{00000000-0005-0000-0000-000051650000}"/>
    <cellStyle name="Normal 2 8 3" xfId="27017" xr:uid="{00000000-0005-0000-0000-000052650000}"/>
    <cellStyle name="Normal 2 8_CountryRegionMap" xfId="34724" xr:uid="{00000000-0005-0000-0000-000053650000}"/>
    <cellStyle name="Normal 2 9" xfId="13506" xr:uid="{00000000-0005-0000-0000-000054650000}"/>
    <cellStyle name="Normal 2 9 2" xfId="27018" xr:uid="{00000000-0005-0000-0000-000055650000}"/>
    <cellStyle name="Normal 2 9 3" xfId="27019" xr:uid="{00000000-0005-0000-0000-000056650000}"/>
    <cellStyle name="Normal 2 9_CountryRegionMap" xfId="34725" xr:uid="{00000000-0005-0000-0000-000057650000}"/>
    <cellStyle name="Normal 2_Attribute" xfId="18076" xr:uid="{00000000-0005-0000-0000-000058650000}"/>
    <cellStyle name="Normal 20" xfId="13507" xr:uid="{00000000-0005-0000-0000-000059650000}"/>
    <cellStyle name="Normal 20 10" xfId="13508" xr:uid="{00000000-0005-0000-0000-00005A650000}"/>
    <cellStyle name="Normal 20 10 2" xfId="13509" xr:uid="{00000000-0005-0000-0000-00005B650000}"/>
    <cellStyle name="Normal 20 10 2 2" xfId="27020" xr:uid="{00000000-0005-0000-0000-00005C650000}"/>
    <cellStyle name="Normal 20 10 2_CountryRegionMap" xfId="34726" xr:uid="{00000000-0005-0000-0000-00005D650000}"/>
    <cellStyle name="Normal 20 10 3" xfId="13510" xr:uid="{00000000-0005-0000-0000-00005E650000}"/>
    <cellStyle name="Normal 20 10 3 2" xfId="27021" xr:uid="{00000000-0005-0000-0000-00005F650000}"/>
    <cellStyle name="Normal 20 10 3_CountryRegionMap" xfId="34727" xr:uid="{00000000-0005-0000-0000-000060650000}"/>
    <cellStyle name="Normal 20 10 4" xfId="27022" xr:uid="{00000000-0005-0000-0000-000061650000}"/>
    <cellStyle name="Normal 20 10_Attribute (16-17)" xfId="13511" xr:uid="{00000000-0005-0000-0000-000062650000}"/>
    <cellStyle name="Normal 20 11" xfId="13512" xr:uid="{00000000-0005-0000-0000-000063650000}"/>
    <cellStyle name="Normal 20 11 2" xfId="27023" xr:uid="{00000000-0005-0000-0000-000064650000}"/>
    <cellStyle name="Normal 20 11_CountryRegionMap" xfId="34728" xr:uid="{00000000-0005-0000-0000-000065650000}"/>
    <cellStyle name="Normal 20 12" xfId="27024" xr:uid="{00000000-0005-0000-0000-000066650000}"/>
    <cellStyle name="Normal 20 13" xfId="27025" xr:uid="{00000000-0005-0000-0000-000067650000}"/>
    <cellStyle name="Normal 20 14" xfId="27026" xr:uid="{00000000-0005-0000-0000-000068650000}"/>
    <cellStyle name="Normal 20 15" xfId="27027" xr:uid="{00000000-0005-0000-0000-000069650000}"/>
    <cellStyle name="Normal 20 16" xfId="27028" xr:uid="{00000000-0005-0000-0000-00006A650000}"/>
    <cellStyle name="Normal 20 17" xfId="27029" xr:uid="{00000000-0005-0000-0000-00006B650000}"/>
    <cellStyle name="Normal 20 18" xfId="27030" xr:uid="{00000000-0005-0000-0000-00006C650000}"/>
    <cellStyle name="Normal 20 19" xfId="27031" xr:uid="{00000000-0005-0000-0000-00006D650000}"/>
    <cellStyle name="Normal 20 2" xfId="13513" xr:uid="{00000000-0005-0000-0000-00006E650000}"/>
    <cellStyle name="Normal 20 2 10" xfId="27032" xr:uid="{00000000-0005-0000-0000-00006F650000}"/>
    <cellStyle name="Normal 20 2 2" xfId="13514" xr:uid="{00000000-0005-0000-0000-000070650000}"/>
    <cellStyle name="Normal 20 2 2 2" xfId="13515" xr:uid="{00000000-0005-0000-0000-000071650000}"/>
    <cellStyle name="Normal 20 2 2 2 2" xfId="13516" xr:uid="{00000000-0005-0000-0000-000072650000}"/>
    <cellStyle name="Normal 20 2 2 2 2 2" xfId="27033" xr:uid="{00000000-0005-0000-0000-000073650000}"/>
    <cellStyle name="Normal 20 2 2 2 2_CountryRegionMap" xfId="34729" xr:uid="{00000000-0005-0000-0000-000074650000}"/>
    <cellStyle name="Normal 20 2 2 2 3" xfId="13517" xr:uid="{00000000-0005-0000-0000-000075650000}"/>
    <cellStyle name="Normal 20 2 2 2 3 2" xfId="27034" xr:uid="{00000000-0005-0000-0000-000076650000}"/>
    <cellStyle name="Normal 20 2 2 2 3_CountryRegionMap" xfId="34730" xr:uid="{00000000-0005-0000-0000-000077650000}"/>
    <cellStyle name="Normal 20 2 2 2 4" xfId="27035" xr:uid="{00000000-0005-0000-0000-000078650000}"/>
    <cellStyle name="Normal 20 2 2 2_Attribute (16-17)" xfId="13518" xr:uid="{00000000-0005-0000-0000-000079650000}"/>
    <cellStyle name="Normal 20 2 2 3" xfId="13519" xr:uid="{00000000-0005-0000-0000-00007A650000}"/>
    <cellStyle name="Normal 20 2 2 3 2" xfId="27036" xr:uid="{00000000-0005-0000-0000-00007B650000}"/>
    <cellStyle name="Normal 20 2 2 3_CountryRegionMap" xfId="34731" xr:uid="{00000000-0005-0000-0000-00007C650000}"/>
    <cellStyle name="Normal 20 2 2 4" xfId="27037" xr:uid="{00000000-0005-0000-0000-00007D650000}"/>
    <cellStyle name="Normal 20 2 2 5" xfId="27038" xr:uid="{00000000-0005-0000-0000-00007E650000}"/>
    <cellStyle name="Normal 20 2 2 6" xfId="27039" xr:uid="{00000000-0005-0000-0000-00007F650000}"/>
    <cellStyle name="Normal 20 2 2 7" xfId="27040" xr:uid="{00000000-0005-0000-0000-000080650000}"/>
    <cellStyle name="Normal 20 2 2_Attribute (16-17)" xfId="13520" xr:uid="{00000000-0005-0000-0000-000081650000}"/>
    <cellStyle name="Normal 20 2 3" xfId="13521" xr:uid="{00000000-0005-0000-0000-000082650000}"/>
    <cellStyle name="Normal 20 2 3 2" xfId="13522" xr:uid="{00000000-0005-0000-0000-000083650000}"/>
    <cellStyle name="Normal 20 2 3 2 2" xfId="13523" xr:uid="{00000000-0005-0000-0000-000084650000}"/>
    <cellStyle name="Normal 20 2 3 2 2 2" xfId="27041" xr:uid="{00000000-0005-0000-0000-000085650000}"/>
    <cellStyle name="Normal 20 2 3 2 2_CountryRegionMap" xfId="34732" xr:uid="{00000000-0005-0000-0000-000086650000}"/>
    <cellStyle name="Normal 20 2 3 2 3" xfId="13524" xr:uid="{00000000-0005-0000-0000-000087650000}"/>
    <cellStyle name="Normal 20 2 3 2 3 2" xfId="27042" xr:uid="{00000000-0005-0000-0000-000088650000}"/>
    <cellStyle name="Normal 20 2 3 2 3_CountryRegionMap" xfId="34733" xr:uid="{00000000-0005-0000-0000-000089650000}"/>
    <cellStyle name="Normal 20 2 3 2 4" xfId="27043" xr:uid="{00000000-0005-0000-0000-00008A650000}"/>
    <cellStyle name="Normal 20 2 3 2_Attribute (16-17)" xfId="13525" xr:uid="{00000000-0005-0000-0000-00008B650000}"/>
    <cellStyle name="Normal 20 2 3 3" xfId="13526" xr:uid="{00000000-0005-0000-0000-00008C650000}"/>
    <cellStyle name="Normal 20 2 3 3 2" xfId="27044" xr:uid="{00000000-0005-0000-0000-00008D650000}"/>
    <cellStyle name="Normal 20 2 3 3_CountryRegionMap" xfId="34734" xr:uid="{00000000-0005-0000-0000-00008E650000}"/>
    <cellStyle name="Normal 20 2 3 4" xfId="27045" xr:uid="{00000000-0005-0000-0000-00008F650000}"/>
    <cellStyle name="Normal 20 2 3 5" xfId="27046" xr:uid="{00000000-0005-0000-0000-000090650000}"/>
    <cellStyle name="Normal 20 2 3 6" xfId="27047" xr:uid="{00000000-0005-0000-0000-000091650000}"/>
    <cellStyle name="Normal 20 2 3 7" xfId="27048" xr:uid="{00000000-0005-0000-0000-000092650000}"/>
    <cellStyle name="Normal 20 2 3_Attribute (16-17)" xfId="13527" xr:uid="{00000000-0005-0000-0000-000093650000}"/>
    <cellStyle name="Normal 20 2 4" xfId="13528" xr:uid="{00000000-0005-0000-0000-000094650000}"/>
    <cellStyle name="Normal 20 2 5" xfId="13529" xr:uid="{00000000-0005-0000-0000-000095650000}"/>
    <cellStyle name="Normal 20 2 5 2" xfId="13530" xr:uid="{00000000-0005-0000-0000-000096650000}"/>
    <cellStyle name="Normal 20 2 5 2 2" xfId="13531" xr:uid="{00000000-0005-0000-0000-000097650000}"/>
    <cellStyle name="Normal 20 2 5 2 2 2" xfId="27049" xr:uid="{00000000-0005-0000-0000-000098650000}"/>
    <cellStyle name="Normal 20 2 5 2 2_CountryRegionMap" xfId="34735" xr:uid="{00000000-0005-0000-0000-000099650000}"/>
    <cellStyle name="Normal 20 2 5 2 3" xfId="13532" xr:uid="{00000000-0005-0000-0000-00009A650000}"/>
    <cellStyle name="Normal 20 2 5 2 3 2" xfId="27050" xr:uid="{00000000-0005-0000-0000-00009B650000}"/>
    <cellStyle name="Normal 20 2 5 2 3_CountryRegionMap" xfId="34736" xr:uid="{00000000-0005-0000-0000-00009C650000}"/>
    <cellStyle name="Normal 20 2 5 2 4" xfId="27051" xr:uid="{00000000-0005-0000-0000-00009D650000}"/>
    <cellStyle name="Normal 20 2 5 2_Attribute (16-17)" xfId="13533" xr:uid="{00000000-0005-0000-0000-00009E650000}"/>
    <cellStyle name="Normal 20 2 5 3" xfId="13534" xr:uid="{00000000-0005-0000-0000-00009F650000}"/>
    <cellStyle name="Normal 20 2 5 3 2" xfId="27052" xr:uid="{00000000-0005-0000-0000-0000A0650000}"/>
    <cellStyle name="Normal 20 2 5 3_CountryRegionMap" xfId="34737" xr:uid="{00000000-0005-0000-0000-0000A1650000}"/>
    <cellStyle name="Normal 20 2 5 4" xfId="27053" xr:uid="{00000000-0005-0000-0000-0000A2650000}"/>
    <cellStyle name="Normal 20 2 5_Attribute (16-17)" xfId="13535" xr:uid="{00000000-0005-0000-0000-0000A3650000}"/>
    <cellStyle name="Normal 20 2 6" xfId="13536" xr:uid="{00000000-0005-0000-0000-0000A4650000}"/>
    <cellStyle name="Normal 20 2 6 2" xfId="13537" xr:uid="{00000000-0005-0000-0000-0000A5650000}"/>
    <cellStyle name="Normal 20 2 6 2 2" xfId="13538" xr:uid="{00000000-0005-0000-0000-0000A6650000}"/>
    <cellStyle name="Normal 20 2 6 2 2 2" xfId="27054" xr:uid="{00000000-0005-0000-0000-0000A7650000}"/>
    <cellStyle name="Normal 20 2 6 2 2_CountryRegionMap" xfId="34738" xr:uid="{00000000-0005-0000-0000-0000A8650000}"/>
    <cellStyle name="Normal 20 2 6 2 3" xfId="13539" xr:uid="{00000000-0005-0000-0000-0000A9650000}"/>
    <cellStyle name="Normal 20 2 6 2 3 2" xfId="27055" xr:uid="{00000000-0005-0000-0000-0000AA650000}"/>
    <cellStyle name="Normal 20 2 6 2 3_CountryRegionMap" xfId="34739" xr:uid="{00000000-0005-0000-0000-0000AB650000}"/>
    <cellStyle name="Normal 20 2 6 2 4" xfId="27056" xr:uid="{00000000-0005-0000-0000-0000AC650000}"/>
    <cellStyle name="Normal 20 2 6 2_Attribute (16-17)" xfId="13540" xr:uid="{00000000-0005-0000-0000-0000AD650000}"/>
    <cellStyle name="Normal 20 2 6 3" xfId="13541" xr:uid="{00000000-0005-0000-0000-0000AE650000}"/>
    <cellStyle name="Normal 20 2 6 3 2" xfId="27057" xr:uid="{00000000-0005-0000-0000-0000AF650000}"/>
    <cellStyle name="Normal 20 2 6 3_CountryRegionMap" xfId="34740" xr:uid="{00000000-0005-0000-0000-0000B0650000}"/>
    <cellStyle name="Normal 20 2 6 4" xfId="13542" xr:uid="{00000000-0005-0000-0000-0000B1650000}"/>
    <cellStyle name="Normal 20 2 6 4 2" xfId="27058" xr:uid="{00000000-0005-0000-0000-0000B2650000}"/>
    <cellStyle name="Normal 20 2 6 4_CountryRegionMap" xfId="34741" xr:uid="{00000000-0005-0000-0000-0000B3650000}"/>
    <cellStyle name="Normal 20 2 6 5" xfId="27059" xr:uid="{00000000-0005-0000-0000-0000B4650000}"/>
    <cellStyle name="Normal 20 2 6_Attribute (16-17)" xfId="13543" xr:uid="{00000000-0005-0000-0000-0000B5650000}"/>
    <cellStyle name="Normal 20 2 7" xfId="13544" xr:uid="{00000000-0005-0000-0000-0000B6650000}"/>
    <cellStyle name="Normal 20 2 7 2" xfId="13545" xr:uid="{00000000-0005-0000-0000-0000B7650000}"/>
    <cellStyle name="Normal 20 2 7 2 2" xfId="27060" xr:uid="{00000000-0005-0000-0000-0000B8650000}"/>
    <cellStyle name="Normal 20 2 7 2_CountryRegionMap" xfId="34742" xr:uid="{00000000-0005-0000-0000-0000B9650000}"/>
    <cellStyle name="Normal 20 2 7 3" xfId="13546" xr:uid="{00000000-0005-0000-0000-0000BA650000}"/>
    <cellStyle name="Normal 20 2 7 3 2" xfId="27061" xr:uid="{00000000-0005-0000-0000-0000BB650000}"/>
    <cellStyle name="Normal 20 2 7 3_CountryRegionMap" xfId="34743" xr:uid="{00000000-0005-0000-0000-0000BC650000}"/>
    <cellStyle name="Normal 20 2 7 4" xfId="27062" xr:uid="{00000000-0005-0000-0000-0000BD650000}"/>
    <cellStyle name="Normal 20 2 7_Attribute (16-17)" xfId="13547" xr:uid="{00000000-0005-0000-0000-0000BE650000}"/>
    <cellStyle name="Normal 20 2 8" xfId="13548" xr:uid="{00000000-0005-0000-0000-0000BF650000}"/>
    <cellStyle name="Normal 20 2 8 2" xfId="27063" xr:uid="{00000000-0005-0000-0000-0000C0650000}"/>
    <cellStyle name="Normal 20 2 8_CountryRegionMap" xfId="34744" xr:uid="{00000000-0005-0000-0000-0000C1650000}"/>
    <cellStyle name="Normal 20 2 9" xfId="27064" xr:uid="{00000000-0005-0000-0000-0000C2650000}"/>
    <cellStyle name="Normal 20 2_Attribute (16-17)" xfId="13549" xr:uid="{00000000-0005-0000-0000-0000C3650000}"/>
    <cellStyle name="Normal 20 20" xfId="27065" xr:uid="{00000000-0005-0000-0000-0000C4650000}"/>
    <cellStyle name="Normal 20 21" xfId="27066" xr:uid="{00000000-0005-0000-0000-0000C5650000}"/>
    <cellStyle name="Normal 20 22" xfId="27067" xr:uid="{00000000-0005-0000-0000-0000C6650000}"/>
    <cellStyle name="Normal 20 23" xfId="27068" xr:uid="{00000000-0005-0000-0000-0000C7650000}"/>
    <cellStyle name="Normal 20 24" xfId="27069" xr:uid="{00000000-0005-0000-0000-0000C8650000}"/>
    <cellStyle name="Normal 20 25" xfId="27070" xr:uid="{00000000-0005-0000-0000-0000C9650000}"/>
    <cellStyle name="Normal 20 26" xfId="27071" xr:uid="{00000000-0005-0000-0000-0000CA650000}"/>
    <cellStyle name="Normal 20 27" xfId="27072" xr:uid="{00000000-0005-0000-0000-0000CB650000}"/>
    <cellStyle name="Normal 20 28" xfId="27073" xr:uid="{00000000-0005-0000-0000-0000CC650000}"/>
    <cellStyle name="Normal 20 29" xfId="27074" xr:uid="{00000000-0005-0000-0000-0000CD650000}"/>
    <cellStyle name="Normal 20 3" xfId="13550" xr:uid="{00000000-0005-0000-0000-0000CE650000}"/>
    <cellStyle name="Normal 20 4" xfId="13551" xr:uid="{00000000-0005-0000-0000-0000CF650000}"/>
    <cellStyle name="Normal 20 5" xfId="13552" xr:uid="{00000000-0005-0000-0000-0000D0650000}"/>
    <cellStyle name="Normal 20 6" xfId="13553" xr:uid="{00000000-0005-0000-0000-0000D1650000}"/>
    <cellStyle name="Normal 20 7" xfId="13554" xr:uid="{00000000-0005-0000-0000-0000D2650000}"/>
    <cellStyle name="Normal 20 8" xfId="13555" xr:uid="{00000000-0005-0000-0000-0000D3650000}"/>
    <cellStyle name="Normal 20 8 2" xfId="13556" xr:uid="{00000000-0005-0000-0000-0000D4650000}"/>
    <cellStyle name="Normal 20 8 2 2" xfId="13557" xr:uid="{00000000-0005-0000-0000-0000D5650000}"/>
    <cellStyle name="Normal 20 8 2 2 2" xfId="27075" xr:uid="{00000000-0005-0000-0000-0000D6650000}"/>
    <cellStyle name="Normal 20 8 2 2_CountryRegionMap" xfId="34745" xr:uid="{00000000-0005-0000-0000-0000D7650000}"/>
    <cellStyle name="Normal 20 8 2 3" xfId="13558" xr:uid="{00000000-0005-0000-0000-0000D8650000}"/>
    <cellStyle name="Normal 20 8 2 3 2" xfId="27076" xr:uid="{00000000-0005-0000-0000-0000D9650000}"/>
    <cellStyle name="Normal 20 8 2 3_CountryRegionMap" xfId="34746" xr:uid="{00000000-0005-0000-0000-0000DA650000}"/>
    <cellStyle name="Normal 20 8 2 4" xfId="27077" xr:uid="{00000000-0005-0000-0000-0000DB650000}"/>
    <cellStyle name="Normal 20 8 2_Attribute (16-17)" xfId="13559" xr:uid="{00000000-0005-0000-0000-0000DC650000}"/>
    <cellStyle name="Normal 20 8 3" xfId="13560" xr:uid="{00000000-0005-0000-0000-0000DD650000}"/>
    <cellStyle name="Normal 20 8 3 2" xfId="27078" xr:uid="{00000000-0005-0000-0000-0000DE650000}"/>
    <cellStyle name="Normal 20 8 3_CountryRegionMap" xfId="34747" xr:uid="{00000000-0005-0000-0000-0000DF650000}"/>
    <cellStyle name="Normal 20 8 4" xfId="27079" xr:uid="{00000000-0005-0000-0000-0000E0650000}"/>
    <cellStyle name="Normal 20 8_Attribute (16-17)" xfId="13561" xr:uid="{00000000-0005-0000-0000-0000E1650000}"/>
    <cellStyle name="Normal 20 9" xfId="13562" xr:uid="{00000000-0005-0000-0000-0000E2650000}"/>
    <cellStyle name="Normal 20 9 2" xfId="13563" xr:uid="{00000000-0005-0000-0000-0000E3650000}"/>
    <cellStyle name="Normal 20 9 2 2" xfId="13564" xr:uid="{00000000-0005-0000-0000-0000E4650000}"/>
    <cellStyle name="Normal 20 9 2 2 2" xfId="27080" xr:uid="{00000000-0005-0000-0000-0000E5650000}"/>
    <cellStyle name="Normal 20 9 2 2_CountryRegionMap" xfId="34748" xr:uid="{00000000-0005-0000-0000-0000E6650000}"/>
    <cellStyle name="Normal 20 9 2 3" xfId="13565" xr:uid="{00000000-0005-0000-0000-0000E7650000}"/>
    <cellStyle name="Normal 20 9 2 3 2" xfId="27081" xr:uid="{00000000-0005-0000-0000-0000E8650000}"/>
    <cellStyle name="Normal 20 9 2 3_CountryRegionMap" xfId="34749" xr:uid="{00000000-0005-0000-0000-0000E9650000}"/>
    <cellStyle name="Normal 20 9 2 4" xfId="27082" xr:uid="{00000000-0005-0000-0000-0000EA650000}"/>
    <cellStyle name="Normal 20 9 2_Attribute (16-17)" xfId="13566" xr:uid="{00000000-0005-0000-0000-0000EB650000}"/>
    <cellStyle name="Normal 20 9 3" xfId="13567" xr:uid="{00000000-0005-0000-0000-0000EC650000}"/>
    <cellStyle name="Normal 20 9 3 2" xfId="27083" xr:uid="{00000000-0005-0000-0000-0000ED650000}"/>
    <cellStyle name="Normal 20 9 3_CountryRegionMap" xfId="34750" xr:uid="{00000000-0005-0000-0000-0000EE650000}"/>
    <cellStyle name="Normal 20 9 4" xfId="13568" xr:uid="{00000000-0005-0000-0000-0000EF650000}"/>
    <cellStyle name="Normal 20 9 4 2" xfId="27084" xr:uid="{00000000-0005-0000-0000-0000F0650000}"/>
    <cellStyle name="Normal 20 9 4_CountryRegionMap" xfId="34751" xr:uid="{00000000-0005-0000-0000-0000F1650000}"/>
    <cellStyle name="Normal 20 9 5" xfId="27085" xr:uid="{00000000-0005-0000-0000-0000F2650000}"/>
    <cellStyle name="Normal 20 9_Attribute (16-17)" xfId="13569" xr:uid="{00000000-0005-0000-0000-0000F3650000}"/>
    <cellStyle name="Normal 20_Attribute (16-17)" xfId="13570" xr:uid="{00000000-0005-0000-0000-0000F4650000}"/>
    <cellStyle name="Normal 200" xfId="36650" xr:uid="{00000000-0005-0000-0000-0000F5650000}"/>
    <cellStyle name="Normal 21" xfId="13571" xr:uid="{00000000-0005-0000-0000-0000F6650000}"/>
    <cellStyle name="Normal 21 10" xfId="13572" xr:uid="{00000000-0005-0000-0000-0000F7650000}"/>
    <cellStyle name="Normal 21 10 2" xfId="13573" xr:uid="{00000000-0005-0000-0000-0000F8650000}"/>
    <cellStyle name="Normal 21 10 2 2" xfId="27086" xr:uid="{00000000-0005-0000-0000-0000F9650000}"/>
    <cellStyle name="Normal 21 10 2_CountryRegionMap" xfId="34752" xr:uid="{00000000-0005-0000-0000-0000FA650000}"/>
    <cellStyle name="Normal 21 10 3" xfId="13574" xr:uid="{00000000-0005-0000-0000-0000FB650000}"/>
    <cellStyle name="Normal 21 10 3 2" xfId="27087" xr:uid="{00000000-0005-0000-0000-0000FC650000}"/>
    <cellStyle name="Normal 21 10 3_CountryRegionMap" xfId="34753" xr:uid="{00000000-0005-0000-0000-0000FD650000}"/>
    <cellStyle name="Normal 21 10 4" xfId="27088" xr:uid="{00000000-0005-0000-0000-0000FE650000}"/>
    <cellStyle name="Normal 21 10_Attribute (16-17)" xfId="13575" xr:uid="{00000000-0005-0000-0000-0000FF650000}"/>
    <cellStyle name="Normal 21 11" xfId="13576" xr:uid="{00000000-0005-0000-0000-000000660000}"/>
    <cellStyle name="Normal 21 11 2" xfId="27089" xr:uid="{00000000-0005-0000-0000-000001660000}"/>
    <cellStyle name="Normal 21 11_CountryRegionMap" xfId="34754" xr:uid="{00000000-0005-0000-0000-000002660000}"/>
    <cellStyle name="Normal 21 12" xfId="27090" xr:uid="{00000000-0005-0000-0000-000003660000}"/>
    <cellStyle name="Normal 21 13" xfId="27091" xr:uid="{00000000-0005-0000-0000-000004660000}"/>
    <cellStyle name="Normal 21 14" xfId="27092" xr:uid="{00000000-0005-0000-0000-000005660000}"/>
    <cellStyle name="Normal 21 15" xfId="27093" xr:uid="{00000000-0005-0000-0000-000006660000}"/>
    <cellStyle name="Normal 21 16" xfId="27094" xr:uid="{00000000-0005-0000-0000-000007660000}"/>
    <cellStyle name="Normal 21 17" xfId="27095" xr:uid="{00000000-0005-0000-0000-000008660000}"/>
    <cellStyle name="Normal 21 18" xfId="27096" xr:uid="{00000000-0005-0000-0000-000009660000}"/>
    <cellStyle name="Normal 21 19" xfId="27097" xr:uid="{00000000-0005-0000-0000-00000A660000}"/>
    <cellStyle name="Normal 21 2" xfId="13577" xr:uid="{00000000-0005-0000-0000-00000B660000}"/>
    <cellStyle name="Normal 21 2 10" xfId="27098" xr:uid="{00000000-0005-0000-0000-00000C660000}"/>
    <cellStyle name="Normal 21 2 2" xfId="13578" xr:uid="{00000000-0005-0000-0000-00000D660000}"/>
    <cellStyle name="Normal 21 2 2 2" xfId="13579" xr:uid="{00000000-0005-0000-0000-00000E660000}"/>
    <cellStyle name="Normal 21 2 2 2 2" xfId="13580" xr:uid="{00000000-0005-0000-0000-00000F660000}"/>
    <cellStyle name="Normal 21 2 2 2 2 2" xfId="27099" xr:uid="{00000000-0005-0000-0000-000010660000}"/>
    <cellStyle name="Normal 21 2 2 2 2_CountryRegionMap" xfId="34755" xr:uid="{00000000-0005-0000-0000-000011660000}"/>
    <cellStyle name="Normal 21 2 2 2 3" xfId="13581" xr:uid="{00000000-0005-0000-0000-000012660000}"/>
    <cellStyle name="Normal 21 2 2 2 3 2" xfId="27100" xr:uid="{00000000-0005-0000-0000-000013660000}"/>
    <cellStyle name="Normal 21 2 2 2 3_CountryRegionMap" xfId="34756" xr:uid="{00000000-0005-0000-0000-000014660000}"/>
    <cellStyle name="Normal 21 2 2 2 4" xfId="27101" xr:uid="{00000000-0005-0000-0000-000015660000}"/>
    <cellStyle name="Normal 21 2 2 2_Attribute (16-17)" xfId="13582" xr:uid="{00000000-0005-0000-0000-000016660000}"/>
    <cellStyle name="Normal 21 2 2 3" xfId="13583" xr:uid="{00000000-0005-0000-0000-000017660000}"/>
    <cellStyle name="Normal 21 2 2 3 2" xfId="27102" xr:uid="{00000000-0005-0000-0000-000018660000}"/>
    <cellStyle name="Normal 21 2 2 3_CountryRegionMap" xfId="34757" xr:uid="{00000000-0005-0000-0000-000019660000}"/>
    <cellStyle name="Normal 21 2 2 4" xfId="27103" xr:uid="{00000000-0005-0000-0000-00001A660000}"/>
    <cellStyle name="Normal 21 2 2 5" xfId="27104" xr:uid="{00000000-0005-0000-0000-00001B660000}"/>
    <cellStyle name="Normal 21 2 2 6" xfId="27105" xr:uid="{00000000-0005-0000-0000-00001C660000}"/>
    <cellStyle name="Normal 21 2 2 7" xfId="27106" xr:uid="{00000000-0005-0000-0000-00001D660000}"/>
    <cellStyle name="Normal 21 2 2_Attribute (16-17)" xfId="13584" xr:uid="{00000000-0005-0000-0000-00001E660000}"/>
    <cellStyle name="Normal 21 2 3" xfId="13585" xr:uid="{00000000-0005-0000-0000-00001F660000}"/>
    <cellStyle name="Normal 21 2 3 2" xfId="13586" xr:uid="{00000000-0005-0000-0000-000020660000}"/>
    <cellStyle name="Normal 21 2 3 2 2" xfId="13587" xr:uid="{00000000-0005-0000-0000-000021660000}"/>
    <cellStyle name="Normal 21 2 3 2 2 2" xfId="27107" xr:uid="{00000000-0005-0000-0000-000022660000}"/>
    <cellStyle name="Normal 21 2 3 2 2_CountryRegionMap" xfId="34758" xr:uid="{00000000-0005-0000-0000-000023660000}"/>
    <cellStyle name="Normal 21 2 3 2 3" xfId="13588" xr:uid="{00000000-0005-0000-0000-000024660000}"/>
    <cellStyle name="Normal 21 2 3 2 3 2" xfId="27108" xr:uid="{00000000-0005-0000-0000-000025660000}"/>
    <cellStyle name="Normal 21 2 3 2 3_CountryRegionMap" xfId="34759" xr:uid="{00000000-0005-0000-0000-000026660000}"/>
    <cellStyle name="Normal 21 2 3 2 4" xfId="27109" xr:uid="{00000000-0005-0000-0000-000027660000}"/>
    <cellStyle name="Normal 21 2 3 2_Attribute (16-17)" xfId="13589" xr:uid="{00000000-0005-0000-0000-000028660000}"/>
    <cellStyle name="Normal 21 2 3 3" xfId="13590" xr:uid="{00000000-0005-0000-0000-000029660000}"/>
    <cellStyle name="Normal 21 2 3 3 2" xfId="27110" xr:uid="{00000000-0005-0000-0000-00002A660000}"/>
    <cellStyle name="Normal 21 2 3 3_CountryRegionMap" xfId="34760" xr:uid="{00000000-0005-0000-0000-00002B660000}"/>
    <cellStyle name="Normal 21 2 3 4" xfId="27111" xr:uid="{00000000-0005-0000-0000-00002C660000}"/>
    <cellStyle name="Normal 21 2 3 5" xfId="27112" xr:uid="{00000000-0005-0000-0000-00002D660000}"/>
    <cellStyle name="Normal 21 2 3 6" xfId="27113" xr:uid="{00000000-0005-0000-0000-00002E660000}"/>
    <cellStyle name="Normal 21 2 3 7" xfId="27114" xr:uid="{00000000-0005-0000-0000-00002F660000}"/>
    <cellStyle name="Normal 21 2 3_Attribute (16-17)" xfId="13591" xr:uid="{00000000-0005-0000-0000-000030660000}"/>
    <cellStyle name="Normal 21 2 4" xfId="13592" xr:uid="{00000000-0005-0000-0000-000031660000}"/>
    <cellStyle name="Normal 21 2 5" xfId="13593" xr:uid="{00000000-0005-0000-0000-000032660000}"/>
    <cellStyle name="Normal 21 2 5 2" xfId="13594" xr:uid="{00000000-0005-0000-0000-000033660000}"/>
    <cellStyle name="Normal 21 2 5 2 2" xfId="13595" xr:uid="{00000000-0005-0000-0000-000034660000}"/>
    <cellStyle name="Normal 21 2 5 2 2 2" xfId="27115" xr:uid="{00000000-0005-0000-0000-000035660000}"/>
    <cellStyle name="Normal 21 2 5 2 2_CountryRegionMap" xfId="34761" xr:uid="{00000000-0005-0000-0000-000036660000}"/>
    <cellStyle name="Normal 21 2 5 2 3" xfId="13596" xr:uid="{00000000-0005-0000-0000-000037660000}"/>
    <cellStyle name="Normal 21 2 5 2 3 2" xfId="27116" xr:uid="{00000000-0005-0000-0000-000038660000}"/>
    <cellStyle name="Normal 21 2 5 2 3_CountryRegionMap" xfId="34762" xr:uid="{00000000-0005-0000-0000-000039660000}"/>
    <cellStyle name="Normal 21 2 5 2 4" xfId="27117" xr:uid="{00000000-0005-0000-0000-00003A660000}"/>
    <cellStyle name="Normal 21 2 5 2_Attribute (16-17)" xfId="13597" xr:uid="{00000000-0005-0000-0000-00003B660000}"/>
    <cellStyle name="Normal 21 2 5 3" xfId="13598" xr:uid="{00000000-0005-0000-0000-00003C660000}"/>
    <cellStyle name="Normal 21 2 5 3 2" xfId="27118" xr:uid="{00000000-0005-0000-0000-00003D660000}"/>
    <cellStyle name="Normal 21 2 5 3_CountryRegionMap" xfId="34763" xr:uid="{00000000-0005-0000-0000-00003E660000}"/>
    <cellStyle name="Normal 21 2 5 4" xfId="27119" xr:uid="{00000000-0005-0000-0000-00003F660000}"/>
    <cellStyle name="Normal 21 2 5_Attribute (16-17)" xfId="13599" xr:uid="{00000000-0005-0000-0000-000040660000}"/>
    <cellStyle name="Normal 21 2 6" xfId="13600" xr:uid="{00000000-0005-0000-0000-000041660000}"/>
    <cellStyle name="Normal 21 2 6 2" xfId="13601" xr:uid="{00000000-0005-0000-0000-000042660000}"/>
    <cellStyle name="Normal 21 2 6 2 2" xfId="13602" xr:uid="{00000000-0005-0000-0000-000043660000}"/>
    <cellStyle name="Normal 21 2 6 2 2 2" xfId="27120" xr:uid="{00000000-0005-0000-0000-000044660000}"/>
    <cellStyle name="Normal 21 2 6 2 2_CountryRegionMap" xfId="34764" xr:uid="{00000000-0005-0000-0000-000045660000}"/>
    <cellStyle name="Normal 21 2 6 2 3" xfId="13603" xr:uid="{00000000-0005-0000-0000-000046660000}"/>
    <cellStyle name="Normal 21 2 6 2 3 2" xfId="27121" xr:uid="{00000000-0005-0000-0000-000047660000}"/>
    <cellStyle name="Normal 21 2 6 2 3_CountryRegionMap" xfId="34765" xr:uid="{00000000-0005-0000-0000-000048660000}"/>
    <cellStyle name="Normal 21 2 6 2 4" xfId="27122" xr:uid="{00000000-0005-0000-0000-000049660000}"/>
    <cellStyle name="Normal 21 2 6 2_Attribute (16-17)" xfId="13604" xr:uid="{00000000-0005-0000-0000-00004A660000}"/>
    <cellStyle name="Normal 21 2 6 3" xfId="13605" xr:uid="{00000000-0005-0000-0000-00004B660000}"/>
    <cellStyle name="Normal 21 2 6 3 2" xfId="27123" xr:uid="{00000000-0005-0000-0000-00004C660000}"/>
    <cellStyle name="Normal 21 2 6 3_CountryRegionMap" xfId="34766" xr:uid="{00000000-0005-0000-0000-00004D660000}"/>
    <cellStyle name="Normal 21 2 6 4" xfId="13606" xr:uid="{00000000-0005-0000-0000-00004E660000}"/>
    <cellStyle name="Normal 21 2 6 4 2" xfId="27124" xr:uid="{00000000-0005-0000-0000-00004F660000}"/>
    <cellStyle name="Normal 21 2 6 4_CountryRegionMap" xfId="34767" xr:uid="{00000000-0005-0000-0000-000050660000}"/>
    <cellStyle name="Normal 21 2 6 5" xfId="27125" xr:uid="{00000000-0005-0000-0000-000051660000}"/>
    <cellStyle name="Normal 21 2 6_Attribute (16-17)" xfId="13607" xr:uid="{00000000-0005-0000-0000-000052660000}"/>
    <cellStyle name="Normal 21 2 7" xfId="13608" xr:uid="{00000000-0005-0000-0000-000053660000}"/>
    <cellStyle name="Normal 21 2 7 2" xfId="13609" xr:uid="{00000000-0005-0000-0000-000054660000}"/>
    <cellStyle name="Normal 21 2 7 2 2" xfId="27126" xr:uid="{00000000-0005-0000-0000-000055660000}"/>
    <cellStyle name="Normal 21 2 7 2_CountryRegionMap" xfId="34768" xr:uid="{00000000-0005-0000-0000-000056660000}"/>
    <cellStyle name="Normal 21 2 7 3" xfId="13610" xr:uid="{00000000-0005-0000-0000-000057660000}"/>
    <cellStyle name="Normal 21 2 7 3 2" xfId="27127" xr:uid="{00000000-0005-0000-0000-000058660000}"/>
    <cellStyle name="Normal 21 2 7 3_CountryRegionMap" xfId="34769" xr:uid="{00000000-0005-0000-0000-000059660000}"/>
    <cellStyle name="Normal 21 2 7 4" xfId="27128" xr:uid="{00000000-0005-0000-0000-00005A660000}"/>
    <cellStyle name="Normal 21 2 7_Attribute (16-17)" xfId="13611" xr:uid="{00000000-0005-0000-0000-00005B660000}"/>
    <cellStyle name="Normal 21 2 8" xfId="13612" xr:uid="{00000000-0005-0000-0000-00005C660000}"/>
    <cellStyle name="Normal 21 2 8 2" xfId="27129" xr:uid="{00000000-0005-0000-0000-00005D660000}"/>
    <cellStyle name="Normal 21 2 8_CountryRegionMap" xfId="34770" xr:uid="{00000000-0005-0000-0000-00005E660000}"/>
    <cellStyle name="Normal 21 2 9" xfId="27130" xr:uid="{00000000-0005-0000-0000-00005F660000}"/>
    <cellStyle name="Normal 21 2_Attribute (16-17)" xfId="13613" xr:uid="{00000000-0005-0000-0000-000060660000}"/>
    <cellStyle name="Normal 21 20" xfId="27131" xr:uid="{00000000-0005-0000-0000-000061660000}"/>
    <cellStyle name="Normal 21 21" xfId="27132" xr:uid="{00000000-0005-0000-0000-000062660000}"/>
    <cellStyle name="Normal 21 22" xfId="27133" xr:uid="{00000000-0005-0000-0000-000063660000}"/>
    <cellStyle name="Normal 21 23" xfId="27134" xr:uid="{00000000-0005-0000-0000-000064660000}"/>
    <cellStyle name="Normal 21 24" xfId="27135" xr:uid="{00000000-0005-0000-0000-000065660000}"/>
    <cellStyle name="Normal 21 25" xfId="27136" xr:uid="{00000000-0005-0000-0000-000066660000}"/>
    <cellStyle name="Normal 21 26" xfId="27137" xr:uid="{00000000-0005-0000-0000-000067660000}"/>
    <cellStyle name="Normal 21 27" xfId="27138" xr:uid="{00000000-0005-0000-0000-000068660000}"/>
    <cellStyle name="Normal 21 28" xfId="27139" xr:uid="{00000000-0005-0000-0000-000069660000}"/>
    <cellStyle name="Normal 21 29" xfId="27140" xr:uid="{00000000-0005-0000-0000-00006A660000}"/>
    <cellStyle name="Normal 21 3" xfId="13614" xr:uid="{00000000-0005-0000-0000-00006B660000}"/>
    <cellStyle name="Normal 21 4" xfId="13615" xr:uid="{00000000-0005-0000-0000-00006C660000}"/>
    <cellStyle name="Normal 21 5" xfId="13616" xr:uid="{00000000-0005-0000-0000-00006D660000}"/>
    <cellStyle name="Normal 21 6" xfId="13617" xr:uid="{00000000-0005-0000-0000-00006E660000}"/>
    <cellStyle name="Normal 21 7" xfId="13618" xr:uid="{00000000-0005-0000-0000-00006F660000}"/>
    <cellStyle name="Normal 21 8" xfId="13619" xr:uid="{00000000-0005-0000-0000-000070660000}"/>
    <cellStyle name="Normal 21 8 2" xfId="13620" xr:uid="{00000000-0005-0000-0000-000071660000}"/>
    <cellStyle name="Normal 21 8 2 2" xfId="13621" xr:uid="{00000000-0005-0000-0000-000072660000}"/>
    <cellStyle name="Normal 21 8 2 2 2" xfId="27141" xr:uid="{00000000-0005-0000-0000-000073660000}"/>
    <cellStyle name="Normal 21 8 2 2_CountryRegionMap" xfId="34771" xr:uid="{00000000-0005-0000-0000-000074660000}"/>
    <cellStyle name="Normal 21 8 2 3" xfId="13622" xr:uid="{00000000-0005-0000-0000-000075660000}"/>
    <cellStyle name="Normal 21 8 2 3 2" xfId="27142" xr:uid="{00000000-0005-0000-0000-000076660000}"/>
    <cellStyle name="Normal 21 8 2 3_CountryRegionMap" xfId="34772" xr:uid="{00000000-0005-0000-0000-000077660000}"/>
    <cellStyle name="Normal 21 8 2 4" xfId="27143" xr:uid="{00000000-0005-0000-0000-000078660000}"/>
    <cellStyle name="Normal 21 8 2_Attribute (16-17)" xfId="13623" xr:uid="{00000000-0005-0000-0000-000079660000}"/>
    <cellStyle name="Normal 21 8 3" xfId="13624" xr:uid="{00000000-0005-0000-0000-00007A660000}"/>
    <cellStyle name="Normal 21 8 3 2" xfId="27144" xr:uid="{00000000-0005-0000-0000-00007B660000}"/>
    <cellStyle name="Normal 21 8 3_CountryRegionMap" xfId="34773" xr:uid="{00000000-0005-0000-0000-00007C660000}"/>
    <cellStyle name="Normal 21 8 4" xfId="27145" xr:uid="{00000000-0005-0000-0000-00007D660000}"/>
    <cellStyle name="Normal 21 8_Attribute (16-17)" xfId="13625" xr:uid="{00000000-0005-0000-0000-00007E660000}"/>
    <cellStyle name="Normal 21 9" xfId="13626" xr:uid="{00000000-0005-0000-0000-00007F660000}"/>
    <cellStyle name="Normal 21 9 2" xfId="13627" xr:uid="{00000000-0005-0000-0000-000080660000}"/>
    <cellStyle name="Normal 21 9 2 2" xfId="13628" xr:uid="{00000000-0005-0000-0000-000081660000}"/>
    <cellStyle name="Normal 21 9 2 2 2" xfId="27146" xr:uid="{00000000-0005-0000-0000-000082660000}"/>
    <cellStyle name="Normal 21 9 2 2_CountryRegionMap" xfId="34774" xr:uid="{00000000-0005-0000-0000-000083660000}"/>
    <cellStyle name="Normal 21 9 2 3" xfId="13629" xr:uid="{00000000-0005-0000-0000-000084660000}"/>
    <cellStyle name="Normal 21 9 2 3 2" xfId="27147" xr:uid="{00000000-0005-0000-0000-000085660000}"/>
    <cellStyle name="Normal 21 9 2 3_CountryRegionMap" xfId="34775" xr:uid="{00000000-0005-0000-0000-000086660000}"/>
    <cellStyle name="Normal 21 9 2 4" xfId="27148" xr:uid="{00000000-0005-0000-0000-000087660000}"/>
    <cellStyle name="Normal 21 9 2_Attribute (16-17)" xfId="13630" xr:uid="{00000000-0005-0000-0000-000088660000}"/>
    <cellStyle name="Normal 21 9 3" xfId="13631" xr:uid="{00000000-0005-0000-0000-000089660000}"/>
    <cellStyle name="Normal 21 9 3 2" xfId="27149" xr:uid="{00000000-0005-0000-0000-00008A660000}"/>
    <cellStyle name="Normal 21 9 3_CountryRegionMap" xfId="34776" xr:uid="{00000000-0005-0000-0000-00008B660000}"/>
    <cellStyle name="Normal 21 9 4" xfId="13632" xr:uid="{00000000-0005-0000-0000-00008C660000}"/>
    <cellStyle name="Normal 21 9 4 2" xfId="27150" xr:uid="{00000000-0005-0000-0000-00008D660000}"/>
    <cellStyle name="Normal 21 9 4_CountryRegionMap" xfId="34777" xr:uid="{00000000-0005-0000-0000-00008E660000}"/>
    <cellStyle name="Normal 21 9 5" xfId="27151" xr:uid="{00000000-0005-0000-0000-00008F660000}"/>
    <cellStyle name="Normal 21 9_Attribute (16-17)" xfId="13633" xr:uid="{00000000-0005-0000-0000-000090660000}"/>
    <cellStyle name="Normal 21_Attribute (16-17)" xfId="13634" xr:uid="{00000000-0005-0000-0000-000091660000}"/>
    <cellStyle name="Normal 216" xfId="36651" xr:uid="{D2BEAD65-3365-4960-A315-AE390D4F55EE}"/>
    <cellStyle name="Normal 22" xfId="13635" xr:uid="{00000000-0005-0000-0000-000092660000}"/>
    <cellStyle name="Normal 22 10" xfId="27152" xr:uid="{00000000-0005-0000-0000-000093660000}"/>
    <cellStyle name="Normal 22 11" xfId="27153" xr:uid="{00000000-0005-0000-0000-000094660000}"/>
    <cellStyle name="Normal 22 2" xfId="13636" xr:uid="{00000000-0005-0000-0000-000095660000}"/>
    <cellStyle name="Normal 22 3" xfId="13637" xr:uid="{00000000-0005-0000-0000-000096660000}"/>
    <cellStyle name="Normal 22 4" xfId="13638" xr:uid="{00000000-0005-0000-0000-000097660000}"/>
    <cellStyle name="Normal 22 4 2" xfId="13639" xr:uid="{00000000-0005-0000-0000-000098660000}"/>
    <cellStyle name="Normal 22 4 2 2" xfId="27154" xr:uid="{00000000-0005-0000-0000-000099660000}"/>
    <cellStyle name="Normal 22 4 2_CountryRegionMap" xfId="34778" xr:uid="{00000000-0005-0000-0000-00009A660000}"/>
    <cellStyle name="Normal 22 4 3" xfId="13640" xr:uid="{00000000-0005-0000-0000-00009B660000}"/>
    <cellStyle name="Normal 22 4 3 2" xfId="27155" xr:uid="{00000000-0005-0000-0000-00009C660000}"/>
    <cellStyle name="Normal 22 4 3_CountryRegionMap" xfId="34779" xr:uid="{00000000-0005-0000-0000-00009D660000}"/>
    <cellStyle name="Normal 22 4 4" xfId="27156" xr:uid="{00000000-0005-0000-0000-00009E660000}"/>
    <cellStyle name="Normal 22 4_Attribute (16-17)" xfId="13641" xr:uid="{00000000-0005-0000-0000-00009F660000}"/>
    <cellStyle name="Normal 22 5" xfId="13642" xr:uid="{00000000-0005-0000-0000-0000A0660000}"/>
    <cellStyle name="Normal 22 5 2" xfId="27157" xr:uid="{00000000-0005-0000-0000-0000A1660000}"/>
    <cellStyle name="Normal 22 5_CountryRegionMap" xfId="34780" xr:uid="{00000000-0005-0000-0000-0000A2660000}"/>
    <cellStyle name="Normal 22 6" xfId="27158" xr:uid="{00000000-0005-0000-0000-0000A3660000}"/>
    <cellStyle name="Normal 22 7" xfId="27159" xr:uid="{00000000-0005-0000-0000-0000A4660000}"/>
    <cellStyle name="Normal 22 8" xfId="27160" xr:uid="{00000000-0005-0000-0000-0000A5660000}"/>
    <cellStyle name="Normal 22 9" xfId="27161" xr:uid="{00000000-0005-0000-0000-0000A6660000}"/>
    <cellStyle name="Normal 22_Attribute (16-17)" xfId="13643" xr:uid="{00000000-0005-0000-0000-0000A7660000}"/>
    <cellStyle name="Normal 23" xfId="13644" xr:uid="{00000000-0005-0000-0000-0000A8660000}"/>
    <cellStyle name="Normal 23 2" xfId="13645" xr:uid="{00000000-0005-0000-0000-0000A9660000}"/>
    <cellStyle name="Normal 23_Attribute (16-17)" xfId="13646" xr:uid="{00000000-0005-0000-0000-0000AA660000}"/>
    <cellStyle name="Normal 24" xfId="13647" xr:uid="{00000000-0005-0000-0000-0000AB660000}"/>
    <cellStyle name="Normal 24 10" xfId="27162" xr:uid="{00000000-0005-0000-0000-0000AC660000}"/>
    <cellStyle name="Normal 24 11" xfId="27163" xr:uid="{00000000-0005-0000-0000-0000AD660000}"/>
    <cellStyle name="Normal 24 2" xfId="13648" xr:uid="{00000000-0005-0000-0000-0000AE660000}"/>
    <cellStyle name="Normal 24 3" xfId="13649" xr:uid="{00000000-0005-0000-0000-0000AF660000}"/>
    <cellStyle name="Normal 24 4" xfId="13650" xr:uid="{00000000-0005-0000-0000-0000B0660000}"/>
    <cellStyle name="Normal 24 4 2" xfId="13651" xr:uid="{00000000-0005-0000-0000-0000B1660000}"/>
    <cellStyle name="Normal 24 4 2 2" xfId="27164" xr:uid="{00000000-0005-0000-0000-0000B2660000}"/>
    <cellStyle name="Normal 24 4 2_CountryRegionMap" xfId="34781" xr:uid="{00000000-0005-0000-0000-0000B3660000}"/>
    <cellStyle name="Normal 24 4 3" xfId="13652" xr:uid="{00000000-0005-0000-0000-0000B4660000}"/>
    <cellStyle name="Normal 24 4 3 2" xfId="27165" xr:uid="{00000000-0005-0000-0000-0000B5660000}"/>
    <cellStyle name="Normal 24 4 3_CountryRegionMap" xfId="34782" xr:uid="{00000000-0005-0000-0000-0000B6660000}"/>
    <cellStyle name="Normal 24 4 4" xfId="27166" xr:uid="{00000000-0005-0000-0000-0000B7660000}"/>
    <cellStyle name="Normal 24 4_Attribute (16-17)" xfId="13653" xr:uid="{00000000-0005-0000-0000-0000B8660000}"/>
    <cellStyle name="Normal 24 5" xfId="13654" xr:uid="{00000000-0005-0000-0000-0000B9660000}"/>
    <cellStyle name="Normal 24 5 2" xfId="27167" xr:uid="{00000000-0005-0000-0000-0000BA660000}"/>
    <cellStyle name="Normal 24 5_CountryRegionMap" xfId="34783" xr:uid="{00000000-0005-0000-0000-0000BB660000}"/>
    <cellStyle name="Normal 24 6" xfId="27168" xr:uid="{00000000-0005-0000-0000-0000BC660000}"/>
    <cellStyle name="Normal 24 7" xfId="27169" xr:uid="{00000000-0005-0000-0000-0000BD660000}"/>
    <cellStyle name="Normal 24 8" xfId="27170" xr:uid="{00000000-0005-0000-0000-0000BE660000}"/>
    <cellStyle name="Normal 24 9" xfId="27171" xr:uid="{00000000-0005-0000-0000-0000BF660000}"/>
    <cellStyle name="Normal 24_Attribute (16-17)" xfId="13655" xr:uid="{00000000-0005-0000-0000-0000C0660000}"/>
    <cellStyle name="Normal 25" xfId="13656" xr:uid="{00000000-0005-0000-0000-0000C1660000}"/>
    <cellStyle name="Normal 25 2" xfId="13657" xr:uid="{00000000-0005-0000-0000-0000C2660000}"/>
    <cellStyle name="Normal 25_Attribute (16-17)" xfId="13658" xr:uid="{00000000-0005-0000-0000-0000C3660000}"/>
    <cellStyle name="Normal 26" xfId="13659" xr:uid="{00000000-0005-0000-0000-0000C4660000}"/>
    <cellStyle name="Normal 26 2" xfId="13660" xr:uid="{00000000-0005-0000-0000-0000C5660000}"/>
    <cellStyle name="Normal 26_Attribute (16-17)" xfId="13661" xr:uid="{00000000-0005-0000-0000-0000C6660000}"/>
    <cellStyle name="Normal 27" xfId="13662" xr:uid="{00000000-0005-0000-0000-0000C7660000}"/>
    <cellStyle name="Normal 27 2" xfId="13663" xr:uid="{00000000-0005-0000-0000-0000C8660000}"/>
    <cellStyle name="Normal 27_Attribute (16-17)" xfId="13664" xr:uid="{00000000-0005-0000-0000-0000C9660000}"/>
    <cellStyle name="Normal 28" xfId="13665" xr:uid="{00000000-0005-0000-0000-0000CA660000}"/>
    <cellStyle name="Normal 28 2" xfId="13666" xr:uid="{00000000-0005-0000-0000-0000CB660000}"/>
    <cellStyle name="Normal 28_Attribute (16-17)" xfId="13667" xr:uid="{00000000-0005-0000-0000-0000CC660000}"/>
    <cellStyle name="Normal 29" xfId="13668" xr:uid="{00000000-0005-0000-0000-0000CD660000}"/>
    <cellStyle name="Normal 29 2" xfId="13669" xr:uid="{00000000-0005-0000-0000-0000CE660000}"/>
    <cellStyle name="Normal 29_Attribute (16-17)" xfId="13670" xr:uid="{00000000-0005-0000-0000-0000CF660000}"/>
    <cellStyle name="Normal 3" xfId="75" xr:uid="{00000000-0005-0000-0000-0000D0660000}"/>
    <cellStyle name="Normal 3 2" xfId="190" xr:uid="{00000000-0005-0000-0000-0000D1660000}"/>
    <cellStyle name="Normal 3 2 2" xfId="13671" xr:uid="{00000000-0005-0000-0000-0000D2660000}"/>
    <cellStyle name="Normal 3 2 2 10" xfId="27172" xr:uid="{00000000-0005-0000-0000-0000D3660000}"/>
    <cellStyle name="Normal 3 2 2 2" xfId="13672" xr:uid="{00000000-0005-0000-0000-0000D4660000}"/>
    <cellStyle name="Normal 3 2 2 2 2" xfId="13673" xr:uid="{00000000-0005-0000-0000-0000D5660000}"/>
    <cellStyle name="Normal 3 2 2 2 2 2" xfId="13674" xr:uid="{00000000-0005-0000-0000-0000D6660000}"/>
    <cellStyle name="Normal 3 2 2 2 2 2 2" xfId="27173" xr:uid="{00000000-0005-0000-0000-0000D7660000}"/>
    <cellStyle name="Normal 3 2 2 2 2 2_CountryRegionMap" xfId="34784" xr:uid="{00000000-0005-0000-0000-0000D8660000}"/>
    <cellStyle name="Normal 3 2 2 2 2 3" xfId="13675" xr:uid="{00000000-0005-0000-0000-0000D9660000}"/>
    <cellStyle name="Normal 3 2 2 2 2 3 2" xfId="27174" xr:uid="{00000000-0005-0000-0000-0000DA660000}"/>
    <cellStyle name="Normal 3 2 2 2 2 3_CountryRegionMap" xfId="34785" xr:uid="{00000000-0005-0000-0000-0000DB660000}"/>
    <cellStyle name="Normal 3 2 2 2 2 4" xfId="27175" xr:uid="{00000000-0005-0000-0000-0000DC660000}"/>
    <cellStyle name="Normal 3 2 2 2 2_Attribute (16-17)" xfId="13676" xr:uid="{00000000-0005-0000-0000-0000DD660000}"/>
    <cellStyle name="Normal 3 2 2 2 3" xfId="13677" xr:uid="{00000000-0005-0000-0000-0000DE660000}"/>
    <cellStyle name="Normal 3 2 2 2 3 2" xfId="27176" xr:uid="{00000000-0005-0000-0000-0000DF660000}"/>
    <cellStyle name="Normal 3 2 2 2 3_CountryRegionMap" xfId="34786" xr:uid="{00000000-0005-0000-0000-0000E0660000}"/>
    <cellStyle name="Normal 3 2 2 2 4" xfId="27177" xr:uid="{00000000-0005-0000-0000-0000E1660000}"/>
    <cellStyle name="Normal 3 2 2 2 5" xfId="27178" xr:uid="{00000000-0005-0000-0000-0000E2660000}"/>
    <cellStyle name="Normal 3 2 2 2 6" xfId="27179" xr:uid="{00000000-0005-0000-0000-0000E3660000}"/>
    <cellStyle name="Normal 3 2 2 2 7" xfId="27180" xr:uid="{00000000-0005-0000-0000-0000E4660000}"/>
    <cellStyle name="Normal 3 2 2 2_Attribute (16-17)" xfId="13678" xr:uid="{00000000-0005-0000-0000-0000E5660000}"/>
    <cellStyle name="Normal 3 2 2 3" xfId="13679" xr:uid="{00000000-0005-0000-0000-0000E6660000}"/>
    <cellStyle name="Normal 3 2 2 4" xfId="13680" xr:uid="{00000000-0005-0000-0000-0000E7660000}"/>
    <cellStyle name="Normal 3 2 2 4 2" xfId="13681" xr:uid="{00000000-0005-0000-0000-0000E8660000}"/>
    <cellStyle name="Normal 3 2 2 4 2 2" xfId="13682" xr:uid="{00000000-0005-0000-0000-0000E9660000}"/>
    <cellStyle name="Normal 3 2 2 4 2 2 2" xfId="27181" xr:uid="{00000000-0005-0000-0000-0000EA660000}"/>
    <cellStyle name="Normal 3 2 2 4 2 2_CountryRegionMap" xfId="34787" xr:uid="{00000000-0005-0000-0000-0000EB660000}"/>
    <cellStyle name="Normal 3 2 2 4 2 3" xfId="13683" xr:uid="{00000000-0005-0000-0000-0000EC660000}"/>
    <cellStyle name="Normal 3 2 2 4 2 3 2" xfId="27182" xr:uid="{00000000-0005-0000-0000-0000ED660000}"/>
    <cellStyle name="Normal 3 2 2 4 2 3_CountryRegionMap" xfId="34788" xr:uid="{00000000-0005-0000-0000-0000EE660000}"/>
    <cellStyle name="Normal 3 2 2 4 2 4" xfId="27183" xr:uid="{00000000-0005-0000-0000-0000EF660000}"/>
    <cellStyle name="Normal 3 2 2 4 2_Attribute (16-17)" xfId="13684" xr:uid="{00000000-0005-0000-0000-0000F0660000}"/>
    <cellStyle name="Normal 3 2 2 4 3" xfId="13685" xr:uid="{00000000-0005-0000-0000-0000F1660000}"/>
    <cellStyle name="Normal 3 2 2 4 3 2" xfId="27184" xr:uid="{00000000-0005-0000-0000-0000F2660000}"/>
    <cellStyle name="Normal 3 2 2 4 3_CountryRegionMap" xfId="34789" xr:uid="{00000000-0005-0000-0000-0000F3660000}"/>
    <cellStyle name="Normal 3 2 2 4 4" xfId="27185" xr:uid="{00000000-0005-0000-0000-0000F4660000}"/>
    <cellStyle name="Normal 3 2 2 4_Attribute (16-17)" xfId="13686" xr:uid="{00000000-0005-0000-0000-0000F5660000}"/>
    <cellStyle name="Normal 3 2 2 5" xfId="13687" xr:uid="{00000000-0005-0000-0000-0000F6660000}"/>
    <cellStyle name="Normal 3 2 2 5 2" xfId="13688" xr:uid="{00000000-0005-0000-0000-0000F7660000}"/>
    <cellStyle name="Normal 3 2 2 5 2 2" xfId="13689" xr:uid="{00000000-0005-0000-0000-0000F8660000}"/>
    <cellStyle name="Normal 3 2 2 5 2 2 2" xfId="27186" xr:uid="{00000000-0005-0000-0000-0000F9660000}"/>
    <cellStyle name="Normal 3 2 2 5 2 2_CountryRegionMap" xfId="34790" xr:uid="{00000000-0005-0000-0000-0000FA660000}"/>
    <cellStyle name="Normal 3 2 2 5 2 3" xfId="13690" xr:uid="{00000000-0005-0000-0000-0000FB660000}"/>
    <cellStyle name="Normal 3 2 2 5 2 3 2" xfId="27187" xr:uid="{00000000-0005-0000-0000-0000FC660000}"/>
    <cellStyle name="Normal 3 2 2 5 2 3_CountryRegionMap" xfId="34791" xr:uid="{00000000-0005-0000-0000-0000FD660000}"/>
    <cellStyle name="Normal 3 2 2 5 2 4" xfId="27188" xr:uid="{00000000-0005-0000-0000-0000FE660000}"/>
    <cellStyle name="Normal 3 2 2 5 2_Attribute (16-17)" xfId="13691" xr:uid="{00000000-0005-0000-0000-0000FF660000}"/>
    <cellStyle name="Normal 3 2 2 5 3" xfId="13692" xr:uid="{00000000-0005-0000-0000-000000670000}"/>
    <cellStyle name="Normal 3 2 2 5 3 2" xfId="27189" xr:uid="{00000000-0005-0000-0000-000001670000}"/>
    <cellStyle name="Normal 3 2 2 5 3_CountryRegionMap" xfId="34792" xr:uid="{00000000-0005-0000-0000-000002670000}"/>
    <cellStyle name="Normal 3 2 2 5 4" xfId="13693" xr:uid="{00000000-0005-0000-0000-000003670000}"/>
    <cellStyle name="Normal 3 2 2 5 4 2" xfId="27190" xr:uid="{00000000-0005-0000-0000-000004670000}"/>
    <cellStyle name="Normal 3 2 2 5 4_CountryRegionMap" xfId="34793" xr:uid="{00000000-0005-0000-0000-000005670000}"/>
    <cellStyle name="Normal 3 2 2 5 5" xfId="27191" xr:uid="{00000000-0005-0000-0000-000006670000}"/>
    <cellStyle name="Normal 3 2 2 5_Attribute (16-17)" xfId="13694" xr:uid="{00000000-0005-0000-0000-000007670000}"/>
    <cellStyle name="Normal 3 2 2 6" xfId="13695" xr:uid="{00000000-0005-0000-0000-000008670000}"/>
    <cellStyle name="Normal 3 2 2 6 2" xfId="13696" xr:uid="{00000000-0005-0000-0000-000009670000}"/>
    <cellStyle name="Normal 3 2 2 6 2 2" xfId="27192" xr:uid="{00000000-0005-0000-0000-00000A670000}"/>
    <cellStyle name="Normal 3 2 2 6 2_CountryRegionMap" xfId="34794" xr:uid="{00000000-0005-0000-0000-00000B670000}"/>
    <cellStyle name="Normal 3 2 2 6 3" xfId="13697" xr:uid="{00000000-0005-0000-0000-00000C670000}"/>
    <cellStyle name="Normal 3 2 2 6 3 2" xfId="27193" xr:uid="{00000000-0005-0000-0000-00000D670000}"/>
    <cellStyle name="Normal 3 2 2 6 3_CountryRegionMap" xfId="34795" xr:uid="{00000000-0005-0000-0000-00000E670000}"/>
    <cellStyle name="Normal 3 2 2 6 4" xfId="27194" xr:uid="{00000000-0005-0000-0000-00000F670000}"/>
    <cellStyle name="Normal 3 2 2 6_Attribute (16-17)" xfId="13698" xr:uid="{00000000-0005-0000-0000-000010670000}"/>
    <cellStyle name="Normal 3 2 2 7" xfId="13699" xr:uid="{00000000-0005-0000-0000-000011670000}"/>
    <cellStyle name="Normal 3 2 2 7 2" xfId="27195" xr:uid="{00000000-0005-0000-0000-000012670000}"/>
    <cellStyle name="Normal 3 2 2 7_CountryRegionMap" xfId="34796" xr:uid="{00000000-0005-0000-0000-000013670000}"/>
    <cellStyle name="Normal 3 2 2 8" xfId="27196" xr:uid="{00000000-0005-0000-0000-000014670000}"/>
    <cellStyle name="Normal 3 2 2 9" xfId="27197" xr:uid="{00000000-0005-0000-0000-000015670000}"/>
    <cellStyle name="Normal 3 2 2_Attribute (16-17)" xfId="13700" xr:uid="{00000000-0005-0000-0000-000016670000}"/>
    <cellStyle name="Normal 3 2_Attribute" xfId="18082" xr:uid="{00000000-0005-0000-0000-000017670000}"/>
    <cellStyle name="Normal 3 3" xfId="13701" xr:uid="{00000000-0005-0000-0000-000018670000}"/>
    <cellStyle name="Normal 3 4" xfId="13702" xr:uid="{00000000-0005-0000-0000-000019670000}"/>
    <cellStyle name="Normal 3 4 10" xfId="27198" xr:uid="{00000000-0005-0000-0000-00001A670000}"/>
    <cellStyle name="Normal 3 4 2" xfId="13703" xr:uid="{00000000-0005-0000-0000-00001B670000}"/>
    <cellStyle name="Normal 3 4 2 2" xfId="13704" xr:uid="{00000000-0005-0000-0000-00001C670000}"/>
    <cellStyle name="Normal 3 4 2 2 2" xfId="13705" xr:uid="{00000000-0005-0000-0000-00001D670000}"/>
    <cellStyle name="Normal 3 4 2 2 2 2" xfId="27199" xr:uid="{00000000-0005-0000-0000-00001E670000}"/>
    <cellStyle name="Normal 3 4 2 2 2_CountryRegionMap" xfId="34797" xr:uid="{00000000-0005-0000-0000-00001F670000}"/>
    <cellStyle name="Normal 3 4 2 2 3" xfId="13706" xr:uid="{00000000-0005-0000-0000-000020670000}"/>
    <cellStyle name="Normal 3 4 2 2 3 2" xfId="27200" xr:uid="{00000000-0005-0000-0000-000021670000}"/>
    <cellStyle name="Normal 3 4 2 2 3_CountryRegionMap" xfId="34798" xr:uid="{00000000-0005-0000-0000-000022670000}"/>
    <cellStyle name="Normal 3 4 2 2 4" xfId="27201" xr:uid="{00000000-0005-0000-0000-000023670000}"/>
    <cellStyle name="Normal 3 4 2 2_Attribute (16-17)" xfId="13707" xr:uid="{00000000-0005-0000-0000-000024670000}"/>
    <cellStyle name="Normal 3 4 2 3" xfId="13708" xr:uid="{00000000-0005-0000-0000-000025670000}"/>
    <cellStyle name="Normal 3 4 2 3 2" xfId="27202" xr:uid="{00000000-0005-0000-0000-000026670000}"/>
    <cellStyle name="Normal 3 4 2 3_CountryRegionMap" xfId="34799" xr:uid="{00000000-0005-0000-0000-000027670000}"/>
    <cellStyle name="Normal 3 4 2 4" xfId="27203" xr:uid="{00000000-0005-0000-0000-000028670000}"/>
    <cellStyle name="Normal 3 4 2 5" xfId="27204" xr:uid="{00000000-0005-0000-0000-000029670000}"/>
    <cellStyle name="Normal 3 4 2 6" xfId="27205" xr:uid="{00000000-0005-0000-0000-00002A670000}"/>
    <cellStyle name="Normal 3 4 2 7" xfId="27206" xr:uid="{00000000-0005-0000-0000-00002B670000}"/>
    <cellStyle name="Normal 3 4 2_Attribute (16-17)" xfId="13709" xr:uid="{00000000-0005-0000-0000-00002C670000}"/>
    <cellStyle name="Normal 3 4 3" xfId="13710" xr:uid="{00000000-0005-0000-0000-00002D670000}"/>
    <cellStyle name="Normal 3 4 3 2" xfId="13711" xr:uid="{00000000-0005-0000-0000-00002E670000}"/>
    <cellStyle name="Normal 3 4 3 2 2" xfId="13712" xr:uid="{00000000-0005-0000-0000-00002F670000}"/>
    <cellStyle name="Normal 3 4 3 2 2 2" xfId="27207" xr:uid="{00000000-0005-0000-0000-000030670000}"/>
    <cellStyle name="Normal 3 4 3 2 2_CountryRegionMap" xfId="34800" xr:uid="{00000000-0005-0000-0000-000031670000}"/>
    <cellStyle name="Normal 3 4 3 2 3" xfId="13713" xr:uid="{00000000-0005-0000-0000-000032670000}"/>
    <cellStyle name="Normal 3 4 3 2 3 2" xfId="27208" xr:uid="{00000000-0005-0000-0000-000033670000}"/>
    <cellStyle name="Normal 3 4 3 2 3_CountryRegionMap" xfId="34801" xr:uid="{00000000-0005-0000-0000-000034670000}"/>
    <cellStyle name="Normal 3 4 3 2 4" xfId="27209" xr:uid="{00000000-0005-0000-0000-000035670000}"/>
    <cellStyle name="Normal 3 4 3 2_Attribute (16-17)" xfId="13714" xr:uid="{00000000-0005-0000-0000-000036670000}"/>
    <cellStyle name="Normal 3 4 3 3" xfId="13715" xr:uid="{00000000-0005-0000-0000-000037670000}"/>
    <cellStyle name="Normal 3 4 3 3 2" xfId="27210" xr:uid="{00000000-0005-0000-0000-000038670000}"/>
    <cellStyle name="Normal 3 4 3 3_CountryRegionMap" xfId="34802" xr:uid="{00000000-0005-0000-0000-000039670000}"/>
    <cellStyle name="Normal 3 4 3 4" xfId="27211" xr:uid="{00000000-0005-0000-0000-00003A670000}"/>
    <cellStyle name="Normal 3 4 3 5" xfId="27212" xr:uid="{00000000-0005-0000-0000-00003B670000}"/>
    <cellStyle name="Normal 3 4 3 6" xfId="27213" xr:uid="{00000000-0005-0000-0000-00003C670000}"/>
    <cellStyle name="Normal 3 4 3 7" xfId="27214" xr:uid="{00000000-0005-0000-0000-00003D670000}"/>
    <cellStyle name="Normal 3 4 3_Attribute (16-17)" xfId="13716" xr:uid="{00000000-0005-0000-0000-00003E670000}"/>
    <cellStyle name="Normal 3 4 4" xfId="13717" xr:uid="{00000000-0005-0000-0000-00003F670000}"/>
    <cellStyle name="Normal 3 4 4 2" xfId="13718" xr:uid="{00000000-0005-0000-0000-000040670000}"/>
    <cellStyle name="Normal 3 4 4 2 2" xfId="13719" xr:uid="{00000000-0005-0000-0000-000041670000}"/>
    <cellStyle name="Normal 3 4 4 2 2 2" xfId="27215" xr:uid="{00000000-0005-0000-0000-000042670000}"/>
    <cellStyle name="Normal 3 4 4 2 2_CountryRegionMap" xfId="34803" xr:uid="{00000000-0005-0000-0000-000043670000}"/>
    <cellStyle name="Normal 3 4 4 2 3" xfId="13720" xr:uid="{00000000-0005-0000-0000-000044670000}"/>
    <cellStyle name="Normal 3 4 4 2 3 2" xfId="27216" xr:uid="{00000000-0005-0000-0000-000045670000}"/>
    <cellStyle name="Normal 3 4 4 2 3_CountryRegionMap" xfId="34804" xr:uid="{00000000-0005-0000-0000-000046670000}"/>
    <cellStyle name="Normal 3 4 4 2 4" xfId="27217" xr:uid="{00000000-0005-0000-0000-000047670000}"/>
    <cellStyle name="Normal 3 4 4 2_Attribute (16-17)" xfId="13721" xr:uid="{00000000-0005-0000-0000-000048670000}"/>
    <cellStyle name="Normal 3 4 4 3" xfId="13722" xr:uid="{00000000-0005-0000-0000-000049670000}"/>
    <cellStyle name="Normal 3 4 4 3 2" xfId="27218" xr:uid="{00000000-0005-0000-0000-00004A670000}"/>
    <cellStyle name="Normal 3 4 4 3_CountryRegionMap" xfId="34805" xr:uid="{00000000-0005-0000-0000-00004B670000}"/>
    <cellStyle name="Normal 3 4 4 4" xfId="27219" xr:uid="{00000000-0005-0000-0000-00004C670000}"/>
    <cellStyle name="Normal 3 4 4 5" xfId="27220" xr:uid="{00000000-0005-0000-0000-00004D670000}"/>
    <cellStyle name="Normal 3 4 4 6" xfId="27221" xr:uid="{00000000-0005-0000-0000-00004E670000}"/>
    <cellStyle name="Normal 3 4 4 7" xfId="27222" xr:uid="{00000000-0005-0000-0000-00004F670000}"/>
    <cellStyle name="Normal 3 4 4_Attribute (16-17)" xfId="13723" xr:uid="{00000000-0005-0000-0000-000050670000}"/>
    <cellStyle name="Normal 3 4 5" xfId="13724" xr:uid="{00000000-0005-0000-0000-000051670000}"/>
    <cellStyle name="Normal 3 4 6" xfId="13725" xr:uid="{00000000-0005-0000-0000-000052670000}"/>
    <cellStyle name="Normal 3 4 6 2" xfId="13726" xr:uid="{00000000-0005-0000-0000-000053670000}"/>
    <cellStyle name="Normal 3 4 6 2 2" xfId="13727" xr:uid="{00000000-0005-0000-0000-000054670000}"/>
    <cellStyle name="Normal 3 4 6 2 2 2" xfId="27223" xr:uid="{00000000-0005-0000-0000-000055670000}"/>
    <cellStyle name="Normal 3 4 6 2 2_CountryRegionMap" xfId="34806" xr:uid="{00000000-0005-0000-0000-000056670000}"/>
    <cellStyle name="Normal 3 4 6 2 3" xfId="13728" xr:uid="{00000000-0005-0000-0000-000057670000}"/>
    <cellStyle name="Normal 3 4 6 2 3 2" xfId="27224" xr:uid="{00000000-0005-0000-0000-000058670000}"/>
    <cellStyle name="Normal 3 4 6 2 3_CountryRegionMap" xfId="34807" xr:uid="{00000000-0005-0000-0000-000059670000}"/>
    <cellStyle name="Normal 3 4 6 2 4" xfId="27225" xr:uid="{00000000-0005-0000-0000-00005A670000}"/>
    <cellStyle name="Normal 3 4 6 2_Attribute (16-17)" xfId="13729" xr:uid="{00000000-0005-0000-0000-00005B670000}"/>
    <cellStyle name="Normal 3 4 6 3" xfId="13730" xr:uid="{00000000-0005-0000-0000-00005C670000}"/>
    <cellStyle name="Normal 3 4 6 3 2" xfId="27226" xr:uid="{00000000-0005-0000-0000-00005D670000}"/>
    <cellStyle name="Normal 3 4 6 3_CountryRegionMap" xfId="34808" xr:uid="{00000000-0005-0000-0000-00005E670000}"/>
    <cellStyle name="Normal 3 4 6 4" xfId="27227" xr:uid="{00000000-0005-0000-0000-00005F670000}"/>
    <cellStyle name="Normal 3 4 6_Attribute (16-17)" xfId="13731" xr:uid="{00000000-0005-0000-0000-000060670000}"/>
    <cellStyle name="Normal 3 4 7" xfId="13732" xr:uid="{00000000-0005-0000-0000-000061670000}"/>
    <cellStyle name="Normal 3 4 7 2" xfId="13733" xr:uid="{00000000-0005-0000-0000-000062670000}"/>
    <cellStyle name="Normal 3 4 7 2 2" xfId="13734" xr:uid="{00000000-0005-0000-0000-000063670000}"/>
    <cellStyle name="Normal 3 4 7 2 2 2" xfId="27228" xr:uid="{00000000-0005-0000-0000-000064670000}"/>
    <cellStyle name="Normal 3 4 7 2 2_CountryRegionMap" xfId="34809" xr:uid="{00000000-0005-0000-0000-000065670000}"/>
    <cellStyle name="Normal 3 4 7 2 3" xfId="13735" xr:uid="{00000000-0005-0000-0000-000066670000}"/>
    <cellStyle name="Normal 3 4 7 2 3 2" xfId="27229" xr:uid="{00000000-0005-0000-0000-000067670000}"/>
    <cellStyle name="Normal 3 4 7 2 3_CountryRegionMap" xfId="34810" xr:uid="{00000000-0005-0000-0000-000068670000}"/>
    <cellStyle name="Normal 3 4 7 2 4" xfId="27230" xr:uid="{00000000-0005-0000-0000-000069670000}"/>
    <cellStyle name="Normal 3 4 7 2_Attribute (16-17)" xfId="13736" xr:uid="{00000000-0005-0000-0000-00006A670000}"/>
    <cellStyle name="Normal 3 4 7 3" xfId="13737" xr:uid="{00000000-0005-0000-0000-00006B670000}"/>
    <cellStyle name="Normal 3 4 7 3 2" xfId="27231" xr:uid="{00000000-0005-0000-0000-00006C670000}"/>
    <cellStyle name="Normal 3 4 7 3_CountryRegionMap" xfId="34811" xr:uid="{00000000-0005-0000-0000-00006D670000}"/>
    <cellStyle name="Normal 3 4 7 4" xfId="13738" xr:uid="{00000000-0005-0000-0000-00006E670000}"/>
    <cellStyle name="Normal 3 4 7 4 2" xfId="27232" xr:uid="{00000000-0005-0000-0000-00006F670000}"/>
    <cellStyle name="Normal 3 4 7 4_CountryRegionMap" xfId="34812" xr:uid="{00000000-0005-0000-0000-000070670000}"/>
    <cellStyle name="Normal 3 4 7 5" xfId="27233" xr:uid="{00000000-0005-0000-0000-000071670000}"/>
    <cellStyle name="Normal 3 4 7_Attribute (16-17)" xfId="13739" xr:uid="{00000000-0005-0000-0000-000072670000}"/>
    <cellStyle name="Normal 3 4 8" xfId="13740" xr:uid="{00000000-0005-0000-0000-000073670000}"/>
    <cellStyle name="Normal 3 4 8 2" xfId="13741" xr:uid="{00000000-0005-0000-0000-000074670000}"/>
    <cellStyle name="Normal 3 4 8 2 2" xfId="27234" xr:uid="{00000000-0005-0000-0000-000075670000}"/>
    <cellStyle name="Normal 3 4 8 2_CountryRegionMap" xfId="34813" xr:uid="{00000000-0005-0000-0000-000076670000}"/>
    <cellStyle name="Normal 3 4 8 3" xfId="13742" xr:uid="{00000000-0005-0000-0000-000077670000}"/>
    <cellStyle name="Normal 3 4 8 3 2" xfId="27235" xr:uid="{00000000-0005-0000-0000-000078670000}"/>
    <cellStyle name="Normal 3 4 8 3_CountryRegionMap" xfId="34814" xr:uid="{00000000-0005-0000-0000-000079670000}"/>
    <cellStyle name="Normal 3 4 8 4" xfId="27236" xr:uid="{00000000-0005-0000-0000-00007A670000}"/>
    <cellStyle name="Normal 3 4 8_Attribute (16-17)" xfId="13743" xr:uid="{00000000-0005-0000-0000-00007B670000}"/>
    <cellStyle name="Normal 3 4 9" xfId="13744" xr:uid="{00000000-0005-0000-0000-00007C670000}"/>
    <cellStyle name="Normal 3 4 9 2" xfId="27237" xr:uid="{00000000-0005-0000-0000-00007D670000}"/>
    <cellStyle name="Normal 3 4 9_CountryRegionMap" xfId="34815" xr:uid="{00000000-0005-0000-0000-00007E670000}"/>
    <cellStyle name="Normal 3 4_Attribute (16-17)" xfId="13745" xr:uid="{00000000-0005-0000-0000-00007F670000}"/>
    <cellStyle name="Normal 3_Attribute" xfId="18081" xr:uid="{00000000-0005-0000-0000-000080670000}"/>
    <cellStyle name="Normal 30" xfId="13746" xr:uid="{00000000-0005-0000-0000-000081670000}"/>
    <cellStyle name="Normal 30 2" xfId="13747" xr:uid="{00000000-0005-0000-0000-000082670000}"/>
    <cellStyle name="Normal 30_Attribute (16-17)" xfId="13748" xr:uid="{00000000-0005-0000-0000-000083670000}"/>
    <cellStyle name="Normal 31" xfId="13749" xr:uid="{00000000-0005-0000-0000-000084670000}"/>
    <cellStyle name="Normal 31 2" xfId="13750" xr:uid="{00000000-0005-0000-0000-000085670000}"/>
    <cellStyle name="Normal 31_Attribute (16-17)" xfId="13751" xr:uid="{00000000-0005-0000-0000-000086670000}"/>
    <cellStyle name="Normal 32" xfId="13752" xr:uid="{00000000-0005-0000-0000-000087670000}"/>
    <cellStyle name="Normal 32 2" xfId="13753" xr:uid="{00000000-0005-0000-0000-000088670000}"/>
    <cellStyle name="Normal 32_Attribute (16-17)" xfId="13754" xr:uid="{00000000-0005-0000-0000-000089670000}"/>
    <cellStyle name="Normal 33" xfId="13755" xr:uid="{00000000-0005-0000-0000-00008A670000}"/>
    <cellStyle name="Normal 33 2" xfId="13756" xr:uid="{00000000-0005-0000-0000-00008B670000}"/>
    <cellStyle name="Normal 33_Attribute (16-17)" xfId="13757" xr:uid="{00000000-0005-0000-0000-00008C670000}"/>
    <cellStyle name="Normal 34" xfId="13758" xr:uid="{00000000-0005-0000-0000-00008D670000}"/>
    <cellStyle name="Normal 34 2" xfId="13759" xr:uid="{00000000-0005-0000-0000-00008E670000}"/>
    <cellStyle name="Normal 34_Attribute (16-17)" xfId="13760" xr:uid="{00000000-0005-0000-0000-00008F670000}"/>
    <cellStyle name="Normal 35" xfId="13761" xr:uid="{00000000-0005-0000-0000-000090670000}"/>
    <cellStyle name="Normal 35 2" xfId="13762" xr:uid="{00000000-0005-0000-0000-000091670000}"/>
    <cellStyle name="Normal 35_Attribute (16-17)" xfId="13763" xr:uid="{00000000-0005-0000-0000-000092670000}"/>
    <cellStyle name="Normal 36" xfId="13764" xr:uid="{00000000-0005-0000-0000-000093670000}"/>
    <cellStyle name="Normal 36 2" xfId="13765" xr:uid="{00000000-0005-0000-0000-000094670000}"/>
    <cellStyle name="Normal 36_Attribute (16-17)" xfId="13766" xr:uid="{00000000-0005-0000-0000-000095670000}"/>
    <cellStyle name="Normal 37" xfId="13767" xr:uid="{00000000-0005-0000-0000-000096670000}"/>
    <cellStyle name="Normal 37 2" xfId="13768" xr:uid="{00000000-0005-0000-0000-000097670000}"/>
    <cellStyle name="Normal 37_Attribute (16-17)" xfId="13769" xr:uid="{00000000-0005-0000-0000-000098670000}"/>
    <cellStyle name="Normal 38" xfId="13770" xr:uid="{00000000-0005-0000-0000-000099670000}"/>
    <cellStyle name="Normal 38 2" xfId="13771" xr:uid="{00000000-0005-0000-0000-00009A670000}"/>
    <cellStyle name="Normal 38_Attribute (16-17)" xfId="13772" xr:uid="{00000000-0005-0000-0000-00009B670000}"/>
    <cellStyle name="Normal 39" xfId="13773" xr:uid="{00000000-0005-0000-0000-00009C670000}"/>
    <cellStyle name="Normal 39 2" xfId="13774" xr:uid="{00000000-0005-0000-0000-00009D670000}"/>
    <cellStyle name="Normal 39_Attribute (16-17)" xfId="13775" xr:uid="{00000000-0005-0000-0000-00009E670000}"/>
    <cellStyle name="Normal 4" xfId="76" xr:uid="{00000000-0005-0000-0000-00009F670000}"/>
    <cellStyle name="Normal 4 10" xfId="13776" xr:uid="{00000000-0005-0000-0000-0000A0670000}"/>
    <cellStyle name="Normal 4 11" xfId="27238" xr:uid="{00000000-0005-0000-0000-0000A1670000}"/>
    <cellStyle name="Normal 4 2" xfId="191" xr:uid="{00000000-0005-0000-0000-0000A2670000}"/>
    <cellStyle name="Normal 4 2 10" xfId="13777" xr:uid="{00000000-0005-0000-0000-0000A3670000}"/>
    <cellStyle name="Normal 4 2 10 2" xfId="13778" xr:uid="{00000000-0005-0000-0000-0000A4670000}"/>
    <cellStyle name="Normal 4 2 10 2 2" xfId="13779" xr:uid="{00000000-0005-0000-0000-0000A5670000}"/>
    <cellStyle name="Normal 4 2 10 2 2 2" xfId="27239" xr:uid="{00000000-0005-0000-0000-0000A6670000}"/>
    <cellStyle name="Normal 4 2 10 2 2_CountryRegionMap" xfId="34816" xr:uid="{00000000-0005-0000-0000-0000A7670000}"/>
    <cellStyle name="Normal 4 2 10 2 3" xfId="13780" xr:uid="{00000000-0005-0000-0000-0000A8670000}"/>
    <cellStyle name="Normal 4 2 10 2 3 2" xfId="27240" xr:uid="{00000000-0005-0000-0000-0000A9670000}"/>
    <cellStyle name="Normal 4 2 10 2 3_CountryRegionMap" xfId="34817" xr:uid="{00000000-0005-0000-0000-0000AA670000}"/>
    <cellStyle name="Normal 4 2 10 2 4" xfId="27241" xr:uid="{00000000-0005-0000-0000-0000AB670000}"/>
    <cellStyle name="Normal 4 2 10 2_Attribute (16-17)" xfId="13781" xr:uid="{00000000-0005-0000-0000-0000AC670000}"/>
    <cellStyle name="Normal 4 2 10 3" xfId="13782" xr:uid="{00000000-0005-0000-0000-0000AD670000}"/>
    <cellStyle name="Normal 4 2 10 3 2" xfId="27242" xr:uid="{00000000-0005-0000-0000-0000AE670000}"/>
    <cellStyle name="Normal 4 2 10 3_CountryRegionMap" xfId="34818" xr:uid="{00000000-0005-0000-0000-0000AF670000}"/>
    <cellStyle name="Normal 4 2 10 4" xfId="13783" xr:uid="{00000000-0005-0000-0000-0000B0670000}"/>
    <cellStyle name="Normal 4 2 10 4 2" xfId="27243" xr:uid="{00000000-0005-0000-0000-0000B1670000}"/>
    <cellStyle name="Normal 4 2 10 4_CountryRegionMap" xfId="34819" xr:uid="{00000000-0005-0000-0000-0000B2670000}"/>
    <cellStyle name="Normal 4 2 10 5" xfId="27244" xr:uid="{00000000-0005-0000-0000-0000B3670000}"/>
    <cellStyle name="Normal 4 2 10_Attribute (16-17)" xfId="13784" xr:uid="{00000000-0005-0000-0000-0000B4670000}"/>
    <cellStyle name="Normal 4 2 11" xfId="13785" xr:uid="{00000000-0005-0000-0000-0000B5670000}"/>
    <cellStyle name="Normal 4 2 11 2" xfId="13786" xr:uid="{00000000-0005-0000-0000-0000B6670000}"/>
    <cellStyle name="Normal 4 2 11 2 2" xfId="27245" xr:uid="{00000000-0005-0000-0000-0000B7670000}"/>
    <cellStyle name="Normal 4 2 11 2_CountryRegionMap" xfId="34820" xr:uid="{00000000-0005-0000-0000-0000B8670000}"/>
    <cellStyle name="Normal 4 2 11 3" xfId="13787" xr:uid="{00000000-0005-0000-0000-0000B9670000}"/>
    <cellStyle name="Normal 4 2 11 3 2" xfId="27246" xr:uid="{00000000-0005-0000-0000-0000BA670000}"/>
    <cellStyle name="Normal 4 2 11 3_CountryRegionMap" xfId="34821" xr:uid="{00000000-0005-0000-0000-0000BB670000}"/>
    <cellStyle name="Normal 4 2 11 4" xfId="27247" xr:uid="{00000000-0005-0000-0000-0000BC670000}"/>
    <cellStyle name="Normal 4 2 11_Attribute (16-17)" xfId="13788" xr:uid="{00000000-0005-0000-0000-0000BD670000}"/>
    <cellStyle name="Normal 4 2 12" xfId="13789" xr:uid="{00000000-0005-0000-0000-0000BE670000}"/>
    <cellStyle name="Normal 4 2 12 2" xfId="27248" xr:uid="{00000000-0005-0000-0000-0000BF670000}"/>
    <cellStyle name="Normal 4 2 12_CountryRegionMap" xfId="34822" xr:uid="{00000000-0005-0000-0000-0000C0670000}"/>
    <cellStyle name="Normal 4 2 13" xfId="27249" xr:uid="{00000000-0005-0000-0000-0000C1670000}"/>
    <cellStyle name="Normal 4 2 14" xfId="27250" xr:uid="{00000000-0005-0000-0000-0000C2670000}"/>
    <cellStyle name="Normal 4 2 15" xfId="27251" xr:uid="{00000000-0005-0000-0000-0000C3670000}"/>
    <cellStyle name="Normal 4 2 16" xfId="27252" xr:uid="{00000000-0005-0000-0000-0000C4670000}"/>
    <cellStyle name="Normal 4 2 17" xfId="27253" xr:uid="{00000000-0005-0000-0000-0000C5670000}"/>
    <cellStyle name="Normal 4 2 18" xfId="27254" xr:uid="{00000000-0005-0000-0000-0000C6670000}"/>
    <cellStyle name="Normal 4 2 2" xfId="256" xr:uid="{00000000-0005-0000-0000-0000C7670000}"/>
    <cellStyle name="Normal 4 2 2 10" xfId="13790" xr:uid="{00000000-0005-0000-0000-0000C8670000}"/>
    <cellStyle name="Normal 4 2 2 10 2" xfId="13791" xr:uid="{00000000-0005-0000-0000-0000C9670000}"/>
    <cellStyle name="Normal 4 2 2 10 2 2" xfId="27255" xr:uid="{00000000-0005-0000-0000-0000CA670000}"/>
    <cellStyle name="Normal 4 2 2 10 2_CountryRegionMap" xfId="34823" xr:uid="{00000000-0005-0000-0000-0000CB670000}"/>
    <cellStyle name="Normal 4 2 2 10 3" xfId="13792" xr:uid="{00000000-0005-0000-0000-0000CC670000}"/>
    <cellStyle name="Normal 4 2 2 10 3 2" xfId="27256" xr:uid="{00000000-0005-0000-0000-0000CD670000}"/>
    <cellStyle name="Normal 4 2 2 10 3_CountryRegionMap" xfId="34824" xr:uid="{00000000-0005-0000-0000-0000CE670000}"/>
    <cellStyle name="Normal 4 2 2 10 4" xfId="27257" xr:uid="{00000000-0005-0000-0000-0000CF670000}"/>
    <cellStyle name="Normal 4 2 2 10_Attribute (16-17)" xfId="13793" xr:uid="{00000000-0005-0000-0000-0000D0670000}"/>
    <cellStyle name="Normal 4 2 2 11" xfId="13794" xr:uid="{00000000-0005-0000-0000-0000D1670000}"/>
    <cellStyle name="Normal 4 2 2 11 2" xfId="27258" xr:uid="{00000000-0005-0000-0000-0000D2670000}"/>
    <cellStyle name="Normal 4 2 2 11_CountryRegionMap" xfId="34825" xr:uid="{00000000-0005-0000-0000-0000D3670000}"/>
    <cellStyle name="Normal 4 2 2 12" xfId="27259" xr:uid="{00000000-0005-0000-0000-0000D4670000}"/>
    <cellStyle name="Normal 4 2 2 13" xfId="27260" xr:uid="{00000000-0005-0000-0000-0000D5670000}"/>
    <cellStyle name="Normal 4 2 2 14" xfId="27261" xr:uid="{00000000-0005-0000-0000-0000D6670000}"/>
    <cellStyle name="Normal 4 2 2 15" xfId="27262" xr:uid="{00000000-0005-0000-0000-0000D7670000}"/>
    <cellStyle name="Normal 4 2 2 16" xfId="27263" xr:uid="{00000000-0005-0000-0000-0000D8670000}"/>
    <cellStyle name="Normal 4 2 2 17" xfId="27264" xr:uid="{00000000-0005-0000-0000-0000D9670000}"/>
    <cellStyle name="Normal 4 2 2 2" xfId="13795" xr:uid="{00000000-0005-0000-0000-0000DA670000}"/>
    <cellStyle name="Normal 4 2 2 2 10" xfId="27265" xr:uid="{00000000-0005-0000-0000-0000DB670000}"/>
    <cellStyle name="Normal 4 2 2 2 2" xfId="13796" xr:uid="{00000000-0005-0000-0000-0000DC670000}"/>
    <cellStyle name="Normal 4 2 2 2 2 2" xfId="13797" xr:uid="{00000000-0005-0000-0000-0000DD670000}"/>
    <cellStyle name="Normal 4 2 2 2 2 2 2" xfId="13798" xr:uid="{00000000-0005-0000-0000-0000DE670000}"/>
    <cellStyle name="Normal 4 2 2 2 2 2 2 2" xfId="27266" xr:uid="{00000000-0005-0000-0000-0000DF670000}"/>
    <cellStyle name="Normal 4 2 2 2 2 2 2_CountryRegionMap" xfId="34826" xr:uid="{00000000-0005-0000-0000-0000E0670000}"/>
    <cellStyle name="Normal 4 2 2 2 2 2 3" xfId="13799" xr:uid="{00000000-0005-0000-0000-0000E1670000}"/>
    <cellStyle name="Normal 4 2 2 2 2 2 3 2" xfId="27267" xr:uid="{00000000-0005-0000-0000-0000E2670000}"/>
    <cellStyle name="Normal 4 2 2 2 2 2 3_CountryRegionMap" xfId="34827" xr:uid="{00000000-0005-0000-0000-0000E3670000}"/>
    <cellStyle name="Normal 4 2 2 2 2 2 4" xfId="27268" xr:uid="{00000000-0005-0000-0000-0000E4670000}"/>
    <cellStyle name="Normal 4 2 2 2 2 2_Attribute (16-17)" xfId="13800" xr:uid="{00000000-0005-0000-0000-0000E5670000}"/>
    <cellStyle name="Normal 4 2 2 2 2 3" xfId="13801" xr:uid="{00000000-0005-0000-0000-0000E6670000}"/>
    <cellStyle name="Normal 4 2 2 2 2 3 2" xfId="27269" xr:uid="{00000000-0005-0000-0000-0000E7670000}"/>
    <cellStyle name="Normal 4 2 2 2 2 3_CountryRegionMap" xfId="34828" xr:uid="{00000000-0005-0000-0000-0000E8670000}"/>
    <cellStyle name="Normal 4 2 2 2 2 4" xfId="27270" xr:uid="{00000000-0005-0000-0000-0000E9670000}"/>
    <cellStyle name="Normal 4 2 2 2 2 5" xfId="27271" xr:uid="{00000000-0005-0000-0000-0000EA670000}"/>
    <cellStyle name="Normal 4 2 2 2 2 6" xfId="27272" xr:uid="{00000000-0005-0000-0000-0000EB670000}"/>
    <cellStyle name="Normal 4 2 2 2 2 7" xfId="27273" xr:uid="{00000000-0005-0000-0000-0000EC670000}"/>
    <cellStyle name="Normal 4 2 2 2 2_Attribute (16-17)" xfId="13802" xr:uid="{00000000-0005-0000-0000-0000ED670000}"/>
    <cellStyle name="Normal 4 2 2 2 3" xfId="13803" xr:uid="{00000000-0005-0000-0000-0000EE670000}"/>
    <cellStyle name="Normal 4 2 2 2 3 2" xfId="13804" xr:uid="{00000000-0005-0000-0000-0000EF670000}"/>
    <cellStyle name="Normal 4 2 2 2 3 2 2" xfId="13805" xr:uid="{00000000-0005-0000-0000-0000F0670000}"/>
    <cellStyle name="Normal 4 2 2 2 3 2 2 2" xfId="27274" xr:uid="{00000000-0005-0000-0000-0000F1670000}"/>
    <cellStyle name="Normal 4 2 2 2 3 2 2_CountryRegionMap" xfId="34829" xr:uid="{00000000-0005-0000-0000-0000F2670000}"/>
    <cellStyle name="Normal 4 2 2 2 3 2 3" xfId="13806" xr:uid="{00000000-0005-0000-0000-0000F3670000}"/>
    <cellStyle name="Normal 4 2 2 2 3 2 3 2" xfId="27275" xr:uid="{00000000-0005-0000-0000-0000F4670000}"/>
    <cellStyle name="Normal 4 2 2 2 3 2 3_CountryRegionMap" xfId="34830" xr:uid="{00000000-0005-0000-0000-0000F5670000}"/>
    <cellStyle name="Normal 4 2 2 2 3 2 4" xfId="27276" xr:uid="{00000000-0005-0000-0000-0000F6670000}"/>
    <cellStyle name="Normal 4 2 2 2 3 2_Attribute (16-17)" xfId="13807" xr:uid="{00000000-0005-0000-0000-0000F7670000}"/>
    <cellStyle name="Normal 4 2 2 2 3 3" xfId="13808" xr:uid="{00000000-0005-0000-0000-0000F8670000}"/>
    <cellStyle name="Normal 4 2 2 2 3 3 2" xfId="27277" xr:uid="{00000000-0005-0000-0000-0000F9670000}"/>
    <cellStyle name="Normal 4 2 2 2 3 3_CountryRegionMap" xfId="34831" xr:uid="{00000000-0005-0000-0000-0000FA670000}"/>
    <cellStyle name="Normal 4 2 2 2 3 4" xfId="27278" xr:uid="{00000000-0005-0000-0000-0000FB670000}"/>
    <cellStyle name="Normal 4 2 2 2 3 5" xfId="27279" xr:uid="{00000000-0005-0000-0000-0000FC670000}"/>
    <cellStyle name="Normal 4 2 2 2 3 6" xfId="27280" xr:uid="{00000000-0005-0000-0000-0000FD670000}"/>
    <cellStyle name="Normal 4 2 2 2 3 7" xfId="27281" xr:uid="{00000000-0005-0000-0000-0000FE670000}"/>
    <cellStyle name="Normal 4 2 2 2 3_Attribute (16-17)" xfId="13809" xr:uid="{00000000-0005-0000-0000-0000FF670000}"/>
    <cellStyle name="Normal 4 2 2 2 4" xfId="13810" xr:uid="{00000000-0005-0000-0000-000000680000}"/>
    <cellStyle name="Normal 4 2 2 2 4 2" xfId="13811" xr:uid="{00000000-0005-0000-0000-000001680000}"/>
    <cellStyle name="Normal 4 2 2 2 4 2 2" xfId="13812" xr:uid="{00000000-0005-0000-0000-000002680000}"/>
    <cellStyle name="Normal 4 2 2 2 4 2 2 2" xfId="27282" xr:uid="{00000000-0005-0000-0000-000003680000}"/>
    <cellStyle name="Normal 4 2 2 2 4 2 2_CountryRegionMap" xfId="34832" xr:uid="{00000000-0005-0000-0000-000004680000}"/>
    <cellStyle name="Normal 4 2 2 2 4 2 3" xfId="13813" xr:uid="{00000000-0005-0000-0000-000005680000}"/>
    <cellStyle name="Normal 4 2 2 2 4 2 3 2" xfId="27283" xr:uid="{00000000-0005-0000-0000-000006680000}"/>
    <cellStyle name="Normal 4 2 2 2 4 2 3_CountryRegionMap" xfId="34833" xr:uid="{00000000-0005-0000-0000-000007680000}"/>
    <cellStyle name="Normal 4 2 2 2 4 2 4" xfId="27284" xr:uid="{00000000-0005-0000-0000-000008680000}"/>
    <cellStyle name="Normal 4 2 2 2 4 2_Attribute (16-17)" xfId="13814" xr:uid="{00000000-0005-0000-0000-000009680000}"/>
    <cellStyle name="Normal 4 2 2 2 4 3" xfId="13815" xr:uid="{00000000-0005-0000-0000-00000A680000}"/>
    <cellStyle name="Normal 4 2 2 2 4 3 2" xfId="27285" xr:uid="{00000000-0005-0000-0000-00000B680000}"/>
    <cellStyle name="Normal 4 2 2 2 4 3_CountryRegionMap" xfId="34834" xr:uid="{00000000-0005-0000-0000-00000C680000}"/>
    <cellStyle name="Normal 4 2 2 2 4 4" xfId="27286" xr:uid="{00000000-0005-0000-0000-00000D680000}"/>
    <cellStyle name="Normal 4 2 2 2 4 5" xfId="27287" xr:uid="{00000000-0005-0000-0000-00000E680000}"/>
    <cellStyle name="Normal 4 2 2 2 4 6" xfId="27288" xr:uid="{00000000-0005-0000-0000-00000F680000}"/>
    <cellStyle name="Normal 4 2 2 2 4 7" xfId="27289" xr:uid="{00000000-0005-0000-0000-000010680000}"/>
    <cellStyle name="Normal 4 2 2 2 4_Attribute (16-17)" xfId="13816" xr:uid="{00000000-0005-0000-0000-000011680000}"/>
    <cellStyle name="Normal 4 2 2 2 5" xfId="13817" xr:uid="{00000000-0005-0000-0000-000012680000}"/>
    <cellStyle name="Normal 4 2 2 2 6" xfId="13818" xr:uid="{00000000-0005-0000-0000-000013680000}"/>
    <cellStyle name="Normal 4 2 2 2 6 2" xfId="13819" xr:uid="{00000000-0005-0000-0000-000014680000}"/>
    <cellStyle name="Normal 4 2 2 2 6 2 2" xfId="13820" xr:uid="{00000000-0005-0000-0000-000015680000}"/>
    <cellStyle name="Normal 4 2 2 2 6 2 2 2" xfId="27290" xr:uid="{00000000-0005-0000-0000-000016680000}"/>
    <cellStyle name="Normal 4 2 2 2 6 2 2_CountryRegionMap" xfId="34835" xr:uid="{00000000-0005-0000-0000-000017680000}"/>
    <cellStyle name="Normal 4 2 2 2 6 2 3" xfId="13821" xr:uid="{00000000-0005-0000-0000-000018680000}"/>
    <cellStyle name="Normal 4 2 2 2 6 2 3 2" xfId="27291" xr:uid="{00000000-0005-0000-0000-000019680000}"/>
    <cellStyle name="Normal 4 2 2 2 6 2 3_CountryRegionMap" xfId="34836" xr:uid="{00000000-0005-0000-0000-00001A680000}"/>
    <cellStyle name="Normal 4 2 2 2 6 2 4" xfId="27292" xr:uid="{00000000-0005-0000-0000-00001B680000}"/>
    <cellStyle name="Normal 4 2 2 2 6 2_Attribute (16-17)" xfId="13822" xr:uid="{00000000-0005-0000-0000-00001C680000}"/>
    <cellStyle name="Normal 4 2 2 2 6 3" xfId="13823" xr:uid="{00000000-0005-0000-0000-00001D680000}"/>
    <cellStyle name="Normal 4 2 2 2 6 3 2" xfId="27293" xr:uid="{00000000-0005-0000-0000-00001E680000}"/>
    <cellStyle name="Normal 4 2 2 2 6 3_CountryRegionMap" xfId="34837" xr:uid="{00000000-0005-0000-0000-00001F680000}"/>
    <cellStyle name="Normal 4 2 2 2 6 4" xfId="27294" xr:uid="{00000000-0005-0000-0000-000020680000}"/>
    <cellStyle name="Normal 4 2 2 2 6_Attribute (16-17)" xfId="13824" xr:uid="{00000000-0005-0000-0000-000021680000}"/>
    <cellStyle name="Normal 4 2 2 2 7" xfId="13825" xr:uid="{00000000-0005-0000-0000-000022680000}"/>
    <cellStyle name="Normal 4 2 2 2 7 2" xfId="13826" xr:uid="{00000000-0005-0000-0000-000023680000}"/>
    <cellStyle name="Normal 4 2 2 2 7 2 2" xfId="13827" xr:uid="{00000000-0005-0000-0000-000024680000}"/>
    <cellStyle name="Normal 4 2 2 2 7 2 2 2" xfId="27295" xr:uid="{00000000-0005-0000-0000-000025680000}"/>
    <cellStyle name="Normal 4 2 2 2 7 2 2_CountryRegionMap" xfId="34838" xr:uid="{00000000-0005-0000-0000-000026680000}"/>
    <cellStyle name="Normal 4 2 2 2 7 2 3" xfId="13828" xr:uid="{00000000-0005-0000-0000-000027680000}"/>
    <cellStyle name="Normal 4 2 2 2 7 2 3 2" xfId="27296" xr:uid="{00000000-0005-0000-0000-000028680000}"/>
    <cellStyle name="Normal 4 2 2 2 7 2 3_CountryRegionMap" xfId="34839" xr:uid="{00000000-0005-0000-0000-000029680000}"/>
    <cellStyle name="Normal 4 2 2 2 7 2 4" xfId="27297" xr:uid="{00000000-0005-0000-0000-00002A680000}"/>
    <cellStyle name="Normal 4 2 2 2 7 2_Attribute (16-17)" xfId="13829" xr:uid="{00000000-0005-0000-0000-00002B680000}"/>
    <cellStyle name="Normal 4 2 2 2 7 3" xfId="13830" xr:uid="{00000000-0005-0000-0000-00002C680000}"/>
    <cellStyle name="Normal 4 2 2 2 7 3 2" xfId="27298" xr:uid="{00000000-0005-0000-0000-00002D680000}"/>
    <cellStyle name="Normal 4 2 2 2 7 3_CountryRegionMap" xfId="34840" xr:uid="{00000000-0005-0000-0000-00002E680000}"/>
    <cellStyle name="Normal 4 2 2 2 7 4" xfId="13831" xr:uid="{00000000-0005-0000-0000-00002F680000}"/>
    <cellStyle name="Normal 4 2 2 2 7 4 2" xfId="27299" xr:uid="{00000000-0005-0000-0000-000030680000}"/>
    <cellStyle name="Normal 4 2 2 2 7 4_CountryRegionMap" xfId="34841" xr:uid="{00000000-0005-0000-0000-000031680000}"/>
    <cellStyle name="Normal 4 2 2 2 7 5" xfId="27300" xr:uid="{00000000-0005-0000-0000-000032680000}"/>
    <cellStyle name="Normal 4 2 2 2 7_Attribute (16-17)" xfId="13832" xr:uid="{00000000-0005-0000-0000-000033680000}"/>
    <cellStyle name="Normal 4 2 2 2 8" xfId="13833" xr:uid="{00000000-0005-0000-0000-000034680000}"/>
    <cellStyle name="Normal 4 2 2 2 8 2" xfId="13834" xr:uid="{00000000-0005-0000-0000-000035680000}"/>
    <cellStyle name="Normal 4 2 2 2 8 2 2" xfId="27301" xr:uid="{00000000-0005-0000-0000-000036680000}"/>
    <cellStyle name="Normal 4 2 2 2 8 2_CountryRegionMap" xfId="34842" xr:uid="{00000000-0005-0000-0000-000037680000}"/>
    <cellStyle name="Normal 4 2 2 2 8 3" xfId="13835" xr:uid="{00000000-0005-0000-0000-000038680000}"/>
    <cellStyle name="Normal 4 2 2 2 8 3 2" xfId="27302" xr:uid="{00000000-0005-0000-0000-000039680000}"/>
    <cellStyle name="Normal 4 2 2 2 8 3_CountryRegionMap" xfId="34843" xr:uid="{00000000-0005-0000-0000-00003A680000}"/>
    <cellStyle name="Normal 4 2 2 2 8 4" xfId="27303" xr:uid="{00000000-0005-0000-0000-00003B680000}"/>
    <cellStyle name="Normal 4 2 2 2 8_Attribute (16-17)" xfId="13836" xr:uid="{00000000-0005-0000-0000-00003C680000}"/>
    <cellStyle name="Normal 4 2 2 2 9" xfId="13837" xr:uid="{00000000-0005-0000-0000-00003D680000}"/>
    <cellStyle name="Normal 4 2 2 2 9 2" xfId="27304" xr:uid="{00000000-0005-0000-0000-00003E680000}"/>
    <cellStyle name="Normal 4 2 2 2 9_CountryRegionMap" xfId="34844" xr:uid="{00000000-0005-0000-0000-00003F680000}"/>
    <cellStyle name="Normal 4 2 2 2_Attribute (16-17)" xfId="13838" xr:uid="{00000000-0005-0000-0000-000040680000}"/>
    <cellStyle name="Normal 4 2 2 3" xfId="13839" xr:uid="{00000000-0005-0000-0000-000041680000}"/>
    <cellStyle name="Normal 4 2 2 3 10" xfId="27305" xr:uid="{00000000-0005-0000-0000-000042680000}"/>
    <cellStyle name="Normal 4 2 2 3 2" xfId="13840" xr:uid="{00000000-0005-0000-0000-000043680000}"/>
    <cellStyle name="Normal 4 2 2 3 2 2" xfId="13841" xr:uid="{00000000-0005-0000-0000-000044680000}"/>
    <cellStyle name="Normal 4 2 2 3 2 2 2" xfId="13842" xr:uid="{00000000-0005-0000-0000-000045680000}"/>
    <cellStyle name="Normal 4 2 2 3 2 2 2 2" xfId="27306" xr:uid="{00000000-0005-0000-0000-000046680000}"/>
    <cellStyle name="Normal 4 2 2 3 2 2 2_CountryRegionMap" xfId="34845" xr:uid="{00000000-0005-0000-0000-000047680000}"/>
    <cellStyle name="Normal 4 2 2 3 2 2 3" xfId="13843" xr:uid="{00000000-0005-0000-0000-000048680000}"/>
    <cellStyle name="Normal 4 2 2 3 2 2 3 2" xfId="27307" xr:uid="{00000000-0005-0000-0000-000049680000}"/>
    <cellStyle name="Normal 4 2 2 3 2 2 3_CountryRegionMap" xfId="34846" xr:uid="{00000000-0005-0000-0000-00004A680000}"/>
    <cellStyle name="Normal 4 2 2 3 2 2 4" xfId="27308" xr:uid="{00000000-0005-0000-0000-00004B680000}"/>
    <cellStyle name="Normal 4 2 2 3 2 2_Attribute (16-17)" xfId="13844" xr:uid="{00000000-0005-0000-0000-00004C680000}"/>
    <cellStyle name="Normal 4 2 2 3 2 3" xfId="13845" xr:uid="{00000000-0005-0000-0000-00004D680000}"/>
    <cellStyle name="Normal 4 2 2 3 2 3 2" xfId="27309" xr:uid="{00000000-0005-0000-0000-00004E680000}"/>
    <cellStyle name="Normal 4 2 2 3 2 3_CountryRegionMap" xfId="34847" xr:uid="{00000000-0005-0000-0000-00004F680000}"/>
    <cellStyle name="Normal 4 2 2 3 2 4" xfId="27310" xr:uid="{00000000-0005-0000-0000-000050680000}"/>
    <cellStyle name="Normal 4 2 2 3 2 5" xfId="27311" xr:uid="{00000000-0005-0000-0000-000051680000}"/>
    <cellStyle name="Normal 4 2 2 3 2 6" xfId="27312" xr:uid="{00000000-0005-0000-0000-000052680000}"/>
    <cellStyle name="Normal 4 2 2 3 2 7" xfId="27313" xr:uid="{00000000-0005-0000-0000-000053680000}"/>
    <cellStyle name="Normal 4 2 2 3 2_Attribute (16-17)" xfId="13846" xr:uid="{00000000-0005-0000-0000-000054680000}"/>
    <cellStyle name="Normal 4 2 2 3 3" xfId="13847" xr:uid="{00000000-0005-0000-0000-000055680000}"/>
    <cellStyle name="Normal 4 2 2 3 3 2" xfId="13848" xr:uid="{00000000-0005-0000-0000-000056680000}"/>
    <cellStyle name="Normal 4 2 2 3 3 2 2" xfId="13849" xr:uid="{00000000-0005-0000-0000-000057680000}"/>
    <cellStyle name="Normal 4 2 2 3 3 2 2 2" xfId="27314" xr:uid="{00000000-0005-0000-0000-000058680000}"/>
    <cellStyle name="Normal 4 2 2 3 3 2 2_CountryRegionMap" xfId="34848" xr:uid="{00000000-0005-0000-0000-000059680000}"/>
    <cellStyle name="Normal 4 2 2 3 3 2 3" xfId="13850" xr:uid="{00000000-0005-0000-0000-00005A680000}"/>
    <cellStyle name="Normal 4 2 2 3 3 2 3 2" xfId="27315" xr:uid="{00000000-0005-0000-0000-00005B680000}"/>
    <cellStyle name="Normal 4 2 2 3 3 2 3_CountryRegionMap" xfId="34849" xr:uid="{00000000-0005-0000-0000-00005C680000}"/>
    <cellStyle name="Normal 4 2 2 3 3 2 4" xfId="27316" xr:uid="{00000000-0005-0000-0000-00005D680000}"/>
    <cellStyle name="Normal 4 2 2 3 3 2_Attribute (16-17)" xfId="13851" xr:uid="{00000000-0005-0000-0000-00005E680000}"/>
    <cellStyle name="Normal 4 2 2 3 3 3" xfId="13852" xr:uid="{00000000-0005-0000-0000-00005F680000}"/>
    <cellStyle name="Normal 4 2 2 3 3 3 2" xfId="27317" xr:uid="{00000000-0005-0000-0000-000060680000}"/>
    <cellStyle name="Normal 4 2 2 3 3 3_CountryRegionMap" xfId="34850" xr:uid="{00000000-0005-0000-0000-000061680000}"/>
    <cellStyle name="Normal 4 2 2 3 3 4" xfId="27318" xr:uid="{00000000-0005-0000-0000-000062680000}"/>
    <cellStyle name="Normal 4 2 2 3 3 5" xfId="27319" xr:uid="{00000000-0005-0000-0000-000063680000}"/>
    <cellStyle name="Normal 4 2 2 3 3 6" xfId="27320" xr:uid="{00000000-0005-0000-0000-000064680000}"/>
    <cellStyle name="Normal 4 2 2 3 3 7" xfId="27321" xr:uid="{00000000-0005-0000-0000-000065680000}"/>
    <cellStyle name="Normal 4 2 2 3 3_Attribute (16-17)" xfId="13853" xr:uid="{00000000-0005-0000-0000-000066680000}"/>
    <cellStyle name="Normal 4 2 2 3 4" xfId="13854" xr:uid="{00000000-0005-0000-0000-000067680000}"/>
    <cellStyle name="Normal 4 2 2 3 4 2" xfId="13855" xr:uid="{00000000-0005-0000-0000-000068680000}"/>
    <cellStyle name="Normal 4 2 2 3 4 2 2" xfId="13856" xr:uid="{00000000-0005-0000-0000-000069680000}"/>
    <cellStyle name="Normal 4 2 2 3 4 2 2 2" xfId="27322" xr:uid="{00000000-0005-0000-0000-00006A680000}"/>
    <cellStyle name="Normal 4 2 2 3 4 2 2_CountryRegionMap" xfId="34851" xr:uid="{00000000-0005-0000-0000-00006B680000}"/>
    <cellStyle name="Normal 4 2 2 3 4 2 3" xfId="13857" xr:uid="{00000000-0005-0000-0000-00006C680000}"/>
    <cellStyle name="Normal 4 2 2 3 4 2 3 2" xfId="27323" xr:uid="{00000000-0005-0000-0000-00006D680000}"/>
    <cellStyle name="Normal 4 2 2 3 4 2 3_CountryRegionMap" xfId="34852" xr:uid="{00000000-0005-0000-0000-00006E680000}"/>
    <cellStyle name="Normal 4 2 2 3 4 2 4" xfId="27324" xr:uid="{00000000-0005-0000-0000-00006F680000}"/>
    <cellStyle name="Normal 4 2 2 3 4 2_Attribute (16-17)" xfId="13858" xr:uid="{00000000-0005-0000-0000-000070680000}"/>
    <cellStyle name="Normal 4 2 2 3 4 3" xfId="13859" xr:uid="{00000000-0005-0000-0000-000071680000}"/>
    <cellStyle name="Normal 4 2 2 3 4 3 2" xfId="27325" xr:uid="{00000000-0005-0000-0000-000072680000}"/>
    <cellStyle name="Normal 4 2 2 3 4 3_CountryRegionMap" xfId="34853" xr:uid="{00000000-0005-0000-0000-000073680000}"/>
    <cellStyle name="Normal 4 2 2 3 4 4" xfId="27326" xr:uid="{00000000-0005-0000-0000-000074680000}"/>
    <cellStyle name="Normal 4 2 2 3 4 5" xfId="27327" xr:uid="{00000000-0005-0000-0000-000075680000}"/>
    <cellStyle name="Normal 4 2 2 3 4 6" xfId="27328" xr:uid="{00000000-0005-0000-0000-000076680000}"/>
    <cellStyle name="Normal 4 2 2 3 4 7" xfId="27329" xr:uid="{00000000-0005-0000-0000-000077680000}"/>
    <cellStyle name="Normal 4 2 2 3 4_Attribute (16-17)" xfId="13860" xr:uid="{00000000-0005-0000-0000-000078680000}"/>
    <cellStyle name="Normal 4 2 2 3 5" xfId="13861" xr:uid="{00000000-0005-0000-0000-000079680000}"/>
    <cellStyle name="Normal 4 2 2 3 6" xfId="13862" xr:uid="{00000000-0005-0000-0000-00007A680000}"/>
    <cellStyle name="Normal 4 2 2 3 6 2" xfId="13863" xr:uid="{00000000-0005-0000-0000-00007B680000}"/>
    <cellStyle name="Normal 4 2 2 3 6 2 2" xfId="13864" xr:uid="{00000000-0005-0000-0000-00007C680000}"/>
    <cellStyle name="Normal 4 2 2 3 6 2 2 2" xfId="27330" xr:uid="{00000000-0005-0000-0000-00007D680000}"/>
    <cellStyle name="Normal 4 2 2 3 6 2 2_CountryRegionMap" xfId="34854" xr:uid="{00000000-0005-0000-0000-00007E680000}"/>
    <cellStyle name="Normal 4 2 2 3 6 2 3" xfId="13865" xr:uid="{00000000-0005-0000-0000-00007F680000}"/>
    <cellStyle name="Normal 4 2 2 3 6 2 3 2" xfId="27331" xr:uid="{00000000-0005-0000-0000-000080680000}"/>
    <cellStyle name="Normal 4 2 2 3 6 2 3_CountryRegionMap" xfId="34855" xr:uid="{00000000-0005-0000-0000-000081680000}"/>
    <cellStyle name="Normal 4 2 2 3 6 2 4" xfId="27332" xr:uid="{00000000-0005-0000-0000-000082680000}"/>
    <cellStyle name="Normal 4 2 2 3 6 2_Attribute (16-17)" xfId="13866" xr:uid="{00000000-0005-0000-0000-000083680000}"/>
    <cellStyle name="Normal 4 2 2 3 6 3" xfId="13867" xr:uid="{00000000-0005-0000-0000-000084680000}"/>
    <cellStyle name="Normal 4 2 2 3 6 3 2" xfId="27333" xr:uid="{00000000-0005-0000-0000-000085680000}"/>
    <cellStyle name="Normal 4 2 2 3 6 3_CountryRegionMap" xfId="34856" xr:uid="{00000000-0005-0000-0000-000086680000}"/>
    <cellStyle name="Normal 4 2 2 3 6 4" xfId="27334" xr:uid="{00000000-0005-0000-0000-000087680000}"/>
    <cellStyle name="Normal 4 2 2 3 6_Attribute (16-17)" xfId="13868" xr:uid="{00000000-0005-0000-0000-000088680000}"/>
    <cellStyle name="Normal 4 2 2 3 7" xfId="13869" xr:uid="{00000000-0005-0000-0000-000089680000}"/>
    <cellStyle name="Normal 4 2 2 3 7 2" xfId="13870" xr:uid="{00000000-0005-0000-0000-00008A680000}"/>
    <cellStyle name="Normal 4 2 2 3 7 2 2" xfId="13871" xr:uid="{00000000-0005-0000-0000-00008B680000}"/>
    <cellStyle name="Normal 4 2 2 3 7 2 2 2" xfId="27335" xr:uid="{00000000-0005-0000-0000-00008C680000}"/>
    <cellStyle name="Normal 4 2 2 3 7 2 2_CountryRegionMap" xfId="34857" xr:uid="{00000000-0005-0000-0000-00008D680000}"/>
    <cellStyle name="Normal 4 2 2 3 7 2 3" xfId="13872" xr:uid="{00000000-0005-0000-0000-00008E680000}"/>
    <cellStyle name="Normal 4 2 2 3 7 2 3 2" xfId="27336" xr:uid="{00000000-0005-0000-0000-00008F680000}"/>
    <cellStyle name="Normal 4 2 2 3 7 2 3_CountryRegionMap" xfId="34858" xr:uid="{00000000-0005-0000-0000-000090680000}"/>
    <cellStyle name="Normal 4 2 2 3 7 2 4" xfId="27337" xr:uid="{00000000-0005-0000-0000-000091680000}"/>
    <cellStyle name="Normal 4 2 2 3 7 2_Attribute (16-17)" xfId="13873" xr:uid="{00000000-0005-0000-0000-000092680000}"/>
    <cellStyle name="Normal 4 2 2 3 7 3" xfId="13874" xr:uid="{00000000-0005-0000-0000-000093680000}"/>
    <cellStyle name="Normal 4 2 2 3 7 3 2" xfId="27338" xr:uid="{00000000-0005-0000-0000-000094680000}"/>
    <cellStyle name="Normal 4 2 2 3 7 3_CountryRegionMap" xfId="34859" xr:uid="{00000000-0005-0000-0000-000095680000}"/>
    <cellStyle name="Normal 4 2 2 3 7 4" xfId="13875" xr:uid="{00000000-0005-0000-0000-000096680000}"/>
    <cellStyle name="Normal 4 2 2 3 7 4 2" xfId="27339" xr:uid="{00000000-0005-0000-0000-000097680000}"/>
    <cellStyle name="Normal 4 2 2 3 7 4_CountryRegionMap" xfId="34860" xr:uid="{00000000-0005-0000-0000-000098680000}"/>
    <cellStyle name="Normal 4 2 2 3 7 5" xfId="27340" xr:uid="{00000000-0005-0000-0000-000099680000}"/>
    <cellStyle name="Normal 4 2 2 3 7_Attribute (16-17)" xfId="13876" xr:uid="{00000000-0005-0000-0000-00009A680000}"/>
    <cellStyle name="Normal 4 2 2 3 8" xfId="13877" xr:uid="{00000000-0005-0000-0000-00009B680000}"/>
    <cellStyle name="Normal 4 2 2 3 8 2" xfId="13878" xr:uid="{00000000-0005-0000-0000-00009C680000}"/>
    <cellStyle name="Normal 4 2 2 3 8 2 2" xfId="27341" xr:uid="{00000000-0005-0000-0000-00009D680000}"/>
    <cellStyle name="Normal 4 2 2 3 8 2_CountryRegionMap" xfId="34861" xr:uid="{00000000-0005-0000-0000-00009E680000}"/>
    <cellStyle name="Normal 4 2 2 3 8 3" xfId="13879" xr:uid="{00000000-0005-0000-0000-00009F680000}"/>
    <cellStyle name="Normal 4 2 2 3 8 3 2" xfId="27342" xr:uid="{00000000-0005-0000-0000-0000A0680000}"/>
    <cellStyle name="Normal 4 2 2 3 8 3_CountryRegionMap" xfId="34862" xr:uid="{00000000-0005-0000-0000-0000A1680000}"/>
    <cellStyle name="Normal 4 2 2 3 8 4" xfId="27343" xr:uid="{00000000-0005-0000-0000-0000A2680000}"/>
    <cellStyle name="Normal 4 2 2 3 8_Attribute (16-17)" xfId="13880" xr:uid="{00000000-0005-0000-0000-0000A3680000}"/>
    <cellStyle name="Normal 4 2 2 3 9" xfId="13881" xr:uid="{00000000-0005-0000-0000-0000A4680000}"/>
    <cellStyle name="Normal 4 2 2 3 9 2" xfId="27344" xr:uid="{00000000-0005-0000-0000-0000A5680000}"/>
    <cellStyle name="Normal 4 2 2 3 9_CountryRegionMap" xfId="34863" xr:uid="{00000000-0005-0000-0000-0000A6680000}"/>
    <cellStyle name="Normal 4 2 2 3_Attribute (16-17)" xfId="13882" xr:uid="{00000000-0005-0000-0000-0000A7680000}"/>
    <cellStyle name="Normal 4 2 2 4" xfId="13883" xr:uid="{00000000-0005-0000-0000-0000A8680000}"/>
    <cellStyle name="Normal 4 2 2 4 2" xfId="13884" xr:uid="{00000000-0005-0000-0000-0000A9680000}"/>
    <cellStyle name="Normal 4 2 2 4 2 2" xfId="13885" xr:uid="{00000000-0005-0000-0000-0000AA680000}"/>
    <cellStyle name="Normal 4 2 2 4 2 2 2" xfId="27345" xr:uid="{00000000-0005-0000-0000-0000AB680000}"/>
    <cellStyle name="Normal 4 2 2 4 2 2_CountryRegionMap" xfId="34864" xr:uid="{00000000-0005-0000-0000-0000AC680000}"/>
    <cellStyle name="Normal 4 2 2 4 2 3" xfId="13886" xr:uid="{00000000-0005-0000-0000-0000AD680000}"/>
    <cellStyle name="Normal 4 2 2 4 2 3 2" xfId="27346" xr:uid="{00000000-0005-0000-0000-0000AE680000}"/>
    <cellStyle name="Normal 4 2 2 4 2 3_CountryRegionMap" xfId="34865" xr:uid="{00000000-0005-0000-0000-0000AF680000}"/>
    <cellStyle name="Normal 4 2 2 4 2 4" xfId="27347" xr:uid="{00000000-0005-0000-0000-0000B0680000}"/>
    <cellStyle name="Normal 4 2 2 4 2_Attribute (16-17)" xfId="13887" xr:uid="{00000000-0005-0000-0000-0000B1680000}"/>
    <cellStyle name="Normal 4 2 2 4 3" xfId="13888" xr:uid="{00000000-0005-0000-0000-0000B2680000}"/>
    <cellStyle name="Normal 4 2 2 4 3 2" xfId="27348" xr:uid="{00000000-0005-0000-0000-0000B3680000}"/>
    <cellStyle name="Normal 4 2 2 4 3_CountryRegionMap" xfId="34866" xr:uid="{00000000-0005-0000-0000-0000B4680000}"/>
    <cellStyle name="Normal 4 2 2 4 4" xfId="27349" xr:uid="{00000000-0005-0000-0000-0000B5680000}"/>
    <cellStyle name="Normal 4 2 2 4 5" xfId="27350" xr:uid="{00000000-0005-0000-0000-0000B6680000}"/>
    <cellStyle name="Normal 4 2 2 4 6" xfId="27351" xr:uid="{00000000-0005-0000-0000-0000B7680000}"/>
    <cellStyle name="Normal 4 2 2 4 7" xfId="27352" xr:uid="{00000000-0005-0000-0000-0000B8680000}"/>
    <cellStyle name="Normal 4 2 2 4_Attribute (16-17)" xfId="13889" xr:uid="{00000000-0005-0000-0000-0000B9680000}"/>
    <cellStyle name="Normal 4 2 2 5" xfId="13890" xr:uid="{00000000-0005-0000-0000-0000BA680000}"/>
    <cellStyle name="Normal 4 2 2 5 2" xfId="13891" xr:uid="{00000000-0005-0000-0000-0000BB680000}"/>
    <cellStyle name="Normal 4 2 2 5 2 2" xfId="13892" xr:uid="{00000000-0005-0000-0000-0000BC680000}"/>
    <cellStyle name="Normal 4 2 2 5 2 2 2" xfId="27353" xr:uid="{00000000-0005-0000-0000-0000BD680000}"/>
    <cellStyle name="Normal 4 2 2 5 2 2_CountryRegionMap" xfId="34867" xr:uid="{00000000-0005-0000-0000-0000BE680000}"/>
    <cellStyle name="Normal 4 2 2 5 2 3" xfId="13893" xr:uid="{00000000-0005-0000-0000-0000BF680000}"/>
    <cellStyle name="Normal 4 2 2 5 2 3 2" xfId="27354" xr:uid="{00000000-0005-0000-0000-0000C0680000}"/>
    <cellStyle name="Normal 4 2 2 5 2 3_CountryRegionMap" xfId="34868" xr:uid="{00000000-0005-0000-0000-0000C1680000}"/>
    <cellStyle name="Normal 4 2 2 5 2 4" xfId="27355" xr:uid="{00000000-0005-0000-0000-0000C2680000}"/>
    <cellStyle name="Normal 4 2 2 5 2_Attribute (16-17)" xfId="13894" xr:uid="{00000000-0005-0000-0000-0000C3680000}"/>
    <cellStyle name="Normal 4 2 2 5 3" xfId="13895" xr:uid="{00000000-0005-0000-0000-0000C4680000}"/>
    <cellStyle name="Normal 4 2 2 5 3 2" xfId="27356" xr:uid="{00000000-0005-0000-0000-0000C5680000}"/>
    <cellStyle name="Normal 4 2 2 5 3_CountryRegionMap" xfId="34869" xr:uid="{00000000-0005-0000-0000-0000C6680000}"/>
    <cellStyle name="Normal 4 2 2 5 4" xfId="27357" xr:uid="{00000000-0005-0000-0000-0000C7680000}"/>
    <cellStyle name="Normal 4 2 2 5 5" xfId="27358" xr:uid="{00000000-0005-0000-0000-0000C8680000}"/>
    <cellStyle name="Normal 4 2 2 5 6" xfId="27359" xr:uid="{00000000-0005-0000-0000-0000C9680000}"/>
    <cellStyle name="Normal 4 2 2 5 7" xfId="27360" xr:uid="{00000000-0005-0000-0000-0000CA680000}"/>
    <cellStyle name="Normal 4 2 2 5_Attribute (16-17)" xfId="13896" xr:uid="{00000000-0005-0000-0000-0000CB680000}"/>
    <cellStyle name="Normal 4 2 2 6" xfId="13897" xr:uid="{00000000-0005-0000-0000-0000CC680000}"/>
    <cellStyle name="Normal 4 2 2 6 2" xfId="13898" xr:uid="{00000000-0005-0000-0000-0000CD680000}"/>
    <cellStyle name="Normal 4 2 2 6 2 2" xfId="13899" xr:uid="{00000000-0005-0000-0000-0000CE680000}"/>
    <cellStyle name="Normal 4 2 2 6 2 2 2" xfId="27361" xr:uid="{00000000-0005-0000-0000-0000CF680000}"/>
    <cellStyle name="Normal 4 2 2 6 2 2_CountryRegionMap" xfId="34870" xr:uid="{00000000-0005-0000-0000-0000D0680000}"/>
    <cellStyle name="Normal 4 2 2 6 2 3" xfId="13900" xr:uid="{00000000-0005-0000-0000-0000D1680000}"/>
    <cellStyle name="Normal 4 2 2 6 2 3 2" xfId="27362" xr:uid="{00000000-0005-0000-0000-0000D2680000}"/>
    <cellStyle name="Normal 4 2 2 6 2 3_CountryRegionMap" xfId="34871" xr:uid="{00000000-0005-0000-0000-0000D3680000}"/>
    <cellStyle name="Normal 4 2 2 6 2 4" xfId="27363" xr:uid="{00000000-0005-0000-0000-0000D4680000}"/>
    <cellStyle name="Normal 4 2 2 6 2_Attribute (16-17)" xfId="13901" xr:uid="{00000000-0005-0000-0000-0000D5680000}"/>
    <cellStyle name="Normal 4 2 2 6 3" xfId="13902" xr:uid="{00000000-0005-0000-0000-0000D6680000}"/>
    <cellStyle name="Normal 4 2 2 6 3 2" xfId="27364" xr:uid="{00000000-0005-0000-0000-0000D7680000}"/>
    <cellStyle name="Normal 4 2 2 6 3_CountryRegionMap" xfId="34872" xr:uid="{00000000-0005-0000-0000-0000D8680000}"/>
    <cellStyle name="Normal 4 2 2 6 4" xfId="27365" xr:uid="{00000000-0005-0000-0000-0000D9680000}"/>
    <cellStyle name="Normal 4 2 2 6 5" xfId="27366" xr:uid="{00000000-0005-0000-0000-0000DA680000}"/>
    <cellStyle name="Normal 4 2 2 6 6" xfId="27367" xr:uid="{00000000-0005-0000-0000-0000DB680000}"/>
    <cellStyle name="Normal 4 2 2 6 7" xfId="27368" xr:uid="{00000000-0005-0000-0000-0000DC680000}"/>
    <cellStyle name="Normal 4 2 2 6_Attribute (16-17)" xfId="13903" xr:uid="{00000000-0005-0000-0000-0000DD680000}"/>
    <cellStyle name="Normal 4 2 2 7" xfId="13904" xr:uid="{00000000-0005-0000-0000-0000DE680000}"/>
    <cellStyle name="Normal 4 2 2 8" xfId="13905" xr:uid="{00000000-0005-0000-0000-0000DF680000}"/>
    <cellStyle name="Normal 4 2 2 8 2" xfId="13906" xr:uid="{00000000-0005-0000-0000-0000E0680000}"/>
    <cellStyle name="Normal 4 2 2 8 2 2" xfId="13907" xr:uid="{00000000-0005-0000-0000-0000E1680000}"/>
    <cellStyle name="Normal 4 2 2 8 2 2 2" xfId="27369" xr:uid="{00000000-0005-0000-0000-0000E2680000}"/>
    <cellStyle name="Normal 4 2 2 8 2 2_CountryRegionMap" xfId="34873" xr:uid="{00000000-0005-0000-0000-0000E3680000}"/>
    <cellStyle name="Normal 4 2 2 8 2 3" xfId="13908" xr:uid="{00000000-0005-0000-0000-0000E4680000}"/>
    <cellStyle name="Normal 4 2 2 8 2 3 2" xfId="27370" xr:uid="{00000000-0005-0000-0000-0000E5680000}"/>
    <cellStyle name="Normal 4 2 2 8 2 3_CountryRegionMap" xfId="34874" xr:uid="{00000000-0005-0000-0000-0000E6680000}"/>
    <cellStyle name="Normal 4 2 2 8 2 4" xfId="27371" xr:uid="{00000000-0005-0000-0000-0000E7680000}"/>
    <cellStyle name="Normal 4 2 2 8 2_Attribute (16-17)" xfId="13909" xr:uid="{00000000-0005-0000-0000-0000E8680000}"/>
    <cellStyle name="Normal 4 2 2 8 3" xfId="13910" xr:uid="{00000000-0005-0000-0000-0000E9680000}"/>
    <cellStyle name="Normal 4 2 2 8 3 2" xfId="27372" xr:uid="{00000000-0005-0000-0000-0000EA680000}"/>
    <cellStyle name="Normal 4 2 2 8 3_CountryRegionMap" xfId="34875" xr:uid="{00000000-0005-0000-0000-0000EB680000}"/>
    <cellStyle name="Normal 4 2 2 8 4" xfId="27373" xr:uid="{00000000-0005-0000-0000-0000EC680000}"/>
    <cellStyle name="Normal 4 2 2 8_Attribute (16-17)" xfId="13911" xr:uid="{00000000-0005-0000-0000-0000ED680000}"/>
    <cellStyle name="Normal 4 2 2 9" xfId="13912" xr:uid="{00000000-0005-0000-0000-0000EE680000}"/>
    <cellStyle name="Normal 4 2 2 9 2" xfId="13913" xr:uid="{00000000-0005-0000-0000-0000EF680000}"/>
    <cellStyle name="Normal 4 2 2 9 2 2" xfId="13914" xr:uid="{00000000-0005-0000-0000-0000F0680000}"/>
    <cellStyle name="Normal 4 2 2 9 2 2 2" xfId="27374" xr:uid="{00000000-0005-0000-0000-0000F1680000}"/>
    <cellStyle name="Normal 4 2 2 9 2 2_CountryRegionMap" xfId="34876" xr:uid="{00000000-0005-0000-0000-0000F2680000}"/>
    <cellStyle name="Normal 4 2 2 9 2 3" xfId="13915" xr:uid="{00000000-0005-0000-0000-0000F3680000}"/>
    <cellStyle name="Normal 4 2 2 9 2 3 2" xfId="27375" xr:uid="{00000000-0005-0000-0000-0000F4680000}"/>
    <cellStyle name="Normal 4 2 2 9 2 3_CountryRegionMap" xfId="34877" xr:uid="{00000000-0005-0000-0000-0000F5680000}"/>
    <cellStyle name="Normal 4 2 2 9 2 4" xfId="27376" xr:uid="{00000000-0005-0000-0000-0000F6680000}"/>
    <cellStyle name="Normal 4 2 2 9 2_Attribute (16-17)" xfId="13916" xr:uid="{00000000-0005-0000-0000-0000F7680000}"/>
    <cellStyle name="Normal 4 2 2 9 3" xfId="13917" xr:uid="{00000000-0005-0000-0000-0000F8680000}"/>
    <cellStyle name="Normal 4 2 2 9 3 2" xfId="27377" xr:uid="{00000000-0005-0000-0000-0000F9680000}"/>
    <cellStyle name="Normal 4 2 2 9 3_CountryRegionMap" xfId="34878" xr:uid="{00000000-0005-0000-0000-0000FA680000}"/>
    <cellStyle name="Normal 4 2 2 9 4" xfId="13918" xr:uid="{00000000-0005-0000-0000-0000FB680000}"/>
    <cellStyle name="Normal 4 2 2 9 4 2" xfId="27378" xr:uid="{00000000-0005-0000-0000-0000FC680000}"/>
    <cellStyle name="Normal 4 2 2 9 4_CountryRegionMap" xfId="34879" xr:uid="{00000000-0005-0000-0000-0000FD680000}"/>
    <cellStyle name="Normal 4 2 2 9 5" xfId="27379" xr:uid="{00000000-0005-0000-0000-0000FE680000}"/>
    <cellStyle name="Normal 4 2 2 9_Attribute (16-17)" xfId="13919" xr:uid="{00000000-0005-0000-0000-0000FF680000}"/>
    <cellStyle name="Normal 4 2 2_Attribute" xfId="18085" xr:uid="{00000000-0005-0000-0000-000000690000}"/>
    <cellStyle name="Normal 4 2 3" xfId="13920" xr:uid="{00000000-0005-0000-0000-000001690000}"/>
    <cellStyle name="Normal 4 2 3 10" xfId="27380" xr:uid="{00000000-0005-0000-0000-000002690000}"/>
    <cellStyle name="Normal 4 2 3 2" xfId="13921" xr:uid="{00000000-0005-0000-0000-000003690000}"/>
    <cellStyle name="Normal 4 2 3 2 2" xfId="13922" xr:uid="{00000000-0005-0000-0000-000004690000}"/>
    <cellStyle name="Normal 4 2 3 2 2 2" xfId="13923" xr:uid="{00000000-0005-0000-0000-000005690000}"/>
    <cellStyle name="Normal 4 2 3 2 2 2 2" xfId="27381" xr:uid="{00000000-0005-0000-0000-000006690000}"/>
    <cellStyle name="Normal 4 2 3 2 2 2_CountryRegionMap" xfId="34880" xr:uid="{00000000-0005-0000-0000-000007690000}"/>
    <cellStyle name="Normal 4 2 3 2 2 3" xfId="13924" xr:uid="{00000000-0005-0000-0000-000008690000}"/>
    <cellStyle name="Normal 4 2 3 2 2 3 2" xfId="27382" xr:uid="{00000000-0005-0000-0000-000009690000}"/>
    <cellStyle name="Normal 4 2 3 2 2 3_CountryRegionMap" xfId="34881" xr:uid="{00000000-0005-0000-0000-00000A690000}"/>
    <cellStyle name="Normal 4 2 3 2 2 4" xfId="27383" xr:uid="{00000000-0005-0000-0000-00000B690000}"/>
    <cellStyle name="Normal 4 2 3 2 2_Attribute (16-17)" xfId="13925" xr:uid="{00000000-0005-0000-0000-00000C690000}"/>
    <cellStyle name="Normal 4 2 3 2 3" xfId="13926" xr:uid="{00000000-0005-0000-0000-00000D690000}"/>
    <cellStyle name="Normal 4 2 3 2 3 2" xfId="27384" xr:uid="{00000000-0005-0000-0000-00000E690000}"/>
    <cellStyle name="Normal 4 2 3 2 3_CountryRegionMap" xfId="34882" xr:uid="{00000000-0005-0000-0000-00000F690000}"/>
    <cellStyle name="Normal 4 2 3 2 4" xfId="27385" xr:uid="{00000000-0005-0000-0000-000010690000}"/>
    <cellStyle name="Normal 4 2 3 2 5" xfId="27386" xr:uid="{00000000-0005-0000-0000-000011690000}"/>
    <cellStyle name="Normal 4 2 3 2 6" xfId="27387" xr:uid="{00000000-0005-0000-0000-000012690000}"/>
    <cellStyle name="Normal 4 2 3 2 7" xfId="27388" xr:uid="{00000000-0005-0000-0000-000013690000}"/>
    <cellStyle name="Normal 4 2 3 2 8" xfId="27389" xr:uid="{00000000-0005-0000-0000-000014690000}"/>
    <cellStyle name="Normal 4 2 3 2 9" xfId="27390" xr:uid="{00000000-0005-0000-0000-000015690000}"/>
    <cellStyle name="Normal 4 2 3 2_Attribute (16-17)" xfId="13927" xr:uid="{00000000-0005-0000-0000-000016690000}"/>
    <cellStyle name="Normal 4 2 3 3" xfId="13928" xr:uid="{00000000-0005-0000-0000-000017690000}"/>
    <cellStyle name="Normal 4 2 3 3 2" xfId="13929" xr:uid="{00000000-0005-0000-0000-000018690000}"/>
    <cellStyle name="Normal 4 2 3 3 2 2" xfId="13930" xr:uid="{00000000-0005-0000-0000-000019690000}"/>
    <cellStyle name="Normal 4 2 3 3 2 2 2" xfId="27391" xr:uid="{00000000-0005-0000-0000-00001A690000}"/>
    <cellStyle name="Normal 4 2 3 3 2 2_CountryRegionMap" xfId="34883" xr:uid="{00000000-0005-0000-0000-00001B690000}"/>
    <cellStyle name="Normal 4 2 3 3 2 3" xfId="13931" xr:uid="{00000000-0005-0000-0000-00001C690000}"/>
    <cellStyle name="Normal 4 2 3 3 2 3 2" xfId="27392" xr:uid="{00000000-0005-0000-0000-00001D690000}"/>
    <cellStyle name="Normal 4 2 3 3 2 3_CountryRegionMap" xfId="34884" xr:uid="{00000000-0005-0000-0000-00001E690000}"/>
    <cellStyle name="Normal 4 2 3 3 2 4" xfId="27393" xr:uid="{00000000-0005-0000-0000-00001F690000}"/>
    <cellStyle name="Normal 4 2 3 3 2_Attribute (16-17)" xfId="13932" xr:uid="{00000000-0005-0000-0000-000020690000}"/>
    <cellStyle name="Normal 4 2 3 3 3" xfId="13933" xr:uid="{00000000-0005-0000-0000-000021690000}"/>
    <cellStyle name="Normal 4 2 3 3 3 2" xfId="27394" xr:uid="{00000000-0005-0000-0000-000022690000}"/>
    <cellStyle name="Normal 4 2 3 3 3_CountryRegionMap" xfId="34885" xr:uid="{00000000-0005-0000-0000-000023690000}"/>
    <cellStyle name="Normal 4 2 3 3 4" xfId="27395" xr:uid="{00000000-0005-0000-0000-000024690000}"/>
    <cellStyle name="Normal 4 2 3 3 5" xfId="27396" xr:uid="{00000000-0005-0000-0000-000025690000}"/>
    <cellStyle name="Normal 4 2 3 3 6" xfId="27397" xr:uid="{00000000-0005-0000-0000-000026690000}"/>
    <cellStyle name="Normal 4 2 3 3 7" xfId="27398" xr:uid="{00000000-0005-0000-0000-000027690000}"/>
    <cellStyle name="Normal 4 2 3 3_Attribute (16-17)" xfId="13934" xr:uid="{00000000-0005-0000-0000-000028690000}"/>
    <cellStyle name="Normal 4 2 3 4" xfId="13935" xr:uid="{00000000-0005-0000-0000-000029690000}"/>
    <cellStyle name="Normal 4 2 3 4 2" xfId="13936" xr:uid="{00000000-0005-0000-0000-00002A690000}"/>
    <cellStyle name="Normal 4 2 3 4 2 2" xfId="13937" xr:uid="{00000000-0005-0000-0000-00002B690000}"/>
    <cellStyle name="Normal 4 2 3 4 2 2 2" xfId="27399" xr:uid="{00000000-0005-0000-0000-00002C690000}"/>
    <cellStyle name="Normal 4 2 3 4 2 2_CountryRegionMap" xfId="34886" xr:uid="{00000000-0005-0000-0000-00002D690000}"/>
    <cellStyle name="Normal 4 2 3 4 2 3" xfId="13938" xr:uid="{00000000-0005-0000-0000-00002E690000}"/>
    <cellStyle name="Normal 4 2 3 4 2 3 2" xfId="27400" xr:uid="{00000000-0005-0000-0000-00002F690000}"/>
    <cellStyle name="Normal 4 2 3 4 2 3_CountryRegionMap" xfId="34887" xr:uid="{00000000-0005-0000-0000-000030690000}"/>
    <cellStyle name="Normal 4 2 3 4 2 4" xfId="27401" xr:uid="{00000000-0005-0000-0000-000031690000}"/>
    <cellStyle name="Normal 4 2 3 4 2_Attribute (16-17)" xfId="13939" xr:uid="{00000000-0005-0000-0000-000032690000}"/>
    <cellStyle name="Normal 4 2 3 4 3" xfId="13940" xr:uid="{00000000-0005-0000-0000-000033690000}"/>
    <cellStyle name="Normal 4 2 3 4 3 2" xfId="27402" xr:uid="{00000000-0005-0000-0000-000034690000}"/>
    <cellStyle name="Normal 4 2 3 4 3_CountryRegionMap" xfId="34888" xr:uid="{00000000-0005-0000-0000-000035690000}"/>
    <cellStyle name="Normal 4 2 3 4 4" xfId="27403" xr:uid="{00000000-0005-0000-0000-000036690000}"/>
    <cellStyle name="Normal 4 2 3 4 5" xfId="27404" xr:uid="{00000000-0005-0000-0000-000037690000}"/>
    <cellStyle name="Normal 4 2 3 4 6" xfId="27405" xr:uid="{00000000-0005-0000-0000-000038690000}"/>
    <cellStyle name="Normal 4 2 3 4 7" xfId="27406" xr:uid="{00000000-0005-0000-0000-000039690000}"/>
    <cellStyle name="Normal 4 2 3 4_Attribute (16-17)" xfId="13941" xr:uid="{00000000-0005-0000-0000-00003A690000}"/>
    <cellStyle name="Normal 4 2 3 5" xfId="13942" xr:uid="{00000000-0005-0000-0000-00003B690000}"/>
    <cellStyle name="Normal 4 2 3 6" xfId="13943" xr:uid="{00000000-0005-0000-0000-00003C690000}"/>
    <cellStyle name="Normal 4 2 3 6 2" xfId="13944" xr:uid="{00000000-0005-0000-0000-00003D690000}"/>
    <cellStyle name="Normal 4 2 3 6 2 2" xfId="13945" xr:uid="{00000000-0005-0000-0000-00003E690000}"/>
    <cellStyle name="Normal 4 2 3 6 2 2 2" xfId="27407" xr:uid="{00000000-0005-0000-0000-00003F690000}"/>
    <cellStyle name="Normal 4 2 3 6 2 2_CountryRegionMap" xfId="34889" xr:uid="{00000000-0005-0000-0000-000040690000}"/>
    <cellStyle name="Normal 4 2 3 6 2 3" xfId="13946" xr:uid="{00000000-0005-0000-0000-000041690000}"/>
    <cellStyle name="Normal 4 2 3 6 2 3 2" xfId="27408" xr:uid="{00000000-0005-0000-0000-000042690000}"/>
    <cellStyle name="Normal 4 2 3 6 2 3_CountryRegionMap" xfId="34890" xr:uid="{00000000-0005-0000-0000-000043690000}"/>
    <cellStyle name="Normal 4 2 3 6 2 4" xfId="27409" xr:uid="{00000000-0005-0000-0000-000044690000}"/>
    <cellStyle name="Normal 4 2 3 6 2_Attribute (16-17)" xfId="13947" xr:uid="{00000000-0005-0000-0000-000045690000}"/>
    <cellStyle name="Normal 4 2 3 6 3" xfId="13948" xr:uid="{00000000-0005-0000-0000-000046690000}"/>
    <cellStyle name="Normal 4 2 3 6 3 2" xfId="27410" xr:uid="{00000000-0005-0000-0000-000047690000}"/>
    <cellStyle name="Normal 4 2 3 6 3_CountryRegionMap" xfId="34891" xr:uid="{00000000-0005-0000-0000-000048690000}"/>
    <cellStyle name="Normal 4 2 3 6 4" xfId="27411" xr:uid="{00000000-0005-0000-0000-000049690000}"/>
    <cellStyle name="Normal 4 2 3 6_Attribute (16-17)" xfId="13949" xr:uid="{00000000-0005-0000-0000-00004A690000}"/>
    <cellStyle name="Normal 4 2 3 7" xfId="13950" xr:uid="{00000000-0005-0000-0000-00004B690000}"/>
    <cellStyle name="Normal 4 2 3 7 2" xfId="13951" xr:uid="{00000000-0005-0000-0000-00004C690000}"/>
    <cellStyle name="Normal 4 2 3 7 2 2" xfId="13952" xr:uid="{00000000-0005-0000-0000-00004D690000}"/>
    <cellStyle name="Normal 4 2 3 7 2 2 2" xfId="27412" xr:uid="{00000000-0005-0000-0000-00004E690000}"/>
    <cellStyle name="Normal 4 2 3 7 2 2_CountryRegionMap" xfId="34892" xr:uid="{00000000-0005-0000-0000-00004F690000}"/>
    <cellStyle name="Normal 4 2 3 7 2 3" xfId="13953" xr:uid="{00000000-0005-0000-0000-000050690000}"/>
    <cellStyle name="Normal 4 2 3 7 2 3 2" xfId="27413" xr:uid="{00000000-0005-0000-0000-000051690000}"/>
    <cellStyle name="Normal 4 2 3 7 2 3_CountryRegionMap" xfId="34893" xr:uid="{00000000-0005-0000-0000-000052690000}"/>
    <cellStyle name="Normal 4 2 3 7 2 4" xfId="27414" xr:uid="{00000000-0005-0000-0000-000053690000}"/>
    <cellStyle name="Normal 4 2 3 7 2_Attribute (16-17)" xfId="13954" xr:uid="{00000000-0005-0000-0000-000054690000}"/>
    <cellStyle name="Normal 4 2 3 7 3" xfId="13955" xr:uid="{00000000-0005-0000-0000-000055690000}"/>
    <cellStyle name="Normal 4 2 3 7 3 2" xfId="27415" xr:uid="{00000000-0005-0000-0000-000056690000}"/>
    <cellStyle name="Normal 4 2 3 7 3_CountryRegionMap" xfId="34894" xr:uid="{00000000-0005-0000-0000-000057690000}"/>
    <cellStyle name="Normal 4 2 3 7 4" xfId="13956" xr:uid="{00000000-0005-0000-0000-000058690000}"/>
    <cellStyle name="Normal 4 2 3 7 4 2" xfId="27416" xr:uid="{00000000-0005-0000-0000-000059690000}"/>
    <cellStyle name="Normal 4 2 3 7 4_CountryRegionMap" xfId="34895" xr:uid="{00000000-0005-0000-0000-00005A690000}"/>
    <cellStyle name="Normal 4 2 3 7 5" xfId="27417" xr:uid="{00000000-0005-0000-0000-00005B690000}"/>
    <cellStyle name="Normal 4 2 3 7_Attribute (16-17)" xfId="13957" xr:uid="{00000000-0005-0000-0000-00005C690000}"/>
    <cellStyle name="Normal 4 2 3 8" xfId="13958" xr:uid="{00000000-0005-0000-0000-00005D690000}"/>
    <cellStyle name="Normal 4 2 3 8 2" xfId="13959" xr:uid="{00000000-0005-0000-0000-00005E690000}"/>
    <cellStyle name="Normal 4 2 3 8 2 2" xfId="27418" xr:uid="{00000000-0005-0000-0000-00005F690000}"/>
    <cellStyle name="Normal 4 2 3 8 2_CountryRegionMap" xfId="34896" xr:uid="{00000000-0005-0000-0000-000060690000}"/>
    <cellStyle name="Normal 4 2 3 8 3" xfId="13960" xr:uid="{00000000-0005-0000-0000-000061690000}"/>
    <cellStyle name="Normal 4 2 3 8 3 2" xfId="27419" xr:uid="{00000000-0005-0000-0000-000062690000}"/>
    <cellStyle name="Normal 4 2 3 8 3_CountryRegionMap" xfId="34897" xr:uid="{00000000-0005-0000-0000-000063690000}"/>
    <cellStyle name="Normal 4 2 3 8 4" xfId="27420" xr:uid="{00000000-0005-0000-0000-000064690000}"/>
    <cellStyle name="Normal 4 2 3 8_Attribute (16-17)" xfId="13961" xr:uid="{00000000-0005-0000-0000-000065690000}"/>
    <cellStyle name="Normal 4 2 3 9" xfId="13962" xr:uid="{00000000-0005-0000-0000-000066690000}"/>
    <cellStyle name="Normal 4 2 3 9 2" xfId="27421" xr:uid="{00000000-0005-0000-0000-000067690000}"/>
    <cellStyle name="Normal 4 2 3 9_CountryRegionMap" xfId="34898" xr:uid="{00000000-0005-0000-0000-000068690000}"/>
    <cellStyle name="Normal 4 2 3_Attribute (16-17)" xfId="13963" xr:uid="{00000000-0005-0000-0000-000069690000}"/>
    <cellStyle name="Normal 4 2 4" xfId="13964" xr:uid="{00000000-0005-0000-0000-00006A690000}"/>
    <cellStyle name="Normal 4 2 4 10" xfId="27422" xr:uid="{00000000-0005-0000-0000-00006B690000}"/>
    <cellStyle name="Normal 4 2 4 2" xfId="13965" xr:uid="{00000000-0005-0000-0000-00006C690000}"/>
    <cellStyle name="Normal 4 2 4 2 2" xfId="13966" xr:uid="{00000000-0005-0000-0000-00006D690000}"/>
    <cellStyle name="Normal 4 2 4 2 2 2" xfId="13967" xr:uid="{00000000-0005-0000-0000-00006E690000}"/>
    <cellStyle name="Normal 4 2 4 2 2 2 2" xfId="27423" xr:uid="{00000000-0005-0000-0000-00006F690000}"/>
    <cellStyle name="Normal 4 2 4 2 2 2_CountryRegionMap" xfId="34899" xr:uid="{00000000-0005-0000-0000-000070690000}"/>
    <cellStyle name="Normal 4 2 4 2 2 3" xfId="13968" xr:uid="{00000000-0005-0000-0000-000071690000}"/>
    <cellStyle name="Normal 4 2 4 2 2 3 2" xfId="27424" xr:uid="{00000000-0005-0000-0000-000072690000}"/>
    <cellStyle name="Normal 4 2 4 2 2 3_CountryRegionMap" xfId="34900" xr:uid="{00000000-0005-0000-0000-000073690000}"/>
    <cellStyle name="Normal 4 2 4 2 2 4" xfId="27425" xr:uid="{00000000-0005-0000-0000-000074690000}"/>
    <cellStyle name="Normal 4 2 4 2 2_Attribute (16-17)" xfId="13969" xr:uid="{00000000-0005-0000-0000-000075690000}"/>
    <cellStyle name="Normal 4 2 4 2 3" xfId="13970" xr:uid="{00000000-0005-0000-0000-000076690000}"/>
    <cellStyle name="Normal 4 2 4 2 3 2" xfId="27426" xr:uid="{00000000-0005-0000-0000-000077690000}"/>
    <cellStyle name="Normal 4 2 4 2 3_CountryRegionMap" xfId="34901" xr:uid="{00000000-0005-0000-0000-000078690000}"/>
    <cellStyle name="Normal 4 2 4 2 4" xfId="27427" xr:uid="{00000000-0005-0000-0000-000079690000}"/>
    <cellStyle name="Normal 4 2 4 2 5" xfId="27428" xr:uid="{00000000-0005-0000-0000-00007A690000}"/>
    <cellStyle name="Normal 4 2 4 2 6" xfId="27429" xr:uid="{00000000-0005-0000-0000-00007B690000}"/>
    <cellStyle name="Normal 4 2 4 2 7" xfId="27430" xr:uid="{00000000-0005-0000-0000-00007C690000}"/>
    <cellStyle name="Normal 4 2 4 2_Attribute (16-17)" xfId="13971" xr:uid="{00000000-0005-0000-0000-00007D690000}"/>
    <cellStyle name="Normal 4 2 4 3" xfId="13972" xr:uid="{00000000-0005-0000-0000-00007E690000}"/>
    <cellStyle name="Normal 4 2 4 3 2" xfId="13973" xr:uid="{00000000-0005-0000-0000-00007F690000}"/>
    <cellStyle name="Normal 4 2 4 3 2 2" xfId="13974" xr:uid="{00000000-0005-0000-0000-000080690000}"/>
    <cellStyle name="Normal 4 2 4 3 2 2 2" xfId="27431" xr:uid="{00000000-0005-0000-0000-000081690000}"/>
    <cellStyle name="Normal 4 2 4 3 2 2_CountryRegionMap" xfId="34902" xr:uid="{00000000-0005-0000-0000-000082690000}"/>
    <cellStyle name="Normal 4 2 4 3 2 3" xfId="13975" xr:uid="{00000000-0005-0000-0000-000083690000}"/>
    <cellStyle name="Normal 4 2 4 3 2 3 2" xfId="27432" xr:uid="{00000000-0005-0000-0000-000084690000}"/>
    <cellStyle name="Normal 4 2 4 3 2 3_CountryRegionMap" xfId="34903" xr:uid="{00000000-0005-0000-0000-000085690000}"/>
    <cellStyle name="Normal 4 2 4 3 2 4" xfId="27433" xr:uid="{00000000-0005-0000-0000-000086690000}"/>
    <cellStyle name="Normal 4 2 4 3 2_Attribute (16-17)" xfId="13976" xr:uid="{00000000-0005-0000-0000-000087690000}"/>
    <cellStyle name="Normal 4 2 4 3 3" xfId="13977" xr:uid="{00000000-0005-0000-0000-000088690000}"/>
    <cellStyle name="Normal 4 2 4 3 3 2" xfId="27434" xr:uid="{00000000-0005-0000-0000-000089690000}"/>
    <cellStyle name="Normal 4 2 4 3 3_CountryRegionMap" xfId="34904" xr:uid="{00000000-0005-0000-0000-00008A690000}"/>
    <cellStyle name="Normal 4 2 4 3 4" xfId="27435" xr:uid="{00000000-0005-0000-0000-00008B690000}"/>
    <cellStyle name="Normal 4 2 4 3 5" xfId="27436" xr:uid="{00000000-0005-0000-0000-00008C690000}"/>
    <cellStyle name="Normal 4 2 4 3 6" xfId="27437" xr:uid="{00000000-0005-0000-0000-00008D690000}"/>
    <cellStyle name="Normal 4 2 4 3 7" xfId="27438" xr:uid="{00000000-0005-0000-0000-00008E690000}"/>
    <cellStyle name="Normal 4 2 4 3_Attribute (16-17)" xfId="13978" xr:uid="{00000000-0005-0000-0000-00008F690000}"/>
    <cellStyle name="Normal 4 2 4 4" xfId="13979" xr:uid="{00000000-0005-0000-0000-000090690000}"/>
    <cellStyle name="Normal 4 2 4 4 2" xfId="13980" xr:uid="{00000000-0005-0000-0000-000091690000}"/>
    <cellStyle name="Normal 4 2 4 4 2 2" xfId="13981" xr:uid="{00000000-0005-0000-0000-000092690000}"/>
    <cellStyle name="Normal 4 2 4 4 2 2 2" xfId="27439" xr:uid="{00000000-0005-0000-0000-000093690000}"/>
    <cellStyle name="Normal 4 2 4 4 2 2_CountryRegionMap" xfId="34905" xr:uid="{00000000-0005-0000-0000-000094690000}"/>
    <cellStyle name="Normal 4 2 4 4 2 3" xfId="13982" xr:uid="{00000000-0005-0000-0000-000095690000}"/>
    <cellStyle name="Normal 4 2 4 4 2 3 2" xfId="27440" xr:uid="{00000000-0005-0000-0000-000096690000}"/>
    <cellStyle name="Normal 4 2 4 4 2 3_CountryRegionMap" xfId="34906" xr:uid="{00000000-0005-0000-0000-000097690000}"/>
    <cellStyle name="Normal 4 2 4 4 2 4" xfId="27441" xr:uid="{00000000-0005-0000-0000-000098690000}"/>
    <cellStyle name="Normal 4 2 4 4 2_Attribute (16-17)" xfId="13983" xr:uid="{00000000-0005-0000-0000-000099690000}"/>
    <cellStyle name="Normal 4 2 4 4 3" xfId="13984" xr:uid="{00000000-0005-0000-0000-00009A690000}"/>
    <cellStyle name="Normal 4 2 4 4 3 2" xfId="27442" xr:uid="{00000000-0005-0000-0000-00009B690000}"/>
    <cellStyle name="Normal 4 2 4 4 3_CountryRegionMap" xfId="34907" xr:uid="{00000000-0005-0000-0000-00009C690000}"/>
    <cellStyle name="Normal 4 2 4 4 4" xfId="27443" xr:uid="{00000000-0005-0000-0000-00009D690000}"/>
    <cellStyle name="Normal 4 2 4 4 5" xfId="27444" xr:uid="{00000000-0005-0000-0000-00009E690000}"/>
    <cellStyle name="Normal 4 2 4 4 6" xfId="27445" xr:uid="{00000000-0005-0000-0000-00009F690000}"/>
    <cellStyle name="Normal 4 2 4 4 7" xfId="27446" xr:uid="{00000000-0005-0000-0000-0000A0690000}"/>
    <cellStyle name="Normal 4 2 4 4_Attribute (16-17)" xfId="13985" xr:uid="{00000000-0005-0000-0000-0000A1690000}"/>
    <cellStyle name="Normal 4 2 4 5" xfId="13986" xr:uid="{00000000-0005-0000-0000-0000A2690000}"/>
    <cellStyle name="Normal 4 2 4 6" xfId="13987" xr:uid="{00000000-0005-0000-0000-0000A3690000}"/>
    <cellStyle name="Normal 4 2 4 6 2" xfId="13988" xr:uid="{00000000-0005-0000-0000-0000A4690000}"/>
    <cellStyle name="Normal 4 2 4 6 2 2" xfId="13989" xr:uid="{00000000-0005-0000-0000-0000A5690000}"/>
    <cellStyle name="Normal 4 2 4 6 2 2 2" xfId="27447" xr:uid="{00000000-0005-0000-0000-0000A6690000}"/>
    <cellStyle name="Normal 4 2 4 6 2 2_CountryRegionMap" xfId="34908" xr:uid="{00000000-0005-0000-0000-0000A7690000}"/>
    <cellStyle name="Normal 4 2 4 6 2 3" xfId="13990" xr:uid="{00000000-0005-0000-0000-0000A8690000}"/>
    <cellStyle name="Normal 4 2 4 6 2 3 2" xfId="27448" xr:uid="{00000000-0005-0000-0000-0000A9690000}"/>
    <cellStyle name="Normal 4 2 4 6 2 3_CountryRegionMap" xfId="34909" xr:uid="{00000000-0005-0000-0000-0000AA690000}"/>
    <cellStyle name="Normal 4 2 4 6 2 4" xfId="27449" xr:uid="{00000000-0005-0000-0000-0000AB690000}"/>
    <cellStyle name="Normal 4 2 4 6 2_Attribute (16-17)" xfId="13991" xr:uid="{00000000-0005-0000-0000-0000AC690000}"/>
    <cellStyle name="Normal 4 2 4 6 3" xfId="13992" xr:uid="{00000000-0005-0000-0000-0000AD690000}"/>
    <cellStyle name="Normal 4 2 4 6 3 2" xfId="27450" xr:uid="{00000000-0005-0000-0000-0000AE690000}"/>
    <cellStyle name="Normal 4 2 4 6 3_CountryRegionMap" xfId="34910" xr:uid="{00000000-0005-0000-0000-0000AF690000}"/>
    <cellStyle name="Normal 4 2 4 6 4" xfId="27451" xr:uid="{00000000-0005-0000-0000-0000B0690000}"/>
    <cellStyle name="Normal 4 2 4 6_Attribute (16-17)" xfId="13993" xr:uid="{00000000-0005-0000-0000-0000B1690000}"/>
    <cellStyle name="Normal 4 2 4 7" xfId="13994" xr:uid="{00000000-0005-0000-0000-0000B2690000}"/>
    <cellStyle name="Normal 4 2 4 7 2" xfId="13995" xr:uid="{00000000-0005-0000-0000-0000B3690000}"/>
    <cellStyle name="Normal 4 2 4 7 2 2" xfId="13996" xr:uid="{00000000-0005-0000-0000-0000B4690000}"/>
    <cellStyle name="Normal 4 2 4 7 2 2 2" xfId="27452" xr:uid="{00000000-0005-0000-0000-0000B5690000}"/>
    <cellStyle name="Normal 4 2 4 7 2 2_CountryRegionMap" xfId="34911" xr:uid="{00000000-0005-0000-0000-0000B6690000}"/>
    <cellStyle name="Normal 4 2 4 7 2 3" xfId="13997" xr:uid="{00000000-0005-0000-0000-0000B7690000}"/>
    <cellStyle name="Normal 4 2 4 7 2 3 2" xfId="27453" xr:uid="{00000000-0005-0000-0000-0000B8690000}"/>
    <cellStyle name="Normal 4 2 4 7 2 3_CountryRegionMap" xfId="34912" xr:uid="{00000000-0005-0000-0000-0000B9690000}"/>
    <cellStyle name="Normal 4 2 4 7 2 4" xfId="27454" xr:uid="{00000000-0005-0000-0000-0000BA690000}"/>
    <cellStyle name="Normal 4 2 4 7 2_Attribute (16-17)" xfId="13998" xr:uid="{00000000-0005-0000-0000-0000BB690000}"/>
    <cellStyle name="Normal 4 2 4 7 3" xfId="13999" xr:uid="{00000000-0005-0000-0000-0000BC690000}"/>
    <cellStyle name="Normal 4 2 4 7 3 2" xfId="27455" xr:uid="{00000000-0005-0000-0000-0000BD690000}"/>
    <cellStyle name="Normal 4 2 4 7 3_CountryRegionMap" xfId="34913" xr:uid="{00000000-0005-0000-0000-0000BE690000}"/>
    <cellStyle name="Normal 4 2 4 7 4" xfId="14000" xr:uid="{00000000-0005-0000-0000-0000BF690000}"/>
    <cellStyle name="Normal 4 2 4 7 4 2" xfId="27456" xr:uid="{00000000-0005-0000-0000-0000C0690000}"/>
    <cellStyle name="Normal 4 2 4 7 4_CountryRegionMap" xfId="34914" xr:uid="{00000000-0005-0000-0000-0000C1690000}"/>
    <cellStyle name="Normal 4 2 4 7 5" xfId="27457" xr:uid="{00000000-0005-0000-0000-0000C2690000}"/>
    <cellStyle name="Normal 4 2 4 7_Attribute (16-17)" xfId="14001" xr:uid="{00000000-0005-0000-0000-0000C3690000}"/>
    <cellStyle name="Normal 4 2 4 8" xfId="14002" xr:uid="{00000000-0005-0000-0000-0000C4690000}"/>
    <cellStyle name="Normal 4 2 4 8 2" xfId="14003" xr:uid="{00000000-0005-0000-0000-0000C5690000}"/>
    <cellStyle name="Normal 4 2 4 8 2 2" xfId="27458" xr:uid="{00000000-0005-0000-0000-0000C6690000}"/>
    <cellStyle name="Normal 4 2 4 8 2_CountryRegionMap" xfId="34915" xr:uid="{00000000-0005-0000-0000-0000C7690000}"/>
    <cellStyle name="Normal 4 2 4 8 3" xfId="14004" xr:uid="{00000000-0005-0000-0000-0000C8690000}"/>
    <cellStyle name="Normal 4 2 4 8 3 2" xfId="27459" xr:uid="{00000000-0005-0000-0000-0000C9690000}"/>
    <cellStyle name="Normal 4 2 4 8 3_CountryRegionMap" xfId="34916" xr:uid="{00000000-0005-0000-0000-0000CA690000}"/>
    <cellStyle name="Normal 4 2 4 8 4" xfId="27460" xr:uid="{00000000-0005-0000-0000-0000CB690000}"/>
    <cellStyle name="Normal 4 2 4 8_Attribute (16-17)" xfId="14005" xr:uid="{00000000-0005-0000-0000-0000CC690000}"/>
    <cellStyle name="Normal 4 2 4 9" xfId="14006" xr:uid="{00000000-0005-0000-0000-0000CD690000}"/>
    <cellStyle name="Normal 4 2 4 9 2" xfId="27461" xr:uid="{00000000-0005-0000-0000-0000CE690000}"/>
    <cellStyle name="Normal 4 2 4 9_CountryRegionMap" xfId="34917" xr:uid="{00000000-0005-0000-0000-0000CF690000}"/>
    <cellStyle name="Normal 4 2 4_Attribute (16-17)" xfId="14007" xr:uid="{00000000-0005-0000-0000-0000D0690000}"/>
    <cellStyle name="Normal 4 2 5" xfId="14008" xr:uid="{00000000-0005-0000-0000-0000D1690000}"/>
    <cellStyle name="Normal 4 2 5 2" xfId="14009" xr:uid="{00000000-0005-0000-0000-0000D2690000}"/>
    <cellStyle name="Normal 4 2 5 2 2" xfId="14010" xr:uid="{00000000-0005-0000-0000-0000D3690000}"/>
    <cellStyle name="Normal 4 2 5 2 2 2" xfId="27462" xr:uid="{00000000-0005-0000-0000-0000D4690000}"/>
    <cellStyle name="Normal 4 2 5 2 2_CountryRegionMap" xfId="34918" xr:uid="{00000000-0005-0000-0000-0000D5690000}"/>
    <cellStyle name="Normal 4 2 5 2 3" xfId="14011" xr:uid="{00000000-0005-0000-0000-0000D6690000}"/>
    <cellStyle name="Normal 4 2 5 2 3 2" xfId="27463" xr:uid="{00000000-0005-0000-0000-0000D7690000}"/>
    <cellStyle name="Normal 4 2 5 2 3_CountryRegionMap" xfId="34919" xr:uid="{00000000-0005-0000-0000-0000D8690000}"/>
    <cellStyle name="Normal 4 2 5 2 4" xfId="27464" xr:uid="{00000000-0005-0000-0000-0000D9690000}"/>
    <cellStyle name="Normal 4 2 5 2_Attribute (16-17)" xfId="14012" xr:uid="{00000000-0005-0000-0000-0000DA690000}"/>
    <cellStyle name="Normal 4 2 5 3" xfId="14013" xr:uid="{00000000-0005-0000-0000-0000DB690000}"/>
    <cellStyle name="Normal 4 2 5 3 2" xfId="27465" xr:uid="{00000000-0005-0000-0000-0000DC690000}"/>
    <cellStyle name="Normal 4 2 5 3_CountryRegionMap" xfId="34920" xr:uid="{00000000-0005-0000-0000-0000DD690000}"/>
    <cellStyle name="Normal 4 2 5 4" xfId="27466" xr:uid="{00000000-0005-0000-0000-0000DE690000}"/>
    <cellStyle name="Normal 4 2 5 5" xfId="27467" xr:uid="{00000000-0005-0000-0000-0000DF690000}"/>
    <cellStyle name="Normal 4 2 5 6" xfId="27468" xr:uid="{00000000-0005-0000-0000-0000E0690000}"/>
    <cellStyle name="Normal 4 2 5 7" xfId="27469" xr:uid="{00000000-0005-0000-0000-0000E1690000}"/>
    <cellStyle name="Normal 4 2 5 8" xfId="27470" xr:uid="{00000000-0005-0000-0000-0000E2690000}"/>
    <cellStyle name="Normal 4 2 5 9" xfId="27471" xr:uid="{00000000-0005-0000-0000-0000E3690000}"/>
    <cellStyle name="Normal 4 2 5_Attribute (16-17)" xfId="14014" xr:uid="{00000000-0005-0000-0000-0000E4690000}"/>
    <cellStyle name="Normal 4 2 6" xfId="14015" xr:uid="{00000000-0005-0000-0000-0000E5690000}"/>
    <cellStyle name="Normal 4 2 6 2" xfId="14016" xr:uid="{00000000-0005-0000-0000-0000E6690000}"/>
    <cellStyle name="Normal 4 2 6 2 2" xfId="14017" xr:uid="{00000000-0005-0000-0000-0000E7690000}"/>
    <cellStyle name="Normal 4 2 6 2 2 2" xfId="27472" xr:uid="{00000000-0005-0000-0000-0000E8690000}"/>
    <cellStyle name="Normal 4 2 6 2 2_CountryRegionMap" xfId="34921" xr:uid="{00000000-0005-0000-0000-0000E9690000}"/>
    <cellStyle name="Normal 4 2 6 2 3" xfId="14018" xr:uid="{00000000-0005-0000-0000-0000EA690000}"/>
    <cellStyle name="Normal 4 2 6 2 3 2" xfId="27473" xr:uid="{00000000-0005-0000-0000-0000EB690000}"/>
    <cellStyle name="Normal 4 2 6 2 3_CountryRegionMap" xfId="34922" xr:uid="{00000000-0005-0000-0000-0000EC690000}"/>
    <cellStyle name="Normal 4 2 6 2 4" xfId="27474" xr:uid="{00000000-0005-0000-0000-0000ED690000}"/>
    <cellStyle name="Normal 4 2 6 2_Attribute (16-17)" xfId="14019" xr:uid="{00000000-0005-0000-0000-0000EE690000}"/>
    <cellStyle name="Normal 4 2 6 3" xfId="14020" xr:uid="{00000000-0005-0000-0000-0000EF690000}"/>
    <cellStyle name="Normal 4 2 6 3 2" xfId="27475" xr:uid="{00000000-0005-0000-0000-0000F0690000}"/>
    <cellStyle name="Normal 4 2 6 3_CountryRegionMap" xfId="34923" xr:uid="{00000000-0005-0000-0000-0000F1690000}"/>
    <cellStyle name="Normal 4 2 6 4" xfId="27476" xr:uid="{00000000-0005-0000-0000-0000F2690000}"/>
    <cellStyle name="Normal 4 2 6 5" xfId="27477" xr:uid="{00000000-0005-0000-0000-0000F3690000}"/>
    <cellStyle name="Normal 4 2 6 6" xfId="27478" xr:uid="{00000000-0005-0000-0000-0000F4690000}"/>
    <cellStyle name="Normal 4 2 6 7" xfId="27479" xr:uid="{00000000-0005-0000-0000-0000F5690000}"/>
    <cellStyle name="Normal 4 2 6 8" xfId="27480" xr:uid="{00000000-0005-0000-0000-0000F6690000}"/>
    <cellStyle name="Normal 4 2 6 9" xfId="27481" xr:uid="{00000000-0005-0000-0000-0000F7690000}"/>
    <cellStyle name="Normal 4 2 6_Attribute (16-17)" xfId="14021" xr:uid="{00000000-0005-0000-0000-0000F8690000}"/>
    <cellStyle name="Normal 4 2 7" xfId="14022" xr:uid="{00000000-0005-0000-0000-0000F9690000}"/>
    <cellStyle name="Normal 4 2 7 2" xfId="14023" xr:uid="{00000000-0005-0000-0000-0000FA690000}"/>
    <cellStyle name="Normal 4 2 7 2 2" xfId="14024" xr:uid="{00000000-0005-0000-0000-0000FB690000}"/>
    <cellStyle name="Normal 4 2 7 2 2 2" xfId="27482" xr:uid="{00000000-0005-0000-0000-0000FC690000}"/>
    <cellStyle name="Normal 4 2 7 2 2_CountryRegionMap" xfId="34924" xr:uid="{00000000-0005-0000-0000-0000FD690000}"/>
    <cellStyle name="Normal 4 2 7 2 3" xfId="14025" xr:uid="{00000000-0005-0000-0000-0000FE690000}"/>
    <cellStyle name="Normal 4 2 7 2 3 2" xfId="27483" xr:uid="{00000000-0005-0000-0000-0000FF690000}"/>
    <cellStyle name="Normal 4 2 7 2 3_CountryRegionMap" xfId="34925" xr:uid="{00000000-0005-0000-0000-0000006A0000}"/>
    <cellStyle name="Normal 4 2 7 2 4" xfId="27484" xr:uid="{00000000-0005-0000-0000-0000016A0000}"/>
    <cellStyle name="Normal 4 2 7 2_Attribute (16-17)" xfId="14026" xr:uid="{00000000-0005-0000-0000-0000026A0000}"/>
    <cellStyle name="Normal 4 2 7 3" xfId="14027" xr:uid="{00000000-0005-0000-0000-0000036A0000}"/>
    <cellStyle name="Normal 4 2 7 3 2" xfId="27485" xr:uid="{00000000-0005-0000-0000-0000046A0000}"/>
    <cellStyle name="Normal 4 2 7 3_CountryRegionMap" xfId="34926" xr:uid="{00000000-0005-0000-0000-0000056A0000}"/>
    <cellStyle name="Normal 4 2 7 4" xfId="27486" xr:uid="{00000000-0005-0000-0000-0000066A0000}"/>
    <cellStyle name="Normal 4 2 7 5" xfId="27487" xr:uid="{00000000-0005-0000-0000-0000076A0000}"/>
    <cellStyle name="Normal 4 2 7 6" xfId="27488" xr:uid="{00000000-0005-0000-0000-0000086A0000}"/>
    <cellStyle name="Normal 4 2 7 7" xfId="27489" xr:uid="{00000000-0005-0000-0000-0000096A0000}"/>
    <cellStyle name="Normal 4 2 7 8" xfId="27490" xr:uid="{00000000-0005-0000-0000-00000A6A0000}"/>
    <cellStyle name="Normal 4 2 7 9" xfId="27491" xr:uid="{00000000-0005-0000-0000-00000B6A0000}"/>
    <cellStyle name="Normal 4 2 7_Attribute (16-17)" xfId="14028" xr:uid="{00000000-0005-0000-0000-00000C6A0000}"/>
    <cellStyle name="Normal 4 2 8" xfId="14029" xr:uid="{00000000-0005-0000-0000-00000D6A0000}"/>
    <cellStyle name="Normal 4 2 9" xfId="14030" xr:uid="{00000000-0005-0000-0000-00000E6A0000}"/>
    <cellStyle name="Normal 4 2 9 2" xfId="14031" xr:uid="{00000000-0005-0000-0000-00000F6A0000}"/>
    <cellStyle name="Normal 4 2 9 2 2" xfId="14032" xr:uid="{00000000-0005-0000-0000-0000106A0000}"/>
    <cellStyle name="Normal 4 2 9 2 2 2" xfId="27492" xr:uid="{00000000-0005-0000-0000-0000116A0000}"/>
    <cellStyle name="Normal 4 2 9 2 2_CountryRegionMap" xfId="34927" xr:uid="{00000000-0005-0000-0000-0000126A0000}"/>
    <cellStyle name="Normal 4 2 9 2 3" xfId="14033" xr:uid="{00000000-0005-0000-0000-0000136A0000}"/>
    <cellStyle name="Normal 4 2 9 2 3 2" xfId="27493" xr:uid="{00000000-0005-0000-0000-0000146A0000}"/>
    <cellStyle name="Normal 4 2 9 2 3_CountryRegionMap" xfId="34928" xr:uid="{00000000-0005-0000-0000-0000156A0000}"/>
    <cellStyle name="Normal 4 2 9 2 4" xfId="27494" xr:uid="{00000000-0005-0000-0000-0000166A0000}"/>
    <cellStyle name="Normal 4 2 9 2_Attribute (16-17)" xfId="14034" xr:uid="{00000000-0005-0000-0000-0000176A0000}"/>
    <cellStyle name="Normal 4 2 9 3" xfId="14035" xr:uid="{00000000-0005-0000-0000-0000186A0000}"/>
    <cellStyle name="Normal 4 2 9 3 2" xfId="27495" xr:uid="{00000000-0005-0000-0000-0000196A0000}"/>
    <cellStyle name="Normal 4 2 9 3_CountryRegionMap" xfId="34929" xr:uid="{00000000-0005-0000-0000-00001A6A0000}"/>
    <cellStyle name="Normal 4 2 9 4" xfId="27496" xr:uid="{00000000-0005-0000-0000-00001B6A0000}"/>
    <cellStyle name="Normal 4 2 9_Attribute (16-17)" xfId="14036" xr:uid="{00000000-0005-0000-0000-00001C6A0000}"/>
    <cellStyle name="Normal 4 2_Attribute" xfId="18084" xr:uid="{00000000-0005-0000-0000-00001D6A0000}"/>
    <cellStyle name="Normal 4 3" xfId="302" xr:uid="{00000000-0005-0000-0000-00001E6A0000}"/>
    <cellStyle name="Normal 4 3 2" xfId="27497" xr:uid="{00000000-0005-0000-0000-00001F6A0000}"/>
    <cellStyle name="Normal 4 3 2 2" xfId="27498" xr:uid="{00000000-0005-0000-0000-0000206A0000}"/>
    <cellStyle name="Normal 4 3 2_CountryRegionMap" xfId="34930" xr:uid="{00000000-0005-0000-0000-0000216A0000}"/>
    <cellStyle name="Normal 4 3 3" xfId="27499" xr:uid="{00000000-0005-0000-0000-0000226A0000}"/>
    <cellStyle name="Normal 4 3 4" xfId="27500" xr:uid="{00000000-0005-0000-0000-0000236A0000}"/>
    <cellStyle name="Normal 4 3 5" xfId="27501" xr:uid="{00000000-0005-0000-0000-0000246A0000}"/>
    <cellStyle name="Normal 4 3 6" xfId="27502" xr:uid="{00000000-0005-0000-0000-0000256A0000}"/>
    <cellStyle name="Normal 4 3_Attribute" xfId="31361" xr:uid="{00000000-0005-0000-0000-0000266A0000}"/>
    <cellStyle name="Normal 4 4" xfId="227" xr:uid="{00000000-0005-0000-0000-0000276A0000}"/>
    <cellStyle name="Normal 4 4 10" xfId="14037" xr:uid="{00000000-0005-0000-0000-0000286A0000}"/>
    <cellStyle name="Normal 4 4 10 2" xfId="14038" xr:uid="{00000000-0005-0000-0000-0000296A0000}"/>
    <cellStyle name="Normal 4 4 10 2 2" xfId="27503" xr:uid="{00000000-0005-0000-0000-00002A6A0000}"/>
    <cellStyle name="Normal 4 4 10 2_CountryRegionMap" xfId="34931" xr:uid="{00000000-0005-0000-0000-00002B6A0000}"/>
    <cellStyle name="Normal 4 4 10 3" xfId="14039" xr:uid="{00000000-0005-0000-0000-00002C6A0000}"/>
    <cellStyle name="Normal 4 4 10 3 2" xfId="27504" xr:uid="{00000000-0005-0000-0000-00002D6A0000}"/>
    <cellStyle name="Normal 4 4 10 3_CountryRegionMap" xfId="34932" xr:uid="{00000000-0005-0000-0000-00002E6A0000}"/>
    <cellStyle name="Normal 4 4 10 4" xfId="27505" xr:uid="{00000000-0005-0000-0000-00002F6A0000}"/>
    <cellStyle name="Normal 4 4 10_Attribute (16-17)" xfId="14040" xr:uid="{00000000-0005-0000-0000-0000306A0000}"/>
    <cellStyle name="Normal 4 4 11" xfId="14041" xr:uid="{00000000-0005-0000-0000-0000316A0000}"/>
    <cellStyle name="Normal 4 4 11 2" xfId="27506" xr:uid="{00000000-0005-0000-0000-0000326A0000}"/>
    <cellStyle name="Normal 4 4 11_CountryRegionMap" xfId="34933" xr:uid="{00000000-0005-0000-0000-0000336A0000}"/>
    <cellStyle name="Normal 4 4 12" xfId="27507" xr:uid="{00000000-0005-0000-0000-0000346A0000}"/>
    <cellStyle name="Normal 4 4 13" xfId="27508" xr:uid="{00000000-0005-0000-0000-0000356A0000}"/>
    <cellStyle name="Normal 4 4 14" xfId="27509" xr:uid="{00000000-0005-0000-0000-0000366A0000}"/>
    <cellStyle name="Normal 4 4 15" xfId="27510" xr:uid="{00000000-0005-0000-0000-0000376A0000}"/>
    <cellStyle name="Normal 4 4 16" xfId="27511" xr:uid="{00000000-0005-0000-0000-0000386A0000}"/>
    <cellStyle name="Normal 4 4 17" xfId="27512" xr:uid="{00000000-0005-0000-0000-0000396A0000}"/>
    <cellStyle name="Normal 4 4 2" xfId="14042" xr:uid="{00000000-0005-0000-0000-00003A6A0000}"/>
    <cellStyle name="Normal 4 4 2 10" xfId="27513" xr:uid="{00000000-0005-0000-0000-00003B6A0000}"/>
    <cellStyle name="Normal 4 4 2 2" xfId="14043" xr:uid="{00000000-0005-0000-0000-00003C6A0000}"/>
    <cellStyle name="Normal 4 4 2 2 2" xfId="14044" xr:uid="{00000000-0005-0000-0000-00003D6A0000}"/>
    <cellStyle name="Normal 4 4 2 2 2 2" xfId="14045" xr:uid="{00000000-0005-0000-0000-00003E6A0000}"/>
    <cellStyle name="Normal 4 4 2 2 2 2 2" xfId="27514" xr:uid="{00000000-0005-0000-0000-00003F6A0000}"/>
    <cellStyle name="Normal 4 4 2 2 2 2_CountryRegionMap" xfId="34934" xr:uid="{00000000-0005-0000-0000-0000406A0000}"/>
    <cellStyle name="Normal 4 4 2 2 2 3" xfId="14046" xr:uid="{00000000-0005-0000-0000-0000416A0000}"/>
    <cellStyle name="Normal 4 4 2 2 2 3 2" xfId="27515" xr:uid="{00000000-0005-0000-0000-0000426A0000}"/>
    <cellStyle name="Normal 4 4 2 2 2 3_CountryRegionMap" xfId="34935" xr:uid="{00000000-0005-0000-0000-0000436A0000}"/>
    <cellStyle name="Normal 4 4 2 2 2 4" xfId="27516" xr:uid="{00000000-0005-0000-0000-0000446A0000}"/>
    <cellStyle name="Normal 4 4 2 2 2_Attribute (16-17)" xfId="14047" xr:uid="{00000000-0005-0000-0000-0000456A0000}"/>
    <cellStyle name="Normal 4 4 2 2 3" xfId="14048" xr:uid="{00000000-0005-0000-0000-0000466A0000}"/>
    <cellStyle name="Normal 4 4 2 2 3 2" xfId="27517" xr:uid="{00000000-0005-0000-0000-0000476A0000}"/>
    <cellStyle name="Normal 4 4 2 2 3_CountryRegionMap" xfId="34936" xr:uid="{00000000-0005-0000-0000-0000486A0000}"/>
    <cellStyle name="Normal 4 4 2 2 4" xfId="27518" xr:uid="{00000000-0005-0000-0000-0000496A0000}"/>
    <cellStyle name="Normal 4 4 2 2 5" xfId="27519" xr:uid="{00000000-0005-0000-0000-00004A6A0000}"/>
    <cellStyle name="Normal 4 4 2 2 6" xfId="27520" xr:uid="{00000000-0005-0000-0000-00004B6A0000}"/>
    <cellStyle name="Normal 4 4 2 2 7" xfId="27521" xr:uid="{00000000-0005-0000-0000-00004C6A0000}"/>
    <cellStyle name="Normal 4 4 2 2_Attribute (16-17)" xfId="14049" xr:uid="{00000000-0005-0000-0000-00004D6A0000}"/>
    <cellStyle name="Normal 4 4 2 3" xfId="14050" xr:uid="{00000000-0005-0000-0000-00004E6A0000}"/>
    <cellStyle name="Normal 4 4 2 3 2" xfId="14051" xr:uid="{00000000-0005-0000-0000-00004F6A0000}"/>
    <cellStyle name="Normal 4 4 2 3 2 2" xfId="14052" xr:uid="{00000000-0005-0000-0000-0000506A0000}"/>
    <cellStyle name="Normal 4 4 2 3 2 2 2" xfId="27522" xr:uid="{00000000-0005-0000-0000-0000516A0000}"/>
    <cellStyle name="Normal 4 4 2 3 2 2_CountryRegionMap" xfId="34937" xr:uid="{00000000-0005-0000-0000-0000526A0000}"/>
    <cellStyle name="Normal 4 4 2 3 2 3" xfId="14053" xr:uid="{00000000-0005-0000-0000-0000536A0000}"/>
    <cellStyle name="Normal 4 4 2 3 2 3 2" xfId="27523" xr:uid="{00000000-0005-0000-0000-0000546A0000}"/>
    <cellStyle name="Normal 4 4 2 3 2 3_CountryRegionMap" xfId="34938" xr:uid="{00000000-0005-0000-0000-0000556A0000}"/>
    <cellStyle name="Normal 4 4 2 3 2 4" xfId="27524" xr:uid="{00000000-0005-0000-0000-0000566A0000}"/>
    <cellStyle name="Normal 4 4 2 3 2_Attribute (16-17)" xfId="14054" xr:uid="{00000000-0005-0000-0000-0000576A0000}"/>
    <cellStyle name="Normal 4 4 2 3 3" xfId="14055" xr:uid="{00000000-0005-0000-0000-0000586A0000}"/>
    <cellStyle name="Normal 4 4 2 3 3 2" xfId="27525" xr:uid="{00000000-0005-0000-0000-0000596A0000}"/>
    <cellStyle name="Normal 4 4 2 3 3_CountryRegionMap" xfId="34939" xr:uid="{00000000-0005-0000-0000-00005A6A0000}"/>
    <cellStyle name="Normal 4 4 2 3 4" xfId="27526" xr:uid="{00000000-0005-0000-0000-00005B6A0000}"/>
    <cellStyle name="Normal 4 4 2 3 5" xfId="27527" xr:uid="{00000000-0005-0000-0000-00005C6A0000}"/>
    <cellStyle name="Normal 4 4 2 3 6" xfId="27528" xr:uid="{00000000-0005-0000-0000-00005D6A0000}"/>
    <cellStyle name="Normal 4 4 2 3 7" xfId="27529" xr:uid="{00000000-0005-0000-0000-00005E6A0000}"/>
    <cellStyle name="Normal 4 4 2 3_Attribute (16-17)" xfId="14056" xr:uid="{00000000-0005-0000-0000-00005F6A0000}"/>
    <cellStyle name="Normal 4 4 2 4" xfId="14057" xr:uid="{00000000-0005-0000-0000-0000606A0000}"/>
    <cellStyle name="Normal 4 4 2 4 2" xfId="14058" xr:uid="{00000000-0005-0000-0000-0000616A0000}"/>
    <cellStyle name="Normal 4 4 2 4 2 2" xfId="14059" xr:uid="{00000000-0005-0000-0000-0000626A0000}"/>
    <cellStyle name="Normal 4 4 2 4 2 2 2" xfId="27530" xr:uid="{00000000-0005-0000-0000-0000636A0000}"/>
    <cellStyle name="Normal 4 4 2 4 2 2_CountryRegionMap" xfId="34940" xr:uid="{00000000-0005-0000-0000-0000646A0000}"/>
    <cellStyle name="Normal 4 4 2 4 2 3" xfId="14060" xr:uid="{00000000-0005-0000-0000-0000656A0000}"/>
    <cellStyle name="Normal 4 4 2 4 2 3 2" xfId="27531" xr:uid="{00000000-0005-0000-0000-0000666A0000}"/>
    <cellStyle name="Normal 4 4 2 4 2 3_CountryRegionMap" xfId="34941" xr:uid="{00000000-0005-0000-0000-0000676A0000}"/>
    <cellStyle name="Normal 4 4 2 4 2 4" xfId="27532" xr:uid="{00000000-0005-0000-0000-0000686A0000}"/>
    <cellStyle name="Normal 4 4 2 4 2_Attribute (16-17)" xfId="14061" xr:uid="{00000000-0005-0000-0000-0000696A0000}"/>
    <cellStyle name="Normal 4 4 2 4 3" xfId="14062" xr:uid="{00000000-0005-0000-0000-00006A6A0000}"/>
    <cellStyle name="Normal 4 4 2 4 3 2" xfId="27533" xr:uid="{00000000-0005-0000-0000-00006B6A0000}"/>
    <cellStyle name="Normal 4 4 2 4 3_CountryRegionMap" xfId="34942" xr:uid="{00000000-0005-0000-0000-00006C6A0000}"/>
    <cellStyle name="Normal 4 4 2 4 4" xfId="27534" xr:uid="{00000000-0005-0000-0000-00006D6A0000}"/>
    <cellStyle name="Normal 4 4 2 4 5" xfId="27535" xr:uid="{00000000-0005-0000-0000-00006E6A0000}"/>
    <cellStyle name="Normal 4 4 2 4 6" xfId="27536" xr:uid="{00000000-0005-0000-0000-00006F6A0000}"/>
    <cellStyle name="Normal 4 4 2 4 7" xfId="27537" xr:uid="{00000000-0005-0000-0000-0000706A0000}"/>
    <cellStyle name="Normal 4 4 2 4_Attribute (16-17)" xfId="14063" xr:uid="{00000000-0005-0000-0000-0000716A0000}"/>
    <cellStyle name="Normal 4 4 2 5" xfId="14064" xr:uid="{00000000-0005-0000-0000-0000726A0000}"/>
    <cellStyle name="Normal 4 4 2 6" xfId="14065" xr:uid="{00000000-0005-0000-0000-0000736A0000}"/>
    <cellStyle name="Normal 4 4 2 6 2" xfId="14066" xr:uid="{00000000-0005-0000-0000-0000746A0000}"/>
    <cellStyle name="Normal 4 4 2 6 2 2" xfId="14067" xr:uid="{00000000-0005-0000-0000-0000756A0000}"/>
    <cellStyle name="Normal 4 4 2 6 2 2 2" xfId="27538" xr:uid="{00000000-0005-0000-0000-0000766A0000}"/>
    <cellStyle name="Normal 4 4 2 6 2 2_CountryRegionMap" xfId="34943" xr:uid="{00000000-0005-0000-0000-0000776A0000}"/>
    <cellStyle name="Normal 4 4 2 6 2 3" xfId="14068" xr:uid="{00000000-0005-0000-0000-0000786A0000}"/>
    <cellStyle name="Normal 4 4 2 6 2 3 2" xfId="27539" xr:uid="{00000000-0005-0000-0000-0000796A0000}"/>
    <cellStyle name="Normal 4 4 2 6 2 3_CountryRegionMap" xfId="34944" xr:uid="{00000000-0005-0000-0000-00007A6A0000}"/>
    <cellStyle name="Normal 4 4 2 6 2 4" xfId="27540" xr:uid="{00000000-0005-0000-0000-00007B6A0000}"/>
    <cellStyle name="Normal 4 4 2 6 2_Attribute (16-17)" xfId="14069" xr:uid="{00000000-0005-0000-0000-00007C6A0000}"/>
    <cellStyle name="Normal 4 4 2 6 3" xfId="14070" xr:uid="{00000000-0005-0000-0000-00007D6A0000}"/>
    <cellStyle name="Normal 4 4 2 6 3 2" xfId="27541" xr:uid="{00000000-0005-0000-0000-00007E6A0000}"/>
    <cellStyle name="Normal 4 4 2 6 3_CountryRegionMap" xfId="34945" xr:uid="{00000000-0005-0000-0000-00007F6A0000}"/>
    <cellStyle name="Normal 4 4 2 6 4" xfId="27542" xr:uid="{00000000-0005-0000-0000-0000806A0000}"/>
    <cellStyle name="Normal 4 4 2 6_Attribute (16-17)" xfId="14071" xr:uid="{00000000-0005-0000-0000-0000816A0000}"/>
    <cellStyle name="Normal 4 4 2 7" xfId="14072" xr:uid="{00000000-0005-0000-0000-0000826A0000}"/>
    <cellStyle name="Normal 4 4 2 7 2" xfId="14073" xr:uid="{00000000-0005-0000-0000-0000836A0000}"/>
    <cellStyle name="Normal 4 4 2 7 2 2" xfId="14074" xr:uid="{00000000-0005-0000-0000-0000846A0000}"/>
    <cellStyle name="Normal 4 4 2 7 2 2 2" xfId="27543" xr:uid="{00000000-0005-0000-0000-0000856A0000}"/>
    <cellStyle name="Normal 4 4 2 7 2 2_CountryRegionMap" xfId="34946" xr:uid="{00000000-0005-0000-0000-0000866A0000}"/>
    <cellStyle name="Normal 4 4 2 7 2 3" xfId="14075" xr:uid="{00000000-0005-0000-0000-0000876A0000}"/>
    <cellStyle name="Normal 4 4 2 7 2 3 2" xfId="27544" xr:uid="{00000000-0005-0000-0000-0000886A0000}"/>
    <cellStyle name="Normal 4 4 2 7 2 3_CountryRegionMap" xfId="34947" xr:uid="{00000000-0005-0000-0000-0000896A0000}"/>
    <cellStyle name="Normal 4 4 2 7 2 4" xfId="27545" xr:uid="{00000000-0005-0000-0000-00008A6A0000}"/>
    <cellStyle name="Normal 4 4 2 7 2_Attribute (16-17)" xfId="14076" xr:uid="{00000000-0005-0000-0000-00008B6A0000}"/>
    <cellStyle name="Normal 4 4 2 7 3" xfId="14077" xr:uid="{00000000-0005-0000-0000-00008C6A0000}"/>
    <cellStyle name="Normal 4 4 2 7 3 2" xfId="27546" xr:uid="{00000000-0005-0000-0000-00008D6A0000}"/>
    <cellStyle name="Normal 4 4 2 7 3_CountryRegionMap" xfId="34948" xr:uid="{00000000-0005-0000-0000-00008E6A0000}"/>
    <cellStyle name="Normal 4 4 2 7 4" xfId="14078" xr:uid="{00000000-0005-0000-0000-00008F6A0000}"/>
    <cellStyle name="Normal 4 4 2 7 4 2" xfId="27547" xr:uid="{00000000-0005-0000-0000-0000906A0000}"/>
    <cellStyle name="Normal 4 4 2 7 4_CountryRegionMap" xfId="34949" xr:uid="{00000000-0005-0000-0000-0000916A0000}"/>
    <cellStyle name="Normal 4 4 2 7 5" xfId="27548" xr:uid="{00000000-0005-0000-0000-0000926A0000}"/>
    <cellStyle name="Normal 4 4 2 7_Attribute (16-17)" xfId="14079" xr:uid="{00000000-0005-0000-0000-0000936A0000}"/>
    <cellStyle name="Normal 4 4 2 8" xfId="14080" xr:uid="{00000000-0005-0000-0000-0000946A0000}"/>
    <cellStyle name="Normal 4 4 2 8 2" xfId="14081" xr:uid="{00000000-0005-0000-0000-0000956A0000}"/>
    <cellStyle name="Normal 4 4 2 8 2 2" xfId="27549" xr:uid="{00000000-0005-0000-0000-0000966A0000}"/>
    <cellStyle name="Normal 4 4 2 8 2_CountryRegionMap" xfId="34950" xr:uid="{00000000-0005-0000-0000-0000976A0000}"/>
    <cellStyle name="Normal 4 4 2 8 3" xfId="14082" xr:uid="{00000000-0005-0000-0000-0000986A0000}"/>
    <cellStyle name="Normal 4 4 2 8 3 2" xfId="27550" xr:uid="{00000000-0005-0000-0000-0000996A0000}"/>
    <cellStyle name="Normal 4 4 2 8 3_CountryRegionMap" xfId="34951" xr:uid="{00000000-0005-0000-0000-00009A6A0000}"/>
    <cellStyle name="Normal 4 4 2 8 4" xfId="27551" xr:uid="{00000000-0005-0000-0000-00009B6A0000}"/>
    <cellStyle name="Normal 4 4 2 8_Attribute (16-17)" xfId="14083" xr:uid="{00000000-0005-0000-0000-00009C6A0000}"/>
    <cellStyle name="Normal 4 4 2 9" xfId="14084" xr:uid="{00000000-0005-0000-0000-00009D6A0000}"/>
    <cellStyle name="Normal 4 4 2 9 2" xfId="27552" xr:uid="{00000000-0005-0000-0000-00009E6A0000}"/>
    <cellStyle name="Normal 4 4 2 9_CountryRegionMap" xfId="34952" xr:uid="{00000000-0005-0000-0000-00009F6A0000}"/>
    <cellStyle name="Normal 4 4 2_Attribute (16-17)" xfId="14085" xr:uid="{00000000-0005-0000-0000-0000A06A0000}"/>
    <cellStyle name="Normal 4 4 3" xfId="14086" xr:uid="{00000000-0005-0000-0000-0000A16A0000}"/>
    <cellStyle name="Normal 4 4 3 10" xfId="27553" xr:uid="{00000000-0005-0000-0000-0000A26A0000}"/>
    <cellStyle name="Normal 4 4 3 2" xfId="14087" xr:uid="{00000000-0005-0000-0000-0000A36A0000}"/>
    <cellStyle name="Normal 4 4 3 2 2" xfId="14088" xr:uid="{00000000-0005-0000-0000-0000A46A0000}"/>
    <cellStyle name="Normal 4 4 3 2 2 2" xfId="14089" xr:uid="{00000000-0005-0000-0000-0000A56A0000}"/>
    <cellStyle name="Normal 4 4 3 2 2 2 2" xfId="27554" xr:uid="{00000000-0005-0000-0000-0000A66A0000}"/>
    <cellStyle name="Normal 4 4 3 2 2 2_CountryRegionMap" xfId="34953" xr:uid="{00000000-0005-0000-0000-0000A76A0000}"/>
    <cellStyle name="Normal 4 4 3 2 2 3" xfId="14090" xr:uid="{00000000-0005-0000-0000-0000A86A0000}"/>
    <cellStyle name="Normal 4 4 3 2 2 3 2" xfId="27555" xr:uid="{00000000-0005-0000-0000-0000A96A0000}"/>
    <cellStyle name="Normal 4 4 3 2 2 3_CountryRegionMap" xfId="34954" xr:uid="{00000000-0005-0000-0000-0000AA6A0000}"/>
    <cellStyle name="Normal 4 4 3 2 2 4" xfId="27556" xr:uid="{00000000-0005-0000-0000-0000AB6A0000}"/>
    <cellStyle name="Normal 4 4 3 2 2_Attribute (16-17)" xfId="14091" xr:uid="{00000000-0005-0000-0000-0000AC6A0000}"/>
    <cellStyle name="Normal 4 4 3 2 3" xfId="14092" xr:uid="{00000000-0005-0000-0000-0000AD6A0000}"/>
    <cellStyle name="Normal 4 4 3 2 3 2" xfId="27557" xr:uid="{00000000-0005-0000-0000-0000AE6A0000}"/>
    <cellStyle name="Normal 4 4 3 2 3_CountryRegionMap" xfId="34955" xr:uid="{00000000-0005-0000-0000-0000AF6A0000}"/>
    <cellStyle name="Normal 4 4 3 2 4" xfId="27558" xr:uid="{00000000-0005-0000-0000-0000B06A0000}"/>
    <cellStyle name="Normal 4 4 3 2 5" xfId="27559" xr:uid="{00000000-0005-0000-0000-0000B16A0000}"/>
    <cellStyle name="Normal 4 4 3 2 6" xfId="27560" xr:uid="{00000000-0005-0000-0000-0000B26A0000}"/>
    <cellStyle name="Normal 4 4 3 2 7" xfId="27561" xr:uid="{00000000-0005-0000-0000-0000B36A0000}"/>
    <cellStyle name="Normal 4 4 3 2_Attribute (16-17)" xfId="14093" xr:uid="{00000000-0005-0000-0000-0000B46A0000}"/>
    <cellStyle name="Normal 4 4 3 3" xfId="14094" xr:uid="{00000000-0005-0000-0000-0000B56A0000}"/>
    <cellStyle name="Normal 4 4 3 3 2" xfId="14095" xr:uid="{00000000-0005-0000-0000-0000B66A0000}"/>
    <cellStyle name="Normal 4 4 3 3 2 2" xfId="14096" xr:uid="{00000000-0005-0000-0000-0000B76A0000}"/>
    <cellStyle name="Normal 4 4 3 3 2 2 2" xfId="27562" xr:uid="{00000000-0005-0000-0000-0000B86A0000}"/>
    <cellStyle name="Normal 4 4 3 3 2 2_CountryRegionMap" xfId="34956" xr:uid="{00000000-0005-0000-0000-0000B96A0000}"/>
    <cellStyle name="Normal 4 4 3 3 2 3" xfId="14097" xr:uid="{00000000-0005-0000-0000-0000BA6A0000}"/>
    <cellStyle name="Normal 4 4 3 3 2 3 2" xfId="27563" xr:uid="{00000000-0005-0000-0000-0000BB6A0000}"/>
    <cellStyle name="Normal 4 4 3 3 2 3_CountryRegionMap" xfId="34957" xr:uid="{00000000-0005-0000-0000-0000BC6A0000}"/>
    <cellStyle name="Normal 4 4 3 3 2 4" xfId="27564" xr:uid="{00000000-0005-0000-0000-0000BD6A0000}"/>
    <cellStyle name="Normal 4 4 3 3 2_Attribute (16-17)" xfId="14098" xr:uid="{00000000-0005-0000-0000-0000BE6A0000}"/>
    <cellStyle name="Normal 4 4 3 3 3" xfId="14099" xr:uid="{00000000-0005-0000-0000-0000BF6A0000}"/>
    <cellStyle name="Normal 4 4 3 3 3 2" xfId="27565" xr:uid="{00000000-0005-0000-0000-0000C06A0000}"/>
    <cellStyle name="Normal 4 4 3 3 3_CountryRegionMap" xfId="34958" xr:uid="{00000000-0005-0000-0000-0000C16A0000}"/>
    <cellStyle name="Normal 4 4 3 3 4" xfId="27566" xr:uid="{00000000-0005-0000-0000-0000C26A0000}"/>
    <cellStyle name="Normal 4 4 3 3 5" xfId="27567" xr:uid="{00000000-0005-0000-0000-0000C36A0000}"/>
    <cellStyle name="Normal 4 4 3 3 6" xfId="27568" xr:uid="{00000000-0005-0000-0000-0000C46A0000}"/>
    <cellStyle name="Normal 4 4 3 3 7" xfId="27569" xr:uid="{00000000-0005-0000-0000-0000C56A0000}"/>
    <cellStyle name="Normal 4 4 3 3_Attribute (16-17)" xfId="14100" xr:uid="{00000000-0005-0000-0000-0000C66A0000}"/>
    <cellStyle name="Normal 4 4 3 4" xfId="14101" xr:uid="{00000000-0005-0000-0000-0000C76A0000}"/>
    <cellStyle name="Normal 4 4 3 4 2" xfId="14102" xr:uid="{00000000-0005-0000-0000-0000C86A0000}"/>
    <cellStyle name="Normal 4 4 3 4 2 2" xfId="14103" xr:uid="{00000000-0005-0000-0000-0000C96A0000}"/>
    <cellStyle name="Normal 4 4 3 4 2 2 2" xfId="27570" xr:uid="{00000000-0005-0000-0000-0000CA6A0000}"/>
    <cellStyle name="Normal 4 4 3 4 2 2_CountryRegionMap" xfId="34959" xr:uid="{00000000-0005-0000-0000-0000CB6A0000}"/>
    <cellStyle name="Normal 4 4 3 4 2 3" xfId="14104" xr:uid="{00000000-0005-0000-0000-0000CC6A0000}"/>
    <cellStyle name="Normal 4 4 3 4 2 3 2" xfId="27571" xr:uid="{00000000-0005-0000-0000-0000CD6A0000}"/>
    <cellStyle name="Normal 4 4 3 4 2 3_CountryRegionMap" xfId="34960" xr:uid="{00000000-0005-0000-0000-0000CE6A0000}"/>
    <cellStyle name="Normal 4 4 3 4 2 4" xfId="27572" xr:uid="{00000000-0005-0000-0000-0000CF6A0000}"/>
    <cellStyle name="Normal 4 4 3 4 2_Attribute (16-17)" xfId="14105" xr:uid="{00000000-0005-0000-0000-0000D06A0000}"/>
    <cellStyle name="Normal 4 4 3 4 3" xfId="14106" xr:uid="{00000000-0005-0000-0000-0000D16A0000}"/>
    <cellStyle name="Normal 4 4 3 4 3 2" xfId="27573" xr:uid="{00000000-0005-0000-0000-0000D26A0000}"/>
    <cellStyle name="Normal 4 4 3 4 3_CountryRegionMap" xfId="34961" xr:uid="{00000000-0005-0000-0000-0000D36A0000}"/>
    <cellStyle name="Normal 4 4 3 4 4" xfId="27574" xr:uid="{00000000-0005-0000-0000-0000D46A0000}"/>
    <cellStyle name="Normal 4 4 3 4 5" xfId="27575" xr:uid="{00000000-0005-0000-0000-0000D56A0000}"/>
    <cellStyle name="Normal 4 4 3 4 6" xfId="27576" xr:uid="{00000000-0005-0000-0000-0000D66A0000}"/>
    <cellStyle name="Normal 4 4 3 4 7" xfId="27577" xr:uid="{00000000-0005-0000-0000-0000D76A0000}"/>
    <cellStyle name="Normal 4 4 3 4_Attribute (16-17)" xfId="14107" xr:uid="{00000000-0005-0000-0000-0000D86A0000}"/>
    <cellStyle name="Normal 4 4 3 5" xfId="14108" xr:uid="{00000000-0005-0000-0000-0000D96A0000}"/>
    <cellStyle name="Normal 4 4 3 6" xfId="14109" xr:uid="{00000000-0005-0000-0000-0000DA6A0000}"/>
    <cellStyle name="Normal 4 4 3 6 2" xfId="14110" xr:uid="{00000000-0005-0000-0000-0000DB6A0000}"/>
    <cellStyle name="Normal 4 4 3 6 2 2" xfId="14111" xr:uid="{00000000-0005-0000-0000-0000DC6A0000}"/>
    <cellStyle name="Normal 4 4 3 6 2 2 2" xfId="27578" xr:uid="{00000000-0005-0000-0000-0000DD6A0000}"/>
    <cellStyle name="Normal 4 4 3 6 2 2_CountryRegionMap" xfId="34962" xr:uid="{00000000-0005-0000-0000-0000DE6A0000}"/>
    <cellStyle name="Normal 4 4 3 6 2 3" xfId="14112" xr:uid="{00000000-0005-0000-0000-0000DF6A0000}"/>
    <cellStyle name="Normal 4 4 3 6 2 3 2" xfId="27579" xr:uid="{00000000-0005-0000-0000-0000E06A0000}"/>
    <cellStyle name="Normal 4 4 3 6 2 3_CountryRegionMap" xfId="34963" xr:uid="{00000000-0005-0000-0000-0000E16A0000}"/>
    <cellStyle name="Normal 4 4 3 6 2 4" xfId="27580" xr:uid="{00000000-0005-0000-0000-0000E26A0000}"/>
    <cellStyle name="Normal 4 4 3 6 2_Attribute (16-17)" xfId="14113" xr:uid="{00000000-0005-0000-0000-0000E36A0000}"/>
    <cellStyle name="Normal 4 4 3 6 3" xfId="14114" xr:uid="{00000000-0005-0000-0000-0000E46A0000}"/>
    <cellStyle name="Normal 4 4 3 6 3 2" xfId="27581" xr:uid="{00000000-0005-0000-0000-0000E56A0000}"/>
    <cellStyle name="Normal 4 4 3 6 3_CountryRegionMap" xfId="34964" xr:uid="{00000000-0005-0000-0000-0000E66A0000}"/>
    <cellStyle name="Normal 4 4 3 6 4" xfId="27582" xr:uid="{00000000-0005-0000-0000-0000E76A0000}"/>
    <cellStyle name="Normal 4 4 3 6_Attribute (16-17)" xfId="14115" xr:uid="{00000000-0005-0000-0000-0000E86A0000}"/>
    <cellStyle name="Normal 4 4 3 7" xfId="14116" xr:uid="{00000000-0005-0000-0000-0000E96A0000}"/>
    <cellStyle name="Normal 4 4 3 7 2" xfId="14117" xr:uid="{00000000-0005-0000-0000-0000EA6A0000}"/>
    <cellStyle name="Normal 4 4 3 7 2 2" xfId="14118" xr:uid="{00000000-0005-0000-0000-0000EB6A0000}"/>
    <cellStyle name="Normal 4 4 3 7 2 2 2" xfId="27583" xr:uid="{00000000-0005-0000-0000-0000EC6A0000}"/>
    <cellStyle name="Normal 4 4 3 7 2 2_CountryRegionMap" xfId="34965" xr:uid="{00000000-0005-0000-0000-0000ED6A0000}"/>
    <cellStyle name="Normal 4 4 3 7 2 3" xfId="14119" xr:uid="{00000000-0005-0000-0000-0000EE6A0000}"/>
    <cellStyle name="Normal 4 4 3 7 2 3 2" xfId="27584" xr:uid="{00000000-0005-0000-0000-0000EF6A0000}"/>
    <cellStyle name="Normal 4 4 3 7 2 3_CountryRegionMap" xfId="34966" xr:uid="{00000000-0005-0000-0000-0000F06A0000}"/>
    <cellStyle name="Normal 4 4 3 7 2 4" xfId="27585" xr:uid="{00000000-0005-0000-0000-0000F16A0000}"/>
    <cellStyle name="Normal 4 4 3 7 2_Attribute (16-17)" xfId="14120" xr:uid="{00000000-0005-0000-0000-0000F26A0000}"/>
    <cellStyle name="Normal 4 4 3 7 3" xfId="14121" xr:uid="{00000000-0005-0000-0000-0000F36A0000}"/>
    <cellStyle name="Normal 4 4 3 7 3 2" xfId="27586" xr:uid="{00000000-0005-0000-0000-0000F46A0000}"/>
    <cellStyle name="Normal 4 4 3 7 3_CountryRegionMap" xfId="34967" xr:uid="{00000000-0005-0000-0000-0000F56A0000}"/>
    <cellStyle name="Normal 4 4 3 7 4" xfId="14122" xr:uid="{00000000-0005-0000-0000-0000F66A0000}"/>
    <cellStyle name="Normal 4 4 3 7 4 2" xfId="27587" xr:uid="{00000000-0005-0000-0000-0000F76A0000}"/>
    <cellStyle name="Normal 4 4 3 7 4_CountryRegionMap" xfId="34968" xr:uid="{00000000-0005-0000-0000-0000F86A0000}"/>
    <cellStyle name="Normal 4 4 3 7 5" xfId="27588" xr:uid="{00000000-0005-0000-0000-0000F96A0000}"/>
    <cellStyle name="Normal 4 4 3 7_Attribute (16-17)" xfId="14123" xr:uid="{00000000-0005-0000-0000-0000FA6A0000}"/>
    <cellStyle name="Normal 4 4 3 8" xfId="14124" xr:uid="{00000000-0005-0000-0000-0000FB6A0000}"/>
    <cellStyle name="Normal 4 4 3 8 2" xfId="14125" xr:uid="{00000000-0005-0000-0000-0000FC6A0000}"/>
    <cellStyle name="Normal 4 4 3 8 2 2" xfId="27589" xr:uid="{00000000-0005-0000-0000-0000FD6A0000}"/>
    <cellStyle name="Normal 4 4 3 8 2_CountryRegionMap" xfId="34969" xr:uid="{00000000-0005-0000-0000-0000FE6A0000}"/>
    <cellStyle name="Normal 4 4 3 8 3" xfId="14126" xr:uid="{00000000-0005-0000-0000-0000FF6A0000}"/>
    <cellStyle name="Normal 4 4 3 8 3 2" xfId="27590" xr:uid="{00000000-0005-0000-0000-0000006B0000}"/>
    <cellStyle name="Normal 4 4 3 8 3_CountryRegionMap" xfId="34970" xr:uid="{00000000-0005-0000-0000-0000016B0000}"/>
    <cellStyle name="Normal 4 4 3 8 4" xfId="27591" xr:uid="{00000000-0005-0000-0000-0000026B0000}"/>
    <cellStyle name="Normal 4 4 3 8_Attribute (16-17)" xfId="14127" xr:uid="{00000000-0005-0000-0000-0000036B0000}"/>
    <cellStyle name="Normal 4 4 3 9" xfId="14128" xr:uid="{00000000-0005-0000-0000-0000046B0000}"/>
    <cellStyle name="Normal 4 4 3 9 2" xfId="27592" xr:uid="{00000000-0005-0000-0000-0000056B0000}"/>
    <cellStyle name="Normal 4 4 3 9_CountryRegionMap" xfId="34971" xr:uid="{00000000-0005-0000-0000-0000066B0000}"/>
    <cellStyle name="Normal 4 4 3_Attribute (16-17)" xfId="14129" xr:uid="{00000000-0005-0000-0000-0000076B0000}"/>
    <cellStyle name="Normal 4 4 4" xfId="14130" xr:uid="{00000000-0005-0000-0000-0000086B0000}"/>
    <cellStyle name="Normal 4 4 4 2" xfId="14131" xr:uid="{00000000-0005-0000-0000-0000096B0000}"/>
    <cellStyle name="Normal 4 4 4 2 2" xfId="14132" xr:uid="{00000000-0005-0000-0000-00000A6B0000}"/>
    <cellStyle name="Normal 4 4 4 2 2 2" xfId="27593" xr:uid="{00000000-0005-0000-0000-00000B6B0000}"/>
    <cellStyle name="Normal 4 4 4 2 2_CountryRegionMap" xfId="34972" xr:uid="{00000000-0005-0000-0000-00000C6B0000}"/>
    <cellStyle name="Normal 4 4 4 2 3" xfId="14133" xr:uid="{00000000-0005-0000-0000-00000D6B0000}"/>
    <cellStyle name="Normal 4 4 4 2 3 2" xfId="27594" xr:uid="{00000000-0005-0000-0000-00000E6B0000}"/>
    <cellStyle name="Normal 4 4 4 2 3_CountryRegionMap" xfId="34973" xr:uid="{00000000-0005-0000-0000-00000F6B0000}"/>
    <cellStyle name="Normal 4 4 4 2 4" xfId="27595" xr:uid="{00000000-0005-0000-0000-0000106B0000}"/>
    <cellStyle name="Normal 4 4 4 2_Attribute (16-17)" xfId="14134" xr:uid="{00000000-0005-0000-0000-0000116B0000}"/>
    <cellStyle name="Normal 4 4 4 3" xfId="14135" xr:uid="{00000000-0005-0000-0000-0000126B0000}"/>
    <cellStyle name="Normal 4 4 4 3 2" xfId="27596" xr:uid="{00000000-0005-0000-0000-0000136B0000}"/>
    <cellStyle name="Normal 4 4 4 3_CountryRegionMap" xfId="34974" xr:uid="{00000000-0005-0000-0000-0000146B0000}"/>
    <cellStyle name="Normal 4 4 4 4" xfId="27597" xr:uid="{00000000-0005-0000-0000-0000156B0000}"/>
    <cellStyle name="Normal 4 4 4 5" xfId="27598" xr:uid="{00000000-0005-0000-0000-0000166B0000}"/>
    <cellStyle name="Normal 4 4 4 6" xfId="27599" xr:uid="{00000000-0005-0000-0000-0000176B0000}"/>
    <cellStyle name="Normal 4 4 4 7" xfId="27600" xr:uid="{00000000-0005-0000-0000-0000186B0000}"/>
    <cellStyle name="Normal 4 4 4_Attribute (16-17)" xfId="14136" xr:uid="{00000000-0005-0000-0000-0000196B0000}"/>
    <cellStyle name="Normal 4 4 5" xfId="14137" xr:uid="{00000000-0005-0000-0000-00001A6B0000}"/>
    <cellStyle name="Normal 4 4 5 2" xfId="14138" xr:uid="{00000000-0005-0000-0000-00001B6B0000}"/>
    <cellStyle name="Normal 4 4 5 2 2" xfId="14139" xr:uid="{00000000-0005-0000-0000-00001C6B0000}"/>
    <cellStyle name="Normal 4 4 5 2 2 2" xfId="27601" xr:uid="{00000000-0005-0000-0000-00001D6B0000}"/>
    <cellStyle name="Normal 4 4 5 2 2_CountryRegionMap" xfId="34975" xr:uid="{00000000-0005-0000-0000-00001E6B0000}"/>
    <cellStyle name="Normal 4 4 5 2 3" xfId="14140" xr:uid="{00000000-0005-0000-0000-00001F6B0000}"/>
    <cellStyle name="Normal 4 4 5 2 3 2" xfId="27602" xr:uid="{00000000-0005-0000-0000-0000206B0000}"/>
    <cellStyle name="Normal 4 4 5 2 3_CountryRegionMap" xfId="34976" xr:uid="{00000000-0005-0000-0000-0000216B0000}"/>
    <cellStyle name="Normal 4 4 5 2 4" xfId="27603" xr:uid="{00000000-0005-0000-0000-0000226B0000}"/>
    <cellStyle name="Normal 4 4 5 2_Attribute (16-17)" xfId="14141" xr:uid="{00000000-0005-0000-0000-0000236B0000}"/>
    <cellStyle name="Normal 4 4 5 3" xfId="14142" xr:uid="{00000000-0005-0000-0000-0000246B0000}"/>
    <cellStyle name="Normal 4 4 5 3 2" xfId="27604" xr:uid="{00000000-0005-0000-0000-0000256B0000}"/>
    <cellStyle name="Normal 4 4 5 3_CountryRegionMap" xfId="34977" xr:uid="{00000000-0005-0000-0000-0000266B0000}"/>
    <cellStyle name="Normal 4 4 5 4" xfId="27605" xr:uid="{00000000-0005-0000-0000-0000276B0000}"/>
    <cellStyle name="Normal 4 4 5 5" xfId="27606" xr:uid="{00000000-0005-0000-0000-0000286B0000}"/>
    <cellStyle name="Normal 4 4 5 6" xfId="27607" xr:uid="{00000000-0005-0000-0000-0000296B0000}"/>
    <cellStyle name="Normal 4 4 5 7" xfId="27608" xr:uid="{00000000-0005-0000-0000-00002A6B0000}"/>
    <cellStyle name="Normal 4 4 5_Attribute (16-17)" xfId="14143" xr:uid="{00000000-0005-0000-0000-00002B6B0000}"/>
    <cellStyle name="Normal 4 4 6" xfId="14144" xr:uid="{00000000-0005-0000-0000-00002C6B0000}"/>
    <cellStyle name="Normal 4 4 6 2" xfId="14145" xr:uid="{00000000-0005-0000-0000-00002D6B0000}"/>
    <cellStyle name="Normal 4 4 6 2 2" xfId="14146" xr:uid="{00000000-0005-0000-0000-00002E6B0000}"/>
    <cellStyle name="Normal 4 4 6 2 2 2" xfId="27609" xr:uid="{00000000-0005-0000-0000-00002F6B0000}"/>
    <cellStyle name="Normal 4 4 6 2 2_CountryRegionMap" xfId="34978" xr:uid="{00000000-0005-0000-0000-0000306B0000}"/>
    <cellStyle name="Normal 4 4 6 2 3" xfId="14147" xr:uid="{00000000-0005-0000-0000-0000316B0000}"/>
    <cellStyle name="Normal 4 4 6 2 3 2" xfId="27610" xr:uid="{00000000-0005-0000-0000-0000326B0000}"/>
    <cellStyle name="Normal 4 4 6 2 3_CountryRegionMap" xfId="34979" xr:uid="{00000000-0005-0000-0000-0000336B0000}"/>
    <cellStyle name="Normal 4 4 6 2 4" xfId="27611" xr:uid="{00000000-0005-0000-0000-0000346B0000}"/>
    <cellStyle name="Normal 4 4 6 2_Attribute (16-17)" xfId="14148" xr:uid="{00000000-0005-0000-0000-0000356B0000}"/>
    <cellStyle name="Normal 4 4 6 3" xfId="14149" xr:uid="{00000000-0005-0000-0000-0000366B0000}"/>
    <cellStyle name="Normal 4 4 6 3 2" xfId="27612" xr:uid="{00000000-0005-0000-0000-0000376B0000}"/>
    <cellStyle name="Normal 4 4 6 3_CountryRegionMap" xfId="34980" xr:uid="{00000000-0005-0000-0000-0000386B0000}"/>
    <cellStyle name="Normal 4 4 6 4" xfId="27613" xr:uid="{00000000-0005-0000-0000-0000396B0000}"/>
    <cellStyle name="Normal 4 4 6 5" xfId="27614" xr:uid="{00000000-0005-0000-0000-00003A6B0000}"/>
    <cellStyle name="Normal 4 4 6 6" xfId="27615" xr:uid="{00000000-0005-0000-0000-00003B6B0000}"/>
    <cellStyle name="Normal 4 4 6 7" xfId="27616" xr:uid="{00000000-0005-0000-0000-00003C6B0000}"/>
    <cellStyle name="Normal 4 4 6_Attribute (16-17)" xfId="14150" xr:uid="{00000000-0005-0000-0000-00003D6B0000}"/>
    <cellStyle name="Normal 4 4 7" xfId="14151" xr:uid="{00000000-0005-0000-0000-00003E6B0000}"/>
    <cellStyle name="Normal 4 4 8" xfId="14152" xr:uid="{00000000-0005-0000-0000-00003F6B0000}"/>
    <cellStyle name="Normal 4 4 8 2" xfId="14153" xr:uid="{00000000-0005-0000-0000-0000406B0000}"/>
    <cellStyle name="Normal 4 4 8 2 2" xfId="14154" xr:uid="{00000000-0005-0000-0000-0000416B0000}"/>
    <cellStyle name="Normal 4 4 8 2 2 2" xfId="27617" xr:uid="{00000000-0005-0000-0000-0000426B0000}"/>
    <cellStyle name="Normal 4 4 8 2 2_CountryRegionMap" xfId="34981" xr:uid="{00000000-0005-0000-0000-0000436B0000}"/>
    <cellStyle name="Normal 4 4 8 2 3" xfId="14155" xr:uid="{00000000-0005-0000-0000-0000446B0000}"/>
    <cellStyle name="Normal 4 4 8 2 3 2" xfId="27618" xr:uid="{00000000-0005-0000-0000-0000456B0000}"/>
    <cellStyle name="Normal 4 4 8 2 3_CountryRegionMap" xfId="34982" xr:uid="{00000000-0005-0000-0000-0000466B0000}"/>
    <cellStyle name="Normal 4 4 8 2 4" xfId="27619" xr:uid="{00000000-0005-0000-0000-0000476B0000}"/>
    <cellStyle name="Normal 4 4 8 2_Attribute (16-17)" xfId="14156" xr:uid="{00000000-0005-0000-0000-0000486B0000}"/>
    <cellStyle name="Normal 4 4 8 3" xfId="14157" xr:uid="{00000000-0005-0000-0000-0000496B0000}"/>
    <cellStyle name="Normal 4 4 8 3 2" xfId="27620" xr:uid="{00000000-0005-0000-0000-00004A6B0000}"/>
    <cellStyle name="Normal 4 4 8 3_CountryRegionMap" xfId="34983" xr:uid="{00000000-0005-0000-0000-00004B6B0000}"/>
    <cellStyle name="Normal 4 4 8 4" xfId="27621" xr:uid="{00000000-0005-0000-0000-00004C6B0000}"/>
    <cellStyle name="Normal 4 4 8_Attribute (16-17)" xfId="14158" xr:uid="{00000000-0005-0000-0000-00004D6B0000}"/>
    <cellStyle name="Normal 4 4 9" xfId="14159" xr:uid="{00000000-0005-0000-0000-00004E6B0000}"/>
    <cellStyle name="Normal 4 4 9 2" xfId="14160" xr:uid="{00000000-0005-0000-0000-00004F6B0000}"/>
    <cellStyle name="Normal 4 4 9 2 2" xfId="14161" xr:uid="{00000000-0005-0000-0000-0000506B0000}"/>
    <cellStyle name="Normal 4 4 9 2 2 2" xfId="27622" xr:uid="{00000000-0005-0000-0000-0000516B0000}"/>
    <cellStyle name="Normal 4 4 9 2 2_CountryRegionMap" xfId="34984" xr:uid="{00000000-0005-0000-0000-0000526B0000}"/>
    <cellStyle name="Normal 4 4 9 2 3" xfId="14162" xr:uid="{00000000-0005-0000-0000-0000536B0000}"/>
    <cellStyle name="Normal 4 4 9 2 3 2" xfId="27623" xr:uid="{00000000-0005-0000-0000-0000546B0000}"/>
    <cellStyle name="Normal 4 4 9 2 3_CountryRegionMap" xfId="34985" xr:uid="{00000000-0005-0000-0000-0000556B0000}"/>
    <cellStyle name="Normal 4 4 9 2 4" xfId="27624" xr:uid="{00000000-0005-0000-0000-0000566B0000}"/>
    <cellStyle name="Normal 4 4 9 2_Attribute (16-17)" xfId="14163" xr:uid="{00000000-0005-0000-0000-0000576B0000}"/>
    <cellStyle name="Normal 4 4 9 3" xfId="14164" xr:uid="{00000000-0005-0000-0000-0000586B0000}"/>
    <cellStyle name="Normal 4 4 9 3 2" xfId="27625" xr:uid="{00000000-0005-0000-0000-0000596B0000}"/>
    <cellStyle name="Normal 4 4 9 3_CountryRegionMap" xfId="34986" xr:uid="{00000000-0005-0000-0000-00005A6B0000}"/>
    <cellStyle name="Normal 4 4 9 4" xfId="14165" xr:uid="{00000000-0005-0000-0000-00005B6B0000}"/>
    <cellStyle name="Normal 4 4 9 4 2" xfId="27626" xr:uid="{00000000-0005-0000-0000-00005C6B0000}"/>
    <cellStyle name="Normal 4 4 9 4_CountryRegionMap" xfId="34987" xr:uid="{00000000-0005-0000-0000-00005D6B0000}"/>
    <cellStyle name="Normal 4 4 9 5" xfId="27627" xr:uid="{00000000-0005-0000-0000-00005E6B0000}"/>
    <cellStyle name="Normal 4 4 9_Attribute (16-17)" xfId="14166" xr:uid="{00000000-0005-0000-0000-00005F6B0000}"/>
    <cellStyle name="Normal 4 4_Attribute" xfId="18086" xr:uid="{00000000-0005-0000-0000-0000606B0000}"/>
    <cellStyle name="Normal 4 5" xfId="14167" xr:uid="{00000000-0005-0000-0000-0000616B0000}"/>
    <cellStyle name="Normal 4 5 10" xfId="27628" xr:uid="{00000000-0005-0000-0000-0000626B0000}"/>
    <cellStyle name="Normal 4 5 2" xfId="14168" xr:uid="{00000000-0005-0000-0000-0000636B0000}"/>
    <cellStyle name="Normal 4 5 2 2" xfId="14169" xr:uid="{00000000-0005-0000-0000-0000646B0000}"/>
    <cellStyle name="Normal 4 5 2 2 2" xfId="14170" xr:uid="{00000000-0005-0000-0000-0000656B0000}"/>
    <cellStyle name="Normal 4 5 2 2 2 2" xfId="27629" xr:uid="{00000000-0005-0000-0000-0000666B0000}"/>
    <cellStyle name="Normal 4 5 2 2 2_CountryRegionMap" xfId="34988" xr:uid="{00000000-0005-0000-0000-0000676B0000}"/>
    <cellStyle name="Normal 4 5 2 2 3" xfId="14171" xr:uid="{00000000-0005-0000-0000-0000686B0000}"/>
    <cellStyle name="Normal 4 5 2 2 3 2" xfId="27630" xr:uid="{00000000-0005-0000-0000-0000696B0000}"/>
    <cellStyle name="Normal 4 5 2 2 3_CountryRegionMap" xfId="34989" xr:uid="{00000000-0005-0000-0000-00006A6B0000}"/>
    <cellStyle name="Normal 4 5 2 2 4" xfId="27631" xr:uid="{00000000-0005-0000-0000-00006B6B0000}"/>
    <cellStyle name="Normal 4 5 2 2_Attribute (16-17)" xfId="14172" xr:uid="{00000000-0005-0000-0000-00006C6B0000}"/>
    <cellStyle name="Normal 4 5 2 3" xfId="14173" xr:uid="{00000000-0005-0000-0000-00006D6B0000}"/>
    <cellStyle name="Normal 4 5 2 3 2" xfId="27632" xr:uid="{00000000-0005-0000-0000-00006E6B0000}"/>
    <cellStyle name="Normal 4 5 2 3_CountryRegionMap" xfId="34990" xr:uid="{00000000-0005-0000-0000-00006F6B0000}"/>
    <cellStyle name="Normal 4 5 2 4" xfId="27633" xr:uid="{00000000-0005-0000-0000-0000706B0000}"/>
    <cellStyle name="Normal 4 5 2 5" xfId="27634" xr:uid="{00000000-0005-0000-0000-0000716B0000}"/>
    <cellStyle name="Normal 4 5 2 6" xfId="27635" xr:uid="{00000000-0005-0000-0000-0000726B0000}"/>
    <cellStyle name="Normal 4 5 2 7" xfId="27636" xr:uid="{00000000-0005-0000-0000-0000736B0000}"/>
    <cellStyle name="Normal 4 5 2 8" xfId="27637" xr:uid="{00000000-0005-0000-0000-0000746B0000}"/>
    <cellStyle name="Normal 4 5 2 9" xfId="27638" xr:uid="{00000000-0005-0000-0000-0000756B0000}"/>
    <cellStyle name="Normal 4 5 2_Attribute (16-17)" xfId="14174" xr:uid="{00000000-0005-0000-0000-0000766B0000}"/>
    <cellStyle name="Normal 4 5 3" xfId="14175" xr:uid="{00000000-0005-0000-0000-0000776B0000}"/>
    <cellStyle name="Normal 4 5 3 2" xfId="14176" xr:uid="{00000000-0005-0000-0000-0000786B0000}"/>
    <cellStyle name="Normal 4 5 3 2 2" xfId="14177" xr:uid="{00000000-0005-0000-0000-0000796B0000}"/>
    <cellStyle name="Normal 4 5 3 2 2 2" xfId="27639" xr:uid="{00000000-0005-0000-0000-00007A6B0000}"/>
    <cellStyle name="Normal 4 5 3 2 2_CountryRegionMap" xfId="34991" xr:uid="{00000000-0005-0000-0000-00007B6B0000}"/>
    <cellStyle name="Normal 4 5 3 2 3" xfId="14178" xr:uid="{00000000-0005-0000-0000-00007C6B0000}"/>
    <cellStyle name="Normal 4 5 3 2 3 2" xfId="27640" xr:uid="{00000000-0005-0000-0000-00007D6B0000}"/>
    <cellStyle name="Normal 4 5 3 2 3_CountryRegionMap" xfId="34992" xr:uid="{00000000-0005-0000-0000-00007E6B0000}"/>
    <cellStyle name="Normal 4 5 3 2 4" xfId="27641" xr:uid="{00000000-0005-0000-0000-00007F6B0000}"/>
    <cellStyle name="Normal 4 5 3 2_Attribute (16-17)" xfId="14179" xr:uid="{00000000-0005-0000-0000-0000806B0000}"/>
    <cellStyle name="Normal 4 5 3 3" xfId="14180" xr:uid="{00000000-0005-0000-0000-0000816B0000}"/>
    <cellStyle name="Normal 4 5 3 3 2" xfId="27642" xr:uid="{00000000-0005-0000-0000-0000826B0000}"/>
    <cellStyle name="Normal 4 5 3 3_CountryRegionMap" xfId="34993" xr:uid="{00000000-0005-0000-0000-0000836B0000}"/>
    <cellStyle name="Normal 4 5 3 4" xfId="27643" xr:uid="{00000000-0005-0000-0000-0000846B0000}"/>
    <cellStyle name="Normal 4 5 3 5" xfId="27644" xr:uid="{00000000-0005-0000-0000-0000856B0000}"/>
    <cellStyle name="Normal 4 5 3 6" xfId="27645" xr:uid="{00000000-0005-0000-0000-0000866B0000}"/>
    <cellStyle name="Normal 4 5 3 7" xfId="27646" xr:uid="{00000000-0005-0000-0000-0000876B0000}"/>
    <cellStyle name="Normal 4 5 3_Attribute (16-17)" xfId="14181" xr:uid="{00000000-0005-0000-0000-0000886B0000}"/>
    <cellStyle name="Normal 4 5 4" xfId="14182" xr:uid="{00000000-0005-0000-0000-0000896B0000}"/>
    <cellStyle name="Normal 4 5 4 2" xfId="14183" xr:uid="{00000000-0005-0000-0000-00008A6B0000}"/>
    <cellStyle name="Normal 4 5 4 2 2" xfId="14184" xr:uid="{00000000-0005-0000-0000-00008B6B0000}"/>
    <cellStyle name="Normal 4 5 4 2 2 2" xfId="27647" xr:uid="{00000000-0005-0000-0000-00008C6B0000}"/>
    <cellStyle name="Normal 4 5 4 2 2_CountryRegionMap" xfId="34994" xr:uid="{00000000-0005-0000-0000-00008D6B0000}"/>
    <cellStyle name="Normal 4 5 4 2 3" xfId="14185" xr:uid="{00000000-0005-0000-0000-00008E6B0000}"/>
    <cellStyle name="Normal 4 5 4 2 3 2" xfId="27648" xr:uid="{00000000-0005-0000-0000-00008F6B0000}"/>
    <cellStyle name="Normal 4 5 4 2 3_CountryRegionMap" xfId="34995" xr:uid="{00000000-0005-0000-0000-0000906B0000}"/>
    <cellStyle name="Normal 4 5 4 2 4" xfId="27649" xr:uid="{00000000-0005-0000-0000-0000916B0000}"/>
    <cellStyle name="Normal 4 5 4 2_Attribute (16-17)" xfId="14186" xr:uid="{00000000-0005-0000-0000-0000926B0000}"/>
    <cellStyle name="Normal 4 5 4 3" xfId="14187" xr:uid="{00000000-0005-0000-0000-0000936B0000}"/>
    <cellStyle name="Normal 4 5 4 3 2" xfId="27650" xr:uid="{00000000-0005-0000-0000-0000946B0000}"/>
    <cellStyle name="Normal 4 5 4 3_CountryRegionMap" xfId="34996" xr:uid="{00000000-0005-0000-0000-0000956B0000}"/>
    <cellStyle name="Normal 4 5 4 4" xfId="27651" xr:uid="{00000000-0005-0000-0000-0000966B0000}"/>
    <cellStyle name="Normal 4 5 4 5" xfId="27652" xr:uid="{00000000-0005-0000-0000-0000976B0000}"/>
    <cellStyle name="Normal 4 5 4 6" xfId="27653" xr:uid="{00000000-0005-0000-0000-0000986B0000}"/>
    <cellStyle name="Normal 4 5 4 7" xfId="27654" xr:uid="{00000000-0005-0000-0000-0000996B0000}"/>
    <cellStyle name="Normal 4 5 4_Attribute (16-17)" xfId="14188" xr:uid="{00000000-0005-0000-0000-00009A6B0000}"/>
    <cellStyle name="Normal 4 5 5" xfId="14189" xr:uid="{00000000-0005-0000-0000-00009B6B0000}"/>
    <cellStyle name="Normal 4 5 6" xfId="14190" xr:uid="{00000000-0005-0000-0000-00009C6B0000}"/>
    <cellStyle name="Normal 4 5 6 2" xfId="14191" xr:uid="{00000000-0005-0000-0000-00009D6B0000}"/>
    <cellStyle name="Normal 4 5 6 2 2" xfId="14192" xr:uid="{00000000-0005-0000-0000-00009E6B0000}"/>
    <cellStyle name="Normal 4 5 6 2 2 2" xfId="27655" xr:uid="{00000000-0005-0000-0000-00009F6B0000}"/>
    <cellStyle name="Normal 4 5 6 2 2_CountryRegionMap" xfId="34997" xr:uid="{00000000-0005-0000-0000-0000A06B0000}"/>
    <cellStyle name="Normal 4 5 6 2 3" xfId="14193" xr:uid="{00000000-0005-0000-0000-0000A16B0000}"/>
    <cellStyle name="Normal 4 5 6 2 3 2" xfId="27656" xr:uid="{00000000-0005-0000-0000-0000A26B0000}"/>
    <cellStyle name="Normal 4 5 6 2 3_CountryRegionMap" xfId="34998" xr:uid="{00000000-0005-0000-0000-0000A36B0000}"/>
    <cellStyle name="Normal 4 5 6 2 4" xfId="27657" xr:uid="{00000000-0005-0000-0000-0000A46B0000}"/>
    <cellStyle name="Normal 4 5 6 2_Attribute (16-17)" xfId="14194" xr:uid="{00000000-0005-0000-0000-0000A56B0000}"/>
    <cellStyle name="Normal 4 5 6 3" xfId="14195" xr:uid="{00000000-0005-0000-0000-0000A66B0000}"/>
    <cellStyle name="Normal 4 5 6 3 2" xfId="27658" xr:uid="{00000000-0005-0000-0000-0000A76B0000}"/>
    <cellStyle name="Normal 4 5 6 3_CountryRegionMap" xfId="34999" xr:uid="{00000000-0005-0000-0000-0000A86B0000}"/>
    <cellStyle name="Normal 4 5 6 4" xfId="27659" xr:uid="{00000000-0005-0000-0000-0000A96B0000}"/>
    <cellStyle name="Normal 4 5 6_Attribute (16-17)" xfId="14196" xr:uid="{00000000-0005-0000-0000-0000AA6B0000}"/>
    <cellStyle name="Normal 4 5 7" xfId="14197" xr:uid="{00000000-0005-0000-0000-0000AB6B0000}"/>
    <cellStyle name="Normal 4 5 7 2" xfId="14198" xr:uid="{00000000-0005-0000-0000-0000AC6B0000}"/>
    <cellStyle name="Normal 4 5 7 2 2" xfId="14199" xr:uid="{00000000-0005-0000-0000-0000AD6B0000}"/>
    <cellStyle name="Normal 4 5 7 2 2 2" xfId="27660" xr:uid="{00000000-0005-0000-0000-0000AE6B0000}"/>
    <cellStyle name="Normal 4 5 7 2 2_CountryRegionMap" xfId="35000" xr:uid="{00000000-0005-0000-0000-0000AF6B0000}"/>
    <cellStyle name="Normal 4 5 7 2 3" xfId="14200" xr:uid="{00000000-0005-0000-0000-0000B06B0000}"/>
    <cellStyle name="Normal 4 5 7 2 3 2" xfId="27661" xr:uid="{00000000-0005-0000-0000-0000B16B0000}"/>
    <cellStyle name="Normal 4 5 7 2 3_CountryRegionMap" xfId="35001" xr:uid="{00000000-0005-0000-0000-0000B26B0000}"/>
    <cellStyle name="Normal 4 5 7 2 4" xfId="27662" xr:uid="{00000000-0005-0000-0000-0000B36B0000}"/>
    <cellStyle name="Normal 4 5 7 2_Attribute (16-17)" xfId="14201" xr:uid="{00000000-0005-0000-0000-0000B46B0000}"/>
    <cellStyle name="Normal 4 5 7 3" xfId="14202" xr:uid="{00000000-0005-0000-0000-0000B56B0000}"/>
    <cellStyle name="Normal 4 5 7 3 2" xfId="27663" xr:uid="{00000000-0005-0000-0000-0000B66B0000}"/>
    <cellStyle name="Normal 4 5 7 3_CountryRegionMap" xfId="35002" xr:uid="{00000000-0005-0000-0000-0000B76B0000}"/>
    <cellStyle name="Normal 4 5 7 4" xfId="14203" xr:uid="{00000000-0005-0000-0000-0000B86B0000}"/>
    <cellStyle name="Normal 4 5 7 4 2" xfId="27664" xr:uid="{00000000-0005-0000-0000-0000B96B0000}"/>
    <cellStyle name="Normal 4 5 7 4_CountryRegionMap" xfId="35003" xr:uid="{00000000-0005-0000-0000-0000BA6B0000}"/>
    <cellStyle name="Normal 4 5 7 5" xfId="27665" xr:uid="{00000000-0005-0000-0000-0000BB6B0000}"/>
    <cellStyle name="Normal 4 5 7_Attribute (16-17)" xfId="14204" xr:uid="{00000000-0005-0000-0000-0000BC6B0000}"/>
    <cellStyle name="Normal 4 5 8" xfId="14205" xr:uid="{00000000-0005-0000-0000-0000BD6B0000}"/>
    <cellStyle name="Normal 4 5 8 2" xfId="14206" xr:uid="{00000000-0005-0000-0000-0000BE6B0000}"/>
    <cellStyle name="Normal 4 5 8 2 2" xfId="27666" xr:uid="{00000000-0005-0000-0000-0000BF6B0000}"/>
    <cellStyle name="Normal 4 5 8 2_CountryRegionMap" xfId="35004" xr:uid="{00000000-0005-0000-0000-0000C06B0000}"/>
    <cellStyle name="Normal 4 5 8 3" xfId="14207" xr:uid="{00000000-0005-0000-0000-0000C16B0000}"/>
    <cellStyle name="Normal 4 5 8 3 2" xfId="27667" xr:uid="{00000000-0005-0000-0000-0000C26B0000}"/>
    <cellStyle name="Normal 4 5 8 3_CountryRegionMap" xfId="35005" xr:uid="{00000000-0005-0000-0000-0000C36B0000}"/>
    <cellStyle name="Normal 4 5 8 4" xfId="27668" xr:uid="{00000000-0005-0000-0000-0000C46B0000}"/>
    <cellStyle name="Normal 4 5 8_Attribute (16-17)" xfId="14208" xr:uid="{00000000-0005-0000-0000-0000C56B0000}"/>
    <cellStyle name="Normal 4 5 9" xfId="14209" xr:uid="{00000000-0005-0000-0000-0000C66B0000}"/>
    <cellStyle name="Normal 4 5 9 2" xfId="27669" xr:uid="{00000000-0005-0000-0000-0000C76B0000}"/>
    <cellStyle name="Normal 4 5 9_CountryRegionMap" xfId="35006" xr:uid="{00000000-0005-0000-0000-0000C86B0000}"/>
    <cellStyle name="Normal 4 5_Attribute (16-17)" xfId="14210" xr:uid="{00000000-0005-0000-0000-0000C96B0000}"/>
    <cellStyle name="Normal 4 6" xfId="14211" xr:uid="{00000000-0005-0000-0000-0000CA6B0000}"/>
    <cellStyle name="Normal 4 6 2" xfId="14212" xr:uid="{00000000-0005-0000-0000-0000CB6B0000}"/>
    <cellStyle name="Normal 4 6 2 2" xfId="14213" xr:uid="{00000000-0005-0000-0000-0000CC6B0000}"/>
    <cellStyle name="Normal 4 6 2 2 2" xfId="27670" xr:uid="{00000000-0005-0000-0000-0000CD6B0000}"/>
    <cellStyle name="Normal 4 6 2 2_CountryRegionMap" xfId="35007" xr:uid="{00000000-0005-0000-0000-0000CE6B0000}"/>
    <cellStyle name="Normal 4 6 2 3" xfId="14214" xr:uid="{00000000-0005-0000-0000-0000CF6B0000}"/>
    <cellStyle name="Normal 4 6 2 3 2" xfId="27671" xr:uid="{00000000-0005-0000-0000-0000D06B0000}"/>
    <cellStyle name="Normal 4 6 2 3_CountryRegionMap" xfId="35008" xr:uid="{00000000-0005-0000-0000-0000D16B0000}"/>
    <cellStyle name="Normal 4 6 2 4" xfId="27672" xr:uid="{00000000-0005-0000-0000-0000D26B0000}"/>
    <cellStyle name="Normal 4 6 2_Attribute (16-17)" xfId="14215" xr:uid="{00000000-0005-0000-0000-0000D36B0000}"/>
    <cellStyle name="Normal 4 6 3" xfId="14216" xr:uid="{00000000-0005-0000-0000-0000D46B0000}"/>
    <cellStyle name="Normal 4 6 3 2" xfId="27673" xr:uid="{00000000-0005-0000-0000-0000D56B0000}"/>
    <cellStyle name="Normal 4 6 3_CountryRegionMap" xfId="35009" xr:uid="{00000000-0005-0000-0000-0000D66B0000}"/>
    <cellStyle name="Normal 4 6 4" xfId="27674" xr:uid="{00000000-0005-0000-0000-0000D76B0000}"/>
    <cellStyle name="Normal 4 6 5" xfId="27675" xr:uid="{00000000-0005-0000-0000-0000D86B0000}"/>
    <cellStyle name="Normal 4 6 6" xfId="27676" xr:uid="{00000000-0005-0000-0000-0000D96B0000}"/>
    <cellStyle name="Normal 4 6 7" xfId="27677" xr:uid="{00000000-0005-0000-0000-0000DA6B0000}"/>
    <cellStyle name="Normal 4 6 8" xfId="27678" xr:uid="{00000000-0005-0000-0000-0000DB6B0000}"/>
    <cellStyle name="Normal 4 6 9" xfId="27679" xr:uid="{00000000-0005-0000-0000-0000DC6B0000}"/>
    <cellStyle name="Normal 4 6_Attribute (16-17)" xfId="14217" xr:uid="{00000000-0005-0000-0000-0000DD6B0000}"/>
    <cellStyle name="Normal 4 7" xfId="14218" xr:uid="{00000000-0005-0000-0000-0000DE6B0000}"/>
    <cellStyle name="Normal 4 7 2" xfId="27680" xr:uid="{00000000-0005-0000-0000-0000DF6B0000}"/>
    <cellStyle name="Normal 4 7 3" xfId="27681" xr:uid="{00000000-0005-0000-0000-0000E06B0000}"/>
    <cellStyle name="Normal 4 7_CountryRegionMap" xfId="35010" xr:uid="{00000000-0005-0000-0000-0000E16B0000}"/>
    <cellStyle name="Normal 4 8" xfId="14219" xr:uid="{00000000-0005-0000-0000-0000E26B0000}"/>
    <cellStyle name="Normal 4 8 2" xfId="27682" xr:uid="{00000000-0005-0000-0000-0000E36B0000}"/>
    <cellStyle name="Normal 4 8 3" xfId="27683" xr:uid="{00000000-0005-0000-0000-0000E46B0000}"/>
    <cellStyle name="Normal 4 8_CountryRegionMap" xfId="35011" xr:uid="{00000000-0005-0000-0000-0000E56B0000}"/>
    <cellStyle name="Normal 4 9" xfId="14220" xr:uid="{00000000-0005-0000-0000-0000E66B0000}"/>
    <cellStyle name="Normal 4 9 2" xfId="27684" xr:uid="{00000000-0005-0000-0000-0000E76B0000}"/>
    <cellStyle name="Normal 4 9 3" xfId="27685" xr:uid="{00000000-0005-0000-0000-0000E86B0000}"/>
    <cellStyle name="Normal 4 9_CountryRegionMap" xfId="35012" xr:uid="{00000000-0005-0000-0000-0000E96B0000}"/>
    <cellStyle name="Normal 4_Attribute" xfId="18083" xr:uid="{00000000-0005-0000-0000-0000EA6B0000}"/>
    <cellStyle name="Normal 40" xfId="14221" xr:uid="{00000000-0005-0000-0000-0000EB6B0000}"/>
    <cellStyle name="Normal 40 2" xfId="14222" xr:uid="{00000000-0005-0000-0000-0000EC6B0000}"/>
    <cellStyle name="Normal 40_Attribute (16-17)" xfId="14223" xr:uid="{00000000-0005-0000-0000-0000ED6B0000}"/>
    <cellStyle name="Normal 41" xfId="14224" xr:uid="{00000000-0005-0000-0000-0000EE6B0000}"/>
    <cellStyle name="Normal 41 2" xfId="14225" xr:uid="{00000000-0005-0000-0000-0000EF6B0000}"/>
    <cellStyle name="Normal 41_Attribute (16-17)" xfId="14226" xr:uid="{00000000-0005-0000-0000-0000F06B0000}"/>
    <cellStyle name="Normal 42" xfId="14227" xr:uid="{00000000-0005-0000-0000-0000F16B0000}"/>
    <cellStyle name="Normal 42 2" xfId="14228" xr:uid="{00000000-0005-0000-0000-0000F26B0000}"/>
    <cellStyle name="Normal 42_Attribute (16-17)" xfId="14229" xr:uid="{00000000-0005-0000-0000-0000F36B0000}"/>
    <cellStyle name="Normal 43" xfId="14230" xr:uid="{00000000-0005-0000-0000-0000F46B0000}"/>
    <cellStyle name="Normal 43 2" xfId="14231" xr:uid="{00000000-0005-0000-0000-0000F56B0000}"/>
    <cellStyle name="Normal 43_Attribute (16-17)" xfId="14232" xr:uid="{00000000-0005-0000-0000-0000F66B0000}"/>
    <cellStyle name="Normal 44" xfId="14233" xr:uid="{00000000-0005-0000-0000-0000F76B0000}"/>
    <cellStyle name="Normal 44 2" xfId="14234" xr:uid="{00000000-0005-0000-0000-0000F86B0000}"/>
    <cellStyle name="Normal 44_Attribute (16-17)" xfId="14235" xr:uid="{00000000-0005-0000-0000-0000F96B0000}"/>
    <cellStyle name="Normal 45" xfId="14236" xr:uid="{00000000-0005-0000-0000-0000FA6B0000}"/>
    <cellStyle name="Normal 45 2" xfId="14237" xr:uid="{00000000-0005-0000-0000-0000FB6B0000}"/>
    <cellStyle name="Normal 45_Attribute (16-17)" xfId="14238" xr:uid="{00000000-0005-0000-0000-0000FC6B0000}"/>
    <cellStyle name="Normal 46" xfId="14239" xr:uid="{00000000-0005-0000-0000-0000FD6B0000}"/>
    <cellStyle name="Normal 46 2" xfId="14240" xr:uid="{00000000-0005-0000-0000-0000FE6B0000}"/>
    <cellStyle name="Normal 46_Attribute (16-17)" xfId="14241" xr:uid="{00000000-0005-0000-0000-0000FF6B0000}"/>
    <cellStyle name="Normal 47" xfId="14242" xr:uid="{00000000-0005-0000-0000-0000006C0000}"/>
    <cellStyle name="Normal 47 2" xfId="14243" xr:uid="{00000000-0005-0000-0000-0000016C0000}"/>
    <cellStyle name="Normal 47_Attribute (16-17)" xfId="14244" xr:uid="{00000000-0005-0000-0000-0000026C0000}"/>
    <cellStyle name="Normal 48" xfId="14245" xr:uid="{00000000-0005-0000-0000-0000036C0000}"/>
    <cellStyle name="Normal 48 2" xfId="14246" xr:uid="{00000000-0005-0000-0000-0000046C0000}"/>
    <cellStyle name="Normal 48_Attribute (16-17)" xfId="14247" xr:uid="{00000000-0005-0000-0000-0000056C0000}"/>
    <cellStyle name="Normal 49" xfId="14248" xr:uid="{00000000-0005-0000-0000-0000066C0000}"/>
    <cellStyle name="Normal 49 2" xfId="14249" xr:uid="{00000000-0005-0000-0000-0000076C0000}"/>
    <cellStyle name="Normal 49_Attribute (16-17)" xfId="14250" xr:uid="{00000000-0005-0000-0000-0000086C0000}"/>
    <cellStyle name="Normal 5" xfId="95" xr:uid="{00000000-0005-0000-0000-0000096C0000}"/>
    <cellStyle name="Normal 5 10" xfId="14251" xr:uid="{00000000-0005-0000-0000-00000A6C0000}"/>
    <cellStyle name="Normal 5 10 2" xfId="14252" xr:uid="{00000000-0005-0000-0000-00000B6C0000}"/>
    <cellStyle name="Normal 5 10 2 2" xfId="14253" xr:uid="{00000000-0005-0000-0000-00000C6C0000}"/>
    <cellStyle name="Normal 5 10 2 2 2" xfId="27686" xr:uid="{00000000-0005-0000-0000-00000D6C0000}"/>
    <cellStyle name="Normal 5 10 2 2_CountryRegionMap" xfId="35013" xr:uid="{00000000-0005-0000-0000-00000E6C0000}"/>
    <cellStyle name="Normal 5 10 2 3" xfId="14254" xr:uid="{00000000-0005-0000-0000-00000F6C0000}"/>
    <cellStyle name="Normal 5 10 2 3 2" xfId="27687" xr:uid="{00000000-0005-0000-0000-0000106C0000}"/>
    <cellStyle name="Normal 5 10 2 3_CountryRegionMap" xfId="35014" xr:uid="{00000000-0005-0000-0000-0000116C0000}"/>
    <cellStyle name="Normal 5 10 2 4" xfId="27688" xr:uid="{00000000-0005-0000-0000-0000126C0000}"/>
    <cellStyle name="Normal 5 10 2_Attribute (16-17)" xfId="14255" xr:uid="{00000000-0005-0000-0000-0000136C0000}"/>
    <cellStyle name="Normal 5 10 3" xfId="14256" xr:uid="{00000000-0005-0000-0000-0000146C0000}"/>
    <cellStyle name="Normal 5 10 3 2" xfId="27689" xr:uid="{00000000-0005-0000-0000-0000156C0000}"/>
    <cellStyle name="Normal 5 10 3_CountryRegionMap" xfId="35015" xr:uid="{00000000-0005-0000-0000-0000166C0000}"/>
    <cellStyle name="Normal 5 10 4" xfId="27690" xr:uid="{00000000-0005-0000-0000-0000176C0000}"/>
    <cellStyle name="Normal 5 10_Attribute (16-17)" xfId="14257" xr:uid="{00000000-0005-0000-0000-0000186C0000}"/>
    <cellStyle name="Normal 5 11" xfId="14258" xr:uid="{00000000-0005-0000-0000-0000196C0000}"/>
    <cellStyle name="Normal 5 11 2" xfId="14259" xr:uid="{00000000-0005-0000-0000-00001A6C0000}"/>
    <cellStyle name="Normal 5 11 2 2" xfId="14260" xr:uid="{00000000-0005-0000-0000-00001B6C0000}"/>
    <cellStyle name="Normal 5 11 2 2 2" xfId="27691" xr:uid="{00000000-0005-0000-0000-00001C6C0000}"/>
    <cellStyle name="Normal 5 11 2 2_CountryRegionMap" xfId="35016" xr:uid="{00000000-0005-0000-0000-00001D6C0000}"/>
    <cellStyle name="Normal 5 11 2 3" xfId="14261" xr:uid="{00000000-0005-0000-0000-00001E6C0000}"/>
    <cellStyle name="Normal 5 11 2 3 2" xfId="27692" xr:uid="{00000000-0005-0000-0000-00001F6C0000}"/>
    <cellStyle name="Normal 5 11 2 3_CountryRegionMap" xfId="35017" xr:uid="{00000000-0005-0000-0000-0000206C0000}"/>
    <cellStyle name="Normal 5 11 2 4" xfId="27693" xr:uid="{00000000-0005-0000-0000-0000216C0000}"/>
    <cellStyle name="Normal 5 11 2_Attribute (16-17)" xfId="14262" xr:uid="{00000000-0005-0000-0000-0000226C0000}"/>
    <cellStyle name="Normal 5 11 3" xfId="14263" xr:uid="{00000000-0005-0000-0000-0000236C0000}"/>
    <cellStyle name="Normal 5 11 3 2" xfId="27694" xr:uid="{00000000-0005-0000-0000-0000246C0000}"/>
    <cellStyle name="Normal 5 11 3_CountryRegionMap" xfId="35018" xr:uid="{00000000-0005-0000-0000-0000256C0000}"/>
    <cellStyle name="Normal 5 11 4" xfId="14264" xr:uid="{00000000-0005-0000-0000-0000266C0000}"/>
    <cellStyle name="Normal 5 11 4 2" xfId="27695" xr:uid="{00000000-0005-0000-0000-0000276C0000}"/>
    <cellStyle name="Normal 5 11 4_CountryRegionMap" xfId="35019" xr:uid="{00000000-0005-0000-0000-0000286C0000}"/>
    <cellStyle name="Normal 5 11 5" xfId="27696" xr:uid="{00000000-0005-0000-0000-0000296C0000}"/>
    <cellStyle name="Normal 5 11_Attribute (16-17)" xfId="14265" xr:uid="{00000000-0005-0000-0000-00002A6C0000}"/>
    <cellStyle name="Normal 5 12" xfId="14266" xr:uid="{00000000-0005-0000-0000-00002B6C0000}"/>
    <cellStyle name="Normal 5 12 2" xfId="14267" xr:uid="{00000000-0005-0000-0000-00002C6C0000}"/>
    <cellStyle name="Normal 5 12 2 2" xfId="27697" xr:uid="{00000000-0005-0000-0000-00002D6C0000}"/>
    <cellStyle name="Normal 5 12 2_CountryRegionMap" xfId="35020" xr:uid="{00000000-0005-0000-0000-00002E6C0000}"/>
    <cellStyle name="Normal 5 12 3" xfId="14268" xr:uid="{00000000-0005-0000-0000-00002F6C0000}"/>
    <cellStyle name="Normal 5 12 3 2" xfId="27698" xr:uid="{00000000-0005-0000-0000-0000306C0000}"/>
    <cellStyle name="Normal 5 12 3_CountryRegionMap" xfId="35021" xr:uid="{00000000-0005-0000-0000-0000316C0000}"/>
    <cellStyle name="Normal 5 12 4" xfId="27699" xr:uid="{00000000-0005-0000-0000-0000326C0000}"/>
    <cellStyle name="Normal 5 12_Attribute (16-17)" xfId="14269" xr:uid="{00000000-0005-0000-0000-0000336C0000}"/>
    <cellStyle name="Normal 5 13" xfId="14270" xr:uid="{00000000-0005-0000-0000-0000346C0000}"/>
    <cellStyle name="Normal 5 13 2" xfId="27700" xr:uid="{00000000-0005-0000-0000-0000356C0000}"/>
    <cellStyle name="Normal 5 13_CountryRegionMap" xfId="35022" xr:uid="{00000000-0005-0000-0000-0000366C0000}"/>
    <cellStyle name="Normal 5 14" xfId="27701" xr:uid="{00000000-0005-0000-0000-0000376C0000}"/>
    <cellStyle name="Normal 5 15" xfId="27702" xr:uid="{00000000-0005-0000-0000-0000386C0000}"/>
    <cellStyle name="Normal 5 16" xfId="27703" xr:uid="{00000000-0005-0000-0000-0000396C0000}"/>
    <cellStyle name="Normal 5 17" xfId="27704" xr:uid="{00000000-0005-0000-0000-00003A6C0000}"/>
    <cellStyle name="Normal 5 18" xfId="27705" xr:uid="{00000000-0005-0000-0000-00003B6C0000}"/>
    <cellStyle name="Normal 5 19" xfId="27706" xr:uid="{00000000-0005-0000-0000-00003C6C0000}"/>
    <cellStyle name="Normal 5 2" xfId="198" xr:uid="{00000000-0005-0000-0000-00003D6C0000}"/>
    <cellStyle name="Normal 5 2 10" xfId="14271" xr:uid="{00000000-0005-0000-0000-00003E6C0000}"/>
    <cellStyle name="Normal 5 2 10 2" xfId="14272" xr:uid="{00000000-0005-0000-0000-00003F6C0000}"/>
    <cellStyle name="Normal 5 2 10 2 2" xfId="14273" xr:uid="{00000000-0005-0000-0000-0000406C0000}"/>
    <cellStyle name="Normal 5 2 10 2 2 2" xfId="27707" xr:uid="{00000000-0005-0000-0000-0000416C0000}"/>
    <cellStyle name="Normal 5 2 10 2 2_CountryRegionMap" xfId="35023" xr:uid="{00000000-0005-0000-0000-0000426C0000}"/>
    <cellStyle name="Normal 5 2 10 2 3" xfId="14274" xr:uid="{00000000-0005-0000-0000-0000436C0000}"/>
    <cellStyle name="Normal 5 2 10 2 3 2" xfId="27708" xr:uid="{00000000-0005-0000-0000-0000446C0000}"/>
    <cellStyle name="Normal 5 2 10 2 3_CountryRegionMap" xfId="35024" xr:uid="{00000000-0005-0000-0000-0000456C0000}"/>
    <cellStyle name="Normal 5 2 10 2 4" xfId="27709" xr:uid="{00000000-0005-0000-0000-0000466C0000}"/>
    <cellStyle name="Normal 5 2 10 2_Attribute (16-17)" xfId="14275" xr:uid="{00000000-0005-0000-0000-0000476C0000}"/>
    <cellStyle name="Normal 5 2 10 3" xfId="14276" xr:uid="{00000000-0005-0000-0000-0000486C0000}"/>
    <cellStyle name="Normal 5 2 10 3 2" xfId="27710" xr:uid="{00000000-0005-0000-0000-0000496C0000}"/>
    <cellStyle name="Normal 5 2 10 3_CountryRegionMap" xfId="35025" xr:uid="{00000000-0005-0000-0000-00004A6C0000}"/>
    <cellStyle name="Normal 5 2 10 4" xfId="14277" xr:uid="{00000000-0005-0000-0000-00004B6C0000}"/>
    <cellStyle name="Normal 5 2 10 4 2" xfId="27711" xr:uid="{00000000-0005-0000-0000-00004C6C0000}"/>
    <cellStyle name="Normal 5 2 10 4_CountryRegionMap" xfId="35026" xr:uid="{00000000-0005-0000-0000-00004D6C0000}"/>
    <cellStyle name="Normal 5 2 10 5" xfId="27712" xr:uid="{00000000-0005-0000-0000-00004E6C0000}"/>
    <cellStyle name="Normal 5 2 10_Attribute (16-17)" xfId="14278" xr:uid="{00000000-0005-0000-0000-00004F6C0000}"/>
    <cellStyle name="Normal 5 2 11" xfId="14279" xr:uid="{00000000-0005-0000-0000-0000506C0000}"/>
    <cellStyle name="Normal 5 2 11 2" xfId="14280" xr:uid="{00000000-0005-0000-0000-0000516C0000}"/>
    <cellStyle name="Normal 5 2 11 2 2" xfId="27713" xr:uid="{00000000-0005-0000-0000-0000526C0000}"/>
    <cellStyle name="Normal 5 2 11 2_CountryRegionMap" xfId="35027" xr:uid="{00000000-0005-0000-0000-0000536C0000}"/>
    <cellStyle name="Normal 5 2 11 3" xfId="14281" xr:uid="{00000000-0005-0000-0000-0000546C0000}"/>
    <cellStyle name="Normal 5 2 11 3 2" xfId="27714" xr:uid="{00000000-0005-0000-0000-0000556C0000}"/>
    <cellStyle name="Normal 5 2 11 3_CountryRegionMap" xfId="35028" xr:uid="{00000000-0005-0000-0000-0000566C0000}"/>
    <cellStyle name="Normal 5 2 11 4" xfId="27715" xr:uid="{00000000-0005-0000-0000-0000576C0000}"/>
    <cellStyle name="Normal 5 2 11_Attribute (16-17)" xfId="14282" xr:uid="{00000000-0005-0000-0000-0000586C0000}"/>
    <cellStyle name="Normal 5 2 12" xfId="14283" xr:uid="{00000000-0005-0000-0000-0000596C0000}"/>
    <cellStyle name="Normal 5 2 12 2" xfId="27716" xr:uid="{00000000-0005-0000-0000-00005A6C0000}"/>
    <cellStyle name="Normal 5 2 12_CountryRegionMap" xfId="35029" xr:uid="{00000000-0005-0000-0000-00005B6C0000}"/>
    <cellStyle name="Normal 5 2 13" xfId="27717" xr:uid="{00000000-0005-0000-0000-00005C6C0000}"/>
    <cellStyle name="Normal 5 2 14" xfId="27718" xr:uid="{00000000-0005-0000-0000-00005D6C0000}"/>
    <cellStyle name="Normal 5 2 15" xfId="27719" xr:uid="{00000000-0005-0000-0000-00005E6C0000}"/>
    <cellStyle name="Normal 5 2 16" xfId="27720" xr:uid="{00000000-0005-0000-0000-00005F6C0000}"/>
    <cellStyle name="Normal 5 2 17" xfId="27721" xr:uid="{00000000-0005-0000-0000-0000606C0000}"/>
    <cellStyle name="Normal 5 2 18" xfId="27722" xr:uid="{00000000-0005-0000-0000-0000616C0000}"/>
    <cellStyle name="Normal 5 2 2" xfId="257" xr:uid="{00000000-0005-0000-0000-0000626C0000}"/>
    <cellStyle name="Normal 5 2 2 10" xfId="14284" xr:uid="{00000000-0005-0000-0000-0000636C0000}"/>
    <cellStyle name="Normal 5 2 2 10 2" xfId="14285" xr:uid="{00000000-0005-0000-0000-0000646C0000}"/>
    <cellStyle name="Normal 5 2 2 10 2 2" xfId="27723" xr:uid="{00000000-0005-0000-0000-0000656C0000}"/>
    <cellStyle name="Normal 5 2 2 10 2_CountryRegionMap" xfId="35030" xr:uid="{00000000-0005-0000-0000-0000666C0000}"/>
    <cellStyle name="Normal 5 2 2 10 3" xfId="14286" xr:uid="{00000000-0005-0000-0000-0000676C0000}"/>
    <cellStyle name="Normal 5 2 2 10 3 2" xfId="27724" xr:uid="{00000000-0005-0000-0000-0000686C0000}"/>
    <cellStyle name="Normal 5 2 2 10 3_CountryRegionMap" xfId="35031" xr:uid="{00000000-0005-0000-0000-0000696C0000}"/>
    <cellStyle name="Normal 5 2 2 10 4" xfId="27725" xr:uid="{00000000-0005-0000-0000-00006A6C0000}"/>
    <cellStyle name="Normal 5 2 2 10_Attribute (16-17)" xfId="14287" xr:uid="{00000000-0005-0000-0000-00006B6C0000}"/>
    <cellStyle name="Normal 5 2 2 11" xfId="14288" xr:uid="{00000000-0005-0000-0000-00006C6C0000}"/>
    <cellStyle name="Normal 5 2 2 11 2" xfId="27726" xr:uid="{00000000-0005-0000-0000-00006D6C0000}"/>
    <cellStyle name="Normal 5 2 2 11_CountryRegionMap" xfId="35032" xr:uid="{00000000-0005-0000-0000-00006E6C0000}"/>
    <cellStyle name="Normal 5 2 2 12" xfId="27727" xr:uid="{00000000-0005-0000-0000-00006F6C0000}"/>
    <cellStyle name="Normal 5 2 2 13" xfId="27728" xr:uid="{00000000-0005-0000-0000-0000706C0000}"/>
    <cellStyle name="Normal 5 2 2 14" xfId="27729" xr:uid="{00000000-0005-0000-0000-0000716C0000}"/>
    <cellStyle name="Normal 5 2 2 15" xfId="27730" xr:uid="{00000000-0005-0000-0000-0000726C0000}"/>
    <cellStyle name="Normal 5 2 2 16" xfId="27731" xr:uid="{00000000-0005-0000-0000-0000736C0000}"/>
    <cellStyle name="Normal 5 2 2 17" xfId="27732" xr:uid="{00000000-0005-0000-0000-0000746C0000}"/>
    <cellStyle name="Normal 5 2 2 2" xfId="14289" xr:uid="{00000000-0005-0000-0000-0000756C0000}"/>
    <cellStyle name="Normal 5 2 2 2 10" xfId="27733" xr:uid="{00000000-0005-0000-0000-0000766C0000}"/>
    <cellStyle name="Normal 5 2 2 2 2" xfId="14290" xr:uid="{00000000-0005-0000-0000-0000776C0000}"/>
    <cellStyle name="Normal 5 2 2 2 2 2" xfId="14291" xr:uid="{00000000-0005-0000-0000-0000786C0000}"/>
    <cellStyle name="Normal 5 2 2 2 2 2 2" xfId="14292" xr:uid="{00000000-0005-0000-0000-0000796C0000}"/>
    <cellStyle name="Normal 5 2 2 2 2 2 2 2" xfId="27734" xr:uid="{00000000-0005-0000-0000-00007A6C0000}"/>
    <cellStyle name="Normal 5 2 2 2 2 2 2_CountryRegionMap" xfId="35033" xr:uid="{00000000-0005-0000-0000-00007B6C0000}"/>
    <cellStyle name="Normal 5 2 2 2 2 2 3" xfId="14293" xr:uid="{00000000-0005-0000-0000-00007C6C0000}"/>
    <cellStyle name="Normal 5 2 2 2 2 2 3 2" xfId="27735" xr:uid="{00000000-0005-0000-0000-00007D6C0000}"/>
    <cellStyle name="Normal 5 2 2 2 2 2 3_CountryRegionMap" xfId="35034" xr:uid="{00000000-0005-0000-0000-00007E6C0000}"/>
    <cellStyle name="Normal 5 2 2 2 2 2 4" xfId="27736" xr:uid="{00000000-0005-0000-0000-00007F6C0000}"/>
    <cellStyle name="Normal 5 2 2 2 2 2_Attribute (16-17)" xfId="14294" xr:uid="{00000000-0005-0000-0000-0000806C0000}"/>
    <cellStyle name="Normal 5 2 2 2 2 3" xfId="14295" xr:uid="{00000000-0005-0000-0000-0000816C0000}"/>
    <cellStyle name="Normal 5 2 2 2 2 3 2" xfId="27737" xr:uid="{00000000-0005-0000-0000-0000826C0000}"/>
    <cellStyle name="Normal 5 2 2 2 2 3_CountryRegionMap" xfId="35035" xr:uid="{00000000-0005-0000-0000-0000836C0000}"/>
    <cellStyle name="Normal 5 2 2 2 2 4" xfId="27738" xr:uid="{00000000-0005-0000-0000-0000846C0000}"/>
    <cellStyle name="Normal 5 2 2 2 2 5" xfId="27739" xr:uid="{00000000-0005-0000-0000-0000856C0000}"/>
    <cellStyle name="Normal 5 2 2 2 2 6" xfId="27740" xr:uid="{00000000-0005-0000-0000-0000866C0000}"/>
    <cellStyle name="Normal 5 2 2 2 2 7" xfId="27741" xr:uid="{00000000-0005-0000-0000-0000876C0000}"/>
    <cellStyle name="Normal 5 2 2 2 2_Attribute (16-17)" xfId="14296" xr:uid="{00000000-0005-0000-0000-0000886C0000}"/>
    <cellStyle name="Normal 5 2 2 2 3" xfId="14297" xr:uid="{00000000-0005-0000-0000-0000896C0000}"/>
    <cellStyle name="Normal 5 2 2 2 3 2" xfId="14298" xr:uid="{00000000-0005-0000-0000-00008A6C0000}"/>
    <cellStyle name="Normal 5 2 2 2 3 2 2" xfId="14299" xr:uid="{00000000-0005-0000-0000-00008B6C0000}"/>
    <cellStyle name="Normal 5 2 2 2 3 2 2 2" xfId="27742" xr:uid="{00000000-0005-0000-0000-00008C6C0000}"/>
    <cellStyle name="Normal 5 2 2 2 3 2 2_CountryRegionMap" xfId="35036" xr:uid="{00000000-0005-0000-0000-00008D6C0000}"/>
    <cellStyle name="Normal 5 2 2 2 3 2 3" xfId="14300" xr:uid="{00000000-0005-0000-0000-00008E6C0000}"/>
    <cellStyle name="Normal 5 2 2 2 3 2 3 2" xfId="27743" xr:uid="{00000000-0005-0000-0000-00008F6C0000}"/>
    <cellStyle name="Normal 5 2 2 2 3 2 3_CountryRegionMap" xfId="35037" xr:uid="{00000000-0005-0000-0000-0000906C0000}"/>
    <cellStyle name="Normal 5 2 2 2 3 2 4" xfId="27744" xr:uid="{00000000-0005-0000-0000-0000916C0000}"/>
    <cellStyle name="Normal 5 2 2 2 3 2_Attribute (16-17)" xfId="14301" xr:uid="{00000000-0005-0000-0000-0000926C0000}"/>
    <cellStyle name="Normal 5 2 2 2 3 3" xfId="14302" xr:uid="{00000000-0005-0000-0000-0000936C0000}"/>
    <cellStyle name="Normal 5 2 2 2 3 3 2" xfId="27745" xr:uid="{00000000-0005-0000-0000-0000946C0000}"/>
    <cellStyle name="Normal 5 2 2 2 3 3_CountryRegionMap" xfId="35038" xr:uid="{00000000-0005-0000-0000-0000956C0000}"/>
    <cellStyle name="Normal 5 2 2 2 3 4" xfId="27746" xr:uid="{00000000-0005-0000-0000-0000966C0000}"/>
    <cellStyle name="Normal 5 2 2 2 3 5" xfId="27747" xr:uid="{00000000-0005-0000-0000-0000976C0000}"/>
    <cellStyle name="Normal 5 2 2 2 3 6" xfId="27748" xr:uid="{00000000-0005-0000-0000-0000986C0000}"/>
    <cellStyle name="Normal 5 2 2 2 3 7" xfId="27749" xr:uid="{00000000-0005-0000-0000-0000996C0000}"/>
    <cellStyle name="Normal 5 2 2 2 3_Attribute (16-17)" xfId="14303" xr:uid="{00000000-0005-0000-0000-00009A6C0000}"/>
    <cellStyle name="Normal 5 2 2 2 4" xfId="14304" xr:uid="{00000000-0005-0000-0000-00009B6C0000}"/>
    <cellStyle name="Normal 5 2 2 2 4 2" xfId="14305" xr:uid="{00000000-0005-0000-0000-00009C6C0000}"/>
    <cellStyle name="Normal 5 2 2 2 4 2 2" xfId="14306" xr:uid="{00000000-0005-0000-0000-00009D6C0000}"/>
    <cellStyle name="Normal 5 2 2 2 4 2 2 2" xfId="27750" xr:uid="{00000000-0005-0000-0000-00009E6C0000}"/>
    <cellStyle name="Normal 5 2 2 2 4 2 2_CountryRegionMap" xfId="35039" xr:uid="{00000000-0005-0000-0000-00009F6C0000}"/>
    <cellStyle name="Normal 5 2 2 2 4 2 3" xfId="14307" xr:uid="{00000000-0005-0000-0000-0000A06C0000}"/>
    <cellStyle name="Normal 5 2 2 2 4 2 3 2" xfId="27751" xr:uid="{00000000-0005-0000-0000-0000A16C0000}"/>
    <cellStyle name="Normal 5 2 2 2 4 2 3_CountryRegionMap" xfId="35040" xr:uid="{00000000-0005-0000-0000-0000A26C0000}"/>
    <cellStyle name="Normal 5 2 2 2 4 2 4" xfId="27752" xr:uid="{00000000-0005-0000-0000-0000A36C0000}"/>
    <cellStyle name="Normal 5 2 2 2 4 2_Attribute (16-17)" xfId="14308" xr:uid="{00000000-0005-0000-0000-0000A46C0000}"/>
    <cellStyle name="Normal 5 2 2 2 4 3" xfId="14309" xr:uid="{00000000-0005-0000-0000-0000A56C0000}"/>
    <cellStyle name="Normal 5 2 2 2 4 3 2" xfId="27753" xr:uid="{00000000-0005-0000-0000-0000A66C0000}"/>
    <cellStyle name="Normal 5 2 2 2 4 3_CountryRegionMap" xfId="35041" xr:uid="{00000000-0005-0000-0000-0000A76C0000}"/>
    <cellStyle name="Normal 5 2 2 2 4 4" xfId="27754" xr:uid="{00000000-0005-0000-0000-0000A86C0000}"/>
    <cellStyle name="Normal 5 2 2 2 4 5" xfId="27755" xr:uid="{00000000-0005-0000-0000-0000A96C0000}"/>
    <cellStyle name="Normal 5 2 2 2 4 6" xfId="27756" xr:uid="{00000000-0005-0000-0000-0000AA6C0000}"/>
    <cellStyle name="Normal 5 2 2 2 4 7" xfId="27757" xr:uid="{00000000-0005-0000-0000-0000AB6C0000}"/>
    <cellStyle name="Normal 5 2 2 2 4_Attribute (16-17)" xfId="14310" xr:uid="{00000000-0005-0000-0000-0000AC6C0000}"/>
    <cellStyle name="Normal 5 2 2 2 5" xfId="14311" xr:uid="{00000000-0005-0000-0000-0000AD6C0000}"/>
    <cellStyle name="Normal 5 2 2 2 6" xfId="14312" xr:uid="{00000000-0005-0000-0000-0000AE6C0000}"/>
    <cellStyle name="Normal 5 2 2 2 6 2" xfId="14313" xr:uid="{00000000-0005-0000-0000-0000AF6C0000}"/>
    <cellStyle name="Normal 5 2 2 2 6 2 2" xfId="14314" xr:uid="{00000000-0005-0000-0000-0000B06C0000}"/>
    <cellStyle name="Normal 5 2 2 2 6 2 2 2" xfId="27758" xr:uid="{00000000-0005-0000-0000-0000B16C0000}"/>
    <cellStyle name="Normal 5 2 2 2 6 2 2_CountryRegionMap" xfId="35042" xr:uid="{00000000-0005-0000-0000-0000B26C0000}"/>
    <cellStyle name="Normal 5 2 2 2 6 2 3" xfId="14315" xr:uid="{00000000-0005-0000-0000-0000B36C0000}"/>
    <cellStyle name="Normal 5 2 2 2 6 2 3 2" xfId="27759" xr:uid="{00000000-0005-0000-0000-0000B46C0000}"/>
    <cellStyle name="Normal 5 2 2 2 6 2 3_CountryRegionMap" xfId="35043" xr:uid="{00000000-0005-0000-0000-0000B56C0000}"/>
    <cellStyle name="Normal 5 2 2 2 6 2 4" xfId="27760" xr:uid="{00000000-0005-0000-0000-0000B66C0000}"/>
    <cellStyle name="Normal 5 2 2 2 6 2_Attribute (16-17)" xfId="14316" xr:uid="{00000000-0005-0000-0000-0000B76C0000}"/>
    <cellStyle name="Normal 5 2 2 2 6 3" xfId="14317" xr:uid="{00000000-0005-0000-0000-0000B86C0000}"/>
    <cellStyle name="Normal 5 2 2 2 6 3 2" xfId="27761" xr:uid="{00000000-0005-0000-0000-0000B96C0000}"/>
    <cellStyle name="Normal 5 2 2 2 6 3_CountryRegionMap" xfId="35044" xr:uid="{00000000-0005-0000-0000-0000BA6C0000}"/>
    <cellStyle name="Normal 5 2 2 2 6 4" xfId="27762" xr:uid="{00000000-0005-0000-0000-0000BB6C0000}"/>
    <cellStyle name="Normal 5 2 2 2 6_Attribute (16-17)" xfId="14318" xr:uid="{00000000-0005-0000-0000-0000BC6C0000}"/>
    <cellStyle name="Normal 5 2 2 2 7" xfId="14319" xr:uid="{00000000-0005-0000-0000-0000BD6C0000}"/>
    <cellStyle name="Normal 5 2 2 2 7 2" xfId="14320" xr:uid="{00000000-0005-0000-0000-0000BE6C0000}"/>
    <cellStyle name="Normal 5 2 2 2 7 2 2" xfId="14321" xr:uid="{00000000-0005-0000-0000-0000BF6C0000}"/>
    <cellStyle name="Normal 5 2 2 2 7 2 2 2" xfId="27763" xr:uid="{00000000-0005-0000-0000-0000C06C0000}"/>
    <cellStyle name="Normal 5 2 2 2 7 2 2_CountryRegionMap" xfId="35045" xr:uid="{00000000-0005-0000-0000-0000C16C0000}"/>
    <cellStyle name="Normal 5 2 2 2 7 2 3" xfId="14322" xr:uid="{00000000-0005-0000-0000-0000C26C0000}"/>
    <cellStyle name="Normal 5 2 2 2 7 2 3 2" xfId="27764" xr:uid="{00000000-0005-0000-0000-0000C36C0000}"/>
    <cellStyle name="Normal 5 2 2 2 7 2 3_CountryRegionMap" xfId="35046" xr:uid="{00000000-0005-0000-0000-0000C46C0000}"/>
    <cellStyle name="Normal 5 2 2 2 7 2 4" xfId="27765" xr:uid="{00000000-0005-0000-0000-0000C56C0000}"/>
    <cellStyle name="Normal 5 2 2 2 7 2_Attribute (16-17)" xfId="14323" xr:uid="{00000000-0005-0000-0000-0000C66C0000}"/>
    <cellStyle name="Normal 5 2 2 2 7 3" xfId="14324" xr:uid="{00000000-0005-0000-0000-0000C76C0000}"/>
    <cellStyle name="Normal 5 2 2 2 7 3 2" xfId="27766" xr:uid="{00000000-0005-0000-0000-0000C86C0000}"/>
    <cellStyle name="Normal 5 2 2 2 7 3_CountryRegionMap" xfId="35047" xr:uid="{00000000-0005-0000-0000-0000C96C0000}"/>
    <cellStyle name="Normal 5 2 2 2 7 4" xfId="14325" xr:uid="{00000000-0005-0000-0000-0000CA6C0000}"/>
    <cellStyle name="Normal 5 2 2 2 7 4 2" xfId="27767" xr:uid="{00000000-0005-0000-0000-0000CB6C0000}"/>
    <cellStyle name="Normal 5 2 2 2 7 4_CountryRegionMap" xfId="35048" xr:uid="{00000000-0005-0000-0000-0000CC6C0000}"/>
    <cellStyle name="Normal 5 2 2 2 7 5" xfId="27768" xr:uid="{00000000-0005-0000-0000-0000CD6C0000}"/>
    <cellStyle name="Normal 5 2 2 2 7_Attribute (16-17)" xfId="14326" xr:uid="{00000000-0005-0000-0000-0000CE6C0000}"/>
    <cellStyle name="Normal 5 2 2 2 8" xfId="14327" xr:uid="{00000000-0005-0000-0000-0000CF6C0000}"/>
    <cellStyle name="Normal 5 2 2 2 8 2" xfId="14328" xr:uid="{00000000-0005-0000-0000-0000D06C0000}"/>
    <cellStyle name="Normal 5 2 2 2 8 2 2" xfId="27769" xr:uid="{00000000-0005-0000-0000-0000D16C0000}"/>
    <cellStyle name="Normal 5 2 2 2 8 2_CountryRegionMap" xfId="35049" xr:uid="{00000000-0005-0000-0000-0000D26C0000}"/>
    <cellStyle name="Normal 5 2 2 2 8 3" xfId="14329" xr:uid="{00000000-0005-0000-0000-0000D36C0000}"/>
    <cellStyle name="Normal 5 2 2 2 8 3 2" xfId="27770" xr:uid="{00000000-0005-0000-0000-0000D46C0000}"/>
    <cellStyle name="Normal 5 2 2 2 8 3_CountryRegionMap" xfId="35050" xr:uid="{00000000-0005-0000-0000-0000D56C0000}"/>
    <cellStyle name="Normal 5 2 2 2 8 4" xfId="27771" xr:uid="{00000000-0005-0000-0000-0000D66C0000}"/>
    <cellStyle name="Normal 5 2 2 2 8_Attribute (16-17)" xfId="14330" xr:uid="{00000000-0005-0000-0000-0000D76C0000}"/>
    <cellStyle name="Normal 5 2 2 2 9" xfId="14331" xr:uid="{00000000-0005-0000-0000-0000D86C0000}"/>
    <cellStyle name="Normal 5 2 2 2 9 2" xfId="27772" xr:uid="{00000000-0005-0000-0000-0000D96C0000}"/>
    <cellStyle name="Normal 5 2 2 2 9_CountryRegionMap" xfId="35051" xr:uid="{00000000-0005-0000-0000-0000DA6C0000}"/>
    <cellStyle name="Normal 5 2 2 2_Attribute (16-17)" xfId="14332" xr:uid="{00000000-0005-0000-0000-0000DB6C0000}"/>
    <cellStyle name="Normal 5 2 2 3" xfId="14333" xr:uid="{00000000-0005-0000-0000-0000DC6C0000}"/>
    <cellStyle name="Normal 5 2 2 3 10" xfId="27773" xr:uid="{00000000-0005-0000-0000-0000DD6C0000}"/>
    <cellStyle name="Normal 5 2 2 3 2" xfId="14334" xr:uid="{00000000-0005-0000-0000-0000DE6C0000}"/>
    <cellStyle name="Normal 5 2 2 3 2 2" xfId="14335" xr:uid="{00000000-0005-0000-0000-0000DF6C0000}"/>
    <cellStyle name="Normal 5 2 2 3 2 2 2" xfId="14336" xr:uid="{00000000-0005-0000-0000-0000E06C0000}"/>
    <cellStyle name="Normal 5 2 2 3 2 2 2 2" xfId="27774" xr:uid="{00000000-0005-0000-0000-0000E16C0000}"/>
    <cellStyle name="Normal 5 2 2 3 2 2 2_CountryRegionMap" xfId="35052" xr:uid="{00000000-0005-0000-0000-0000E26C0000}"/>
    <cellStyle name="Normal 5 2 2 3 2 2 3" xfId="14337" xr:uid="{00000000-0005-0000-0000-0000E36C0000}"/>
    <cellStyle name="Normal 5 2 2 3 2 2 3 2" xfId="27775" xr:uid="{00000000-0005-0000-0000-0000E46C0000}"/>
    <cellStyle name="Normal 5 2 2 3 2 2 3_CountryRegionMap" xfId="35053" xr:uid="{00000000-0005-0000-0000-0000E56C0000}"/>
    <cellStyle name="Normal 5 2 2 3 2 2 4" xfId="27776" xr:uid="{00000000-0005-0000-0000-0000E66C0000}"/>
    <cellStyle name="Normal 5 2 2 3 2 2_Attribute (16-17)" xfId="14338" xr:uid="{00000000-0005-0000-0000-0000E76C0000}"/>
    <cellStyle name="Normal 5 2 2 3 2 3" xfId="14339" xr:uid="{00000000-0005-0000-0000-0000E86C0000}"/>
    <cellStyle name="Normal 5 2 2 3 2 3 2" xfId="27777" xr:uid="{00000000-0005-0000-0000-0000E96C0000}"/>
    <cellStyle name="Normal 5 2 2 3 2 3_CountryRegionMap" xfId="35054" xr:uid="{00000000-0005-0000-0000-0000EA6C0000}"/>
    <cellStyle name="Normal 5 2 2 3 2 4" xfId="27778" xr:uid="{00000000-0005-0000-0000-0000EB6C0000}"/>
    <cellStyle name="Normal 5 2 2 3 2 5" xfId="27779" xr:uid="{00000000-0005-0000-0000-0000EC6C0000}"/>
    <cellStyle name="Normal 5 2 2 3 2 6" xfId="27780" xr:uid="{00000000-0005-0000-0000-0000ED6C0000}"/>
    <cellStyle name="Normal 5 2 2 3 2 7" xfId="27781" xr:uid="{00000000-0005-0000-0000-0000EE6C0000}"/>
    <cellStyle name="Normal 5 2 2 3 2_Attribute (16-17)" xfId="14340" xr:uid="{00000000-0005-0000-0000-0000EF6C0000}"/>
    <cellStyle name="Normal 5 2 2 3 3" xfId="14341" xr:uid="{00000000-0005-0000-0000-0000F06C0000}"/>
    <cellStyle name="Normal 5 2 2 3 3 2" xfId="14342" xr:uid="{00000000-0005-0000-0000-0000F16C0000}"/>
    <cellStyle name="Normal 5 2 2 3 3 2 2" xfId="14343" xr:uid="{00000000-0005-0000-0000-0000F26C0000}"/>
    <cellStyle name="Normal 5 2 2 3 3 2 2 2" xfId="27782" xr:uid="{00000000-0005-0000-0000-0000F36C0000}"/>
    <cellStyle name="Normal 5 2 2 3 3 2 2_CountryRegionMap" xfId="35055" xr:uid="{00000000-0005-0000-0000-0000F46C0000}"/>
    <cellStyle name="Normal 5 2 2 3 3 2 3" xfId="14344" xr:uid="{00000000-0005-0000-0000-0000F56C0000}"/>
    <cellStyle name="Normal 5 2 2 3 3 2 3 2" xfId="27783" xr:uid="{00000000-0005-0000-0000-0000F66C0000}"/>
    <cellStyle name="Normal 5 2 2 3 3 2 3_CountryRegionMap" xfId="35056" xr:uid="{00000000-0005-0000-0000-0000F76C0000}"/>
    <cellStyle name="Normal 5 2 2 3 3 2 4" xfId="27784" xr:uid="{00000000-0005-0000-0000-0000F86C0000}"/>
    <cellStyle name="Normal 5 2 2 3 3 2_Attribute (16-17)" xfId="14345" xr:uid="{00000000-0005-0000-0000-0000F96C0000}"/>
    <cellStyle name="Normal 5 2 2 3 3 3" xfId="14346" xr:uid="{00000000-0005-0000-0000-0000FA6C0000}"/>
    <cellStyle name="Normal 5 2 2 3 3 3 2" xfId="27785" xr:uid="{00000000-0005-0000-0000-0000FB6C0000}"/>
    <cellStyle name="Normal 5 2 2 3 3 3_CountryRegionMap" xfId="35057" xr:uid="{00000000-0005-0000-0000-0000FC6C0000}"/>
    <cellStyle name="Normal 5 2 2 3 3 4" xfId="27786" xr:uid="{00000000-0005-0000-0000-0000FD6C0000}"/>
    <cellStyle name="Normal 5 2 2 3 3 5" xfId="27787" xr:uid="{00000000-0005-0000-0000-0000FE6C0000}"/>
    <cellStyle name="Normal 5 2 2 3 3 6" xfId="27788" xr:uid="{00000000-0005-0000-0000-0000FF6C0000}"/>
    <cellStyle name="Normal 5 2 2 3 3 7" xfId="27789" xr:uid="{00000000-0005-0000-0000-0000006D0000}"/>
    <cellStyle name="Normal 5 2 2 3 3_Attribute (16-17)" xfId="14347" xr:uid="{00000000-0005-0000-0000-0000016D0000}"/>
    <cellStyle name="Normal 5 2 2 3 4" xfId="14348" xr:uid="{00000000-0005-0000-0000-0000026D0000}"/>
    <cellStyle name="Normal 5 2 2 3 4 2" xfId="14349" xr:uid="{00000000-0005-0000-0000-0000036D0000}"/>
    <cellStyle name="Normal 5 2 2 3 4 2 2" xfId="14350" xr:uid="{00000000-0005-0000-0000-0000046D0000}"/>
    <cellStyle name="Normal 5 2 2 3 4 2 2 2" xfId="27790" xr:uid="{00000000-0005-0000-0000-0000056D0000}"/>
    <cellStyle name="Normal 5 2 2 3 4 2 2_CountryRegionMap" xfId="35058" xr:uid="{00000000-0005-0000-0000-0000066D0000}"/>
    <cellStyle name="Normal 5 2 2 3 4 2 3" xfId="14351" xr:uid="{00000000-0005-0000-0000-0000076D0000}"/>
    <cellStyle name="Normal 5 2 2 3 4 2 3 2" xfId="27791" xr:uid="{00000000-0005-0000-0000-0000086D0000}"/>
    <cellStyle name="Normal 5 2 2 3 4 2 3_CountryRegionMap" xfId="35059" xr:uid="{00000000-0005-0000-0000-0000096D0000}"/>
    <cellStyle name="Normal 5 2 2 3 4 2 4" xfId="27792" xr:uid="{00000000-0005-0000-0000-00000A6D0000}"/>
    <cellStyle name="Normal 5 2 2 3 4 2_Attribute (16-17)" xfId="14352" xr:uid="{00000000-0005-0000-0000-00000B6D0000}"/>
    <cellStyle name="Normal 5 2 2 3 4 3" xfId="14353" xr:uid="{00000000-0005-0000-0000-00000C6D0000}"/>
    <cellStyle name="Normal 5 2 2 3 4 3 2" xfId="27793" xr:uid="{00000000-0005-0000-0000-00000D6D0000}"/>
    <cellStyle name="Normal 5 2 2 3 4 3_CountryRegionMap" xfId="35060" xr:uid="{00000000-0005-0000-0000-00000E6D0000}"/>
    <cellStyle name="Normal 5 2 2 3 4 4" xfId="27794" xr:uid="{00000000-0005-0000-0000-00000F6D0000}"/>
    <cellStyle name="Normal 5 2 2 3 4 5" xfId="27795" xr:uid="{00000000-0005-0000-0000-0000106D0000}"/>
    <cellStyle name="Normal 5 2 2 3 4 6" xfId="27796" xr:uid="{00000000-0005-0000-0000-0000116D0000}"/>
    <cellStyle name="Normal 5 2 2 3 4 7" xfId="27797" xr:uid="{00000000-0005-0000-0000-0000126D0000}"/>
    <cellStyle name="Normal 5 2 2 3 4_Attribute (16-17)" xfId="14354" xr:uid="{00000000-0005-0000-0000-0000136D0000}"/>
    <cellStyle name="Normal 5 2 2 3 5" xfId="14355" xr:uid="{00000000-0005-0000-0000-0000146D0000}"/>
    <cellStyle name="Normal 5 2 2 3 6" xfId="14356" xr:uid="{00000000-0005-0000-0000-0000156D0000}"/>
    <cellStyle name="Normal 5 2 2 3 6 2" xfId="14357" xr:uid="{00000000-0005-0000-0000-0000166D0000}"/>
    <cellStyle name="Normal 5 2 2 3 6 2 2" xfId="14358" xr:uid="{00000000-0005-0000-0000-0000176D0000}"/>
    <cellStyle name="Normal 5 2 2 3 6 2 2 2" xfId="27798" xr:uid="{00000000-0005-0000-0000-0000186D0000}"/>
    <cellStyle name="Normal 5 2 2 3 6 2 2_CountryRegionMap" xfId="35061" xr:uid="{00000000-0005-0000-0000-0000196D0000}"/>
    <cellStyle name="Normal 5 2 2 3 6 2 3" xfId="14359" xr:uid="{00000000-0005-0000-0000-00001A6D0000}"/>
    <cellStyle name="Normal 5 2 2 3 6 2 3 2" xfId="27799" xr:uid="{00000000-0005-0000-0000-00001B6D0000}"/>
    <cellStyle name="Normal 5 2 2 3 6 2 3_CountryRegionMap" xfId="35062" xr:uid="{00000000-0005-0000-0000-00001C6D0000}"/>
    <cellStyle name="Normal 5 2 2 3 6 2 4" xfId="27800" xr:uid="{00000000-0005-0000-0000-00001D6D0000}"/>
    <cellStyle name="Normal 5 2 2 3 6 2_Attribute (16-17)" xfId="14360" xr:uid="{00000000-0005-0000-0000-00001E6D0000}"/>
    <cellStyle name="Normal 5 2 2 3 6 3" xfId="14361" xr:uid="{00000000-0005-0000-0000-00001F6D0000}"/>
    <cellStyle name="Normal 5 2 2 3 6 3 2" xfId="27801" xr:uid="{00000000-0005-0000-0000-0000206D0000}"/>
    <cellStyle name="Normal 5 2 2 3 6 3_CountryRegionMap" xfId="35063" xr:uid="{00000000-0005-0000-0000-0000216D0000}"/>
    <cellStyle name="Normal 5 2 2 3 6 4" xfId="27802" xr:uid="{00000000-0005-0000-0000-0000226D0000}"/>
    <cellStyle name="Normal 5 2 2 3 6_Attribute (16-17)" xfId="14362" xr:uid="{00000000-0005-0000-0000-0000236D0000}"/>
    <cellStyle name="Normal 5 2 2 3 7" xfId="14363" xr:uid="{00000000-0005-0000-0000-0000246D0000}"/>
    <cellStyle name="Normal 5 2 2 3 7 2" xfId="14364" xr:uid="{00000000-0005-0000-0000-0000256D0000}"/>
    <cellStyle name="Normal 5 2 2 3 7 2 2" xfId="14365" xr:uid="{00000000-0005-0000-0000-0000266D0000}"/>
    <cellStyle name="Normal 5 2 2 3 7 2 2 2" xfId="27803" xr:uid="{00000000-0005-0000-0000-0000276D0000}"/>
    <cellStyle name="Normal 5 2 2 3 7 2 2_CountryRegionMap" xfId="35064" xr:uid="{00000000-0005-0000-0000-0000286D0000}"/>
    <cellStyle name="Normal 5 2 2 3 7 2 3" xfId="14366" xr:uid="{00000000-0005-0000-0000-0000296D0000}"/>
    <cellStyle name="Normal 5 2 2 3 7 2 3 2" xfId="27804" xr:uid="{00000000-0005-0000-0000-00002A6D0000}"/>
    <cellStyle name="Normal 5 2 2 3 7 2 3_CountryRegionMap" xfId="35065" xr:uid="{00000000-0005-0000-0000-00002B6D0000}"/>
    <cellStyle name="Normal 5 2 2 3 7 2 4" xfId="27805" xr:uid="{00000000-0005-0000-0000-00002C6D0000}"/>
    <cellStyle name="Normal 5 2 2 3 7 2_Attribute (16-17)" xfId="14367" xr:uid="{00000000-0005-0000-0000-00002D6D0000}"/>
    <cellStyle name="Normal 5 2 2 3 7 3" xfId="14368" xr:uid="{00000000-0005-0000-0000-00002E6D0000}"/>
    <cellStyle name="Normal 5 2 2 3 7 3 2" xfId="27806" xr:uid="{00000000-0005-0000-0000-00002F6D0000}"/>
    <cellStyle name="Normal 5 2 2 3 7 3_CountryRegionMap" xfId="35066" xr:uid="{00000000-0005-0000-0000-0000306D0000}"/>
    <cellStyle name="Normal 5 2 2 3 7 4" xfId="14369" xr:uid="{00000000-0005-0000-0000-0000316D0000}"/>
    <cellStyle name="Normal 5 2 2 3 7 4 2" xfId="27807" xr:uid="{00000000-0005-0000-0000-0000326D0000}"/>
    <cellStyle name="Normal 5 2 2 3 7 4_CountryRegionMap" xfId="35067" xr:uid="{00000000-0005-0000-0000-0000336D0000}"/>
    <cellStyle name="Normal 5 2 2 3 7 5" xfId="27808" xr:uid="{00000000-0005-0000-0000-0000346D0000}"/>
    <cellStyle name="Normal 5 2 2 3 7_Attribute (16-17)" xfId="14370" xr:uid="{00000000-0005-0000-0000-0000356D0000}"/>
    <cellStyle name="Normal 5 2 2 3 8" xfId="14371" xr:uid="{00000000-0005-0000-0000-0000366D0000}"/>
    <cellStyle name="Normal 5 2 2 3 8 2" xfId="14372" xr:uid="{00000000-0005-0000-0000-0000376D0000}"/>
    <cellStyle name="Normal 5 2 2 3 8 2 2" xfId="27809" xr:uid="{00000000-0005-0000-0000-0000386D0000}"/>
    <cellStyle name="Normal 5 2 2 3 8 2_CountryRegionMap" xfId="35068" xr:uid="{00000000-0005-0000-0000-0000396D0000}"/>
    <cellStyle name="Normal 5 2 2 3 8 3" xfId="14373" xr:uid="{00000000-0005-0000-0000-00003A6D0000}"/>
    <cellStyle name="Normal 5 2 2 3 8 3 2" xfId="27810" xr:uid="{00000000-0005-0000-0000-00003B6D0000}"/>
    <cellStyle name="Normal 5 2 2 3 8 3_CountryRegionMap" xfId="35069" xr:uid="{00000000-0005-0000-0000-00003C6D0000}"/>
    <cellStyle name="Normal 5 2 2 3 8 4" xfId="27811" xr:uid="{00000000-0005-0000-0000-00003D6D0000}"/>
    <cellStyle name="Normal 5 2 2 3 8_Attribute (16-17)" xfId="14374" xr:uid="{00000000-0005-0000-0000-00003E6D0000}"/>
    <cellStyle name="Normal 5 2 2 3 9" xfId="14375" xr:uid="{00000000-0005-0000-0000-00003F6D0000}"/>
    <cellStyle name="Normal 5 2 2 3 9 2" xfId="27812" xr:uid="{00000000-0005-0000-0000-0000406D0000}"/>
    <cellStyle name="Normal 5 2 2 3 9_CountryRegionMap" xfId="35070" xr:uid="{00000000-0005-0000-0000-0000416D0000}"/>
    <cellStyle name="Normal 5 2 2 3_Attribute (16-17)" xfId="14376" xr:uid="{00000000-0005-0000-0000-0000426D0000}"/>
    <cellStyle name="Normal 5 2 2 4" xfId="14377" xr:uid="{00000000-0005-0000-0000-0000436D0000}"/>
    <cellStyle name="Normal 5 2 2 4 2" xfId="14378" xr:uid="{00000000-0005-0000-0000-0000446D0000}"/>
    <cellStyle name="Normal 5 2 2 4 2 2" xfId="14379" xr:uid="{00000000-0005-0000-0000-0000456D0000}"/>
    <cellStyle name="Normal 5 2 2 4 2 2 2" xfId="27813" xr:uid="{00000000-0005-0000-0000-0000466D0000}"/>
    <cellStyle name="Normal 5 2 2 4 2 2_CountryRegionMap" xfId="35071" xr:uid="{00000000-0005-0000-0000-0000476D0000}"/>
    <cellStyle name="Normal 5 2 2 4 2 3" xfId="14380" xr:uid="{00000000-0005-0000-0000-0000486D0000}"/>
    <cellStyle name="Normal 5 2 2 4 2 3 2" xfId="27814" xr:uid="{00000000-0005-0000-0000-0000496D0000}"/>
    <cellStyle name="Normal 5 2 2 4 2 3_CountryRegionMap" xfId="35072" xr:uid="{00000000-0005-0000-0000-00004A6D0000}"/>
    <cellStyle name="Normal 5 2 2 4 2 4" xfId="27815" xr:uid="{00000000-0005-0000-0000-00004B6D0000}"/>
    <cellStyle name="Normal 5 2 2 4 2_Attribute (16-17)" xfId="14381" xr:uid="{00000000-0005-0000-0000-00004C6D0000}"/>
    <cellStyle name="Normal 5 2 2 4 3" xfId="14382" xr:uid="{00000000-0005-0000-0000-00004D6D0000}"/>
    <cellStyle name="Normal 5 2 2 4 3 2" xfId="27816" xr:uid="{00000000-0005-0000-0000-00004E6D0000}"/>
    <cellStyle name="Normal 5 2 2 4 3_CountryRegionMap" xfId="35073" xr:uid="{00000000-0005-0000-0000-00004F6D0000}"/>
    <cellStyle name="Normal 5 2 2 4 4" xfId="27817" xr:uid="{00000000-0005-0000-0000-0000506D0000}"/>
    <cellStyle name="Normal 5 2 2 4 5" xfId="27818" xr:uid="{00000000-0005-0000-0000-0000516D0000}"/>
    <cellStyle name="Normal 5 2 2 4 6" xfId="27819" xr:uid="{00000000-0005-0000-0000-0000526D0000}"/>
    <cellStyle name="Normal 5 2 2 4 7" xfId="27820" xr:uid="{00000000-0005-0000-0000-0000536D0000}"/>
    <cellStyle name="Normal 5 2 2 4_Attribute (16-17)" xfId="14383" xr:uid="{00000000-0005-0000-0000-0000546D0000}"/>
    <cellStyle name="Normal 5 2 2 5" xfId="14384" xr:uid="{00000000-0005-0000-0000-0000556D0000}"/>
    <cellStyle name="Normal 5 2 2 5 2" xfId="14385" xr:uid="{00000000-0005-0000-0000-0000566D0000}"/>
    <cellStyle name="Normal 5 2 2 5 2 2" xfId="14386" xr:uid="{00000000-0005-0000-0000-0000576D0000}"/>
    <cellStyle name="Normal 5 2 2 5 2 2 2" xfId="27821" xr:uid="{00000000-0005-0000-0000-0000586D0000}"/>
    <cellStyle name="Normal 5 2 2 5 2 2_CountryRegionMap" xfId="35074" xr:uid="{00000000-0005-0000-0000-0000596D0000}"/>
    <cellStyle name="Normal 5 2 2 5 2 3" xfId="14387" xr:uid="{00000000-0005-0000-0000-00005A6D0000}"/>
    <cellStyle name="Normal 5 2 2 5 2 3 2" xfId="27822" xr:uid="{00000000-0005-0000-0000-00005B6D0000}"/>
    <cellStyle name="Normal 5 2 2 5 2 3_CountryRegionMap" xfId="35075" xr:uid="{00000000-0005-0000-0000-00005C6D0000}"/>
    <cellStyle name="Normal 5 2 2 5 2 4" xfId="27823" xr:uid="{00000000-0005-0000-0000-00005D6D0000}"/>
    <cellStyle name="Normal 5 2 2 5 2_Attribute (16-17)" xfId="14388" xr:uid="{00000000-0005-0000-0000-00005E6D0000}"/>
    <cellStyle name="Normal 5 2 2 5 3" xfId="14389" xr:uid="{00000000-0005-0000-0000-00005F6D0000}"/>
    <cellStyle name="Normal 5 2 2 5 3 2" xfId="27824" xr:uid="{00000000-0005-0000-0000-0000606D0000}"/>
    <cellStyle name="Normal 5 2 2 5 3_CountryRegionMap" xfId="35076" xr:uid="{00000000-0005-0000-0000-0000616D0000}"/>
    <cellStyle name="Normal 5 2 2 5 4" xfId="27825" xr:uid="{00000000-0005-0000-0000-0000626D0000}"/>
    <cellStyle name="Normal 5 2 2 5 5" xfId="27826" xr:uid="{00000000-0005-0000-0000-0000636D0000}"/>
    <cellStyle name="Normal 5 2 2 5 6" xfId="27827" xr:uid="{00000000-0005-0000-0000-0000646D0000}"/>
    <cellStyle name="Normal 5 2 2 5 7" xfId="27828" xr:uid="{00000000-0005-0000-0000-0000656D0000}"/>
    <cellStyle name="Normal 5 2 2 5_Attribute (16-17)" xfId="14390" xr:uid="{00000000-0005-0000-0000-0000666D0000}"/>
    <cellStyle name="Normal 5 2 2 6" xfId="14391" xr:uid="{00000000-0005-0000-0000-0000676D0000}"/>
    <cellStyle name="Normal 5 2 2 6 2" xfId="14392" xr:uid="{00000000-0005-0000-0000-0000686D0000}"/>
    <cellStyle name="Normal 5 2 2 6 2 2" xfId="14393" xr:uid="{00000000-0005-0000-0000-0000696D0000}"/>
    <cellStyle name="Normal 5 2 2 6 2 2 2" xfId="27829" xr:uid="{00000000-0005-0000-0000-00006A6D0000}"/>
    <cellStyle name="Normal 5 2 2 6 2 2_CountryRegionMap" xfId="35077" xr:uid="{00000000-0005-0000-0000-00006B6D0000}"/>
    <cellStyle name="Normal 5 2 2 6 2 3" xfId="14394" xr:uid="{00000000-0005-0000-0000-00006C6D0000}"/>
    <cellStyle name="Normal 5 2 2 6 2 3 2" xfId="27830" xr:uid="{00000000-0005-0000-0000-00006D6D0000}"/>
    <cellStyle name="Normal 5 2 2 6 2 3_CountryRegionMap" xfId="35078" xr:uid="{00000000-0005-0000-0000-00006E6D0000}"/>
    <cellStyle name="Normal 5 2 2 6 2 4" xfId="27831" xr:uid="{00000000-0005-0000-0000-00006F6D0000}"/>
    <cellStyle name="Normal 5 2 2 6 2_Attribute (16-17)" xfId="14395" xr:uid="{00000000-0005-0000-0000-0000706D0000}"/>
    <cellStyle name="Normal 5 2 2 6 3" xfId="14396" xr:uid="{00000000-0005-0000-0000-0000716D0000}"/>
    <cellStyle name="Normal 5 2 2 6 3 2" xfId="27832" xr:uid="{00000000-0005-0000-0000-0000726D0000}"/>
    <cellStyle name="Normal 5 2 2 6 3_CountryRegionMap" xfId="35079" xr:uid="{00000000-0005-0000-0000-0000736D0000}"/>
    <cellStyle name="Normal 5 2 2 6 4" xfId="27833" xr:uid="{00000000-0005-0000-0000-0000746D0000}"/>
    <cellStyle name="Normal 5 2 2 6 5" xfId="27834" xr:uid="{00000000-0005-0000-0000-0000756D0000}"/>
    <cellStyle name="Normal 5 2 2 6 6" xfId="27835" xr:uid="{00000000-0005-0000-0000-0000766D0000}"/>
    <cellStyle name="Normal 5 2 2 6 7" xfId="27836" xr:uid="{00000000-0005-0000-0000-0000776D0000}"/>
    <cellStyle name="Normal 5 2 2 6_Attribute (16-17)" xfId="14397" xr:uid="{00000000-0005-0000-0000-0000786D0000}"/>
    <cellStyle name="Normal 5 2 2 7" xfId="14398" xr:uid="{00000000-0005-0000-0000-0000796D0000}"/>
    <cellStyle name="Normal 5 2 2 8" xfId="14399" xr:uid="{00000000-0005-0000-0000-00007A6D0000}"/>
    <cellStyle name="Normal 5 2 2 8 2" xfId="14400" xr:uid="{00000000-0005-0000-0000-00007B6D0000}"/>
    <cellStyle name="Normal 5 2 2 8 2 2" xfId="14401" xr:uid="{00000000-0005-0000-0000-00007C6D0000}"/>
    <cellStyle name="Normal 5 2 2 8 2 2 2" xfId="27837" xr:uid="{00000000-0005-0000-0000-00007D6D0000}"/>
    <cellStyle name="Normal 5 2 2 8 2 2_CountryRegionMap" xfId="35080" xr:uid="{00000000-0005-0000-0000-00007E6D0000}"/>
    <cellStyle name="Normal 5 2 2 8 2 3" xfId="14402" xr:uid="{00000000-0005-0000-0000-00007F6D0000}"/>
    <cellStyle name="Normal 5 2 2 8 2 3 2" xfId="27838" xr:uid="{00000000-0005-0000-0000-0000806D0000}"/>
    <cellStyle name="Normal 5 2 2 8 2 3_CountryRegionMap" xfId="35081" xr:uid="{00000000-0005-0000-0000-0000816D0000}"/>
    <cellStyle name="Normal 5 2 2 8 2 4" xfId="27839" xr:uid="{00000000-0005-0000-0000-0000826D0000}"/>
    <cellStyle name="Normal 5 2 2 8 2_Attribute (16-17)" xfId="14403" xr:uid="{00000000-0005-0000-0000-0000836D0000}"/>
    <cellStyle name="Normal 5 2 2 8 3" xfId="14404" xr:uid="{00000000-0005-0000-0000-0000846D0000}"/>
    <cellStyle name="Normal 5 2 2 8 3 2" xfId="27840" xr:uid="{00000000-0005-0000-0000-0000856D0000}"/>
    <cellStyle name="Normal 5 2 2 8 3_CountryRegionMap" xfId="35082" xr:uid="{00000000-0005-0000-0000-0000866D0000}"/>
    <cellStyle name="Normal 5 2 2 8 4" xfId="27841" xr:uid="{00000000-0005-0000-0000-0000876D0000}"/>
    <cellStyle name="Normal 5 2 2 8_Attribute (16-17)" xfId="14405" xr:uid="{00000000-0005-0000-0000-0000886D0000}"/>
    <cellStyle name="Normal 5 2 2 9" xfId="14406" xr:uid="{00000000-0005-0000-0000-0000896D0000}"/>
    <cellStyle name="Normal 5 2 2 9 2" xfId="14407" xr:uid="{00000000-0005-0000-0000-00008A6D0000}"/>
    <cellStyle name="Normal 5 2 2 9 2 2" xfId="14408" xr:uid="{00000000-0005-0000-0000-00008B6D0000}"/>
    <cellStyle name="Normal 5 2 2 9 2 2 2" xfId="27842" xr:uid="{00000000-0005-0000-0000-00008C6D0000}"/>
    <cellStyle name="Normal 5 2 2 9 2 2_CountryRegionMap" xfId="35083" xr:uid="{00000000-0005-0000-0000-00008D6D0000}"/>
    <cellStyle name="Normal 5 2 2 9 2 3" xfId="14409" xr:uid="{00000000-0005-0000-0000-00008E6D0000}"/>
    <cellStyle name="Normal 5 2 2 9 2 3 2" xfId="27843" xr:uid="{00000000-0005-0000-0000-00008F6D0000}"/>
    <cellStyle name="Normal 5 2 2 9 2 3_CountryRegionMap" xfId="35084" xr:uid="{00000000-0005-0000-0000-0000906D0000}"/>
    <cellStyle name="Normal 5 2 2 9 2 4" xfId="27844" xr:uid="{00000000-0005-0000-0000-0000916D0000}"/>
    <cellStyle name="Normal 5 2 2 9 2_Attribute (16-17)" xfId="14410" xr:uid="{00000000-0005-0000-0000-0000926D0000}"/>
    <cellStyle name="Normal 5 2 2 9 3" xfId="14411" xr:uid="{00000000-0005-0000-0000-0000936D0000}"/>
    <cellStyle name="Normal 5 2 2 9 3 2" xfId="27845" xr:uid="{00000000-0005-0000-0000-0000946D0000}"/>
    <cellStyle name="Normal 5 2 2 9 3_CountryRegionMap" xfId="35085" xr:uid="{00000000-0005-0000-0000-0000956D0000}"/>
    <cellStyle name="Normal 5 2 2 9 4" xfId="14412" xr:uid="{00000000-0005-0000-0000-0000966D0000}"/>
    <cellStyle name="Normal 5 2 2 9 4 2" xfId="27846" xr:uid="{00000000-0005-0000-0000-0000976D0000}"/>
    <cellStyle name="Normal 5 2 2 9 4_CountryRegionMap" xfId="35086" xr:uid="{00000000-0005-0000-0000-0000986D0000}"/>
    <cellStyle name="Normal 5 2 2 9 5" xfId="27847" xr:uid="{00000000-0005-0000-0000-0000996D0000}"/>
    <cellStyle name="Normal 5 2 2 9_Attribute (16-17)" xfId="14413" xr:uid="{00000000-0005-0000-0000-00009A6D0000}"/>
    <cellStyle name="Normal 5 2 2_Attribute" xfId="18089" xr:uid="{00000000-0005-0000-0000-00009B6D0000}"/>
    <cellStyle name="Normal 5 2 3" xfId="14414" xr:uid="{00000000-0005-0000-0000-00009C6D0000}"/>
    <cellStyle name="Normal 5 2 3 10" xfId="27848" xr:uid="{00000000-0005-0000-0000-00009D6D0000}"/>
    <cellStyle name="Normal 5 2 3 2" xfId="14415" xr:uid="{00000000-0005-0000-0000-00009E6D0000}"/>
    <cellStyle name="Normal 5 2 3 2 2" xfId="14416" xr:uid="{00000000-0005-0000-0000-00009F6D0000}"/>
    <cellStyle name="Normal 5 2 3 2 2 2" xfId="14417" xr:uid="{00000000-0005-0000-0000-0000A06D0000}"/>
    <cellStyle name="Normal 5 2 3 2 2 2 2" xfId="27849" xr:uid="{00000000-0005-0000-0000-0000A16D0000}"/>
    <cellStyle name="Normal 5 2 3 2 2 2_CountryRegionMap" xfId="35087" xr:uid="{00000000-0005-0000-0000-0000A26D0000}"/>
    <cellStyle name="Normal 5 2 3 2 2 3" xfId="14418" xr:uid="{00000000-0005-0000-0000-0000A36D0000}"/>
    <cellStyle name="Normal 5 2 3 2 2 3 2" xfId="27850" xr:uid="{00000000-0005-0000-0000-0000A46D0000}"/>
    <cellStyle name="Normal 5 2 3 2 2 3_CountryRegionMap" xfId="35088" xr:uid="{00000000-0005-0000-0000-0000A56D0000}"/>
    <cellStyle name="Normal 5 2 3 2 2 4" xfId="27851" xr:uid="{00000000-0005-0000-0000-0000A66D0000}"/>
    <cellStyle name="Normal 5 2 3 2 2_Attribute (16-17)" xfId="14419" xr:uid="{00000000-0005-0000-0000-0000A76D0000}"/>
    <cellStyle name="Normal 5 2 3 2 3" xfId="14420" xr:uid="{00000000-0005-0000-0000-0000A86D0000}"/>
    <cellStyle name="Normal 5 2 3 2 3 2" xfId="27852" xr:uid="{00000000-0005-0000-0000-0000A96D0000}"/>
    <cellStyle name="Normal 5 2 3 2 3_CountryRegionMap" xfId="35089" xr:uid="{00000000-0005-0000-0000-0000AA6D0000}"/>
    <cellStyle name="Normal 5 2 3 2 4" xfId="27853" xr:uid="{00000000-0005-0000-0000-0000AB6D0000}"/>
    <cellStyle name="Normal 5 2 3 2 5" xfId="27854" xr:uid="{00000000-0005-0000-0000-0000AC6D0000}"/>
    <cellStyle name="Normal 5 2 3 2 6" xfId="27855" xr:uid="{00000000-0005-0000-0000-0000AD6D0000}"/>
    <cellStyle name="Normal 5 2 3 2 7" xfId="27856" xr:uid="{00000000-0005-0000-0000-0000AE6D0000}"/>
    <cellStyle name="Normal 5 2 3 2_Attribute (16-17)" xfId="14421" xr:uid="{00000000-0005-0000-0000-0000AF6D0000}"/>
    <cellStyle name="Normal 5 2 3 3" xfId="14422" xr:uid="{00000000-0005-0000-0000-0000B06D0000}"/>
    <cellStyle name="Normal 5 2 3 3 2" xfId="14423" xr:uid="{00000000-0005-0000-0000-0000B16D0000}"/>
    <cellStyle name="Normal 5 2 3 3 2 2" xfId="14424" xr:uid="{00000000-0005-0000-0000-0000B26D0000}"/>
    <cellStyle name="Normal 5 2 3 3 2 2 2" xfId="27857" xr:uid="{00000000-0005-0000-0000-0000B36D0000}"/>
    <cellStyle name="Normal 5 2 3 3 2 2_CountryRegionMap" xfId="35090" xr:uid="{00000000-0005-0000-0000-0000B46D0000}"/>
    <cellStyle name="Normal 5 2 3 3 2 3" xfId="14425" xr:uid="{00000000-0005-0000-0000-0000B56D0000}"/>
    <cellStyle name="Normal 5 2 3 3 2 3 2" xfId="27858" xr:uid="{00000000-0005-0000-0000-0000B66D0000}"/>
    <cellStyle name="Normal 5 2 3 3 2 3_CountryRegionMap" xfId="35091" xr:uid="{00000000-0005-0000-0000-0000B76D0000}"/>
    <cellStyle name="Normal 5 2 3 3 2 4" xfId="27859" xr:uid="{00000000-0005-0000-0000-0000B86D0000}"/>
    <cellStyle name="Normal 5 2 3 3 2_Attribute (16-17)" xfId="14426" xr:uid="{00000000-0005-0000-0000-0000B96D0000}"/>
    <cellStyle name="Normal 5 2 3 3 3" xfId="14427" xr:uid="{00000000-0005-0000-0000-0000BA6D0000}"/>
    <cellStyle name="Normal 5 2 3 3 3 2" xfId="27860" xr:uid="{00000000-0005-0000-0000-0000BB6D0000}"/>
    <cellStyle name="Normal 5 2 3 3 3_CountryRegionMap" xfId="35092" xr:uid="{00000000-0005-0000-0000-0000BC6D0000}"/>
    <cellStyle name="Normal 5 2 3 3 4" xfId="27861" xr:uid="{00000000-0005-0000-0000-0000BD6D0000}"/>
    <cellStyle name="Normal 5 2 3 3 5" xfId="27862" xr:uid="{00000000-0005-0000-0000-0000BE6D0000}"/>
    <cellStyle name="Normal 5 2 3 3 6" xfId="27863" xr:uid="{00000000-0005-0000-0000-0000BF6D0000}"/>
    <cellStyle name="Normal 5 2 3 3 7" xfId="27864" xr:uid="{00000000-0005-0000-0000-0000C06D0000}"/>
    <cellStyle name="Normal 5 2 3 3_Attribute (16-17)" xfId="14428" xr:uid="{00000000-0005-0000-0000-0000C16D0000}"/>
    <cellStyle name="Normal 5 2 3 4" xfId="14429" xr:uid="{00000000-0005-0000-0000-0000C26D0000}"/>
    <cellStyle name="Normal 5 2 3 4 2" xfId="14430" xr:uid="{00000000-0005-0000-0000-0000C36D0000}"/>
    <cellStyle name="Normal 5 2 3 4 2 2" xfId="14431" xr:uid="{00000000-0005-0000-0000-0000C46D0000}"/>
    <cellStyle name="Normal 5 2 3 4 2 2 2" xfId="27865" xr:uid="{00000000-0005-0000-0000-0000C56D0000}"/>
    <cellStyle name="Normal 5 2 3 4 2 2_CountryRegionMap" xfId="35093" xr:uid="{00000000-0005-0000-0000-0000C66D0000}"/>
    <cellStyle name="Normal 5 2 3 4 2 3" xfId="14432" xr:uid="{00000000-0005-0000-0000-0000C76D0000}"/>
    <cellStyle name="Normal 5 2 3 4 2 3 2" xfId="27866" xr:uid="{00000000-0005-0000-0000-0000C86D0000}"/>
    <cellStyle name="Normal 5 2 3 4 2 3_CountryRegionMap" xfId="35094" xr:uid="{00000000-0005-0000-0000-0000C96D0000}"/>
    <cellStyle name="Normal 5 2 3 4 2 4" xfId="27867" xr:uid="{00000000-0005-0000-0000-0000CA6D0000}"/>
    <cellStyle name="Normal 5 2 3 4 2_Attribute (16-17)" xfId="14433" xr:uid="{00000000-0005-0000-0000-0000CB6D0000}"/>
    <cellStyle name="Normal 5 2 3 4 3" xfId="14434" xr:uid="{00000000-0005-0000-0000-0000CC6D0000}"/>
    <cellStyle name="Normal 5 2 3 4 3 2" xfId="27868" xr:uid="{00000000-0005-0000-0000-0000CD6D0000}"/>
    <cellStyle name="Normal 5 2 3 4 3_CountryRegionMap" xfId="35095" xr:uid="{00000000-0005-0000-0000-0000CE6D0000}"/>
    <cellStyle name="Normal 5 2 3 4 4" xfId="27869" xr:uid="{00000000-0005-0000-0000-0000CF6D0000}"/>
    <cellStyle name="Normal 5 2 3 4 5" xfId="27870" xr:uid="{00000000-0005-0000-0000-0000D06D0000}"/>
    <cellStyle name="Normal 5 2 3 4 6" xfId="27871" xr:uid="{00000000-0005-0000-0000-0000D16D0000}"/>
    <cellStyle name="Normal 5 2 3 4 7" xfId="27872" xr:uid="{00000000-0005-0000-0000-0000D26D0000}"/>
    <cellStyle name="Normal 5 2 3 4_Attribute (16-17)" xfId="14435" xr:uid="{00000000-0005-0000-0000-0000D36D0000}"/>
    <cellStyle name="Normal 5 2 3 5" xfId="14436" xr:uid="{00000000-0005-0000-0000-0000D46D0000}"/>
    <cellStyle name="Normal 5 2 3 6" xfId="14437" xr:uid="{00000000-0005-0000-0000-0000D56D0000}"/>
    <cellStyle name="Normal 5 2 3 6 2" xfId="14438" xr:uid="{00000000-0005-0000-0000-0000D66D0000}"/>
    <cellStyle name="Normal 5 2 3 6 2 2" xfId="14439" xr:uid="{00000000-0005-0000-0000-0000D76D0000}"/>
    <cellStyle name="Normal 5 2 3 6 2 2 2" xfId="27873" xr:uid="{00000000-0005-0000-0000-0000D86D0000}"/>
    <cellStyle name="Normal 5 2 3 6 2 2_CountryRegionMap" xfId="35096" xr:uid="{00000000-0005-0000-0000-0000D96D0000}"/>
    <cellStyle name="Normal 5 2 3 6 2 3" xfId="14440" xr:uid="{00000000-0005-0000-0000-0000DA6D0000}"/>
    <cellStyle name="Normal 5 2 3 6 2 3 2" xfId="27874" xr:uid="{00000000-0005-0000-0000-0000DB6D0000}"/>
    <cellStyle name="Normal 5 2 3 6 2 3_CountryRegionMap" xfId="35097" xr:uid="{00000000-0005-0000-0000-0000DC6D0000}"/>
    <cellStyle name="Normal 5 2 3 6 2 4" xfId="27875" xr:uid="{00000000-0005-0000-0000-0000DD6D0000}"/>
    <cellStyle name="Normal 5 2 3 6 2_Attribute (16-17)" xfId="14441" xr:uid="{00000000-0005-0000-0000-0000DE6D0000}"/>
    <cellStyle name="Normal 5 2 3 6 3" xfId="14442" xr:uid="{00000000-0005-0000-0000-0000DF6D0000}"/>
    <cellStyle name="Normal 5 2 3 6 3 2" xfId="27876" xr:uid="{00000000-0005-0000-0000-0000E06D0000}"/>
    <cellStyle name="Normal 5 2 3 6 3_CountryRegionMap" xfId="35098" xr:uid="{00000000-0005-0000-0000-0000E16D0000}"/>
    <cellStyle name="Normal 5 2 3 6 4" xfId="27877" xr:uid="{00000000-0005-0000-0000-0000E26D0000}"/>
    <cellStyle name="Normal 5 2 3 6_Attribute (16-17)" xfId="14443" xr:uid="{00000000-0005-0000-0000-0000E36D0000}"/>
    <cellStyle name="Normal 5 2 3 7" xfId="14444" xr:uid="{00000000-0005-0000-0000-0000E46D0000}"/>
    <cellStyle name="Normal 5 2 3 7 2" xfId="14445" xr:uid="{00000000-0005-0000-0000-0000E56D0000}"/>
    <cellStyle name="Normal 5 2 3 7 2 2" xfId="14446" xr:uid="{00000000-0005-0000-0000-0000E66D0000}"/>
    <cellStyle name="Normal 5 2 3 7 2 2 2" xfId="27878" xr:uid="{00000000-0005-0000-0000-0000E76D0000}"/>
    <cellStyle name="Normal 5 2 3 7 2 2_CountryRegionMap" xfId="35099" xr:uid="{00000000-0005-0000-0000-0000E86D0000}"/>
    <cellStyle name="Normal 5 2 3 7 2 3" xfId="14447" xr:uid="{00000000-0005-0000-0000-0000E96D0000}"/>
    <cellStyle name="Normal 5 2 3 7 2 3 2" xfId="27879" xr:uid="{00000000-0005-0000-0000-0000EA6D0000}"/>
    <cellStyle name="Normal 5 2 3 7 2 3_CountryRegionMap" xfId="35100" xr:uid="{00000000-0005-0000-0000-0000EB6D0000}"/>
    <cellStyle name="Normal 5 2 3 7 2 4" xfId="27880" xr:uid="{00000000-0005-0000-0000-0000EC6D0000}"/>
    <cellStyle name="Normal 5 2 3 7 2_Attribute (16-17)" xfId="14448" xr:uid="{00000000-0005-0000-0000-0000ED6D0000}"/>
    <cellStyle name="Normal 5 2 3 7 3" xfId="14449" xr:uid="{00000000-0005-0000-0000-0000EE6D0000}"/>
    <cellStyle name="Normal 5 2 3 7 3 2" xfId="27881" xr:uid="{00000000-0005-0000-0000-0000EF6D0000}"/>
    <cellStyle name="Normal 5 2 3 7 3_CountryRegionMap" xfId="35101" xr:uid="{00000000-0005-0000-0000-0000F06D0000}"/>
    <cellStyle name="Normal 5 2 3 7 4" xfId="14450" xr:uid="{00000000-0005-0000-0000-0000F16D0000}"/>
    <cellStyle name="Normal 5 2 3 7 4 2" xfId="27882" xr:uid="{00000000-0005-0000-0000-0000F26D0000}"/>
    <cellStyle name="Normal 5 2 3 7 4_CountryRegionMap" xfId="35102" xr:uid="{00000000-0005-0000-0000-0000F36D0000}"/>
    <cellStyle name="Normal 5 2 3 7 5" xfId="27883" xr:uid="{00000000-0005-0000-0000-0000F46D0000}"/>
    <cellStyle name="Normal 5 2 3 7_Attribute (16-17)" xfId="14451" xr:uid="{00000000-0005-0000-0000-0000F56D0000}"/>
    <cellStyle name="Normal 5 2 3 8" xfId="14452" xr:uid="{00000000-0005-0000-0000-0000F66D0000}"/>
    <cellStyle name="Normal 5 2 3 8 2" xfId="14453" xr:uid="{00000000-0005-0000-0000-0000F76D0000}"/>
    <cellStyle name="Normal 5 2 3 8 2 2" xfId="27884" xr:uid="{00000000-0005-0000-0000-0000F86D0000}"/>
    <cellStyle name="Normal 5 2 3 8 2_CountryRegionMap" xfId="35103" xr:uid="{00000000-0005-0000-0000-0000F96D0000}"/>
    <cellStyle name="Normal 5 2 3 8 3" xfId="14454" xr:uid="{00000000-0005-0000-0000-0000FA6D0000}"/>
    <cellStyle name="Normal 5 2 3 8 3 2" xfId="27885" xr:uid="{00000000-0005-0000-0000-0000FB6D0000}"/>
    <cellStyle name="Normal 5 2 3 8 3_CountryRegionMap" xfId="35104" xr:uid="{00000000-0005-0000-0000-0000FC6D0000}"/>
    <cellStyle name="Normal 5 2 3 8 4" xfId="27886" xr:uid="{00000000-0005-0000-0000-0000FD6D0000}"/>
    <cellStyle name="Normal 5 2 3 8_Attribute (16-17)" xfId="14455" xr:uid="{00000000-0005-0000-0000-0000FE6D0000}"/>
    <cellStyle name="Normal 5 2 3 9" xfId="14456" xr:uid="{00000000-0005-0000-0000-0000FF6D0000}"/>
    <cellStyle name="Normal 5 2 3 9 2" xfId="27887" xr:uid="{00000000-0005-0000-0000-0000006E0000}"/>
    <cellStyle name="Normal 5 2 3 9_CountryRegionMap" xfId="35105" xr:uid="{00000000-0005-0000-0000-0000016E0000}"/>
    <cellStyle name="Normal 5 2 3_Attribute (16-17)" xfId="14457" xr:uid="{00000000-0005-0000-0000-0000026E0000}"/>
    <cellStyle name="Normal 5 2 4" xfId="14458" xr:uid="{00000000-0005-0000-0000-0000036E0000}"/>
    <cellStyle name="Normal 5 2 4 10" xfId="27888" xr:uid="{00000000-0005-0000-0000-0000046E0000}"/>
    <cellStyle name="Normal 5 2 4 2" xfId="14459" xr:uid="{00000000-0005-0000-0000-0000056E0000}"/>
    <cellStyle name="Normal 5 2 4 2 2" xfId="14460" xr:uid="{00000000-0005-0000-0000-0000066E0000}"/>
    <cellStyle name="Normal 5 2 4 2 2 2" xfId="14461" xr:uid="{00000000-0005-0000-0000-0000076E0000}"/>
    <cellStyle name="Normal 5 2 4 2 2 2 2" xfId="27889" xr:uid="{00000000-0005-0000-0000-0000086E0000}"/>
    <cellStyle name="Normal 5 2 4 2 2 2_CountryRegionMap" xfId="35106" xr:uid="{00000000-0005-0000-0000-0000096E0000}"/>
    <cellStyle name="Normal 5 2 4 2 2 3" xfId="14462" xr:uid="{00000000-0005-0000-0000-00000A6E0000}"/>
    <cellStyle name="Normal 5 2 4 2 2 3 2" xfId="27890" xr:uid="{00000000-0005-0000-0000-00000B6E0000}"/>
    <cellStyle name="Normal 5 2 4 2 2 3_CountryRegionMap" xfId="35107" xr:uid="{00000000-0005-0000-0000-00000C6E0000}"/>
    <cellStyle name="Normal 5 2 4 2 2 4" xfId="27891" xr:uid="{00000000-0005-0000-0000-00000D6E0000}"/>
    <cellStyle name="Normal 5 2 4 2 2_Attribute (16-17)" xfId="14463" xr:uid="{00000000-0005-0000-0000-00000E6E0000}"/>
    <cellStyle name="Normal 5 2 4 2 3" xfId="14464" xr:uid="{00000000-0005-0000-0000-00000F6E0000}"/>
    <cellStyle name="Normal 5 2 4 2 3 2" xfId="27892" xr:uid="{00000000-0005-0000-0000-0000106E0000}"/>
    <cellStyle name="Normal 5 2 4 2 3_CountryRegionMap" xfId="35108" xr:uid="{00000000-0005-0000-0000-0000116E0000}"/>
    <cellStyle name="Normal 5 2 4 2 4" xfId="27893" xr:uid="{00000000-0005-0000-0000-0000126E0000}"/>
    <cellStyle name="Normal 5 2 4 2 5" xfId="27894" xr:uid="{00000000-0005-0000-0000-0000136E0000}"/>
    <cellStyle name="Normal 5 2 4 2 6" xfId="27895" xr:uid="{00000000-0005-0000-0000-0000146E0000}"/>
    <cellStyle name="Normal 5 2 4 2 7" xfId="27896" xr:uid="{00000000-0005-0000-0000-0000156E0000}"/>
    <cellStyle name="Normal 5 2 4 2_Attribute (16-17)" xfId="14465" xr:uid="{00000000-0005-0000-0000-0000166E0000}"/>
    <cellStyle name="Normal 5 2 4 3" xfId="14466" xr:uid="{00000000-0005-0000-0000-0000176E0000}"/>
    <cellStyle name="Normal 5 2 4 3 2" xfId="14467" xr:uid="{00000000-0005-0000-0000-0000186E0000}"/>
    <cellStyle name="Normal 5 2 4 3 2 2" xfId="14468" xr:uid="{00000000-0005-0000-0000-0000196E0000}"/>
    <cellStyle name="Normal 5 2 4 3 2 2 2" xfId="27897" xr:uid="{00000000-0005-0000-0000-00001A6E0000}"/>
    <cellStyle name="Normal 5 2 4 3 2 2_CountryRegionMap" xfId="35109" xr:uid="{00000000-0005-0000-0000-00001B6E0000}"/>
    <cellStyle name="Normal 5 2 4 3 2 3" xfId="14469" xr:uid="{00000000-0005-0000-0000-00001C6E0000}"/>
    <cellStyle name="Normal 5 2 4 3 2 3 2" xfId="27898" xr:uid="{00000000-0005-0000-0000-00001D6E0000}"/>
    <cellStyle name="Normal 5 2 4 3 2 3_CountryRegionMap" xfId="35110" xr:uid="{00000000-0005-0000-0000-00001E6E0000}"/>
    <cellStyle name="Normal 5 2 4 3 2 4" xfId="27899" xr:uid="{00000000-0005-0000-0000-00001F6E0000}"/>
    <cellStyle name="Normal 5 2 4 3 2_Attribute (16-17)" xfId="14470" xr:uid="{00000000-0005-0000-0000-0000206E0000}"/>
    <cellStyle name="Normal 5 2 4 3 3" xfId="14471" xr:uid="{00000000-0005-0000-0000-0000216E0000}"/>
    <cellStyle name="Normal 5 2 4 3 3 2" xfId="27900" xr:uid="{00000000-0005-0000-0000-0000226E0000}"/>
    <cellStyle name="Normal 5 2 4 3 3_CountryRegionMap" xfId="35111" xr:uid="{00000000-0005-0000-0000-0000236E0000}"/>
    <cellStyle name="Normal 5 2 4 3 4" xfId="27901" xr:uid="{00000000-0005-0000-0000-0000246E0000}"/>
    <cellStyle name="Normal 5 2 4 3 5" xfId="27902" xr:uid="{00000000-0005-0000-0000-0000256E0000}"/>
    <cellStyle name="Normal 5 2 4 3 6" xfId="27903" xr:uid="{00000000-0005-0000-0000-0000266E0000}"/>
    <cellStyle name="Normal 5 2 4 3 7" xfId="27904" xr:uid="{00000000-0005-0000-0000-0000276E0000}"/>
    <cellStyle name="Normal 5 2 4 3_Attribute (16-17)" xfId="14472" xr:uid="{00000000-0005-0000-0000-0000286E0000}"/>
    <cellStyle name="Normal 5 2 4 4" xfId="14473" xr:uid="{00000000-0005-0000-0000-0000296E0000}"/>
    <cellStyle name="Normal 5 2 4 4 2" xfId="14474" xr:uid="{00000000-0005-0000-0000-00002A6E0000}"/>
    <cellStyle name="Normal 5 2 4 4 2 2" xfId="14475" xr:uid="{00000000-0005-0000-0000-00002B6E0000}"/>
    <cellStyle name="Normal 5 2 4 4 2 2 2" xfId="27905" xr:uid="{00000000-0005-0000-0000-00002C6E0000}"/>
    <cellStyle name="Normal 5 2 4 4 2 2_CountryRegionMap" xfId="35112" xr:uid="{00000000-0005-0000-0000-00002D6E0000}"/>
    <cellStyle name="Normal 5 2 4 4 2 3" xfId="14476" xr:uid="{00000000-0005-0000-0000-00002E6E0000}"/>
    <cellStyle name="Normal 5 2 4 4 2 3 2" xfId="27906" xr:uid="{00000000-0005-0000-0000-00002F6E0000}"/>
    <cellStyle name="Normal 5 2 4 4 2 3_CountryRegionMap" xfId="35113" xr:uid="{00000000-0005-0000-0000-0000306E0000}"/>
    <cellStyle name="Normal 5 2 4 4 2 4" xfId="27907" xr:uid="{00000000-0005-0000-0000-0000316E0000}"/>
    <cellStyle name="Normal 5 2 4 4 2_Attribute (16-17)" xfId="14477" xr:uid="{00000000-0005-0000-0000-0000326E0000}"/>
    <cellStyle name="Normal 5 2 4 4 3" xfId="14478" xr:uid="{00000000-0005-0000-0000-0000336E0000}"/>
    <cellStyle name="Normal 5 2 4 4 3 2" xfId="27908" xr:uid="{00000000-0005-0000-0000-0000346E0000}"/>
    <cellStyle name="Normal 5 2 4 4 3_CountryRegionMap" xfId="35114" xr:uid="{00000000-0005-0000-0000-0000356E0000}"/>
    <cellStyle name="Normal 5 2 4 4 4" xfId="27909" xr:uid="{00000000-0005-0000-0000-0000366E0000}"/>
    <cellStyle name="Normal 5 2 4 4 5" xfId="27910" xr:uid="{00000000-0005-0000-0000-0000376E0000}"/>
    <cellStyle name="Normal 5 2 4 4 6" xfId="27911" xr:uid="{00000000-0005-0000-0000-0000386E0000}"/>
    <cellStyle name="Normal 5 2 4 4 7" xfId="27912" xr:uid="{00000000-0005-0000-0000-0000396E0000}"/>
    <cellStyle name="Normal 5 2 4 4_Attribute (16-17)" xfId="14479" xr:uid="{00000000-0005-0000-0000-00003A6E0000}"/>
    <cellStyle name="Normal 5 2 4 5" xfId="14480" xr:uid="{00000000-0005-0000-0000-00003B6E0000}"/>
    <cellStyle name="Normal 5 2 4 6" xfId="14481" xr:uid="{00000000-0005-0000-0000-00003C6E0000}"/>
    <cellStyle name="Normal 5 2 4 6 2" xfId="14482" xr:uid="{00000000-0005-0000-0000-00003D6E0000}"/>
    <cellStyle name="Normal 5 2 4 6 2 2" xfId="14483" xr:uid="{00000000-0005-0000-0000-00003E6E0000}"/>
    <cellStyle name="Normal 5 2 4 6 2 2 2" xfId="27913" xr:uid="{00000000-0005-0000-0000-00003F6E0000}"/>
    <cellStyle name="Normal 5 2 4 6 2 2_CountryRegionMap" xfId="35115" xr:uid="{00000000-0005-0000-0000-0000406E0000}"/>
    <cellStyle name="Normal 5 2 4 6 2 3" xfId="14484" xr:uid="{00000000-0005-0000-0000-0000416E0000}"/>
    <cellStyle name="Normal 5 2 4 6 2 3 2" xfId="27914" xr:uid="{00000000-0005-0000-0000-0000426E0000}"/>
    <cellStyle name="Normal 5 2 4 6 2 3_CountryRegionMap" xfId="35116" xr:uid="{00000000-0005-0000-0000-0000436E0000}"/>
    <cellStyle name="Normal 5 2 4 6 2 4" xfId="27915" xr:uid="{00000000-0005-0000-0000-0000446E0000}"/>
    <cellStyle name="Normal 5 2 4 6 2_Attribute (16-17)" xfId="14485" xr:uid="{00000000-0005-0000-0000-0000456E0000}"/>
    <cellStyle name="Normal 5 2 4 6 3" xfId="14486" xr:uid="{00000000-0005-0000-0000-0000466E0000}"/>
    <cellStyle name="Normal 5 2 4 6 3 2" xfId="27916" xr:uid="{00000000-0005-0000-0000-0000476E0000}"/>
    <cellStyle name="Normal 5 2 4 6 3_CountryRegionMap" xfId="35117" xr:uid="{00000000-0005-0000-0000-0000486E0000}"/>
    <cellStyle name="Normal 5 2 4 6 4" xfId="27917" xr:uid="{00000000-0005-0000-0000-0000496E0000}"/>
    <cellStyle name="Normal 5 2 4 6_Attribute (16-17)" xfId="14487" xr:uid="{00000000-0005-0000-0000-00004A6E0000}"/>
    <cellStyle name="Normal 5 2 4 7" xfId="14488" xr:uid="{00000000-0005-0000-0000-00004B6E0000}"/>
    <cellStyle name="Normal 5 2 4 7 2" xfId="14489" xr:uid="{00000000-0005-0000-0000-00004C6E0000}"/>
    <cellStyle name="Normal 5 2 4 7 2 2" xfId="14490" xr:uid="{00000000-0005-0000-0000-00004D6E0000}"/>
    <cellStyle name="Normal 5 2 4 7 2 2 2" xfId="27918" xr:uid="{00000000-0005-0000-0000-00004E6E0000}"/>
    <cellStyle name="Normal 5 2 4 7 2 2_CountryRegionMap" xfId="35118" xr:uid="{00000000-0005-0000-0000-00004F6E0000}"/>
    <cellStyle name="Normal 5 2 4 7 2 3" xfId="14491" xr:uid="{00000000-0005-0000-0000-0000506E0000}"/>
    <cellStyle name="Normal 5 2 4 7 2 3 2" xfId="27919" xr:uid="{00000000-0005-0000-0000-0000516E0000}"/>
    <cellStyle name="Normal 5 2 4 7 2 3_CountryRegionMap" xfId="35119" xr:uid="{00000000-0005-0000-0000-0000526E0000}"/>
    <cellStyle name="Normal 5 2 4 7 2 4" xfId="27920" xr:uid="{00000000-0005-0000-0000-0000536E0000}"/>
    <cellStyle name="Normal 5 2 4 7 2_Attribute (16-17)" xfId="14492" xr:uid="{00000000-0005-0000-0000-0000546E0000}"/>
    <cellStyle name="Normal 5 2 4 7 3" xfId="14493" xr:uid="{00000000-0005-0000-0000-0000556E0000}"/>
    <cellStyle name="Normal 5 2 4 7 3 2" xfId="27921" xr:uid="{00000000-0005-0000-0000-0000566E0000}"/>
    <cellStyle name="Normal 5 2 4 7 3_CountryRegionMap" xfId="35120" xr:uid="{00000000-0005-0000-0000-0000576E0000}"/>
    <cellStyle name="Normal 5 2 4 7 4" xfId="14494" xr:uid="{00000000-0005-0000-0000-0000586E0000}"/>
    <cellStyle name="Normal 5 2 4 7 4 2" xfId="27922" xr:uid="{00000000-0005-0000-0000-0000596E0000}"/>
    <cellStyle name="Normal 5 2 4 7 4_CountryRegionMap" xfId="35121" xr:uid="{00000000-0005-0000-0000-00005A6E0000}"/>
    <cellStyle name="Normal 5 2 4 7 5" xfId="27923" xr:uid="{00000000-0005-0000-0000-00005B6E0000}"/>
    <cellStyle name="Normal 5 2 4 7_Attribute (16-17)" xfId="14495" xr:uid="{00000000-0005-0000-0000-00005C6E0000}"/>
    <cellStyle name="Normal 5 2 4 8" xfId="14496" xr:uid="{00000000-0005-0000-0000-00005D6E0000}"/>
    <cellStyle name="Normal 5 2 4 8 2" xfId="14497" xr:uid="{00000000-0005-0000-0000-00005E6E0000}"/>
    <cellStyle name="Normal 5 2 4 8 2 2" xfId="27924" xr:uid="{00000000-0005-0000-0000-00005F6E0000}"/>
    <cellStyle name="Normal 5 2 4 8 2_CountryRegionMap" xfId="35122" xr:uid="{00000000-0005-0000-0000-0000606E0000}"/>
    <cellStyle name="Normal 5 2 4 8 3" xfId="14498" xr:uid="{00000000-0005-0000-0000-0000616E0000}"/>
    <cellStyle name="Normal 5 2 4 8 3 2" xfId="27925" xr:uid="{00000000-0005-0000-0000-0000626E0000}"/>
    <cellStyle name="Normal 5 2 4 8 3_CountryRegionMap" xfId="35123" xr:uid="{00000000-0005-0000-0000-0000636E0000}"/>
    <cellStyle name="Normal 5 2 4 8 4" xfId="27926" xr:uid="{00000000-0005-0000-0000-0000646E0000}"/>
    <cellStyle name="Normal 5 2 4 8_Attribute (16-17)" xfId="14499" xr:uid="{00000000-0005-0000-0000-0000656E0000}"/>
    <cellStyle name="Normal 5 2 4 9" xfId="14500" xr:uid="{00000000-0005-0000-0000-0000666E0000}"/>
    <cellStyle name="Normal 5 2 4 9 2" xfId="27927" xr:uid="{00000000-0005-0000-0000-0000676E0000}"/>
    <cellStyle name="Normal 5 2 4 9_CountryRegionMap" xfId="35124" xr:uid="{00000000-0005-0000-0000-0000686E0000}"/>
    <cellStyle name="Normal 5 2 4_Attribute (16-17)" xfId="14501" xr:uid="{00000000-0005-0000-0000-0000696E0000}"/>
    <cellStyle name="Normal 5 2 5" xfId="14502" xr:uid="{00000000-0005-0000-0000-00006A6E0000}"/>
    <cellStyle name="Normal 5 2 5 2" xfId="14503" xr:uid="{00000000-0005-0000-0000-00006B6E0000}"/>
    <cellStyle name="Normal 5 2 5 2 2" xfId="14504" xr:uid="{00000000-0005-0000-0000-00006C6E0000}"/>
    <cellStyle name="Normal 5 2 5 2 2 2" xfId="27928" xr:uid="{00000000-0005-0000-0000-00006D6E0000}"/>
    <cellStyle name="Normal 5 2 5 2 2_CountryRegionMap" xfId="35125" xr:uid="{00000000-0005-0000-0000-00006E6E0000}"/>
    <cellStyle name="Normal 5 2 5 2 3" xfId="14505" xr:uid="{00000000-0005-0000-0000-00006F6E0000}"/>
    <cellStyle name="Normal 5 2 5 2 3 2" xfId="27929" xr:uid="{00000000-0005-0000-0000-0000706E0000}"/>
    <cellStyle name="Normal 5 2 5 2 3_CountryRegionMap" xfId="35126" xr:uid="{00000000-0005-0000-0000-0000716E0000}"/>
    <cellStyle name="Normal 5 2 5 2 4" xfId="27930" xr:uid="{00000000-0005-0000-0000-0000726E0000}"/>
    <cellStyle name="Normal 5 2 5 2_Attribute (16-17)" xfId="14506" xr:uid="{00000000-0005-0000-0000-0000736E0000}"/>
    <cellStyle name="Normal 5 2 5 3" xfId="14507" xr:uid="{00000000-0005-0000-0000-0000746E0000}"/>
    <cellStyle name="Normal 5 2 5 3 2" xfId="27931" xr:uid="{00000000-0005-0000-0000-0000756E0000}"/>
    <cellStyle name="Normal 5 2 5 3_CountryRegionMap" xfId="35127" xr:uid="{00000000-0005-0000-0000-0000766E0000}"/>
    <cellStyle name="Normal 5 2 5 4" xfId="27932" xr:uid="{00000000-0005-0000-0000-0000776E0000}"/>
    <cellStyle name="Normal 5 2 5 5" xfId="27933" xr:uid="{00000000-0005-0000-0000-0000786E0000}"/>
    <cellStyle name="Normal 5 2 5 6" xfId="27934" xr:uid="{00000000-0005-0000-0000-0000796E0000}"/>
    <cellStyle name="Normal 5 2 5 7" xfId="27935" xr:uid="{00000000-0005-0000-0000-00007A6E0000}"/>
    <cellStyle name="Normal 5 2 5_Attribute (16-17)" xfId="14508" xr:uid="{00000000-0005-0000-0000-00007B6E0000}"/>
    <cellStyle name="Normal 5 2 6" xfId="14509" xr:uid="{00000000-0005-0000-0000-00007C6E0000}"/>
    <cellStyle name="Normal 5 2 6 2" xfId="14510" xr:uid="{00000000-0005-0000-0000-00007D6E0000}"/>
    <cellStyle name="Normal 5 2 6 2 2" xfId="14511" xr:uid="{00000000-0005-0000-0000-00007E6E0000}"/>
    <cellStyle name="Normal 5 2 6 2 2 2" xfId="27936" xr:uid="{00000000-0005-0000-0000-00007F6E0000}"/>
    <cellStyle name="Normal 5 2 6 2 2_CountryRegionMap" xfId="35128" xr:uid="{00000000-0005-0000-0000-0000806E0000}"/>
    <cellStyle name="Normal 5 2 6 2 3" xfId="14512" xr:uid="{00000000-0005-0000-0000-0000816E0000}"/>
    <cellStyle name="Normal 5 2 6 2 3 2" xfId="27937" xr:uid="{00000000-0005-0000-0000-0000826E0000}"/>
    <cellStyle name="Normal 5 2 6 2 3_CountryRegionMap" xfId="35129" xr:uid="{00000000-0005-0000-0000-0000836E0000}"/>
    <cellStyle name="Normal 5 2 6 2 4" xfId="27938" xr:uid="{00000000-0005-0000-0000-0000846E0000}"/>
    <cellStyle name="Normal 5 2 6 2_Attribute (16-17)" xfId="14513" xr:uid="{00000000-0005-0000-0000-0000856E0000}"/>
    <cellStyle name="Normal 5 2 6 3" xfId="14514" xr:uid="{00000000-0005-0000-0000-0000866E0000}"/>
    <cellStyle name="Normal 5 2 6 3 2" xfId="27939" xr:uid="{00000000-0005-0000-0000-0000876E0000}"/>
    <cellStyle name="Normal 5 2 6 3_CountryRegionMap" xfId="35130" xr:uid="{00000000-0005-0000-0000-0000886E0000}"/>
    <cellStyle name="Normal 5 2 6 4" xfId="27940" xr:uid="{00000000-0005-0000-0000-0000896E0000}"/>
    <cellStyle name="Normal 5 2 6 5" xfId="27941" xr:uid="{00000000-0005-0000-0000-00008A6E0000}"/>
    <cellStyle name="Normal 5 2 6 6" xfId="27942" xr:uid="{00000000-0005-0000-0000-00008B6E0000}"/>
    <cellStyle name="Normal 5 2 6 7" xfId="27943" xr:uid="{00000000-0005-0000-0000-00008C6E0000}"/>
    <cellStyle name="Normal 5 2 6_Attribute (16-17)" xfId="14515" xr:uid="{00000000-0005-0000-0000-00008D6E0000}"/>
    <cellStyle name="Normal 5 2 7" xfId="14516" xr:uid="{00000000-0005-0000-0000-00008E6E0000}"/>
    <cellStyle name="Normal 5 2 7 2" xfId="14517" xr:uid="{00000000-0005-0000-0000-00008F6E0000}"/>
    <cellStyle name="Normal 5 2 7 2 2" xfId="14518" xr:uid="{00000000-0005-0000-0000-0000906E0000}"/>
    <cellStyle name="Normal 5 2 7 2 2 2" xfId="27944" xr:uid="{00000000-0005-0000-0000-0000916E0000}"/>
    <cellStyle name="Normal 5 2 7 2 2_CountryRegionMap" xfId="35131" xr:uid="{00000000-0005-0000-0000-0000926E0000}"/>
    <cellStyle name="Normal 5 2 7 2 3" xfId="14519" xr:uid="{00000000-0005-0000-0000-0000936E0000}"/>
    <cellStyle name="Normal 5 2 7 2 3 2" xfId="27945" xr:uid="{00000000-0005-0000-0000-0000946E0000}"/>
    <cellStyle name="Normal 5 2 7 2 3_CountryRegionMap" xfId="35132" xr:uid="{00000000-0005-0000-0000-0000956E0000}"/>
    <cellStyle name="Normal 5 2 7 2 4" xfId="27946" xr:uid="{00000000-0005-0000-0000-0000966E0000}"/>
    <cellStyle name="Normal 5 2 7 2_Attribute (16-17)" xfId="14520" xr:uid="{00000000-0005-0000-0000-0000976E0000}"/>
    <cellStyle name="Normal 5 2 7 3" xfId="14521" xr:uid="{00000000-0005-0000-0000-0000986E0000}"/>
    <cellStyle name="Normal 5 2 7 3 2" xfId="27947" xr:uid="{00000000-0005-0000-0000-0000996E0000}"/>
    <cellStyle name="Normal 5 2 7 3_CountryRegionMap" xfId="35133" xr:uid="{00000000-0005-0000-0000-00009A6E0000}"/>
    <cellStyle name="Normal 5 2 7 4" xfId="27948" xr:uid="{00000000-0005-0000-0000-00009B6E0000}"/>
    <cellStyle name="Normal 5 2 7 5" xfId="27949" xr:uid="{00000000-0005-0000-0000-00009C6E0000}"/>
    <cellStyle name="Normal 5 2 7 6" xfId="27950" xr:uid="{00000000-0005-0000-0000-00009D6E0000}"/>
    <cellStyle name="Normal 5 2 7 7" xfId="27951" xr:uid="{00000000-0005-0000-0000-00009E6E0000}"/>
    <cellStyle name="Normal 5 2 7_Attribute (16-17)" xfId="14522" xr:uid="{00000000-0005-0000-0000-00009F6E0000}"/>
    <cellStyle name="Normal 5 2 8" xfId="14523" xr:uid="{00000000-0005-0000-0000-0000A06E0000}"/>
    <cellStyle name="Normal 5 2 9" xfId="14524" xr:uid="{00000000-0005-0000-0000-0000A16E0000}"/>
    <cellStyle name="Normal 5 2 9 2" xfId="14525" xr:uid="{00000000-0005-0000-0000-0000A26E0000}"/>
    <cellStyle name="Normal 5 2 9 2 2" xfId="14526" xr:uid="{00000000-0005-0000-0000-0000A36E0000}"/>
    <cellStyle name="Normal 5 2 9 2 2 2" xfId="27952" xr:uid="{00000000-0005-0000-0000-0000A46E0000}"/>
    <cellStyle name="Normal 5 2 9 2 2_CountryRegionMap" xfId="35134" xr:uid="{00000000-0005-0000-0000-0000A56E0000}"/>
    <cellStyle name="Normal 5 2 9 2 3" xfId="14527" xr:uid="{00000000-0005-0000-0000-0000A66E0000}"/>
    <cellStyle name="Normal 5 2 9 2 3 2" xfId="27953" xr:uid="{00000000-0005-0000-0000-0000A76E0000}"/>
    <cellStyle name="Normal 5 2 9 2 3_CountryRegionMap" xfId="35135" xr:uid="{00000000-0005-0000-0000-0000A86E0000}"/>
    <cellStyle name="Normal 5 2 9 2 4" xfId="27954" xr:uid="{00000000-0005-0000-0000-0000A96E0000}"/>
    <cellStyle name="Normal 5 2 9 2_Attribute (16-17)" xfId="14528" xr:uid="{00000000-0005-0000-0000-0000AA6E0000}"/>
    <cellStyle name="Normal 5 2 9 3" xfId="14529" xr:uid="{00000000-0005-0000-0000-0000AB6E0000}"/>
    <cellStyle name="Normal 5 2 9 3 2" xfId="27955" xr:uid="{00000000-0005-0000-0000-0000AC6E0000}"/>
    <cellStyle name="Normal 5 2 9 3_CountryRegionMap" xfId="35136" xr:uid="{00000000-0005-0000-0000-0000AD6E0000}"/>
    <cellStyle name="Normal 5 2 9 4" xfId="27956" xr:uid="{00000000-0005-0000-0000-0000AE6E0000}"/>
    <cellStyle name="Normal 5 2 9_Attribute (16-17)" xfId="14530" xr:uid="{00000000-0005-0000-0000-0000AF6E0000}"/>
    <cellStyle name="Normal 5 2_Attribute" xfId="18088" xr:uid="{00000000-0005-0000-0000-0000B06E0000}"/>
    <cellStyle name="Normal 5 3" xfId="228" xr:uid="{00000000-0005-0000-0000-0000B16E0000}"/>
    <cellStyle name="Normal 5 3 10" xfId="14531" xr:uid="{00000000-0005-0000-0000-0000B26E0000}"/>
    <cellStyle name="Normal 5 3 10 2" xfId="14532" xr:uid="{00000000-0005-0000-0000-0000B36E0000}"/>
    <cellStyle name="Normal 5 3 10 2 2" xfId="27957" xr:uid="{00000000-0005-0000-0000-0000B46E0000}"/>
    <cellStyle name="Normal 5 3 10 2_CountryRegionMap" xfId="35137" xr:uid="{00000000-0005-0000-0000-0000B56E0000}"/>
    <cellStyle name="Normal 5 3 10 3" xfId="14533" xr:uid="{00000000-0005-0000-0000-0000B66E0000}"/>
    <cellStyle name="Normal 5 3 10 3 2" xfId="27958" xr:uid="{00000000-0005-0000-0000-0000B76E0000}"/>
    <cellStyle name="Normal 5 3 10 3_CountryRegionMap" xfId="35138" xr:uid="{00000000-0005-0000-0000-0000B86E0000}"/>
    <cellStyle name="Normal 5 3 10 4" xfId="27959" xr:uid="{00000000-0005-0000-0000-0000B96E0000}"/>
    <cellStyle name="Normal 5 3 10_Attribute (16-17)" xfId="14534" xr:uid="{00000000-0005-0000-0000-0000BA6E0000}"/>
    <cellStyle name="Normal 5 3 11" xfId="14535" xr:uid="{00000000-0005-0000-0000-0000BB6E0000}"/>
    <cellStyle name="Normal 5 3 11 2" xfId="27960" xr:uid="{00000000-0005-0000-0000-0000BC6E0000}"/>
    <cellStyle name="Normal 5 3 11_CountryRegionMap" xfId="35139" xr:uid="{00000000-0005-0000-0000-0000BD6E0000}"/>
    <cellStyle name="Normal 5 3 12" xfId="27961" xr:uid="{00000000-0005-0000-0000-0000BE6E0000}"/>
    <cellStyle name="Normal 5 3 13" xfId="27962" xr:uid="{00000000-0005-0000-0000-0000BF6E0000}"/>
    <cellStyle name="Normal 5 3 14" xfId="27963" xr:uid="{00000000-0005-0000-0000-0000C06E0000}"/>
    <cellStyle name="Normal 5 3 15" xfId="27964" xr:uid="{00000000-0005-0000-0000-0000C16E0000}"/>
    <cellStyle name="Normal 5 3 16" xfId="27965" xr:uid="{00000000-0005-0000-0000-0000C26E0000}"/>
    <cellStyle name="Normal 5 3 17" xfId="27966" xr:uid="{00000000-0005-0000-0000-0000C36E0000}"/>
    <cellStyle name="Normal 5 3 2" xfId="14536" xr:uid="{00000000-0005-0000-0000-0000C46E0000}"/>
    <cellStyle name="Normal 5 3 2 10" xfId="27967" xr:uid="{00000000-0005-0000-0000-0000C56E0000}"/>
    <cellStyle name="Normal 5 3 2 2" xfId="14537" xr:uid="{00000000-0005-0000-0000-0000C66E0000}"/>
    <cellStyle name="Normal 5 3 2 2 2" xfId="14538" xr:uid="{00000000-0005-0000-0000-0000C76E0000}"/>
    <cellStyle name="Normal 5 3 2 2 2 2" xfId="14539" xr:uid="{00000000-0005-0000-0000-0000C86E0000}"/>
    <cellStyle name="Normal 5 3 2 2 2 2 2" xfId="27968" xr:uid="{00000000-0005-0000-0000-0000C96E0000}"/>
    <cellStyle name="Normal 5 3 2 2 2 2_CountryRegionMap" xfId="35140" xr:uid="{00000000-0005-0000-0000-0000CA6E0000}"/>
    <cellStyle name="Normal 5 3 2 2 2 3" xfId="14540" xr:uid="{00000000-0005-0000-0000-0000CB6E0000}"/>
    <cellStyle name="Normal 5 3 2 2 2 3 2" xfId="27969" xr:uid="{00000000-0005-0000-0000-0000CC6E0000}"/>
    <cellStyle name="Normal 5 3 2 2 2 3_CountryRegionMap" xfId="35141" xr:uid="{00000000-0005-0000-0000-0000CD6E0000}"/>
    <cellStyle name="Normal 5 3 2 2 2 4" xfId="27970" xr:uid="{00000000-0005-0000-0000-0000CE6E0000}"/>
    <cellStyle name="Normal 5 3 2 2 2_Attribute (16-17)" xfId="14541" xr:uid="{00000000-0005-0000-0000-0000CF6E0000}"/>
    <cellStyle name="Normal 5 3 2 2 3" xfId="14542" xr:uid="{00000000-0005-0000-0000-0000D06E0000}"/>
    <cellStyle name="Normal 5 3 2 2 3 2" xfId="27971" xr:uid="{00000000-0005-0000-0000-0000D16E0000}"/>
    <cellStyle name="Normal 5 3 2 2 3_CountryRegionMap" xfId="35142" xr:uid="{00000000-0005-0000-0000-0000D26E0000}"/>
    <cellStyle name="Normal 5 3 2 2 4" xfId="27972" xr:uid="{00000000-0005-0000-0000-0000D36E0000}"/>
    <cellStyle name="Normal 5 3 2 2 5" xfId="27973" xr:uid="{00000000-0005-0000-0000-0000D46E0000}"/>
    <cellStyle name="Normal 5 3 2 2 6" xfId="27974" xr:uid="{00000000-0005-0000-0000-0000D56E0000}"/>
    <cellStyle name="Normal 5 3 2 2 7" xfId="27975" xr:uid="{00000000-0005-0000-0000-0000D66E0000}"/>
    <cellStyle name="Normal 5 3 2 2_Attribute (16-17)" xfId="14543" xr:uid="{00000000-0005-0000-0000-0000D76E0000}"/>
    <cellStyle name="Normal 5 3 2 3" xfId="14544" xr:uid="{00000000-0005-0000-0000-0000D86E0000}"/>
    <cellStyle name="Normal 5 3 2 3 2" xfId="14545" xr:uid="{00000000-0005-0000-0000-0000D96E0000}"/>
    <cellStyle name="Normal 5 3 2 3 2 2" xfId="14546" xr:uid="{00000000-0005-0000-0000-0000DA6E0000}"/>
    <cellStyle name="Normal 5 3 2 3 2 2 2" xfId="27976" xr:uid="{00000000-0005-0000-0000-0000DB6E0000}"/>
    <cellStyle name="Normal 5 3 2 3 2 2_CountryRegionMap" xfId="35143" xr:uid="{00000000-0005-0000-0000-0000DC6E0000}"/>
    <cellStyle name="Normal 5 3 2 3 2 3" xfId="14547" xr:uid="{00000000-0005-0000-0000-0000DD6E0000}"/>
    <cellStyle name="Normal 5 3 2 3 2 3 2" xfId="27977" xr:uid="{00000000-0005-0000-0000-0000DE6E0000}"/>
    <cellStyle name="Normal 5 3 2 3 2 3_CountryRegionMap" xfId="35144" xr:uid="{00000000-0005-0000-0000-0000DF6E0000}"/>
    <cellStyle name="Normal 5 3 2 3 2 4" xfId="27978" xr:uid="{00000000-0005-0000-0000-0000E06E0000}"/>
    <cellStyle name="Normal 5 3 2 3 2_Attribute (16-17)" xfId="14548" xr:uid="{00000000-0005-0000-0000-0000E16E0000}"/>
    <cellStyle name="Normal 5 3 2 3 3" xfId="14549" xr:uid="{00000000-0005-0000-0000-0000E26E0000}"/>
    <cellStyle name="Normal 5 3 2 3 3 2" xfId="27979" xr:uid="{00000000-0005-0000-0000-0000E36E0000}"/>
    <cellStyle name="Normal 5 3 2 3 3_CountryRegionMap" xfId="35145" xr:uid="{00000000-0005-0000-0000-0000E46E0000}"/>
    <cellStyle name="Normal 5 3 2 3 4" xfId="27980" xr:uid="{00000000-0005-0000-0000-0000E56E0000}"/>
    <cellStyle name="Normal 5 3 2 3 5" xfId="27981" xr:uid="{00000000-0005-0000-0000-0000E66E0000}"/>
    <cellStyle name="Normal 5 3 2 3 6" xfId="27982" xr:uid="{00000000-0005-0000-0000-0000E76E0000}"/>
    <cellStyle name="Normal 5 3 2 3 7" xfId="27983" xr:uid="{00000000-0005-0000-0000-0000E86E0000}"/>
    <cellStyle name="Normal 5 3 2 3_Attribute (16-17)" xfId="14550" xr:uid="{00000000-0005-0000-0000-0000E96E0000}"/>
    <cellStyle name="Normal 5 3 2 4" xfId="14551" xr:uid="{00000000-0005-0000-0000-0000EA6E0000}"/>
    <cellStyle name="Normal 5 3 2 4 2" xfId="14552" xr:uid="{00000000-0005-0000-0000-0000EB6E0000}"/>
    <cellStyle name="Normal 5 3 2 4 2 2" xfId="14553" xr:uid="{00000000-0005-0000-0000-0000EC6E0000}"/>
    <cellStyle name="Normal 5 3 2 4 2 2 2" xfId="27984" xr:uid="{00000000-0005-0000-0000-0000ED6E0000}"/>
    <cellStyle name="Normal 5 3 2 4 2 2_CountryRegionMap" xfId="35146" xr:uid="{00000000-0005-0000-0000-0000EE6E0000}"/>
    <cellStyle name="Normal 5 3 2 4 2 3" xfId="14554" xr:uid="{00000000-0005-0000-0000-0000EF6E0000}"/>
    <cellStyle name="Normal 5 3 2 4 2 3 2" xfId="27985" xr:uid="{00000000-0005-0000-0000-0000F06E0000}"/>
    <cellStyle name="Normal 5 3 2 4 2 3_CountryRegionMap" xfId="35147" xr:uid="{00000000-0005-0000-0000-0000F16E0000}"/>
    <cellStyle name="Normal 5 3 2 4 2 4" xfId="27986" xr:uid="{00000000-0005-0000-0000-0000F26E0000}"/>
    <cellStyle name="Normal 5 3 2 4 2_Attribute (16-17)" xfId="14555" xr:uid="{00000000-0005-0000-0000-0000F36E0000}"/>
    <cellStyle name="Normal 5 3 2 4 3" xfId="14556" xr:uid="{00000000-0005-0000-0000-0000F46E0000}"/>
    <cellStyle name="Normal 5 3 2 4 3 2" xfId="27987" xr:uid="{00000000-0005-0000-0000-0000F56E0000}"/>
    <cellStyle name="Normal 5 3 2 4 3_CountryRegionMap" xfId="35148" xr:uid="{00000000-0005-0000-0000-0000F66E0000}"/>
    <cellStyle name="Normal 5 3 2 4 4" xfId="27988" xr:uid="{00000000-0005-0000-0000-0000F76E0000}"/>
    <cellStyle name="Normal 5 3 2 4 5" xfId="27989" xr:uid="{00000000-0005-0000-0000-0000F86E0000}"/>
    <cellStyle name="Normal 5 3 2 4 6" xfId="27990" xr:uid="{00000000-0005-0000-0000-0000F96E0000}"/>
    <cellStyle name="Normal 5 3 2 4 7" xfId="27991" xr:uid="{00000000-0005-0000-0000-0000FA6E0000}"/>
    <cellStyle name="Normal 5 3 2 4_Attribute (16-17)" xfId="14557" xr:uid="{00000000-0005-0000-0000-0000FB6E0000}"/>
    <cellStyle name="Normal 5 3 2 5" xfId="14558" xr:uid="{00000000-0005-0000-0000-0000FC6E0000}"/>
    <cellStyle name="Normal 5 3 2 6" xfId="14559" xr:uid="{00000000-0005-0000-0000-0000FD6E0000}"/>
    <cellStyle name="Normal 5 3 2 6 2" xfId="14560" xr:uid="{00000000-0005-0000-0000-0000FE6E0000}"/>
    <cellStyle name="Normal 5 3 2 6 2 2" xfId="14561" xr:uid="{00000000-0005-0000-0000-0000FF6E0000}"/>
    <cellStyle name="Normal 5 3 2 6 2 2 2" xfId="27992" xr:uid="{00000000-0005-0000-0000-0000006F0000}"/>
    <cellStyle name="Normal 5 3 2 6 2 2_CountryRegionMap" xfId="35149" xr:uid="{00000000-0005-0000-0000-0000016F0000}"/>
    <cellStyle name="Normal 5 3 2 6 2 3" xfId="14562" xr:uid="{00000000-0005-0000-0000-0000026F0000}"/>
    <cellStyle name="Normal 5 3 2 6 2 3 2" xfId="27993" xr:uid="{00000000-0005-0000-0000-0000036F0000}"/>
    <cellStyle name="Normal 5 3 2 6 2 3_CountryRegionMap" xfId="35150" xr:uid="{00000000-0005-0000-0000-0000046F0000}"/>
    <cellStyle name="Normal 5 3 2 6 2 4" xfId="27994" xr:uid="{00000000-0005-0000-0000-0000056F0000}"/>
    <cellStyle name="Normal 5 3 2 6 2_Attribute (16-17)" xfId="14563" xr:uid="{00000000-0005-0000-0000-0000066F0000}"/>
    <cellStyle name="Normal 5 3 2 6 3" xfId="14564" xr:uid="{00000000-0005-0000-0000-0000076F0000}"/>
    <cellStyle name="Normal 5 3 2 6 3 2" xfId="27995" xr:uid="{00000000-0005-0000-0000-0000086F0000}"/>
    <cellStyle name="Normal 5 3 2 6 3_CountryRegionMap" xfId="35151" xr:uid="{00000000-0005-0000-0000-0000096F0000}"/>
    <cellStyle name="Normal 5 3 2 6 4" xfId="27996" xr:uid="{00000000-0005-0000-0000-00000A6F0000}"/>
    <cellStyle name="Normal 5 3 2 6_Attribute (16-17)" xfId="14565" xr:uid="{00000000-0005-0000-0000-00000B6F0000}"/>
    <cellStyle name="Normal 5 3 2 7" xfId="14566" xr:uid="{00000000-0005-0000-0000-00000C6F0000}"/>
    <cellStyle name="Normal 5 3 2 7 2" xfId="14567" xr:uid="{00000000-0005-0000-0000-00000D6F0000}"/>
    <cellStyle name="Normal 5 3 2 7 2 2" xfId="14568" xr:uid="{00000000-0005-0000-0000-00000E6F0000}"/>
    <cellStyle name="Normal 5 3 2 7 2 2 2" xfId="27997" xr:uid="{00000000-0005-0000-0000-00000F6F0000}"/>
    <cellStyle name="Normal 5 3 2 7 2 2_CountryRegionMap" xfId="35152" xr:uid="{00000000-0005-0000-0000-0000106F0000}"/>
    <cellStyle name="Normal 5 3 2 7 2 3" xfId="14569" xr:uid="{00000000-0005-0000-0000-0000116F0000}"/>
    <cellStyle name="Normal 5 3 2 7 2 3 2" xfId="27998" xr:uid="{00000000-0005-0000-0000-0000126F0000}"/>
    <cellStyle name="Normal 5 3 2 7 2 3_CountryRegionMap" xfId="35153" xr:uid="{00000000-0005-0000-0000-0000136F0000}"/>
    <cellStyle name="Normal 5 3 2 7 2 4" xfId="27999" xr:uid="{00000000-0005-0000-0000-0000146F0000}"/>
    <cellStyle name="Normal 5 3 2 7 2_Attribute (16-17)" xfId="14570" xr:uid="{00000000-0005-0000-0000-0000156F0000}"/>
    <cellStyle name="Normal 5 3 2 7 3" xfId="14571" xr:uid="{00000000-0005-0000-0000-0000166F0000}"/>
    <cellStyle name="Normal 5 3 2 7 3 2" xfId="28000" xr:uid="{00000000-0005-0000-0000-0000176F0000}"/>
    <cellStyle name="Normal 5 3 2 7 3_CountryRegionMap" xfId="35154" xr:uid="{00000000-0005-0000-0000-0000186F0000}"/>
    <cellStyle name="Normal 5 3 2 7 4" xfId="14572" xr:uid="{00000000-0005-0000-0000-0000196F0000}"/>
    <cellStyle name="Normal 5 3 2 7 4 2" xfId="28001" xr:uid="{00000000-0005-0000-0000-00001A6F0000}"/>
    <cellStyle name="Normal 5 3 2 7 4_CountryRegionMap" xfId="35155" xr:uid="{00000000-0005-0000-0000-00001B6F0000}"/>
    <cellStyle name="Normal 5 3 2 7 5" xfId="28002" xr:uid="{00000000-0005-0000-0000-00001C6F0000}"/>
    <cellStyle name="Normal 5 3 2 7_Attribute (16-17)" xfId="14573" xr:uid="{00000000-0005-0000-0000-00001D6F0000}"/>
    <cellStyle name="Normal 5 3 2 8" xfId="14574" xr:uid="{00000000-0005-0000-0000-00001E6F0000}"/>
    <cellStyle name="Normal 5 3 2 8 2" xfId="14575" xr:uid="{00000000-0005-0000-0000-00001F6F0000}"/>
    <cellStyle name="Normal 5 3 2 8 2 2" xfId="28003" xr:uid="{00000000-0005-0000-0000-0000206F0000}"/>
    <cellStyle name="Normal 5 3 2 8 2_CountryRegionMap" xfId="35156" xr:uid="{00000000-0005-0000-0000-0000216F0000}"/>
    <cellStyle name="Normal 5 3 2 8 3" xfId="14576" xr:uid="{00000000-0005-0000-0000-0000226F0000}"/>
    <cellStyle name="Normal 5 3 2 8 3 2" xfId="28004" xr:uid="{00000000-0005-0000-0000-0000236F0000}"/>
    <cellStyle name="Normal 5 3 2 8 3_CountryRegionMap" xfId="35157" xr:uid="{00000000-0005-0000-0000-0000246F0000}"/>
    <cellStyle name="Normal 5 3 2 8 4" xfId="28005" xr:uid="{00000000-0005-0000-0000-0000256F0000}"/>
    <cellStyle name="Normal 5 3 2 8_Attribute (16-17)" xfId="14577" xr:uid="{00000000-0005-0000-0000-0000266F0000}"/>
    <cellStyle name="Normal 5 3 2 9" xfId="14578" xr:uid="{00000000-0005-0000-0000-0000276F0000}"/>
    <cellStyle name="Normal 5 3 2 9 2" xfId="28006" xr:uid="{00000000-0005-0000-0000-0000286F0000}"/>
    <cellStyle name="Normal 5 3 2 9_CountryRegionMap" xfId="35158" xr:uid="{00000000-0005-0000-0000-0000296F0000}"/>
    <cellStyle name="Normal 5 3 2_Attribute (16-17)" xfId="14579" xr:uid="{00000000-0005-0000-0000-00002A6F0000}"/>
    <cellStyle name="Normal 5 3 3" xfId="14580" xr:uid="{00000000-0005-0000-0000-00002B6F0000}"/>
    <cellStyle name="Normal 5 3 3 10" xfId="28007" xr:uid="{00000000-0005-0000-0000-00002C6F0000}"/>
    <cellStyle name="Normal 5 3 3 2" xfId="14581" xr:uid="{00000000-0005-0000-0000-00002D6F0000}"/>
    <cellStyle name="Normal 5 3 3 2 2" xfId="14582" xr:uid="{00000000-0005-0000-0000-00002E6F0000}"/>
    <cellStyle name="Normal 5 3 3 2 2 2" xfId="14583" xr:uid="{00000000-0005-0000-0000-00002F6F0000}"/>
    <cellStyle name="Normal 5 3 3 2 2 2 2" xfId="28008" xr:uid="{00000000-0005-0000-0000-0000306F0000}"/>
    <cellStyle name="Normal 5 3 3 2 2 2_CountryRegionMap" xfId="35159" xr:uid="{00000000-0005-0000-0000-0000316F0000}"/>
    <cellStyle name="Normal 5 3 3 2 2 3" xfId="14584" xr:uid="{00000000-0005-0000-0000-0000326F0000}"/>
    <cellStyle name="Normal 5 3 3 2 2 3 2" xfId="28009" xr:uid="{00000000-0005-0000-0000-0000336F0000}"/>
    <cellStyle name="Normal 5 3 3 2 2 3_CountryRegionMap" xfId="35160" xr:uid="{00000000-0005-0000-0000-0000346F0000}"/>
    <cellStyle name="Normal 5 3 3 2 2 4" xfId="28010" xr:uid="{00000000-0005-0000-0000-0000356F0000}"/>
    <cellStyle name="Normal 5 3 3 2 2_Attribute (16-17)" xfId="14585" xr:uid="{00000000-0005-0000-0000-0000366F0000}"/>
    <cellStyle name="Normal 5 3 3 2 3" xfId="14586" xr:uid="{00000000-0005-0000-0000-0000376F0000}"/>
    <cellStyle name="Normal 5 3 3 2 3 2" xfId="28011" xr:uid="{00000000-0005-0000-0000-0000386F0000}"/>
    <cellStyle name="Normal 5 3 3 2 3_CountryRegionMap" xfId="35161" xr:uid="{00000000-0005-0000-0000-0000396F0000}"/>
    <cellStyle name="Normal 5 3 3 2 4" xfId="28012" xr:uid="{00000000-0005-0000-0000-00003A6F0000}"/>
    <cellStyle name="Normal 5 3 3 2 5" xfId="28013" xr:uid="{00000000-0005-0000-0000-00003B6F0000}"/>
    <cellStyle name="Normal 5 3 3 2 6" xfId="28014" xr:uid="{00000000-0005-0000-0000-00003C6F0000}"/>
    <cellStyle name="Normal 5 3 3 2 7" xfId="28015" xr:uid="{00000000-0005-0000-0000-00003D6F0000}"/>
    <cellStyle name="Normal 5 3 3 2_Attribute (16-17)" xfId="14587" xr:uid="{00000000-0005-0000-0000-00003E6F0000}"/>
    <cellStyle name="Normal 5 3 3 3" xfId="14588" xr:uid="{00000000-0005-0000-0000-00003F6F0000}"/>
    <cellStyle name="Normal 5 3 3 3 2" xfId="14589" xr:uid="{00000000-0005-0000-0000-0000406F0000}"/>
    <cellStyle name="Normal 5 3 3 3 2 2" xfId="14590" xr:uid="{00000000-0005-0000-0000-0000416F0000}"/>
    <cellStyle name="Normal 5 3 3 3 2 2 2" xfId="28016" xr:uid="{00000000-0005-0000-0000-0000426F0000}"/>
    <cellStyle name="Normal 5 3 3 3 2 2_CountryRegionMap" xfId="35162" xr:uid="{00000000-0005-0000-0000-0000436F0000}"/>
    <cellStyle name="Normal 5 3 3 3 2 3" xfId="14591" xr:uid="{00000000-0005-0000-0000-0000446F0000}"/>
    <cellStyle name="Normal 5 3 3 3 2 3 2" xfId="28017" xr:uid="{00000000-0005-0000-0000-0000456F0000}"/>
    <cellStyle name="Normal 5 3 3 3 2 3_CountryRegionMap" xfId="35163" xr:uid="{00000000-0005-0000-0000-0000466F0000}"/>
    <cellStyle name="Normal 5 3 3 3 2 4" xfId="28018" xr:uid="{00000000-0005-0000-0000-0000476F0000}"/>
    <cellStyle name="Normal 5 3 3 3 2_Attribute (16-17)" xfId="14592" xr:uid="{00000000-0005-0000-0000-0000486F0000}"/>
    <cellStyle name="Normal 5 3 3 3 3" xfId="14593" xr:uid="{00000000-0005-0000-0000-0000496F0000}"/>
    <cellStyle name="Normal 5 3 3 3 3 2" xfId="28019" xr:uid="{00000000-0005-0000-0000-00004A6F0000}"/>
    <cellStyle name="Normal 5 3 3 3 3_CountryRegionMap" xfId="35164" xr:uid="{00000000-0005-0000-0000-00004B6F0000}"/>
    <cellStyle name="Normal 5 3 3 3 4" xfId="28020" xr:uid="{00000000-0005-0000-0000-00004C6F0000}"/>
    <cellStyle name="Normal 5 3 3 3 5" xfId="28021" xr:uid="{00000000-0005-0000-0000-00004D6F0000}"/>
    <cellStyle name="Normal 5 3 3 3 6" xfId="28022" xr:uid="{00000000-0005-0000-0000-00004E6F0000}"/>
    <cellStyle name="Normal 5 3 3 3 7" xfId="28023" xr:uid="{00000000-0005-0000-0000-00004F6F0000}"/>
    <cellStyle name="Normal 5 3 3 3_Attribute (16-17)" xfId="14594" xr:uid="{00000000-0005-0000-0000-0000506F0000}"/>
    <cellStyle name="Normal 5 3 3 4" xfId="14595" xr:uid="{00000000-0005-0000-0000-0000516F0000}"/>
    <cellStyle name="Normal 5 3 3 4 2" xfId="14596" xr:uid="{00000000-0005-0000-0000-0000526F0000}"/>
    <cellStyle name="Normal 5 3 3 4 2 2" xfId="14597" xr:uid="{00000000-0005-0000-0000-0000536F0000}"/>
    <cellStyle name="Normal 5 3 3 4 2 2 2" xfId="28024" xr:uid="{00000000-0005-0000-0000-0000546F0000}"/>
    <cellStyle name="Normal 5 3 3 4 2 2_CountryRegionMap" xfId="35165" xr:uid="{00000000-0005-0000-0000-0000556F0000}"/>
    <cellStyle name="Normal 5 3 3 4 2 3" xfId="14598" xr:uid="{00000000-0005-0000-0000-0000566F0000}"/>
    <cellStyle name="Normal 5 3 3 4 2 3 2" xfId="28025" xr:uid="{00000000-0005-0000-0000-0000576F0000}"/>
    <cellStyle name="Normal 5 3 3 4 2 3_CountryRegionMap" xfId="35166" xr:uid="{00000000-0005-0000-0000-0000586F0000}"/>
    <cellStyle name="Normal 5 3 3 4 2 4" xfId="28026" xr:uid="{00000000-0005-0000-0000-0000596F0000}"/>
    <cellStyle name="Normal 5 3 3 4 2_Attribute (16-17)" xfId="14599" xr:uid="{00000000-0005-0000-0000-00005A6F0000}"/>
    <cellStyle name="Normal 5 3 3 4 3" xfId="14600" xr:uid="{00000000-0005-0000-0000-00005B6F0000}"/>
    <cellStyle name="Normal 5 3 3 4 3 2" xfId="28027" xr:uid="{00000000-0005-0000-0000-00005C6F0000}"/>
    <cellStyle name="Normal 5 3 3 4 3_CountryRegionMap" xfId="35167" xr:uid="{00000000-0005-0000-0000-00005D6F0000}"/>
    <cellStyle name="Normal 5 3 3 4 4" xfId="28028" xr:uid="{00000000-0005-0000-0000-00005E6F0000}"/>
    <cellStyle name="Normal 5 3 3 4 5" xfId="28029" xr:uid="{00000000-0005-0000-0000-00005F6F0000}"/>
    <cellStyle name="Normal 5 3 3 4 6" xfId="28030" xr:uid="{00000000-0005-0000-0000-0000606F0000}"/>
    <cellStyle name="Normal 5 3 3 4 7" xfId="28031" xr:uid="{00000000-0005-0000-0000-0000616F0000}"/>
    <cellStyle name="Normal 5 3 3 4_Attribute (16-17)" xfId="14601" xr:uid="{00000000-0005-0000-0000-0000626F0000}"/>
    <cellStyle name="Normal 5 3 3 5" xfId="14602" xr:uid="{00000000-0005-0000-0000-0000636F0000}"/>
    <cellStyle name="Normal 5 3 3 6" xfId="14603" xr:uid="{00000000-0005-0000-0000-0000646F0000}"/>
    <cellStyle name="Normal 5 3 3 6 2" xfId="14604" xr:uid="{00000000-0005-0000-0000-0000656F0000}"/>
    <cellStyle name="Normal 5 3 3 6 2 2" xfId="14605" xr:uid="{00000000-0005-0000-0000-0000666F0000}"/>
    <cellStyle name="Normal 5 3 3 6 2 2 2" xfId="28032" xr:uid="{00000000-0005-0000-0000-0000676F0000}"/>
    <cellStyle name="Normal 5 3 3 6 2 2_CountryRegionMap" xfId="35168" xr:uid="{00000000-0005-0000-0000-0000686F0000}"/>
    <cellStyle name="Normal 5 3 3 6 2 3" xfId="14606" xr:uid="{00000000-0005-0000-0000-0000696F0000}"/>
    <cellStyle name="Normal 5 3 3 6 2 3 2" xfId="28033" xr:uid="{00000000-0005-0000-0000-00006A6F0000}"/>
    <cellStyle name="Normal 5 3 3 6 2 3_CountryRegionMap" xfId="35169" xr:uid="{00000000-0005-0000-0000-00006B6F0000}"/>
    <cellStyle name="Normal 5 3 3 6 2 4" xfId="28034" xr:uid="{00000000-0005-0000-0000-00006C6F0000}"/>
    <cellStyle name="Normal 5 3 3 6 2_Attribute (16-17)" xfId="14607" xr:uid="{00000000-0005-0000-0000-00006D6F0000}"/>
    <cellStyle name="Normal 5 3 3 6 3" xfId="14608" xr:uid="{00000000-0005-0000-0000-00006E6F0000}"/>
    <cellStyle name="Normal 5 3 3 6 3 2" xfId="28035" xr:uid="{00000000-0005-0000-0000-00006F6F0000}"/>
    <cellStyle name="Normal 5 3 3 6 3_CountryRegionMap" xfId="35170" xr:uid="{00000000-0005-0000-0000-0000706F0000}"/>
    <cellStyle name="Normal 5 3 3 6 4" xfId="28036" xr:uid="{00000000-0005-0000-0000-0000716F0000}"/>
    <cellStyle name="Normal 5 3 3 6_Attribute (16-17)" xfId="14609" xr:uid="{00000000-0005-0000-0000-0000726F0000}"/>
    <cellStyle name="Normal 5 3 3 7" xfId="14610" xr:uid="{00000000-0005-0000-0000-0000736F0000}"/>
    <cellStyle name="Normal 5 3 3 7 2" xfId="14611" xr:uid="{00000000-0005-0000-0000-0000746F0000}"/>
    <cellStyle name="Normal 5 3 3 7 2 2" xfId="14612" xr:uid="{00000000-0005-0000-0000-0000756F0000}"/>
    <cellStyle name="Normal 5 3 3 7 2 2 2" xfId="28037" xr:uid="{00000000-0005-0000-0000-0000766F0000}"/>
    <cellStyle name="Normal 5 3 3 7 2 2_CountryRegionMap" xfId="35171" xr:uid="{00000000-0005-0000-0000-0000776F0000}"/>
    <cellStyle name="Normal 5 3 3 7 2 3" xfId="14613" xr:uid="{00000000-0005-0000-0000-0000786F0000}"/>
    <cellStyle name="Normal 5 3 3 7 2 3 2" xfId="28038" xr:uid="{00000000-0005-0000-0000-0000796F0000}"/>
    <cellStyle name="Normal 5 3 3 7 2 3_CountryRegionMap" xfId="35172" xr:uid="{00000000-0005-0000-0000-00007A6F0000}"/>
    <cellStyle name="Normal 5 3 3 7 2 4" xfId="28039" xr:uid="{00000000-0005-0000-0000-00007B6F0000}"/>
    <cellStyle name="Normal 5 3 3 7 2_Attribute (16-17)" xfId="14614" xr:uid="{00000000-0005-0000-0000-00007C6F0000}"/>
    <cellStyle name="Normal 5 3 3 7 3" xfId="14615" xr:uid="{00000000-0005-0000-0000-00007D6F0000}"/>
    <cellStyle name="Normal 5 3 3 7 3 2" xfId="28040" xr:uid="{00000000-0005-0000-0000-00007E6F0000}"/>
    <cellStyle name="Normal 5 3 3 7 3_CountryRegionMap" xfId="35173" xr:uid="{00000000-0005-0000-0000-00007F6F0000}"/>
    <cellStyle name="Normal 5 3 3 7 4" xfId="14616" xr:uid="{00000000-0005-0000-0000-0000806F0000}"/>
    <cellStyle name="Normal 5 3 3 7 4 2" xfId="28041" xr:uid="{00000000-0005-0000-0000-0000816F0000}"/>
    <cellStyle name="Normal 5 3 3 7 4_CountryRegionMap" xfId="35174" xr:uid="{00000000-0005-0000-0000-0000826F0000}"/>
    <cellStyle name="Normal 5 3 3 7 5" xfId="28042" xr:uid="{00000000-0005-0000-0000-0000836F0000}"/>
    <cellStyle name="Normal 5 3 3 7_Attribute (16-17)" xfId="14617" xr:uid="{00000000-0005-0000-0000-0000846F0000}"/>
    <cellStyle name="Normal 5 3 3 8" xfId="14618" xr:uid="{00000000-0005-0000-0000-0000856F0000}"/>
    <cellStyle name="Normal 5 3 3 8 2" xfId="14619" xr:uid="{00000000-0005-0000-0000-0000866F0000}"/>
    <cellStyle name="Normal 5 3 3 8 2 2" xfId="28043" xr:uid="{00000000-0005-0000-0000-0000876F0000}"/>
    <cellStyle name="Normal 5 3 3 8 2_CountryRegionMap" xfId="35175" xr:uid="{00000000-0005-0000-0000-0000886F0000}"/>
    <cellStyle name="Normal 5 3 3 8 3" xfId="14620" xr:uid="{00000000-0005-0000-0000-0000896F0000}"/>
    <cellStyle name="Normal 5 3 3 8 3 2" xfId="28044" xr:uid="{00000000-0005-0000-0000-00008A6F0000}"/>
    <cellStyle name="Normal 5 3 3 8 3_CountryRegionMap" xfId="35176" xr:uid="{00000000-0005-0000-0000-00008B6F0000}"/>
    <cellStyle name="Normal 5 3 3 8 4" xfId="28045" xr:uid="{00000000-0005-0000-0000-00008C6F0000}"/>
    <cellStyle name="Normal 5 3 3 8_Attribute (16-17)" xfId="14621" xr:uid="{00000000-0005-0000-0000-00008D6F0000}"/>
    <cellStyle name="Normal 5 3 3 9" xfId="14622" xr:uid="{00000000-0005-0000-0000-00008E6F0000}"/>
    <cellStyle name="Normal 5 3 3 9 2" xfId="28046" xr:uid="{00000000-0005-0000-0000-00008F6F0000}"/>
    <cellStyle name="Normal 5 3 3 9_CountryRegionMap" xfId="35177" xr:uid="{00000000-0005-0000-0000-0000906F0000}"/>
    <cellStyle name="Normal 5 3 3_Attribute (16-17)" xfId="14623" xr:uid="{00000000-0005-0000-0000-0000916F0000}"/>
    <cellStyle name="Normal 5 3 4" xfId="14624" xr:uid="{00000000-0005-0000-0000-0000926F0000}"/>
    <cellStyle name="Normal 5 3 4 2" xfId="14625" xr:uid="{00000000-0005-0000-0000-0000936F0000}"/>
    <cellStyle name="Normal 5 3 4 2 2" xfId="14626" xr:uid="{00000000-0005-0000-0000-0000946F0000}"/>
    <cellStyle name="Normal 5 3 4 2 2 2" xfId="28047" xr:uid="{00000000-0005-0000-0000-0000956F0000}"/>
    <cellStyle name="Normal 5 3 4 2 2_CountryRegionMap" xfId="35178" xr:uid="{00000000-0005-0000-0000-0000966F0000}"/>
    <cellStyle name="Normal 5 3 4 2 3" xfId="14627" xr:uid="{00000000-0005-0000-0000-0000976F0000}"/>
    <cellStyle name="Normal 5 3 4 2 3 2" xfId="28048" xr:uid="{00000000-0005-0000-0000-0000986F0000}"/>
    <cellStyle name="Normal 5 3 4 2 3_CountryRegionMap" xfId="35179" xr:uid="{00000000-0005-0000-0000-0000996F0000}"/>
    <cellStyle name="Normal 5 3 4 2 4" xfId="28049" xr:uid="{00000000-0005-0000-0000-00009A6F0000}"/>
    <cellStyle name="Normal 5 3 4 2_Attribute (16-17)" xfId="14628" xr:uid="{00000000-0005-0000-0000-00009B6F0000}"/>
    <cellStyle name="Normal 5 3 4 3" xfId="14629" xr:uid="{00000000-0005-0000-0000-00009C6F0000}"/>
    <cellStyle name="Normal 5 3 4 3 2" xfId="28050" xr:uid="{00000000-0005-0000-0000-00009D6F0000}"/>
    <cellStyle name="Normal 5 3 4 3_CountryRegionMap" xfId="35180" xr:uid="{00000000-0005-0000-0000-00009E6F0000}"/>
    <cellStyle name="Normal 5 3 4 4" xfId="28051" xr:uid="{00000000-0005-0000-0000-00009F6F0000}"/>
    <cellStyle name="Normal 5 3 4 5" xfId="28052" xr:uid="{00000000-0005-0000-0000-0000A06F0000}"/>
    <cellStyle name="Normal 5 3 4 6" xfId="28053" xr:uid="{00000000-0005-0000-0000-0000A16F0000}"/>
    <cellStyle name="Normal 5 3 4 7" xfId="28054" xr:uid="{00000000-0005-0000-0000-0000A26F0000}"/>
    <cellStyle name="Normal 5 3 4_Attribute (16-17)" xfId="14630" xr:uid="{00000000-0005-0000-0000-0000A36F0000}"/>
    <cellStyle name="Normal 5 3 5" xfId="14631" xr:uid="{00000000-0005-0000-0000-0000A46F0000}"/>
    <cellStyle name="Normal 5 3 5 2" xfId="14632" xr:uid="{00000000-0005-0000-0000-0000A56F0000}"/>
    <cellStyle name="Normal 5 3 5 2 2" xfId="14633" xr:uid="{00000000-0005-0000-0000-0000A66F0000}"/>
    <cellStyle name="Normal 5 3 5 2 2 2" xfId="28055" xr:uid="{00000000-0005-0000-0000-0000A76F0000}"/>
    <cellStyle name="Normal 5 3 5 2 2_CountryRegionMap" xfId="35181" xr:uid="{00000000-0005-0000-0000-0000A86F0000}"/>
    <cellStyle name="Normal 5 3 5 2 3" xfId="14634" xr:uid="{00000000-0005-0000-0000-0000A96F0000}"/>
    <cellStyle name="Normal 5 3 5 2 3 2" xfId="28056" xr:uid="{00000000-0005-0000-0000-0000AA6F0000}"/>
    <cellStyle name="Normal 5 3 5 2 3_CountryRegionMap" xfId="35182" xr:uid="{00000000-0005-0000-0000-0000AB6F0000}"/>
    <cellStyle name="Normal 5 3 5 2 4" xfId="28057" xr:uid="{00000000-0005-0000-0000-0000AC6F0000}"/>
    <cellStyle name="Normal 5 3 5 2_Attribute (16-17)" xfId="14635" xr:uid="{00000000-0005-0000-0000-0000AD6F0000}"/>
    <cellStyle name="Normal 5 3 5 3" xfId="14636" xr:uid="{00000000-0005-0000-0000-0000AE6F0000}"/>
    <cellStyle name="Normal 5 3 5 3 2" xfId="28058" xr:uid="{00000000-0005-0000-0000-0000AF6F0000}"/>
    <cellStyle name="Normal 5 3 5 3_CountryRegionMap" xfId="35183" xr:uid="{00000000-0005-0000-0000-0000B06F0000}"/>
    <cellStyle name="Normal 5 3 5 4" xfId="28059" xr:uid="{00000000-0005-0000-0000-0000B16F0000}"/>
    <cellStyle name="Normal 5 3 5 5" xfId="28060" xr:uid="{00000000-0005-0000-0000-0000B26F0000}"/>
    <cellStyle name="Normal 5 3 5 6" xfId="28061" xr:uid="{00000000-0005-0000-0000-0000B36F0000}"/>
    <cellStyle name="Normal 5 3 5 7" xfId="28062" xr:uid="{00000000-0005-0000-0000-0000B46F0000}"/>
    <cellStyle name="Normal 5 3 5_Attribute (16-17)" xfId="14637" xr:uid="{00000000-0005-0000-0000-0000B56F0000}"/>
    <cellStyle name="Normal 5 3 6" xfId="14638" xr:uid="{00000000-0005-0000-0000-0000B66F0000}"/>
    <cellStyle name="Normal 5 3 6 2" xfId="14639" xr:uid="{00000000-0005-0000-0000-0000B76F0000}"/>
    <cellStyle name="Normal 5 3 6 2 2" xfId="14640" xr:uid="{00000000-0005-0000-0000-0000B86F0000}"/>
    <cellStyle name="Normal 5 3 6 2 2 2" xfId="28063" xr:uid="{00000000-0005-0000-0000-0000B96F0000}"/>
    <cellStyle name="Normal 5 3 6 2 2_CountryRegionMap" xfId="35184" xr:uid="{00000000-0005-0000-0000-0000BA6F0000}"/>
    <cellStyle name="Normal 5 3 6 2 3" xfId="14641" xr:uid="{00000000-0005-0000-0000-0000BB6F0000}"/>
    <cellStyle name="Normal 5 3 6 2 3 2" xfId="28064" xr:uid="{00000000-0005-0000-0000-0000BC6F0000}"/>
    <cellStyle name="Normal 5 3 6 2 3_CountryRegionMap" xfId="35185" xr:uid="{00000000-0005-0000-0000-0000BD6F0000}"/>
    <cellStyle name="Normal 5 3 6 2 4" xfId="28065" xr:uid="{00000000-0005-0000-0000-0000BE6F0000}"/>
    <cellStyle name="Normal 5 3 6 2_Attribute (16-17)" xfId="14642" xr:uid="{00000000-0005-0000-0000-0000BF6F0000}"/>
    <cellStyle name="Normal 5 3 6 3" xfId="14643" xr:uid="{00000000-0005-0000-0000-0000C06F0000}"/>
    <cellStyle name="Normal 5 3 6 3 2" xfId="28066" xr:uid="{00000000-0005-0000-0000-0000C16F0000}"/>
    <cellStyle name="Normal 5 3 6 3_CountryRegionMap" xfId="35186" xr:uid="{00000000-0005-0000-0000-0000C26F0000}"/>
    <cellStyle name="Normal 5 3 6 4" xfId="28067" xr:uid="{00000000-0005-0000-0000-0000C36F0000}"/>
    <cellStyle name="Normal 5 3 6 5" xfId="28068" xr:uid="{00000000-0005-0000-0000-0000C46F0000}"/>
    <cellStyle name="Normal 5 3 6 6" xfId="28069" xr:uid="{00000000-0005-0000-0000-0000C56F0000}"/>
    <cellStyle name="Normal 5 3 6 7" xfId="28070" xr:uid="{00000000-0005-0000-0000-0000C66F0000}"/>
    <cellStyle name="Normal 5 3 6_Attribute (16-17)" xfId="14644" xr:uid="{00000000-0005-0000-0000-0000C76F0000}"/>
    <cellStyle name="Normal 5 3 7" xfId="14645" xr:uid="{00000000-0005-0000-0000-0000C86F0000}"/>
    <cellStyle name="Normal 5 3 8" xfId="14646" xr:uid="{00000000-0005-0000-0000-0000C96F0000}"/>
    <cellStyle name="Normal 5 3 8 2" xfId="14647" xr:uid="{00000000-0005-0000-0000-0000CA6F0000}"/>
    <cellStyle name="Normal 5 3 8 2 2" xfId="14648" xr:uid="{00000000-0005-0000-0000-0000CB6F0000}"/>
    <cellStyle name="Normal 5 3 8 2 2 2" xfId="28071" xr:uid="{00000000-0005-0000-0000-0000CC6F0000}"/>
    <cellStyle name="Normal 5 3 8 2 2_CountryRegionMap" xfId="35187" xr:uid="{00000000-0005-0000-0000-0000CD6F0000}"/>
    <cellStyle name="Normal 5 3 8 2 3" xfId="14649" xr:uid="{00000000-0005-0000-0000-0000CE6F0000}"/>
    <cellStyle name="Normal 5 3 8 2 3 2" xfId="28072" xr:uid="{00000000-0005-0000-0000-0000CF6F0000}"/>
    <cellStyle name="Normal 5 3 8 2 3_CountryRegionMap" xfId="35188" xr:uid="{00000000-0005-0000-0000-0000D06F0000}"/>
    <cellStyle name="Normal 5 3 8 2 4" xfId="28073" xr:uid="{00000000-0005-0000-0000-0000D16F0000}"/>
    <cellStyle name="Normal 5 3 8 2_Attribute (16-17)" xfId="14650" xr:uid="{00000000-0005-0000-0000-0000D26F0000}"/>
    <cellStyle name="Normal 5 3 8 3" xfId="14651" xr:uid="{00000000-0005-0000-0000-0000D36F0000}"/>
    <cellStyle name="Normal 5 3 8 3 2" xfId="28074" xr:uid="{00000000-0005-0000-0000-0000D46F0000}"/>
    <cellStyle name="Normal 5 3 8 3_CountryRegionMap" xfId="35189" xr:uid="{00000000-0005-0000-0000-0000D56F0000}"/>
    <cellStyle name="Normal 5 3 8 4" xfId="28075" xr:uid="{00000000-0005-0000-0000-0000D66F0000}"/>
    <cellStyle name="Normal 5 3 8_Attribute (16-17)" xfId="14652" xr:uid="{00000000-0005-0000-0000-0000D76F0000}"/>
    <cellStyle name="Normal 5 3 9" xfId="14653" xr:uid="{00000000-0005-0000-0000-0000D86F0000}"/>
    <cellStyle name="Normal 5 3 9 2" xfId="14654" xr:uid="{00000000-0005-0000-0000-0000D96F0000}"/>
    <cellStyle name="Normal 5 3 9 2 2" xfId="14655" xr:uid="{00000000-0005-0000-0000-0000DA6F0000}"/>
    <cellStyle name="Normal 5 3 9 2 2 2" xfId="28076" xr:uid="{00000000-0005-0000-0000-0000DB6F0000}"/>
    <cellStyle name="Normal 5 3 9 2 2_CountryRegionMap" xfId="35190" xr:uid="{00000000-0005-0000-0000-0000DC6F0000}"/>
    <cellStyle name="Normal 5 3 9 2 3" xfId="14656" xr:uid="{00000000-0005-0000-0000-0000DD6F0000}"/>
    <cellStyle name="Normal 5 3 9 2 3 2" xfId="28077" xr:uid="{00000000-0005-0000-0000-0000DE6F0000}"/>
    <cellStyle name="Normal 5 3 9 2 3_CountryRegionMap" xfId="35191" xr:uid="{00000000-0005-0000-0000-0000DF6F0000}"/>
    <cellStyle name="Normal 5 3 9 2 4" xfId="28078" xr:uid="{00000000-0005-0000-0000-0000E06F0000}"/>
    <cellStyle name="Normal 5 3 9 2_Attribute (16-17)" xfId="14657" xr:uid="{00000000-0005-0000-0000-0000E16F0000}"/>
    <cellStyle name="Normal 5 3 9 3" xfId="14658" xr:uid="{00000000-0005-0000-0000-0000E26F0000}"/>
    <cellStyle name="Normal 5 3 9 3 2" xfId="28079" xr:uid="{00000000-0005-0000-0000-0000E36F0000}"/>
    <cellStyle name="Normal 5 3 9 3_CountryRegionMap" xfId="35192" xr:uid="{00000000-0005-0000-0000-0000E46F0000}"/>
    <cellStyle name="Normal 5 3 9 4" xfId="14659" xr:uid="{00000000-0005-0000-0000-0000E56F0000}"/>
    <cellStyle name="Normal 5 3 9 4 2" xfId="28080" xr:uid="{00000000-0005-0000-0000-0000E66F0000}"/>
    <cellStyle name="Normal 5 3 9 4_CountryRegionMap" xfId="35193" xr:uid="{00000000-0005-0000-0000-0000E76F0000}"/>
    <cellStyle name="Normal 5 3 9 5" xfId="28081" xr:uid="{00000000-0005-0000-0000-0000E86F0000}"/>
    <cellStyle name="Normal 5 3 9_Attribute (16-17)" xfId="14660" xr:uid="{00000000-0005-0000-0000-0000E96F0000}"/>
    <cellStyle name="Normal 5 3_Attribute" xfId="18090" xr:uid="{00000000-0005-0000-0000-0000EA6F0000}"/>
    <cellStyle name="Normal 5 4" xfId="14661" xr:uid="{00000000-0005-0000-0000-0000EB6F0000}"/>
    <cellStyle name="Normal 5 4 10" xfId="28082" xr:uid="{00000000-0005-0000-0000-0000EC6F0000}"/>
    <cellStyle name="Normal 5 4 2" xfId="14662" xr:uid="{00000000-0005-0000-0000-0000ED6F0000}"/>
    <cellStyle name="Normal 5 4 2 2" xfId="14663" xr:uid="{00000000-0005-0000-0000-0000EE6F0000}"/>
    <cellStyle name="Normal 5 4 2 2 2" xfId="14664" xr:uid="{00000000-0005-0000-0000-0000EF6F0000}"/>
    <cellStyle name="Normal 5 4 2 2 2 2" xfId="28083" xr:uid="{00000000-0005-0000-0000-0000F06F0000}"/>
    <cellStyle name="Normal 5 4 2 2 2_CountryRegionMap" xfId="35194" xr:uid="{00000000-0005-0000-0000-0000F16F0000}"/>
    <cellStyle name="Normal 5 4 2 2 3" xfId="14665" xr:uid="{00000000-0005-0000-0000-0000F26F0000}"/>
    <cellStyle name="Normal 5 4 2 2 3 2" xfId="28084" xr:uid="{00000000-0005-0000-0000-0000F36F0000}"/>
    <cellStyle name="Normal 5 4 2 2 3_CountryRegionMap" xfId="35195" xr:uid="{00000000-0005-0000-0000-0000F46F0000}"/>
    <cellStyle name="Normal 5 4 2 2 4" xfId="28085" xr:uid="{00000000-0005-0000-0000-0000F56F0000}"/>
    <cellStyle name="Normal 5 4 2 2_Attribute (16-17)" xfId="14666" xr:uid="{00000000-0005-0000-0000-0000F66F0000}"/>
    <cellStyle name="Normal 5 4 2 3" xfId="14667" xr:uid="{00000000-0005-0000-0000-0000F76F0000}"/>
    <cellStyle name="Normal 5 4 2 3 2" xfId="28086" xr:uid="{00000000-0005-0000-0000-0000F86F0000}"/>
    <cellStyle name="Normal 5 4 2 3_CountryRegionMap" xfId="35196" xr:uid="{00000000-0005-0000-0000-0000F96F0000}"/>
    <cellStyle name="Normal 5 4 2 4" xfId="28087" xr:uid="{00000000-0005-0000-0000-0000FA6F0000}"/>
    <cellStyle name="Normal 5 4 2 5" xfId="28088" xr:uid="{00000000-0005-0000-0000-0000FB6F0000}"/>
    <cellStyle name="Normal 5 4 2 6" xfId="28089" xr:uid="{00000000-0005-0000-0000-0000FC6F0000}"/>
    <cellStyle name="Normal 5 4 2 7" xfId="28090" xr:uid="{00000000-0005-0000-0000-0000FD6F0000}"/>
    <cellStyle name="Normal 5 4 2_Attribute (16-17)" xfId="14668" xr:uid="{00000000-0005-0000-0000-0000FE6F0000}"/>
    <cellStyle name="Normal 5 4 3" xfId="14669" xr:uid="{00000000-0005-0000-0000-0000FF6F0000}"/>
    <cellStyle name="Normal 5 4 3 2" xfId="14670" xr:uid="{00000000-0005-0000-0000-000000700000}"/>
    <cellStyle name="Normal 5 4 3 2 2" xfId="14671" xr:uid="{00000000-0005-0000-0000-000001700000}"/>
    <cellStyle name="Normal 5 4 3 2 2 2" xfId="28091" xr:uid="{00000000-0005-0000-0000-000002700000}"/>
    <cellStyle name="Normal 5 4 3 2 2_CountryRegionMap" xfId="35197" xr:uid="{00000000-0005-0000-0000-000003700000}"/>
    <cellStyle name="Normal 5 4 3 2 3" xfId="14672" xr:uid="{00000000-0005-0000-0000-000004700000}"/>
    <cellStyle name="Normal 5 4 3 2 3 2" xfId="28092" xr:uid="{00000000-0005-0000-0000-000005700000}"/>
    <cellStyle name="Normal 5 4 3 2 3_CountryRegionMap" xfId="35198" xr:uid="{00000000-0005-0000-0000-000006700000}"/>
    <cellStyle name="Normal 5 4 3 2 4" xfId="28093" xr:uid="{00000000-0005-0000-0000-000007700000}"/>
    <cellStyle name="Normal 5 4 3 2_Attribute (16-17)" xfId="14673" xr:uid="{00000000-0005-0000-0000-000008700000}"/>
    <cellStyle name="Normal 5 4 3 3" xfId="14674" xr:uid="{00000000-0005-0000-0000-000009700000}"/>
    <cellStyle name="Normal 5 4 3 3 2" xfId="28094" xr:uid="{00000000-0005-0000-0000-00000A700000}"/>
    <cellStyle name="Normal 5 4 3 3_CountryRegionMap" xfId="35199" xr:uid="{00000000-0005-0000-0000-00000B700000}"/>
    <cellStyle name="Normal 5 4 3 4" xfId="28095" xr:uid="{00000000-0005-0000-0000-00000C700000}"/>
    <cellStyle name="Normal 5 4 3 5" xfId="28096" xr:uid="{00000000-0005-0000-0000-00000D700000}"/>
    <cellStyle name="Normal 5 4 3 6" xfId="28097" xr:uid="{00000000-0005-0000-0000-00000E700000}"/>
    <cellStyle name="Normal 5 4 3 7" xfId="28098" xr:uid="{00000000-0005-0000-0000-00000F700000}"/>
    <cellStyle name="Normal 5 4 3_Attribute (16-17)" xfId="14675" xr:uid="{00000000-0005-0000-0000-000010700000}"/>
    <cellStyle name="Normal 5 4 4" xfId="14676" xr:uid="{00000000-0005-0000-0000-000011700000}"/>
    <cellStyle name="Normal 5 4 4 2" xfId="14677" xr:uid="{00000000-0005-0000-0000-000012700000}"/>
    <cellStyle name="Normal 5 4 4 2 2" xfId="14678" xr:uid="{00000000-0005-0000-0000-000013700000}"/>
    <cellStyle name="Normal 5 4 4 2 2 2" xfId="28099" xr:uid="{00000000-0005-0000-0000-000014700000}"/>
    <cellStyle name="Normal 5 4 4 2 2_CountryRegionMap" xfId="35200" xr:uid="{00000000-0005-0000-0000-000015700000}"/>
    <cellStyle name="Normal 5 4 4 2 3" xfId="14679" xr:uid="{00000000-0005-0000-0000-000016700000}"/>
    <cellStyle name="Normal 5 4 4 2 3 2" xfId="28100" xr:uid="{00000000-0005-0000-0000-000017700000}"/>
    <cellStyle name="Normal 5 4 4 2 3_CountryRegionMap" xfId="35201" xr:uid="{00000000-0005-0000-0000-000018700000}"/>
    <cellStyle name="Normal 5 4 4 2 4" xfId="28101" xr:uid="{00000000-0005-0000-0000-000019700000}"/>
    <cellStyle name="Normal 5 4 4 2_Attribute (16-17)" xfId="14680" xr:uid="{00000000-0005-0000-0000-00001A700000}"/>
    <cellStyle name="Normal 5 4 4 3" xfId="14681" xr:uid="{00000000-0005-0000-0000-00001B700000}"/>
    <cellStyle name="Normal 5 4 4 3 2" xfId="28102" xr:uid="{00000000-0005-0000-0000-00001C700000}"/>
    <cellStyle name="Normal 5 4 4 3_CountryRegionMap" xfId="35202" xr:uid="{00000000-0005-0000-0000-00001D700000}"/>
    <cellStyle name="Normal 5 4 4 4" xfId="28103" xr:uid="{00000000-0005-0000-0000-00001E700000}"/>
    <cellStyle name="Normal 5 4 4 5" xfId="28104" xr:uid="{00000000-0005-0000-0000-00001F700000}"/>
    <cellStyle name="Normal 5 4 4 6" xfId="28105" xr:uid="{00000000-0005-0000-0000-000020700000}"/>
    <cellStyle name="Normal 5 4 4 7" xfId="28106" xr:uid="{00000000-0005-0000-0000-000021700000}"/>
    <cellStyle name="Normal 5 4 4_Attribute (16-17)" xfId="14682" xr:uid="{00000000-0005-0000-0000-000022700000}"/>
    <cellStyle name="Normal 5 4 5" xfId="14683" xr:uid="{00000000-0005-0000-0000-000023700000}"/>
    <cellStyle name="Normal 5 4 6" xfId="14684" xr:uid="{00000000-0005-0000-0000-000024700000}"/>
    <cellStyle name="Normal 5 4 6 2" xfId="14685" xr:uid="{00000000-0005-0000-0000-000025700000}"/>
    <cellStyle name="Normal 5 4 6 2 2" xfId="14686" xr:uid="{00000000-0005-0000-0000-000026700000}"/>
    <cellStyle name="Normal 5 4 6 2 2 2" xfId="28107" xr:uid="{00000000-0005-0000-0000-000027700000}"/>
    <cellStyle name="Normal 5 4 6 2 2_CountryRegionMap" xfId="35203" xr:uid="{00000000-0005-0000-0000-000028700000}"/>
    <cellStyle name="Normal 5 4 6 2 3" xfId="14687" xr:uid="{00000000-0005-0000-0000-000029700000}"/>
    <cellStyle name="Normal 5 4 6 2 3 2" xfId="28108" xr:uid="{00000000-0005-0000-0000-00002A700000}"/>
    <cellStyle name="Normal 5 4 6 2 3_CountryRegionMap" xfId="35204" xr:uid="{00000000-0005-0000-0000-00002B700000}"/>
    <cellStyle name="Normal 5 4 6 2 4" xfId="28109" xr:uid="{00000000-0005-0000-0000-00002C700000}"/>
    <cellStyle name="Normal 5 4 6 2_Attribute (16-17)" xfId="14688" xr:uid="{00000000-0005-0000-0000-00002D700000}"/>
    <cellStyle name="Normal 5 4 6 3" xfId="14689" xr:uid="{00000000-0005-0000-0000-00002E700000}"/>
    <cellStyle name="Normal 5 4 6 3 2" xfId="28110" xr:uid="{00000000-0005-0000-0000-00002F700000}"/>
    <cellStyle name="Normal 5 4 6 3_CountryRegionMap" xfId="35205" xr:uid="{00000000-0005-0000-0000-000030700000}"/>
    <cellStyle name="Normal 5 4 6 4" xfId="28111" xr:uid="{00000000-0005-0000-0000-000031700000}"/>
    <cellStyle name="Normal 5 4 6_Attribute (16-17)" xfId="14690" xr:uid="{00000000-0005-0000-0000-000032700000}"/>
    <cellStyle name="Normal 5 4 7" xfId="14691" xr:uid="{00000000-0005-0000-0000-000033700000}"/>
    <cellStyle name="Normal 5 4 7 2" xfId="14692" xr:uid="{00000000-0005-0000-0000-000034700000}"/>
    <cellStyle name="Normal 5 4 7 2 2" xfId="14693" xr:uid="{00000000-0005-0000-0000-000035700000}"/>
    <cellStyle name="Normal 5 4 7 2 2 2" xfId="28112" xr:uid="{00000000-0005-0000-0000-000036700000}"/>
    <cellStyle name="Normal 5 4 7 2 2_CountryRegionMap" xfId="35206" xr:uid="{00000000-0005-0000-0000-000037700000}"/>
    <cellStyle name="Normal 5 4 7 2 3" xfId="14694" xr:uid="{00000000-0005-0000-0000-000038700000}"/>
    <cellStyle name="Normal 5 4 7 2 3 2" xfId="28113" xr:uid="{00000000-0005-0000-0000-000039700000}"/>
    <cellStyle name="Normal 5 4 7 2 3_CountryRegionMap" xfId="35207" xr:uid="{00000000-0005-0000-0000-00003A700000}"/>
    <cellStyle name="Normal 5 4 7 2 4" xfId="28114" xr:uid="{00000000-0005-0000-0000-00003B700000}"/>
    <cellStyle name="Normal 5 4 7 2_Attribute (16-17)" xfId="14695" xr:uid="{00000000-0005-0000-0000-00003C700000}"/>
    <cellStyle name="Normal 5 4 7 3" xfId="14696" xr:uid="{00000000-0005-0000-0000-00003D700000}"/>
    <cellStyle name="Normal 5 4 7 3 2" xfId="28115" xr:uid="{00000000-0005-0000-0000-00003E700000}"/>
    <cellStyle name="Normal 5 4 7 3_CountryRegionMap" xfId="35208" xr:uid="{00000000-0005-0000-0000-00003F700000}"/>
    <cellStyle name="Normal 5 4 7 4" xfId="14697" xr:uid="{00000000-0005-0000-0000-000040700000}"/>
    <cellStyle name="Normal 5 4 7 4 2" xfId="28116" xr:uid="{00000000-0005-0000-0000-000041700000}"/>
    <cellStyle name="Normal 5 4 7 4_CountryRegionMap" xfId="35209" xr:uid="{00000000-0005-0000-0000-000042700000}"/>
    <cellStyle name="Normal 5 4 7 5" xfId="28117" xr:uid="{00000000-0005-0000-0000-000043700000}"/>
    <cellStyle name="Normal 5 4 7_Attribute (16-17)" xfId="14698" xr:uid="{00000000-0005-0000-0000-000044700000}"/>
    <cellStyle name="Normal 5 4 8" xfId="14699" xr:uid="{00000000-0005-0000-0000-000045700000}"/>
    <cellStyle name="Normal 5 4 8 2" xfId="14700" xr:uid="{00000000-0005-0000-0000-000046700000}"/>
    <cellStyle name="Normal 5 4 8 2 2" xfId="28118" xr:uid="{00000000-0005-0000-0000-000047700000}"/>
    <cellStyle name="Normal 5 4 8 2_CountryRegionMap" xfId="35210" xr:uid="{00000000-0005-0000-0000-000048700000}"/>
    <cellStyle name="Normal 5 4 8 3" xfId="14701" xr:uid="{00000000-0005-0000-0000-000049700000}"/>
    <cellStyle name="Normal 5 4 8 3 2" xfId="28119" xr:uid="{00000000-0005-0000-0000-00004A700000}"/>
    <cellStyle name="Normal 5 4 8 3_CountryRegionMap" xfId="35211" xr:uid="{00000000-0005-0000-0000-00004B700000}"/>
    <cellStyle name="Normal 5 4 8 4" xfId="28120" xr:uid="{00000000-0005-0000-0000-00004C700000}"/>
    <cellStyle name="Normal 5 4 8_Attribute (16-17)" xfId="14702" xr:uid="{00000000-0005-0000-0000-00004D700000}"/>
    <cellStyle name="Normal 5 4 9" xfId="14703" xr:uid="{00000000-0005-0000-0000-00004E700000}"/>
    <cellStyle name="Normal 5 4 9 2" xfId="28121" xr:uid="{00000000-0005-0000-0000-00004F700000}"/>
    <cellStyle name="Normal 5 4 9_CountryRegionMap" xfId="35212" xr:uid="{00000000-0005-0000-0000-000050700000}"/>
    <cellStyle name="Normal 5 4_Attribute (16-17)" xfId="14704" xr:uid="{00000000-0005-0000-0000-000051700000}"/>
    <cellStyle name="Normal 5 5" xfId="14705" xr:uid="{00000000-0005-0000-0000-000052700000}"/>
    <cellStyle name="Normal 5 5 10" xfId="28122" xr:uid="{00000000-0005-0000-0000-000053700000}"/>
    <cellStyle name="Normal 5 5 2" xfId="14706" xr:uid="{00000000-0005-0000-0000-000054700000}"/>
    <cellStyle name="Normal 5 5 2 2" xfId="14707" xr:uid="{00000000-0005-0000-0000-000055700000}"/>
    <cellStyle name="Normal 5 5 2 2 2" xfId="14708" xr:uid="{00000000-0005-0000-0000-000056700000}"/>
    <cellStyle name="Normal 5 5 2 2 2 2" xfId="28123" xr:uid="{00000000-0005-0000-0000-000057700000}"/>
    <cellStyle name="Normal 5 5 2 2 2_CountryRegionMap" xfId="35213" xr:uid="{00000000-0005-0000-0000-000058700000}"/>
    <cellStyle name="Normal 5 5 2 2 3" xfId="14709" xr:uid="{00000000-0005-0000-0000-000059700000}"/>
    <cellStyle name="Normal 5 5 2 2 3 2" xfId="28124" xr:uid="{00000000-0005-0000-0000-00005A700000}"/>
    <cellStyle name="Normal 5 5 2 2 3_CountryRegionMap" xfId="35214" xr:uid="{00000000-0005-0000-0000-00005B700000}"/>
    <cellStyle name="Normal 5 5 2 2 4" xfId="28125" xr:uid="{00000000-0005-0000-0000-00005C700000}"/>
    <cellStyle name="Normal 5 5 2 2_Attribute (16-17)" xfId="14710" xr:uid="{00000000-0005-0000-0000-00005D700000}"/>
    <cellStyle name="Normal 5 5 2 3" xfId="14711" xr:uid="{00000000-0005-0000-0000-00005E700000}"/>
    <cellStyle name="Normal 5 5 2 3 2" xfId="28126" xr:uid="{00000000-0005-0000-0000-00005F700000}"/>
    <cellStyle name="Normal 5 5 2 3_CountryRegionMap" xfId="35215" xr:uid="{00000000-0005-0000-0000-000060700000}"/>
    <cellStyle name="Normal 5 5 2 4" xfId="28127" xr:uid="{00000000-0005-0000-0000-000061700000}"/>
    <cellStyle name="Normal 5 5 2 5" xfId="28128" xr:uid="{00000000-0005-0000-0000-000062700000}"/>
    <cellStyle name="Normal 5 5 2 6" xfId="28129" xr:uid="{00000000-0005-0000-0000-000063700000}"/>
    <cellStyle name="Normal 5 5 2 7" xfId="28130" xr:uid="{00000000-0005-0000-0000-000064700000}"/>
    <cellStyle name="Normal 5 5 2_Attribute (16-17)" xfId="14712" xr:uid="{00000000-0005-0000-0000-000065700000}"/>
    <cellStyle name="Normal 5 5 3" xfId="14713" xr:uid="{00000000-0005-0000-0000-000066700000}"/>
    <cellStyle name="Normal 5 5 3 2" xfId="14714" xr:uid="{00000000-0005-0000-0000-000067700000}"/>
    <cellStyle name="Normal 5 5 3 2 2" xfId="14715" xr:uid="{00000000-0005-0000-0000-000068700000}"/>
    <cellStyle name="Normal 5 5 3 2 2 2" xfId="28131" xr:uid="{00000000-0005-0000-0000-000069700000}"/>
    <cellStyle name="Normal 5 5 3 2 2_CountryRegionMap" xfId="35216" xr:uid="{00000000-0005-0000-0000-00006A700000}"/>
    <cellStyle name="Normal 5 5 3 2 3" xfId="14716" xr:uid="{00000000-0005-0000-0000-00006B700000}"/>
    <cellStyle name="Normal 5 5 3 2 3 2" xfId="28132" xr:uid="{00000000-0005-0000-0000-00006C700000}"/>
    <cellStyle name="Normal 5 5 3 2 3_CountryRegionMap" xfId="35217" xr:uid="{00000000-0005-0000-0000-00006D700000}"/>
    <cellStyle name="Normal 5 5 3 2 4" xfId="28133" xr:uid="{00000000-0005-0000-0000-00006E700000}"/>
    <cellStyle name="Normal 5 5 3 2_Attribute (16-17)" xfId="14717" xr:uid="{00000000-0005-0000-0000-00006F700000}"/>
    <cellStyle name="Normal 5 5 3 3" xfId="14718" xr:uid="{00000000-0005-0000-0000-000070700000}"/>
    <cellStyle name="Normal 5 5 3 3 2" xfId="28134" xr:uid="{00000000-0005-0000-0000-000071700000}"/>
    <cellStyle name="Normal 5 5 3 3_CountryRegionMap" xfId="35218" xr:uid="{00000000-0005-0000-0000-000072700000}"/>
    <cellStyle name="Normal 5 5 3 4" xfId="28135" xr:uid="{00000000-0005-0000-0000-000073700000}"/>
    <cellStyle name="Normal 5 5 3 5" xfId="28136" xr:uid="{00000000-0005-0000-0000-000074700000}"/>
    <cellStyle name="Normal 5 5 3 6" xfId="28137" xr:uid="{00000000-0005-0000-0000-000075700000}"/>
    <cellStyle name="Normal 5 5 3 7" xfId="28138" xr:uid="{00000000-0005-0000-0000-000076700000}"/>
    <cellStyle name="Normal 5 5 3_Attribute (16-17)" xfId="14719" xr:uid="{00000000-0005-0000-0000-000077700000}"/>
    <cellStyle name="Normal 5 5 4" xfId="14720" xr:uid="{00000000-0005-0000-0000-000078700000}"/>
    <cellStyle name="Normal 5 5 4 2" xfId="14721" xr:uid="{00000000-0005-0000-0000-000079700000}"/>
    <cellStyle name="Normal 5 5 4 2 2" xfId="14722" xr:uid="{00000000-0005-0000-0000-00007A700000}"/>
    <cellStyle name="Normal 5 5 4 2 2 2" xfId="28139" xr:uid="{00000000-0005-0000-0000-00007B700000}"/>
    <cellStyle name="Normal 5 5 4 2 2_CountryRegionMap" xfId="35219" xr:uid="{00000000-0005-0000-0000-00007C700000}"/>
    <cellStyle name="Normal 5 5 4 2 3" xfId="14723" xr:uid="{00000000-0005-0000-0000-00007D700000}"/>
    <cellStyle name="Normal 5 5 4 2 3 2" xfId="28140" xr:uid="{00000000-0005-0000-0000-00007E700000}"/>
    <cellStyle name="Normal 5 5 4 2 3_CountryRegionMap" xfId="35220" xr:uid="{00000000-0005-0000-0000-00007F700000}"/>
    <cellStyle name="Normal 5 5 4 2 4" xfId="28141" xr:uid="{00000000-0005-0000-0000-000080700000}"/>
    <cellStyle name="Normal 5 5 4 2_Attribute (16-17)" xfId="14724" xr:uid="{00000000-0005-0000-0000-000081700000}"/>
    <cellStyle name="Normal 5 5 4 3" xfId="14725" xr:uid="{00000000-0005-0000-0000-000082700000}"/>
    <cellStyle name="Normal 5 5 4 3 2" xfId="28142" xr:uid="{00000000-0005-0000-0000-000083700000}"/>
    <cellStyle name="Normal 5 5 4 3_CountryRegionMap" xfId="35221" xr:uid="{00000000-0005-0000-0000-000084700000}"/>
    <cellStyle name="Normal 5 5 4 4" xfId="28143" xr:uid="{00000000-0005-0000-0000-000085700000}"/>
    <cellStyle name="Normal 5 5 4 5" xfId="28144" xr:uid="{00000000-0005-0000-0000-000086700000}"/>
    <cellStyle name="Normal 5 5 4 6" xfId="28145" xr:uid="{00000000-0005-0000-0000-000087700000}"/>
    <cellStyle name="Normal 5 5 4 7" xfId="28146" xr:uid="{00000000-0005-0000-0000-000088700000}"/>
    <cellStyle name="Normal 5 5 4_Attribute (16-17)" xfId="14726" xr:uid="{00000000-0005-0000-0000-000089700000}"/>
    <cellStyle name="Normal 5 5 5" xfId="14727" xr:uid="{00000000-0005-0000-0000-00008A700000}"/>
    <cellStyle name="Normal 5 5 6" xfId="14728" xr:uid="{00000000-0005-0000-0000-00008B700000}"/>
    <cellStyle name="Normal 5 5 6 2" xfId="14729" xr:uid="{00000000-0005-0000-0000-00008C700000}"/>
    <cellStyle name="Normal 5 5 6 2 2" xfId="14730" xr:uid="{00000000-0005-0000-0000-00008D700000}"/>
    <cellStyle name="Normal 5 5 6 2 2 2" xfId="28147" xr:uid="{00000000-0005-0000-0000-00008E700000}"/>
    <cellStyle name="Normal 5 5 6 2 2_CountryRegionMap" xfId="35222" xr:uid="{00000000-0005-0000-0000-00008F700000}"/>
    <cellStyle name="Normal 5 5 6 2 3" xfId="14731" xr:uid="{00000000-0005-0000-0000-000090700000}"/>
    <cellStyle name="Normal 5 5 6 2 3 2" xfId="28148" xr:uid="{00000000-0005-0000-0000-000091700000}"/>
    <cellStyle name="Normal 5 5 6 2 3_CountryRegionMap" xfId="35223" xr:uid="{00000000-0005-0000-0000-000092700000}"/>
    <cellStyle name="Normal 5 5 6 2 4" xfId="28149" xr:uid="{00000000-0005-0000-0000-000093700000}"/>
    <cellStyle name="Normal 5 5 6 2_Attribute (16-17)" xfId="14732" xr:uid="{00000000-0005-0000-0000-000094700000}"/>
    <cellStyle name="Normal 5 5 6 3" xfId="14733" xr:uid="{00000000-0005-0000-0000-000095700000}"/>
    <cellStyle name="Normal 5 5 6 3 2" xfId="28150" xr:uid="{00000000-0005-0000-0000-000096700000}"/>
    <cellStyle name="Normal 5 5 6 3_CountryRegionMap" xfId="35224" xr:uid="{00000000-0005-0000-0000-000097700000}"/>
    <cellStyle name="Normal 5 5 6 4" xfId="28151" xr:uid="{00000000-0005-0000-0000-000098700000}"/>
    <cellStyle name="Normal 5 5 6_Attribute (16-17)" xfId="14734" xr:uid="{00000000-0005-0000-0000-000099700000}"/>
    <cellStyle name="Normal 5 5 7" xfId="14735" xr:uid="{00000000-0005-0000-0000-00009A700000}"/>
    <cellStyle name="Normal 5 5 7 2" xfId="14736" xr:uid="{00000000-0005-0000-0000-00009B700000}"/>
    <cellStyle name="Normal 5 5 7 2 2" xfId="14737" xr:uid="{00000000-0005-0000-0000-00009C700000}"/>
    <cellStyle name="Normal 5 5 7 2 2 2" xfId="28152" xr:uid="{00000000-0005-0000-0000-00009D700000}"/>
    <cellStyle name="Normal 5 5 7 2 2_CountryRegionMap" xfId="35225" xr:uid="{00000000-0005-0000-0000-00009E700000}"/>
    <cellStyle name="Normal 5 5 7 2 3" xfId="14738" xr:uid="{00000000-0005-0000-0000-00009F700000}"/>
    <cellStyle name="Normal 5 5 7 2 3 2" xfId="28153" xr:uid="{00000000-0005-0000-0000-0000A0700000}"/>
    <cellStyle name="Normal 5 5 7 2 3_CountryRegionMap" xfId="35226" xr:uid="{00000000-0005-0000-0000-0000A1700000}"/>
    <cellStyle name="Normal 5 5 7 2 4" xfId="28154" xr:uid="{00000000-0005-0000-0000-0000A2700000}"/>
    <cellStyle name="Normal 5 5 7 2_Attribute (16-17)" xfId="14739" xr:uid="{00000000-0005-0000-0000-0000A3700000}"/>
    <cellStyle name="Normal 5 5 7 3" xfId="14740" xr:uid="{00000000-0005-0000-0000-0000A4700000}"/>
    <cellStyle name="Normal 5 5 7 3 2" xfId="28155" xr:uid="{00000000-0005-0000-0000-0000A5700000}"/>
    <cellStyle name="Normal 5 5 7 3_CountryRegionMap" xfId="35227" xr:uid="{00000000-0005-0000-0000-0000A6700000}"/>
    <cellStyle name="Normal 5 5 7 4" xfId="14741" xr:uid="{00000000-0005-0000-0000-0000A7700000}"/>
    <cellStyle name="Normal 5 5 7 4 2" xfId="28156" xr:uid="{00000000-0005-0000-0000-0000A8700000}"/>
    <cellStyle name="Normal 5 5 7 4_CountryRegionMap" xfId="35228" xr:uid="{00000000-0005-0000-0000-0000A9700000}"/>
    <cellStyle name="Normal 5 5 7 5" xfId="28157" xr:uid="{00000000-0005-0000-0000-0000AA700000}"/>
    <cellStyle name="Normal 5 5 7_Attribute (16-17)" xfId="14742" xr:uid="{00000000-0005-0000-0000-0000AB700000}"/>
    <cellStyle name="Normal 5 5 8" xfId="14743" xr:uid="{00000000-0005-0000-0000-0000AC700000}"/>
    <cellStyle name="Normal 5 5 8 2" xfId="14744" xr:uid="{00000000-0005-0000-0000-0000AD700000}"/>
    <cellStyle name="Normal 5 5 8 2 2" xfId="28158" xr:uid="{00000000-0005-0000-0000-0000AE700000}"/>
    <cellStyle name="Normal 5 5 8 2_CountryRegionMap" xfId="35229" xr:uid="{00000000-0005-0000-0000-0000AF700000}"/>
    <cellStyle name="Normal 5 5 8 3" xfId="14745" xr:uid="{00000000-0005-0000-0000-0000B0700000}"/>
    <cellStyle name="Normal 5 5 8 3 2" xfId="28159" xr:uid="{00000000-0005-0000-0000-0000B1700000}"/>
    <cellStyle name="Normal 5 5 8 3_CountryRegionMap" xfId="35230" xr:uid="{00000000-0005-0000-0000-0000B2700000}"/>
    <cellStyle name="Normal 5 5 8 4" xfId="28160" xr:uid="{00000000-0005-0000-0000-0000B3700000}"/>
    <cellStyle name="Normal 5 5 8_Attribute (16-17)" xfId="14746" xr:uid="{00000000-0005-0000-0000-0000B4700000}"/>
    <cellStyle name="Normal 5 5 9" xfId="14747" xr:uid="{00000000-0005-0000-0000-0000B5700000}"/>
    <cellStyle name="Normal 5 5 9 2" xfId="28161" xr:uid="{00000000-0005-0000-0000-0000B6700000}"/>
    <cellStyle name="Normal 5 5 9_CountryRegionMap" xfId="35231" xr:uid="{00000000-0005-0000-0000-0000B7700000}"/>
    <cellStyle name="Normal 5 5_Attribute (16-17)" xfId="14748" xr:uid="{00000000-0005-0000-0000-0000B8700000}"/>
    <cellStyle name="Normal 5 6" xfId="14749" xr:uid="{00000000-0005-0000-0000-0000B9700000}"/>
    <cellStyle name="Normal 5 6 10" xfId="28162" xr:uid="{00000000-0005-0000-0000-0000BA700000}"/>
    <cellStyle name="Normal 5 6 2" xfId="14750" xr:uid="{00000000-0005-0000-0000-0000BB700000}"/>
    <cellStyle name="Normal 5 6 3" xfId="14751" xr:uid="{00000000-0005-0000-0000-0000BC700000}"/>
    <cellStyle name="Normal 5 6 3 2" xfId="14752" xr:uid="{00000000-0005-0000-0000-0000BD700000}"/>
    <cellStyle name="Normal 5 6 3 2 2" xfId="28163" xr:uid="{00000000-0005-0000-0000-0000BE700000}"/>
    <cellStyle name="Normal 5 6 3 2_CountryRegionMap" xfId="35232" xr:uid="{00000000-0005-0000-0000-0000BF700000}"/>
    <cellStyle name="Normal 5 6 3 3" xfId="14753" xr:uid="{00000000-0005-0000-0000-0000C0700000}"/>
    <cellStyle name="Normal 5 6 3 3 2" xfId="28164" xr:uid="{00000000-0005-0000-0000-0000C1700000}"/>
    <cellStyle name="Normal 5 6 3 3_CountryRegionMap" xfId="35233" xr:uid="{00000000-0005-0000-0000-0000C2700000}"/>
    <cellStyle name="Normal 5 6 3 4" xfId="28165" xr:uid="{00000000-0005-0000-0000-0000C3700000}"/>
    <cellStyle name="Normal 5 6 3_Attribute (16-17)" xfId="14754" xr:uid="{00000000-0005-0000-0000-0000C4700000}"/>
    <cellStyle name="Normal 5 6 4" xfId="14755" xr:uid="{00000000-0005-0000-0000-0000C5700000}"/>
    <cellStyle name="Normal 5 6 4 2" xfId="28166" xr:uid="{00000000-0005-0000-0000-0000C6700000}"/>
    <cellStyle name="Normal 5 6 4_CountryRegionMap" xfId="35234" xr:uid="{00000000-0005-0000-0000-0000C7700000}"/>
    <cellStyle name="Normal 5 6 5" xfId="28167" xr:uid="{00000000-0005-0000-0000-0000C8700000}"/>
    <cellStyle name="Normal 5 6 6" xfId="28168" xr:uid="{00000000-0005-0000-0000-0000C9700000}"/>
    <cellStyle name="Normal 5 6 7" xfId="28169" xr:uid="{00000000-0005-0000-0000-0000CA700000}"/>
    <cellStyle name="Normal 5 6 8" xfId="28170" xr:uid="{00000000-0005-0000-0000-0000CB700000}"/>
    <cellStyle name="Normal 5 6 9" xfId="28171" xr:uid="{00000000-0005-0000-0000-0000CC700000}"/>
    <cellStyle name="Normal 5 6_Attribute (16-17)" xfId="14756" xr:uid="{00000000-0005-0000-0000-0000CD700000}"/>
    <cellStyle name="Normal 5 7" xfId="14757" xr:uid="{00000000-0005-0000-0000-0000CE700000}"/>
    <cellStyle name="Normal 5 7 2" xfId="14758" xr:uid="{00000000-0005-0000-0000-0000CF700000}"/>
    <cellStyle name="Normal 5 7 2 2" xfId="14759" xr:uid="{00000000-0005-0000-0000-0000D0700000}"/>
    <cellStyle name="Normal 5 7 2 2 2" xfId="28172" xr:uid="{00000000-0005-0000-0000-0000D1700000}"/>
    <cellStyle name="Normal 5 7 2 2_CountryRegionMap" xfId="35235" xr:uid="{00000000-0005-0000-0000-0000D2700000}"/>
    <cellStyle name="Normal 5 7 2 3" xfId="14760" xr:uid="{00000000-0005-0000-0000-0000D3700000}"/>
    <cellStyle name="Normal 5 7 2 3 2" xfId="28173" xr:uid="{00000000-0005-0000-0000-0000D4700000}"/>
    <cellStyle name="Normal 5 7 2 3_CountryRegionMap" xfId="35236" xr:uid="{00000000-0005-0000-0000-0000D5700000}"/>
    <cellStyle name="Normal 5 7 2 4" xfId="28174" xr:uid="{00000000-0005-0000-0000-0000D6700000}"/>
    <cellStyle name="Normal 5 7 2_Attribute (16-17)" xfId="14761" xr:uid="{00000000-0005-0000-0000-0000D7700000}"/>
    <cellStyle name="Normal 5 7 3" xfId="14762" xr:uid="{00000000-0005-0000-0000-0000D8700000}"/>
    <cellStyle name="Normal 5 7 3 2" xfId="28175" xr:uid="{00000000-0005-0000-0000-0000D9700000}"/>
    <cellStyle name="Normal 5 7 3_CountryRegionMap" xfId="35237" xr:uid="{00000000-0005-0000-0000-0000DA700000}"/>
    <cellStyle name="Normal 5 7 4" xfId="28176" xr:uid="{00000000-0005-0000-0000-0000DB700000}"/>
    <cellStyle name="Normal 5 7 5" xfId="28177" xr:uid="{00000000-0005-0000-0000-0000DC700000}"/>
    <cellStyle name="Normal 5 7 6" xfId="28178" xr:uid="{00000000-0005-0000-0000-0000DD700000}"/>
    <cellStyle name="Normal 5 7 7" xfId="28179" xr:uid="{00000000-0005-0000-0000-0000DE700000}"/>
    <cellStyle name="Normal 5 7_Attribute (16-17)" xfId="14763" xr:uid="{00000000-0005-0000-0000-0000DF700000}"/>
    <cellStyle name="Normal 5 8" xfId="14764" xr:uid="{00000000-0005-0000-0000-0000E0700000}"/>
    <cellStyle name="Normal 5 8 2" xfId="14765" xr:uid="{00000000-0005-0000-0000-0000E1700000}"/>
    <cellStyle name="Normal 5 8 2 2" xfId="14766" xr:uid="{00000000-0005-0000-0000-0000E2700000}"/>
    <cellStyle name="Normal 5 8 2 2 2" xfId="28180" xr:uid="{00000000-0005-0000-0000-0000E3700000}"/>
    <cellStyle name="Normal 5 8 2 2_CountryRegionMap" xfId="35238" xr:uid="{00000000-0005-0000-0000-0000E4700000}"/>
    <cellStyle name="Normal 5 8 2 3" xfId="14767" xr:uid="{00000000-0005-0000-0000-0000E5700000}"/>
    <cellStyle name="Normal 5 8 2 3 2" xfId="28181" xr:uid="{00000000-0005-0000-0000-0000E6700000}"/>
    <cellStyle name="Normal 5 8 2 3_CountryRegionMap" xfId="35239" xr:uid="{00000000-0005-0000-0000-0000E7700000}"/>
    <cellStyle name="Normal 5 8 2 4" xfId="28182" xr:uid="{00000000-0005-0000-0000-0000E8700000}"/>
    <cellStyle name="Normal 5 8 2_Attribute (16-17)" xfId="14768" xr:uid="{00000000-0005-0000-0000-0000E9700000}"/>
    <cellStyle name="Normal 5 8 3" xfId="14769" xr:uid="{00000000-0005-0000-0000-0000EA700000}"/>
    <cellStyle name="Normal 5 8 3 2" xfId="28183" xr:uid="{00000000-0005-0000-0000-0000EB700000}"/>
    <cellStyle name="Normal 5 8 3_CountryRegionMap" xfId="35240" xr:uid="{00000000-0005-0000-0000-0000EC700000}"/>
    <cellStyle name="Normal 5 8 4" xfId="28184" xr:uid="{00000000-0005-0000-0000-0000ED700000}"/>
    <cellStyle name="Normal 5 8 5" xfId="28185" xr:uid="{00000000-0005-0000-0000-0000EE700000}"/>
    <cellStyle name="Normal 5 8 6" xfId="28186" xr:uid="{00000000-0005-0000-0000-0000EF700000}"/>
    <cellStyle name="Normal 5 8 7" xfId="28187" xr:uid="{00000000-0005-0000-0000-0000F0700000}"/>
    <cellStyle name="Normal 5 8_Attribute (16-17)" xfId="14770" xr:uid="{00000000-0005-0000-0000-0000F1700000}"/>
    <cellStyle name="Normal 5 9" xfId="14771" xr:uid="{00000000-0005-0000-0000-0000F2700000}"/>
    <cellStyle name="Normal 5_Attribute" xfId="18087" xr:uid="{00000000-0005-0000-0000-0000F3700000}"/>
    <cellStyle name="Normal 50" xfId="14772" xr:uid="{00000000-0005-0000-0000-0000F4700000}"/>
    <cellStyle name="Normal 50 2" xfId="14773" xr:uid="{00000000-0005-0000-0000-0000F5700000}"/>
    <cellStyle name="Normal 50_Attribute (16-17)" xfId="14774" xr:uid="{00000000-0005-0000-0000-0000F6700000}"/>
    <cellStyle name="Normal 51" xfId="14775" xr:uid="{00000000-0005-0000-0000-0000F7700000}"/>
    <cellStyle name="Normal 51 2" xfId="14776" xr:uid="{00000000-0005-0000-0000-0000F8700000}"/>
    <cellStyle name="Normal 51_Attribute (16-17)" xfId="14777" xr:uid="{00000000-0005-0000-0000-0000F9700000}"/>
    <cellStyle name="Normal 52" xfId="14778" xr:uid="{00000000-0005-0000-0000-0000FA700000}"/>
    <cellStyle name="Normal 52 2" xfId="14779" xr:uid="{00000000-0005-0000-0000-0000FB700000}"/>
    <cellStyle name="Normal 52_Attribute (16-17)" xfId="14780" xr:uid="{00000000-0005-0000-0000-0000FC700000}"/>
    <cellStyle name="Normal 53" xfId="14781" xr:uid="{00000000-0005-0000-0000-0000FD700000}"/>
    <cellStyle name="Normal 53 2" xfId="14782" xr:uid="{00000000-0005-0000-0000-0000FE700000}"/>
    <cellStyle name="Normal 53 3" xfId="14783" xr:uid="{00000000-0005-0000-0000-0000FF700000}"/>
    <cellStyle name="Normal 53_Attribute (16-17)" xfId="14784" xr:uid="{00000000-0005-0000-0000-000000710000}"/>
    <cellStyle name="Normal 54" xfId="14785" xr:uid="{00000000-0005-0000-0000-000001710000}"/>
    <cellStyle name="Normal 54 10" xfId="14786" xr:uid="{00000000-0005-0000-0000-000002710000}"/>
    <cellStyle name="Normal 54 10 2" xfId="28188" xr:uid="{00000000-0005-0000-0000-000003710000}"/>
    <cellStyle name="Normal 54 10_CountryRegionMap" xfId="35241" xr:uid="{00000000-0005-0000-0000-000004710000}"/>
    <cellStyle name="Normal 54 11" xfId="28189" xr:uid="{00000000-0005-0000-0000-000005710000}"/>
    <cellStyle name="Normal 54 12" xfId="28190" xr:uid="{00000000-0005-0000-0000-000006710000}"/>
    <cellStyle name="Normal 54 2" xfId="14787" xr:uid="{00000000-0005-0000-0000-000007710000}"/>
    <cellStyle name="Normal 54 2 2" xfId="14788" xr:uid="{00000000-0005-0000-0000-000008710000}"/>
    <cellStyle name="Normal 54 2 2 2" xfId="14789" xr:uid="{00000000-0005-0000-0000-000009710000}"/>
    <cellStyle name="Normal 54 2 2 2 2" xfId="28191" xr:uid="{00000000-0005-0000-0000-00000A710000}"/>
    <cellStyle name="Normal 54 2 2 2_CountryRegionMap" xfId="35242" xr:uid="{00000000-0005-0000-0000-00000B710000}"/>
    <cellStyle name="Normal 54 2 2 3" xfId="14790" xr:uid="{00000000-0005-0000-0000-00000C710000}"/>
    <cellStyle name="Normal 54 2 2 3 2" xfId="28192" xr:uid="{00000000-0005-0000-0000-00000D710000}"/>
    <cellStyle name="Normal 54 2 2 3_CountryRegionMap" xfId="35243" xr:uid="{00000000-0005-0000-0000-00000E710000}"/>
    <cellStyle name="Normal 54 2 2 4" xfId="28193" xr:uid="{00000000-0005-0000-0000-00000F710000}"/>
    <cellStyle name="Normal 54 2 2_Attribute (16-17)" xfId="14791" xr:uid="{00000000-0005-0000-0000-000010710000}"/>
    <cellStyle name="Normal 54 2 3" xfId="14792" xr:uid="{00000000-0005-0000-0000-000011710000}"/>
    <cellStyle name="Normal 54 2 3 2" xfId="28194" xr:uid="{00000000-0005-0000-0000-000012710000}"/>
    <cellStyle name="Normal 54 2 3_CountryRegionMap" xfId="35244" xr:uid="{00000000-0005-0000-0000-000013710000}"/>
    <cellStyle name="Normal 54 2 4" xfId="28195" xr:uid="{00000000-0005-0000-0000-000014710000}"/>
    <cellStyle name="Normal 54 2_Attribute (16-17)" xfId="14793" xr:uid="{00000000-0005-0000-0000-000015710000}"/>
    <cellStyle name="Normal 54 3" xfId="14794" xr:uid="{00000000-0005-0000-0000-000016710000}"/>
    <cellStyle name="Normal 54 3 2" xfId="14795" xr:uid="{00000000-0005-0000-0000-000017710000}"/>
    <cellStyle name="Normal 54 3 2 2" xfId="14796" xr:uid="{00000000-0005-0000-0000-000018710000}"/>
    <cellStyle name="Normal 54 3 2 2 2" xfId="28196" xr:uid="{00000000-0005-0000-0000-000019710000}"/>
    <cellStyle name="Normal 54 3 2 2_CountryRegionMap" xfId="35245" xr:uid="{00000000-0005-0000-0000-00001A710000}"/>
    <cellStyle name="Normal 54 3 2 3" xfId="14797" xr:uid="{00000000-0005-0000-0000-00001B710000}"/>
    <cellStyle name="Normal 54 3 2 3 2" xfId="28197" xr:uid="{00000000-0005-0000-0000-00001C710000}"/>
    <cellStyle name="Normal 54 3 2 3_CountryRegionMap" xfId="35246" xr:uid="{00000000-0005-0000-0000-00001D710000}"/>
    <cellStyle name="Normal 54 3 2 4" xfId="28198" xr:uid="{00000000-0005-0000-0000-00001E710000}"/>
    <cellStyle name="Normal 54 3 2_Attribute (16-17)" xfId="14798" xr:uid="{00000000-0005-0000-0000-00001F710000}"/>
    <cellStyle name="Normal 54 3 3" xfId="14799" xr:uid="{00000000-0005-0000-0000-000020710000}"/>
    <cellStyle name="Normal 54 3 3 2" xfId="28199" xr:uid="{00000000-0005-0000-0000-000021710000}"/>
    <cellStyle name="Normal 54 3 3_CountryRegionMap" xfId="35247" xr:uid="{00000000-0005-0000-0000-000022710000}"/>
    <cellStyle name="Normal 54 3 4" xfId="14800" xr:uid="{00000000-0005-0000-0000-000023710000}"/>
    <cellStyle name="Normal 54 3 4 2" xfId="28200" xr:uid="{00000000-0005-0000-0000-000024710000}"/>
    <cellStyle name="Normal 54 3 4_CountryRegionMap" xfId="35248" xr:uid="{00000000-0005-0000-0000-000025710000}"/>
    <cellStyle name="Normal 54 3 5" xfId="28201" xr:uid="{00000000-0005-0000-0000-000026710000}"/>
    <cellStyle name="Normal 54 3_Attribute (16-17)" xfId="14801" xr:uid="{00000000-0005-0000-0000-000027710000}"/>
    <cellStyle name="Normal 54 4" xfId="14802" xr:uid="{00000000-0005-0000-0000-000028710000}"/>
    <cellStyle name="Normal 54 4 2" xfId="14803" xr:uid="{00000000-0005-0000-0000-000029710000}"/>
    <cellStyle name="Normal 54 4 2 2" xfId="28202" xr:uid="{00000000-0005-0000-0000-00002A710000}"/>
    <cellStyle name="Normal 54 4 2_CountryRegionMap" xfId="35249" xr:uid="{00000000-0005-0000-0000-00002B710000}"/>
    <cellStyle name="Normal 54 4 3" xfId="14804" xr:uid="{00000000-0005-0000-0000-00002C710000}"/>
    <cellStyle name="Normal 54 4 3 2" xfId="28203" xr:uid="{00000000-0005-0000-0000-00002D710000}"/>
    <cellStyle name="Normal 54 4 3_CountryRegionMap" xfId="35250" xr:uid="{00000000-0005-0000-0000-00002E710000}"/>
    <cellStyle name="Normal 54 4 4" xfId="28204" xr:uid="{00000000-0005-0000-0000-00002F710000}"/>
    <cellStyle name="Normal 54 4_Attribute (16-17)" xfId="14805" xr:uid="{00000000-0005-0000-0000-000030710000}"/>
    <cellStyle name="Normal 54 5" xfId="14806" xr:uid="{00000000-0005-0000-0000-000031710000}"/>
    <cellStyle name="Normal 54 5 2" xfId="14807" xr:uid="{00000000-0005-0000-0000-000032710000}"/>
    <cellStyle name="Normal 54 5 2 2" xfId="28205" xr:uid="{00000000-0005-0000-0000-000033710000}"/>
    <cellStyle name="Normal 54 5 2_CountryRegionMap" xfId="35251" xr:uid="{00000000-0005-0000-0000-000034710000}"/>
    <cellStyle name="Normal 54 5 3" xfId="14808" xr:uid="{00000000-0005-0000-0000-000035710000}"/>
    <cellStyle name="Normal 54 5 3 2" xfId="28206" xr:uid="{00000000-0005-0000-0000-000036710000}"/>
    <cellStyle name="Normal 54 5 3_CountryRegionMap" xfId="35252" xr:uid="{00000000-0005-0000-0000-000037710000}"/>
    <cellStyle name="Normal 54 5 4" xfId="28207" xr:uid="{00000000-0005-0000-0000-000038710000}"/>
    <cellStyle name="Normal 54 5_Attribute (16-17)" xfId="14809" xr:uid="{00000000-0005-0000-0000-000039710000}"/>
    <cellStyle name="Normal 54 6" xfId="14810" xr:uid="{00000000-0005-0000-0000-00003A710000}"/>
    <cellStyle name="Normal 54 6 2" xfId="28208" xr:uid="{00000000-0005-0000-0000-00003B710000}"/>
    <cellStyle name="Normal 54 6_CountryRegionMap" xfId="35253" xr:uid="{00000000-0005-0000-0000-00003C710000}"/>
    <cellStyle name="Normal 54 7" xfId="14811" xr:uid="{00000000-0005-0000-0000-00003D710000}"/>
    <cellStyle name="Normal 54 7 2" xfId="28209" xr:uid="{00000000-0005-0000-0000-00003E710000}"/>
    <cellStyle name="Normal 54 7_CountryRegionMap" xfId="35254" xr:uid="{00000000-0005-0000-0000-00003F710000}"/>
    <cellStyle name="Normal 54 8" xfId="14812" xr:uid="{00000000-0005-0000-0000-000040710000}"/>
    <cellStyle name="Normal 54 8 2" xfId="28210" xr:uid="{00000000-0005-0000-0000-000041710000}"/>
    <cellStyle name="Normal 54 8_CountryRegionMap" xfId="35255" xr:uid="{00000000-0005-0000-0000-000042710000}"/>
    <cellStyle name="Normal 54 9" xfId="14813" xr:uid="{00000000-0005-0000-0000-000043710000}"/>
    <cellStyle name="Normal 54 9 2" xfId="28211" xr:uid="{00000000-0005-0000-0000-000044710000}"/>
    <cellStyle name="Normal 54 9_CountryRegionMap" xfId="35256" xr:uid="{00000000-0005-0000-0000-000045710000}"/>
    <cellStyle name="Normal 54_Attribute (16-17)" xfId="14814" xr:uid="{00000000-0005-0000-0000-000046710000}"/>
    <cellStyle name="Normal 55" xfId="14815" xr:uid="{00000000-0005-0000-0000-000047710000}"/>
    <cellStyle name="Normal 55 10" xfId="14816" xr:uid="{00000000-0005-0000-0000-000048710000}"/>
    <cellStyle name="Normal 55 10 2" xfId="28212" xr:uid="{00000000-0005-0000-0000-000049710000}"/>
    <cellStyle name="Normal 55 10_CountryRegionMap" xfId="35257" xr:uid="{00000000-0005-0000-0000-00004A710000}"/>
    <cellStyle name="Normal 55 11" xfId="28213" xr:uid="{00000000-0005-0000-0000-00004B710000}"/>
    <cellStyle name="Normal 55 12" xfId="28214" xr:uid="{00000000-0005-0000-0000-00004C710000}"/>
    <cellStyle name="Normal 55 2" xfId="14817" xr:uid="{00000000-0005-0000-0000-00004D710000}"/>
    <cellStyle name="Normal 55 2 2" xfId="14818" xr:uid="{00000000-0005-0000-0000-00004E710000}"/>
    <cellStyle name="Normal 55 2 2 2" xfId="14819" xr:uid="{00000000-0005-0000-0000-00004F710000}"/>
    <cellStyle name="Normal 55 2 2 2 2" xfId="28215" xr:uid="{00000000-0005-0000-0000-000050710000}"/>
    <cellStyle name="Normal 55 2 2 2_CountryRegionMap" xfId="35258" xr:uid="{00000000-0005-0000-0000-000051710000}"/>
    <cellStyle name="Normal 55 2 2 3" xfId="14820" xr:uid="{00000000-0005-0000-0000-000052710000}"/>
    <cellStyle name="Normal 55 2 2 3 2" xfId="28216" xr:uid="{00000000-0005-0000-0000-000053710000}"/>
    <cellStyle name="Normal 55 2 2 3_CountryRegionMap" xfId="35259" xr:uid="{00000000-0005-0000-0000-000054710000}"/>
    <cellStyle name="Normal 55 2 2 4" xfId="28217" xr:uid="{00000000-0005-0000-0000-000055710000}"/>
    <cellStyle name="Normal 55 2 2_Attribute (16-17)" xfId="14821" xr:uid="{00000000-0005-0000-0000-000056710000}"/>
    <cellStyle name="Normal 55 2 3" xfId="14822" xr:uid="{00000000-0005-0000-0000-000057710000}"/>
    <cellStyle name="Normal 55 2 3 2" xfId="28218" xr:uid="{00000000-0005-0000-0000-000058710000}"/>
    <cellStyle name="Normal 55 2 3_CountryRegionMap" xfId="35260" xr:uid="{00000000-0005-0000-0000-000059710000}"/>
    <cellStyle name="Normal 55 2 4" xfId="28219" xr:uid="{00000000-0005-0000-0000-00005A710000}"/>
    <cellStyle name="Normal 55 2_Attribute (16-17)" xfId="14823" xr:uid="{00000000-0005-0000-0000-00005B710000}"/>
    <cellStyle name="Normal 55 3" xfId="14824" xr:uid="{00000000-0005-0000-0000-00005C710000}"/>
    <cellStyle name="Normal 55 3 2" xfId="14825" xr:uid="{00000000-0005-0000-0000-00005D710000}"/>
    <cellStyle name="Normal 55 3 2 2" xfId="14826" xr:uid="{00000000-0005-0000-0000-00005E710000}"/>
    <cellStyle name="Normal 55 3 2 2 2" xfId="28220" xr:uid="{00000000-0005-0000-0000-00005F710000}"/>
    <cellStyle name="Normal 55 3 2 2_CountryRegionMap" xfId="35261" xr:uid="{00000000-0005-0000-0000-000060710000}"/>
    <cellStyle name="Normal 55 3 2 3" xfId="14827" xr:uid="{00000000-0005-0000-0000-000061710000}"/>
    <cellStyle name="Normal 55 3 2 3 2" xfId="28221" xr:uid="{00000000-0005-0000-0000-000062710000}"/>
    <cellStyle name="Normal 55 3 2 3_CountryRegionMap" xfId="35262" xr:uid="{00000000-0005-0000-0000-000063710000}"/>
    <cellStyle name="Normal 55 3 2 4" xfId="28222" xr:uid="{00000000-0005-0000-0000-000064710000}"/>
    <cellStyle name="Normal 55 3 2_Attribute (16-17)" xfId="14828" xr:uid="{00000000-0005-0000-0000-000065710000}"/>
    <cellStyle name="Normal 55 3 3" xfId="14829" xr:uid="{00000000-0005-0000-0000-000066710000}"/>
    <cellStyle name="Normal 55 3 3 2" xfId="28223" xr:uid="{00000000-0005-0000-0000-000067710000}"/>
    <cellStyle name="Normal 55 3 3_CountryRegionMap" xfId="35263" xr:uid="{00000000-0005-0000-0000-000068710000}"/>
    <cellStyle name="Normal 55 3 4" xfId="14830" xr:uid="{00000000-0005-0000-0000-000069710000}"/>
    <cellStyle name="Normal 55 3 4 2" xfId="28224" xr:uid="{00000000-0005-0000-0000-00006A710000}"/>
    <cellStyle name="Normal 55 3 4_CountryRegionMap" xfId="35264" xr:uid="{00000000-0005-0000-0000-00006B710000}"/>
    <cellStyle name="Normal 55 3 5" xfId="28225" xr:uid="{00000000-0005-0000-0000-00006C710000}"/>
    <cellStyle name="Normal 55 3_Attribute (16-17)" xfId="14831" xr:uid="{00000000-0005-0000-0000-00006D710000}"/>
    <cellStyle name="Normal 55 4" xfId="14832" xr:uid="{00000000-0005-0000-0000-00006E710000}"/>
    <cellStyle name="Normal 55 4 2" xfId="14833" xr:uid="{00000000-0005-0000-0000-00006F710000}"/>
    <cellStyle name="Normal 55 4 2 2" xfId="28226" xr:uid="{00000000-0005-0000-0000-000070710000}"/>
    <cellStyle name="Normal 55 4 2_CountryRegionMap" xfId="35265" xr:uid="{00000000-0005-0000-0000-000071710000}"/>
    <cellStyle name="Normal 55 4 3" xfId="14834" xr:uid="{00000000-0005-0000-0000-000072710000}"/>
    <cellStyle name="Normal 55 4 3 2" xfId="28227" xr:uid="{00000000-0005-0000-0000-000073710000}"/>
    <cellStyle name="Normal 55 4 3_CountryRegionMap" xfId="35266" xr:uid="{00000000-0005-0000-0000-000074710000}"/>
    <cellStyle name="Normal 55 4 4" xfId="28228" xr:uid="{00000000-0005-0000-0000-000075710000}"/>
    <cellStyle name="Normal 55 4_Attribute (16-17)" xfId="14835" xr:uid="{00000000-0005-0000-0000-000076710000}"/>
    <cellStyle name="Normal 55 5" xfId="14836" xr:uid="{00000000-0005-0000-0000-000077710000}"/>
    <cellStyle name="Normal 55 5 2" xfId="14837" xr:uid="{00000000-0005-0000-0000-000078710000}"/>
    <cellStyle name="Normal 55 5 2 2" xfId="28229" xr:uid="{00000000-0005-0000-0000-000079710000}"/>
    <cellStyle name="Normal 55 5 2_CountryRegionMap" xfId="35267" xr:uid="{00000000-0005-0000-0000-00007A710000}"/>
    <cellStyle name="Normal 55 5 3" xfId="14838" xr:uid="{00000000-0005-0000-0000-00007B710000}"/>
    <cellStyle name="Normal 55 5 3 2" xfId="28230" xr:uid="{00000000-0005-0000-0000-00007C710000}"/>
    <cellStyle name="Normal 55 5 3_CountryRegionMap" xfId="35268" xr:uid="{00000000-0005-0000-0000-00007D710000}"/>
    <cellStyle name="Normal 55 5 4" xfId="28231" xr:uid="{00000000-0005-0000-0000-00007E710000}"/>
    <cellStyle name="Normal 55 5_Attribute (16-17)" xfId="14839" xr:uid="{00000000-0005-0000-0000-00007F710000}"/>
    <cellStyle name="Normal 55 6" xfId="14840" xr:uid="{00000000-0005-0000-0000-000080710000}"/>
    <cellStyle name="Normal 55 6 2" xfId="28232" xr:uid="{00000000-0005-0000-0000-000081710000}"/>
    <cellStyle name="Normal 55 6_CountryRegionMap" xfId="35269" xr:uid="{00000000-0005-0000-0000-000082710000}"/>
    <cellStyle name="Normal 55 7" xfId="14841" xr:uid="{00000000-0005-0000-0000-000083710000}"/>
    <cellStyle name="Normal 55 7 2" xfId="28233" xr:uid="{00000000-0005-0000-0000-000084710000}"/>
    <cellStyle name="Normal 55 7_CountryRegionMap" xfId="35270" xr:uid="{00000000-0005-0000-0000-000085710000}"/>
    <cellStyle name="Normal 55 8" xfId="14842" xr:uid="{00000000-0005-0000-0000-000086710000}"/>
    <cellStyle name="Normal 55 8 2" xfId="28234" xr:uid="{00000000-0005-0000-0000-000087710000}"/>
    <cellStyle name="Normal 55 8_CountryRegionMap" xfId="35271" xr:uid="{00000000-0005-0000-0000-000088710000}"/>
    <cellStyle name="Normal 55 9" xfId="14843" xr:uid="{00000000-0005-0000-0000-000089710000}"/>
    <cellStyle name="Normal 55 9 2" xfId="28235" xr:uid="{00000000-0005-0000-0000-00008A710000}"/>
    <cellStyle name="Normal 55 9_CountryRegionMap" xfId="35272" xr:uid="{00000000-0005-0000-0000-00008B710000}"/>
    <cellStyle name="Normal 55_Attribute (16-17)" xfId="14844" xr:uid="{00000000-0005-0000-0000-00008C710000}"/>
    <cellStyle name="Normal 56" xfId="14845" xr:uid="{00000000-0005-0000-0000-00008D710000}"/>
    <cellStyle name="Normal 56 10" xfId="28236" xr:uid="{00000000-0005-0000-0000-00008E710000}"/>
    <cellStyle name="Normal 56 2" xfId="14846" xr:uid="{00000000-0005-0000-0000-00008F710000}"/>
    <cellStyle name="Normal 56 2 2" xfId="14847" xr:uid="{00000000-0005-0000-0000-000090710000}"/>
    <cellStyle name="Normal 56 2 2 2" xfId="28237" xr:uid="{00000000-0005-0000-0000-000091710000}"/>
    <cellStyle name="Normal 56 2 2_CountryRegionMap" xfId="35273" xr:uid="{00000000-0005-0000-0000-000092710000}"/>
    <cellStyle name="Normal 56 2 3" xfId="14848" xr:uid="{00000000-0005-0000-0000-000093710000}"/>
    <cellStyle name="Normal 56 2 3 2" xfId="28238" xr:uid="{00000000-0005-0000-0000-000094710000}"/>
    <cellStyle name="Normal 56 2 3_CountryRegionMap" xfId="35274" xr:uid="{00000000-0005-0000-0000-000095710000}"/>
    <cellStyle name="Normal 56 2 4" xfId="28239" xr:uid="{00000000-0005-0000-0000-000096710000}"/>
    <cellStyle name="Normal 56 2_Attribute (16-17)" xfId="14849" xr:uid="{00000000-0005-0000-0000-000097710000}"/>
    <cellStyle name="Normal 56 3" xfId="14850" xr:uid="{00000000-0005-0000-0000-000098710000}"/>
    <cellStyle name="Normal 56 3 2" xfId="14851" xr:uid="{00000000-0005-0000-0000-000099710000}"/>
    <cellStyle name="Normal 56 3 2 2" xfId="28240" xr:uid="{00000000-0005-0000-0000-00009A710000}"/>
    <cellStyle name="Normal 56 3 2_CountryRegionMap" xfId="35275" xr:uid="{00000000-0005-0000-0000-00009B710000}"/>
    <cellStyle name="Normal 56 3 3" xfId="14852" xr:uid="{00000000-0005-0000-0000-00009C710000}"/>
    <cellStyle name="Normal 56 3 3 2" xfId="28241" xr:uid="{00000000-0005-0000-0000-00009D710000}"/>
    <cellStyle name="Normal 56 3 3_CountryRegionMap" xfId="35276" xr:uid="{00000000-0005-0000-0000-00009E710000}"/>
    <cellStyle name="Normal 56 3 4" xfId="28242" xr:uid="{00000000-0005-0000-0000-00009F710000}"/>
    <cellStyle name="Normal 56 3_Attribute (16-17)" xfId="14853" xr:uid="{00000000-0005-0000-0000-0000A0710000}"/>
    <cellStyle name="Normal 56 4" xfId="14854" xr:uid="{00000000-0005-0000-0000-0000A1710000}"/>
    <cellStyle name="Normal 56 4 2" xfId="28243" xr:uid="{00000000-0005-0000-0000-0000A2710000}"/>
    <cellStyle name="Normal 56 4_CountryRegionMap" xfId="35277" xr:uid="{00000000-0005-0000-0000-0000A3710000}"/>
    <cellStyle name="Normal 56 5" xfId="14855" xr:uid="{00000000-0005-0000-0000-0000A4710000}"/>
    <cellStyle name="Normal 56 5 2" xfId="28244" xr:uid="{00000000-0005-0000-0000-0000A5710000}"/>
    <cellStyle name="Normal 56 5_CountryRegionMap" xfId="35278" xr:uid="{00000000-0005-0000-0000-0000A6710000}"/>
    <cellStyle name="Normal 56 6" xfId="28245" xr:uid="{00000000-0005-0000-0000-0000A7710000}"/>
    <cellStyle name="Normal 56 7" xfId="28246" xr:uid="{00000000-0005-0000-0000-0000A8710000}"/>
    <cellStyle name="Normal 56 8" xfId="28247" xr:uid="{00000000-0005-0000-0000-0000A9710000}"/>
    <cellStyle name="Normal 56 9" xfId="28248" xr:uid="{00000000-0005-0000-0000-0000AA710000}"/>
    <cellStyle name="Normal 56_Attribute (16-17)" xfId="14856" xr:uid="{00000000-0005-0000-0000-0000AB710000}"/>
    <cellStyle name="Normal 57" xfId="14857" xr:uid="{00000000-0005-0000-0000-0000AC710000}"/>
    <cellStyle name="Normal 57 2" xfId="14858" xr:uid="{00000000-0005-0000-0000-0000AD710000}"/>
    <cellStyle name="Normal 57 2 2" xfId="14859" xr:uid="{00000000-0005-0000-0000-0000AE710000}"/>
    <cellStyle name="Normal 57 2 2 2" xfId="28249" xr:uid="{00000000-0005-0000-0000-0000AF710000}"/>
    <cellStyle name="Normal 57 2 2_CountryRegionMap" xfId="35279" xr:uid="{00000000-0005-0000-0000-0000B0710000}"/>
    <cellStyle name="Normal 57 2 3" xfId="14860" xr:uid="{00000000-0005-0000-0000-0000B1710000}"/>
    <cellStyle name="Normal 57 2 3 2" xfId="28250" xr:uid="{00000000-0005-0000-0000-0000B2710000}"/>
    <cellStyle name="Normal 57 2 3_CountryRegionMap" xfId="35280" xr:uid="{00000000-0005-0000-0000-0000B3710000}"/>
    <cellStyle name="Normal 57 2 4" xfId="28251" xr:uid="{00000000-0005-0000-0000-0000B4710000}"/>
    <cellStyle name="Normal 57 2_Attribute (16-17)" xfId="14861" xr:uid="{00000000-0005-0000-0000-0000B5710000}"/>
    <cellStyle name="Normal 57 3" xfId="14862" xr:uid="{00000000-0005-0000-0000-0000B6710000}"/>
    <cellStyle name="Normal 57 3 2" xfId="14863" xr:uid="{00000000-0005-0000-0000-0000B7710000}"/>
    <cellStyle name="Normal 57 3 2 2" xfId="28252" xr:uid="{00000000-0005-0000-0000-0000B8710000}"/>
    <cellStyle name="Normal 57 3 2_CountryRegionMap" xfId="35281" xr:uid="{00000000-0005-0000-0000-0000B9710000}"/>
    <cellStyle name="Normal 57 3 3" xfId="14864" xr:uid="{00000000-0005-0000-0000-0000BA710000}"/>
    <cellStyle name="Normal 57 3 3 2" xfId="28253" xr:uid="{00000000-0005-0000-0000-0000BB710000}"/>
    <cellStyle name="Normal 57 3 3_CountryRegionMap" xfId="35282" xr:uid="{00000000-0005-0000-0000-0000BC710000}"/>
    <cellStyle name="Normal 57 3 4" xfId="28254" xr:uid="{00000000-0005-0000-0000-0000BD710000}"/>
    <cellStyle name="Normal 57 3_Attribute (16-17)" xfId="14865" xr:uid="{00000000-0005-0000-0000-0000BE710000}"/>
    <cellStyle name="Normal 57 4" xfId="14866" xr:uid="{00000000-0005-0000-0000-0000BF710000}"/>
    <cellStyle name="Normal 57 4 2" xfId="28255" xr:uid="{00000000-0005-0000-0000-0000C0710000}"/>
    <cellStyle name="Normal 57 4_CountryRegionMap" xfId="35283" xr:uid="{00000000-0005-0000-0000-0000C1710000}"/>
    <cellStyle name="Normal 57 5" xfId="14867" xr:uid="{00000000-0005-0000-0000-0000C2710000}"/>
    <cellStyle name="Normal 57 5 2" xfId="28256" xr:uid="{00000000-0005-0000-0000-0000C3710000}"/>
    <cellStyle name="Normal 57 5_CountryRegionMap" xfId="35284" xr:uid="{00000000-0005-0000-0000-0000C4710000}"/>
    <cellStyle name="Normal 57 6" xfId="28257" xr:uid="{00000000-0005-0000-0000-0000C5710000}"/>
    <cellStyle name="Normal 57_Attribute (16-17)" xfId="14868" xr:uid="{00000000-0005-0000-0000-0000C6710000}"/>
    <cellStyle name="Normal 58" xfId="14869" xr:uid="{00000000-0005-0000-0000-0000C7710000}"/>
    <cellStyle name="Normal 58 2" xfId="14870" xr:uid="{00000000-0005-0000-0000-0000C8710000}"/>
    <cellStyle name="Normal 58 2 2" xfId="14871" xr:uid="{00000000-0005-0000-0000-0000C9710000}"/>
    <cellStyle name="Normal 58 2 2 2" xfId="28258" xr:uid="{00000000-0005-0000-0000-0000CA710000}"/>
    <cellStyle name="Normal 58 2 2_CountryRegionMap" xfId="35285" xr:uid="{00000000-0005-0000-0000-0000CB710000}"/>
    <cellStyle name="Normal 58 2 3" xfId="14872" xr:uid="{00000000-0005-0000-0000-0000CC710000}"/>
    <cellStyle name="Normal 58 2 3 2" xfId="28259" xr:uid="{00000000-0005-0000-0000-0000CD710000}"/>
    <cellStyle name="Normal 58 2 3_CountryRegionMap" xfId="35286" xr:uid="{00000000-0005-0000-0000-0000CE710000}"/>
    <cellStyle name="Normal 58 2 4" xfId="28260" xr:uid="{00000000-0005-0000-0000-0000CF710000}"/>
    <cellStyle name="Normal 58 2_Attribute (16-17)" xfId="14873" xr:uid="{00000000-0005-0000-0000-0000D0710000}"/>
    <cellStyle name="Normal 58 3" xfId="14874" xr:uid="{00000000-0005-0000-0000-0000D1710000}"/>
    <cellStyle name="Normal 58 3 2" xfId="14875" xr:uid="{00000000-0005-0000-0000-0000D2710000}"/>
    <cellStyle name="Normal 58 3 2 2" xfId="28261" xr:uid="{00000000-0005-0000-0000-0000D3710000}"/>
    <cellStyle name="Normal 58 3 2_CountryRegionMap" xfId="35287" xr:uid="{00000000-0005-0000-0000-0000D4710000}"/>
    <cellStyle name="Normal 58 3 3" xfId="14876" xr:uid="{00000000-0005-0000-0000-0000D5710000}"/>
    <cellStyle name="Normal 58 3 3 2" xfId="28262" xr:uid="{00000000-0005-0000-0000-0000D6710000}"/>
    <cellStyle name="Normal 58 3 3_CountryRegionMap" xfId="35288" xr:uid="{00000000-0005-0000-0000-0000D7710000}"/>
    <cellStyle name="Normal 58 3 4" xfId="28263" xr:uid="{00000000-0005-0000-0000-0000D8710000}"/>
    <cellStyle name="Normal 58 3_Attribute (16-17)" xfId="14877" xr:uid="{00000000-0005-0000-0000-0000D9710000}"/>
    <cellStyle name="Normal 58 4" xfId="14878" xr:uid="{00000000-0005-0000-0000-0000DA710000}"/>
    <cellStyle name="Normal 58 4 2" xfId="28264" xr:uid="{00000000-0005-0000-0000-0000DB710000}"/>
    <cellStyle name="Normal 58 4_CountryRegionMap" xfId="35289" xr:uid="{00000000-0005-0000-0000-0000DC710000}"/>
    <cellStyle name="Normal 58 5" xfId="14879" xr:uid="{00000000-0005-0000-0000-0000DD710000}"/>
    <cellStyle name="Normal 58 5 2" xfId="28265" xr:uid="{00000000-0005-0000-0000-0000DE710000}"/>
    <cellStyle name="Normal 58 5_CountryRegionMap" xfId="35290" xr:uid="{00000000-0005-0000-0000-0000DF710000}"/>
    <cellStyle name="Normal 58 6" xfId="14880" xr:uid="{00000000-0005-0000-0000-0000E0710000}"/>
    <cellStyle name="Normal 58 6 2" xfId="28266" xr:uid="{00000000-0005-0000-0000-0000E1710000}"/>
    <cellStyle name="Normal 58 6_CountryRegionMap" xfId="35291" xr:uid="{00000000-0005-0000-0000-0000E2710000}"/>
    <cellStyle name="Normal 58 7" xfId="28267" xr:uid="{00000000-0005-0000-0000-0000E3710000}"/>
    <cellStyle name="Normal 58_Attribute (16-17)" xfId="14881" xr:uid="{00000000-0005-0000-0000-0000E4710000}"/>
    <cellStyle name="Normal 59" xfId="14882" xr:uid="{00000000-0005-0000-0000-0000E5710000}"/>
    <cellStyle name="Normal 59 2" xfId="14883" xr:uid="{00000000-0005-0000-0000-0000E6710000}"/>
    <cellStyle name="Normal 59 2 2" xfId="28268" xr:uid="{00000000-0005-0000-0000-0000E7710000}"/>
    <cellStyle name="Normal 59 2_CountryRegionMap" xfId="35292" xr:uid="{00000000-0005-0000-0000-0000E8710000}"/>
    <cellStyle name="Normal 59 3" xfId="14884" xr:uid="{00000000-0005-0000-0000-0000E9710000}"/>
    <cellStyle name="Normal 59 3 2" xfId="28269" xr:uid="{00000000-0005-0000-0000-0000EA710000}"/>
    <cellStyle name="Normal 59 3_CountryRegionMap" xfId="35293" xr:uid="{00000000-0005-0000-0000-0000EB710000}"/>
    <cellStyle name="Normal 59 4" xfId="14885" xr:uid="{00000000-0005-0000-0000-0000EC710000}"/>
    <cellStyle name="Normal 59 4 2" xfId="28270" xr:uid="{00000000-0005-0000-0000-0000ED710000}"/>
    <cellStyle name="Normal 59 4_CountryRegionMap" xfId="35294" xr:uid="{00000000-0005-0000-0000-0000EE710000}"/>
    <cellStyle name="Normal 59 5" xfId="28271" xr:uid="{00000000-0005-0000-0000-0000EF710000}"/>
    <cellStyle name="Normal 59_Attribute (16-17)" xfId="14886" xr:uid="{00000000-0005-0000-0000-0000F0710000}"/>
    <cellStyle name="Normal 6" xfId="151" xr:uid="{00000000-0005-0000-0000-0000F1710000}"/>
    <cellStyle name="Normal 6 2" xfId="14887" xr:uid="{00000000-0005-0000-0000-0000F2710000}"/>
    <cellStyle name="Normal 6 2 10" xfId="28272" xr:uid="{00000000-0005-0000-0000-0000F3710000}"/>
    <cellStyle name="Normal 6 2 2" xfId="14888" xr:uid="{00000000-0005-0000-0000-0000F4710000}"/>
    <cellStyle name="Normal 6 2 2 2" xfId="14889" xr:uid="{00000000-0005-0000-0000-0000F5710000}"/>
    <cellStyle name="Normal 6 2 2 2 2" xfId="14890" xr:uid="{00000000-0005-0000-0000-0000F6710000}"/>
    <cellStyle name="Normal 6 2 2 2 2 2" xfId="28273" xr:uid="{00000000-0005-0000-0000-0000F7710000}"/>
    <cellStyle name="Normal 6 2 2 2 2_CountryRegionMap" xfId="35295" xr:uid="{00000000-0005-0000-0000-0000F8710000}"/>
    <cellStyle name="Normal 6 2 2 2 3" xfId="14891" xr:uid="{00000000-0005-0000-0000-0000F9710000}"/>
    <cellStyle name="Normal 6 2 2 2 3 2" xfId="28274" xr:uid="{00000000-0005-0000-0000-0000FA710000}"/>
    <cellStyle name="Normal 6 2 2 2 3_CountryRegionMap" xfId="35296" xr:uid="{00000000-0005-0000-0000-0000FB710000}"/>
    <cellStyle name="Normal 6 2 2 2 4" xfId="28275" xr:uid="{00000000-0005-0000-0000-0000FC710000}"/>
    <cellStyle name="Normal 6 2 2 2_Attribute (16-17)" xfId="14892" xr:uid="{00000000-0005-0000-0000-0000FD710000}"/>
    <cellStyle name="Normal 6 2 2 3" xfId="14893" xr:uid="{00000000-0005-0000-0000-0000FE710000}"/>
    <cellStyle name="Normal 6 2 2 3 2" xfId="28276" xr:uid="{00000000-0005-0000-0000-0000FF710000}"/>
    <cellStyle name="Normal 6 2 2 3_CountryRegionMap" xfId="35297" xr:uid="{00000000-0005-0000-0000-000000720000}"/>
    <cellStyle name="Normal 6 2 2 4" xfId="28277" xr:uid="{00000000-0005-0000-0000-000001720000}"/>
    <cellStyle name="Normal 6 2 2 5" xfId="28278" xr:uid="{00000000-0005-0000-0000-000002720000}"/>
    <cellStyle name="Normal 6 2 2 6" xfId="28279" xr:uid="{00000000-0005-0000-0000-000003720000}"/>
    <cellStyle name="Normal 6 2 2 7" xfId="28280" xr:uid="{00000000-0005-0000-0000-000004720000}"/>
    <cellStyle name="Normal 6 2 2_Attribute (16-17)" xfId="14894" xr:uid="{00000000-0005-0000-0000-000005720000}"/>
    <cellStyle name="Normal 6 2 3" xfId="14895" xr:uid="{00000000-0005-0000-0000-000006720000}"/>
    <cellStyle name="Normal 6 2 4" xfId="14896" xr:uid="{00000000-0005-0000-0000-000007720000}"/>
    <cellStyle name="Normal 6 2 4 2" xfId="14897" xr:uid="{00000000-0005-0000-0000-000008720000}"/>
    <cellStyle name="Normal 6 2 4 2 2" xfId="14898" xr:uid="{00000000-0005-0000-0000-000009720000}"/>
    <cellStyle name="Normal 6 2 4 2 2 2" xfId="28281" xr:uid="{00000000-0005-0000-0000-00000A720000}"/>
    <cellStyle name="Normal 6 2 4 2 2_CountryRegionMap" xfId="35298" xr:uid="{00000000-0005-0000-0000-00000B720000}"/>
    <cellStyle name="Normal 6 2 4 2 3" xfId="14899" xr:uid="{00000000-0005-0000-0000-00000C720000}"/>
    <cellStyle name="Normal 6 2 4 2 3 2" xfId="28282" xr:uid="{00000000-0005-0000-0000-00000D720000}"/>
    <cellStyle name="Normal 6 2 4 2 3_CountryRegionMap" xfId="35299" xr:uid="{00000000-0005-0000-0000-00000E720000}"/>
    <cellStyle name="Normal 6 2 4 2 4" xfId="28283" xr:uid="{00000000-0005-0000-0000-00000F720000}"/>
    <cellStyle name="Normal 6 2 4 2_Attribute (16-17)" xfId="14900" xr:uid="{00000000-0005-0000-0000-000010720000}"/>
    <cellStyle name="Normal 6 2 4 3" xfId="14901" xr:uid="{00000000-0005-0000-0000-000011720000}"/>
    <cellStyle name="Normal 6 2 4 3 2" xfId="28284" xr:uid="{00000000-0005-0000-0000-000012720000}"/>
    <cellStyle name="Normal 6 2 4 3_CountryRegionMap" xfId="35300" xr:uid="{00000000-0005-0000-0000-000013720000}"/>
    <cellStyle name="Normal 6 2 4 4" xfId="28285" xr:uid="{00000000-0005-0000-0000-000014720000}"/>
    <cellStyle name="Normal 6 2 4_Attribute (16-17)" xfId="14902" xr:uid="{00000000-0005-0000-0000-000015720000}"/>
    <cellStyle name="Normal 6 2 5" xfId="14903" xr:uid="{00000000-0005-0000-0000-000016720000}"/>
    <cellStyle name="Normal 6 2 5 2" xfId="14904" xr:uid="{00000000-0005-0000-0000-000017720000}"/>
    <cellStyle name="Normal 6 2 5 2 2" xfId="14905" xr:uid="{00000000-0005-0000-0000-000018720000}"/>
    <cellStyle name="Normal 6 2 5 2 2 2" xfId="28286" xr:uid="{00000000-0005-0000-0000-000019720000}"/>
    <cellStyle name="Normal 6 2 5 2 2_CountryRegionMap" xfId="35301" xr:uid="{00000000-0005-0000-0000-00001A720000}"/>
    <cellStyle name="Normal 6 2 5 2 3" xfId="14906" xr:uid="{00000000-0005-0000-0000-00001B720000}"/>
    <cellStyle name="Normal 6 2 5 2 3 2" xfId="28287" xr:uid="{00000000-0005-0000-0000-00001C720000}"/>
    <cellStyle name="Normal 6 2 5 2 3_CountryRegionMap" xfId="35302" xr:uid="{00000000-0005-0000-0000-00001D720000}"/>
    <cellStyle name="Normal 6 2 5 2 4" xfId="28288" xr:uid="{00000000-0005-0000-0000-00001E720000}"/>
    <cellStyle name="Normal 6 2 5 2_Attribute (16-17)" xfId="14907" xr:uid="{00000000-0005-0000-0000-00001F720000}"/>
    <cellStyle name="Normal 6 2 5 3" xfId="14908" xr:uid="{00000000-0005-0000-0000-000020720000}"/>
    <cellStyle name="Normal 6 2 5 3 2" xfId="28289" xr:uid="{00000000-0005-0000-0000-000021720000}"/>
    <cellStyle name="Normal 6 2 5 3_CountryRegionMap" xfId="35303" xr:uid="{00000000-0005-0000-0000-000022720000}"/>
    <cellStyle name="Normal 6 2 5 4" xfId="14909" xr:uid="{00000000-0005-0000-0000-000023720000}"/>
    <cellStyle name="Normal 6 2 5 4 2" xfId="28290" xr:uid="{00000000-0005-0000-0000-000024720000}"/>
    <cellStyle name="Normal 6 2 5 4_CountryRegionMap" xfId="35304" xr:uid="{00000000-0005-0000-0000-000025720000}"/>
    <cellStyle name="Normal 6 2 5 5" xfId="28291" xr:uid="{00000000-0005-0000-0000-000026720000}"/>
    <cellStyle name="Normal 6 2 5_Attribute (16-17)" xfId="14910" xr:uid="{00000000-0005-0000-0000-000027720000}"/>
    <cellStyle name="Normal 6 2 6" xfId="14911" xr:uid="{00000000-0005-0000-0000-000028720000}"/>
    <cellStyle name="Normal 6 2 6 2" xfId="14912" xr:uid="{00000000-0005-0000-0000-000029720000}"/>
    <cellStyle name="Normal 6 2 6 2 2" xfId="28292" xr:uid="{00000000-0005-0000-0000-00002A720000}"/>
    <cellStyle name="Normal 6 2 6 2_CountryRegionMap" xfId="35305" xr:uid="{00000000-0005-0000-0000-00002B720000}"/>
    <cellStyle name="Normal 6 2 6 3" xfId="14913" xr:uid="{00000000-0005-0000-0000-00002C720000}"/>
    <cellStyle name="Normal 6 2 6 3 2" xfId="28293" xr:uid="{00000000-0005-0000-0000-00002D720000}"/>
    <cellStyle name="Normal 6 2 6 3_CountryRegionMap" xfId="35306" xr:uid="{00000000-0005-0000-0000-00002E720000}"/>
    <cellStyle name="Normal 6 2 6 4" xfId="28294" xr:uid="{00000000-0005-0000-0000-00002F720000}"/>
    <cellStyle name="Normal 6 2 6_Attribute (16-17)" xfId="14914" xr:uid="{00000000-0005-0000-0000-000030720000}"/>
    <cellStyle name="Normal 6 2 7" xfId="14915" xr:uid="{00000000-0005-0000-0000-000031720000}"/>
    <cellStyle name="Normal 6 2 7 2" xfId="28295" xr:uid="{00000000-0005-0000-0000-000032720000}"/>
    <cellStyle name="Normal 6 2 7_CountryRegionMap" xfId="35307" xr:uid="{00000000-0005-0000-0000-000033720000}"/>
    <cellStyle name="Normal 6 2 8" xfId="28296" xr:uid="{00000000-0005-0000-0000-000034720000}"/>
    <cellStyle name="Normal 6 2 9" xfId="28297" xr:uid="{00000000-0005-0000-0000-000035720000}"/>
    <cellStyle name="Normal 6 2_Attribute (16-17)" xfId="14916" xr:uid="{00000000-0005-0000-0000-000036720000}"/>
    <cellStyle name="Normal 6_Attribute" xfId="18091" xr:uid="{00000000-0005-0000-0000-000037720000}"/>
    <cellStyle name="Normal 60" xfId="14917" xr:uid="{00000000-0005-0000-0000-000038720000}"/>
    <cellStyle name="Normal 60 2" xfId="14918" xr:uid="{00000000-0005-0000-0000-000039720000}"/>
    <cellStyle name="Normal 60 2 2" xfId="28298" xr:uid="{00000000-0005-0000-0000-00003A720000}"/>
    <cellStyle name="Normal 60 2_CountryRegionMap" xfId="35308" xr:uid="{00000000-0005-0000-0000-00003B720000}"/>
    <cellStyle name="Normal 60 3" xfId="14919" xr:uid="{00000000-0005-0000-0000-00003C720000}"/>
    <cellStyle name="Normal 60 3 2" xfId="28299" xr:uid="{00000000-0005-0000-0000-00003D720000}"/>
    <cellStyle name="Normal 60 3_CountryRegionMap" xfId="35309" xr:uid="{00000000-0005-0000-0000-00003E720000}"/>
    <cellStyle name="Normal 60 4" xfId="14920" xr:uid="{00000000-0005-0000-0000-00003F720000}"/>
    <cellStyle name="Normal 60 4 2" xfId="28300" xr:uid="{00000000-0005-0000-0000-000040720000}"/>
    <cellStyle name="Normal 60 4_CountryRegionMap" xfId="35310" xr:uid="{00000000-0005-0000-0000-000041720000}"/>
    <cellStyle name="Normal 60 5" xfId="28301" xr:uid="{00000000-0005-0000-0000-000042720000}"/>
    <cellStyle name="Normal 60_Attribute (16-17)" xfId="14921" xr:uid="{00000000-0005-0000-0000-000043720000}"/>
    <cellStyle name="Normal 61" xfId="14922" xr:uid="{00000000-0005-0000-0000-000044720000}"/>
    <cellStyle name="Normal 61 2" xfId="14923" xr:uid="{00000000-0005-0000-0000-000045720000}"/>
    <cellStyle name="Normal 61 2 2" xfId="28302" xr:uid="{00000000-0005-0000-0000-000046720000}"/>
    <cellStyle name="Normal 61 2_CountryRegionMap" xfId="35311" xr:uid="{00000000-0005-0000-0000-000047720000}"/>
    <cellStyle name="Normal 61 3" xfId="14924" xr:uid="{00000000-0005-0000-0000-000048720000}"/>
    <cellStyle name="Normal 61 3 2" xfId="28303" xr:uid="{00000000-0005-0000-0000-000049720000}"/>
    <cellStyle name="Normal 61 3_CountryRegionMap" xfId="35312" xr:uid="{00000000-0005-0000-0000-00004A720000}"/>
    <cellStyle name="Normal 61 4" xfId="14925" xr:uid="{00000000-0005-0000-0000-00004B720000}"/>
    <cellStyle name="Normal 61 4 2" xfId="28304" xr:uid="{00000000-0005-0000-0000-00004C720000}"/>
    <cellStyle name="Normal 61 4_CountryRegionMap" xfId="35313" xr:uid="{00000000-0005-0000-0000-00004D720000}"/>
    <cellStyle name="Normal 61 5" xfId="28305" xr:uid="{00000000-0005-0000-0000-00004E720000}"/>
    <cellStyle name="Normal 61_Attribute (16-17)" xfId="14926" xr:uid="{00000000-0005-0000-0000-00004F720000}"/>
    <cellStyle name="Normal 62" xfId="14927" xr:uid="{00000000-0005-0000-0000-000050720000}"/>
    <cellStyle name="Normal 62 2" xfId="14928" xr:uid="{00000000-0005-0000-0000-000051720000}"/>
    <cellStyle name="Normal 62 2 2" xfId="28306" xr:uid="{00000000-0005-0000-0000-000052720000}"/>
    <cellStyle name="Normal 62 2_CountryRegionMap" xfId="35314" xr:uid="{00000000-0005-0000-0000-000053720000}"/>
    <cellStyle name="Normal 62 3" xfId="14929" xr:uid="{00000000-0005-0000-0000-000054720000}"/>
    <cellStyle name="Normal 62 3 2" xfId="28307" xr:uid="{00000000-0005-0000-0000-000055720000}"/>
    <cellStyle name="Normal 62 3_CountryRegionMap" xfId="35315" xr:uid="{00000000-0005-0000-0000-000056720000}"/>
    <cellStyle name="Normal 62 4" xfId="14930" xr:uid="{00000000-0005-0000-0000-000057720000}"/>
    <cellStyle name="Normal 62 4 2" xfId="28308" xr:uid="{00000000-0005-0000-0000-000058720000}"/>
    <cellStyle name="Normal 62 4_CountryRegionMap" xfId="35316" xr:uid="{00000000-0005-0000-0000-000059720000}"/>
    <cellStyle name="Normal 62 5" xfId="28309" xr:uid="{00000000-0005-0000-0000-00005A720000}"/>
    <cellStyle name="Normal 62_Attribute (16-17)" xfId="14931" xr:uid="{00000000-0005-0000-0000-00005B720000}"/>
    <cellStyle name="Normal 63" xfId="14932" xr:uid="{00000000-0005-0000-0000-00005C720000}"/>
    <cellStyle name="Normal 63 2" xfId="14933" xr:uid="{00000000-0005-0000-0000-00005D720000}"/>
    <cellStyle name="Normal 63 2 2" xfId="28310" xr:uid="{00000000-0005-0000-0000-00005E720000}"/>
    <cellStyle name="Normal 63 2_CountryRegionMap" xfId="35317" xr:uid="{00000000-0005-0000-0000-00005F720000}"/>
    <cellStyle name="Normal 63 3" xfId="14934" xr:uid="{00000000-0005-0000-0000-000060720000}"/>
    <cellStyle name="Normal 63 3 2" xfId="28311" xr:uid="{00000000-0005-0000-0000-000061720000}"/>
    <cellStyle name="Normal 63 3_CountryRegionMap" xfId="35318" xr:uid="{00000000-0005-0000-0000-000062720000}"/>
    <cellStyle name="Normal 63 4" xfId="28312" xr:uid="{00000000-0005-0000-0000-000063720000}"/>
    <cellStyle name="Normal 63_Attribute (16-17)" xfId="14935" xr:uid="{00000000-0005-0000-0000-000064720000}"/>
    <cellStyle name="Normal 64" xfId="14936" xr:uid="{00000000-0005-0000-0000-000065720000}"/>
    <cellStyle name="Normal 64 2" xfId="14937" xr:uid="{00000000-0005-0000-0000-000066720000}"/>
    <cellStyle name="Normal 64 2 2" xfId="28313" xr:uid="{00000000-0005-0000-0000-000067720000}"/>
    <cellStyle name="Normal 64 2_CountryRegionMap" xfId="35319" xr:uid="{00000000-0005-0000-0000-000068720000}"/>
    <cellStyle name="Normal 64 3" xfId="14938" xr:uid="{00000000-0005-0000-0000-000069720000}"/>
    <cellStyle name="Normal 64 3 2" xfId="28314" xr:uid="{00000000-0005-0000-0000-00006A720000}"/>
    <cellStyle name="Normal 64 3_CountryRegionMap" xfId="35320" xr:uid="{00000000-0005-0000-0000-00006B720000}"/>
    <cellStyle name="Normal 64 4" xfId="28315" xr:uid="{00000000-0005-0000-0000-00006C720000}"/>
    <cellStyle name="Normal 64_Attribute (16-17)" xfId="14939" xr:uid="{00000000-0005-0000-0000-00006D720000}"/>
    <cellStyle name="Normal 65" xfId="14940" xr:uid="{00000000-0005-0000-0000-00006E720000}"/>
    <cellStyle name="Normal 65 2" xfId="28316" xr:uid="{00000000-0005-0000-0000-00006F720000}"/>
    <cellStyle name="Normal 65 3" xfId="28317" xr:uid="{00000000-0005-0000-0000-000070720000}"/>
    <cellStyle name="Normal 65_CountryRegionMap" xfId="35321" xr:uid="{00000000-0005-0000-0000-000071720000}"/>
    <cellStyle name="Normal 66" xfId="14941" xr:uid="{00000000-0005-0000-0000-000072720000}"/>
    <cellStyle name="Normal 66 2" xfId="28318" xr:uid="{00000000-0005-0000-0000-000073720000}"/>
    <cellStyle name="Normal 66 3" xfId="28319" xr:uid="{00000000-0005-0000-0000-000074720000}"/>
    <cellStyle name="Normal 66_CountryRegionMap" xfId="35322" xr:uid="{00000000-0005-0000-0000-000075720000}"/>
    <cellStyle name="Normal 67" xfId="14942" xr:uid="{00000000-0005-0000-0000-000076720000}"/>
    <cellStyle name="Normal 67 2" xfId="28320" xr:uid="{00000000-0005-0000-0000-000077720000}"/>
    <cellStyle name="Normal 67 3" xfId="28321" xr:uid="{00000000-0005-0000-0000-000078720000}"/>
    <cellStyle name="Normal 67_CountryRegionMap" xfId="35323" xr:uid="{00000000-0005-0000-0000-000079720000}"/>
    <cellStyle name="Normal 68" xfId="14943" xr:uid="{00000000-0005-0000-0000-00007A720000}"/>
    <cellStyle name="Normal 68 2" xfId="28322" xr:uid="{00000000-0005-0000-0000-00007B720000}"/>
    <cellStyle name="Normal 68 3" xfId="28323" xr:uid="{00000000-0005-0000-0000-00007C720000}"/>
    <cellStyle name="Normal 68_CountryRegionMap" xfId="35324" xr:uid="{00000000-0005-0000-0000-00007D720000}"/>
    <cellStyle name="Normal 69" xfId="14944" xr:uid="{00000000-0005-0000-0000-00007E720000}"/>
    <cellStyle name="Normal 69 2" xfId="28324" xr:uid="{00000000-0005-0000-0000-00007F720000}"/>
    <cellStyle name="Normal 69 3" xfId="28325" xr:uid="{00000000-0005-0000-0000-000080720000}"/>
    <cellStyle name="Normal 69_CountryRegionMap" xfId="35325" xr:uid="{00000000-0005-0000-0000-000081720000}"/>
    <cellStyle name="Normal 7" xfId="137" xr:uid="{00000000-0005-0000-0000-000082720000}"/>
    <cellStyle name="Normal 7 10" xfId="14945" xr:uid="{00000000-0005-0000-0000-000083720000}"/>
    <cellStyle name="Normal 7 10 2" xfId="14946" xr:uid="{00000000-0005-0000-0000-000084720000}"/>
    <cellStyle name="Normal 7 10 2 2" xfId="14947" xr:uid="{00000000-0005-0000-0000-000085720000}"/>
    <cellStyle name="Normal 7 10 2 2 2" xfId="28326" xr:uid="{00000000-0005-0000-0000-000086720000}"/>
    <cellStyle name="Normal 7 10 2 2_CountryRegionMap" xfId="35326" xr:uid="{00000000-0005-0000-0000-000087720000}"/>
    <cellStyle name="Normal 7 10 2 3" xfId="14948" xr:uid="{00000000-0005-0000-0000-000088720000}"/>
    <cellStyle name="Normal 7 10 2 3 2" xfId="28327" xr:uid="{00000000-0005-0000-0000-000089720000}"/>
    <cellStyle name="Normal 7 10 2 3_CountryRegionMap" xfId="35327" xr:uid="{00000000-0005-0000-0000-00008A720000}"/>
    <cellStyle name="Normal 7 10 2 4" xfId="28328" xr:uid="{00000000-0005-0000-0000-00008B720000}"/>
    <cellStyle name="Normal 7 10 2_Attribute (16-17)" xfId="14949" xr:uid="{00000000-0005-0000-0000-00008C720000}"/>
    <cellStyle name="Normal 7 10 3" xfId="14950" xr:uid="{00000000-0005-0000-0000-00008D720000}"/>
    <cellStyle name="Normal 7 10 3 2" xfId="28329" xr:uid="{00000000-0005-0000-0000-00008E720000}"/>
    <cellStyle name="Normal 7 10 3_CountryRegionMap" xfId="35328" xr:uid="{00000000-0005-0000-0000-00008F720000}"/>
    <cellStyle name="Normal 7 10 4" xfId="14951" xr:uid="{00000000-0005-0000-0000-000090720000}"/>
    <cellStyle name="Normal 7 10 4 2" xfId="28330" xr:uid="{00000000-0005-0000-0000-000091720000}"/>
    <cellStyle name="Normal 7 10 4_CountryRegionMap" xfId="35329" xr:uid="{00000000-0005-0000-0000-000092720000}"/>
    <cellStyle name="Normal 7 10 5" xfId="28331" xr:uid="{00000000-0005-0000-0000-000093720000}"/>
    <cellStyle name="Normal 7 10_Attribute (16-17)" xfId="14952" xr:uid="{00000000-0005-0000-0000-000094720000}"/>
    <cellStyle name="Normal 7 11" xfId="14953" xr:uid="{00000000-0005-0000-0000-000095720000}"/>
    <cellStyle name="Normal 7 11 2" xfId="14954" xr:uid="{00000000-0005-0000-0000-000096720000}"/>
    <cellStyle name="Normal 7 11 2 2" xfId="28332" xr:uid="{00000000-0005-0000-0000-000097720000}"/>
    <cellStyle name="Normal 7 11 2_CountryRegionMap" xfId="35330" xr:uid="{00000000-0005-0000-0000-000098720000}"/>
    <cellStyle name="Normal 7 11 3" xfId="14955" xr:uid="{00000000-0005-0000-0000-000099720000}"/>
    <cellStyle name="Normal 7 11 3 2" xfId="28333" xr:uid="{00000000-0005-0000-0000-00009A720000}"/>
    <cellStyle name="Normal 7 11 3_CountryRegionMap" xfId="35331" xr:uid="{00000000-0005-0000-0000-00009B720000}"/>
    <cellStyle name="Normal 7 11 4" xfId="28334" xr:uid="{00000000-0005-0000-0000-00009C720000}"/>
    <cellStyle name="Normal 7 11_Attribute (16-17)" xfId="14956" xr:uid="{00000000-0005-0000-0000-00009D720000}"/>
    <cellStyle name="Normal 7 12" xfId="14957" xr:uid="{00000000-0005-0000-0000-00009E720000}"/>
    <cellStyle name="Normal 7 12 2" xfId="28335" xr:uid="{00000000-0005-0000-0000-00009F720000}"/>
    <cellStyle name="Normal 7 12_CountryRegionMap" xfId="35332" xr:uid="{00000000-0005-0000-0000-0000A0720000}"/>
    <cellStyle name="Normal 7 13" xfId="28336" xr:uid="{00000000-0005-0000-0000-0000A1720000}"/>
    <cellStyle name="Normal 7 14" xfId="28337" xr:uid="{00000000-0005-0000-0000-0000A2720000}"/>
    <cellStyle name="Normal 7 15" xfId="28338" xr:uid="{00000000-0005-0000-0000-0000A3720000}"/>
    <cellStyle name="Normal 7 16" xfId="28339" xr:uid="{00000000-0005-0000-0000-0000A4720000}"/>
    <cellStyle name="Normal 7 17" xfId="28340" xr:uid="{00000000-0005-0000-0000-0000A5720000}"/>
    <cellStyle name="Normal 7 18" xfId="28341" xr:uid="{00000000-0005-0000-0000-0000A6720000}"/>
    <cellStyle name="Normal 7 2" xfId="242" xr:uid="{00000000-0005-0000-0000-0000A7720000}"/>
    <cellStyle name="Normal 7 2 10" xfId="14958" xr:uid="{00000000-0005-0000-0000-0000A8720000}"/>
    <cellStyle name="Normal 7 2 10 2" xfId="14959" xr:uid="{00000000-0005-0000-0000-0000A9720000}"/>
    <cellStyle name="Normal 7 2 10 2 2" xfId="28342" xr:uid="{00000000-0005-0000-0000-0000AA720000}"/>
    <cellStyle name="Normal 7 2 10 2_CountryRegionMap" xfId="35333" xr:uid="{00000000-0005-0000-0000-0000AB720000}"/>
    <cellStyle name="Normal 7 2 10 3" xfId="14960" xr:uid="{00000000-0005-0000-0000-0000AC720000}"/>
    <cellStyle name="Normal 7 2 10 3 2" xfId="28343" xr:uid="{00000000-0005-0000-0000-0000AD720000}"/>
    <cellStyle name="Normal 7 2 10 3_CountryRegionMap" xfId="35334" xr:uid="{00000000-0005-0000-0000-0000AE720000}"/>
    <cellStyle name="Normal 7 2 10 4" xfId="28344" xr:uid="{00000000-0005-0000-0000-0000AF720000}"/>
    <cellStyle name="Normal 7 2 10_Attribute (16-17)" xfId="14961" xr:uid="{00000000-0005-0000-0000-0000B0720000}"/>
    <cellStyle name="Normal 7 2 11" xfId="14962" xr:uid="{00000000-0005-0000-0000-0000B1720000}"/>
    <cellStyle name="Normal 7 2 11 2" xfId="28345" xr:uid="{00000000-0005-0000-0000-0000B2720000}"/>
    <cellStyle name="Normal 7 2 11_CountryRegionMap" xfId="35335" xr:uid="{00000000-0005-0000-0000-0000B3720000}"/>
    <cellStyle name="Normal 7 2 12" xfId="28346" xr:uid="{00000000-0005-0000-0000-0000B4720000}"/>
    <cellStyle name="Normal 7 2 13" xfId="28347" xr:uid="{00000000-0005-0000-0000-0000B5720000}"/>
    <cellStyle name="Normal 7 2 14" xfId="28348" xr:uid="{00000000-0005-0000-0000-0000B6720000}"/>
    <cellStyle name="Normal 7 2 15" xfId="28349" xr:uid="{00000000-0005-0000-0000-0000B7720000}"/>
    <cellStyle name="Normal 7 2 16" xfId="28350" xr:uid="{00000000-0005-0000-0000-0000B8720000}"/>
    <cellStyle name="Normal 7 2 17" xfId="28351" xr:uid="{00000000-0005-0000-0000-0000B9720000}"/>
    <cellStyle name="Normal 7 2 2" xfId="14963" xr:uid="{00000000-0005-0000-0000-0000BA720000}"/>
    <cellStyle name="Normal 7 2 2 10" xfId="28352" xr:uid="{00000000-0005-0000-0000-0000BB720000}"/>
    <cellStyle name="Normal 7 2 2 2" xfId="14964" xr:uid="{00000000-0005-0000-0000-0000BC720000}"/>
    <cellStyle name="Normal 7 2 2 2 2" xfId="14965" xr:uid="{00000000-0005-0000-0000-0000BD720000}"/>
    <cellStyle name="Normal 7 2 2 2 2 2" xfId="14966" xr:uid="{00000000-0005-0000-0000-0000BE720000}"/>
    <cellStyle name="Normal 7 2 2 2 2 2 2" xfId="28353" xr:uid="{00000000-0005-0000-0000-0000BF720000}"/>
    <cellStyle name="Normal 7 2 2 2 2 2_CountryRegionMap" xfId="35336" xr:uid="{00000000-0005-0000-0000-0000C0720000}"/>
    <cellStyle name="Normal 7 2 2 2 2 3" xfId="14967" xr:uid="{00000000-0005-0000-0000-0000C1720000}"/>
    <cellStyle name="Normal 7 2 2 2 2 3 2" xfId="28354" xr:uid="{00000000-0005-0000-0000-0000C2720000}"/>
    <cellStyle name="Normal 7 2 2 2 2 3_CountryRegionMap" xfId="35337" xr:uid="{00000000-0005-0000-0000-0000C3720000}"/>
    <cellStyle name="Normal 7 2 2 2 2 4" xfId="28355" xr:uid="{00000000-0005-0000-0000-0000C4720000}"/>
    <cellStyle name="Normal 7 2 2 2 2_Attribute (16-17)" xfId="14968" xr:uid="{00000000-0005-0000-0000-0000C5720000}"/>
    <cellStyle name="Normal 7 2 2 2 3" xfId="14969" xr:uid="{00000000-0005-0000-0000-0000C6720000}"/>
    <cellStyle name="Normal 7 2 2 2 3 2" xfId="28356" xr:uid="{00000000-0005-0000-0000-0000C7720000}"/>
    <cellStyle name="Normal 7 2 2 2 3_CountryRegionMap" xfId="35338" xr:uid="{00000000-0005-0000-0000-0000C8720000}"/>
    <cellStyle name="Normal 7 2 2 2 4" xfId="28357" xr:uid="{00000000-0005-0000-0000-0000C9720000}"/>
    <cellStyle name="Normal 7 2 2 2 5" xfId="28358" xr:uid="{00000000-0005-0000-0000-0000CA720000}"/>
    <cellStyle name="Normal 7 2 2 2 6" xfId="28359" xr:uid="{00000000-0005-0000-0000-0000CB720000}"/>
    <cellStyle name="Normal 7 2 2 2 7" xfId="28360" xr:uid="{00000000-0005-0000-0000-0000CC720000}"/>
    <cellStyle name="Normal 7 2 2 2_Attribute (16-17)" xfId="14970" xr:uid="{00000000-0005-0000-0000-0000CD720000}"/>
    <cellStyle name="Normal 7 2 2 3" xfId="14971" xr:uid="{00000000-0005-0000-0000-0000CE720000}"/>
    <cellStyle name="Normal 7 2 2 3 2" xfId="14972" xr:uid="{00000000-0005-0000-0000-0000CF720000}"/>
    <cellStyle name="Normal 7 2 2 3 2 2" xfId="14973" xr:uid="{00000000-0005-0000-0000-0000D0720000}"/>
    <cellStyle name="Normal 7 2 2 3 2 2 2" xfId="28361" xr:uid="{00000000-0005-0000-0000-0000D1720000}"/>
    <cellStyle name="Normal 7 2 2 3 2 2_CountryRegionMap" xfId="35339" xr:uid="{00000000-0005-0000-0000-0000D2720000}"/>
    <cellStyle name="Normal 7 2 2 3 2 3" xfId="14974" xr:uid="{00000000-0005-0000-0000-0000D3720000}"/>
    <cellStyle name="Normal 7 2 2 3 2 3 2" xfId="28362" xr:uid="{00000000-0005-0000-0000-0000D4720000}"/>
    <cellStyle name="Normal 7 2 2 3 2 3_CountryRegionMap" xfId="35340" xr:uid="{00000000-0005-0000-0000-0000D5720000}"/>
    <cellStyle name="Normal 7 2 2 3 2 4" xfId="28363" xr:uid="{00000000-0005-0000-0000-0000D6720000}"/>
    <cellStyle name="Normal 7 2 2 3 2_Attribute (16-17)" xfId="14975" xr:uid="{00000000-0005-0000-0000-0000D7720000}"/>
    <cellStyle name="Normal 7 2 2 3 3" xfId="14976" xr:uid="{00000000-0005-0000-0000-0000D8720000}"/>
    <cellStyle name="Normal 7 2 2 3 3 2" xfId="28364" xr:uid="{00000000-0005-0000-0000-0000D9720000}"/>
    <cellStyle name="Normal 7 2 2 3 3_CountryRegionMap" xfId="35341" xr:uid="{00000000-0005-0000-0000-0000DA720000}"/>
    <cellStyle name="Normal 7 2 2 3 4" xfId="28365" xr:uid="{00000000-0005-0000-0000-0000DB720000}"/>
    <cellStyle name="Normal 7 2 2 3 5" xfId="28366" xr:uid="{00000000-0005-0000-0000-0000DC720000}"/>
    <cellStyle name="Normal 7 2 2 3 6" xfId="28367" xr:uid="{00000000-0005-0000-0000-0000DD720000}"/>
    <cellStyle name="Normal 7 2 2 3 7" xfId="28368" xr:uid="{00000000-0005-0000-0000-0000DE720000}"/>
    <cellStyle name="Normal 7 2 2 3_Attribute (16-17)" xfId="14977" xr:uid="{00000000-0005-0000-0000-0000DF720000}"/>
    <cellStyle name="Normal 7 2 2 4" xfId="14978" xr:uid="{00000000-0005-0000-0000-0000E0720000}"/>
    <cellStyle name="Normal 7 2 2 4 2" xfId="14979" xr:uid="{00000000-0005-0000-0000-0000E1720000}"/>
    <cellStyle name="Normal 7 2 2 4 2 2" xfId="14980" xr:uid="{00000000-0005-0000-0000-0000E2720000}"/>
    <cellStyle name="Normal 7 2 2 4 2 2 2" xfId="28369" xr:uid="{00000000-0005-0000-0000-0000E3720000}"/>
    <cellStyle name="Normal 7 2 2 4 2 2_CountryRegionMap" xfId="35342" xr:uid="{00000000-0005-0000-0000-0000E4720000}"/>
    <cellStyle name="Normal 7 2 2 4 2 3" xfId="14981" xr:uid="{00000000-0005-0000-0000-0000E5720000}"/>
    <cellStyle name="Normal 7 2 2 4 2 3 2" xfId="28370" xr:uid="{00000000-0005-0000-0000-0000E6720000}"/>
    <cellStyle name="Normal 7 2 2 4 2 3_CountryRegionMap" xfId="35343" xr:uid="{00000000-0005-0000-0000-0000E7720000}"/>
    <cellStyle name="Normal 7 2 2 4 2 4" xfId="28371" xr:uid="{00000000-0005-0000-0000-0000E8720000}"/>
    <cellStyle name="Normal 7 2 2 4 2_Attribute (16-17)" xfId="14982" xr:uid="{00000000-0005-0000-0000-0000E9720000}"/>
    <cellStyle name="Normal 7 2 2 4 3" xfId="14983" xr:uid="{00000000-0005-0000-0000-0000EA720000}"/>
    <cellStyle name="Normal 7 2 2 4 3 2" xfId="28372" xr:uid="{00000000-0005-0000-0000-0000EB720000}"/>
    <cellStyle name="Normal 7 2 2 4 3_CountryRegionMap" xfId="35344" xr:uid="{00000000-0005-0000-0000-0000EC720000}"/>
    <cellStyle name="Normal 7 2 2 4 4" xfId="28373" xr:uid="{00000000-0005-0000-0000-0000ED720000}"/>
    <cellStyle name="Normal 7 2 2 4 5" xfId="28374" xr:uid="{00000000-0005-0000-0000-0000EE720000}"/>
    <cellStyle name="Normal 7 2 2 4 6" xfId="28375" xr:uid="{00000000-0005-0000-0000-0000EF720000}"/>
    <cellStyle name="Normal 7 2 2 4 7" xfId="28376" xr:uid="{00000000-0005-0000-0000-0000F0720000}"/>
    <cellStyle name="Normal 7 2 2 4_Attribute (16-17)" xfId="14984" xr:uid="{00000000-0005-0000-0000-0000F1720000}"/>
    <cellStyle name="Normal 7 2 2 5" xfId="14985" xr:uid="{00000000-0005-0000-0000-0000F2720000}"/>
    <cellStyle name="Normal 7 2 2 6" xfId="14986" xr:uid="{00000000-0005-0000-0000-0000F3720000}"/>
    <cellStyle name="Normal 7 2 2 6 2" xfId="14987" xr:uid="{00000000-0005-0000-0000-0000F4720000}"/>
    <cellStyle name="Normal 7 2 2 6 2 2" xfId="14988" xr:uid="{00000000-0005-0000-0000-0000F5720000}"/>
    <cellStyle name="Normal 7 2 2 6 2 2 2" xfId="28377" xr:uid="{00000000-0005-0000-0000-0000F6720000}"/>
    <cellStyle name="Normal 7 2 2 6 2 2_CountryRegionMap" xfId="35345" xr:uid="{00000000-0005-0000-0000-0000F7720000}"/>
    <cellStyle name="Normal 7 2 2 6 2 3" xfId="14989" xr:uid="{00000000-0005-0000-0000-0000F8720000}"/>
    <cellStyle name="Normal 7 2 2 6 2 3 2" xfId="28378" xr:uid="{00000000-0005-0000-0000-0000F9720000}"/>
    <cellStyle name="Normal 7 2 2 6 2 3_CountryRegionMap" xfId="35346" xr:uid="{00000000-0005-0000-0000-0000FA720000}"/>
    <cellStyle name="Normal 7 2 2 6 2 4" xfId="28379" xr:uid="{00000000-0005-0000-0000-0000FB720000}"/>
    <cellStyle name="Normal 7 2 2 6 2_Attribute (16-17)" xfId="14990" xr:uid="{00000000-0005-0000-0000-0000FC720000}"/>
    <cellStyle name="Normal 7 2 2 6 3" xfId="14991" xr:uid="{00000000-0005-0000-0000-0000FD720000}"/>
    <cellStyle name="Normal 7 2 2 6 3 2" xfId="28380" xr:uid="{00000000-0005-0000-0000-0000FE720000}"/>
    <cellStyle name="Normal 7 2 2 6 3_CountryRegionMap" xfId="35347" xr:uid="{00000000-0005-0000-0000-0000FF720000}"/>
    <cellStyle name="Normal 7 2 2 6 4" xfId="28381" xr:uid="{00000000-0005-0000-0000-000000730000}"/>
    <cellStyle name="Normal 7 2 2 6_Attribute (16-17)" xfId="14992" xr:uid="{00000000-0005-0000-0000-000001730000}"/>
    <cellStyle name="Normal 7 2 2 7" xfId="14993" xr:uid="{00000000-0005-0000-0000-000002730000}"/>
    <cellStyle name="Normal 7 2 2 7 2" xfId="14994" xr:uid="{00000000-0005-0000-0000-000003730000}"/>
    <cellStyle name="Normal 7 2 2 7 2 2" xfId="14995" xr:uid="{00000000-0005-0000-0000-000004730000}"/>
    <cellStyle name="Normal 7 2 2 7 2 2 2" xfId="28382" xr:uid="{00000000-0005-0000-0000-000005730000}"/>
    <cellStyle name="Normal 7 2 2 7 2 2_CountryRegionMap" xfId="35348" xr:uid="{00000000-0005-0000-0000-000006730000}"/>
    <cellStyle name="Normal 7 2 2 7 2 3" xfId="14996" xr:uid="{00000000-0005-0000-0000-000007730000}"/>
    <cellStyle name="Normal 7 2 2 7 2 3 2" xfId="28383" xr:uid="{00000000-0005-0000-0000-000008730000}"/>
    <cellStyle name="Normal 7 2 2 7 2 3_CountryRegionMap" xfId="35349" xr:uid="{00000000-0005-0000-0000-000009730000}"/>
    <cellStyle name="Normal 7 2 2 7 2 4" xfId="28384" xr:uid="{00000000-0005-0000-0000-00000A730000}"/>
    <cellStyle name="Normal 7 2 2 7 2_Attribute (16-17)" xfId="14997" xr:uid="{00000000-0005-0000-0000-00000B730000}"/>
    <cellStyle name="Normal 7 2 2 7 3" xfId="14998" xr:uid="{00000000-0005-0000-0000-00000C730000}"/>
    <cellStyle name="Normal 7 2 2 7 3 2" xfId="28385" xr:uid="{00000000-0005-0000-0000-00000D730000}"/>
    <cellStyle name="Normal 7 2 2 7 3_CountryRegionMap" xfId="35350" xr:uid="{00000000-0005-0000-0000-00000E730000}"/>
    <cellStyle name="Normal 7 2 2 7 4" xfId="14999" xr:uid="{00000000-0005-0000-0000-00000F730000}"/>
    <cellStyle name="Normal 7 2 2 7 4 2" xfId="28386" xr:uid="{00000000-0005-0000-0000-000010730000}"/>
    <cellStyle name="Normal 7 2 2 7 4_CountryRegionMap" xfId="35351" xr:uid="{00000000-0005-0000-0000-000011730000}"/>
    <cellStyle name="Normal 7 2 2 7 5" xfId="28387" xr:uid="{00000000-0005-0000-0000-000012730000}"/>
    <cellStyle name="Normal 7 2 2 7_Attribute (16-17)" xfId="15000" xr:uid="{00000000-0005-0000-0000-000013730000}"/>
    <cellStyle name="Normal 7 2 2 8" xfId="15001" xr:uid="{00000000-0005-0000-0000-000014730000}"/>
    <cellStyle name="Normal 7 2 2 8 2" xfId="15002" xr:uid="{00000000-0005-0000-0000-000015730000}"/>
    <cellStyle name="Normal 7 2 2 8 2 2" xfId="28388" xr:uid="{00000000-0005-0000-0000-000016730000}"/>
    <cellStyle name="Normal 7 2 2 8 2_CountryRegionMap" xfId="35352" xr:uid="{00000000-0005-0000-0000-000017730000}"/>
    <cellStyle name="Normal 7 2 2 8 3" xfId="15003" xr:uid="{00000000-0005-0000-0000-000018730000}"/>
    <cellStyle name="Normal 7 2 2 8 3 2" xfId="28389" xr:uid="{00000000-0005-0000-0000-000019730000}"/>
    <cellStyle name="Normal 7 2 2 8 3_CountryRegionMap" xfId="35353" xr:uid="{00000000-0005-0000-0000-00001A730000}"/>
    <cellStyle name="Normal 7 2 2 8 4" xfId="28390" xr:uid="{00000000-0005-0000-0000-00001B730000}"/>
    <cellStyle name="Normal 7 2 2 8_Attribute (16-17)" xfId="15004" xr:uid="{00000000-0005-0000-0000-00001C730000}"/>
    <cellStyle name="Normal 7 2 2 9" xfId="15005" xr:uid="{00000000-0005-0000-0000-00001D730000}"/>
    <cellStyle name="Normal 7 2 2 9 2" xfId="28391" xr:uid="{00000000-0005-0000-0000-00001E730000}"/>
    <cellStyle name="Normal 7 2 2 9_CountryRegionMap" xfId="35354" xr:uid="{00000000-0005-0000-0000-00001F730000}"/>
    <cellStyle name="Normal 7 2 2_Attribute (16-17)" xfId="15006" xr:uid="{00000000-0005-0000-0000-000020730000}"/>
    <cellStyle name="Normal 7 2 3" xfId="15007" xr:uid="{00000000-0005-0000-0000-000021730000}"/>
    <cellStyle name="Normal 7 2 3 10" xfId="28392" xr:uid="{00000000-0005-0000-0000-000022730000}"/>
    <cellStyle name="Normal 7 2 3 2" xfId="15008" xr:uid="{00000000-0005-0000-0000-000023730000}"/>
    <cellStyle name="Normal 7 2 3 2 2" xfId="15009" xr:uid="{00000000-0005-0000-0000-000024730000}"/>
    <cellStyle name="Normal 7 2 3 2 2 2" xfId="15010" xr:uid="{00000000-0005-0000-0000-000025730000}"/>
    <cellStyle name="Normal 7 2 3 2 2 2 2" xfId="28393" xr:uid="{00000000-0005-0000-0000-000026730000}"/>
    <cellStyle name="Normal 7 2 3 2 2 2_CountryRegionMap" xfId="35355" xr:uid="{00000000-0005-0000-0000-000027730000}"/>
    <cellStyle name="Normal 7 2 3 2 2 3" xfId="15011" xr:uid="{00000000-0005-0000-0000-000028730000}"/>
    <cellStyle name="Normal 7 2 3 2 2 3 2" xfId="28394" xr:uid="{00000000-0005-0000-0000-000029730000}"/>
    <cellStyle name="Normal 7 2 3 2 2 3_CountryRegionMap" xfId="35356" xr:uid="{00000000-0005-0000-0000-00002A730000}"/>
    <cellStyle name="Normal 7 2 3 2 2 4" xfId="28395" xr:uid="{00000000-0005-0000-0000-00002B730000}"/>
    <cellStyle name="Normal 7 2 3 2 2_Attribute (16-17)" xfId="15012" xr:uid="{00000000-0005-0000-0000-00002C730000}"/>
    <cellStyle name="Normal 7 2 3 2 3" xfId="15013" xr:uid="{00000000-0005-0000-0000-00002D730000}"/>
    <cellStyle name="Normal 7 2 3 2 3 2" xfId="28396" xr:uid="{00000000-0005-0000-0000-00002E730000}"/>
    <cellStyle name="Normal 7 2 3 2 3_CountryRegionMap" xfId="35357" xr:uid="{00000000-0005-0000-0000-00002F730000}"/>
    <cellStyle name="Normal 7 2 3 2 4" xfId="28397" xr:uid="{00000000-0005-0000-0000-000030730000}"/>
    <cellStyle name="Normal 7 2 3 2 5" xfId="28398" xr:uid="{00000000-0005-0000-0000-000031730000}"/>
    <cellStyle name="Normal 7 2 3 2 6" xfId="28399" xr:uid="{00000000-0005-0000-0000-000032730000}"/>
    <cellStyle name="Normal 7 2 3 2 7" xfId="28400" xr:uid="{00000000-0005-0000-0000-000033730000}"/>
    <cellStyle name="Normal 7 2 3 2_Attribute (16-17)" xfId="15014" xr:uid="{00000000-0005-0000-0000-000034730000}"/>
    <cellStyle name="Normal 7 2 3 3" xfId="15015" xr:uid="{00000000-0005-0000-0000-000035730000}"/>
    <cellStyle name="Normal 7 2 3 3 2" xfId="15016" xr:uid="{00000000-0005-0000-0000-000036730000}"/>
    <cellStyle name="Normal 7 2 3 3 2 2" xfId="15017" xr:uid="{00000000-0005-0000-0000-000037730000}"/>
    <cellStyle name="Normal 7 2 3 3 2 2 2" xfId="28401" xr:uid="{00000000-0005-0000-0000-000038730000}"/>
    <cellStyle name="Normal 7 2 3 3 2 2_CountryRegionMap" xfId="35358" xr:uid="{00000000-0005-0000-0000-000039730000}"/>
    <cellStyle name="Normal 7 2 3 3 2 3" xfId="15018" xr:uid="{00000000-0005-0000-0000-00003A730000}"/>
    <cellStyle name="Normal 7 2 3 3 2 3 2" xfId="28402" xr:uid="{00000000-0005-0000-0000-00003B730000}"/>
    <cellStyle name="Normal 7 2 3 3 2 3_CountryRegionMap" xfId="35359" xr:uid="{00000000-0005-0000-0000-00003C730000}"/>
    <cellStyle name="Normal 7 2 3 3 2 4" xfId="28403" xr:uid="{00000000-0005-0000-0000-00003D730000}"/>
    <cellStyle name="Normal 7 2 3 3 2_Attribute (16-17)" xfId="15019" xr:uid="{00000000-0005-0000-0000-00003E730000}"/>
    <cellStyle name="Normal 7 2 3 3 3" xfId="15020" xr:uid="{00000000-0005-0000-0000-00003F730000}"/>
    <cellStyle name="Normal 7 2 3 3 3 2" xfId="28404" xr:uid="{00000000-0005-0000-0000-000040730000}"/>
    <cellStyle name="Normal 7 2 3 3 3_CountryRegionMap" xfId="35360" xr:uid="{00000000-0005-0000-0000-000041730000}"/>
    <cellStyle name="Normal 7 2 3 3 4" xfId="28405" xr:uid="{00000000-0005-0000-0000-000042730000}"/>
    <cellStyle name="Normal 7 2 3 3 5" xfId="28406" xr:uid="{00000000-0005-0000-0000-000043730000}"/>
    <cellStyle name="Normal 7 2 3 3 6" xfId="28407" xr:uid="{00000000-0005-0000-0000-000044730000}"/>
    <cellStyle name="Normal 7 2 3 3 7" xfId="28408" xr:uid="{00000000-0005-0000-0000-000045730000}"/>
    <cellStyle name="Normal 7 2 3 3_Attribute (16-17)" xfId="15021" xr:uid="{00000000-0005-0000-0000-000046730000}"/>
    <cellStyle name="Normal 7 2 3 4" xfId="15022" xr:uid="{00000000-0005-0000-0000-000047730000}"/>
    <cellStyle name="Normal 7 2 3 4 2" xfId="15023" xr:uid="{00000000-0005-0000-0000-000048730000}"/>
    <cellStyle name="Normal 7 2 3 4 2 2" xfId="15024" xr:uid="{00000000-0005-0000-0000-000049730000}"/>
    <cellStyle name="Normal 7 2 3 4 2 2 2" xfId="28409" xr:uid="{00000000-0005-0000-0000-00004A730000}"/>
    <cellStyle name="Normal 7 2 3 4 2 2_CountryRegionMap" xfId="35361" xr:uid="{00000000-0005-0000-0000-00004B730000}"/>
    <cellStyle name="Normal 7 2 3 4 2 3" xfId="15025" xr:uid="{00000000-0005-0000-0000-00004C730000}"/>
    <cellStyle name="Normal 7 2 3 4 2 3 2" xfId="28410" xr:uid="{00000000-0005-0000-0000-00004D730000}"/>
    <cellStyle name="Normal 7 2 3 4 2 3_CountryRegionMap" xfId="35362" xr:uid="{00000000-0005-0000-0000-00004E730000}"/>
    <cellStyle name="Normal 7 2 3 4 2 4" xfId="28411" xr:uid="{00000000-0005-0000-0000-00004F730000}"/>
    <cellStyle name="Normal 7 2 3 4 2_Attribute (16-17)" xfId="15026" xr:uid="{00000000-0005-0000-0000-000050730000}"/>
    <cellStyle name="Normal 7 2 3 4 3" xfId="15027" xr:uid="{00000000-0005-0000-0000-000051730000}"/>
    <cellStyle name="Normal 7 2 3 4 3 2" xfId="28412" xr:uid="{00000000-0005-0000-0000-000052730000}"/>
    <cellStyle name="Normal 7 2 3 4 3_CountryRegionMap" xfId="35363" xr:uid="{00000000-0005-0000-0000-000053730000}"/>
    <cellStyle name="Normal 7 2 3 4 4" xfId="28413" xr:uid="{00000000-0005-0000-0000-000054730000}"/>
    <cellStyle name="Normal 7 2 3 4 5" xfId="28414" xr:uid="{00000000-0005-0000-0000-000055730000}"/>
    <cellStyle name="Normal 7 2 3 4 6" xfId="28415" xr:uid="{00000000-0005-0000-0000-000056730000}"/>
    <cellStyle name="Normal 7 2 3 4 7" xfId="28416" xr:uid="{00000000-0005-0000-0000-000057730000}"/>
    <cellStyle name="Normal 7 2 3 4_Attribute (16-17)" xfId="15028" xr:uid="{00000000-0005-0000-0000-000058730000}"/>
    <cellStyle name="Normal 7 2 3 5" xfId="15029" xr:uid="{00000000-0005-0000-0000-000059730000}"/>
    <cellStyle name="Normal 7 2 3 6" xfId="15030" xr:uid="{00000000-0005-0000-0000-00005A730000}"/>
    <cellStyle name="Normal 7 2 3 6 2" xfId="15031" xr:uid="{00000000-0005-0000-0000-00005B730000}"/>
    <cellStyle name="Normal 7 2 3 6 2 2" xfId="15032" xr:uid="{00000000-0005-0000-0000-00005C730000}"/>
    <cellStyle name="Normal 7 2 3 6 2 2 2" xfId="28417" xr:uid="{00000000-0005-0000-0000-00005D730000}"/>
    <cellStyle name="Normal 7 2 3 6 2 2_CountryRegionMap" xfId="35364" xr:uid="{00000000-0005-0000-0000-00005E730000}"/>
    <cellStyle name="Normal 7 2 3 6 2 3" xfId="15033" xr:uid="{00000000-0005-0000-0000-00005F730000}"/>
    <cellStyle name="Normal 7 2 3 6 2 3 2" xfId="28418" xr:uid="{00000000-0005-0000-0000-000060730000}"/>
    <cellStyle name="Normal 7 2 3 6 2 3_CountryRegionMap" xfId="35365" xr:uid="{00000000-0005-0000-0000-000061730000}"/>
    <cellStyle name="Normal 7 2 3 6 2 4" xfId="28419" xr:uid="{00000000-0005-0000-0000-000062730000}"/>
    <cellStyle name="Normal 7 2 3 6 2_Attribute (16-17)" xfId="15034" xr:uid="{00000000-0005-0000-0000-000063730000}"/>
    <cellStyle name="Normal 7 2 3 6 3" xfId="15035" xr:uid="{00000000-0005-0000-0000-000064730000}"/>
    <cellStyle name="Normal 7 2 3 6 3 2" xfId="28420" xr:uid="{00000000-0005-0000-0000-000065730000}"/>
    <cellStyle name="Normal 7 2 3 6 3_CountryRegionMap" xfId="35366" xr:uid="{00000000-0005-0000-0000-000066730000}"/>
    <cellStyle name="Normal 7 2 3 6 4" xfId="28421" xr:uid="{00000000-0005-0000-0000-000067730000}"/>
    <cellStyle name="Normal 7 2 3 6_Attribute (16-17)" xfId="15036" xr:uid="{00000000-0005-0000-0000-000068730000}"/>
    <cellStyle name="Normal 7 2 3 7" xfId="15037" xr:uid="{00000000-0005-0000-0000-000069730000}"/>
    <cellStyle name="Normal 7 2 3 7 2" xfId="15038" xr:uid="{00000000-0005-0000-0000-00006A730000}"/>
    <cellStyle name="Normal 7 2 3 7 2 2" xfId="15039" xr:uid="{00000000-0005-0000-0000-00006B730000}"/>
    <cellStyle name="Normal 7 2 3 7 2 2 2" xfId="28422" xr:uid="{00000000-0005-0000-0000-00006C730000}"/>
    <cellStyle name="Normal 7 2 3 7 2 2_CountryRegionMap" xfId="35367" xr:uid="{00000000-0005-0000-0000-00006D730000}"/>
    <cellStyle name="Normal 7 2 3 7 2 3" xfId="15040" xr:uid="{00000000-0005-0000-0000-00006E730000}"/>
    <cellStyle name="Normal 7 2 3 7 2 3 2" xfId="28423" xr:uid="{00000000-0005-0000-0000-00006F730000}"/>
    <cellStyle name="Normal 7 2 3 7 2 3_CountryRegionMap" xfId="35368" xr:uid="{00000000-0005-0000-0000-000070730000}"/>
    <cellStyle name="Normal 7 2 3 7 2 4" xfId="28424" xr:uid="{00000000-0005-0000-0000-000071730000}"/>
    <cellStyle name="Normal 7 2 3 7 2_Attribute (16-17)" xfId="15041" xr:uid="{00000000-0005-0000-0000-000072730000}"/>
    <cellStyle name="Normal 7 2 3 7 3" xfId="15042" xr:uid="{00000000-0005-0000-0000-000073730000}"/>
    <cellStyle name="Normal 7 2 3 7 3 2" xfId="28425" xr:uid="{00000000-0005-0000-0000-000074730000}"/>
    <cellStyle name="Normal 7 2 3 7 3_CountryRegionMap" xfId="35369" xr:uid="{00000000-0005-0000-0000-000075730000}"/>
    <cellStyle name="Normal 7 2 3 7 4" xfId="15043" xr:uid="{00000000-0005-0000-0000-000076730000}"/>
    <cellStyle name="Normal 7 2 3 7 4 2" xfId="28426" xr:uid="{00000000-0005-0000-0000-000077730000}"/>
    <cellStyle name="Normal 7 2 3 7 4_CountryRegionMap" xfId="35370" xr:uid="{00000000-0005-0000-0000-000078730000}"/>
    <cellStyle name="Normal 7 2 3 7 5" xfId="28427" xr:uid="{00000000-0005-0000-0000-000079730000}"/>
    <cellStyle name="Normal 7 2 3 7_Attribute (16-17)" xfId="15044" xr:uid="{00000000-0005-0000-0000-00007A730000}"/>
    <cellStyle name="Normal 7 2 3 8" xfId="15045" xr:uid="{00000000-0005-0000-0000-00007B730000}"/>
    <cellStyle name="Normal 7 2 3 8 2" xfId="15046" xr:uid="{00000000-0005-0000-0000-00007C730000}"/>
    <cellStyle name="Normal 7 2 3 8 2 2" xfId="28428" xr:uid="{00000000-0005-0000-0000-00007D730000}"/>
    <cellStyle name="Normal 7 2 3 8 2_CountryRegionMap" xfId="35371" xr:uid="{00000000-0005-0000-0000-00007E730000}"/>
    <cellStyle name="Normal 7 2 3 8 3" xfId="15047" xr:uid="{00000000-0005-0000-0000-00007F730000}"/>
    <cellStyle name="Normal 7 2 3 8 3 2" xfId="28429" xr:uid="{00000000-0005-0000-0000-000080730000}"/>
    <cellStyle name="Normal 7 2 3 8 3_CountryRegionMap" xfId="35372" xr:uid="{00000000-0005-0000-0000-000081730000}"/>
    <cellStyle name="Normal 7 2 3 8 4" xfId="28430" xr:uid="{00000000-0005-0000-0000-000082730000}"/>
    <cellStyle name="Normal 7 2 3 8_Attribute (16-17)" xfId="15048" xr:uid="{00000000-0005-0000-0000-000083730000}"/>
    <cellStyle name="Normal 7 2 3 9" xfId="15049" xr:uid="{00000000-0005-0000-0000-000084730000}"/>
    <cellStyle name="Normal 7 2 3 9 2" xfId="28431" xr:uid="{00000000-0005-0000-0000-000085730000}"/>
    <cellStyle name="Normal 7 2 3 9_CountryRegionMap" xfId="35373" xr:uid="{00000000-0005-0000-0000-000086730000}"/>
    <cellStyle name="Normal 7 2 3_Attribute (16-17)" xfId="15050" xr:uid="{00000000-0005-0000-0000-000087730000}"/>
    <cellStyle name="Normal 7 2 4" xfId="15051" xr:uid="{00000000-0005-0000-0000-000088730000}"/>
    <cellStyle name="Normal 7 2 4 2" xfId="15052" xr:uid="{00000000-0005-0000-0000-000089730000}"/>
    <cellStyle name="Normal 7 2 4 2 2" xfId="15053" xr:uid="{00000000-0005-0000-0000-00008A730000}"/>
    <cellStyle name="Normal 7 2 4 2 2 2" xfId="28432" xr:uid="{00000000-0005-0000-0000-00008B730000}"/>
    <cellStyle name="Normal 7 2 4 2 2_CountryRegionMap" xfId="35374" xr:uid="{00000000-0005-0000-0000-00008C730000}"/>
    <cellStyle name="Normal 7 2 4 2 3" xfId="15054" xr:uid="{00000000-0005-0000-0000-00008D730000}"/>
    <cellStyle name="Normal 7 2 4 2 3 2" xfId="28433" xr:uid="{00000000-0005-0000-0000-00008E730000}"/>
    <cellStyle name="Normal 7 2 4 2 3_CountryRegionMap" xfId="35375" xr:uid="{00000000-0005-0000-0000-00008F730000}"/>
    <cellStyle name="Normal 7 2 4 2 4" xfId="28434" xr:uid="{00000000-0005-0000-0000-000090730000}"/>
    <cellStyle name="Normal 7 2 4 2_Attribute (16-17)" xfId="15055" xr:uid="{00000000-0005-0000-0000-000091730000}"/>
    <cellStyle name="Normal 7 2 4 3" xfId="15056" xr:uid="{00000000-0005-0000-0000-000092730000}"/>
    <cellStyle name="Normal 7 2 4 3 2" xfId="28435" xr:uid="{00000000-0005-0000-0000-000093730000}"/>
    <cellStyle name="Normal 7 2 4 3_CountryRegionMap" xfId="35376" xr:uid="{00000000-0005-0000-0000-000094730000}"/>
    <cellStyle name="Normal 7 2 4 4" xfId="28436" xr:uid="{00000000-0005-0000-0000-000095730000}"/>
    <cellStyle name="Normal 7 2 4 5" xfId="28437" xr:uid="{00000000-0005-0000-0000-000096730000}"/>
    <cellStyle name="Normal 7 2 4 6" xfId="28438" xr:uid="{00000000-0005-0000-0000-000097730000}"/>
    <cellStyle name="Normal 7 2 4 7" xfId="28439" xr:uid="{00000000-0005-0000-0000-000098730000}"/>
    <cellStyle name="Normal 7 2 4_Attribute (16-17)" xfId="15057" xr:uid="{00000000-0005-0000-0000-000099730000}"/>
    <cellStyle name="Normal 7 2 5" xfId="15058" xr:uid="{00000000-0005-0000-0000-00009A730000}"/>
    <cellStyle name="Normal 7 2 5 2" xfId="15059" xr:uid="{00000000-0005-0000-0000-00009B730000}"/>
    <cellStyle name="Normal 7 2 5 2 2" xfId="15060" xr:uid="{00000000-0005-0000-0000-00009C730000}"/>
    <cellStyle name="Normal 7 2 5 2 2 2" xfId="28440" xr:uid="{00000000-0005-0000-0000-00009D730000}"/>
    <cellStyle name="Normal 7 2 5 2 2_CountryRegionMap" xfId="35377" xr:uid="{00000000-0005-0000-0000-00009E730000}"/>
    <cellStyle name="Normal 7 2 5 2 3" xfId="15061" xr:uid="{00000000-0005-0000-0000-00009F730000}"/>
    <cellStyle name="Normal 7 2 5 2 3 2" xfId="28441" xr:uid="{00000000-0005-0000-0000-0000A0730000}"/>
    <cellStyle name="Normal 7 2 5 2 3_CountryRegionMap" xfId="35378" xr:uid="{00000000-0005-0000-0000-0000A1730000}"/>
    <cellStyle name="Normal 7 2 5 2 4" xfId="28442" xr:uid="{00000000-0005-0000-0000-0000A2730000}"/>
    <cellStyle name="Normal 7 2 5 2_Attribute (16-17)" xfId="15062" xr:uid="{00000000-0005-0000-0000-0000A3730000}"/>
    <cellStyle name="Normal 7 2 5 3" xfId="15063" xr:uid="{00000000-0005-0000-0000-0000A4730000}"/>
    <cellStyle name="Normal 7 2 5 3 2" xfId="28443" xr:uid="{00000000-0005-0000-0000-0000A5730000}"/>
    <cellStyle name="Normal 7 2 5 3_CountryRegionMap" xfId="35379" xr:uid="{00000000-0005-0000-0000-0000A6730000}"/>
    <cellStyle name="Normal 7 2 5 4" xfId="28444" xr:uid="{00000000-0005-0000-0000-0000A7730000}"/>
    <cellStyle name="Normal 7 2 5 5" xfId="28445" xr:uid="{00000000-0005-0000-0000-0000A8730000}"/>
    <cellStyle name="Normal 7 2 5 6" xfId="28446" xr:uid="{00000000-0005-0000-0000-0000A9730000}"/>
    <cellStyle name="Normal 7 2 5 7" xfId="28447" xr:uid="{00000000-0005-0000-0000-0000AA730000}"/>
    <cellStyle name="Normal 7 2 5_Attribute (16-17)" xfId="15064" xr:uid="{00000000-0005-0000-0000-0000AB730000}"/>
    <cellStyle name="Normal 7 2 6" xfId="15065" xr:uid="{00000000-0005-0000-0000-0000AC730000}"/>
    <cellStyle name="Normal 7 2 6 2" xfId="15066" xr:uid="{00000000-0005-0000-0000-0000AD730000}"/>
    <cellStyle name="Normal 7 2 6 2 2" xfId="15067" xr:uid="{00000000-0005-0000-0000-0000AE730000}"/>
    <cellStyle name="Normal 7 2 6 2 2 2" xfId="28448" xr:uid="{00000000-0005-0000-0000-0000AF730000}"/>
    <cellStyle name="Normal 7 2 6 2 2_CountryRegionMap" xfId="35380" xr:uid="{00000000-0005-0000-0000-0000B0730000}"/>
    <cellStyle name="Normal 7 2 6 2 3" xfId="15068" xr:uid="{00000000-0005-0000-0000-0000B1730000}"/>
    <cellStyle name="Normal 7 2 6 2 3 2" xfId="28449" xr:uid="{00000000-0005-0000-0000-0000B2730000}"/>
    <cellStyle name="Normal 7 2 6 2 3_CountryRegionMap" xfId="35381" xr:uid="{00000000-0005-0000-0000-0000B3730000}"/>
    <cellStyle name="Normal 7 2 6 2 4" xfId="28450" xr:uid="{00000000-0005-0000-0000-0000B4730000}"/>
    <cellStyle name="Normal 7 2 6 2_Attribute (16-17)" xfId="15069" xr:uid="{00000000-0005-0000-0000-0000B5730000}"/>
    <cellStyle name="Normal 7 2 6 3" xfId="15070" xr:uid="{00000000-0005-0000-0000-0000B6730000}"/>
    <cellStyle name="Normal 7 2 6 3 2" xfId="28451" xr:uid="{00000000-0005-0000-0000-0000B7730000}"/>
    <cellStyle name="Normal 7 2 6 3_CountryRegionMap" xfId="35382" xr:uid="{00000000-0005-0000-0000-0000B8730000}"/>
    <cellStyle name="Normal 7 2 6 4" xfId="28452" xr:uid="{00000000-0005-0000-0000-0000B9730000}"/>
    <cellStyle name="Normal 7 2 6 5" xfId="28453" xr:uid="{00000000-0005-0000-0000-0000BA730000}"/>
    <cellStyle name="Normal 7 2 6 6" xfId="28454" xr:uid="{00000000-0005-0000-0000-0000BB730000}"/>
    <cellStyle name="Normal 7 2 6 7" xfId="28455" xr:uid="{00000000-0005-0000-0000-0000BC730000}"/>
    <cellStyle name="Normal 7 2 6_Attribute (16-17)" xfId="15071" xr:uid="{00000000-0005-0000-0000-0000BD730000}"/>
    <cellStyle name="Normal 7 2 7" xfId="15072" xr:uid="{00000000-0005-0000-0000-0000BE730000}"/>
    <cellStyle name="Normal 7 2 8" xfId="15073" xr:uid="{00000000-0005-0000-0000-0000BF730000}"/>
    <cellStyle name="Normal 7 2 8 2" xfId="15074" xr:uid="{00000000-0005-0000-0000-0000C0730000}"/>
    <cellStyle name="Normal 7 2 8 2 2" xfId="15075" xr:uid="{00000000-0005-0000-0000-0000C1730000}"/>
    <cellStyle name="Normal 7 2 8 2 2 2" xfId="28456" xr:uid="{00000000-0005-0000-0000-0000C2730000}"/>
    <cellStyle name="Normal 7 2 8 2 2_CountryRegionMap" xfId="35383" xr:uid="{00000000-0005-0000-0000-0000C3730000}"/>
    <cellStyle name="Normal 7 2 8 2 3" xfId="15076" xr:uid="{00000000-0005-0000-0000-0000C4730000}"/>
    <cellStyle name="Normal 7 2 8 2 3 2" xfId="28457" xr:uid="{00000000-0005-0000-0000-0000C5730000}"/>
    <cellStyle name="Normal 7 2 8 2 3_CountryRegionMap" xfId="35384" xr:uid="{00000000-0005-0000-0000-0000C6730000}"/>
    <cellStyle name="Normal 7 2 8 2 4" xfId="28458" xr:uid="{00000000-0005-0000-0000-0000C7730000}"/>
    <cellStyle name="Normal 7 2 8 2_Attribute (16-17)" xfId="15077" xr:uid="{00000000-0005-0000-0000-0000C8730000}"/>
    <cellStyle name="Normal 7 2 8 3" xfId="15078" xr:uid="{00000000-0005-0000-0000-0000C9730000}"/>
    <cellStyle name="Normal 7 2 8 3 2" xfId="28459" xr:uid="{00000000-0005-0000-0000-0000CA730000}"/>
    <cellStyle name="Normal 7 2 8 3_CountryRegionMap" xfId="35385" xr:uid="{00000000-0005-0000-0000-0000CB730000}"/>
    <cellStyle name="Normal 7 2 8 4" xfId="28460" xr:uid="{00000000-0005-0000-0000-0000CC730000}"/>
    <cellStyle name="Normal 7 2 8_Attribute (16-17)" xfId="15079" xr:uid="{00000000-0005-0000-0000-0000CD730000}"/>
    <cellStyle name="Normal 7 2 9" xfId="15080" xr:uid="{00000000-0005-0000-0000-0000CE730000}"/>
    <cellStyle name="Normal 7 2 9 2" xfId="15081" xr:uid="{00000000-0005-0000-0000-0000CF730000}"/>
    <cellStyle name="Normal 7 2 9 2 2" xfId="15082" xr:uid="{00000000-0005-0000-0000-0000D0730000}"/>
    <cellStyle name="Normal 7 2 9 2 2 2" xfId="28461" xr:uid="{00000000-0005-0000-0000-0000D1730000}"/>
    <cellStyle name="Normal 7 2 9 2 2_CountryRegionMap" xfId="35386" xr:uid="{00000000-0005-0000-0000-0000D2730000}"/>
    <cellStyle name="Normal 7 2 9 2 3" xfId="15083" xr:uid="{00000000-0005-0000-0000-0000D3730000}"/>
    <cellStyle name="Normal 7 2 9 2 3 2" xfId="28462" xr:uid="{00000000-0005-0000-0000-0000D4730000}"/>
    <cellStyle name="Normal 7 2 9 2 3_CountryRegionMap" xfId="35387" xr:uid="{00000000-0005-0000-0000-0000D5730000}"/>
    <cellStyle name="Normal 7 2 9 2 4" xfId="28463" xr:uid="{00000000-0005-0000-0000-0000D6730000}"/>
    <cellStyle name="Normal 7 2 9 2_Attribute (16-17)" xfId="15084" xr:uid="{00000000-0005-0000-0000-0000D7730000}"/>
    <cellStyle name="Normal 7 2 9 3" xfId="15085" xr:uid="{00000000-0005-0000-0000-0000D8730000}"/>
    <cellStyle name="Normal 7 2 9 3 2" xfId="28464" xr:uid="{00000000-0005-0000-0000-0000D9730000}"/>
    <cellStyle name="Normal 7 2 9 3_CountryRegionMap" xfId="35388" xr:uid="{00000000-0005-0000-0000-0000DA730000}"/>
    <cellStyle name="Normal 7 2 9 4" xfId="15086" xr:uid="{00000000-0005-0000-0000-0000DB730000}"/>
    <cellStyle name="Normal 7 2 9 4 2" xfId="28465" xr:uid="{00000000-0005-0000-0000-0000DC730000}"/>
    <cellStyle name="Normal 7 2 9 4_CountryRegionMap" xfId="35389" xr:uid="{00000000-0005-0000-0000-0000DD730000}"/>
    <cellStyle name="Normal 7 2 9 5" xfId="28466" xr:uid="{00000000-0005-0000-0000-0000DE730000}"/>
    <cellStyle name="Normal 7 2 9_Attribute (16-17)" xfId="15087" xr:uid="{00000000-0005-0000-0000-0000DF730000}"/>
    <cellStyle name="Normal 7 2_Attribute" xfId="18093" xr:uid="{00000000-0005-0000-0000-0000E0730000}"/>
    <cellStyle name="Normal 7 3" xfId="15088" xr:uid="{00000000-0005-0000-0000-0000E1730000}"/>
    <cellStyle name="Normal 7 3 10" xfId="28467" xr:uid="{00000000-0005-0000-0000-0000E2730000}"/>
    <cellStyle name="Normal 7 3 2" xfId="15089" xr:uid="{00000000-0005-0000-0000-0000E3730000}"/>
    <cellStyle name="Normal 7 3 2 2" xfId="15090" xr:uid="{00000000-0005-0000-0000-0000E4730000}"/>
    <cellStyle name="Normal 7 3 2 2 2" xfId="15091" xr:uid="{00000000-0005-0000-0000-0000E5730000}"/>
    <cellStyle name="Normal 7 3 2 2 2 2" xfId="28468" xr:uid="{00000000-0005-0000-0000-0000E6730000}"/>
    <cellStyle name="Normal 7 3 2 2 2_CountryRegionMap" xfId="35390" xr:uid="{00000000-0005-0000-0000-0000E7730000}"/>
    <cellStyle name="Normal 7 3 2 2 3" xfId="15092" xr:uid="{00000000-0005-0000-0000-0000E8730000}"/>
    <cellStyle name="Normal 7 3 2 2 3 2" xfId="28469" xr:uid="{00000000-0005-0000-0000-0000E9730000}"/>
    <cellStyle name="Normal 7 3 2 2 3_CountryRegionMap" xfId="35391" xr:uid="{00000000-0005-0000-0000-0000EA730000}"/>
    <cellStyle name="Normal 7 3 2 2 4" xfId="28470" xr:uid="{00000000-0005-0000-0000-0000EB730000}"/>
    <cellStyle name="Normal 7 3 2 2_Attribute (16-17)" xfId="15093" xr:uid="{00000000-0005-0000-0000-0000EC730000}"/>
    <cellStyle name="Normal 7 3 2 3" xfId="15094" xr:uid="{00000000-0005-0000-0000-0000ED730000}"/>
    <cellStyle name="Normal 7 3 2 3 2" xfId="28471" xr:uid="{00000000-0005-0000-0000-0000EE730000}"/>
    <cellStyle name="Normal 7 3 2 3_CountryRegionMap" xfId="35392" xr:uid="{00000000-0005-0000-0000-0000EF730000}"/>
    <cellStyle name="Normal 7 3 2 4" xfId="28472" xr:uid="{00000000-0005-0000-0000-0000F0730000}"/>
    <cellStyle name="Normal 7 3 2 5" xfId="28473" xr:uid="{00000000-0005-0000-0000-0000F1730000}"/>
    <cellStyle name="Normal 7 3 2 6" xfId="28474" xr:uid="{00000000-0005-0000-0000-0000F2730000}"/>
    <cellStyle name="Normal 7 3 2 7" xfId="28475" xr:uid="{00000000-0005-0000-0000-0000F3730000}"/>
    <cellStyle name="Normal 7 3 2_Attribute (16-17)" xfId="15095" xr:uid="{00000000-0005-0000-0000-0000F4730000}"/>
    <cellStyle name="Normal 7 3 3" xfId="15096" xr:uid="{00000000-0005-0000-0000-0000F5730000}"/>
    <cellStyle name="Normal 7 3 3 2" xfId="15097" xr:uid="{00000000-0005-0000-0000-0000F6730000}"/>
    <cellStyle name="Normal 7 3 3 2 2" xfId="15098" xr:uid="{00000000-0005-0000-0000-0000F7730000}"/>
    <cellStyle name="Normal 7 3 3 2 2 2" xfId="28476" xr:uid="{00000000-0005-0000-0000-0000F8730000}"/>
    <cellStyle name="Normal 7 3 3 2 2_CountryRegionMap" xfId="35393" xr:uid="{00000000-0005-0000-0000-0000F9730000}"/>
    <cellStyle name="Normal 7 3 3 2 3" xfId="15099" xr:uid="{00000000-0005-0000-0000-0000FA730000}"/>
    <cellStyle name="Normal 7 3 3 2 3 2" xfId="28477" xr:uid="{00000000-0005-0000-0000-0000FB730000}"/>
    <cellStyle name="Normal 7 3 3 2 3_CountryRegionMap" xfId="35394" xr:uid="{00000000-0005-0000-0000-0000FC730000}"/>
    <cellStyle name="Normal 7 3 3 2 4" xfId="28478" xr:uid="{00000000-0005-0000-0000-0000FD730000}"/>
    <cellStyle name="Normal 7 3 3 2_Attribute (16-17)" xfId="15100" xr:uid="{00000000-0005-0000-0000-0000FE730000}"/>
    <cellStyle name="Normal 7 3 3 3" xfId="15101" xr:uid="{00000000-0005-0000-0000-0000FF730000}"/>
    <cellStyle name="Normal 7 3 3 3 2" xfId="28479" xr:uid="{00000000-0005-0000-0000-000000740000}"/>
    <cellStyle name="Normal 7 3 3 3_CountryRegionMap" xfId="35395" xr:uid="{00000000-0005-0000-0000-000001740000}"/>
    <cellStyle name="Normal 7 3 3 4" xfId="28480" xr:uid="{00000000-0005-0000-0000-000002740000}"/>
    <cellStyle name="Normal 7 3 3 5" xfId="28481" xr:uid="{00000000-0005-0000-0000-000003740000}"/>
    <cellStyle name="Normal 7 3 3 6" xfId="28482" xr:uid="{00000000-0005-0000-0000-000004740000}"/>
    <cellStyle name="Normal 7 3 3 7" xfId="28483" xr:uid="{00000000-0005-0000-0000-000005740000}"/>
    <cellStyle name="Normal 7 3 3_Attribute (16-17)" xfId="15102" xr:uid="{00000000-0005-0000-0000-000006740000}"/>
    <cellStyle name="Normal 7 3 4" xfId="15103" xr:uid="{00000000-0005-0000-0000-000007740000}"/>
    <cellStyle name="Normal 7 3 4 2" xfId="15104" xr:uid="{00000000-0005-0000-0000-000008740000}"/>
    <cellStyle name="Normal 7 3 4 2 2" xfId="15105" xr:uid="{00000000-0005-0000-0000-000009740000}"/>
    <cellStyle name="Normal 7 3 4 2 2 2" xfId="28484" xr:uid="{00000000-0005-0000-0000-00000A740000}"/>
    <cellStyle name="Normal 7 3 4 2 2_CountryRegionMap" xfId="35396" xr:uid="{00000000-0005-0000-0000-00000B740000}"/>
    <cellStyle name="Normal 7 3 4 2 3" xfId="15106" xr:uid="{00000000-0005-0000-0000-00000C740000}"/>
    <cellStyle name="Normal 7 3 4 2 3 2" xfId="28485" xr:uid="{00000000-0005-0000-0000-00000D740000}"/>
    <cellStyle name="Normal 7 3 4 2 3_CountryRegionMap" xfId="35397" xr:uid="{00000000-0005-0000-0000-00000E740000}"/>
    <cellStyle name="Normal 7 3 4 2 4" xfId="28486" xr:uid="{00000000-0005-0000-0000-00000F740000}"/>
    <cellStyle name="Normal 7 3 4 2_Attribute (16-17)" xfId="15107" xr:uid="{00000000-0005-0000-0000-000010740000}"/>
    <cellStyle name="Normal 7 3 4 3" xfId="15108" xr:uid="{00000000-0005-0000-0000-000011740000}"/>
    <cellStyle name="Normal 7 3 4 3 2" xfId="28487" xr:uid="{00000000-0005-0000-0000-000012740000}"/>
    <cellStyle name="Normal 7 3 4 3_CountryRegionMap" xfId="35398" xr:uid="{00000000-0005-0000-0000-000013740000}"/>
    <cellStyle name="Normal 7 3 4 4" xfId="28488" xr:uid="{00000000-0005-0000-0000-000014740000}"/>
    <cellStyle name="Normal 7 3 4 5" xfId="28489" xr:uid="{00000000-0005-0000-0000-000015740000}"/>
    <cellStyle name="Normal 7 3 4 6" xfId="28490" xr:uid="{00000000-0005-0000-0000-000016740000}"/>
    <cellStyle name="Normal 7 3 4 7" xfId="28491" xr:uid="{00000000-0005-0000-0000-000017740000}"/>
    <cellStyle name="Normal 7 3 4_Attribute (16-17)" xfId="15109" xr:uid="{00000000-0005-0000-0000-000018740000}"/>
    <cellStyle name="Normal 7 3 5" xfId="15110" xr:uid="{00000000-0005-0000-0000-000019740000}"/>
    <cellStyle name="Normal 7 3 6" xfId="15111" xr:uid="{00000000-0005-0000-0000-00001A740000}"/>
    <cellStyle name="Normal 7 3 6 2" xfId="15112" xr:uid="{00000000-0005-0000-0000-00001B740000}"/>
    <cellStyle name="Normal 7 3 6 2 2" xfId="15113" xr:uid="{00000000-0005-0000-0000-00001C740000}"/>
    <cellStyle name="Normal 7 3 6 2 2 2" xfId="28492" xr:uid="{00000000-0005-0000-0000-00001D740000}"/>
    <cellStyle name="Normal 7 3 6 2 2_CountryRegionMap" xfId="35399" xr:uid="{00000000-0005-0000-0000-00001E740000}"/>
    <cellStyle name="Normal 7 3 6 2 3" xfId="15114" xr:uid="{00000000-0005-0000-0000-00001F740000}"/>
    <cellStyle name="Normal 7 3 6 2 3 2" xfId="28493" xr:uid="{00000000-0005-0000-0000-000020740000}"/>
    <cellStyle name="Normal 7 3 6 2 3_CountryRegionMap" xfId="35400" xr:uid="{00000000-0005-0000-0000-000021740000}"/>
    <cellStyle name="Normal 7 3 6 2 4" xfId="28494" xr:uid="{00000000-0005-0000-0000-000022740000}"/>
    <cellStyle name="Normal 7 3 6 2_Attribute (16-17)" xfId="15115" xr:uid="{00000000-0005-0000-0000-000023740000}"/>
    <cellStyle name="Normal 7 3 6 3" xfId="15116" xr:uid="{00000000-0005-0000-0000-000024740000}"/>
    <cellStyle name="Normal 7 3 6 3 2" xfId="28495" xr:uid="{00000000-0005-0000-0000-000025740000}"/>
    <cellStyle name="Normal 7 3 6 3_CountryRegionMap" xfId="35401" xr:uid="{00000000-0005-0000-0000-000026740000}"/>
    <cellStyle name="Normal 7 3 6 4" xfId="28496" xr:uid="{00000000-0005-0000-0000-000027740000}"/>
    <cellStyle name="Normal 7 3 6_Attribute (16-17)" xfId="15117" xr:uid="{00000000-0005-0000-0000-000028740000}"/>
    <cellStyle name="Normal 7 3 7" xfId="15118" xr:uid="{00000000-0005-0000-0000-000029740000}"/>
    <cellStyle name="Normal 7 3 7 2" xfId="15119" xr:uid="{00000000-0005-0000-0000-00002A740000}"/>
    <cellStyle name="Normal 7 3 7 2 2" xfId="15120" xr:uid="{00000000-0005-0000-0000-00002B740000}"/>
    <cellStyle name="Normal 7 3 7 2 2 2" xfId="28497" xr:uid="{00000000-0005-0000-0000-00002C740000}"/>
    <cellStyle name="Normal 7 3 7 2 2_CountryRegionMap" xfId="35402" xr:uid="{00000000-0005-0000-0000-00002D740000}"/>
    <cellStyle name="Normal 7 3 7 2 3" xfId="15121" xr:uid="{00000000-0005-0000-0000-00002E740000}"/>
    <cellStyle name="Normal 7 3 7 2 3 2" xfId="28498" xr:uid="{00000000-0005-0000-0000-00002F740000}"/>
    <cellStyle name="Normal 7 3 7 2 3_CountryRegionMap" xfId="35403" xr:uid="{00000000-0005-0000-0000-000030740000}"/>
    <cellStyle name="Normal 7 3 7 2 4" xfId="28499" xr:uid="{00000000-0005-0000-0000-000031740000}"/>
    <cellStyle name="Normal 7 3 7 2_Attribute (16-17)" xfId="15122" xr:uid="{00000000-0005-0000-0000-000032740000}"/>
    <cellStyle name="Normal 7 3 7 3" xfId="15123" xr:uid="{00000000-0005-0000-0000-000033740000}"/>
    <cellStyle name="Normal 7 3 7 3 2" xfId="28500" xr:uid="{00000000-0005-0000-0000-000034740000}"/>
    <cellStyle name="Normal 7 3 7 3_CountryRegionMap" xfId="35404" xr:uid="{00000000-0005-0000-0000-000035740000}"/>
    <cellStyle name="Normal 7 3 7 4" xfId="15124" xr:uid="{00000000-0005-0000-0000-000036740000}"/>
    <cellStyle name="Normal 7 3 7 4 2" xfId="28501" xr:uid="{00000000-0005-0000-0000-000037740000}"/>
    <cellStyle name="Normal 7 3 7 4_CountryRegionMap" xfId="35405" xr:uid="{00000000-0005-0000-0000-000038740000}"/>
    <cellStyle name="Normal 7 3 7 5" xfId="28502" xr:uid="{00000000-0005-0000-0000-000039740000}"/>
    <cellStyle name="Normal 7 3 7_Attribute (16-17)" xfId="15125" xr:uid="{00000000-0005-0000-0000-00003A740000}"/>
    <cellStyle name="Normal 7 3 8" xfId="15126" xr:uid="{00000000-0005-0000-0000-00003B740000}"/>
    <cellStyle name="Normal 7 3 8 2" xfId="15127" xr:uid="{00000000-0005-0000-0000-00003C740000}"/>
    <cellStyle name="Normal 7 3 8 2 2" xfId="28503" xr:uid="{00000000-0005-0000-0000-00003D740000}"/>
    <cellStyle name="Normal 7 3 8 2_CountryRegionMap" xfId="35406" xr:uid="{00000000-0005-0000-0000-00003E740000}"/>
    <cellStyle name="Normal 7 3 8 3" xfId="15128" xr:uid="{00000000-0005-0000-0000-00003F740000}"/>
    <cellStyle name="Normal 7 3 8 3 2" xfId="28504" xr:uid="{00000000-0005-0000-0000-000040740000}"/>
    <cellStyle name="Normal 7 3 8 3_CountryRegionMap" xfId="35407" xr:uid="{00000000-0005-0000-0000-000041740000}"/>
    <cellStyle name="Normal 7 3 8 4" xfId="28505" xr:uid="{00000000-0005-0000-0000-000042740000}"/>
    <cellStyle name="Normal 7 3 8_Attribute (16-17)" xfId="15129" xr:uid="{00000000-0005-0000-0000-000043740000}"/>
    <cellStyle name="Normal 7 3 9" xfId="15130" xr:uid="{00000000-0005-0000-0000-000044740000}"/>
    <cellStyle name="Normal 7 3 9 2" xfId="28506" xr:uid="{00000000-0005-0000-0000-000045740000}"/>
    <cellStyle name="Normal 7 3 9_CountryRegionMap" xfId="35408" xr:uid="{00000000-0005-0000-0000-000046740000}"/>
    <cellStyle name="Normal 7 3_Attribute (16-17)" xfId="15131" xr:uid="{00000000-0005-0000-0000-000047740000}"/>
    <cellStyle name="Normal 7 4" xfId="15132" xr:uid="{00000000-0005-0000-0000-000048740000}"/>
    <cellStyle name="Normal 7 4 10" xfId="28507" xr:uid="{00000000-0005-0000-0000-000049740000}"/>
    <cellStyle name="Normal 7 4 2" xfId="15133" xr:uid="{00000000-0005-0000-0000-00004A740000}"/>
    <cellStyle name="Normal 7 4 2 2" xfId="15134" xr:uid="{00000000-0005-0000-0000-00004B740000}"/>
    <cellStyle name="Normal 7 4 2 2 2" xfId="15135" xr:uid="{00000000-0005-0000-0000-00004C740000}"/>
    <cellStyle name="Normal 7 4 2 2 2 2" xfId="28508" xr:uid="{00000000-0005-0000-0000-00004D740000}"/>
    <cellStyle name="Normal 7 4 2 2 2_CountryRegionMap" xfId="35409" xr:uid="{00000000-0005-0000-0000-00004E740000}"/>
    <cellStyle name="Normal 7 4 2 2 3" xfId="15136" xr:uid="{00000000-0005-0000-0000-00004F740000}"/>
    <cellStyle name="Normal 7 4 2 2 3 2" xfId="28509" xr:uid="{00000000-0005-0000-0000-000050740000}"/>
    <cellStyle name="Normal 7 4 2 2 3_CountryRegionMap" xfId="35410" xr:uid="{00000000-0005-0000-0000-000051740000}"/>
    <cellStyle name="Normal 7 4 2 2 4" xfId="28510" xr:uid="{00000000-0005-0000-0000-000052740000}"/>
    <cellStyle name="Normal 7 4 2 2_Attribute (16-17)" xfId="15137" xr:uid="{00000000-0005-0000-0000-000053740000}"/>
    <cellStyle name="Normal 7 4 2 3" xfId="15138" xr:uid="{00000000-0005-0000-0000-000054740000}"/>
    <cellStyle name="Normal 7 4 2 3 2" xfId="28511" xr:uid="{00000000-0005-0000-0000-000055740000}"/>
    <cellStyle name="Normal 7 4 2 3_CountryRegionMap" xfId="35411" xr:uid="{00000000-0005-0000-0000-000056740000}"/>
    <cellStyle name="Normal 7 4 2 4" xfId="28512" xr:uid="{00000000-0005-0000-0000-000057740000}"/>
    <cellStyle name="Normal 7 4 2 5" xfId="28513" xr:uid="{00000000-0005-0000-0000-000058740000}"/>
    <cellStyle name="Normal 7 4 2 6" xfId="28514" xr:uid="{00000000-0005-0000-0000-000059740000}"/>
    <cellStyle name="Normal 7 4 2 7" xfId="28515" xr:uid="{00000000-0005-0000-0000-00005A740000}"/>
    <cellStyle name="Normal 7 4 2_Attribute (16-17)" xfId="15139" xr:uid="{00000000-0005-0000-0000-00005B740000}"/>
    <cellStyle name="Normal 7 4 3" xfId="15140" xr:uid="{00000000-0005-0000-0000-00005C740000}"/>
    <cellStyle name="Normal 7 4 3 2" xfId="15141" xr:uid="{00000000-0005-0000-0000-00005D740000}"/>
    <cellStyle name="Normal 7 4 3 2 2" xfId="15142" xr:uid="{00000000-0005-0000-0000-00005E740000}"/>
    <cellStyle name="Normal 7 4 3 2 2 2" xfId="28516" xr:uid="{00000000-0005-0000-0000-00005F740000}"/>
    <cellStyle name="Normal 7 4 3 2 2_CountryRegionMap" xfId="35412" xr:uid="{00000000-0005-0000-0000-000060740000}"/>
    <cellStyle name="Normal 7 4 3 2 3" xfId="15143" xr:uid="{00000000-0005-0000-0000-000061740000}"/>
    <cellStyle name="Normal 7 4 3 2 3 2" xfId="28517" xr:uid="{00000000-0005-0000-0000-000062740000}"/>
    <cellStyle name="Normal 7 4 3 2 3_CountryRegionMap" xfId="35413" xr:uid="{00000000-0005-0000-0000-000063740000}"/>
    <cellStyle name="Normal 7 4 3 2 4" xfId="28518" xr:uid="{00000000-0005-0000-0000-000064740000}"/>
    <cellStyle name="Normal 7 4 3 2_Attribute (16-17)" xfId="15144" xr:uid="{00000000-0005-0000-0000-000065740000}"/>
    <cellStyle name="Normal 7 4 3 3" xfId="15145" xr:uid="{00000000-0005-0000-0000-000066740000}"/>
    <cellStyle name="Normal 7 4 3 3 2" xfId="28519" xr:uid="{00000000-0005-0000-0000-000067740000}"/>
    <cellStyle name="Normal 7 4 3 3_CountryRegionMap" xfId="35414" xr:uid="{00000000-0005-0000-0000-000068740000}"/>
    <cellStyle name="Normal 7 4 3 4" xfId="28520" xr:uid="{00000000-0005-0000-0000-000069740000}"/>
    <cellStyle name="Normal 7 4 3 5" xfId="28521" xr:uid="{00000000-0005-0000-0000-00006A740000}"/>
    <cellStyle name="Normal 7 4 3 6" xfId="28522" xr:uid="{00000000-0005-0000-0000-00006B740000}"/>
    <cellStyle name="Normal 7 4 3 7" xfId="28523" xr:uid="{00000000-0005-0000-0000-00006C740000}"/>
    <cellStyle name="Normal 7 4 3_Attribute (16-17)" xfId="15146" xr:uid="{00000000-0005-0000-0000-00006D740000}"/>
    <cellStyle name="Normal 7 4 4" xfId="15147" xr:uid="{00000000-0005-0000-0000-00006E740000}"/>
    <cellStyle name="Normal 7 4 4 2" xfId="15148" xr:uid="{00000000-0005-0000-0000-00006F740000}"/>
    <cellStyle name="Normal 7 4 4 2 2" xfId="15149" xr:uid="{00000000-0005-0000-0000-000070740000}"/>
    <cellStyle name="Normal 7 4 4 2 2 2" xfId="28524" xr:uid="{00000000-0005-0000-0000-000071740000}"/>
    <cellStyle name="Normal 7 4 4 2 2_CountryRegionMap" xfId="35415" xr:uid="{00000000-0005-0000-0000-000072740000}"/>
    <cellStyle name="Normal 7 4 4 2 3" xfId="15150" xr:uid="{00000000-0005-0000-0000-000073740000}"/>
    <cellStyle name="Normal 7 4 4 2 3 2" xfId="28525" xr:uid="{00000000-0005-0000-0000-000074740000}"/>
    <cellStyle name="Normal 7 4 4 2 3_CountryRegionMap" xfId="35416" xr:uid="{00000000-0005-0000-0000-000075740000}"/>
    <cellStyle name="Normal 7 4 4 2 4" xfId="28526" xr:uid="{00000000-0005-0000-0000-000076740000}"/>
    <cellStyle name="Normal 7 4 4 2_Attribute (16-17)" xfId="15151" xr:uid="{00000000-0005-0000-0000-000077740000}"/>
    <cellStyle name="Normal 7 4 4 3" xfId="15152" xr:uid="{00000000-0005-0000-0000-000078740000}"/>
    <cellStyle name="Normal 7 4 4 3 2" xfId="28527" xr:uid="{00000000-0005-0000-0000-000079740000}"/>
    <cellStyle name="Normal 7 4 4 3_CountryRegionMap" xfId="35417" xr:uid="{00000000-0005-0000-0000-00007A740000}"/>
    <cellStyle name="Normal 7 4 4 4" xfId="28528" xr:uid="{00000000-0005-0000-0000-00007B740000}"/>
    <cellStyle name="Normal 7 4 4 5" xfId="28529" xr:uid="{00000000-0005-0000-0000-00007C740000}"/>
    <cellStyle name="Normal 7 4 4 6" xfId="28530" xr:uid="{00000000-0005-0000-0000-00007D740000}"/>
    <cellStyle name="Normal 7 4 4 7" xfId="28531" xr:uid="{00000000-0005-0000-0000-00007E740000}"/>
    <cellStyle name="Normal 7 4 4_Attribute (16-17)" xfId="15153" xr:uid="{00000000-0005-0000-0000-00007F740000}"/>
    <cellStyle name="Normal 7 4 5" xfId="15154" xr:uid="{00000000-0005-0000-0000-000080740000}"/>
    <cellStyle name="Normal 7 4 6" xfId="15155" xr:uid="{00000000-0005-0000-0000-000081740000}"/>
    <cellStyle name="Normal 7 4 6 2" xfId="15156" xr:uid="{00000000-0005-0000-0000-000082740000}"/>
    <cellStyle name="Normal 7 4 6 2 2" xfId="15157" xr:uid="{00000000-0005-0000-0000-000083740000}"/>
    <cellStyle name="Normal 7 4 6 2 2 2" xfId="28532" xr:uid="{00000000-0005-0000-0000-000084740000}"/>
    <cellStyle name="Normal 7 4 6 2 2_CountryRegionMap" xfId="35418" xr:uid="{00000000-0005-0000-0000-000085740000}"/>
    <cellStyle name="Normal 7 4 6 2 3" xfId="15158" xr:uid="{00000000-0005-0000-0000-000086740000}"/>
    <cellStyle name="Normal 7 4 6 2 3 2" xfId="28533" xr:uid="{00000000-0005-0000-0000-000087740000}"/>
    <cellStyle name="Normal 7 4 6 2 3_CountryRegionMap" xfId="35419" xr:uid="{00000000-0005-0000-0000-000088740000}"/>
    <cellStyle name="Normal 7 4 6 2 4" xfId="28534" xr:uid="{00000000-0005-0000-0000-000089740000}"/>
    <cellStyle name="Normal 7 4 6 2_Attribute (16-17)" xfId="15159" xr:uid="{00000000-0005-0000-0000-00008A740000}"/>
    <cellStyle name="Normal 7 4 6 3" xfId="15160" xr:uid="{00000000-0005-0000-0000-00008B740000}"/>
    <cellStyle name="Normal 7 4 6 3 2" xfId="28535" xr:uid="{00000000-0005-0000-0000-00008C740000}"/>
    <cellStyle name="Normal 7 4 6 3_CountryRegionMap" xfId="35420" xr:uid="{00000000-0005-0000-0000-00008D740000}"/>
    <cellStyle name="Normal 7 4 6 4" xfId="28536" xr:uid="{00000000-0005-0000-0000-00008E740000}"/>
    <cellStyle name="Normal 7 4 6_Attribute (16-17)" xfId="15161" xr:uid="{00000000-0005-0000-0000-00008F740000}"/>
    <cellStyle name="Normal 7 4 7" xfId="15162" xr:uid="{00000000-0005-0000-0000-000090740000}"/>
    <cellStyle name="Normal 7 4 7 2" xfId="15163" xr:uid="{00000000-0005-0000-0000-000091740000}"/>
    <cellStyle name="Normal 7 4 7 2 2" xfId="15164" xr:uid="{00000000-0005-0000-0000-000092740000}"/>
    <cellStyle name="Normal 7 4 7 2 2 2" xfId="28537" xr:uid="{00000000-0005-0000-0000-000093740000}"/>
    <cellStyle name="Normal 7 4 7 2 2_CountryRegionMap" xfId="35421" xr:uid="{00000000-0005-0000-0000-000094740000}"/>
    <cellStyle name="Normal 7 4 7 2 3" xfId="15165" xr:uid="{00000000-0005-0000-0000-000095740000}"/>
    <cellStyle name="Normal 7 4 7 2 3 2" xfId="28538" xr:uid="{00000000-0005-0000-0000-000096740000}"/>
    <cellStyle name="Normal 7 4 7 2 3_CountryRegionMap" xfId="35422" xr:uid="{00000000-0005-0000-0000-000097740000}"/>
    <cellStyle name="Normal 7 4 7 2 4" xfId="28539" xr:uid="{00000000-0005-0000-0000-000098740000}"/>
    <cellStyle name="Normal 7 4 7 2_Attribute (16-17)" xfId="15166" xr:uid="{00000000-0005-0000-0000-000099740000}"/>
    <cellStyle name="Normal 7 4 7 3" xfId="15167" xr:uid="{00000000-0005-0000-0000-00009A740000}"/>
    <cellStyle name="Normal 7 4 7 3 2" xfId="28540" xr:uid="{00000000-0005-0000-0000-00009B740000}"/>
    <cellStyle name="Normal 7 4 7 3_CountryRegionMap" xfId="35423" xr:uid="{00000000-0005-0000-0000-00009C740000}"/>
    <cellStyle name="Normal 7 4 7 4" xfId="15168" xr:uid="{00000000-0005-0000-0000-00009D740000}"/>
    <cellStyle name="Normal 7 4 7 4 2" xfId="28541" xr:uid="{00000000-0005-0000-0000-00009E740000}"/>
    <cellStyle name="Normal 7 4 7 4_CountryRegionMap" xfId="35424" xr:uid="{00000000-0005-0000-0000-00009F740000}"/>
    <cellStyle name="Normal 7 4 7 5" xfId="28542" xr:uid="{00000000-0005-0000-0000-0000A0740000}"/>
    <cellStyle name="Normal 7 4 7_Attribute (16-17)" xfId="15169" xr:uid="{00000000-0005-0000-0000-0000A1740000}"/>
    <cellStyle name="Normal 7 4 8" xfId="15170" xr:uid="{00000000-0005-0000-0000-0000A2740000}"/>
    <cellStyle name="Normal 7 4 8 2" xfId="15171" xr:uid="{00000000-0005-0000-0000-0000A3740000}"/>
    <cellStyle name="Normal 7 4 8 2 2" xfId="28543" xr:uid="{00000000-0005-0000-0000-0000A4740000}"/>
    <cellStyle name="Normal 7 4 8 2_CountryRegionMap" xfId="35425" xr:uid="{00000000-0005-0000-0000-0000A5740000}"/>
    <cellStyle name="Normal 7 4 8 3" xfId="15172" xr:uid="{00000000-0005-0000-0000-0000A6740000}"/>
    <cellStyle name="Normal 7 4 8 3 2" xfId="28544" xr:uid="{00000000-0005-0000-0000-0000A7740000}"/>
    <cellStyle name="Normal 7 4 8 3_CountryRegionMap" xfId="35426" xr:uid="{00000000-0005-0000-0000-0000A8740000}"/>
    <cellStyle name="Normal 7 4 8 4" xfId="28545" xr:uid="{00000000-0005-0000-0000-0000A9740000}"/>
    <cellStyle name="Normal 7 4 8_Attribute (16-17)" xfId="15173" xr:uid="{00000000-0005-0000-0000-0000AA740000}"/>
    <cellStyle name="Normal 7 4 9" xfId="15174" xr:uid="{00000000-0005-0000-0000-0000AB740000}"/>
    <cellStyle name="Normal 7 4 9 2" xfId="28546" xr:uid="{00000000-0005-0000-0000-0000AC740000}"/>
    <cellStyle name="Normal 7 4 9_CountryRegionMap" xfId="35427" xr:uid="{00000000-0005-0000-0000-0000AD740000}"/>
    <cellStyle name="Normal 7 4_Attribute (16-17)" xfId="15175" xr:uid="{00000000-0005-0000-0000-0000AE740000}"/>
    <cellStyle name="Normal 7 5" xfId="15176" xr:uid="{00000000-0005-0000-0000-0000AF740000}"/>
    <cellStyle name="Normal 7 5 10" xfId="28547" xr:uid="{00000000-0005-0000-0000-0000B0740000}"/>
    <cellStyle name="Normal 7 5 2" xfId="15177" xr:uid="{00000000-0005-0000-0000-0000B1740000}"/>
    <cellStyle name="Normal 7 5 2 2" xfId="15178" xr:uid="{00000000-0005-0000-0000-0000B2740000}"/>
    <cellStyle name="Normal 7 5 2 2 2" xfId="28548" xr:uid="{00000000-0005-0000-0000-0000B3740000}"/>
    <cellStyle name="Normal 7 5 2 2_CountryRegionMap" xfId="35428" xr:uid="{00000000-0005-0000-0000-0000B4740000}"/>
    <cellStyle name="Normal 7 5 2 3" xfId="15179" xr:uid="{00000000-0005-0000-0000-0000B5740000}"/>
    <cellStyle name="Normal 7 5 2 3 2" xfId="28549" xr:uid="{00000000-0005-0000-0000-0000B6740000}"/>
    <cellStyle name="Normal 7 5 2 3_CountryRegionMap" xfId="35429" xr:uid="{00000000-0005-0000-0000-0000B7740000}"/>
    <cellStyle name="Normal 7 5 2 4" xfId="28550" xr:uid="{00000000-0005-0000-0000-0000B8740000}"/>
    <cellStyle name="Normal 7 5 2_Attribute (16-17)" xfId="15180" xr:uid="{00000000-0005-0000-0000-0000B9740000}"/>
    <cellStyle name="Normal 7 5 3" xfId="15181" xr:uid="{00000000-0005-0000-0000-0000BA740000}"/>
    <cellStyle name="Normal 7 5 3 2" xfId="15182" xr:uid="{00000000-0005-0000-0000-0000BB740000}"/>
    <cellStyle name="Normal 7 5 3 2 2" xfId="28551" xr:uid="{00000000-0005-0000-0000-0000BC740000}"/>
    <cellStyle name="Normal 7 5 3 2_CountryRegionMap" xfId="35430" xr:uid="{00000000-0005-0000-0000-0000BD740000}"/>
    <cellStyle name="Normal 7 5 3 3" xfId="15183" xr:uid="{00000000-0005-0000-0000-0000BE740000}"/>
    <cellStyle name="Normal 7 5 3 3 2" xfId="28552" xr:uid="{00000000-0005-0000-0000-0000BF740000}"/>
    <cellStyle name="Normal 7 5 3 3_CountryRegionMap" xfId="35431" xr:uid="{00000000-0005-0000-0000-0000C0740000}"/>
    <cellStyle name="Normal 7 5 3 4" xfId="28553" xr:uid="{00000000-0005-0000-0000-0000C1740000}"/>
    <cellStyle name="Normal 7 5 3_Attribute (16-17)" xfId="15184" xr:uid="{00000000-0005-0000-0000-0000C2740000}"/>
    <cellStyle name="Normal 7 5 4" xfId="15185" xr:uid="{00000000-0005-0000-0000-0000C3740000}"/>
    <cellStyle name="Normal 7 5 4 2" xfId="28554" xr:uid="{00000000-0005-0000-0000-0000C4740000}"/>
    <cellStyle name="Normal 7 5 4_CountryRegionMap" xfId="35432" xr:uid="{00000000-0005-0000-0000-0000C5740000}"/>
    <cellStyle name="Normal 7 5 5" xfId="15186" xr:uid="{00000000-0005-0000-0000-0000C6740000}"/>
    <cellStyle name="Normal 7 5 5 2" xfId="28555" xr:uid="{00000000-0005-0000-0000-0000C7740000}"/>
    <cellStyle name="Normal 7 5 5_CountryRegionMap" xfId="35433" xr:uid="{00000000-0005-0000-0000-0000C8740000}"/>
    <cellStyle name="Normal 7 5 6" xfId="28556" xr:uid="{00000000-0005-0000-0000-0000C9740000}"/>
    <cellStyle name="Normal 7 5 7" xfId="28557" xr:uid="{00000000-0005-0000-0000-0000CA740000}"/>
    <cellStyle name="Normal 7 5 8" xfId="28558" xr:uid="{00000000-0005-0000-0000-0000CB740000}"/>
    <cellStyle name="Normal 7 5 9" xfId="28559" xr:uid="{00000000-0005-0000-0000-0000CC740000}"/>
    <cellStyle name="Normal 7 5_Attribute (16-17)" xfId="15187" xr:uid="{00000000-0005-0000-0000-0000CD740000}"/>
    <cellStyle name="Normal 7 6" xfId="15188" xr:uid="{00000000-0005-0000-0000-0000CE740000}"/>
    <cellStyle name="Normal 7 6 2" xfId="15189" xr:uid="{00000000-0005-0000-0000-0000CF740000}"/>
    <cellStyle name="Normal 7 6 2 2" xfId="15190" xr:uid="{00000000-0005-0000-0000-0000D0740000}"/>
    <cellStyle name="Normal 7 6 2 2 2" xfId="28560" xr:uid="{00000000-0005-0000-0000-0000D1740000}"/>
    <cellStyle name="Normal 7 6 2 2_CountryRegionMap" xfId="35434" xr:uid="{00000000-0005-0000-0000-0000D2740000}"/>
    <cellStyle name="Normal 7 6 2 3" xfId="15191" xr:uid="{00000000-0005-0000-0000-0000D3740000}"/>
    <cellStyle name="Normal 7 6 2 3 2" xfId="28561" xr:uid="{00000000-0005-0000-0000-0000D4740000}"/>
    <cellStyle name="Normal 7 6 2 3_CountryRegionMap" xfId="35435" xr:uid="{00000000-0005-0000-0000-0000D5740000}"/>
    <cellStyle name="Normal 7 6 2 4" xfId="28562" xr:uid="{00000000-0005-0000-0000-0000D6740000}"/>
    <cellStyle name="Normal 7 6 2_Attribute (16-17)" xfId="15192" xr:uid="{00000000-0005-0000-0000-0000D7740000}"/>
    <cellStyle name="Normal 7 6 3" xfId="15193" xr:uid="{00000000-0005-0000-0000-0000D8740000}"/>
    <cellStyle name="Normal 7 6 3 2" xfId="28563" xr:uid="{00000000-0005-0000-0000-0000D9740000}"/>
    <cellStyle name="Normal 7 6 3_CountryRegionMap" xfId="35436" xr:uid="{00000000-0005-0000-0000-0000DA740000}"/>
    <cellStyle name="Normal 7 6 4" xfId="28564" xr:uid="{00000000-0005-0000-0000-0000DB740000}"/>
    <cellStyle name="Normal 7 6 5" xfId="28565" xr:uid="{00000000-0005-0000-0000-0000DC740000}"/>
    <cellStyle name="Normal 7 6 6" xfId="28566" xr:uid="{00000000-0005-0000-0000-0000DD740000}"/>
    <cellStyle name="Normal 7 6 7" xfId="28567" xr:uid="{00000000-0005-0000-0000-0000DE740000}"/>
    <cellStyle name="Normal 7 6_Attribute (16-17)" xfId="15194" xr:uid="{00000000-0005-0000-0000-0000DF740000}"/>
    <cellStyle name="Normal 7 7" xfId="15195" xr:uid="{00000000-0005-0000-0000-0000E0740000}"/>
    <cellStyle name="Normal 7 7 2" xfId="15196" xr:uid="{00000000-0005-0000-0000-0000E1740000}"/>
    <cellStyle name="Normal 7 7 2 2" xfId="15197" xr:uid="{00000000-0005-0000-0000-0000E2740000}"/>
    <cellStyle name="Normal 7 7 2 2 2" xfId="28568" xr:uid="{00000000-0005-0000-0000-0000E3740000}"/>
    <cellStyle name="Normal 7 7 2 2_CountryRegionMap" xfId="35437" xr:uid="{00000000-0005-0000-0000-0000E4740000}"/>
    <cellStyle name="Normal 7 7 2 3" xfId="15198" xr:uid="{00000000-0005-0000-0000-0000E5740000}"/>
    <cellStyle name="Normal 7 7 2 3 2" xfId="28569" xr:uid="{00000000-0005-0000-0000-0000E6740000}"/>
    <cellStyle name="Normal 7 7 2 3_CountryRegionMap" xfId="35438" xr:uid="{00000000-0005-0000-0000-0000E7740000}"/>
    <cellStyle name="Normal 7 7 2 4" xfId="28570" xr:uid="{00000000-0005-0000-0000-0000E8740000}"/>
    <cellStyle name="Normal 7 7 2_Attribute (16-17)" xfId="15199" xr:uid="{00000000-0005-0000-0000-0000E9740000}"/>
    <cellStyle name="Normal 7 7 3" xfId="15200" xr:uid="{00000000-0005-0000-0000-0000EA740000}"/>
    <cellStyle name="Normal 7 7 3 2" xfId="28571" xr:uid="{00000000-0005-0000-0000-0000EB740000}"/>
    <cellStyle name="Normal 7 7 3_CountryRegionMap" xfId="35439" xr:uid="{00000000-0005-0000-0000-0000EC740000}"/>
    <cellStyle name="Normal 7 7 4" xfId="28572" xr:uid="{00000000-0005-0000-0000-0000ED740000}"/>
    <cellStyle name="Normal 7 7 5" xfId="28573" xr:uid="{00000000-0005-0000-0000-0000EE740000}"/>
    <cellStyle name="Normal 7 7 6" xfId="28574" xr:uid="{00000000-0005-0000-0000-0000EF740000}"/>
    <cellStyle name="Normal 7 7 7" xfId="28575" xr:uid="{00000000-0005-0000-0000-0000F0740000}"/>
    <cellStyle name="Normal 7 7_Attribute (16-17)" xfId="15201" xr:uid="{00000000-0005-0000-0000-0000F1740000}"/>
    <cellStyle name="Normal 7 8" xfId="15202" xr:uid="{00000000-0005-0000-0000-0000F2740000}"/>
    <cellStyle name="Normal 7 9" xfId="15203" xr:uid="{00000000-0005-0000-0000-0000F3740000}"/>
    <cellStyle name="Normal 7 9 2" xfId="15204" xr:uid="{00000000-0005-0000-0000-0000F4740000}"/>
    <cellStyle name="Normal 7 9 2 2" xfId="15205" xr:uid="{00000000-0005-0000-0000-0000F5740000}"/>
    <cellStyle name="Normal 7 9 2 2 2" xfId="28576" xr:uid="{00000000-0005-0000-0000-0000F6740000}"/>
    <cellStyle name="Normal 7 9 2 2_CountryRegionMap" xfId="35440" xr:uid="{00000000-0005-0000-0000-0000F7740000}"/>
    <cellStyle name="Normal 7 9 2 3" xfId="15206" xr:uid="{00000000-0005-0000-0000-0000F8740000}"/>
    <cellStyle name="Normal 7 9 2 3 2" xfId="28577" xr:uid="{00000000-0005-0000-0000-0000F9740000}"/>
    <cellStyle name="Normal 7 9 2 3_CountryRegionMap" xfId="35441" xr:uid="{00000000-0005-0000-0000-0000FA740000}"/>
    <cellStyle name="Normal 7 9 2 4" xfId="28578" xr:uid="{00000000-0005-0000-0000-0000FB740000}"/>
    <cellStyle name="Normal 7 9 2_Attribute (16-17)" xfId="15207" xr:uid="{00000000-0005-0000-0000-0000FC740000}"/>
    <cellStyle name="Normal 7 9 3" xfId="15208" xr:uid="{00000000-0005-0000-0000-0000FD740000}"/>
    <cellStyle name="Normal 7 9 3 2" xfId="28579" xr:uid="{00000000-0005-0000-0000-0000FE740000}"/>
    <cellStyle name="Normal 7 9 3_CountryRegionMap" xfId="35442" xr:uid="{00000000-0005-0000-0000-0000FF740000}"/>
    <cellStyle name="Normal 7 9 4" xfId="28580" xr:uid="{00000000-0005-0000-0000-000000750000}"/>
    <cellStyle name="Normal 7 9_Attribute (16-17)" xfId="15209" xr:uid="{00000000-0005-0000-0000-000001750000}"/>
    <cellStyle name="Normal 7_Attribute" xfId="18092" xr:uid="{00000000-0005-0000-0000-000002750000}"/>
    <cellStyle name="Normal 70" xfId="15210" xr:uid="{00000000-0005-0000-0000-000003750000}"/>
    <cellStyle name="Normal 70 2" xfId="28581" xr:uid="{00000000-0005-0000-0000-000004750000}"/>
    <cellStyle name="Normal 70 3" xfId="28582" xr:uid="{00000000-0005-0000-0000-000005750000}"/>
    <cellStyle name="Normal 70_CountryRegionMap" xfId="35443" xr:uid="{00000000-0005-0000-0000-000006750000}"/>
    <cellStyle name="Normal 71" xfId="15211" xr:uid="{00000000-0005-0000-0000-000007750000}"/>
    <cellStyle name="Normal 71 2" xfId="28583" xr:uid="{00000000-0005-0000-0000-000008750000}"/>
    <cellStyle name="Normal 71_CountryRegionMap" xfId="35444" xr:uid="{00000000-0005-0000-0000-000009750000}"/>
    <cellStyle name="Normal 72" xfId="18112" xr:uid="{00000000-0005-0000-0000-00000A750000}"/>
    <cellStyle name="Normal 72 2" xfId="28584" xr:uid="{00000000-0005-0000-0000-00000B750000}"/>
    <cellStyle name="Normal 72 3" xfId="28585" xr:uid="{00000000-0005-0000-0000-00000C750000}"/>
    <cellStyle name="Normal 72 4" xfId="28586" xr:uid="{00000000-0005-0000-0000-00000D750000}"/>
    <cellStyle name="Normal 72_Attribute" xfId="31362" xr:uid="{00000000-0005-0000-0000-00000E750000}"/>
    <cellStyle name="Normal 73" xfId="18113" xr:uid="{00000000-0005-0000-0000-00000F750000}"/>
    <cellStyle name="Normal 73 2" xfId="28587" xr:uid="{00000000-0005-0000-0000-000010750000}"/>
    <cellStyle name="Normal 73 3" xfId="28588" xr:uid="{00000000-0005-0000-0000-000011750000}"/>
    <cellStyle name="Normal 73 4" xfId="28589" xr:uid="{00000000-0005-0000-0000-000012750000}"/>
    <cellStyle name="Normal 73_Attribute" xfId="31363" xr:uid="{00000000-0005-0000-0000-000013750000}"/>
    <cellStyle name="Normal 74" xfId="18114" xr:uid="{00000000-0005-0000-0000-000014750000}"/>
    <cellStyle name="Normal 74 2" xfId="28590" xr:uid="{00000000-0005-0000-0000-000015750000}"/>
    <cellStyle name="Normal 74 3" xfId="28591" xr:uid="{00000000-0005-0000-0000-000016750000}"/>
    <cellStyle name="Normal 74 4" xfId="28592" xr:uid="{00000000-0005-0000-0000-000017750000}"/>
    <cellStyle name="Normal 74_Attribute" xfId="31364" xr:uid="{00000000-0005-0000-0000-000018750000}"/>
    <cellStyle name="Normal 75" xfId="15212" xr:uid="{00000000-0005-0000-0000-000019750000}"/>
    <cellStyle name="Normal 75 2" xfId="28593" xr:uid="{00000000-0005-0000-0000-00001A750000}"/>
    <cellStyle name="Normal 75 3" xfId="28594" xr:uid="{00000000-0005-0000-0000-00001B750000}"/>
    <cellStyle name="Normal 75 4" xfId="28595" xr:uid="{00000000-0005-0000-0000-00001C750000}"/>
    <cellStyle name="Normal 75 5" xfId="28596" xr:uid="{00000000-0005-0000-0000-00001D750000}"/>
    <cellStyle name="Normal 75_CountryRegionMap" xfId="35445" xr:uid="{00000000-0005-0000-0000-00001E750000}"/>
    <cellStyle name="Normal 76" xfId="15213" xr:uid="{00000000-0005-0000-0000-00001F750000}"/>
    <cellStyle name="Normal 76 2" xfId="28597" xr:uid="{00000000-0005-0000-0000-000020750000}"/>
    <cellStyle name="Normal 76 3" xfId="28598" xr:uid="{00000000-0005-0000-0000-000021750000}"/>
    <cellStyle name="Normal 76 4" xfId="28599" xr:uid="{00000000-0005-0000-0000-000022750000}"/>
    <cellStyle name="Normal 76_CountryRegionMap" xfId="35446" xr:uid="{00000000-0005-0000-0000-000023750000}"/>
    <cellStyle name="Normal 77" xfId="18115" xr:uid="{00000000-0005-0000-0000-000024750000}"/>
    <cellStyle name="Normal 77 2" xfId="28600" xr:uid="{00000000-0005-0000-0000-000025750000}"/>
    <cellStyle name="Normal 77 3" xfId="28601" xr:uid="{00000000-0005-0000-0000-000026750000}"/>
    <cellStyle name="Normal 77 4" xfId="28602" xr:uid="{00000000-0005-0000-0000-000027750000}"/>
    <cellStyle name="Normal 77_Attribute" xfId="31365" xr:uid="{00000000-0005-0000-0000-000028750000}"/>
    <cellStyle name="Normal 78" xfId="18111" xr:uid="{00000000-0005-0000-0000-000029750000}"/>
    <cellStyle name="Normal 78 2" xfId="28603" xr:uid="{00000000-0005-0000-0000-00002A750000}"/>
    <cellStyle name="Normal 78 3" xfId="28604" xr:uid="{00000000-0005-0000-0000-00002B750000}"/>
    <cellStyle name="Normal 78 4" xfId="28605" xr:uid="{00000000-0005-0000-0000-00002C750000}"/>
    <cellStyle name="Normal 78_CountryRegionMap" xfId="35447" xr:uid="{00000000-0005-0000-0000-00002D750000}"/>
    <cellStyle name="Normal 79" xfId="18116" xr:uid="{00000000-0005-0000-0000-00002E750000}"/>
    <cellStyle name="Normal 79 2" xfId="28606" xr:uid="{00000000-0005-0000-0000-00002F750000}"/>
    <cellStyle name="Normal 79 3" xfId="28607" xr:uid="{00000000-0005-0000-0000-000030750000}"/>
    <cellStyle name="Normal 79 4" xfId="28608" xr:uid="{00000000-0005-0000-0000-000031750000}"/>
    <cellStyle name="Normal 79_Attribute" xfId="31366" xr:uid="{00000000-0005-0000-0000-000032750000}"/>
    <cellStyle name="Normal 8" xfId="212" xr:uid="{00000000-0005-0000-0000-000033750000}"/>
    <cellStyle name="Normal 8 10" xfId="15214" xr:uid="{00000000-0005-0000-0000-000034750000}"/>
    <cellStyle name="Normal 8 10 2" xfId="15215" xr:uid="{00000000-0005-0000-0000-000035750000}"/>
    <cellStyle name="Normal 8 10 2 2" xfId="15216" xr:uid="{00000000-0005-0000-0000-000036750000}"/>
    <cellStyle name="Normal 8 10 2 2 2" xfId="28609" xr:uid="{00000000-0005-0000-0000-000037750000}"/>
    <cellStyle name="Normal 8 10 2 2_CountryRegionMap" xfId="35448" xr:uid="{00000000-0005-0000-0000-000038750000}"/>
    <cellStyle name="Normal 8 10 2 3" xfId="15217" xr:uid="{00000000-0005-0000-0000-000039750000}"/>
    <cellStyle name="Normal 8 10 2 3 2" xfId="28610" xr:uid="{00000000-0005-0000-0000-00003A750000}"/>
    <cellStyle name="Normal 8 10 2 3_CountryRegionMap" xfId="35449" xr:uid="{00000000-0005-0000-0000-00003B750000}"/>
    <cellStyle name="Normal 8 10 2 4" xfId="28611" xr:uid="{00000000-0005-0000-0000-00003C750000}"/>
    <cellStyle name="Normal 8 10 2_Attribute (16-17)" xfId="15218" xr:uid="{00000000-0005-0000-0000-00003D750000}"/>
    <cellStyle name="Normal 8 10 3" xfId="15219" xr:uid="{00000000-0005-0000-0000-00003E750000}"/>
    <cellStyle name="Normal 8 10 3 2" xfId="28612" xr:uid="{00000000-0005-0000-0000-00003F750000}"/>
    <cellStyle name="Normal 8 10 3_CountryRegionMap" xfId="35450" xr:uid="{00000000-0005-0000-0000-000040750000}"/>
    <cellStyle name="Normal 8 10 4" xfId="15220" xr:uid="{00000000-0005-0000-0000-000041750000}"/>
    <cellStyle name="Normal 8 10 4 2" xfId="28613" xr:uid="{00000000-0005-0000-0000-000042750000}"/>
    <cellStyle name="Normal 8 10 4_CountryRegionMap" xfId="35451" xr:uid="{00000000-0005-0000-0000-000043750000}"/>
    <cellStyle name="Normal 8 10 5" xfId="28614" xr:uid="{00000000-0005-0000-0000-000044750000}"/>
    <cellStyle name="Normal 8 10_Attribute (16-17)" xfId="15221" xr:uid="{00000000-0005-0000-0000-000045750000}"/>
    <cellStyle name="Normal 8 11" xfId="15222" xr:uid="{00000000-0005-0000-0000-000046750000}"/>
    <cellStyle name="Normal 8 11 2" xfId="15223" xr:uid="{00000000-0005-0000-0000-000047750000}"/>
    <cellStyle name="Normal 8 11 2 2" xfId="28615" xr:uid="{00000000-0005-0000-0000-000048750000}"/>
    <cellStyle name="Normal 8 11 2_CountryRegionMap" xfId="35452" xr:uid="{00000000-0005-0000-0000-000049750000}"/>
    <cellStyle name="Normal 8 11 3" xfId="15224" xr:uid="{00000000-0005-0000-0000-00004A750000}"/>
    <cellStyle name="Normal 8 11 3 2" xfId="28616" xr:uid="{00000000-0005-0000-0000-00004B750000}"/>
    <cellStyle name="Normal 8 11 3_CountryRegionMap" xfId="35453" xr:uid="{00000000-0005-0000-0000-00004C750000}"/>
    <cellStyle name="Normal 8 11 4" xfId="28617" xr:uid="{00000000-0005-0000-0000-00004D750000}"/>
    <cellStyle name="Normal 8 11_Attribute (16-17)" xfId="15225" xr:uid="{00000000-0005-0000-0000-00004E750000}"/>
    <cellStyle name="Normal 8 12" xfId="15226" xr:uid="{00000000-0005-0000-0000-00004F750000}"/>
    <cellStyle name="Normal 8 12 2" xfId="28618" xr:uid="{00000000-0005-0000-0000-000050750000}"/>
    <cellStyle name="Normal 8 12_CountryRegionMap" xfId="35454" xr:uid="{00000000-0005-0000-0000-000051750000}"/>
    <cellStyle name="Normal 8 13" xfId="28619" xr:uid="{00000000-0005-0000-0000-000052750000}"/>
    <cellStyle name="Normal 8 14" xfId="28620" xr:uid="{00000000-0005-0000-0000-000053750000}"/>
    <cellStyle name="Normal 8 15" xfId="28621" xr:uid="{00000000-0005-0000-0000-000054750000}"/>
    <cellStyle name="Normal 8 16" xfId="28622" xr:uid="{00000000-0005-0000-0000-000055750000}"/>
    <cellStyle name="Normal 8 17" xfId="28623" xr:uid="{00000000-0005-0000-0000-000056750000}"/>
    <cellStyle name="Normal 8 18" xfId="28624" xr:uid="{00000000-0005-0000-0000-000057750000}"/>
    <cellStyle name="Normal 8 2" xfId="271" xr:uid="{00000000-0005-0000-0000-000058750000}"/>
    <cellStyle name="Normal 8 2 10" xfId="15227" xr:uid="{00000000-0005-0000-0000-000059750000}"/>
    <cellStyle name="Normal 8 2 10 2" xfId="15228" xr:uid="{00000000-0005-0000-0000-00005A750000}"/>
    <cellStyle name="Normal 8 2 10 2 2" xfId="28625" xr:uid="{00000000-0005-0000-0000-00005B750000}"/>
    <cellStyle name="Normal 8 2 10 2_CountryRegionMap" xfId="35455" xr:uid="{00000000-0005-0000-0000-00005C750000}"/>
    <cellStyle name="Normal 8 2 10 3" xfId="15229" xr:uid="{00000000-0005-0000-0000-00005D750000}"/>
    <cellStyle name="Normal 8 2 10 3 2" xfId="28626" xr:uid="{00000000-0005-0000-0000-00005E750000}"/>
    <cellStyle name="Normal 8 2 10 3_CountryRegionMap" xfId="35456" xr:uid="{00000000-0005-0000-0000-00005F750000}"/>
    <cellStyle name="Normal 8 2 10 4" xfId="28627" xr:uid="{00000000-0005-0000-0000-000060750000}"/>
    <cellStyle name="Normal 8 2 10_Attribute (16-17)" xfId="15230" xr:uid="{00000000-0005-0000-0000-000061750000}"/>
    <cellStyle name="Normal 8 2 11" xfId="15231" xr:uid="{00000000-0005-0000-0000-000062750000}"/>
    <cellStyle name="Normal 8 2 11 2" xfId="28628" xr:uid="{00000000-0005-0000-0000-000063750000}"/>
    <cellStyle name="Normal 8 2 11_CountryRegionMap" xfId="35457" xr:uid="{00000000-0005-0000-0000-000064750000}"/>
    <cellStyle name="Normal 8 2 12" xfId="28629" xr:uid="{00000000-0005-0000-0000-000065750000}"/>
    <cellStyle name="Normal 8 2 13" xfId="28630" xr:uid="{00000000-0005-0000-0000-000066750000}"/>
    <cellStyle name="Normal 8 2 14" xfId="28631" xr:uid="{00000000-0005-0000-0000-000067750000}"/>
    <cellStyle name="Normal 8 2 15" xfId="28632" xr:uid="{00000000-0005-0000-0000-000068750000}"/>
    <cellStyle name="Normal 8 2 16" xfId="28633" xr:uid="{00000000-0005-0000-0000-000069750000}"/>
    <cellStyle name="Normal 8 2 17" xfId="28634" xr:uid="{00000000-0005-0000-0000-00006A750000}"/>
    <cellStyle name="Normal 8 2 2" xfId="15232" xr:uid="{00000000-0005-0000-0000-00006B750000}"/>
    <cellStyle name="Normal 8 2 2 10" xfId="28635" xr:uid="{00000000-0005-0000-0000-00006C750000}"/>
    <cellStyle name="Normal 8 2 2 2" xfId="15233" xr:uid="{00000000-0005-0000-0000-00006D750000}"/>
    <cellStyle name="Normal 8 2 2 2 2" xfId="15234" xr:uid="{00000000-0005-0000-0000-00006E750000}"/>
    <cellStyle name="Normal 8 2 2 2 2 2" xfId="15235" xr:uid="{00000000-0005-0000-0000-00006F750000}"/>
    <cellStyle name="Normal 8 2 2 2 2 2 2" xfId="28636" xr:uid="{00000000-0005-0000-0000-000070750000}"/>
    <cellStyle name="Normal 8 2 2 2 2 2_CountryRegionMap" xfId="35458" xr:uid="{00000000-0005-0000-0000-000071750000}"/>
    <cellStyle name="Normal 8 2 2 2 2 3" xfId="15236" xr:uid="{00000000-0005-0000-0000-000072750000}"/>
    <cellStyle name="Normal 8 2 2 2 2 3 2" xfId="28637" xr:uid="{00000000-0005-0000-0000-000073750000}"/>
    <cellStyle name="Normal 8 2 2 2 2 3_CountryRegionMap" xfId="35459" xr:uid="{00000000-0005-0000-0000-000074750000}"/>
    <cellStyle name="Normal 8 2 2 2 2 4" xfId="28638" xr:uid="{00000000-0005-0000-0000-000075750000}"/>
    <cellStyle name="Normal 8 2 2 2 2_Attribute (16-17)" xfId="15237" xr:uid="{00000000-0005-0000-0000-000076750000}"/>
    <cellStyle name="Normal 8 2 2 2 3" xfId="15238" xr:uid="{00000000-0005-0000-0000-000077750000}"/>
    <cellStyle name="Normal 8 2 2 2 3 2" xfId="28639" xr:uid="{00000000-0005-0000-0000-000078750000}"/>
    <cellStyle name="Normal 8 2 2 2 3_CountryRegionMap" xfId="35460" xr:uid="{00000000-0005-0000-0000-000079750000}"/>
    <cellStyle name="Normal 8 2 2 2 4" xfId="28640" xr:uid="{00000000-0005-0000-0000-00007A750000}"/>
    <cellStyle name="Normal 8 2 2 2 5" xfId="28641" xr:uid="{00000000-0005-0000-0000-00007B750000}"/>
    <cellStyle name="Normal 8 2 2 2 6" xfId="28642" xr:uid="{00000000-0005-0000-0000-00007C750000}"/>
    <cellStyle name="Normal 8 2 2 2 7" xfId="28643" xr:uid="{00000000-0005-0000-0000-00007D750000}"/>
    <cellStyle name="Normal 8 2 2 2_Attribute (16-17)" xfId="15239" xr:uid="{00000000-0005-0000-0000-00007E750000}"/>
    <cellStyle name="Normal 8 2 2 3" xfId="15240" xr:uid="{00000000-0005-0000-0000-00007F750000}"/>
    <cellStyle name="Normal 8 2 2 3 2" xfId="15241" xr:uid="{00000000-0005-0000-0000-000080750000}"/>
    <cellStyle name="Normal 8 2 2 3 2 2" xfId="15242" xr:uid="{00000000-0005-0000-0000-000081750000}"/>
    <cellStyle name="Normal 8 2 2 3 2 2 2" xfId="28644" xr:uid="{00000000-0005-0000-0000-000082750000}"/>
    <cellStyle name="Normal 8 2 2 3 2 2_CountryRegionMap" xfId="35461" xr:uid="{00000000-0005-0000-0000-000083750000}"/>
    <cellStyle name="Normal 8 2 2 3 2 3" xfId="15243" xr:uid="{00000000-0005-0000-0000-000084750000}"/>
    <cellStyle name="Normal 8 2 2 3 2 3 2" xfId="28645" xr:uid="{00000000-0005-0000-0000-000085750000}"/>
    <cellStyle name="Normal 8 2 2 3 2 3_CountryRegionMap" xfId="35462" xr:uid="{00000000-0005-0000-0000-000086750000}"/>
    <cellStyle name="Normal 8 2 2 3 2 4" xfId="28646" xr:uid="{00000000-0005-0000-0000-000087750000}"/>
    <cellStyle name="Normal 8 2 2 3 2_Attribute (16-17)" xfId="15244" xr:uid="{00000000-0005-0000-0000-000088750000}"/>
    <cellStyle name="Normal 8 2 2 3 3" xfId="15245" xr:uid="{00000000-0005-0000-0000-000089750000}"/>
    <cellStyle name="Normal 8 2 2 3 3 2" xfId="28647" xr:uid="{00000000-0005-0000-0000-00008A750000}"/>
    <cellStyle name="Normal 8 2 2 3 3_CountryRegionMap" xfId="35463" xr:uid="{00000000-0005-0000-0000-00008B750000}"/>
    <cellStyle name="Normal 8 2 2 3 4" xfId="28648" xr:uid="{00000000-0005-0000-0000-00008C750000}"/>
    <cellStyle name="Normal 8 2 2 3 5" xfId="28649" xr:uid="{00000000-0005-0000-0000-00008D750000}"/>
    <cellStyle name="Normal 8 2 2 3 6" xfId="28650" xr:uid="{00000000-0005-0000-0000-00008E750000}"/>
    <cellStyle name="Normal 8 2 2 3 7" xfId="28651" xr:uid="{00000000-0005-0000-0000-00008F750000}"/>
    <cellStyle name="Normal 8 2 2 3_Attribute (16-17)" xfId="15246" xr:uid="{00000000-0005-0000-0000-000090750000}"/>
    <cellStyle name="Normal 8 2 2 4" xfId="15247" xr:uid="{00000000-0005-0000-0000-000091750000}"/>
    <cellStyle name="Normal 8 2 2 4 2" xfId="15248" xr:uid="{00000000-0005-0000-0000-000092750000}"/>
    <cellStyle name="Normal 8 2 2 4 2 2" xfId="15249" xr:uid="{00000000-0005-0000-0000-000093750000}"/>
    <cellStyle name="Normal 8 2 2 4 2 2 2" xfId="28652" xr:uid="{00000000-0005-0000-0000-000094750000}"/>
    <cellStyle name="Normal 8 2 2 4 2 2_CountryRegionMap" xfId="35464" xr:uid="{00000000-0005-0000-0000-000095750000}"/>
    <cellStyle name="Normal 8 2 2 4 2 3" xfId="15250" xr:uid="{00000000-0005-0000-0000-000096750000}"/>
    <cellStyle name="Normal 8 2 2 4 2 3 2" xfId="28653" xr:uid="{00000000-0005-0000-0000-000097750000}"/>
    <cellStyle name="Normal 8 2 2 4 2 3_CountryRegionMap" xfId="35465" xr:uid="{00000000-0005-0000-0000-000098750000}"/>
    <cellStyle name="Normal 8 2 2 4 2 4" xfId="28654" xr:uid="{00000000-0005-0000-0000-000099750000}"/>
    <cellStyle name="Normal 8 2 2 4 2_Attribute (16-17)" xfId="15251" xr:uid="{00000000-0005-0000-0000-00009A750000}"/>
    <cellStyle name="Normal 8 2 2 4 3" xfId="15252" xr:uid="{00000000-0005-0000-0000-00009B750000}"/>
    <cellStyle name="Normal 8 2 2 4 3 2" xfId="28655" xr:uid="{00000000-0005-0000-0000-00009C750000}"/>
    <cellStyle name="Normal 8 2 2 4 3_CountryRegionMap" xfId="35466" xr:uid="{00000000-0005-0000-0000-00009D750000}"/>
    <cellStyle name="Normal 8 2 2 4 4" xfId="28656" xr:uid="{00000000-0005-0000-0000-00009E750000}"/>
    <cellStyle name="Normal 8 2 2 4 5" xfId="28657" xr:uid="{00000000-0005-0000-0000-00009F750000}"/>
    <cellStyle name="Normal 8 2 2 4 6" xfId="28658" xr:uid="{00000000-0005-0000-0000-0000A0750000}"/>
    <cellStyle name="Normal 8 2 2 4 7" xfId="28659" xr:uid="{00000000-0005-0000-0000-0000A1750000}"/>
    <cellStyle name="Normal 8 2 2 4_Attribute (16-17)" xfId="15253" xr:uid="{00000000-0005-0000-0000-0000A2750000}"/>
    <cellStyle name="Normal 8 2 2 5" xfId="15254" xr:uid="{00000000-0005-0000-0000-0000A3750000}"/>
    <cellStyle name="Normal 8 2 2 6" xfId="15255" xr:uid="{00000000-0005-0000-0000-0000A4750000}"/>
    <cellStyle name="Normal 8 2 2 6 2" xfId="15256" xr:uid="{00000000-0005-0000-0000-0000A5750000}"/>
    <cellStyle name="Normal 8 2 2 6 2 2" xfId="15257" xr:uid="{00000000-0005-0000-0000-0000A6750000}"/>
    <cellStyle name="Normal 8 2 2 6 2 2 2" xfId="28660" xr:uid="{00000000-0005-0000-0000-0000A7750000}"/>
    <cellStyle name="Normal 8 2 2 6 2 2_CountryRegionMap" xfId="35467" xr:uid="{00000000-0005-0000-0000-0000A8750000}"/>
    <cellStyle name="Normal 8 2 2 6 2 3" xfId="15258" xr:uid="{00000000-0005-0000-0000-0000A9750000}"/>
    <cellStyle name="Normal 8 2 2 6 2 3 2" xfId="28661" xr:uid="{00000000-0005-0000-0000-0000AA750000}"/>
    <cellStyle name="Normal 8 2 2 6 2 3_CountryRegionMap" xfId="35468" xr:uid="{00000000-0005-0000-0000-0000AB750000}"/>
    <cellStyle name="Normal 8 2 2 6 2 4" xfId="28662" xr:uid="{00000000-0005-0000-0000-0000AC750000}"/>
    <cellStyle name="Normal 8 2 2 6 2_Attribute (16-17)" xfId="15259" xr:uid="{00000000-0005-0000-0000-0000AD750000}"/>
    <cellStyle name="Normal 8 2 2 6 3" xfId="15260" xr:uid="{00000000-0005-0000-0000-0000AE750000}"/>
    <cellStyle name="Normal 8 2 2 6 3 2" xfId="28663" xr:uid="{00000000-0005-0000-0000-0000AF750000}"/>
    <cellStyle name="Normal 8 2 2 6 3_CountryRegionMap" xfId="35469" xr:uid="{00000000-0005-0000-0000-0000B0750000}"/>
    <cellStyle name="Normal 8 2 2 6 4" xfId="28664" xr:uid="{00000000-0005-0000-0000-0000B1750000}"/>
    <cellStyle name="Normal 8 2 2 6_Attribute (16-17)" xfId="15261" xr:uid="{00000000-0005-0000-0000-0000B2750000}"/>
    <cellStyle name="Normal 8 2 2 7" xfId="15262" xr:uid="{00000000-0005-0000-0000-0000B3750000}"/>
    <cellStyle name="Normal 8 2 2 7 2" xfId="15263" xr:uid="{00000000-0005-0000-0000-0000B4750000}"/>
    <cellStyle name="Normal 8 2 2 7 2 2" xfId="15264" xr:uid="{00000000-0005-0000-0000-0000B5750000}"/>
    <cellStyle name="Normal 8 2 2 7 2 2 2" xfId="28665" xr:uid="{00000000-0005-0000-0000-0000B6750000}"/>
    <cellStyle name="Normal 8 2 2 7 2 2_CountryRegionMap" xfId="35470" xr:uid="{00000000-0005-0000-0000-0000B7750000}"/>
    <cellStyle name="Normal 8 2 2 7 2 3" xfId="15265" xr:uid="{00000000-0005-0000-0000-0000B8750000}"/>
    <cellStyle name="Normal 8 2 2 7 2 3 2" xfId="28666" xr:uid="{00000000-0005-0000-0000-0000B9750000}"/>
    <cellStyle name="Normal 8 2 2 7 2 3_CountryRegionMap" xfId="35471" xr:uid="{00000000-0005-0000-0000-0000BA750000}"/>
    <cellStyle name="Normal 8 2 2 7 2 4" xfId="28667" xr:uid="{00000000-0005-0000-0000-0000BB750000}"/>
    <cellStyle name="Normal 8 2 2 7 2_Attribute (16-17)" xfId="15266" xr:uid="{00000000-0005-0000-0000-0000BC750000}"/>
    <cellStyle name="Normal 8 2 2 7 3" xfId="15267" xr:uid="{00000000-0005-0000-0000-0000BD750000}"/>
    <cellStyle name="Normal 8 2 2 7 3 2" xfId="28668" xr:uid="{00000000-0005-0000-0000-0000BE750000}"/>
    <cellStyle name="Normal 8 2 2 7 3_CountryRegionMap" xfId="35472" xr:uid="{00000000-0005-0000-0000-0000BF750000}"/>
    <cellStyle name="Normal 8 2 2 7 4" xfId="15268" xr:uid="{00000000-0005-0000-0000-0000C0750000}"/>
    <cellStyle name="Normal 8 2 2 7 4 2" xfId="28669" xr:uid="{00000000-0005-0000-0000-0000C1750000}"/>
    <cellStyle name="Normal 8 2 2 7 4_CountryRegionMap" xfId="35473" xr:uid="{00000000-0005-0000-0000-0000C2750000}"/>
    <cellStyle name="Normal 8 2 2 7 5" xfId="28670" xr:uid="{00000000-0005-0000-0000-0000C3750000}"/>
    <cellStyle name="Normal 8 2 2 7_Attribute (16-17)" xfId="15269" xr:uid="{00000000-0005-0000-0000-0000C4750000}"/>
    <cellStyle name="Normal 8 2 2 8" xfId="15270" xr:uid="{00000000-0005-0000-0000-0000C5750000}"/>
    <cellStyle name="Normal 8 2 2 8 2" xfId="15271" xr:uid="{00000000-0005-0000-0000-0000C6750000}"/>
    <cellStyle name="Normal 8 2 2 8 2 2" xfId="28671" xr:uid="{00000000-0005-0000-0000-0000C7750000}"/>
    <cellStyle name="Normal 8 2 2 8 2_CountryRegionMap" xfId="35474" xr:uid="{00000000-0005-0000-0000-0000C8750000}"/>
    <cellStyle name="Normal 8 2 2 8 3" xfId="15272" xr:uid="{00000000-0005-0000-0000-0000C9750000}"/>
    <cellStyle name="Normal 8 2 2 8 3 2" xfId="28672" xr:uid="{00000000-0005-0000-0000-0000CA750000}"/>
    <cellStyle name="Normal 8 2 2 8 3_CountryRegionMap" xfId="35475" xr:uid="{00000000-0005-0000-0000-0000CB750000}"/>
    <cellStyle name="Normal 8 2 2 8 4" xfId="28673" xr:uid="{00000000-0005-0000-0000-0000CC750000}"/>
    <cellStyle name="Normal 8 2 2 8_Attribute (16-17)" xfId="15273" xr:uid="{00000000-0005-0000-0000-0000CD750000}"/>
    <cellStyle name="Normal 8 2 2 9" xfId="15274" xr:uid="{00000000-0005-0000-0000-0000CE750000}"/>
    <cellStyle name="Normal 8 2 2 9 2" xfId="28674" xr:uid="{00000000-0005-0000-0000-0000CF750000}"/>
    <cellStyle name="Normal 8 2 2 9_CountryRegionMap" xfId="35476" xr:uid="{00000000-0005-0000-0000-0000D0750000}"/>
    <cellStyle name="Normal 8 2 2_Attribute (16-17)" xfId="15275" xr:uid="{00000000-0005-0000-0000-0000D1750000}"/>
    <cellStyle name="Normal 8 2 3" xfId="15276" xr:uid="{00000000-0005-0000-0000-0000D2750000}"/>
    <cellStyle name="Normal 8 2 3 10" xfId="28675" xr:uid="{00000000-0005-0000-0000-0000D3750000}"/>
    <cellStyle name="Normal 8 2 3 2" xfId="15277" xr:uid="{00000000-0005-0000-0000-0000D4750000}"/>
    <cellStyle name="Normal 8 2 3 2 2" xfId="15278" xr:uid="{00000000-0005-0000-0000-0000D5750000}"/>
    <cellStyle name="Normal 8 2 3 2 2 2" xfId="15279" xr:uid="{00000000-0005-0000-0000-0000D6750000}"/>
    <cellStyle name="Normal 8 2 3 2 2 2 2" xfId="28676" xr:uid="{00000000-0005-0000-0000-0000D7750000}"/>
    <cellStyle name="Normal 8 2 3 2 2 2_CountryRegionMap" xfId="35477" xr:uid="{00000000-0005-0000-0000-0000D8750000}"/>
    <cellStyle name="Normal 8 2 3 2 2 3" xfId="15280" xr:uid="{00000000-0005-0000-0000-0000D9750000}"/>
    <cellStyle name="Normal 8 2 3 2 2 3 2" xfId="28677" xr:uid="{00000000-0005-0000-0000-0000DA750000}"/>
    <cellStyle name="Normal 8 2 3 2 2 3_CountryRegionMap" xfId="35478" xr:uid="{00000000-0005-0000-0000-0000DB750000}"/>
    <cellStyle name="Normal 8 2 3 2 2 4" xfId="28678" xr:uid="{00000000-0005-0000-0000-0000DC750000}"/>
    <cellStyle name="Normal 8 2 3 2 2_Attribute (16-17)" xfId="15281" xr:uid="{00000000-0005-0000-0000-0000DD750000}"/>
    <cellStyle name="Normal 8 2 3 2 3" xfId="15282" xr:uid="{00000000-0005-0000-0000-0000DE750000}"/>
    <cellStyle name="Normal 8 2 3 2 3 2" xfId="28679" xr:uid="{00000000-0005-0000-0000-0000DF750000}"/>
    <cellStyle name="Normal 8 2 3 2 3_CountryRegionMap" xfId="35479" xr:uid="{00000000-0005-0000-0000-0000E0750000}"/>
    <cellStyle name="Normal 8 2 3 2 4" xfId="28680" xr:uid="{00000000-0005-0000-0000-0000E1750000}"/>
    <cellStyle name="Normal 8 2 3 2 5" xfId="28681" xr:uid="{00000000-0005-0000-0000-0000E2750000}"/>
    <cellStyle name="Normal 8 2 3 2 6" xfId="28682" xr:uid="{00000000-0005-0000-0000-0000E3750000}"/>
    <cellStyle name="Normal 8 2 3 2 7" xfId="28683" xr:uid="{00000000-0005-0000-0000-0000E4750000}"/>
    <cellStyle name="Normal 8 2 3 2_Attribute (16-17)" xfId="15283" xr:uid="{00000000-0005-0000-0000-0000E5750000}"/>
    <cellStyle name="Normal 8 2 3 3" xfId="15284" xr:uid="{00000000-0005-0000-0000-0000E6750000}"/>
    <cellStyle name="Normal 8 2 3 3 2" xfId="15285" xr:uid="{00000000-0005-0000-0000-0000E7750000}"/>
    <cellStyle name="Normal 8 2 3 3 2 2" xfId="15286" xr:uid="{00000000-0005-0000-0000-0000E8750000}"/>
    <cellStyle name="Normal 8 2 3 3 2 2 2" xfId="28684" xr:uid="{00000000-0005-0000-0000-0000E9750000}"/>
    <cellStyle name="Normal 8 2 3 3 2 2_CountryRegionMap" xfId="35480" xr:uid="{00000000-0005-0000-0000-0000EA750000}"/>
    <cellStyle name="Normal 8 2 3 3 2 3" xfId="15287" xr:uid="{00000000-0005-0000-0000-0000EB750000}"/>
    <cellStyle name="Normal 8 2 3 3 2 3 2" xfId="28685" xr:uid="{00000000-0005-0000-0000-0000EC750000}"/>
    <cellStyle name="Normal 8 2 3 3 2 3_CountryRegionMap" xfId="35481" xr:uid="{00000000-0005-0000-0000-0000ED750000}"/>
    <cellStyle name="Normal 8 2 3 3 2 4" xfId="28686" xr:uid="{00000000-0005-0000-0000-0000EE750000}"/>
    <cellStyle name="Normal 8 2 3 3 2_Attribute (16-17)" xfId="15288" xr:uid="{00000000-0005-0000-0000-0000EF750000}"/>
    <cellStyle name="Normal 8 2 3 3 3" xfId="15289" xr:uid="{00000000-0005-0000-0000-0000F0750000}"/>
    <cellStyle name="Normal 8 2 3 3 3 2" xfId="28687" xr:uid="{00000000-0005-0000-0000-0000F1750000}"/>
    <cellStyle name="Normal 8 2 3 3 3_CountryRegionMap" xfId="35482" xr:uid="{00000000-0005-0000-0000-0000F2750000}"/>
    <cellStyle name="Normal 8 2 3 3 4" xfId="28688" xr:uid="{00000000-0005-0000-0000-0000F3750000}"/>
    <cellStyle name="Normal 8 2 3 3 5" xfId="28689" xr:uid="{00000000-0005-0000-0000-0000F4750000}"/>
    <cellStyle name="Normal 8 2 3 3 6" xfId="28690" xr:uid="{00000000-0005-0000-0000-0000F5750000}"/>
    <cellStyle name="Normal 8 2 3 3 7" xfId="28691" xr:uid="{00000000-0005-0000-0000-0000F6750000}"/>
    <cellStyle name="Normal 8 2 3 3_Attribute (16-17)" xfId="15290" xr:uid="{00000000-0005-0000-0000-0000F7750000}"/>
    <cellStyle name="Normal 8 2 3 4" xfId="15291" xr:uid="{00000000-0005-0000-0000-0000F8750000}"/>
    <cellStyle name="Normal 8 2 3 4 2" xfId="15292" xr:uid="{00000000-0005-0000-0000-0000F9750000}"/>
    <cellStyle name="Normal 8 2 3 4 2 2" xfId="15293" xr:uid="{00000000-0005-0000-0000-0000FA750000}"/>
    <cellStyle name="Normal 8 2 3 4 2 2 2" xfId="28692" xr:uid="{00000000-0005-0000-0000-0000FB750000}"/>
    <cellStyle name="Normal 8 2 3 4 2 2_CountryRegionMap" xfId="35483" xr:uid="{00000000-0005-0000-0000-0000FC750000}"/>
    <cellStyle name="Normal 8 2 3 4 2 3" xfId="15294" xr:uid="{00000000-0005-0000-0000-0000FD750000}"/>
    <cellStyle name="Normal 8 2 3 4 2 3 2" xfId="28693" xr:uid="{00000000-0005-0000-0000-0000FE750000}"/>
    <cellStyle name="Normal 8 2 3 4 2 3_CountryRegionMap" xfId="35484" xr:uid="{00000000-0005-0000-0000-0000FF750000}"/>
    <cellStyle name="Normal 8 2 3 4 2 4" xfId="28694" xr:uid="{00000000-0005-0000-0000-000000760000}"/>
    <cellStyle name="Normal 8 2 3 4 2_Attribute (16-17)" xfId="15295" xr:uid="{00000000-0005-0000-0000-000001760000}"/>
    <cellStyle name="Normal 8 2 3 4 3" xfId="15296" xr:uid="{00000000-0005-0000-0000-000002760000}"/>
    <cellStyle name="Normal 8 2 3 4 3 2" xfId="28695" xr:uid="{00000000-0005-0000-0000-000003760000}"/>
    <cellStyle name="Normal 8 2 3 4 3_CountryRegionMap" xfId="35485" xr:uid="{00000000-0005-0000-0000-000004760000}"/>
    <cellStyle name="Normal 8 2 3 4 4" xfId="28696" xr:uid="{00000000-0005-0000-0000-000005760000}"/>
    <cellStyle name="Normal 8 2 3 4 5" xfId="28697" xr:uid="{00000000-0005-0000-0000-000006760000}"/>
    <cellStyle name="Normal 8 2 3 4 6" xfId="28698" xr:uid="{00000000-0005-0000-0000-000007760000}"/>
    <cellStyle name="Normal 8 2 3 4 7" xfId="28699" xr:uid="{00000000-0005-0000-0000-000008760000}"/>
    <cellStyle name="Normal 8 2 3 4_Attribute (16-17)" xfId="15297" xr:uid="{00000000-0005-0000-0000-000009760000}"/>
    <cellStyle name="Normal 8 2 3 5" xfId="15298" xr:uid="{00000000-0005-0000-0000-00000A760000}"/>
    <cellStyle name="Normal 8 2 3 6" xfId="15299" xr:uid="{00000000-0005-0000-0000-00000B760000}"/>
    <cellStyle name="Normal 8 2 3 6 2" xfId="15300" xr:uid="{00000000-0005-0000-0000-00000C760000}"/>
    <cellStyle name="Normal 8 2 3 6 2 2" xfId="15301" xr:uid="{00000000-0005-0000-0000-00000D760000}"/>
    <cellStyle name="Normal 8 2 3 6 2 2 2" xfId="28700" xr:uid="{00000000-0005-0000-0000-00000E760000}"/>
    <cellStyle name="Normal 8 2 3 6 2 2_CountryRegionMap" xfId="35486" xr:uid="{00000000-0005-0000-0000-00000F760000}"/>
    <cellStyle name="Normal 8 2 3 6 2 3" xfId="15302" xr:uid="{00000000-0005-0000-0000-000010760000}"/>
    <cellStyle name="Normal 8 2 3 6 2 3 2" xfId="28701" xr:uid="{00000000-0005-0000-0000-000011760000}"/>
    <cellStyle name="Normal 8 2 3 6 2 3_CountryRegionMap" xfId="35487" xr:uid="{00000000-0005-0000-0000-000012760000}"/>
    <cellStyle name="Normal 8 2 3 6 2 4" xfId="28702" xr:uid="{00000000-0005-0000-0000-000013760000}"/>
    <cellStyle name="Normal 8 2 3 6 2_Attribute (16-17)" xfId="15303" xr:uid="{00000000-0005-0000-0000-000014760000}"/>
    <cellStyle name="Normal 8 2 3 6 3" xfId="15304" xr:uid="{00000000-0005-0000-0000-000015760000}"/>
    <cellStyle name="Normal 8 2 3 6 3 2" xfId="28703" xr:uid="{00000000-0005-0000-0000-000016760000}"/>
    <cellStyle name="Normal 8 2 3 6 3_CountryRegionMap" xfId="35488" xr:uid="{00000000-0005-0000-0000-000017760000}"/>
    <cellStyle name="Normal 8 2 3 6 4" xfId="28704" xr:uid="{00000000-0005-0000-0000-000018760000}"/>
    <cellStyle name="Normal 8 2 3 6_Attribute (16-17)" xfId="15305" xr:uid="{00000000-0005-0000-0000-000019760000}"/>
    <cellStyle name="Normal 8 2 3 7" xfId="15306" xr:uid="{00000000-0005-0000-0000-00001A760000}"/>
    <cellStyle name="Normal 8 2 3 7 2" xfId="15307" xr:uid="{00000000-0005-0000-0000-00001B760000}"/>
    <cellStyle name="Normal 8 2 3 7 2 2" xfId="15308" xr:uid="{00000000-0005-0000-0000-00001C760000}"/>
    <cellStyle name="Normal 8 2 3 7 2 2 2" xfId="28705" xr:uid="{00000000-0005-0000-0000-00001D760000}"/>
    <cellStyle name="Normal 8 2 3 7 2 2_CountryRegionMap" xfId="35489" xr:uid="{00000000-0005-0000-0000-00001E760000}"/>
    <cellStyle name="Normal 8 2 3 7 2 3" xfId="15309" xr:uid="{00000000-0005-0000-0000-00001F760000}"/>
    <cellStyle name="Normal 8 2 3 7 2 3 2" xfId="28706" xr:uid="{00000000-0005-0000-0000-000020760000}"/>
    <cellStyle name="Normal 8 2 3 7 2 3_CountryRegionMap" xfId="35490" xr:uid="{00000000-0005-0000-0000-000021760000}"/>
    <cellStyle name="Normal 8 2 3 7 2 4" xfId="28707" xr:uid="{00000000-0005-0000-0000-000022760000}"/>
    <cellStyle name="Normal 8 2 3 7 2_Attribute (16-17)" xfId="15310" xr:uid="{00000000-0005-0000-0000-000023760000}"/>
    <cellStyle name="Normal 8 2 3 7 3" xfId="15311" xr:uid="{00000000-0005-0000-0000-000024760000}"/>
    <cellStyle name="Normal 8 2 3 7 3 2" xfId="28708" xr:uid="{00000000-0005-0000-0000-000025760000}"/>
    <cellStyle name="Normal 8 2 3 7 3_CountryRegionMap" xfId="35491" xr:uid="{00000000-0005-0000-0000-000026760000}"/>
    <cellStyle name="Normal 8 2 3 7 4" xfId="15312" xr:uid="{00000000-0005-0000-0000-000027760000}"/>
    <cellStyle name="Normal 8 2 3 7 4 2" xfId="28709" xr:uid="{00000000-0005-0000-0000-000028760000}"/>
    <cellStyle name="Normal 8 2 3 7 4_CountryRegionMap" xfId="35492" xr:uid="{00000000-0005-0000-0000-000029760000}"/>
    <cellStyle name="Normal 8 2 3 7 5" xfId="28710" xr:uid="{00000000-0005-0000-0000-00002A760000}"/>
    <cellStyle name="Normal 8 2 3 7_Attribute (16-17)" xfId="15313" xr:uid="{00000000-0005-0000-0000-00002B760000}"/>
    <cellStyle name="Normal 8 2 3 8" xfId="15314" xr:uid="{00000000-0005-0000-0000-00002C760000}"/>
    <cellStyle name="Normal 8 2 3 8 2" xfId="15315" xr:uid="{00000000-0005-0000-0000-00002D760000}"/>
    <cellStyle name="Normal 8 2 3 8 2 2" xfId="28711" xr:uid="{00000000-0005-0000-0000-00002E760000}"/>
    <cellStyle name="Normal 8 2 3 8 2_CountryRegionMap" xfId="35493" xr:uid="{00000000-0005-0000-0000-00002F760000}"/>
    <cellStyle name="Normal 8 2 3 8 3" xfId="15316" xr:uid="{00000000-0005-0000-0000-000030760000}"/>
    <cellStyle name="Normal 8 2 3 8 3 2" xfId="28712" xr:uid="{00000000-0005-0000-0000-000031760000}"/>
    <cellStyle name="Normal 8 2 3 8 3_CountryRegionMap" xfId="35494" xr:uid="{00000000-0005-0000-0000-000032760000}"/>
    <cellStyle name="Normal 8 2 3 8 4" xfId="28713" xr:uid="{00000000-0005-0000-0000-000033760000}"/>
    <cellStyle name="Normal 8 2 3 8_Attribute (16-17)" xfId="15317" xr:uid="{00000000-0005-0000-0000-000034760000}"/>
    <cellStyle name="Normal 8 2 3 9" xfId="15318" xr:uid="{00000000-0005-0000-0000-000035760000}"/>
    <cellStyle name="Normal 8 2 3 9 2" xfId="28714" xr:uid="{00000000-0005-0000-0000-000036760000}"/>
    <cellStyle name="Normal 8 2 3 9_CountryRegionMap" xfId="35495" xr:uid="{00000000-0005-0000-0000-000037760000}"/>
    <cellStyle name="Normal 8 2 3_Attribute (16-17)" xfId="15319" xr:uid="{00000000-0005-0000-0000-000038760000}"/>
    <cellStyle name="Normal 8 2 4" xfId="15320" xr:uid="{00000000-0005-0000-0000-000039760000}"/>
    <cellStyle name="Normal 8 2 4 2" xfId="15321" xr:uid="{00000000-0005-0000-0000-00003A760000}"/>
    <cellStyle name="Normal 8 2 4 2 2" xfId="15322" xr:uid="{00000000-0005-0000-0000-00003B760000}"/>
    <cellStyle name="Normal 8 2 4 2 2 2" xfId="28715" xr:uid="{00000000-0005-0000-0000-00003C760000}"/>
    <cellStyle name="Normal 8 2 4 2 2_CountryRegionMap" xfId="35496" xr:uid="{00000000-0005-0000-0000-00003D760000}"/>
    <cellStyle name="Normal 8 2 4 2 3" xfId="15323" xr:uid="{00000000-0005-0000-0000-00003E760000}"/>
    <cellStyle name="Normal 8 2 4 2 3 2" xfId="28716" xr:uid="{00000000-0005-0000-0000-00003F760000}"/>
    <cellStyle name="Normal 8 2 4 2 3_CountryRegionMap" xfId="35497" xr:uid="{00000000-0005-0000-0000-000040760000}"/>
    <cellStyle name="Normal 8 2 4 2 4" xfId="28717" xr:uid="{00000000-0005-0000-0000-000041760000}"/>
    <cellStyle name="Normal 8 2 4 2_Attribute (16-17)" xfId="15324" xr:uid="{00000000-0005-0000-0000-000042760000}"/>
    <cellStyle name="Normal 8 2 4 3" xfId="15325" xr:uid="{00000000-0005-0000-0000-000043760000}"/>
    <cellStyle name="Normal 8 2 4 3 2" xfId="28718" xr:uid="{00000000-0005-0000-0000-000044760000}"/>
    <cellStyle name="Normal 8 2 4 3_CountryRegionMap" xfId="35498" xr:uid="{00000000-0005-0000-0000-000045760000}"/>
    <cellStyle name="Normal 8 2 4 4" xfId="28719" xr:uid="{00000000-0005-0000-0000-000046760000}"/>
    <cellStyle name="Normal 8 2 4 5" xfId="28720" xr:uid="{00000000-0005-0000-0000-000047760000}"/>
    <cellStyle name="Normal 8 2 4 6" xfId="28721" xr:uid="{00000000-0005-0000-0000-000048760000}"/>
    <cellStyle name="Normal 8 2 4 7" xfId="28722" xr:uid="{00000000-0005-0000-0000-000049760000}"/>
    <cellStyle name="Normal 8 2 4_Attribute (16-17)" xfId="15326" xr:uid="{00000000-0005-0000-0000-00004A760000}"/>
    <cellStyle name="Normal 8 2 5" xfId="15327" xr:uid="{00000000-0005-0000-0000-00004B760000}"/>
    <cellStyle name="Normal 8 2 5 2" xfId="15328" xr:uid="{00000000-0005-0000-0000-00004C760000}"/>
    <cellStyle name="Normal 8 2 5 2 2" xfId="15329" xr:uid="{00000000-0005-0000-0000-00004D760000}"/>
    <cellStyle name="Normal 8 2 5 2 2 2" xfId="28723" xr:uid="{00000000-0005-0000-0000-00004E760000}"/>
    <cellStyle name="Normal 8 2 5 2 2_CountryRegionMap" xfId="35499" xr:uid="{00000000-0005-0000-0000-00004F760000}"/>
    <cellStyle name="Normal 8 2 5 2 3" xfId="15330" xr:uid="{00000000-0005-0000-0000-000050760000}"/>
    <cellStyle name="Normal 8 2 5 2 3 2" xfId="28724" xr:uid="{00000000-0005-0000-0000-000051760000}"/>
    <cellStyle name="Normal 8 2 5 2 3_CountryRegionMap" xfId="35500" xr:uid="{00000000-0005-0000-0000-000052760000}"/>
    <cellStyle name="Normal 8 2 5 2 4" xfId="28725" xr:uid="{00000000-0005-0000-0000-000053760000}"/>
    <cellStyle name="Normal 8 2 5 2_Attribute (16-17)" xfId="15331" xr:uid="{00000000-0005-0000-0000-000054760000}"/>
    <cellStyle name="Normal 8 2 5 3" xfId="15332" xr:uid="{00000000-0005-0000-0000-000055760000}"/>
    <cellStyle name="Normal 8 2 5 3 2" xfId="28726" xr:uid="{00000000-0005-0000-0000-000056760000}"/>
    <cellStyle name="Normal 8 2 5 3_CountryRegionMap" xfId="35501" xr:uid="{00000000-0005-0000-0000-000057760000}"/>
    <cellStyle name="Normal 8 2 5 4" xfId="28727" xr:uid="{00000000-0005-0000-0000-000058760000}"/>
    <cellStyle name="Normal 8 2 5 5" xfId="28728" xr:uid="{00000000-0005-0000-0000-000059760000}"/>
    <cellStyle name="Normal 8 2 5 6" xfId="28729" xr:uid="{00000000-0005-0000-0000-00005A760000}"/>
    <cellStyle name="Normal 8 2 5 7" xfId="28730" xr:uid="{00000000-0005-0000-0000-00005B760000}"/>
    <cellStyle name="Normal 8 2 5_Attribute (16-17)" xfId="15333" xr:uid="{00000000-0005-0000-0000-00005C760000}"/>
    <cellStyle name="Normal 8 2 6" xfId="15334" xr:uid="{00000000-0005-0000-0000-00005D760000}"/>
    <cellStyle name="Normal 8 2 6 2" xfId="15335" xr:uid="{00000000-0005-0000-0000-00005E760000}"/>
    <cellStyle name="Normal 8 2 6 2 2" xfId="15336" xr:uid="{00000000-0005-0000-0000-00005F760000}"/>
    <cellStyle name="Normal 8 2 6 2 2 2" xfId="28731" xr:uid="{00000000-0005-0000-0000-000060760000}"/>
    <cellStyle name="Normal 8 2 6 2 2_CountryRegionMap" xfId="35502" xr:uid="{00000000-0005-0000-0000-000061760000}"/>
    <cellStyle name="Normal 8 2 6 2 3" xfId="15337" xr:uid="{00000000-0005-0000-0000-000062760000}"/>
    <cellStyle name="Normal 8 2 6 2 3 2" xfId="28732" xr:uid="{00000000-0005-0000-0000-000063760000}"/>
    <cellStyle name="Normal 8 2 6 2 3_CountryRegionMap" xfId="35503" xr:uid="{00000000-0005-0000-0000-000064760000}"/>
    <cellStyle name="Normal 8 2 6 2 4" xfId="28733" xr:uid="{00000000-0005-0000-0000-000065760000}"/>
    <cellStyle name="Normal 8 2 6 2_Attribute (16-17)" xfId="15338" xr:uid="{00000000-0005-0000-0000-000066760000}"/>
    <cellStyle name="Normal 8 2 6 3" xfId="15339" xr:uid="{00000000-0005-0000-0000-000067760000}"/>
    <cellStyle name="Normal 8 2 6 3 2" xfId="28734" xr:uid="{00000000-0005-0000-0000-000068760000}"/>
    <cellStyle name="Normal 8 2 6 3_CountryRegionMap" xfId="35504" xr:uid="{00000000-0005-0000-0000-000069760000}"/>
    <cellStyle name="Normal 8 2 6 4" xfId="28735" xr:uid="{00000000-0005-0000-0000-00006A760000}"/>
    <cellStyle name="Normal 8 2 6 5" xfId="28736" xr:uid="{00000000-0005-0000-0000-00006B760000}"/>
    <cellStyle name="Normal 8 2 6 6" xfId="28737" xr:uid="{00000000-0005-0000-0000-00006C760000}"/>
    <cellStyle name="Normal 8 2 6 7" xfId="28738" xr:uid="{00000000-0005-0000-0000-00006D760000}"/>
    <cellStyle name="Normal 8 2 6_Attribute (16-17)" xfId="15340" xr:uid="{00000000-0005-0000-0000-00006E760000}"/>
    <cellStyle name="Normal 8 2 7" xfId="15341" xr:uid="{00000000-0005-0000-0000-00006F760000}"/>
    <cellStyle name="Normal 8 2 8" xfId="15342" xr:uid="{00000000-0005-0000-0000-000070760000}"/>
    <cellStyle name="Normal 8 2 8 2" xfId="15343" xr:uid="{00000000-0005-0000-0000-000071760000}"/>
    <cellStyle name="Normal 8 2 8 2 2" xfId="15344" xr:uid="{00000000-0005-0000-0000-000072760000}"/>
    <cellStyle name="Normal 8 2 8 2 2 2" xfId="28739" xr:uid="{00000000-0005-0000-0000-000073760000}"/>
    <cellStyle name="Normal 8 2 8 2 2_CountryRegionMap" xfId="35505" xr:uid="{00000000-0005-0000-0000-000074760000}"/>
    <cellStyle name="Normal 8 2 8 2 3" xfId="15345" xr:uid="{00000000-0005-0000-0000-000075760000}"/>
    <cellStyle name="Normal 8 2 8 2 3 2" xfId="28740" xr:uid="{00000000-0005-0000-0000-000076760000}"/>
    <cellStyle name="Normal 8 2 8 2 3_CountryRegionMap" xfId="35506" xr:uid="{00000000-0005-0000-0000-000077760000}"/>
    <cellStyle name="Normal 8 2 8 2 4" xfId="28741" xr:uid="{00000000-0005-0000-0000-000078760000}"/>
    <cellStyle name="Normal 8 2 8 2_Attribute (16-17)" xfId="15346" xr:uid="{00000000-0005-0000-0000-000079760000}"/>
    <cellStyle name="Normal 8 2 8 3" xfId="15347" xr:uid="{00000000-0005-0000-0000-00007A760000}"/>
    <cellStyle name="Normal 8 2 8 3 2" xfId="28742" xr:uid="{00000000-0005-0000-0000-00007B760000}"/>
    <cellStyle name="Normal 8 2 8 3_CountryRegionMap" xfId="35507" xr:uid="{00000000-0005-0000-0000-00007C760000}"/>
    <cellStyle name="Normal 8 2 8 4" xfId="28743" xr:uid="{00000000-0005-0000-0000-00007D760000}"/>
    <cellStyle name="Normal 8 2 8_Attribute (16-17)" xfId="15348" xr:uid="{00000000-0005-0000-0000-00007E760000}"/>
    <cellStyle name="Normal 8 2 9" xfId="15349" xr:uid="{00000000-0005-0000-0000-00007F760000}"/>
    <cellStyle name="Normal 8 2 9 2" xfId="15350" xr:uid="{00000000-0005-0000-0000-000080760000}"/>
    <cellStyle name="Normal 8 2 9 2 2" xfId="15351" xr:uid="{00000000-0005-0000-0000-000081760000}"/>
    <cellStyle name="Normal 8 2 9 2 2 2" xfId="28744" xr:uid="{00000000-0005-0000-0000-000082760000}"/>
    <cellStyle name="Normal 8 2 9 2 2_CountryRegionMap" xfId="35508" xr:uid="{00000000-0005-0000-0000-000083760000}"/>
    <cellStyle name="Normal 8 2 9 2 3" xfId="15352" xr:uid="{00000000-0005-0000-0000-000084760000}"/>
    <cellStyle name="Normal 8 2 9 2 3 2" xfId="28745" xr:uid="{00000000-0005-0000-0000-000085760000}"/>
    <cellStyle name="Normal 8 2 9 2 3_CountryRegionMap" xfId="35509" xr:uid="{00000000-0005-0000-0000-000086760000}"/>
    <cellStyle name="Normal 8 2 9 2 4" xfId="28746" xr:uid="{00000000-0005-0000-0000-000087760000}"/>
    <cellStyle name="Normal 8 2 9 2_Attribute (16-17)" xfId="15353" xr:uid="{00000000-0005-0000-0000-000088760000}"/>
    <cellStyle name="Normal 8 2 9 3" xfId="15354" xr:uid="{00000000-0005-0000-0000-000089760000}"/>
    <cellStyle name="Normal 8 2 9 3 2" xfId="28747" xr:uid="{00000000-0005-0000-0000-00008A760000}"/>
    <cellStyle name="Normal 8 2 9 3_CountryRegionMap" xfId="35510" xr:uid="{00000000-0005-0000-0000-00008B760000}"/>
    <cellStyle name="Normal 8 2 9 4" xfId="15355" xr:uid="{00000000-0005-0000-0000-00008C760000}"/>
    <cellStyle name="Normal 8 2 9 4 2" xfId="28748" xr:uid="{00000000-0005-0000-0000-00008D760000}"/>
    <cellStyle name="Normal 8 2 9 4_CountryRegionMap" xfId="35511" xr:uid="{00000000-0005-0000-0000-00008E760000}"/>
    <cellStyle name="Normal 8 2 9 5" xfId="28749" xr:uid="{00000000-0005-0000-0000-00008F760000}"/>
    <cellStyle name="Normal 8 2 9_Attribute (16-17)" xfId="15356" xr:uid="{00000000-0005-0000-0000-000090760000}"/>
    <cellStyle name="Normal 8 2_Attribute" xfId="18095" xr:uid="{00000000-0005-0000-0000-000091760000}"/>
    <cellStyle name="Normal 8 3" xfId="15357" xr:uid="{00000000-0005-0000-0000-000092760000}"/>
    <cellStyle name="Normal 8 3 10" xfId="28750" xr:uid="{00000000-0005-0000-0000-000093760000}"/>
    <cellStyle name="Normal 8 3 2" xfId="15358" xr:uid="{00000000-0005-0000-0000-000094760000}"/>
    <cellStyle name="Normal 8 3 2 2" xfId="15359" xr:uid="{00000000-0005-0000-0000-000095760000}"/>
    <cellStyle name="Normal 8 3 2 2 2" xfId="15360" xr:uid="{00000000-0005-0000-0000-000096760000}"/>
    <cellStyle name="Normal 8 3 2 2 2 2" xfId="28751" xr:uid="{00000000-0005-0000-0000-000097760000}"/>
    <cellStyle name="Normal 8 3 2 2 2_CountryRegionMap" xfId="35512" xr:uid="{00000000-0005-0000-0000-000098760000}"/>
    <cellStyle name="Normal 8 3 2 2 3" xfId="15361" xr:uid="{00000000-0005-0000-0000-000099760000}"/>
    <cellStyle name="Normal 8 3 2 2 3 2" xfId="28752" xr:uid="{00000000-0005-0000-0000-00009A760000}"/>
    <cellStyle name="Normal 8 3 2 2 3_CountryRegionMap" xfId="35513" xr:uid="{00000000-0005-0000-0000-00009B760000}"/>
    <cellStyle name="Normal 8 3 2 2 4" xfId="28753" xr:uid="{00000000-0005-0000-0000-00009C760000}"/>
    <cellStyle name="Normal 8 3 2 2_Attribute (16-17)" xfId="15362" xr:uid="{00000000-0005-0000-0000-00009D760000}"/>
    <cellStyle name="Normal 8 3 2 3" xfId="15363" xr:uid="{00000000-0005-0000-0000-00009E760000}"/>
    <cellStyle name="Normal 8 3 2 3 2" xfId="28754" xr:uid="{00000000-0005-0000-0000-00009F760000}"/>
    <cellStyle name="Normal 8 3 2 3_CountryRegionMap" xfId="35514" xr:uid="{00000000-0005-0000-0000-0000A0760000}"/>
    <cellStyle name="Normal 8 3 2 4" xfId="28755" xr:uid="{00000000-0005-0000-0000-0000A1760000}"/>
    <cellStyle name="Normal 8 3 2 5" xfId="28756" xr:uid="{00000000-0005-0000-0000-0000A2760000}"/>
    <cellStyle name="Normal 8 3 2 6" xfId="28757" xr:uid="{00000000-0005-0000-0000-0000A3760000}"/>
    <cellStyle name="Normal 8 3 2 7" xfId="28758" xr:uid="{00000000-0005-0000-0000-0000A4760000}"/>
    <cellStyle name="Normal 8 3 2_Attribute (16-17)" xfId="15364" xr:uid="{00000000-0005-0000-0000-0000A5760000}"/>
    <cellStyle name="Normal 8 3 3" xfId="15365" xr:uid="{00000000-0005-0000-0000-0000A6760000}"/>
    <cellStyle name="Normal 8 3 3 2" xfId="15366" xr:uid="{00000000-0005-0000-0000-0000A7760000}"/>
    <cellStyle name="Normal 8 3 3 2 2" xfId="15367" xr:uid="{00000000-0005-0000-0000-0000A8760000}"/>
    <cellStyle name="Normal 8 3 3 2 2 2" xfId="28759" xr:uid="{00000000-0005-0000-0000-0000A9760000}"/>
    <cellStyle name="Normal 8 3 3 2 2_CountryRegionMap" xfId="35515" xr:uid="{00000000-0005-0000-0000-0000AA760000}"/>
    <cellStyle name="Normal 8 3 3 2 3" xfId="15368" xr:uid="{00000000-0005-0000-0000-0000AB760000}"/>
    <cellStyle name="Normal 8 3 3 2 3 2" xfId="28760" xr:uid="{00000000-0005-0000-0000-0000AC760000}"/>
    <cellStyle name="Normal 8 3 3 2 3_CountryRegionMap" xfId="35516" xr:uid="{00000000-0005-0000-0000-0000AD760000}"/>
    <cellStyle name="Normal 8 3 3 2 4" xfId="28761" xr:uid="{00000000-0005-0000-0000-0000AE760000}"/>
    <cellStyle name="Normal 8 3 3 2_Attribute (16-17)" xfId="15369" xr:uid="{00000000-0005-0000-0000-0000AF760000}"/>
    <cellStyle name="Normal 8 3 3 3" xfId="15370" xr:uid="{00000000-0005-0000-0000-0000B0760000}"/>
    <cellStyle name="Normal 8 3 3 3 2" xfId="28762" xr:uid="{00000000-0005-0000-0000-0000B1760000}"/>
    <cellStyle name="Normal 8 3 3 3_CountryRegionMap" xfId="35517" xr:uid="{00000000-0005-0000-0000-0000B2760000}"/>
    <cellStyle name="Normal 8 3 3 4" xfId="28763" xr:uid="{00000000-0005-0000-0000-0000B3760000}"/>
    <cellStyle name="Normal 8 3 3 5" xfId="28764" xr:uid="{00000000-0005-0000-0000-0000B4760000}"/>
    <cellStyle name="Normal 8 3 3 6" xfId="28765" xr:uid="{00000000-0005-0000-0000-0000B5760000}"/>
    <cellStyle name="Normal 8 3 3 7" xfId="28766" xr:uid="{00000000-0005-0000-0000-0000B6760000}"/>
    <cellStyle name="Normal 8 3 3_Attribute (16-17)" xfId="15371" xr:uid="{00000000-0005-0000-0000-0000B7760000}"/>
    <cellStyle name="Normal 8 3 4" xfId="15372" xr:uid="{00000000-0005-0000-0000-0000B8760000}"/>
    <cellStyle name="Normal 8 3 4 2" xfId="15373" xr:uid="{00000000-0005-0000-0000-0000B9760000}"/>
    <cellStyle name="Normal 8 3 4 2 2" xfId="15374" xr:uid="{00000000-0005-0000-0000-0000BA760000}"/>
    <cellStyle name="Normal 8 3 4 2 2 2" xfId="28767" xr:uid="{00000000-0005-0000-0000-0000BB760000}"/>
    <cellStyle name="Normal 8 3 4 2 2_CountryRegionMap" xfId="35518" xr:uid="{00000000-0005-0000-0000-0000BC760000}"/>
    <cellStyle name="Normal 8 3 4 2 3" xfId="15375" xr:uid="{00000000-0005-0000-0000-0000BD760000}"/>
    <cellStyle name="Normal 8 3 4 2 3 2" xfId="28768" xr:uid="{00000000-0005-0000-0000-0000BE760000}"/>
    <cellStyle name="Normal 8 3 4 2 3_CountryRegionMap" xfId="35519" xr:uid="{00000000-0005-0000-0000-0000BF760000}"/>
    <cellStyle name="Normal 8 3 4 2 4" xfId="28769" xr:uid="{00000000-0005-0000-0000-0000C0760000}"/>
    <cellStyle name="Normal 8 3 4 2_Attribute (16-17)" xfId="15376" xr:uid="{00000000-0005-0000-0000-0000C1760000}"/>
    <cellStyle name="Normal 8 3 4 3" xfId="15377" xr:uid="{00000000-0005-0000-0000-0000C2760000}"/>
    <cellStyle name="Normal 8 3 4 3 2" xfId="28770" xr:uid="{00000000-0005-0000-0000-0000C3760000}"/>
    <cellStyle name="Normal 8 3 4 3_CountryRegionMap" xfId="35520" xr:uid="{00000000-0005-0000-0000-0000C4760000}"/>
    <cellStyle name="Normal 8 3 4 4" xfId="28771" xr:uid="{00000000-0005-0000-0000-0000C5760000}"/>
    <cellStyle name="Normal 8 3 4 5" xfId="28772" xr:uid="{00000000-0005-0000-0000-0000C6760000}"/>
    <cellStyle name="Normal 8 3 4 6" xfId="28773" xr:uid="{00000000-0005-0000-0000-0000C7760000}"/>
    <cellStyle name="Normal 8 3 4 7" xfId="28774" xr:uid="{00000000-0005-0000-0000-0000C8760000}"/>
    <cellStyle name="Normal 8 3 4_Attribute (16-17)" xfId="15378" xr:uid="{00000000-0005-0000-0000-0000C9760000}"/>
    <cellStyle name="Normal 8 3 5" xfId="15379" xr:uid="{00000000-0005-0000-0000-0000CA760000}"/>
    <cellStyle name="Normal 8 3 6" xfId="15380" xr:uid="{00000000-0005-0000-0000-0000CB760000}"/>
    <cellStyle name="Normal 8 3 6 2" xfId="15381" xr:uid="{00000000-0005-0000-0000-0000CC760000}"/>
    <cellStyle name="Normal 8 3 6 2 2" xfId="15382" xr:uid="{00000000-0005-0000-0000-0000CD760000}"/>
    <cellStyle name="Normal 8 3 6 2 2 2" xfId="28775" xr:uid="{00000000-0005-0000-0000-0000CE760000}"/>
    <cellStyle name="Normal 8 3 6 2 2_CountryRegionMap" xfId="35521" xr:uid="{00000000-0005-0000-0000-0000CF760000}"/>
    <cellStyle name="Normal 8 3 6 2 3" xfId="15383" xr:uid="{00000000-0005-0000-0000-0000D0760000}"/>
    <cellStyle name="Normal 8 3 6 2 3 2" xfId="28776" xr:uid="{00000000-0005-0000-0000-0000D1760000}"/>
    <cellStyle name="Normal 8 3 6 2 3_CountryRegionMap" xfId="35522" xr:uid="{00000000-0005-0000-0000-0000D2760000}"/>
    <cellStyle name="Normal 8 3 6 2 4" xfId="28777" xr:uid="{00000000-0005-0000-0000-0000D3760000}"/>
    <cellStyle name="Normal 8 3 6 2_Attribute (16-17)" xfId="15384" xr:uid="{00000000-0005-0000-0000-0000D4760000}"/>
    <cellStyle name="Normal 8 3 6 3" xfId="15385" xr:uid="{00000000-0005-0000-0000-0000D5760000}"/>
    <cellStyle name="Normal 8 3 6 3 2" xfId="28778" xr:uid="{00000000-0005-0000-0000-0000D6760000}"/>
    <cellStyle name="Normal 8 3 6 3_CountryRegionMap" xfId="35523" xr:uid="{00000000-0005-0000-0000-0000D7760000}"/>
    <cellStyle name="Normal 8 3 6 4" xfId="28779" xr:uid="{00000000-0005-0000-0000-0000D8760000}"/>
    <cellStyle name="Normal 8 3 6_Attribute (16-17)" xfId="15386" xr:uid="{00000000-0005-0000-0000-0000D9760000}"/>
    <cellStyle name="Normal 8 3 7" xfId="15387" xr:uid="{00000000-0005-0000-0000-0000DA760000}"/>
    <cellStyle name="Normal 8 3 7 2" xfId="15388" xr:uid="{00000000-0005-0000-0000-0000DB760000}"/>
    <cellStyle name="Normal 8 3 7 2 2" xfId="15389" xr:uid="{00000000-0005-0000-0000-0000DC760000}"/>
    <cellStyle name="Normal 8 3 7 2 2 2" xfId="28780" xr:uid="{00000000-0005-0000-0000-0000DD760000}"/>
    <cellStyle name="Normal 8 3 7 2 2_CountryRegionMap" xfId="35524" xr:uid="{00000000-0005-0000-0000-0000DE760000}"/>
    <cellStyle name="Normal 8 3 7 2 3" xfId="15390" xr:uid="{00000000-0005-0000-0000-0000DF760000}"/>
    <cellStyle name="Normal 8 3 7 2 3 2" xfId="28781" xr:uid="{00000000-0005-0000-0000-0000E0760000}"/>
    <cellStyle name="Normal 8 3 7 2 3_CountryRegionMap" xfId="35525" xr:uid="{00000000-0005-0000-0000-0000E1760000}"/>
    <cellStyle name="Normal 8 3 7 2 4" xfId="28782" xr:uid="{00000000-0005-0000-0000-0000E2760000}"/>
    <cellStyle name="Normal 8 3 7 2_Attribute (16-17)" xfId="15391" xr:uid="{00000000-0005-0000-0000-0000E3760000}"/>
    <cellStyle name="Normal 8 3 7 3" xfId="15392" xr:uid="{00000000-0005-0000-0000-0000E4760000}"/>
    <cellStyle name="Normal 8 3 7 3 2" xfId="28783" xr:uid="{00000000-0005-0000-0000-0000E5760000}"/>
    <cellStyle name="Normal 8 3 7 3_CountryRegionMap" xfId="35526" xr:uid="{00000000-0005-0000-0000-0000E6760000}"/>
    <cellStyle name="Normal 8 3 7 4" xfId="15393" xr:uid="{00000000-0005-0000-0000-0000E7760000}"/>
    <cellStyle name="Normal 8 3 7 4 2" xfId="28784" xr:uid="{00000000-0005-0000-0000-0000E8760000}"/>
    <cellStyle name="Normal 8 3 7 4_CountryRegionMap" xfId="35527" xr:uid="{00000000-0005-0000-0000-0000E9760000}"/>
    <cellStyle name="Normal 8 3 7 5" xfId="28785" xr:uid="{00000000-0005-0000-0000-0000EA760000}"/>
    <cellStyle name="Normal 8 3 7_Attribute (16-17)" xfId="15394" xr:uid="{00000000-0005-0000-0000-0000EB760000}"/>
    <cellStyle name="Normal 8 3 8" xfId="15395" xr:uid="{00000000-0005-0000-0000-0000EC760000}"/>
    <cellStyle name="Normal 8 3 8 2" xfId="15396" xr:uid="{00000000-0005-0000-0000-0000ED760000}"/>
    <cellStyle name="Normal 8 3 8 2 2" xfId="28786" xr:uid="{00000000-0005-0000-0000-0000EE760000}"/>
    <cellStyle name="Normal 8 3 8 2_CountryRegionMap" xfId="35528" xr:uid="{00000000-0005-0000-0000-0000EF760000}"/>
    <cellStyle name="Normal 8 3 8 3" xfId="15397" xr:uid="{00000000-0005-0000-0000-0000F0760000}"/>
    <cellStyle name="Normal 8 3 8 3 2" xfId="28787" xr:uid="{00000000-0005-0000-0000-0000F1760000}"/>
    <cellStyle name="Normal 8 3 8 3_CountryRegionMap" xfId="35529" xr:uid="{00000000-0005-0000-0000-0000F2760000}"/>
    <cellStyle name="Normal 8 3 8 4" xfId="28788" xr:uid="{00000000-0005-0000-0000-0000F3760000}"/>
    <cellStyle name="Normal 8 3 8_Attribute (16-17)" xfId="15398" xr:uid="{00000000-0005-0000-0000-0000F4760000}"/>
    <cellStyle name="Normal 8 3 9" xfId="15399" xr:uid="{00000000-0005-0000-0000-0000F5760000}"/>
    <cellStyle name="Normal 8 3 9 2" xfId="28789" xr:uid="{00000000-0005-0000-0000-0000F6760000}"/>
    <cellStyle name="Normal 8 3 9_CountryRegionMap" xfId="35530" xr:uid="{00000000-0005-0000-0000-0000F7760000}"/>
    <cellStyle name="Normal 8 3_Attribute (16-17)" xfId="15400" xr:uid="{00000000-0005-0000-0000-0000F8760000}"/>
    <cellStyle name="Normal 8 4" xfId="15401" xr:uid="{00000000-0005-0000-0000-0000F9760000}"/>
    <cellStyle name="Normal 8 4 10" xfId="28790" xr:uid="{00000000-0005-0000-0000-0000FA760000}"/>
    <cellStyle name="Normal 8 4 2" xfId="15402" xr:uid="{00000000-0005-0000-0000-0000FB760000}"/>
    <cellStyle name="Normal 8 4 2 2" xfId="15403" xr:uid="{00000000-0005-0000-0000-0000FC760000}"/>
    <cellStyle name="Normal 8 4 2 2 2" xfId="15404" xr:uid="{00000000-0005-0000-0000-0000FD760000}"/>
    <cellStyle name="Normal 8 4 2 2 2 2" xfId="28791" xr:uid="{00000000-0005-0000-0000-0000FE760000}"/>
    <cellStyle name="Normal 8 4 2 2 2_CountryRegionMap" xfId="35531" xr:uid="{00000000-0005-0000-0000-0000FF760000}"/>
    <cellStyle name="Normal 8 4 2 2 3" xfId="15405" xr:uid="{00000000-0005-0000-0000-000000770000}"/>
    <cellStyle name="Normal 8 4 2 2 3 2" xfId="28792" xr:uid="{00000000-0005-0000-0000-000001770000}"/>
    <cellStyle name="Normal 8 4 2 2 3_CountryRegionMap" xfId="35532" xr:uid="{00000000-0005-0000-0000-000002770000}"/>
    <cellStyle name="Normal 8 4 2 2 4" xfId="28793" xr:uid="{00000000-0005-0000-0000-000003770000}"/>
    <cellStyle name="Normal 8 4 2 2_Attribute (16-17)" xfId="15406" xr:uid="{00000000-0005-0000-0000-000004770000}"/>
    <cellStyle name="Normal 8 4 2 3" xfId="15407" xr:uid="{00000000-0005-0000-0000-000005770000}"/>
    <cellStyle name="Normal 8 4 2 3 2" xfId="28794" xr:uid="{00000000-0005-0000-0000-000006770000}"/>
    <cellStyle name="Normal 8 4 2 3_CountryRegionMap" xfId="35533" xr:uid="{00000000-0005-0000-0000-000007770000}"/>
    <cellStyle name="Normal 8 4 2 4" xfId="28795" xr:uid="{00000000-0005-0000-0000-000008770000}"/>
    <cellStyle name="Normal 8 4 2 5" xfId="28796" xr:uid="{00000000-0005-0000-0000-000009770000}"/>
    <cellStyle name="Normal 8 4 2 6" xfId="28797" xr:uid="{00000000-0005-0000-0000-00000A770000}"/>
    <cellStyle name="Normal 8 4 2 7" xfId="28798" xr:uid="{00000000-0005-0000-0000-00000B770000}"/>
    <cellStyle name="Normal 8 4 2_Attribute (16-17)" xfId="15408" xr:uid="{00000000-0005-0000-0000-00000C770000}"/>
    <cellStyle name="Normal 8 4 3" xfId="15409" xr:uid="{00000000-0005-0000-0000-00000D770000}"/>
    <cellStyle name="Normal 8 4 3 2" xfId="15410" xr:uid="{00000000-0005-0000-0000-00000E770000}"/>
    <cellStyle name="Normal 8 4 3 2 2" xfId="15411" xr:uid="{00000000-0005-0000-0000-00000F770000}"/>
    <cellStyle name="Normal 8 4 3 2 2 2" xfId="28799" xr:uid="{00000000-0005-0000-0000-000010770000}"/>
    <cellStyle name="Normal 8 4 3 2 2_CountryRegionMap" xfId="35534" xr:uid="{00000000-0005-0000-0000-000011770000}"/>
    <cellStyle name="Normal 8 4 3 2 3" xfId="15412" xr:uid="{00000000-0005-0000-0000-000012770000}"/>
    <cellStyle name="Normal 8 4 3 2 3 2" xfId="28800" xr:uid="{00000000-0005-0000-0000-000013770000}"/>
    <cellStyle name="Normal 8 4 3 2 3_CountryRegionMap" xfId="35535" xr:uid="{00000000-0005-0000-0000-000014770000}"/>
    <cellStyle name="Normal 8 4 3 2 4" xfId="28801" xr:uid="{00000000-0005-0000-0000-000015770000}"/>
    <cellStyle name="Normal 8 4 3 2_Attribute (16-17)" xfId="15413" xr:uid="{00000000-0005-0000-0000-000016770000}"/>
    <cellStyle name="Normal 8 4 3 3" xfId="15414" xr:uid="{00000000-0005-0000-0000-000017770000}"/>
    <cellStyle name="Normal 8 4 3 3 2" xfId="28802" xr:uid="{00000000-0005-0000-0000-000018770000}"/>
    <cellStyle name="Normal 8 4 3 3_CountryRegionMap" xfId="35536" xr:uid="{00000000-0005-0000-0000-000019770000}"/>
    <cellStyle name="Normal 8 4 3 4" xfId="28803" xr:uid="{00000000-0005-0000-0000-00001A770000}"/>
    <cellStyle name="Normal 8 4 3 5" xfId="28804" xr:uid="{00000000-0005-0000-0000-00001B770000}"/>
    <cellStyle name="Normal 8 4 3 6" xfId="28805" xr:uid="{00000000-0005-0000-0000-00001C770000}"/>
    <cellStyle name="Normal 8 4 3 7" xfId="28806" xr:uid="{00000000-0005-0000-0000-00001D770000}"/>
    <cellStyle name="Normal 8 4 3_Attribute (16-17)" xfId="15415" xr:uid="{00000000-0005-0000-0000-00001E770000}"/>
    <cellStyle name="Normal 8 4 4" xfId="15416" xr:uid="{00000000-0005-0000-0000-00001F770000}"/>
    <cellStyle name="Normal 8 4 4 2" xfId="15417" xr:uid="{00000000-0005-0000-0000-000020770000}"/>
    <cellStyle name="Normal 8 4 4 2 2" xfId="15418" xr:uid="{00000000-0005-0000-0000-000021770000}"/>
    <cellStyle name="Normal 8 4 4 2 2 2" xfId="28807" xr:uid="{00000000-0005-0000-0000-000022770000}"/>
    <cellStyle name="Normal 8 4 4 2 2_CountryRegionMap" xfId="35537" xr:uid="{00000000-0005-0000-0000-000023770000}"/>
    <cellStyle name="Normal 8 4 4 2 3" xfId="15419" xr:uid="{00000000-0005-0000-0000-000024770000}"/>
    <cellStyle name="Normal 8 4 4 2 3 2" xfId="28808" xr:uid="{00000000-0005-0000-0000-000025770000}"/>
    <cellStyle name="Normal 8 4 4 2 3_CountryRegionMap" xfId="35538" xr:uid="{00000000-0005-0000-0000-000026770000}"/>
    <cellStyle name="Normal 8 4 4 2 4" xfId="28809" xr:uid="{00000000-0005-0000-0000-000027770000}"/>
    <cellStyle name="Normal 8 4 4 2_Attribute (16-17)" xfId="15420" xr:uid="{00000000-0005-0000-0000-000028770000}"/>
    <cellStyle name="Normal 8 4 4 3" xfId="15421" xr:uid="{00000000-0005-0000-0000-000029770000}"/>
    <cellStyle name="Normal 8 4 4 3 2" xfId="28810" xr:uid="{00000000-0005-0000-0000-00002A770000}"/>
    <cellStyle name="Normal 8 4 4 3_CountryRegionMap" xfId="35539" xr:uid="{00000000-0005-0000-0000-00002B770000}"/>
    <cellStyle name="Normal 8 4 4 4" xfId="28811" xr:uid="{00000000-0005-0000-0000-00002C770000}"/>
    <cellStyle name="Normal 8 4 4 5" xfId="28812" xr:uid="{00000000-0005-0000-0000-00002D770000}"/>
    <cellStyle name="Normal 8 4 4 6" xfId="28813" xr:uid="{00000000-0005-0000-0000-00002E770000}"/>
    <cellStyle name="Normal 8 4 4 7" xfId="28814" xr:uid="{00000000-0005-0000-0000-00002F770000}"/>
    <cellStyle name="Normal 8 4 4_Attribute (16-17)" xfId="15422" xr:uid="{00000000-0005-0000-0000-000030770000}"/>
    <cellStyle name="Normal 8 4 5" xfId="15423" xr:uid="{00000000-0005-0000-0000-000031770000}"/>
    <cellStyle name="Normal 8 4 6" xfId="15424" xr:uid="{00000000-0005-0000-0000-000032770000}"/>
    <cellStyle name="Normal 8 4 6 2" xfId="15425" xr:uid="{00000000-0005-0000-0000-000033770000}"/>
    <cellStyle name="Normal 8 4 6 2 2" xfId="15426" xr:uid="{00000000-0005-0000-0000-000034770000}"/>
    <cellStyle name="Normal 8 4 6 2 2 2" xfId="28815" xr:uid="{00000000-0005-0000-0000-000035770000}"/>
    <cellStyle name="Normal 8 4 6 2 2_CountryRegionMap" xfId="35540" xr:uid="{00000000-0005-0000-0000-000036770000}"/>
    <cellStyle name="Normal 8 4 6 2 3" xfId="15427" xr:uid="{00000000-0005-0000-0000-000037770000}"/>
    <cellStyle name="Normal 8 4 6 2 3 2" xfId="28816" xr:uid="{00000000-0005-0000-0000-000038770000}"/>
    <cellStyle name="Normal 8 4 6 2 3_CountryRegionMap" xfId="35541" xr:uid="{00000000-0005-0000-0000-000039770000}"/>
    <cellStyle name="Normal 8 4 6 2 4" xfId="28817" xr:uid="{00000000-0005-0000-0000-00003A770000}"/>
    <cellStyle name="Normal 8 4 6 2_Attribute (16-17)" xfId="15428" xr:uid="{00000000-0005-0000-0000-00003B770000}"/>
    <cellStyle name="Normal 8 4 6 3" xfId="15429" xr:uid="{00000000-0005-0000-0000-00003C770000}"/>
    <cellStyle name="Normal 8 4 6 3 2" xfId="28818" xr:uid="{00000000-0005-0000-0000-00003D770000}"/>
    <cellStyle name="Normal 8 4 6 3_CountryRegionMap" xfId="35542" xr:uid="{00000000-0005-0000-0000-00003E770000}"/>
    <cellStyle name="Normal 8 4 6 4" xfId="28819" xr:uid="{00000000-0005-0000-0000-00003F770000}"/>
    <cellStyle name="Normal 8 4 6_Attribute (16-17)" xfId="15430" xr:uid="{00000000-0005-0000-0000-000040770000}"/>
    <cellStyle name="Normal 8 4 7" xfId="15431" xr:uid="{00000000-0005-0000-0000-000041770000}"/>
    <cellStyle name="Normal 8 4 7 2" xfId="15432" xr:uid="{00000000-0005-0000-0000-000042770000}"/>
    <cellStyle name="Normal 8 4 7 2 2" xfId="15433" xr:uid="{00000000-0005-0000-0000-000043770000}"/>
    <cellStyle name="Normal 8 4 7 2 2 2" xfId="28820" xr:uid="{00000000-0005-0000-0000-000044770000}"/>
    <cellStyle name="Normal 8 4 7 2 2_CountryRegionMap" xfId="35543" xr:uid="{00000000-0005-0000-0000-000045770000}"/>
    <cellStyle name="Normal 8 4 7 2 3" xfId="15434" xr:uid="{00000000-0005-0000-0000-000046770000}"/>
    <cellStyle name="Normal 8 4 7 2 3 2" xfId="28821" xr:uid="{00000000-0005-0000-0000-000047770000}"/>
    <cellStyle name="Normal 8 4 7 2 3_CountryRegionMap" xfId="35544" xr:uid="{00000000-0005-0000-0000-000048770000}"/>
    <cellStyle name="Normal 8 4 7 2 4" xfId="28822" xr:uid="{00000000-0005-0000-0000-000049770000}"/>
    <cellStyle name="Normal 8 4 7 2_Attribute (16-17)" xfId="15435" xr:uid="{00000000-0005-0000-0000-00004A770000}"/>
    <cellStyle name="Normal 8 4 7 3" xfId="15436" xr:uid="{00000000-0005-0000-0000-00004B770000}"/>
    <cellStyle name="Normal 8 4 7 3 2" xfId="28823" xr:uid="{00000000-0005-0000-0000-00004C770000}"/>
    <cellStyle name="Normal 8 4 7 3_CountryRegionMap" xfId="35545" xr:uid="{00000000-0005-0000-0000-00004D770000}"/>
    <cellStyle name="Normal 8 4 7 4" xfId="15437" xr:uid="{00000000-0005-0000-0000-00004E770000}"/>
    <cellStyle name="Normal 8 4 7 4 2" xfId="28824" xr:uid="{00000000-0005-0000-0000-00004F770000}"/>
    <cellStyle name="Normal 8 4 7 4_CountryRegionMap" xfId="35546" xr:uid="{00000000-0005-0000-0000-000050770000}"/>
    <cellStyle name="Normal 8 4 7 5" xfId="28825" xr:uid="{00000000-0005-0000-0000-000051770000}"/>
    <cellStyle name="Normal 8 4 7_Attribute (16-17)" xfId="15438" xr:uid="{00000000-0005-0000-0000-000052770000}"/>
    <cellStyle name="Normal 8 4 8" xfId="15439" xr:uid="{00000000-0005-0000-0000-000053770000}"/>
    <cellStyle name="Normal 8 4 8 2" xfId="15440" xr:uid="{00000000-0005-0000-0000-000054770000}"/>
    <cellStyle name="Normal 8 4 8 2 2" xfId="28826" xr:uid="{00000000-0005-0000-0000-000055770000}"/>
    <cellStyle name="Normal 8 4 8 2_CountryRegionMap" xfId="35547" xr:uid="{00000000-0005-0000-0000-000056770000}"/>
    <cellStyle name="Normal 8 4 8 3" xfId="15441" xr:uid="{00000000-0005-0000-0000-000057770000}"/>
    <cellStyle name="Normal 8 4 8 3 2" xfId="28827" xr:uid="{00000000-0005-0000-0000-000058770000}"/>
    <cellStyle name="Normal 8 4 8 3_CountryRegionMap" xfId="35548" xr:uid="{00000000-0005-0000-0000-000059770000}"/>
    <cellStyle name="Normal 8 4 8 4" xfId="28828" xr:uid="{00000000-0005-0000-0000-00005A770000}"/>
    <cellStyle name="Normal 8 4 8_Attribute (16-17)" xfId="15442" xr:uid="{00000000-0005-0000-0000-00005B770000}"/>
    <cellStyle name="Normal 8 4 9" xfId="15443" xr:uid="{00000000-0005-0000-0000-00005C770000}"/>
    <cellStyle name="Normal 8 4 9 2" xfId="28829" xr:uid="{00000000-0005-0000-0000-00005D770000}"/>
    <cellStyle name="Normal 8 4 9_CountryRegionMap" xfId="35549" xr:uid="{00000000-0005-0000-0000-00005E770000}"/>
    <cellStyle name="Normal 8 4_Attribute (16-17)" xfId="15444" xr:uid="{00000000-0005-0000-0000-00005F770000}"/>
    <cellStyle name="Normal 8 5" xfId="15445" xr:uid="{00000000-0005-0000-0000-000060770000}"/>
    <cellStyle name="Normal 8 5 10" xfId="28830" xr:uid="{00000000-0005-0000-0000-000061770000}"/>
    <cellStyle name="Normal 8 5 2" xfId="15446" xr:uid="{00000000-0005-0000-0000-000062770000}"/>
    <cellStyle name="Normal 8 5 2 2" xfId="15447" xr:uid="{00000000-0005-0000-0000-000063770000}"/>
    <cellStyle name="Normal 8 5 2 2 2" xfId="28831" xr:uid="{00000000-0005-0000-0000-000064770000}"/>
    <cellStyle name="Normal 8 5 2 2_CountryRegionMap" xfId="35550" xr:uid="{00000000-0005-0000-0000-000065770000}"/>
    <cellStyle name="Normal 8 5 2 3" xfId="15448" xr:uid="{00000000-0005-0000-0000-000066770000}"/>
    <cellStyle name="Normal 8 5 2 3 2" xfId="28832" xr:uid="{00000000-0005-0000-0000-000067770000}"/>
    <cellStyle name="Normal 8 5 2 3_CountryRegionMap" xfId="35551" xr:uid="{00000000-0005-0000-0000-000068770000}"/>
    <cellStyle name="Normal 8 5 2 4" xfId="28833" xr:uid="{00000000-0005-0000-0000-000069770000}"/>
    <cellStyle name="Normal 8 5 2_Attribute (16-17)" xfId="15449" xr:uid="{00000000-0005-0000-0000-00006A770000}"/>
    <cellStyle name="Normal 8 5 3" xfId="15450" xr:uid="{00000000-0005-0000-0000-00006B770000}"/>
    <cellStyle name="Normal 8 5 3 2" xfId="15451" xr:uid="{00000000-0005-0000-0000-00006C770000}"/>
    <cellStyle name="Normal 8 5 3 2 2" xfId="28834" xr:uid="{00000000-0005-0000-0000-00006D770000}"/>
    <cellStyle name="Normal 8 5 3 2_CountryRegionMap" xfId="35552" xr:uid="{00000000-0005-0000-0000-00006E770000}"/>
    <cellStyle name="Normal 8 5 3 3" xfId="15452" xr:uid="{00000000-0005-0000-0000-00006F770000}"/>
    <cellStyle name="Normal 8 5 3 3 2" xfId="28835" xr:uid="{00000000-0005-0000-0000-000070770000}"/>
    <cellStyle name="Normal 8 5 3 3_CountryRegionMap" xfId="35553" xr:uid="{00000000-0005-0000-0000-000071770000}"/>
    <cellStyle name="Normal 8 5 3 4" xfId="28836" xr:uid="{00000000-0005-0000-0000-000072770000}"/>
    <cellStyle name="Normal 8 5 3_Attribute (16-17)" xfId="15453" xr:uid="{00000000-0005-0000-0000-000073770000}"/>
    <cellStyle name="Normal 8 5 4" xfId="15454" xr:uid="{00000000-0005-0000-0000-000074770000}"/>
    <cellStyle name="Normal 8 5 4 2" xfId="28837" xr:uid="{00000000-0005-0000-0000-000075770000}"/>
    <cellStyle name="Normal 8 5 4_CountryRegionMap" xfId="35554" xr:uid="{00000000-0005-0000-0000-000076770000}"/>
    <cellStyle name="Normal 8 5 5" xfId="15455" xr:uid="{00000000-0005-0000-0000-000077770000}"/>
    <cellStyle name="Normal 8 5 5 2" xfId="28838" xr:uid="{00000000-0005-0000-0000-000078770000}"/>
    <cellStyle name="Normal 8 5 5_CountryRegionMap" xfId="35555" xr:uid="{00000000-0005-0000-0000-000079770000}"/>
    <cellStyle name="Normal 8 5 6" xfId="28839" xr:uid="{00000000-0005-0000-0000-00007A770000}"/>
    <cellStyle name="Normal 8 5 7" xfId="28840" xr:uid="{00000000-0005-0000-0000-00007B770000}"/>
    <cellStyle name="Normal 8 5 8" xfId="28841" xr:uid="{00000000-0005-0000-0000-00007C770000}"/>
    <cellStyle name="Normal 8 5 9" xfId="28842" xr:uid="{00000000-0005-0000-0000-00007D770000}"/>
    <cellStyle name="Normal 8 5_Attribute (16-17)" xfId="15456" xr:uid="{00000000-0005-0000-0000-00007E770000}"/>
    <cellStyle name="Normal 8 6" xfId="15457" xr:uid="{00000000-0005-0000-0000-00007F770000}"/>
    <cellStyle name="Normal 8 6 2" xfId="15458" xr:uid="{00000000-0005-0000-0000-000080770000}"/>
    <cellStyle name="Normal 8 6 2 2" xfId="15459" xr:uid="{00000000-0005-0000-0000-000081770000}"/>
    <cellStyle name="Normal 8 6 2 2 2" xfId="28843" xr:uid="{00000000-0005-0000-0000-000082770000}"/>
    <cellStyle name="Normal 8 6 2 2_CountryRegionMap" xfId="35556" xr:uid="{00000000-0005-0000-0000-000083770000}"/>
    <cellStyle name="Normal 8 6 2 3" xfId="15460" xr:uid="{00000000-0005-0000-0000-000084770000}"/>
    <cellStyle name="Normal 8 6 2 3 2" xfId="28844" xr:uid="{00000000-0005-0000-0000-000085770000}"/>
    <cellStyle name="Normal 8 6 2 3_CountryRegionMap" xfId="35557" xr:uid="{00000000-0005-0000-0000-000086770000}"/>
    <cellStyle name="Normal 8 6 2 4" xfId="28845" xr:uid="{00000000-0005-0000-0000-000087770000}"/>
    <cellStyle name="Normal 8 6 2_Attribute (16-17)" xfId="15461" xr:uid="{00000000-0005-0000-0000-000088770000}"/>
    <cellStyle name="Normal 8 6 3" xfId="15462" xr:uid="{00000000-0005-0000-0000-000089770000}"/>
    <cellStyle name="Normal 8 6 3 2" xfId="28846" xr:uid="{00000000-0005-0000-0000-00008A770000}"/>
    <cellStyle name="Normal 8 6 3_CountryRegionMap" xfId="35558" xr:uid="{00000000-0005-0000-0000-00008B770000}"/>
    <cellStyle name="Normal 8 6 4" xfId="28847" xr:uid="{00000000-0005-0000-0000-00008C770000}"/>
    <cellStyle name="Normal 8 6 5" xfId="28848" xr:uid="{00000000-0005-0000-0000-00008D770000}"/>
    <cellStyle name="Normal 8 6 6" xfId="28849" xr:uid="{00000000-0005-0000-0000-00008E770000}"/>
    <cellStyle name="Normal 8 6 7" xfId="28850" xr:uid="{00000000-0005-0000-0000-00008F770000}"/>
    <cellStyle name="Normal 8 6_Attribute (16-17)" xfId="15463" xr:uid="{00000000-0005-0000-0000-000090770000}"/>
    <cellStyle name="Normal 8 7" xfId="15464" xr:uid="{00000000-0005-0000-0000-000091770000}"/>
    <cellStyle name="Normal 8 7 2" xfId="15465" xr:uid="{00000000-0005-0000-0000-000092770000}"/>
    <cellStyle name="Normal 8 7 2 2" xfId="15466" xr:uid="{00000000-0005-0000-0000-000093770000}"/>
    <cellStyle name="Normal 8 7 2 2 2" xfId="28851" xr:uid="{00000000-0005-0000-0000-000094770000}"/>
    <cellStyle name="Normal 8 7 2 2_CountryRegionMap" xfId="35559" xr:uid="{00000000-0005-0000-0000-000095770000}"/>
    <cellStyle name="Normal 8 7 2 3" xfId="15467" xr:uid="{00000000-0005-0000-0000-000096770000}"/>
    <cellStyle name="Normal 8 7 2 3 2" xfId="28852" xr:uid="{00000000-0005-0000-0000-000097770000}"/>
    <cellStyle name="Normal 8 7 2 3_CountryRegionMap" xfId="35560" xr:uid="{00000000-0005-0000-0000-000098770000}"/>
    <cellStyle name="Normal 8 7 2 4" xfId="28853" xr:uid="{00000000-0005-0000-0000-000099770000}"/>
    <cellStyle name="Normal 8 7 2_Attribute (16-17)" xfId="15468" xr:uid="{00000000-0005-0000-0000-00009A770000}"/>
    <cellStyle name="Normal 8 7 3" xfId="15469" xr:uid="{00000000-0005-0000-0000-00009B770000}"/>
    <cellStyle name="Normal 8 7 3 2" xfId="28854" xr:uid="{00000000-0005-0000-0000-00009C770000}"/>
    <cellStyle name="Normal 8 7 3_CountryRegionMap" xfId="35561" xr:uid="{00000000-0005-0000-0000-00009D770000}"/>
    <cellStyle name="Normal 8 7 4" xfId="28855" xr:uid="{00000000-0005-0000-0000-00009E770000}"/>
    <cellStyle name="Normal 8 7 5" xfId="28856" xr:uid="{00000000-0005-0000-0000-00009F770000}"/>
    <cellStyle name="Normal 8 7 6" xfId="28857" xr:uid="{00000000-0005-0000-0000-0000A0770000}"/>
    <cellStyle name="Normal 8 7 7" xfId="28858" xr:uid="{00000000-0005-0000-0000-0000A1770000}"/>
    <cellStyle name="Normal 8 7_Attribute (16-17)" xfId="15470" xr:uid="{00000000-0005-0000-0000-0000A2770000}"/>
    <cellStyle name="Normal 8 8" xfId="15471" xr:uid="{00000000-0005-0000-0000-0000A3770000}"/>
    <cellStyle name="Normal 8 9" xfId="15472" xr:uid="{00000000-0005-0000-0000-0000A4770000}"/>
    <cellStyle name="Normal 8 9 2" xfId="15473" xr:uid="{00000000-0005-0000-0000-0000A5770000}"/>
    <cellStyle name="Normal 8 9 2 2" xfId="15474" xr:uid="{00000000-0005-0000-0000-0000A6770000}"/>
    <cellStyle name="Normal 8 9 2 2 2" xfId="28859" xr:uid="{00000000-0005-0000-0000-0000A7770000}"/>
    <cellStyle name="Normal 8 9 2 2_CountryRegionMap" xfId="35562" xr:uid="{00000000-0005-0000-0000-0000A8770000}"/>
    <cellStyle name="Normal 8 9 2 3" xfId="15475" xr:uid="{00000000-0005-0000-0000-0000A9770000}"/>
    <cellStyle name="Normal 8 9 2 3 2" xfId="28860" xr:uid="{00000000-0005-0000-0000-0000AA770000}"/>
    <cellStyle name="Normal 8 9 2 3_CountryRegionMap" xfId="35563" xr:uid="{00000000-0005-0000-0000-0000AB770000}"/>
    <cellStyle name="Normal 8 9 2 4" xfId="28861" xr:uid="{00000000-0005-0000-0000-0000AC770000}"/>
    <cellStyle name="Normal 8 9 2_Attribute (16-17)" xfId="15476" xr:uid="{00000000-0005-0000-0000-0000AD770000}"/>
    <cellStyle name="Normal 8 9 3" xfId="15477" xr:uid="{00000000-0005-0000-0000-0000AE770000}"/>
    <cellStyle name="Normal 8 9 3 2" xfId="28862" xr:uid="{00000000-0005-0000-0000-0000AF770000}"/>
    <cellStyle name="Normal 8 9 3_CountryRegionMap" xfId="35564" xr:uid="{00000000-0005-0000-0000-0000B0770000}"/>
    <cellStyle name="Normal 8 9 4" xfId="28863" xr:uid="{00000000-0005-0000-0000-0000B1770000}"/>
    <cellStyle name="Normal 8 9_Attribute (16-17)" xfId="15478" xr:uid="{00000000-0005-0000-0000-0000B2770000}"/>
    <cellStyle name="Normal 8_Attribute" xfId="18094" xr:uid="{00000000-0005-0000-0000-0000B3770000}"/>
    <cellStyle name="Normal 8_CountryRegionMap" xfId="18150" xr:uid="{00000000-0005-0000-0000-0000B4770000}"/>
    <cellStyle name="Normal 8_CountryRegionMap_1" xfId="31218" xr:uid="{00000000-0005-0000-0000-0000B5770000}"/>
    <cellStyle name="Normal 80" xfId="18117" xr:uid="{00000000-0005-0000-0000-0000B6770000}"/>
    <cellStyle name="Normal 80 2" xfId="28864" xr:uid="{00000000-0005-0000-0000-0000B7770000}"/>
    <cellStyle name="Normal 80 3" xfId="28865" xr:uid="{00000000-0005-0000-0000-0000B8770000}"/>
    <cellStyle name="Normal 80 4" xfId="28866" xr:uid="{00000000-0005-0000-0000-0000B9770000}"/>
    <cellStyle name="Normal 80_Attribute" xfId="31367" xr:uid="{00000000-0005-0000-0000-0000BA770000}"/>
    <cellStyle name="Normal 81" xfId="18118" xr:uid="{00000000-0005-0000-0000-0000BB770000}"/>
    <cellStyle name="Normal 81 2" xfId="28867" xr:uid="{00000000-0005-0000-0000-0000BC770000}"/>
    <cellStyle name="Normal 81 3" xfId="28868" xr:uid="{00000000-0005-0000-0000-0000BD770000}"/>
    <cellStyle name="Normal 81_Attribute" xfId="31368" xr:uid="{00000000-0005-0000-0000-0000BE770000}"/>
    <cellStyle name="Normal 82" xfId="18119" xr:uid="{00000000-0005-0000-0000-0000BF770000}"/>
    <cellStyle name="Normal 82 2" xfId="28869" xr:uid="{00000000-0005-0000-0000-0000C0770000}"/>
    <cellStyle name="Normal 82_Attribute" xfId="31369" xr:uid="{00000000-0005-0000-0000-0000C1770000}"/>
    <cellStyle name="Normal 83" xfId="18120" xr:uid="{00000000-0005-0000-0000-0000C2770000}"/>
    <cellStyle name="Normal 83 2" xfId="28870" xr:uid="{00000000-0005-0000-0000-0000C3770000}"/>
    <cellStyle name="Normal 83_Attribute" xfId="31370" xr:uid="{00000000-0005-0000-0000-0000C4770000}"/>
    <cellStyle name="Normal 84" xfId="18121" xr:uid="{00000000-0005-0000-0000-0000C5770000}"/>
    <cellStyle name="Normal 84 2" xfId="28871" xr:uid="{00000000-0005-0000-0000-0000C6770000}"/>
    <cellStyle name="Normal 84_Attribute" xfId="31371" xr:uid="{00000000-0005-0000-0000-0000C7770000}"/>
    <cellStyle name="Normal 85" xfId="18122" xr:uid="{00000000-0005-0000-0000-0000C8770000}"/>
    <cellStyle name="Normal 85 2" xfId="28872" xr:uid="{00000000-0005-0000-0000-0000C9770000}"/>
    <cellStyle name="Normal 85_Attribute" xfId="31372" xr:uid="{00000000-0005-0000-0000-0000CA770000}"/>
    <cellStyle name="Normal 86" xfId="18123" xr:uid="{00000000-0005-0000-0000-0000CB770000}"/>
    <cellStyle name="Normal 86 2" xfId="28873" xr:uid="{00000000-0005-0000-0000-0000CC770000}"/>
    <cellStyle name="Normal 86_Attribute" xfId="31373" xr:uid="{00000000-0005-0000-0000-0000CD770000}"/>
    <cellStyle name="Normal 87" xfId="18124" xr:uid="{00000000-0005-0000-0000-0000CE770000}"/>
    <cellStyle name="Normal 87 2" xfId="28874" xr:uid="{00000000-0005-0000-0000-0000CF770000}"/>
    <cellStyle name="Normal 87_Attribute" xfId="31374" xr:uid="{00000000-0005-0000-0000-0000D0770000}"/>
    <cellStyle name="Normal 88" xfId="18125" xr:uid="{00000000-0005-0000-0000-0000D1770000}"/>
    <cellStyle name="Normal 88 2" xfId="28875" xr:uid="{00000000-0005-0000-0000-0000D2770000}"/>
    <cellStyle name="Normal 88_Attribute" xfId="31375" xr:uid="{00000000-0005-0000-0000-0000D3770000}"/>
    <cellStyle name="Normal 89" xfId="18126" xr:uid="{00000000-0005-0000-0000-0000D4770000}"/>
    <cellStyle name="Normal 89 2" xfId="28876" xr:uid="{00000000-0005-0000-0000-0000D5770000}"/>
    <cellStyle name="Normal 89_Attribute" xfId="31376" xr:uid="{00000000-0005-0000-0000-0000D6770000}"/>
    <cellStyle name="Normal 9" xfId="213" xr:uid="{00000000-0005-0000-0000-0000D7770000}"/>
    <cellStyle name="Normal 9 10" xfId="15479" xr:uid="{00000000-0005-0000-0000-0000D8770000}"/>
    <cellStyle name="Normal 9 10 2" xfId="15480" xr:uid="{00000000-0005-0000-0000-0000D9770000}"/>
    <cellStyle name="Normal 9 10 2 2" xfId="15481" xr:uid="{00000000-0005-0000-0000-0000DA770000}"/>
    <cellStyle name="Normal 9 10 2 2 2" xfId="28877" xr:uid="{00000000-0005-0000-0000-0000DB770000}"/>
    <cellStyle name="Normal 9 10 2 2_CountryRegionMap" xfId="35565" xr:uid="{00000000-0005-0000-0000-0000DC770000}"/>
    <cellStyle name="Normal 9 10 2 3" xfId="15482" xr:uid="{00000000-0005-0000-0000-0000DD770000}"/>
    <cellStyle name="Normal 9 10 2 3 2" xfId="28878" xr:uid="{00000000-0005-0000-0000-0000DE770000}"/>
    <cellStyle name="Normal 9 10 2 3_CountryRegionMap" xfId="35566" xr:uid="{00000000-0005-0000-0000-0000DF770000}"/>
    <cellStyle name="Normal 9 10 2 4" xfId="28879" xr:uid="{00000000-0005-0000-0000-0000E0770000}"/>
    <cellStyle name="Normal 9 10 2_Attribute (16-17)" xfId="15483" xr:uid="{00000000-0005-0000-0000-0000E1770000}"/>
    <cellStyle name="Normal 9 10 3" xfId="15484" xr:uid="{00000000-0005-0000-0000-0000E2770000}"/>
    <cellStyle name="Normal 9 10 3 2" xfId="28880" xr:uid="{00000000-0005-0000-0000-0000E3770000}"/>
    <cellStyle name="Normal 9 10 3_CountryRegionMap" xfId="35567" xr:uid="{00000000-0005-0000-0000-0000E4770000}"/>
    <cellStyle name="Normal 9 10 4" xfId="15485" xr:uid="{00000000-0005-0000-0000-0000E5770000}"/>
    <cellStyle name="Normal 9 10 4 2" xfId="28881" xr:uid="{00000000-0005-0000-0000-0000E6770000}"/>
    <cellStyle name="Normal 9 10 4_CountryRegionMap" xfId="35568" xr:uid="{00000000-0005-0000-0000-0000E7770000}"/>
    <cellStyle name="Normal 9 10 5" xfId="28882" xr:uid="{00000000-0005-0000-0000-0000E8770000}"/>
    <cellStyle name="Normal 9 10_Attribute (16-17)" xfId="15486" xr:uid="{00000000-0005-0000-0000-0000E9770000}"/>
    <cellStyle name="Normal 9 11" xfId="15487" xr:uid="{00000000-0005-0000-0000-0000EA770000}"/>
    <cellStyle name="Normal 9 11 2" xfId="15488" xr:uid="{00000000-0005-0000-0000-0000EB770000}"/>
    <cellStyle name="Normal 9 11 2 2" xfId="28883" xr:uid="{00000000-0005-0000-0000-0000EC770000}"/>
    <cellStyle name="Normal 9 11 2_CountryRegionMap" xfId="35569" xr:uid="{00000000-0005-0000-0000-0000ED770000}"/>
    <cellStyle name="Normal 9 11 3" xfId="15489" xr:uid="{00000000-0005-0000-0000-0000EE770000}"/>
    <cellStyle name="Normal 9 11 3 2" xfId="28884" xr:uid="{00000000-0005-0000-0000-0000EF770000}"/>
    <cellStyle name="Normal 9 11 3_CountryRegionMap" xfId="35570" xr:uid="{00000000-0005-0000-0000-0000F0770000}"/>
    <cellStyle name="Normal 9 11 4" xfId="28885" xr:uid="{00000000-0005-0000-0000-0000F1770000}"/>
    <cellStyle name="Normal 9 11_Attribute (16-17)" xfId="15490" xr:uid="{00000000-0005-0000-0000-0000F2770000}"/>
    <cellStyle name="Normal 9 12" xfId="15491" xr:uid="{00000000-0005-0000-0000-0000F3770000}"/>
    <cellStyle name="Normal 9 12 2" xfId="28886" xr:uid="{00000000-0005-0000-0000-0000F4770000}"/>
    <cellStyle name="Normal 9 12_CountryRegionMap" xfId="35571" xr:uid="{00000000-0005-0000-0000-0000F5770000}"/>
    <cellStyle name="Normal 9 13" xfId="28887" xr:uid="{00000000-0005-0000-0000-0000F6770000}"/>
    <cellStyle name="Normal 9 14" xfId="28888" xr:uid="{00000000-0005-0000-0000-0000F7770000}"/>
    <cellStyle name="Normal 9 15" xfId="28889" xr:uid="{00000000-0005-0000-0000-0000F8770000}"/>
    <cellStyle name="Normal 9 16" xfId="28890" xr:uid="{00000000-0005-0000-0000-0000F9770000}"/>
    <cellStyle name="Normal 9 17" xfId="28891" xr:uid="{00000000-0005-0000-0000-0000FA770000}"/>
    <cellStyle name="Normal 9 18" xfId="28892" xr:uid="{00000000-0005-0000-0000-0000FB770000}"/>
    <cellStyle name="Normal 9 2" xfId="272" xr:uid="{00000000-0005-0000-0000-0000FC770000}"/>
    <cellStyle name="Normal 9 2 10" xfId="15492" xr:uid="{00000000-0005-0000-0000-0000FD770000}"/>
    <cellStyle name="Normal 9 2 10 2" xfId="15493" xr:uid="{00000000-0005-0000-0000-0000FE770000}"/>
    <cellStyle name="Normal 9 2 10 2 2" xfId="28893" xr:uid="{00000000-0005-0000-0000-0000FF770000}"/>
    <cellStyle name="Normal 9 2 10 2_CountryRegionMap" xfId="35572" xr:uid="{00000000-0005-0000-0000-000000780000}"/>
    <cellStyle name="Normal 9 2 10 3" xfId="15494" xr:uid="{00000000-0005-0000-0000-000001780000}"/>
    <cellStyle name="Normal 9 2 10 3 2" xfId="28894" xr:uid="{00000000-0005-0000-0000-000002780000}"/>
    <cellStyle name="Normal 9 2 10 3_CountryRegionMap" xfId="35573" xr:uid="{00000000-0005-0000-0000-000003780000}"/>
    <cellStyle name="Normal 9 2 10 4" xfId="28895" xr:uid="{00000000-0005-0000-0000-000004780000}"/>
    <cellStyle name="Normal 9 2 10_Attribute (16-17)" xfId="15495" xr:uid="{00000000-0005-0000-0000-000005780000}"/>
    <cellStyle name="Normal 9 2 11" xfId="15496" xr:uid="{00000000-0005-0000-0000-000006780000}"/>
    <cellStyle name="Normal 9 2 11 2" xfId="28896" xr:uid="{00000000-0005-0000-0000-000007780000}"/>
    <cellStyle name="Normal 9 2 11_CountryRegionMap" xfId="35574" xr:uid="{00000000-0005-0000-0000-000008780000}"/>
    <cellStyle name="Normal 9 2 12" xfId="28897" xr:uid="{00000000-0005-0000-0000-000009780000}"/>
    <cellStyle name="Normal 9 2 13" xfId="28898" xr:uid="{00000000-0005-0000-0000-00000A780000}"/>
    <cellStyle name="Normal 9 2 14" xfId="28899" xr:uid="{00000000-0005-0000-0000-00000B780000}"/>
    <cellStyle name="Normal 9 2 15" xfId="28900" xr:uid="{00000000-0005-0000-0000-00000C780000}"/>
    <cellStyle name="Normal 9 2 16" xfId="28901" xr:uid="{00000000-0005-0000-0000-00000D780000}"/>
    <cellStyle name="Normal 9 2 17" xfId="28902" xr:uid="{00000000-0005-0000-0000-00000E780000}"/>
    <cellStyle name="Normal 9 2 2" xfId="15497" xr:uid="{00000000-0005-0000-0000-00000F780000}"/>
    <cellStyle name="Normal 9 2 2 10" xfId="28903" xr:uid="{00000000-0005-0000-0000-000010780000}"/>
    <cellStyle name="Normal 9 2 2 2" xfId="15498" xr:uid="{00000000-0005-0000-0000-000011780000}"/>
    <cellStyle name="Normal 9 2 2 2 2" xfId="15499" xr:uid="{00000000-0005-0000-0000-000012780000}"/>
    <cellStyle name="Normal 9 2 2 2 2 2" xfId="15500" xr:uid="{00000000-0005-0000-0000-000013780000}"/>
    <cellStyle name="Normal 9 2 2 2 2 2 2" xfId="28904" xr:uid="{00000000-0005-0000-0000-000014780000}"/>
    <cellStyle name="Normal 9 2 2 2 2 2_CountryRegionMap" xfId="35575" xr:uid="{00000000-0005-0000-0000-000015780000}"/>
    <cellStyle name="Normal 9 2 2 2 2 3" xfId="15501" xr:uid="{00000000-0005-0000-0000-000016780000}"/>
    <cellStyle name="Normal 9 2 2 2 2 3 2" xfId="28905" xr:uid="{00000000-0005-0000-0000-000017780000}"/>
    <cellStyle name="Normal 9 2 2 2 2 3_CountryRegionMap" xfId="35576" xr:uid="{00000000-0005-0000-0000-000018780000}"/>
    <cellStyle name="Normal 9 2 2 2 2 4" xfId="28906" xr:uid="{00000000-0005-0000-0000-000019780000}"/>
    <cellStyle name="Normal 9 2 2 2 2_Attribute (16-17)" xfId="15502" xr:uid="{00000000-0005-0000-0000-00001A780000}"/>
    <cellStyle name="Normal 9 2 2 2 3" xfId="15503" xr:uid="{00000000-0005-0000-0000-00001B780000}"/>
    <cellStyle name="Normal 9 2 2 2 3 2" xfId="28907" xr:uid="{00000000-0005-0000-0000-00001C780000}"/>
    <cellStyle name="Normal 9 2 2 2 3_CountryRegionMap" xfId="35577" xr:uid="{00000000-0005-0000-0000-00001D780000}"/>
    <cellStyle name="Normal 9 2 2 2 4" xfId="28908" xr:uid="{00000000-0005-0000-0000-00001E780000}"/>
    <cellStyle name="Normal 9 2 2 2 5" xfId="28909" xr:uid="{00000000-0005-0000-0000-00001F780000}"/>
    <cellStyle name="Normal 9 2 2 2 6" xfId="28910" xr:uid="{00000000-0005-0000-0000-000020780000}"/>
    <cellStyle name="Normal 9 2 2 2 7" xfId="28911" xr:uid="{00000000-0005-0000-0000-000021780000}"/>
    <cellStyle name="Normal 9 2 2 2_Attribute (16-17)" xfId="15504" xr:uid="{00000000-0005-0000-0000-000022780000}"/>
    <cellStyle name="Normal 9 2 2 3" xfId="15505" xr:uid="{00000000-0005-0000-0000-000023780000}"/>
    <cellStyle name="Normal 9 2 2 3 2" xfId="15506" xr:uid="{00000000-0005-0000-0000-000024780000}"/>
    <cellStyle name="Normal 9 2 2 3 2 2" xfId="15507" xr:uid="{00000000-0005-0000-0000-000025780000}"/>
    <cellStyle name="Normal 9 2 2 3 2 2 2" xfId="28912" xr:uid="{00000000-0005-0000-0000-000026780000}"/>
    <cellStyle name="Normal 9 2 2 3 2 2_CountryRegionMap" xfId="35578" xr:uid="{00000000-0005-0000-0000-000027780000}"/>
    <cellStyle name="Normal 9 2 2 3 2 3" xfId="15508" xr:uid="{00000000-0005-0000-0000-000028780000}"/>
    <cellStyle name="Normal 9 2 2 3 2 3 2" xfId="28913" xr:uid="{00000000-0005-0000-0000-000029780000}"/>
    <cellStyle name="Normal 9 2 2 3 2 3_CountryRegionMap" xfId="35579" xr:uid="{00000000-0005-0000-0000-00002A780000}"/>
    <cellStyle name="Normal 9 2 2 3 2 4" xfId="28914" xr:uid="{00000000-0005-0000-0000-00002B780000}"/>
    <cellStyle name="Normal 9 2 2 3 2_Attribute (16-17)" xfId="15509" xr:uid="{00000000-0005-0000-0000-00002C780000}"/>
    <cellStyle name="Normal 9 2 2 3 3" xfId="15510" xr:uid="{00000000-0005-0000-0000-00002D780000}"/>
    <cellStyle name="Normal 9 2 2 3 3 2" xfId="28915" xr:uid="{00000000-0005-0000-0000-00002E780000}"/>
    <cellStyle name="Normal 9 2 2 3 3_CountryRegionMap" xfId="35580" xr:uid="{00000000-0005-0000-0000-00002F780000}"/>
    <cellStyle name="Normal 9 2 2 3 4" xfId="28916" xr:uid="{00000000-0005-0000-0000-000030780000}"/>
    <cellStyle name="Normal 9 2 2 3 5" xfId="28917" xr:uid="{00000000-0005-0000-0000-000031780000}"/>
    <cellStyle name="Normal 9 2 2 3 6" xfId="28918" xr:uid="{00000000-0005-0000-0000-000032780000}"/>
    <cellStyle name="Normal 9 2 2 3 7" xfId="28919" xr:uid="{00000000-0005-0000-0000-000033780000}"/>
    <cellStyle name="Normal 9 2 2 3_Attribute (16-17)" xfId="15511" xr:uid="{00000000-0005-0000-0000-000034780000}"/>
    <cellStyle name="Normal 9 2 2 4" xfId="15512" xr:uid="{00000000-0005-0000-0000-000035780000}"/>
    <cellStyle name="Normal 9 2 2 4 2" xfId="15513" xr:uid="{00000000-0005-0000-0000-000036780000}"/>
    <cellStyle name="Normal 9 2 2 4 2 2" xfId="15514" xr:uid="{00000000-0005-0000-0000-000037780000}"/>
    <cellStyle name="Normal 9 2 2 4 2 2 2" xfId="28920" xr:uid="{00000000-0005-0000-0000-000038780000}"/>
    <cellStyle name="Normal 9 2 2 4 2 2_CountryRegionMap" xfId="35581" xr:uid="{00000000-0005-0000-0000-000039780000}"/>
    <cellStyle name="Normal 9 2 2 4 2 3" xfId="15515" xr:uid="{00000000-0005-0000-0000-00003A780000}"/>
    <cellStyle name="Normal 9 2 2 4 2 3 2" xfId="28921" xr:uid="{00000000-0005-0000-0000-00003B780000}"/>
    <cellStyle name="Normal 9 2 2 4 2 3_CountryRegionMap" xfId="35582" xr:uid="{00000000-0005-0000-0000-00003C780000}"/>
    <cellStyle name="Normal 9 2 2 4 2 4" xfId="28922" xr:uid="{00000000-0005-0000-0000-00003D780000}"/>
    <cellStyle name="Normal 9 2 2 4 2_Attribute (16-17)" xfId="15516" xr:uid="{00000000-0005-0000-0000-00003E780000}"/>
    <cellStyle name="Normal 9 2 2 4 3" xfId="15517" xr:uid="{00000000-0005-0000-0000-00003F780000}"/>
    <cellStyle name="Normal 9 2 2 4 3 2" xfId="28923" xr:uid="{00000000-0005-0000-0000-000040780000}"/>
    <cellStyle name="Normal 9 2 2 4 3_CountryRegionMap" xfId="35583" xr:uid="{00000000-0005-0000-0000-000041780000}"/>
    <cellStyle name="Normal 9 2 2 4 4" xfId="28924" xr:uid="{00000000-0005-0000-0000-000042780000}"/>
    <cellStyle name="Normal 9 2 2 4 5" xfId="28925" xr:uid="{00000000-0005-0000-0000-000043780000}"/>
    <cellStyle name="Normal 9 2 2 4 6" xfId="28926" xr:uid="{00000000-0005-0000-0000-000044780000}"/>
    <cellStyle name="Normal 9 2 2 4 7" xfId="28927" xr:uid="{00000000-0005-0000-0000-000045780000}"/>
    <cellStyle name="Normal 9 2 2 4_Attribute (16-17)" xfId="15518" xr:uid="{00000000-0005-0000-0000-000046780000}"/>
    <cellStyle name="Normal 9 2 2 5" xfId="15519" xr:uid="{00000000-0005-0000-0000-000047780000}"/>
    <cellStyle name="Normal 9 2 2 6" xfId="15520" xr:uid="{00000000-0005-0000-0000-000048780000}"/>
    <cellStyle name="Normal 9 2 2 6 2" xfId="15521" xr:uid="{00000000-0005-0000-0000-000049780000}"/>
    <cellStyle name="Normal 9 2 2 6 2 2" xfId="15522" xr:uid="{00000000-0005-0000-0000-00004A780000}"/>
    <cellStyle name="Normal 9 2 2 6 2 2 2" xfId="28928" xr:uid="{00000000-0005-0000-0000-00004B780000}"/>
    <cellStyle name="Normal 9 2 2 6 2 2_CountryRegionMap" xfId="35584" xr:uid="{00000000-0005-0000-0000-00004C780000}"/>
    <cellStyle name="Normal 9 2 2 6 2 3" xfId="15523" xr:uid="{00000000-0005-0000-0000-00004D780000}"/>
    <cellStyle name="Normal 9 2 2 6 2 3 2" xfId="28929" xr:uid="{00000000-0005-0000-0000-00004E780000}"/>
    <cellStyle name="Normal 9 2 2 6 2 3_CountryRegionMap" xfId="35585" xr:uid="{00000000-0005-0000-0000-00004F780000}"/>
    <cellStyle name="Normal 9 2 2 6 2 4" xfId="28930" xr:uid="{00000000-0005-0000-0000-000050780000}"/>
    <cellStyle name="Normal 9 2 2 6 2_Attribute (16-17)" xfId="15524" xr:uid="{00000000-0005-0000-0000-000051780000}"/>
    <cellStyle name="Normal 9 2 2 6 3" xfId="15525" xr:uid="{00000000-0005-0000-0000-000052780000}"/>
    <cellStyle name="Normal 9 2 2 6 3 2" xfId="28931" xr:uid="{00000000-0005-0000-0000-000053780000}"/>
    <cellStyle name="Normal 9 2 2 6 3_CountryRegionMap" xfId="35586" xr:uid="{00000000-0005-0000-0000-000054780000}"/>
    <cellStyle name="Normal 9 2 2 6 4" xfId="28932" xr:uid="{00000000-0005-0000-0000-000055780000}"/>
    <cellStyle name="Normal 9 2 2 6_Attribute (16-17)" xfId="15526" xr:uid="{00000000-0005-0000-0000-000056780000}"/>
    <cellStyle name="Normal 9 2 2 7" xfId="15527" xr:uid="{00000000-0005-0000-0000-000057780000}"/>
    <cellStyle name="Normal 9 2 2 7 2" xfId="15528" xr:uid="{00000000-0005-0000-0000-000058780000}"/>
    <cellStyle name="Normal 9 2 2 7 2 2" xfId="15529" xr:uid="{00000000-0005-0000-0000-000059780000}"/>
    <cellStyle name="Normal 9 2 2 7 2 2 2" xfId="28933" xr:uid="{00000000-0005-0000-0000-00005A780000}"/>
    <cellStyle name="Normal 9 2 2 7 2 2_CountryRegionMap" xfId="35587" xr:uid="{00000000-0005-0000-0000-00005B780000}"/>
    <cellStyle name="Normal 9 2 2 7 2 3" xfId="15530" xr:uid="{00000000-0005-0000-0000-00005C780000}"/>
    <cellStyle name="Normal 9 2 2 7 2 3 2" xfId="28934" xr:uid="{00000000-0005-0000-0000-00005D780000}"/>
    <cellStyle name="Normal 9 2 2 7 2 3_CountryRegionMap" xfId="35588" xr:uid="{00000000-0005-0000-0000-00005E780000}"/>
    <cellStyle name="Normal 9 2 2 7 2 4" xfId="28935" xr:uid="{00000000-0005-0000-0000-00005F780000}"/>
    <cellStyle name="Normal 9 2 2 7 2_Attribute (16-17)" xfId="15531" xr:uid="{00000000-0005-0000-0000-000060780000}"/>
    <cellStyle name="Normal 9 2 2 7 3" xfId="15532" xr:uid="{00000000-0005-0000-0000-000061780000}"/>
    <cellStyle name="Normal 9 2 2 7 3 2" xfId="28936" xr:uid="{00000000-0005-0000-0000-000062780000}"/>
    <cellStyle name="Normal 9 2 2 7 3_CountryRegionMap" xfId="35589" xr:uid="{00000000-0005-0000-0000-000063780000}"/>
    <cellStyle name="Normal 9 2 2 7 4" xfId="15533" xr:uid="{00000000-0005-0000-0000-000064780000}"/>
    <cellStyle name="Normal 9 2 2 7 4 2" xfId="28937" xr:uid="{00000000-0005-0000-0000-000065780000}"/>
    <cellStyle name="Normal 9 2 2 7 4_CountryRegionMap" xfId="35590" xr:uid="{00000000-0005-0000-0000-000066780000}"/>
    <cellStyle name="Normal 9 2 2 7 5" xfId="28938" xr:uid="{00000000-0005-0000-0000-000067780000}"/>
    <cellStyle name="Normal 9 2 2 7_Attribute (16-17)" xfId="15534" xr:uid="{00000000-0005-0000-0000-000068780000}"/>
    <cellStyle name="Normal 9 2 2 8" xfId="15535" xr:uid="{00000000-0005-0000-0000-000069780000}"/>
    <cellStyle name="Normal 9 2 2 8 2" xfId="15536" xr:uid="{00000000-0005-0000-0000-00006A780000}"/>
    <cellStyle name="Normal 9 2 2 8 2 2" xfId="28939" xr:uid="{00000000-0005-0000-0000-00006B780000}"/>
    <cellStyle name="Normal 9 2 2 8 2_CountryRegionMap" xfId="35591" xr:uid="{00000000-0005-0000-0000-00006C780000}"/>
    <cellStyle name="Normal 9 2 2 8 3" xfId="15537" xr:uid="{00000000-0005-0000-0000-00006D780000}"/>
    <cellStyle name="Normal 9 2 2 8 3 2" xfId="28940" xr:uid="{00000000-0005-0000-0000-00006E780000}"/>
    <cellStyle name="Normal 9 2 2 8 3_CountryRegionMap" xfId="35592" xr:uid="{00000000-0005-0000-0000-00006F780000}"/>
    <cellStyle name="Normal 9 2 2 8 4" xfId="28941" xr:uid="{00000000-0005-0000-0000-000070780000}"/>
    <cellStyle name="Normal 9 2 2 8_Attribute (16-17)" xfId="15538" xr:uid="{00000000-0005-0000-0000-000071780000}"/>
    <cellStyle name="Normal 9 2 2 9" xfId="15539" xr:uid="{00000000-0005-0000-0000-000072780000}"/>
    <cellStyle name="Normal 9 2 2 9 2" xfId="28942" xr:uid="{00000000-0005-0000-0000-000073780000}"/>
    <cellStyle name="Normal 9 2 2 9_CountryRegionMap" xfId="35593" xr:uid="{00000000-0005-0000-0000-000074780000}"/>
    <cellStyle name="Normal 9 2 2_Attribute (16-17)" xfId="15540" xr:uid="{00000000-0005-0000-0000-000075780000}"/>
    <cellStyle name="Normal 9 2 3" xfId="15541" xr:uid="{00000000-0005-0000-0000-000076780000}"/>
    <cellStyle name="Normal 9 2 3 10" xfId="28943" xr:uid="{00000000-0005-0000-0000-000077780000}"/>
    <cellStyle name="Normal 9 2 3 2" xfId="15542" xr:uid="{00000000-0005-0000-0000-000078780000}"/>
    <cellStyle name="Normal 9 2 3 2 2" xfId="15543" xr:uid="{00000000-0005-0000-0000-000079780000}"/>
    <cellStyle name="Normal 9 2 3 2 2 2" xfId="15544" xr:uid="{00000000-0005-0000-0000-00007A780000}"/>
    <cellStyle name="Normal 9 2 3 2 2 2 2" xfId="28944" xr:uid="{00000000-0005-0000-0000-00007B780000}"/>
    <cellStyle name="Normal 9 2 3 2 2 2_CountryRegionMap" xfId="35594" xr:uid="{00000000-0005-0000-0000-00007C780000}"/>
    <cellStyle name="Normal 9 2 3 2 2 3" xfId="15545" xr:uid="{00000000-0005-0000-0000-00007D780000}"/>
    <cellStyle name="Normal 9 2 3 2 2 3 2" xfId="28945" xr:uid="{00000000-0005-0000-0000-00007E780000}"/>
    <cellStyle name="Normal 9 2 3 2 2 3_CountryRegionMap" xfId="35595" xr:uid="{00000000-0005-0000-0000-00007F780000}"/>
    <cellStyle name="Normal 9 2 3 2 2 4" xfId="28946" xr:uid="{00000000-0005-0000-0000-000080780000}"/>
    <cellStyle name="Normal 9 2 3 2 2_Attribute (16-17)" xfId="15546" xr:uid="{00000000-0005-0000-0000-000081780000}"/>
    <cellStyle name="Normal 9 2 3 2 3" xfId="15547" xr:uid="{00000000-0005-0000-0000-000082780000}"/>
    <cellStyle name="Normal 9 2 3 2 3 2" xfId="28947" xr:uid="{00000000-0005-0000-0000-000083780000}"/>
    <cellStyle name="Normal 9 2 3 2 3_CountryRegionMap" xfId="35596" xr:uid="{00000000-0005-0000-0000-000084780000}"/>
    <cellStyle name="Normal 9 2 3 2 4" xfId="28948" xr:uid="{00000000-0005-0000-0000-000085780000}"/>
    <cellStyle name="Normal 9 2 3 2 5" xfId="28949" xr:uid="{00000000-0005-0000-0000-000086780000}"/>
    <cellStyle name="Normal 9 2 3 2 6" xfId="28950" xr:uid="{00000000-0005-0000-0000-000087780000}"/>
    <cellStyle name="Normal 9 2 3 2 7" xfId="28951" xr:uid="{00000000-0005-0000-0000-000088780000}"/>
    <cellStyle name="Normal 9 2 3 2_Attribute (16-17)" xfId="15548" xr:uid="{00000000-0005-0000-0000-000089780000}"/>
    <cellStyle name="Normal 9 2 3 3" xfId="15549" xr:uid="{00000000-0005-0000-0000-00008A780000}"/>
    <cellStyle name="Normal 9 2 3 3 2" xfId="15550" xr:uid="{00000000-0005-0000-0000-00008B780000}"/>
    <cellStyle name="Normal 9 2 3 3 2 2" xfId="15551" xr:uid="{00000000-0005-0000-0000-00008C780000}"/>
    <cellStyle name="Normal 9 2 3 3 2 2 2" xfId="28952" xr:uid="{00000000-0005-0000-0000-00008D780000}"/>
    <cellStyle name="Normal 9 2 3 3 2 2_CountryRegionMap" xfId="35597" xr:uid="{00000000-0005-0000-0000-00008E780000}"/>
    <cellStyle name="Normal 9 2 3 3 2 3" xfId="15552" xr:uid="{00000000-0005-0000-0000-00008F780000}"/>
    <cellStyle name="Normal 9 2 3 3 2 3 2" xfId="28953" xr:uid="{00000000-0005-0000-0000-000090780000}"/>
    <cellStyle name="Normal 9 2 3 3 2 3_CountryRegionMap" xfId="35598" xr:uid="{00000000-0005-0000-0000-000091780000}"/>
    <cellStyle name="Normal 9 2 3 3 2 4" xfId="28954" xr:uid="{00000000-0005-0000-0000-000092780000}"/>
    <cellStyle name="Normal 9 2 3 3 2_Attribute (16-17)" xfId="15553" xr:uid="{00000000-0005-0000-0000-000093780000}"/>
    <cellStyle name="Normal 9 2 3 3 3" xfId="15554" xr:uid="{00000000-0005-0000-0000-000094780000}"/>
    <cellStyle name="Normal 9 2 3 3 3 2" xfId="28955" xr:uid="{00000000-0005-0000-0000-000095780000}"/>
    <cellStyle name="Normal 9 2 3 3 3_CountryRegionMap" xfId="35599" xr:uid="{00000000-0005-0000-0000-000096780000}"/>
    <cellStyle name="Normal 9 2 3 3 4" xfId="28956" xr:uid="{00000000-0005-0000-0000-000097780000}"/>
    <cellStyle name="Normal 9 2 3 3 5" xfId="28957" xr:uid="{00000000-0005-0000-0000-000098780000}"/>
    <cellStyle name="Normal 9 2 3 3 6" xfId="28958" xr:uid="{00000000-0005-0000-0000-000099780000}"/>
    <cellStyle name="Normal 9 2 3 3 7" xfId="28959" xr:uid="{00000000-0005-0000-0000-00009A780000}"/>
    <cellStyle name="Normal 9 2 3 3_Attribute (16-17)" xfId="15555" xr:uid="{00000000-0005-0000-0000-00009B780000}"/>
    <cellStyle name="Normal 9 2 3 4" xfId="15556" xr:uid="{00000000-0005-0000-0000-00009C780000}"/>
    <cellStyle name="Normal 9 2 3 4 2" xfId="15557" xr:uid="{00000000-0005-0000-0000-00009D780000}"/>
    <cellStyle name="Normal 9 2 3 4 2 2" xfId="15558" xr:uid="{00000000-0005-0000-0000-00009E780000}"/>
    <cellStyle name="Normal 9 2 3 4 2 2 2" xfId="28960" xr:uid="{00000000-0005-0000-0000-00009F780000}"/>
    <cellStyle name="Normal 9 2 3 4 2 2_CountryRegionMap" xfId="35600" xr:uid="{00000000-0005-0000-0000-0000A0780000}"/>
    <cellStyle name="Normal 9 2 3 4 2 3" xfId="15559" xr:uid="{00000000-0005-0000-0000-0000A1780000}"/>
    <cellStyle name="Normal 9 2 3 4 2 3 2" xfId="28961" xr:uid="{00000000-0005-0000-0000-0000A2780000}"/>
    <cellStyle name="Normal 9 2 3 4 2 3_CountryRegionMap" xfId="35601" xr:uid="{00000000-0005-0000-0000-0000A3780000}"/>
    <cellStyle name="Normal 9 2 3 4 2 4" xfId="28962" xr:uid="{00000000-0005-0000-0000-0000A4780000}"/>
    <cellStyle name="Normal 9 2 3 4 2_Attribute (16-17)" xfId="15560" xr:uid="{00000000-0005-0000-0000-0000A5780000}"/>
    <cellStyle name="Normal 9 2 3 4 3" xfId="15561" xr:uid="{00000000-0005-0000-0000-0000A6780000}"/>
    <cellStyle name="Normal 9 2 3 4 3 2" xfId="28963" xr:uid="{00000000-0005-0000-0000-0000A7780000}"/>
    <cellStyle name="Normal 9 2 3 4 3_CountryRegionMap" xfId="35602" xr:uid="{00000000-0005-0000-0000-0000A8780000}"/>
    <cellStyle name="Normal 9 2 3 4 4" xfId="28964" xr:uid="{00000000-0005-0000-0000-0000A9780000}"/>
    <cellStyle name="Normal 9 2 3 4 5" xfId="28965" xr:uid="{00000000-0005-0000-0000-0000AA780000}"/>
    <cellStyle name="Normal 9 2 3 4 6" xfId="28966" xr:uid="{00000000-0005-0000-0000-0000AB780000}"/>
    <cellStyle name="Normal 9 2 3 4 7" xfId="28967" xr:uid="{00000000-0005-0000-0000-0000AC780000}"/>
    <cellStyle name="Normal 9 2 3 4_Attribute (16-17)" xfId="15562" xr:uid="{00000000-0005-0000-0000-0000AD780000}"/>
    <cellStyle name="Normal 9 2 3 5" xfId="15563" xr:uid="{00000000-0005-0000-0000-0000AE780000}"/>
    <cellStyle name="Normal 9 2 3 6" xfId="15564" xr:uid="{00000000-0005-0000-0000-0000AF780000}"/>
    <cellStyle name="Normal 9 2 3 6 2" xfId="15565" xr:uid="{00000000-0005-0000-0000-0000B0780000}"/>
    <cellStyle name="Normal 9 2 3 6 2 2" xfId="15566" xr:uid="{00000000-0005-0000-0000-0000B1780000}"/>
    <cellStyle name="Normal 9 2 3 6 2 2 2" xfId="28968" xr:uid="{00000000-0005-0000-0000-0000B2780000}"/>
    <cellStyle name="Normal 9 2 3 6 2 2_CountryRegionMap" xfId="35603" xr:uid="{00000000-0005-0000-0000-0000B3780000}"/>
    <cellStyle name="Normal 9 2 3 6 2 3" xfId="15567" xr:uid="{00000000-0005-0000-0000-0000B4780000}"/>
    <cellStyle name="Normal 9 2 3 6 2 3 2" xfId="28969" xr:uid="{00000000-0005-0000-0000-0000B5780000}"/>
    <cellStyle name="Normal 9 2 3 6 2 3_CountryRegionMap" xfId="35604" xr:uid="{00000000-0005-0000-0000-0000B6780000}"/>
    <cellStyle name="Normal 9 2 3 6 2 4" xfId="28970" xr:uid="{00000000-0005-0000-0000-0000B7780000}"/>
    <cellStyle name="Normal 9 2 3 6 2_Attribute (16-17)" xfId="15568" xr:uid="{00000000-0005-0000-0000-0000B8780000}"/>
    <cellStyle name="Normal 9 2 3 6 3" xfId="15569" xr:uid="{00000000-0005-0000-0000-0000B9780000}"/>
    <cellStyle name="Normal 9 2 3 6 3 2" xfId="28971" xr:uid="{00000000-0005-0000-0000-0000BA780000}"/>
    <cellStyle name="Normal 9 2 3 6 3_CountryRegionMap" xfId="35605" xr:uid="{00000000-0005-0000-0000-0000BB780000}"/>
    <cellStyle name="Normal 9 2 3 6 4" xfId="28972" xr:uid="{00000000-0005-0000-0000-0000BC780000}"/>
    <cellStyle name="Normal 9 2 3 6_Attribute (16-17)" xfId="15570" xr:uid="{00000000-0005-0000-0000-0000BD780000}"/>
    <cellStyle name="Normal 9 2 3 7" xfId="15571" xr:uid="{00000000-0005-0000-0000-0000BE780000}"/>
    <cellStyle name="Normal 9 2 3 7 2" xfId="15572" xr:uid="{00000000-0005-0000-0000-0000BF780000}"/>
    <cellStyle name="Normal 9 2 3 7 2 2" xfId="15573" xr:uid="{00000000-0005-0000-0000-0000C0780000}"/>
    <cellStyle name="Normal 9 2 3 7 2 2 2" xfId="28973" xr:uid="{00000000-0005-0000-0000-0000C1780000}"/>
    <cellStyle name="Normal 9 2 3 7 2 2_CountryRegionMap" xfId="35606" xr:uid="{00000000-0005-0000-0000-0000C2780000}"/>
    <cellStyle name="Normal 9 2 3 7 2 3" xfId="15574" xr:uid="{00000000-0005-0000-0000-0000C3780000}"/>
    <cellStyle name="Normal 9 2 3 7 2 3 2" xfId="28974" xr:uid="{00000000-0005-0000-0000-0000C4780000}"/>
    <cellStyle name="Normal 9 2 3 7 2 3_CountryRegionMap" xfId="35607" xr:uid="{00000000-0005-0000-0000-0000C5780000}"/>
    <cellStyle name="Normal 9 2 3 7 2 4" xfId="28975" xr:uid="{00000000-0005-0000-0000-0000C6780000}"/>
    <cellStyle name="Normal 9 2 3 7 2_Attribute (16-17)" xfId="15575" xr:uid="{00000000-0005-0000-0000-0000C7780000}"/>
    <cellStyle name="Normal 9 2 3 7 3" xfId="15576" xr:uid="{00000000-0005-0000-0000-0000C8780000}"/>
    <cellStyle name="Normal 9 2 3 7 3 2" xfId="28976" xr:uid="{00000000-0005-0000-0000-0000C9780000}"/>
    <cellStyle name="Normal 9 2 3 7 3_CountryRegionMap" xfId="35608" xr:uid="{00000000-0005-0000-0000-0000CA780000}"/>
    <cellStyle name="Normal 9 2 3 7 4" xfId="15577" xr:uid="{00000000-0005-0000-0000-0000CB780000}"/>
    <cellStyle name="Normal 9 2 3 7 4 2" xfId="28977" xr:uid="{00000000-0005-0000-0000-0000CC780000}"/>
    <cellStyle name="Normal 9 2 3 7 4_CountryRegionMap" xfId="35609" xr:uid="{00000000-0005-0000-0000-0000CD780000}"/>
    <cellStyle name="Normal 9 2 3 7 5" xfId="28978" xr:uid="{00000000-0005-0000-0000-0000CE780000}"/>
    <cellStyle name="Normal 9 2 3 7_Attribute (16-17)" xfId="15578" xr:uid="{00000000-0005-0000-0000-0000CF780000}"/>
    <cellStyle name="Normal 9 2 3 8" xfId="15579" xr:uid="{00000000-0005-0000-0000-0000D0780000}"/>
    <cellStyle name="Normal 9 2 3 8 2" xfId="15580" xr:uid="{00000000-0005-0000-0000-0000D1780000}"/>
    <cellStyle name="Normal 9 2 3 8 2 2" xfId="28979" xr:uid="{00000000-0005-0000-0000-0000D2780000}"/>
    <cellStyle name="Normal 9 2 3 8 2_CountryRegionMap" xfId="35610" xr:uid="{00000000-0005-0000-0000-0000D3780000}"/>
    <cellStyle name="Normal 9 2 3 8 3" xfId="15581" xr:uid="{00000000-0005-0000-0000-0000D4780000}"/>
    <cellStyle name="Normal 9 2 3 8 3 2" xfId="28980" xr:uid="{00000000-0005-0000-0000-0000D5780000}"/>
    <cellStyle name="Normal 9 2 3 8 3_CountryRegionMap" xfId="35611" xr:uid="{00000000-0005-0000-0000-0000D6780000}"/>
    <cellStyle name="Normal 9 2 3 8 4" xfId="28981" xr:uid="{00000000-0005-0000-0000-0000D7780000}"/>
    <cellStyle name="Normal 9 2 3 8_Attribute (16-17)" xfId="15582" xr:uid="{00000000-0005-0000-0000-0000D8780000}"/>
    <cellStyle name="Normal 9 2 3 9" xfId="15583" xr:uid="{00000000-0005-0000-0000-0000D9780000}"/>
    <cellStyle name="Normal 9 2 3 9 2" xfId="28982" xr:uid="{00000000-0005-0000-0000-0000DA780000}"/>
    <cellStyle name="Normal 9 2 3 9_CountryRegionMap" xfId="35612" xr:uid="{00000000-0005-0000-0000-0000DB780000}"/>
    <cellStyle name="Normal 9 2 3_Attribute (16-17)" xfId="15584" xr:uid="{00000000-0005-0000-0000-0000DC780000}"/>
    <cellStyle name="Normal 9 2 4" xfId="15585" xr:uid="{00000000-0005-0000-0000-0000DD780000}"/>
    <cellStyle name="Normal 9 2 4 2" xfId="15586" xr:uid="{00000000-0005-0000-0000-0000DE780000}"/>
    <cellStyle name="Normal 9 2 4 2 2" xfId="15587" xr:uid="{00000000-0005-0000-0000-0000DF780000}"/>
    <cellStyle name="Normal 9 2 4 2 2 2" xfId="28983" xr:uid="{00000000-0005-0000-0000-0000E0780000}"/>
    <cellStyle name="Normal 9 2 4 2 2_CountryRegionMap" xfId="35613" xr:uid="{00000000-0005-0000-0000-0000E1780000}"/>
    <cellStyle name="Normal 9 2 4 2 3" xfId="15588" xr:uid="{00000000-0005-0000-0000-0000E2780000}"/>
    <cellStyle name="Normal 9 2 4 2 3 2" xfId="28984" xr:uid="{00000000-0005-0000-0000-0000E3780000}"/>
    <cellStyle name="Normal 9 2 4 2 3_CountryRegionMap" xfId="35614" xr:uid="{00000000-0005-0000-0000-0000E4780000}"/>
    <cellStyle name="Normal 9 2 4 2 4" xfId="28985" xr:uid="{00000000-0005-0000-0000-0000E5780000}"/>
    <cellStyle name="Normal 9 2 4 2_Attribute (16-17)" xfId="15589" xr:uid="{00000000-0005-0000-0000-0000E6780000}"/>
    <cellStyle name="Normal 9 2 4 3" xfId="15590" xr:uid="{00000000-0005-0000-0000-0000E7780000}"/>
    <cellStyle name="Normal 9 2 4 3 2" xfId="28986" xr:uid="{00000000-0005-0000-0000-0000E8780000}"/>
    <cellStyle name="Normal 9 2 4 3_CountryRegionMap" xfId="35615" xr:uid="{00000000-0005-0000-0000-0000E9780000}"/>
    <cellStyle name="Normal 9 2 4 4" xfId="28987" xr:uid="{00000000-0005-0000-0000-0000EA780000}"/>
    <cellStyle name="Normal 9 2 4 5" xfId="28988" xr:uid="{00000000-0005-0000-0000-0000EB780000}"/>
    <cellStyle name="Normal 9 2 4 6" xfId="28989" xr:uid="{00000000-0005-0000-0000-0000EC780000}"/>
    <cellStyle name="Normal 9 2 4 7" xfId="28990" xr:uid="{00000000-0005-0000-0000-0000ED780000}"/>
    <cellStyle name="Normal 9 2 4_Attribute (16-17)" xfId="15591" xr:uid="{00000000-0005-0000-0000-0000EE780000}"/>
    <cellStyle name="Normal 9 2 5" xfId="15592" xr:uid="{00000000-0005-0000-0000-0000EF780000}"/>
    <cellStyle name="Normal 9 2 5 2" xfId="15593" xr:uid="{00000000-0005-0000-0000-0000F0780000}"/>
    <cellStyle name="Normal 9 2 5 2 2" xfId="15594" xr:uid="{00000000-0005-0000-0000-0000F1780000}"/>
    <cellStyle name="Normal 9 2 5 2 2 2" xfId="28991" xr:uid="{00000000-0005-0000-0000-0000F2780000}"/>
    <cellStyle name="Normal 9 2 5 2 2_CountryRegionMap" xfId="35616" xr:uid="{00000000-0005-0000-0000-0000F3780000}"/>
    <cellStyle name="Normal 9 2 5 2 3" xfId="15595" xr:uid="{00000000-0005-0000-0000-0000F4780000}"/>
    <cellStyle name="Normal 9 2 5 2 3 2" xfId="28992" xr:uid="{00000000-0005-0000-0000-0000F5780000}"/>
    <cellStyle name="Normal 9 2 5 2 3_CountryRegionMap" xfId="35617" xr:uid="{00000000-0005-0000-0000-0000F6780000}"/>
    <cellStyle name="Normal 9 2 5 2 4" xfId="28993" xr:uid="{00000000-0005-0000-0000-0000F7780000}"/>
    <cellStyle name="Normal 9 2 5 2_Attribute (16-17)" xfId="15596" xr:uid="{00000000-0005-0000-0000-0000F8780000}"/>
    <cellStyle name="Normal 9 2 5 3" xfId="15597" xr:uid="{00000000-0005-0000-0000-0000F9780000}"/>
    <cellStyle name="Normal 9 2 5 3 2" xfId="28994" xr:uid="{00000000-0005-0000-0000-0000FA780000}"/>
    <cellStyle name="Normal 9 2 5 3_CountryRegionMap" xfId="35618" xr:uid="{00000000-0005-0000-0000-0000FB780000}"/>
    <cellStyle name="Normal 9 2 5 4" xfId="28995" xr:uid="{00000000-0005-0000-0000-0000FC780000}"/>
    <cellStyle name="Normal 9 2 5 5" xfId="28996" xr:uid="{00000000-0005-0000-0000-0000FD780000}"/>
    <cellStyle name="Normal 9 2 5 6" xfId="28997" xr:uid="{00000000-0005-0000-0000-0000FE780000}"/>
    <cellStyle name="Normal 9 2 5 7" xfId="28998" xr:uid="{00000000-0005-0000-0000-0000FF780000}"/>
    <cellStyle name="Normal 9 2 5_Attribute (16-17)" xfId="15598" xr:uid="{00000000-0005-0000-0000-000000790000}"/>
    <cellStyle name="Normal 9 2 6" xfId="15599" xr:uid="{00000000-0005-0000-0000-000001790000}"/>
    <cellStyle name="Normal 9 2 6 2" xfId="15600" xr:uid="{00000000-0005-0000-0000-000002790000}"/>
    <cellStyle name="Normal 9 2 6 2 2" xfId="15601" xr:uid="{00000000-0005-0000-0000-000003790000}"/>
    <cellStyle name="Normal 9 2 6 2 2 2" xfId="28999" xr:uid="{00000000-0005-0000-0000-000004790000}"/>
    <cellStyle name="Normal 9 2 6 2 2_CountryRegionMap" xfId="35619" xr:uid="{00000000-0005-0000-0000-000005790000}"/>
    <cellStyle name="Normal 9 2 6 2 3" xfId="15602" xr:uid="{00000000-0005-0000-0000-000006790000}"/>
    <cellStyle name="Normal 9 2 6 2 3 2" xfId="29000" xr:uid="{00000000-0005-0000-0000-000007790000}"/>
    <cellStyle name="Normal 9 2 6 2 3_CountryRegionMap" xfId="35620" xr:uid="{00000000-0005-0000-0000-000008790000}"/>
    <cellStyle name="Normal 9 2 6 2 4" xfId="29001" xr:uid="{00000000-0005-0000-0000-000009790000}"/>
    <cellStyle name="Normal 9 2 6 2_Attribute (16-17)" xfId="15603" xr:uid="{00000000-0005-0000-0000-00000A790000}"/>
    <cellStyle name="Normal 9 2 6 3" xfId="15604" xr:uid="{00000000-0005-0000-0000-00000B790000}"/>
    <cellStyle name="Normal 9 2 6 3 2" xfId="29002" xr:uid="{00000000-0005-0000-0000-00000C790000}"/>
    <cellStyle name="Normal 9 2 6 3_CountryRegionMap" xfId="35621" xr:uid="{00000000-0005-0000-0000-00000D790000}"/>
    <cellStyle name="Normal 9 2 6 4" xfId="29003" xr:uid="{00000000-0005-0000-0000-00000E790000}"/>
    <cellStyle name="Normal 9 2 6 5" xfId="29004" xr:uid="{00000000-0005-0000-0000-00000F790000}"/>
    <cellStyle name="Normal 9 2 6 6" xfId="29005" xr:uid="{00000000-0005-0000-0000-000010790000}"/>
    <cellStyle name="Normal 9 2 6 7" xfId="29006" xr:uid="{00000000-0005-0000-0000-000011790000}"/>
    <cellStyle name="Normal 9 2 6_Attribute (16-17)" xfId="15605" xr:uid="{00000000-0005-0000-0000-000012790000}"/>
    <cellStyle name="Normal 9 2 7" xfId="15606" xr:uid="{00000000-0005-0000-0000-000013790000}"/>
    <cellStyle name="Normal 9 2 8" xfId="15607" xr:uid="{00000000-0005-0000-0000-000014790000}"/>
    <cellStyle name="Normal 9 2 8 2" xfId="15608" xr:uid="{00000000-0005-0000-0000-000015790000}"/>
    <cellStyle name="Normal 9 2 8 2 2" xfId="15609" xr:uid="{00000000-0005-0000-0000-000016790000}"/>
    <cellStyle name="Normal 9 2 8 2 2 2" xfId="29007" xr:uid="{00000000-0005-0000-0000-000017790000}"/>
    <cellStyle name="Normal 9 2 8 2 2_CountryRegionMap" xfId="35622" xr:uid="{00000000-0005-0000-0000-000018790000}"/>
    <cellStyle name="Normal 9 2 8 2 3" xfId="15610" xr:uid="{00000000-0005-0000-0000-000019790000}"/>
    <cellStyle name="Normal 9 2 8 2 3 2" xfId="29008" xr:uid="{00000000-0005-0000-0000-00001A790000}"/>
    <cellStyle name="Normal 9 2 8 2 3_CountryRegionMap" xfId="35623" xr:uid="{00000000-0005-0000-0000-00001B790000}"/>
    <cellStyle name="Normal 9 2 8 2 4" xfId="29009" xr:uid="{00000000-0005-0000-0000-00001C790000}"/>
    <cellStyle name="Normal 9 2 8 2_Attribute (16-17)" xfId="15611" xr:uid="{00000000-0005-0000-0000-00001D790000}"/>
    <cellStyle name="Normal 9 2 8 3" xfId="15612" xr:uid="{00000000-0005-0000-0000-00001E790000}"/>
    <cellStyle name="Normal 9 2 8 3 2" xfId="29010" xr:uid="{00000000-0005-0000-0000-00001F790000}"/>
    <cellStyle name="Normal 9 2 8 3_CountryRegionMap" xfId="35624" xr:uid="{00000000-0005-0000-0000-000020790000}"/>
    <cellStyle name="Normal 9 2 8 4" xfId="29011" xr:uid="{00000000-0005-0000-0000-000021790000}"/>
    <cellStyle name="Normal 9 2 8_Attribute (16-17)" xfId="15613" xr:uid="{00000000-0005-0000-0000-000022790000}"/>
    <cellStyle name="Normal 9 2 9" xfId="15614" xr:uid="{00000000-0005-0000-0000-000023790000}"/>
    <cellStyle name="Normal 9 2 9 2" xfId="15615" xr:uid="{00000000-0005-0000-0000-000024790000}"/>
    <cellStyle name="Normal 9 2 9 2 2" xfId="15616" xr:uid="{00000000-0005-0000-0000-000025790000}"/>
    <cellStyle name="Normal 9 2 9 2 2 2" xfId="29012" xr:uid="{00000000-0005-0000-0000-000026790000}"/>
    <cellStyle name="Normal 9 2 9 2 2_CountryRegionMap" xfId="35625" xr:uid="{00000000-0005-0000-0000-000027790000}"/>
    <cellStyle name="Normal 9 2 9 2 3" xfId="15617" xr:uid="{00000000-0005-0000-0000-000028790000}"/>
    <cellStyle name="Normal 9 2 9 2 3 2" xfId="29013" xr:uid="{00000000-0005-0000-0000-000029790000}"/>
    <cellStyle name="Normal 9 2 9 2 3_CountryRegionMap" xfId="35626" xr:uid="{00000000-0005-0000-0000-00002A790000}"/>
    <cellStyle name="Normal 9 2 9 2 4" xfId="29014" xr:uid="{00000000-0005-0000-0000-00002B790000}"/>
    <cellStyle name="Normal 9 2 9 2_Attribute (16-17)" xfId="15618" xr:uid="{00000000-0005-0000-0000-00002C790000}"/>
    <cellStyle name="Normal 9 2 9 3" xfId="15619" xr:uid="{00000000-0005-0000-0000-00002D790000}"/>
    <cellStyle name="Normal 9 2 9 3 2" xfId="29015" xr:uid="{00000000-0005-0000-0000-00002E790000}"/>
    <cellStyle name="Normal 9 2 9 3_CountryRegionMap" xfId="35627" xr:uid="{00000000-0005-0000-0000-00002F790000}"/>
    <cellStyle name="Normal 9 2 9 4" xfId="15620" xr:uid="{00000000-0005-0000-0000-000030790000}"/>
    <cellStyle name="Normal 9 2 9 4 2" xfId="29016" xr:uid="{00000000-0005-0000-0000-000031790000}"/>
    <cellStyle name="Normal 9 2 9 4_CountryRegionMap" xfId="35628" xr:uid="{00000000-0005-0000-0000-000032790000}"/>
    <cellStyle name="Normal 9 2 9 5" xfId="29017" xr:uid="{00000000-0005-0000-0000-000033790000}"/>
    <cellStyle name="Normal 9 2 9_Attribute (16-17)" xfId="15621" xr:uid="{00000000-0005-0000-0000-000034790000}"/>
    <cellStyle name="Normal 9 2_Attribute" xfId="18097" xr:uid="{00000000-0005-0000-0000-000035790000}"/>
    <cellStyle name="Normal 9 3" xfId="15622" xr:uid="{00000000-0005-0000-0000-000036790000}"/>
    <cellStyle name="Normal 9 3 10" xfId="29018" xr:uid="{00000000-0005-0000-0000-000037790000}"/>
    <cellStyle name="Normal 9 3 2" xfId="15623" xr:uid="{00000000-0005-0000-0000-000038790000}"/>
    <cellStyle name="Normal 9 3 2 2" xfId="15624" xr:uid="{00000000-0005-0000-0000-000039790000}"/>
    <cellStyle name="Normal 9 3 2 2 2" xfId="15625" xr:uid="{00000000-0005-0000-0000-00003A790000}"/>
    <cellStyle name="Normal 9 3 2 2 2 2" xfId="29019" xr:uid="{00000000-0005-0000-0000-00003B790000}"/>
    <cellStyle name="Normal 9 3 2 2 2_CountryRegionMap" xfId="35629" xr:uid="{00000000-0005-0000-0000-00003C790000}"/>
    <cellStyle name="Normal 9 3 2 2 3" xfId="15626" xr:uid="{00000000-0005-0000-0000-00003D790000}"/>
    <cellStyle name="Normal 9 3 2 2 3 2" xfId="29020" xr:uid="{00000000-0005-0000-0000-00003E790000}"/>
    <cellStyle name="Normal 9 3 2 2 3_CountryRegionMap" xfId="35630" xr:uid="{00000000-0005-0000-0000-00003F790000}"/>
    <cellStyle name="Normal 9 3 2 2 4" xfId="29021" xr:uid="{00000000-0005-0000-0000-000040790000}"/>
    <cellStyle name="Normal 9 3 2 2_Attribute (16-17)" xfId="15627" xr:uid="{00000000-0005-0000-0000-000041790000}"/>
    <cellStyle name="Normal 9 3 2 3" xfId="15628" xr:uid="{00000000-0005-0000-0000-000042790000}"/>
    <cellStyle name="Normal 9 3 2 3 2" xfId="29022" xr:uid="{00000000-0005-0000-0000-000043790000}"/>
    <cellStyle name="Normal 9 3 2 3_CountryRegionMap" xfId="35631" xr:uid="{00000000-0005-0000-0000-000044790000}"/>
    <cellStyle name="Normal 9 3 2 4" xfId="29023" xr:uid="{00000000-0005-0000-0000-000045790000}"/>
    <cellStyle name="Normal 9 3 2 5" xfId="29024" xr:uid="{00000000-0005-0000-0000-000046790000}"/>
    <cellStyle name="Normal 9 3 2 6" xfId="29025" xr:uid="{00000000-0005-0000-0000-000047790000}"/>
    <cellStyle name="Normal 9 3 2 7" xfId="29026" xr:uid="{00000000-0005-0000-0000-000048790000}"/>
    <cellStyle name="Normal 9 3 2_Attribute (16-17)" xfId="15629" xr:uid="{00000000-0005-0000-0000-000049790000}"/>
    <cellStyle name="Normal 9 3 3" xfId="15630" xr:uid="{00000000-0005-0000-0000-00004A790000}"/>
    <cellStyle name="Normal 9 3 3 2" xfId="15631" xr:uid="{00000000-0005-0000-0000-00004B790000}"/>
    <cellStyle name="Normal 9 3 3 2 2" xfId="15632" xr:uid="{00000000-0005-0000-0000-00004C790000}"/>
    <cellStyle name="Normal 9 3 3 2 2 2" xfId="29027" xr:uid="{00000000-0005-0000-0000-00004D790000}"/>
    <cellStyle name="Normal 9 3 3 2 2_CountryRegionMap" xfId="35632" xr:uid="{00000000-0005-0000-0000-00004E790000}"/>
    <cellStyle name="Normal 9 3 3 2 3" xfId="15633" xr:uid="{00000000-0005-0000-0000-00004F790000}"/>
    <cellStyle name="Normal 9 3 3 2 3 2" xfId="29028" xr:uid="{00000000-0005-0000-0000-000050790000}"/>
    <cellStyle name="Normal 9 3 3 2 3_CountryRegionMap" xfId="35633" xr:uid="{00000000-0005-0000-0000-000051790000}"/>
    <cellStyle name="Normal 9 3 3 2 4" xfId="29029" xr:uid="{00000000-0005-0000-0000-000052790000}"/>
    <cellStyle name="Normal 9 3 3 2_Attribute (16-17)" xfId="15634" xr:uid="{00000000-0005-0000-0000-000053790000}"/>
    <cellStyle name="Normal 9 3 3 3" xfId="15635" xr:uid="{00000000-0005-0000-0000-000054790000}"/>
    <cellStyle name="Normal 9 3 3 3 2" xfId="29030" xr:uid="{00000000-0005-0000-0000-000055790000}"/>
    <cellStyle name="Normal 9 3 3 3_CountryRegionMap" xfId="35634" xr:uid="{00000000-0005-0000-0000-000056790000}"/>
    <cellStyle name="Normal 9 3 3 4" xfId="29031" xr:uid="{00000000-0005-0000-0000-000057790000}"/>
    <cellStyle name="Normal 9 3 3 5" xfId="29032" xr:uid="{00000000-0005-0000-0000-000058790000}"/>
    <cellStyle name="Normal 9 3 3 6" xfId="29033" xr:uid="{00000000-0005-0000-0000-000059790000}"/>
    <cellStyle name="Normal 9 3 3 7" xfId="29034" xr:uid="{00000000-0005-0000-0000-00005A790000}"/>
    <cellStyle name="Normal 9 3 3_Attribute (16-17)" xfId="15636" xr:uid="{00000000-0005-0000-0000-00005B790000}"/>
    <cellStyle name="Normal 9 3 4" xfId="15637" xr:uid="{00000000-0005-0000-0000-00005C790000}"/>
    <cellStyle name="Normal 9 3 4 2" xfId="15638" xr:uid="{00000000-0005-0000-0000-00005D790000}"/>
    <cellStyle name="Normal 9 3 4 2 2" xfId="15639" xr:uid="{00000000-0005-0000-0000-00005E790000}"/>
    <cellStyle name="Normal 9 3 4 2 2 2" xfId="29035" xr:uid="{00000000-0005-0000-0000-00005F790000}"/>
    <cellStyle name="Normal 9 3 4 2 2_CountryRegionMap" xfId="35635" xr:uid="{00000000-0005-0000-0000-000060790000}"/>
    <cellStyle name="Normal 9 3 4 2 3" xfId="15640" xr:uid="{00000000-0005-0000-0000-000061790000}"/>
    <cellStyle name="Normal 9 3 4 2 3 2" xfId="29036" xr:uid="{00000000-0005-0000-0000-000062790000}"/>
    <cellStyle name="Normal 9 3 4 2 3_CountryRegionMap" xfId="35636" xr:uid="{00000000-0005-0000-0000-000063790000}"/>
    <cellStyle name="Normal 9 3 4 2 4" xfId="29037" xr:uid="{00000000-0005-0000-0000-000064790000}"/>
    <cellStyle name="Normal 9 3 4 2_Attribute (16-17)" xfId="15641" xr:uid="{00000000-0005-0000-0000-000065790000}"/>
    <cellStyle name="Normal 9 3 4 3" xfId="15642" xr:uid="{00000000-0005-0000-0000-000066790000}"/>
    <cellStyle name="Normal 9 3 4 3 2" xfId="29038" xr:uid="{00000000-0005-0000-0000-000067790000}"/>
    <cellStyle name="Normal 9 3 4 3_CountryRegionMap" xfId="35637" xr:uid="{00000000-0005-0000-0000-000068790000}"/>
    <cellStyle name="Normal 9 3 4 4" xfId="29039" xr:uid="{00000000-0005-0000-0000-000069790000}"/>
    <cellStyle name="Normal 9 3 4 5" xfId="29040" xr:uid="{00000000-0005-0000-0000-00006A790000}"/>
    <cellStyle name="Normal 9 3 4 6" xfId="29041" xr:uid="{00000000-0005-0000-0000-00006B790000}"/>
    <cellStyle name="Normal 9 3 4 7" xfId="29042" xr:uid="{00000000-0005-0000-0000-00006C790000}"/>
    <cellStyle name="Normal 9 3 4_Attribute (16-17)" xfId="15643" xr:uid="{00000000-0005-0000-0000-00006D790000}"/>
    <cellStyle name="Normal 9 3 5" xfId="15644" xr:uid="{00000000-0005-0000-0000-00006E790000}"/>
    <cellStyle name="Normal 9 3 6" xfId="15645" xr:uid="{00000000-0005-0000-0000-00006F790000}"/>
    <cellStyle name="Normal 9 3 6 2" xfId="15646" xr:uid="{00000000-0005-0000-0000-000070790000}"/>
    <cellStyle name="Normal 9 3 6 2 2" xfId="15647" xr:uid="{00000000-0005-0000-0000-000071790000}"/>
    <cellStyle name="Normal 9 3 6 2 2 2" xfId="29043" xr:uid="{00000000-0005-0000-0000-000072790000}"/>
    <cellStyle name="Normal 9 3 6 2 2_CountryRegionMap" xfId="35638" xr:uid="{00000000-0005-0000-0000-000073790000}"/>
    <cellStyle name="Normal 9 3 6 2 3" xfId="15648" xr:uid="{00000000-0005-0000-0000-000074790000}"/>
    <cellStyle name="Normal 9 3 6 2 3 2" xfId="29044" xr:uid="{00000000-0005-0000-0000-000075790000}"/>
    <cellStyle name="Normal 9 3 6 2 3_CountryRegionMap" xfId="35639" xr:uid="{00000000-0005-0000-0000-000076790000}"/>
    <cellStyle name="Normal 9 3 6 2 4" xfId="29045" xr:uid="{00000000-0005-0000-0000-000077790000}"/>
    <cellStyle name="Normal 9 3 6 2_Attribute (16-17)" xfId="15649" xr:uid="{00000000-0005-0000-0000-000078790000}"/>
    <cellStyle name="Normal 9 3 6 3" xfId="15650" xr:uid="{00000000-0005-0000-0000-000079790000}"/>
    <cellStyle name="Normal 9 3 6 3 2" xfId="29046" xr:uid="{00000000-0005-0000-0000-00007A790000}"/>
    <cellStyle name="Normal 9 3 6 3_CountryRegionMap" xfId="35640" xr:uid="{00000000-0005-0000-0000-00007B790000}"/>
    <cellStyle name="Normal 9 3 6 4" xfId="29047" xr:uid="{00000000-0005-0000-0000-00007C790000}"/>
    <cellStyle name="Normal 9 3 6_Attribute (16-17)" xfId="15651" xr:uid="{00000000-0005-0000-0000-00007D790000}"/>
    <cellStyle name="Normal 9 3 7" xfId="15652" xr:uid="{00000000-0005-0000-0000-00007E790000}"/>
    <cellStyle name="Normal 9 3 7 2" xfId="15653" xr:uid="{00000000-0005-0000-0000-00007F790000}"/>
    <cellStyle name="Normal 9 3 7 2 2" xfId="15654" xr:uid="{00000000-0005-0000-0000-000080790000}"/>
    <cellStyle name="Normal 9 3 7 2 2 2" xfId="29048" xr:uid="{00000000-0005-0000-0000-000081790000}"/>
    <cellStyle name="Normal 9 3 7 2 2_CountryRegionMap" xfId="35641" xr:uid="{00000000-0005-0000-0000-000082790000}"/>
    <cellStyle name="Normal 9 3 7 2 3" xfId="15655" xr:uid="{00000000-0005-0000-0000-000083790000}"/>
    <cellStyle name="Normal 9 3 7 2 3 2" xfId="29049" xr:uid="{00000000-0005-0000-0000-000084790000}"/>
    <cellStyle name="Normal 9 3 7 2 3_CountryRegionMap" xfId="35642" xr:uid="{00000000-0005-0000-0000-000085790000}"/>
    <cellStyle name="Normal 9 3 7 2 4" xfId="29050" xr:uid="{00000000-0005-0000-0000-000086790000}"/>
    <cellStyle name="Normal 9 3 7 2_Attribute (16-17)" xfId="15656" xr:uid="{00000000-0005-0000-0000-000087790000}"/>
    <cellStyle name="Normal 9 3 7 3" xfId="15657" xr:uid="{00000000-0005-0000-0000-000088790000}"/>
    <cellStyle name="Normal 9 3 7 3 2" xfId="29051" xr:uid="{00000000-0005-0000-0000-000089790000}"/>
    <cellStyle name="Normal 9 3 7 3_CountryRegionMap" xfId="35643" xr:uid="{00000000-0005-0000-0000-00008A790000}"/>
    <cellStyle name="Normal 9 3 7 4" xfId="15658" xr:uid="{00000000-0005-0000-0000-00008B790000}"/>
    <cellStyle name="Normal 9 3 7 4 2" xfId="29052" xr:uid="{00000000-0005-0000-0000-00008C790000}"/>
    <cellStyle name="Normal 9 3 7 4_CountryRegionMap" xfId="35644" xr:uid="{00000000-0005-0000-0000-00008D790000}"/>
    <cellStyle name="Normal 9 3 7 5" xfId="29053" xr:uid="{00000000-0005-0000-0000-00008E790000}"/>
    <cellStyle name="Normal 9 3 7_Attribute (16-17)" xfId="15659" xr:uid="{00000000-0005-0000-0000-00008F790000}"/>
    <cellStyle name="Normal 9 3 8" xfId="15660" xr:uid="{00000000-0005-0000-0000-000090790000}"/>
    <cellStyle name="Normal 9 3 8 2" xfId="15661" xr:uid="{00000000-0005-0000-0000-000091790000}"/>
    <cellStyle name="Normal 9 3 8 2 2" xfId="29054" xr:uid="{00000000-0005-0000-0000-000092790000}"/>
    <cellStyle name="Normal 9 3 8 2_CountryRegionMap" xfId="35645" xr:uid="{00000000-0005-0000-0000-000093790000}"/>
    <cellStyle name="Normal 9 3 8 3" xfId="15662" xr:uid="{00000000-0005-0000-0000-000094790000}"/>
    <cellStyle name="Normal 9 3 8 3 2" xfId="29055" xr:uid="{00000000-0005-0000-0000-000095790000}"/>
    <cellStyle name="Normal 9 3 8 3_CountryRegionMap" xfId="35646" xr:uid="{00000000-0005-0000-0000-000096790000}"/>
    <cellStyle name="Normal 9 3 8 4" xfId="29056" xr:uid="{00000000-0005-0000-0000-000097790000}"/>
    <cellStyle name="Normal 9 3 8_Attribute (16-17)" xfId="15663" xr:uid="{00000000-0005-0000-0000-000098790000}"/>
    <cellStyle name="Normal 9 3 9" xfId="15664" xr:uid="{00000000-0005-0000-0000-000099790000}"/>
    <cellStyle name="Normal 9 3 9 2" xfId="29057" xr:uid="{00000000-0005-0000-0000-00009A790000}"/>
    <cellStyle name="Normal 9 3 9_CountryRegionMap" xfId="35647" xr:uid="{00000000-0005-0000-0000-00009B790000}"/>
    <cellStyle name="Normal 9 3_Attribute (16-17)" xfId="15665" xr:uid="{00000000-0005-0000-0000-00009C790000}"/>
    <cellStyle name="Normal 9 4" xfId="15666" xr:uid="{00000000-0005-0000-0000-00009D790000}"/>
    <cellStyle name="Normal 9 4 10" xfId="29058" xr:uid="{00000000-0005-0000-0000-00009E790000}"/>
    <cellStyle name="Normal 9 4 2" xfId="15667" xr:uid="{00000000-0005-0000-0000-00009F790000}"/>
    <cellStyle name="Normal 9 4 2 2" xfId="15668" xr:uid="{00000000-0005-0000-0000-0000A0790000}"/>
    <cellStyle name="Normal 9 4 2 2 2" xfId="15669" xr:uid="{00000000-0005-0000-0000-0000A1790000}"/>
    <cellStyle name="Normal 9 4 2 2 2 2" xfId="29059" xr:uid="{00000000-0005-0000-0000-0000A2790000}"/>
    <cellStyle name="Normal 9 4 2 2 2_CountryRegionMap" xfId="35648" xr:uid="{00000000-0005-0000-0000-0000A3790000}"/>
    <cellStyle name="Normal 9 4 2 2 3" xfId="15670" xr:uid="{00000000-0005-0000-0000-0000A4790000}"/>
    <cellStyle name="Normal 9 4 2 2 3 2" xfId="29060" xr:uid="{00000000-0005-0000-0000-0000A5790000}"/>
    <cellStyle name="Normal 9 4 2 2 3_CountryRegionMap" xfId="35649" xr:uid="{00000000-0005-0000-0000-0000A6790000}"/>
    <cellStyle name="Normal 9 4 2 2 4" xfId="29061" xr:uid="{00000000-0005-0000-0000-0000A7790000}"/>
    <cellStyle name="Normal 9 4 2 2_Attribute (16-17)" xfId="15671" xr:uid="{00000000-0005-0000-0000-0000A8790000}"/>
    <cellStyle name="Normal 9 4 2 3" xfId="15672" xr:uid="{00000000-0005-0000-0000-0000A9790000}"/>
    <cellStyle name="Normal 9 4 2 3 2" xfId="29062" xr:uid="{00000000-0005-0000-0000-0000AA790000}"/>
    <cellStyle name="Normal 9 4 2 3_CountryRegionMap" xfId="35650" xr:uid="{00000000-0005-0000-0000-0000AB790000}"/>
    <cellStyle name="Normal 9 4 2 4" xfId="29063" xr:uid="{00000000-0005-0000-0000-0000AC790000}"/>
    <cellStyle name="Normal 9 4 2 5" xfId="29064" xr:uid="{00000000-0005-0000-0000-0000AD790000}"/>
    <cellStyle name="Normal 9 4 2 6" xfId="29065" xr:uid="{00000000-0005-0000-0000-0000AE790000}"/>
    <cellStyle name="Normal 9 4 2 7" xfId="29066" xr:uid="{00000000-0005-0000-0000-0000AF790000}"/>
    <cellStyle name="Normal 9 4 2_Attribute (16-17)" xfId="15673" xr:uid="{00000000-0005-0000-0000-0000B0790000}"/>
    <cellStyle name="Normal 9 4 3" xfId="15674" xr:uid="{00000000-0005-0000-0000-0000B1790000}"/>
    <cellStyle name="Normal 9 4 3 2" xfId="15675" xr:uid="{00000000-0005-0000-0000-0000B2790000}"/>
    <cellStyle name="Normal 9 4 3 2 2" xfId="15676" xr:uid="{00000000-0005-0000-0000-0000B3790000}"/>
    <cellStyle name="Normal 9 4 3 2 2 2" xfId="29067" xr:uid="{00000000-0005-0000-0000-0000B4790000}"/>
    <cellStyle name="Normal 9 4 3 2 2_CountryRegionMap" xfId="35651" xr:uid="{00000000-0005-0000-0000-0000B5790000}"/>
    <cellStyle name="Normal 9 4 3 2 3" xfId="15677" xr:uid="{00000000-0005-0000-0000-0000B6790000}"/>
    <cellStyle name="Normal 9 4 3 2 3 2" xfId="29068" xr:uid="{00000000-0005-0000-0000-0000B7790000}"/>
    <cellStyle name="Normal 9 4 3 2 3_CountryRegionMap" xfId="35652" xr:uid="{00000000-0005-0000-0000-0000B8790000}"/>
    <cellStyle name="Normal 9 4 3 2 4" xfId="29069" xr:uid="{00000000-0005-0000-0000-0000B9790000}"/>
    <cellStyle name="Normal 9 4 3 2_Attribute (16-17)" xfId="15678" xr:uid="{00000000-0005-0000-0000-0000BA790000}"/>
    <cellStyle name="Normal 9 4 3 3" xfId="15679" xr:uid="{00000000-0005-0000-0000-0000BB790000}"/>
    <cellStyle name="Normal 9 4 3 3 2" xfId="29070" xr:uid="{00000000-0005-0000-0000-0000BC790000}"/>
    <cellStyle name="Normal 9 4 3 3_CountryRegionMap" xfId="35653" xr:uid="{00000000-0005-0000-0000-0000BD790000}"/>
    <cellStyle name="Normal 9 4 3 4" xfId="29071" xr:uid="{00000000-0005-0000-0000-0000BE790000}"/>
    <cellStyle name="Normal 9 4 3 5" xfId="29072" xr:uid="{00000000-0005-0000-0000-0000BF790000}"/>
    <cellStyle name="Normal 9 4 3 6" xfId="29073" xr:uid="{00000000-0005-0000-0000-0000C0790000}"/>
    <cellStyle name="Normal 9 4 3 7" xfId="29074" xr:uid="{00000000-0005-0000-0000-0000C1790000}"/>
    <cellStyle name="Normal 9 4 3_Attribute (16-17)" xfId="15680" xr:uid="{00000000-0005-0000-0000-0000C2790000}"/>
    <cellStyle name="Normal 9 4 4" xfId="15681" xr:uid="{00000000-0005-0000-0000-0000C3790000}"/>
    <cellStyle name="Normal 9 4 4 2" xfId="15682" xr:uid="{00000000-0005-0000-0000-0000C4790000}"/>
    <cellStyle name="Normal 9 4 4 2 2" xfId="15683" xr:uid="{00000000-0005-0000-0000-0000C5790000}"/>
    <cellStyle name="Normal 9 4 4 2 2 2" xfId="29075" xr:uid="{00000000-0005-0000-0000-0000C6790000}"/>
    <cellStyle name="Normal 9 4 4 2 2_CountryRegionMap" xfId="35654" xr:uid="{00000000-0005-0000-0000-0000C7790000}"/>
    <cellStyle name="Normal 9 4 4 2 3" xfId="15684" xr:uid="{00000000-0005-0000-0000-0000C8790000}"/>
    <cellStyle name="Normal 9 4 4 2 3 2" xfId="29076" xr:uid="{00000000-0005-0000-0000-0000C9790000}"/>
    <cellStyle name="Normal 9 4 4 2 3_CountryRegionMap" xfId="35655" xr:uid="{00000000-0005-0000-0000-0000CA790000}"/>
    <cellStyle name="Normal 9 4 4 2 4" xfId="29077" xr:uid="{00000000-0005-0000-0000-0000CB790000}"/>
    <cellStyle name="Normal 9 4 4 2_Attribute (16-17)" xfId="15685" xr:uid="{00000000-0005-0000-0000-0000CC790000}"/>
    <cellStyle name="Normal 9 4 4 3" xfId="15686" xr:uid="{00000000-0005-0000-0000-0000CD790000}"/>
    <cellStyle name="Normal 9 4 4 3 2" xfId="29078" xr:uid="{00000000-0005-0000-0000-0000CE790000}"/>
    <cellStyle name="Normal 9 4 4 3_CountryRegionMap" xfId="35656" xr:uid="{00000000-0005-0000-0000-0000CF790000}"/>
    <cellStyle name="Normal 9 4 4 4" xfId="29079" xr:uid="{00000000-0005-0000-0000-0000D0790000}"/>
    <cellStyle name="Normal 9 4 4 5" xfId="29080" xr:uid="{00000000-0005-0000-0000-0000D1790000}"/>
    <cellStyle name="Normal 9 4 4 6" xfId="29081" xr:uid="{00000000-0005-0000-0000-0000D2790000}"/>
    <cellStyle name="Normal 9 4 4 7" xfId="29082" xr:uid="{00000000-0005-0000-0000-0000D3790000}"/>
    <cellStyle name="Normal 9 4 4_Attribute (16-17)" xfId="15687" xr:uid="{00000000-0005-0000-0000-0000D4790000}"/>
    <cellStyle name="Normal 9 4 5" xfId="15688" xr:uid="{00000000-0005-0000-0000-0000D5790000}"/>
    <cellStyle name="Normal 9 4 6" xfId="15689" xr:uid="{00000000-0005-0000-0000-0000D6790000}"/>
    <cellStyle name="Normal 9 4 6 2" xfId="15690" xr:uid="{00000000-0005-0000-0000-0000D7790000}"/>
    <cellStyle name="Normal 9 4 6 2 2" xfId="15691" xr:uid="{00000000-0005-0000-0000-0000D8790000}"/>
    <cellStyle name="Normal 9 4 6 2 2 2" xfId="29083" xr:uid="{00000000-0005-0000-0000-0000D9790000}"/>
    <cellStyle name="Normal 9 4 6 2 2_CountryRegionMap" xfId="35657" xr:uid="{00000000-0005-0000-0000-0000DA790000}"/>
    <cellStyle name="Normal 9 4 6 2 3" xfId="15692" xr:uid="{00000000-0005-0000-0000-0000DB790000}"/>
    <cellStyle name="Normal 9 4 6 2 3 2" xfId="29084" xr:uid="{00000000-0005-0000-0000-0000DC790000}"/>
    <cellStyle name="Normal 9 4 6 2 3_CountryRegionMap" xfId="35658" xr:uid="{00000000-0005-0000-0000-0000DD790000}"/>
    <cellStyle name="Normal 9 4 6 2 4" xfId="29085" xr:uid="{00000000-0005-0000-0000-0000DE790000}"/>
    <cellStyle name="Normal 9 4 6 2_Attribute (16-17)" xfId="15693" xr:uid="{00000000-0005-0000-0000-0000DF790000}"/>
    <cellStyle name="Normal 9 4 6 3" xfId="15694" xr:uid="{00000000-0005-0000-0000-0000E0790000}"/>
    <cellStyle name="Normal 9 4 6 3 2" xfId="29086" xr:uid="{00000000-0005-0000-0000-0000E1790000}"/>
    <cellStyle name="Normal 9 4 6 3_CountryRegionMap" xfId="35659" xr:uid="{00000000-0005-0000-0000-0000E2790000}"/>
    <cellStyle name="Normal 9 4 6 4" xfId="29087" xr:uid="{00000000-0005-0000-0000-0000E3790000}"/>
    <cellStyle name="Normal 9 4 6_Attribute (16-17)" xfId="15695" xr:uid="{00000000-0005-0000-0000-0000E4790000}"/>
    <cellStyle name="Normal 9 4 7" xfId="15696" xr:uid="{00000000-0005-0000-0000-0000E5790000}"/>
    <cellStyle name="Normal 9 4 7 2" xfId="15697" xr:uid="{00000000-0005-0000-0000-0000E6790000}"/>
    <cellStyle name="Normal 9 4 7 2 2" xfId="15698" xr:uid="{00000000-0005-0000-0000-0000E7790000}"/>
    <cellStyle name="Normal 9 4 7 2 2 2" xfId="29088" xr:uid="{00000000-0005-0000-0000-0000E8790000}"/>
    <cellStyle name="Normal 9 4 7 2 2_CountryRegionMap" xfId="35660" xr:uid="{00000000-0005-0000-0000-0000E9790000}"/>
    <cellStyle name="Normal 9 4 7 2 3" xfId="15699" xr:uid="{00000000-0005-0000-0000-0000EA790000}"/>
    <cellStyle name="Normal 9 4 7 2 3 2" xfId="29089" xr:uid="{00000000-0005-0000-0000-0000EB790000}"/>
    <cellStyle name="Normal 9 4 7 2 3_CountryRegionMap" xfId="35661" xr:uid="{00000000-0005-0000-0000-0000EC790000}"/>
    <cellStyle name="Normal 9 4 7 2 4" xfId="29090" xr:uid="{00000000-0005-0000-0000-0000ED790000}"/>
    <cellStyle name="Normal 9 4 7 2_Attribute (16-17)" xfId="15700" xr:uid="{00000000-0005-0000-0000-0000EE790000}"/>
    <cellStyle name="Normal 9 4 7 3" xfId="15701" xr:uid="{00000000-0005-0000-0000-0000EF790000}"/>
    <cellStyle name="Normal 9 4 7 3 2" xfId="29091" xr:uid="{00000000-0005-0000-0000-0000F0790000}"/>
    <cellStyle name="Normal 9 4 7 3_CountryRegionMap" xfId="35662" xr:uid="{00000000-0005-0000-0000-0000F1790000}"/>
    <cellStyle name="Normal 9 4 7 4" xfId="15702" xr:uid="{00000000-0005-0000-0000-0000F2790000}"/>
    <cellStyle name="Normal 9 4 7 4 2" xfId="29092" xr:uid="{00000000-0005-0000-0000-0000F3790000}"/>
    <cellStyle name="Normal 9 4 7 4_CountryRegionMap" xfId="35663" xr:uid="{00000000-0005-0000-0000-0000F4790000}"/>
    <cellStyle name="Normal 9 4 7 5" xfId="29093" xr:uid="{00000000-0005-0000-0000-0000F5790000}"/>
    <cellStyle name="Normal 9 4 7_Attribute (16-17)" xfId="15703" xr:uid="{00000000-0005-0000-0000-0000F6790000}"/>
    <cellStyle name="Normal 9 4 8" xfId="15704" xr:uid="{00000000-0005-0000-0000-0000F7790000}"/>
    <cellStyle name="Normal 9 4 8 2" xfId="15705" xr:uid="{00000000-0005-0000-0000-0000F8790000}"/>
    <cellStyle name="Normal 9 4 8 2 2" xfId="29094" xr:uid="{00000000-0005-0000-0000-0000F9790000}"/>
    <cellStyle name="Normal 9 4 8 2_CountryRegionMap" xfId="35664" xr:uid="{00000000-0005-0000-0000-0000FA790000}"/>
    <cellStyle name="Normal 9 4 8 3" xfId="15706" xr:uid="{00000000-0005-0000-0000-0000FB790000}"/>
    <cellStyle name="Normal 9 4 8 3 2" xfId="29095" xr:uid="{00000000-0005-0000-0000-0000FC790000}"/>
    <cellStyle name="Normal 9 4 8 3_CountryRegionMap" xfId="35665" xr:uid="{00000000-0005-0000-0000-0000FD790000}"/>
    <cellStyle name="Normal 9 4 8 4" xfId="29096" xr:uid="{00000000-0005-0000-0000-0000FE790000}"/>
    <cellStyle name="Normal 9 4 8_Attribute (16-17)" xfId="15707" xr:uid="{00000000-0005-0000-0000-0000FF790000}"/>
    <cellStyle name="Normal 9 4 9" xfId="15708" xr:uid="{00000000-0005-0000-0000-0000007A0000}"/>
    <cellStyle name="Normal 9 4 9 2" xfId="29097" xr:uid="{00000000-0005-0000-0000-0000017A0000}"/>
    <cellStyle name="Normal 9 4 9_CountryRegionMap" xfId="35666" xr:uid="{00000000-0005-0000-0000-0000027A0000}"/>
    <cellStyle name="Normal 9 4_Attribute (16-17)" xfId="15709" xr:uid="{00000000-0005-0000-0000-0000037A0000}"/>
    <cellStyle name="Normal 9 5" xfId="15710" xr:uid="{00000000-0005-0000-0000-0000047A0000}"/>
    <cellStyle name="Normal 9 5 10" xfId="29098" xr:uid="{00000000-0005-0000-0000-0000057A0000}"/>
    <cellStyle name="Normal 9 5 2" xfId="15711" xr:uid="{00000000-0005-0000-0000-0000067A0000}"/>
    <cellStyle name="Normal 9 5 2 2" xfId="15712" xr:uid="{00000000-0005-0000-0000-0000077A0000}"/>
    <cellStyle name="Normal 9 5 2 2 2" xfId="29099" xr:uid="{00000000-0005-0000-0000-0000087A0000}"/>
    <cellStyle name="Normal 9 5 2 2_CountryRegionMap" xfId="35667" xr:uid="{00000000-0005-0000-0000-0000097A0000}"/>
    <cellStyle name="Normal 9 5 2 3" xfId="15713" xr:uid="{00000000-0005-0000-0000-00000A7A0000}"/>
    <cellStyle name="Normal 9 5 2 3 2" xfId="29100" xr:uid="{00000000-0005-0000-0000-00000B7A0000}"/>
    <cellStyle name="Normal 9 5 2 3_CountryRegionMap" xfId="35668" xr:uid="{00000000-0005-0000-0000-00000C7A0000}"/>
    <cellStyle name="Normal 9 5 2 4" xfId="29101" xr:uid="{00000000-0005-0000-0000-00000D7A0000}"/>
    <cellStyle name="Normal 9 5 2_Attribute (16-17)" xfId="15714" xr:uid="{00000000-0005-0000-0000-00000E7A0000}"/>
    <cellStyle name="Normal 9 5 3" xfId="15715" xr:uid="{00000000-0005-0000-0000-00000F7A0000}"/>
    <cellStyle name="Normal 9 5 3 2" xfId="15716" xr:uid="{00000000-0005-0000-0000-0000107A0000}"/>
    <cellStyle name="Normal 9 5 3 2 2" xfId="29102" xr:uid="{00000000-0005-0000-0000-0000117A0000}"/>
    <cellStyle name="Normal 9 5 3 2_CountryRegionMap" xfId="35669" xr:uid="{00000000-0005-0000-0000-0000127A0000}"/>
    <cellStyle name="Normal 9 5 3 3" xfId="15717" xr:uid="{00000000-0005-0000-0000-0000137A0000}"/>
    <cellStyle name="Normal 9 5 3 3 2" xfId="29103" xr:uid="{00000000-0005-0000-0000-0000147A0000}"/>
    <cellStyle name="Normal 9 5 3 3_CountryRegionMap" xfId="35670" xr:uid="{00000000-0005-0000-0000-0000157A0000}"/>
    <cellStyle name="Normal 9 5 3 4" xfId="29104" xr:uid="{00000000-0005-0000-0000-0000167A0000}"/>
    <cellStyle name="Normal 9 5 3_Attribute (16-17)" xfId="15718" xr:uid="{00000000-0005-0000-0000-0000177A0000}"/>
    <cellStyle name="Normal 9 5 4" xfId="15719" xr:uid="{00000000-0005-0000-0000-0000187A0000}"/>
    <cellStyle name="Normal 9 5 4 2" xfId="29105" xr:uid="{00000000-0005-0000-0000-0000197A0000}"/>
    <cellStyle name="Normal 9 5 4_CountryRegionMap" xfId="35671" xr:uid="{00000000-0005-0000-0000-00001A7A0000}"/>
    <cellStyle name="Normal 9 5 5" xfId="15720" xr:uid="{00000000-0005-0000-0000-00001B7A0000}"/>
    <cellStyle name="Normal 9 5 5 2" xfId="29106" xr:uid="{00000000-0005-0000-0000-00001C7A0000}"/>
    <cellStyle name="Normal 9 5 5_CountryRegionMap" xfId="35672" xr:uid="{00000000-0005-0000-0000-00001D7A0000}"/>
    <cellStyle name="Normal 9 5 6" xfId="29107" xr:uid="{00000000-0005-0000-0000-00001E7A0000}"/>
    <cellStyle name="Normal 9 5 7" xfId="29108" xr:uid="{00000000-0005-0000-0000-00001F7A0000}"/>
    <cellStyle name="Normal 9 5 8" xfId="29109" xr:uid="{00000000-0005-0000-0000-0000207A0000}"/>
    <cellStyle name="Normal 9 5 9" xfId="29110" xr:uid="{00000000-0005-0000-0000-0000217A0000}"/>
    <cellStyle name="Normal 9 5_Attribute (16-17)" xfId="15721" xr:uid="{00000000-0005-0000-0000-0000227A0000}"/>
    <cellStyle name="Normal 9 6" xfId="15722" xr:uid="{00000000-0005-0000-0000-0000237A0000}"/>
    <cellStyle name="Normal 9 6 2" xfId="15723" xr:uid="{00000000-0005-0000-0000-0000247A0000}"/>
    <cellStyle name="Normal 9 6 2 2" xfId="15724" xr:uid="{00000000-0005-0000-0000-0000257A0000}"/>
    <cellStyle name="Normal 9 6 2 2 2" xfId="29111" xr:uid="{00000000-0005-0000-0000-0000267A0000}"/>
    <cellStyle name="Normal 9 6 2 2_CountryRegionMap" xfId="35673" xr:uid="{00000000-0005-0000-0000-0000277A0000}"/>
    <cellStyle name="Normal 9 6 2 3" xfId="15725" xr:uid="{00000000-0005-0000-0000-0000287A0000}"/>
    <cellStyle name="Normal 9 6 2 3 2" xfId="29112" xr:uid="{00000000-0005-0000-0000-0000297A0000}"/>
    <cellStyle name="Normal 9 6 2 3_CountryRegionMap" xfId="35674" xr:uid="{00000000-0005-0000-0000-00002A7A0000}"/>
    <cellStyle name="Normal 9 6 2 4" xfId="29113" xr:uid="{00000000-0005-0000-0000-00002B7A0000}"/>
    <cellStyle name="Normal 9 6 2_Attribute (16-17)" xfId="15726" xr:uid="{00000000-0005-0000-0000-00002C7A0000}"/>
    <cellStyle name="Normal 9 6 3" xfId="15727" xr:uid="{00000000-0005-0000-0000-00002D7A0000}"/>
    <cellStyle name="Normal 9 6 3 2" xfId="29114" xr:uid="{00000000-0005-0000-0000-00002E7A0000}"/>
    <cellStyle name="Normal 9 6 3_CountryRegionMap" xfId="35675" xr:uid="{00000000-0005-0000-0000-00002F7A0000}"/>
    <cellStyle name="Normal 9 6 4" xfId="29115" xr:uid="{00000000-0005-0000-0000-0000307A0000}"/>
    <cellStyle name="Normal 9 6 5" xfId="29116" xr:uid="{00000000-0005-0000-0000-0000317A0000}"/>
    <cellStyle name="Normal 9 6 6" xfId="29117" xr:uid="{00000000-0005-0000-0000-0000327A0000}"/>
    <cellStyle name="Normal 9 6 7" xfId="29118" xr:uid="{00000000-0005-0000-0000-0000337A0000}"/>
    <cellStyle name="Normal 9 6_Attribute (16-17)" xfId="15728" xr:uid="{00000000-0005-0000-0000-0000347A0000}"/>
    <cellStyle name="Normal 9 7" xfId="15729" xr:uid="{00000000-0005-0000-0000-0000357A0000}"/>
    <cellStyle name="Normal 9 7 2" xfId="15730" xr:uid="{00000000-0005-0000-0000-0000367A0000}"/>
    <cellStyle name="Normal 9 7 2 2" xfId="15731" xr:uid="{00000000-0005-0000-0000-0000377A0000}"/>
    <cellStyle name="Normal 9 7 2 2 2" xfId="29119" xr:uid="{00000000-0005-0000-0000-0000387A0000}"/>
    <cellStyle name="Normal 9 7 2 2_CountryRegionMap" xfId="35676" xr:uid="{00000000-0005-0000-0000-0000397A0000}"/>
    <cellStyle name="Normal 9 7 2 3" xfId="15732" xr:uid="{00000000-0005-0000-0000-00003A7A0000}"/>
    <cellStyle name="Normal 9 7 2 3 2" xfId="29120" xr:uid="{00000000-0005-0000-0000-00003B7A0000}"/>
    <cellStyle name="Normal 9 7 2 3_CountryRegionMap" xfId="35677" xr:uid="{00000000-0005-0000-0000-00003C7A0000}"/>
    <cellStyle name="Normal 9 7 2 4" xfId="29121" xr:uid="{00000000-0005-0000-0000-00003D7A0000}"/>
    <cellStyle name="Normal 9 7 2_Attribute (16-17)" xfId="15733" xr:uid="{00000000-0005-0000-0000-00003E7A0000}"/>
    <cellStyle name="Normal 9 7 3" xfId="15734" xr:uid="{00000000-0005-0000-0000-00003F7A0000}"/>
    <cellStyle name="Normal 9 7 3 2" xfId="29122" xr:uid="{00000000-0005-0000-0000-0000407A0000}"/>
    <cellStyle name="Normal 9 7 3_CountryRegionMap" xfId="35678" xr:uid="{00000000-0005-0000-0000-0000417A0000}"/>
    <cellStyle name="Normal 9 7 4" xfId="29123" xr:uid="{00000000-0005-0000-0000-0000427A0000}"/>
    <cellStyle name="Normal 9 7 5" xfId="29124" xr:uid="{00000000-0005-0000-0000-0000437A0000}"/>
    <cellStyle name="Normal 9 7 6" xfId="29125" xr:uid="{00000000-0005-0000-0000-0000447A0000}"/>
    <cellStyle name="Normal 9 7 7" xfId="29126" xr:uid="{00000000-0005-0000-0000-0000457A0000}"/>
    <cellStyle name="Normal 9 7_Attribute (16-17)" xfId="15735" xr:uid="{00000000-0005-0000-0000-0000467A0000}"/>
    <cellStyle name="Normal 9 8" xfId="15736" xr:uid="{00000000-0005-0000-0000-0000477A0000}"/>
    <cellStyle name="Normal 9 9" xfId="15737" xr:uid="{00000000-0005-0000-0000-0000487A0000}"/>
    <cellStyle name="Normal 9 9 2" xfId="15738" xr:uid="{00000000-0005-0000-0000-0000497A0000}"/>
    <cellStyle name="Normal 9 9 2 2" xfId="15739" xr:uid="{00000000-0005-0000-0000-00004A7A0000}"/>
    <cellStyle name="Normal 9 9 2 2 2" xfId="29127" xr:uid="{00000000-0005-0000-0000-00004B7A0000}"/>
    <cellStyle name="Normal 9 9 2 2_CountryRegionMap" xfId="35679" xr:uid="{00000000-0005-0000-0000-00004C7A0000}"/>
    <cellStyle name="Normal 9 9 2 3" xfId="15740" xr:uid="{00000000-0005-0000-0000-00004D7A0000}"/>
    <cellStyle name="Normal 9 9 2 3 2" xfId="29128" xr:uid="{00000000-0005-0000-0000-00004E7A0000}"/>
    <cellStyle name="Normal 9 9 2 3_CountryRegionMap" xfId="35680" xr:uid="{00000000-0005-0000-0000-00004F7A0000}"/>
    <cellStyle name="Normal 9 9 2 4" xfId="29129" xr:uid="{00000000-0005-0000-0000-0000507A0000}"/>
    <cellStyle name="Normal 9 9 2_Attribute (16-17)" xfId="15741" xr:uid="{00000000-0005-0000-0000-0000517A0000}"/>
    <cellStyle name="Normal 9 9 3" xfId="15742" xr:uid="{00000000-0005-0000-0000-0000527A0000}"/>
    <cellStyle name="Normal 9 9 3 2" xfId="29130" xr:uid="{00000000-0005-0000-0000-0000537A0000}"/>
    <cellStyle name="Normal 9 9 3_CountryRegionMap" xfId="35681" xr:uid="{00000000-0005-0000-0000-0000547A0000}"/>
    <cellStyle name="Normal 9 9 4" xfId="29131" xr:uid="{00000000-0005-0000-0000-0000557A0000}"/>
    <cellStyle name="Normal 9 9_Attribute (16-17)" xfId="15743" xr:uid="{00000000-0005-0000-0000-0000567A0000}"/>
    <cellStyle name="Normal 9_Attribute" xfId="18096" xr:uid="{00000000-0005-0000-0000-0000577A0000}"/>
    <cellStyle name="Normal 90" xfId="18127" xr:uid="{00000000-0005-0000-0000-0000587A0000}"/>
    <cellStyle name="Normal 90 2" xfId="29132" xr:uid="{00000000-0005-0000-0000-0000597A0000}"/>
    <cellStyle name="Normal 90_Attribute" xfId="31377" xr:uid="{00000000-0005-0000-0000-00005A7A0000}"/>
    <cellStyle name="Normal 91" xfId="18133" xr:uid="{00000000-0005-0000-0000-00005B7A0000}"/>
    <cellStyle name="Normal 91 2" xfId="29133" xr:uid="{00000000-0005-0000-0000-00005C7A0000}"/>
    <cellStyle name="Normal 91_Attribute" xfId="31378" xr:uid="{00000000-0005-0000-0000-00005D7A0000}"/>
    <cellStyle name="Normal 92" xfId="18134" xr:uid="{00000000-0005-0000-0000-00005E7A0000}"/>
    <cellStyle name="Normal 92 2" xfId="29134" xr:uid="{00000000-0005-0000-0000-00005F7A0000}"/>
    <cellStyle name="Normal 92_Attribute" xfId="31379" xr:uid="{00000000-0005-0000-0000-0000607A0000}"/>
    <cellStyle name="Normal 93" xfId="29135" xr:uid="{00000000-0005-0000-0000-0000617A0000}"/>
    <cellStyle name="Normal 94" xfId="29136" xr:uid="{00000000-0005-0000-0000-0000627A0000}"/>
    <cellStyle name="Normal 95" xfId="29137" xr:uid="{00000000-0005-0000-0000-0000637A0000}"/>
    <cellStyle name="Normal 96" xfId="29138" xr:uid="{00000000-0005-0000-0000-0000647A0000}"/>
    <cellStyle name="Normal 97" xfId="29139" xr:uid="{00000000-0005-0000-0000-0000657A0000}"/>
    <cellStyle name="Normal 98" xfId="29140" xr:uid="{00000000-0005-0000-0000-0000667A0000}"/>
    <cellStyle name="Normal 99" xfId="29141" xr:uid="{00000000-0005-0000-0000-0000677A0000}"/>
    <cellStyle name="Normal_Attribute" xfId="18141" xr:uid="{00000000-0005-0000-0000-0000687A0000}"/>
    <cellStyle name="Normal_Attribute_1" xfId="18148" xr:uid="{00000000-0005-0000-0000-0000697A0000}"/>
    <cellStyle name="Normal_Classification" xfId="31219" xr:uid="{00000000-0005-0000-0000-00006A7A0000}"/>
    <cellStyle name="Normal_Classification Removed" xfId="31220" xr:uid="{00000000-0005-0000-0000-00006B7A0000}"/>
    <cellStyle name="Normal_Classification_1" xfId="31221" xr:uid="{00000000-0005-0000-0000-00006C7A0000}"/>
    <cellStyle name="Normal_CountryRegion_1" xfId="18146" xr:uid="{00000000-0005-0000-0000-00006D7A0000}"/>
    <cellStyle name="Normal_CountryRegionMap" xfId="18132" xr:uid="{00000000-0005-0000-0000-00006E7A0000}"/>
    <cellStyle name="Normal_CountryRegionMap_1" xfId="18145" xr:uid="{00000000-0005-0000-0000-00006F7A0000}"/>
    <cellStyle name="Normal_CountryRegionMap_2" xfId="18147" xr:uid="{00000000-0005-0000-0000-0000707A0000}"/>
    <cellStyle name="Normal_CountryRegionMap_3" xfId="18149" xr:uid="{00000000-0005-0000-0000-0000717A0000}"/>
    <cellStyle name="Normal_CountryRegionMap_4" xfId="18151" xr:uid="{00000000-0005-0000-0000-0000727A0000}"/>
    <cellStyle name="Normal_CountryRegionMap_5" xfId="31217" xr:uid="{00000000-0005-0000-0000-0000737A0000}"/>
    <cellStyle name="Normal_Family" xfId="18138" xr:uid="{00000000-0005-0000-0000-0000747A0000}"/>
    <cellStyle name="Normal_Family_1" xfId="18143" xr:uid="{00000000-0005-0000-0000-0000757A0000}"/>
    <cellStyle name="Normal_Family_2" xfId="18144" xr:uid="{00000000-0005-0000-0000-0000767A0000}"/>
    <cellStyle name="Normal_Index Family &amp; Index Specific" xfId="77" xr:uid="{00000000-0005-0000-0000-0000777A0000}"/>
    <cellStyle name="Normal_Index Family (4 Characters)" xfId="78" xr:uid="{00000000-0005-0000-0000-0000787A0000}"/>
    <cellStyle name="Normal_Index Specific (4 Characters)" xfId="79" xr:uid="{00000000-0005-0000-0000-0000797A0000}"/>
    <cellStyle name="Normal_Index Specific (7-10)_5" xfId="18137" xr:uid="{00000000-0005-0000-0000-00007A7A0000}"/>
    <cellStyle name="Normal_INTERNAL_ATTRIBUTES" xfId="18135" xr:uid="{00000000-0005-0000-0000-00007B7A0000}"/>
    <cellStyle name="Normal_Sheet1_Sheet1" xfId="80" xr:uid="{00000000-0005-0000-0000-00007C7A0000}"/>
    <cellStyle name="Normal_Sheet3" xfId="81" xr:uid="{00000000-0005-0000-0000-00007D7A0000}"/>
    <cellStyle name="Normal_Specific" xfId="12303" xr:uid="{00000000-0005-0000-0000-00007E7A0000}"/>
    <cellStyle name="Normal_Specific_1" xfId="18136" xr:uid="{00000000-0005-0000-0000-00007F7A0000}"/>
    <cellStyle name="Normal_Specific_2" xfId="18139" xr:uid="{00000000-0005-0000-0000-0000807A0000}"/>
    <cellStyle name="Normal_Specific_3" xfId="18140" xr:uid="{00000000-0005-0000-0000-0000817A0000}"/>
    <cellStyle name="Normal_Specific_4" xfId="18142" xr:uid="{00000000-0005-0000-0000-0000827A0000}"/>
    <cellStyle name="Note" xfId="82" builtinId="10" customBuiltin="1"/>
    <cellStyle name="Note 10" xfId="15744" xr:uid="{00000000-0005-0000-0000-0000847A0000}"/>
    <cellStyle name="Note 10 10" xfId="29142" xr:uid="{00000000-0005-0000-0000-0000857A0000}"/>
    <cellStyle name="Note 10 2" xfId="15745" xr:uid="{00000000-0005-0000-0000-0000867A0000}"/>
    <cellStyle name="Note 10 2 2" xfId="15746" xr:uid="{00000000-0005-0000-0000-0000877A0000}"/>
    <cellStyle name="Note 10 2 2 2" xfId="15747" xr:uid="{00000000-0005-0000-0000-0000887A0000}"/>
    <cellStyle name="Note 10 2 2 2 2" xfId="29143" xr:uid="{00000000-0005-0000-0000-0000897A0000}"/>
    <cellStyle name="Note 10 2 2 2_CountryRegionMap" xfId="35682" xr:uid="{00000000-0005-0000-0000-00008A7A0000}"/>
    <cellStyle name="Note 10 2 2 3" xfId="15748" xr:uid="{00000000-0005-0000-0000-00008B7A0000}"/>
    <cellStyle name="Note 10 2 2 3 2" xfId="29144" xr:uid="{00000000-0005-0000-0000-00008C7A0000}"/>
    <cellStyle name="Note 10 2 2 3_CountryRegionMap" xfId="35683" xr:uid="{00000000-0005-0000-0000-00008D7A0000}"/>
    <cellStyle name="Note 10 2 2 4" xfId="29145" xr:uid="{00000000-0005-0000-0000-00008E7A0000}"/>
    <cellStyle name="Note 10 2 2_Attribute (16-17)" xfId="15749" xr:uid="{00000000-0005-0000-0000-00008F7A0000}"/>
    <cellStyle name="Note 10 2 3" xfId="15750" xr:uid="{00000000-0005-0000-0000-0000907A0000}"/>
    <cellStyle name="Note 10 2 3 2" xfId="29146" xr:uid="{00000000-0005-0000-0000-0000917A0000}"/>
    <cellStyle name="Note 10 2 3_CountryRegionMap" xfId="35684" xr:uid="{00000000-0005-0000-0000-0000927A0000}"/>
    <cellStyle name="Note 10 2 4" xfId="29147" xr:uid="{00000000-0005-0000-0000-0000937A0000}"/>
    <cellStyle name="Note 10 2 5" xfId="29148" xr:uid="{00000000-0005-0000-0000-0000947A0000}"/>
    <cellStyle name="Note 10 2 6" xfId="29149" xr:uid="{00000000-0005-0000-0000-0000957A0000}"/>
    <cellStyle name="Note 10 2 7" xfId="29150" xr:uid="{00000000-0005-0000-0000-0000967A0000}"/>
    <cellStyle name="Note 10 2_Attribute (16-17)" xfId="15751" xr:uid="{00000000-0005-0000-0000-0000977A0000}"/>
    <cellStyle name="Note 10 3" xfId="15752" xr:uid="{00000000-0005-0000-0000-0000987A0000}"/>
    <cellStyle name="Note 10 3 2" xfId="15753" xr:uid="{00000000-0005-0000-0000-0000997A0000}"/>
    <cellStyle name="Note 10 3 2 2" xfId="15754" xr:uid="{00000000-0005-0000-0000-00009A7A0000}"/>
    <cellStyle name="Note 10 3 2 2 2" xfId="29151" xr:uid="{00000000-0005-0000-0000-00009B7A0000}"/>
    <cellStyle name="Note 10 3 2 2_CountryRegionMap" xfId="35685" xr:uid="{00000000-0005-0000-0000-00009C7A0000}"/>
    <cellStyle name="Note 10 3 2 3" xfId="15755" xr:uid="{00000000-0005-0000-0000-00009D7A0000}"/>
    <cellStyle name="Note 10 3 2 3 2" xfId="29152" xr:uid="{00000000-0005-0000-0000-00009E7A0000}"/>
    <cellStyle name="Note 10 3 2 3_CountryRegionMap" xfId="35686" xr:uid="{00000000-0005-0000-0000-00009F7A0000}"/>
    <cellStyle name="Note 10 3 2 4" xfId="29153" xr:uid="{00000000-0005-0000-0000-0000A07A0000}"/>
    <cellStyle name="Note 10 3 2_Attribute (16-17)" xfId="15756" xr:uid="{00000000-0005-0000-0000-0000A17A0000}"/>
    <cellStyle name="Note 10 3 3" xfId="15757" xr:uid="{00000000-0005-0000-0000-0000A27A0000}"/>
    <cellStyle name="Note 10 3 3 2" xfId="29154" xr:uid="{00000000-0005-0000-0000-0000A37A0000}"/>
    <cellStyle name="Note 10 3 3_CountryRegionMap" xfId="35687" xr:uid="{00000000-0005-0000-0000-0000A47A0000}"/>
    <cellStyle name="Note 10 3 4" xfId="29155" xr:uid="{00000000-0005-0000-0000-0000A57A0000}"/>
    <cellStyle name="Note 10 3 5" xfId="29156" xr:uid="{00000000-0005-0000-0000-0000A67A0000}"/>
    <cellStyle name="Note 10 3 6" xfId="29157" xr:uid="{00000000-0005-0000-0000-0000A77A0000}"/>
    <cellStyle name="Note 10 3 7" xfId="29158" xr:uid="{00000000-0005-0000-0000-0000A87A0000}"/>
    <cellStyle name="Note 10 3_Attribute (16-17)" xfId="15758" xr:uid="{00000000-0005-0000-0000-0000A97A0000}"/>
    <cellStyle name="Note 10 4" xfId="15759" xr:uid="{00000000-0005-0000-0000-0000AA7A0000}"/>
    <cellStyle name="Note 10 4 2" xfId="15760" xr:uid="{00000000-0005-0000-0000-0000AB7A0000}"/>
    <cellStyle name="Note 10 4 2 2" xfId="15761" xr:uid="{00000000-0005-0000-0000-0000AC7A0000}"/>
    <cellStyle name="Note 10 4 2 2 2" xfId="29159" xr:uid="{00000000-0005-0000-0000-0000AD7A0000}"/>
    <cellStyle name="Note 10 4 2 2_CountryRegionMap" xfId="35688" xr:uid="{00000000-0005-0000-0000-0000AE7A0000}"/>
    <cellStyle name="Note 10 4 2 3" xfId="15762" xr:uid="{00000000-0005-0000-0000-0000AF7A0000}"/>
    <cellStyle name="Note 10 4 2 3 2" xfId="29160" xr:uid="{00000000-0005-0000-0000-0000B07A0000}"/>
    <cellStyle name="Note 10 4 2 3_CountryRegionMap" xfId="35689" xr:uid="{00000000-0005-0000-0000-0000B17A0000}"/>
    <cellStyle name="Note 10 4 2 4" xfId="29161" xr:uid="{00000000-0005-0000-0000-0000B27A0000}"/>
    <cellStyle name="Note 10 4 2_Attribute (16-17)" xfId="15763" xr:uid="{00000000-0005-0000-0000-0000B37A0000}"/>
    <cellStyle name="Note 10 4 3" xfId="15764" xr:uid="{00000000-0005-0000-0000-0000B47A0000}"/>
    <cellStyle name="Note 10 4 3 2" xfId="29162" xr:uid="{00000000-0005-0000-0000-0000B57A0000}"/>
    <cellStyle name="Note 10 4 3_CountryRegionMap" xfId="35690" xr:uid="{00000000-0005-0000-0000-0000B67A0000}"/>
    <cellStyle name="Note 10 4 4" xfId="29163" xr:uid="{00000000-0005-0000-0000-0000B77A0000}"/>
    <cellStyle name="Note 10 4 5" xfId="29164" xr:uid="{00000000-0005-0000-0000-0000B87A0000}"/>
    <cellStyle name="Note 10 4 6" xfId="29165" xr:uid="{00000000-0005-0000-0000-0000B97A0000}"/>
    <cellStyle name="Note 10 4 7" xfId="29166" xr:uid="{00000000-0005-0000-0000-0000BA7A0000}"/>
    <cellStyle name="Note 10 4_Attribute (16-17)" xfId="15765" xr:uid="{00000000-0005-0000-0000-0000BB7A0000}"/>
    <cellStyle name="Note 10 5" xfId="15766" xr:uid="{00000000-0005-0000-0000-0000BC7A0000}"/>
    <cellStyle name="Note 10 6" xfId="15767" xr:uid="{00000000-0005-0000-0000-0000BD7A0000}"/>
    <cellStyle name="Note 10 6 2" xfId="15768" xr:uid="{00000000-0005-0000-0000-0000BE7A0000}"/>
    <cellStyle name="Note 10 6 2 2" xfId="15769" xr:uid="{00000000-0005-0000-0000-0000BF7A0000}"/>
    <cellStyle name="Note 10 6 2 2 2" xfId="29167" xr:uid="{00000000-0005-0000-0000-0000C07A0000}"/>
    <cellStyle name="Note 10 6 2 2_CountryRegionMap" xfId="35691" xr:uid="{00000000-0005-0000-0000-0000C17A0000}"/>
    <cellStyle name="Note 10 6 2 3" xfId="15770" xr:uid="{00000000-0005-0000-0000-0000C27A0000}"/>
    <cellStyle name="Note 10 6 2 3 2" xfId="29168" xr:uid="{00000000-0005-0000-0000-0000C37A0000}"/>
    <cellStyle name="Note 10 6 2 3_CountryRegionMap" xfId="35692" xr:uid="{00000000-0005-0000-0000-0000C47A0000}"/>
    <cellStyle name="Note 10 6 2 4" xfId="29169" xr:uid="{00000000-0005-0000-0000-0000C57A0000}"/>
    <cellStyle name="Note 10 6 2_Attribute (16-17)" xfId="15771" xr:uid="{00000000-0005-0000-0000-0000C67A0000}"/>
    <cellStyle name="Note 10 6 3" xfId="15772" xr:uid="{00000000-0005-0000-0000-0000C77A0000}"/>
    <cellStyle name="Note 10 6 3 2" xfId="29170" xr:uid="{00000000-0005-0000-0000-0000C87A0000}"/>
    <cellStyle name="Note 10 6 3_CountryRegionMap" xfId="35693" xr:uid="{00000000-0005-0000-0000-0000C97A0000}"/>
    <cellStyle name="Note 10 6 4" xfId="29171" xr:uid="{00000000-0005-0000-0000-0000CA7A0000}"/>
    <cellStyle name="Note 10 6_Attribute (16-17)" xfId="15773" xr:uid="{00000000-0005-0000-0000-0000CB7A0000}"/>
    <cellStyle name="Note 10 7" xfId="15774" xr:uid="{00000000-0005-0000-0000-0000CC7A0000}"/>
    <cellStyle name="Note 10 7 2" xfId="15775" xr:uid="{00000000-0005-0000-0000-0000CD7A0000}"/>
    <cellStyle name="Note 10 7 2 2" xfId="15776" xr:uid="{00000000-0005-0000-0000-0000CE7A0000}"/>
    <cellStyle name="Note 10 7 2 2 2" xfId="29172" xr:uid="{00000000-0005-0000-0000-0000CF7A0000}"/>
    <cellStyle name="Note 10 7 2 2_CountryRegionMap" xfId="35694" xr:uid="{00000000-0005-0000-0000-0000D07A0000}"/>
    <cellStyle name="Note 10 7 2 3" xfId="15777" xr:uid="{00000000-0005-0000-0000-0000D17A0000}"/>
    <cellStyle name="Note 10 7 2 3 2" xfId="29173" xr:uid="{00000000-0005-0000-0000-0000D27A0000}"/>
    <cellStyle name="Note 10 7 2 3_CountryRegionMap" xfId="35695" xr:uid="{00000000-0005-0000-0000-0000D37A0000}"/>
    <cellStyle name="Note 10 7 2 4" xfId="29174" xr:uid="{00000000-0005-0000-0000-0000D47A0000}"/>
    <cellStyle name="Note 10 7 2_Attribute (16-17)" xfId="15778" xr:uid="{00000000-0005-0000-0000-0000D57A0000}"/>
    <cellStyle name="Note 10 7 3" xfId="15779" xr:uid="{00000000-0005-0000-0000-0000D67A0000}"/>
    <cellStyle name="Note 10 7 3 2" xfId="29175" xr:uid="{00000000-0005-0000-0000-0000D77A0000}"/>
    <cellStyle name="Note 10 7 3_CountryRegionMap" xfId="35696" xr:uid="{00000000-0005-0000-0000-0000D87A0000}"/>
    <cellStyle name="Note 10 7 4" xfId="15780" xr:uid="{00000000-0005-0000-0000-0000D97A0000}"/>
    <cellStyle name="Note 10 7 4 2" xfId="29176" xr:uid="{00000000-0005-0000-0000-0000DA7A0000}"/>
    <cellStyle name="Note 10 7 4_CountryRegionMap" xfId="35697" xr:uid="{00000000-0005-0000-0000-0000DB7A0000}"/>
    <cellStyle name="Note 10 7 5" xfId="29177" xr:uid="{00000000-0005-0000-0000-0000DC7A0000}"/>
    <cellStyle name="Note 10 7_Attribute (16-17)" xfId="15781" xr:uid="{00000000-0005-0000-0000-0000DD7A0000}"/>
    <cellStyle name="Note 10 8" xfId="15782" xr:uid="{00000000-0005-0000-0000-0000DE7A0000}"/>
    <cellStyle name="Note 10 8 2" xfId="15783" xr:uid="{00000000-0005-0000-0000-0000DF7A0000}"/>
    <cellStyle name="Note 10 8 2 2" xfId="29178" xr:uid="{00000000-0005-0000-0000-0000E07A0000}"/>
    <cellStyle name="Note 10 8 2_CountryRegionMap" xfId="35698" xr:uid="{00000000-0005-0000-0000-0000E17A0000}"/>
    <cellStyle name="Note 10 8 3" xfId="15784" xr:uid="{00000000-0005-0000-0000-0000E27A0000}"/>
    <cellStyle name="Note 10 8 3 2" xfId="29179" xr:uid="{00000000-0005-0000-0000-0000E37A0000}"/>
    <cellStyle name="Note 10 8 3_CountryRegionMap" xfId="35699" xr:uid="{00000000-0005-0000-0000-0000E47A0000}"/>
    <cellStyle name="Note 10 8 4" xfId="29180" xr:uid="{00000000-0005-0000-0000-0000E57A0000}"/>
    <cellStyle name="Note 10 8_Attribute (16-17)" xfId="15785" xr:uid="{00000000-0005-0000-0000-0000E67A0000}"/>
    <cellStyle name="Note 10 9" xfId="15786" xr:uid="{00000000-0005-0000-0000-0000E77A0000}"/>
    <cellStyle name="Note 10 9 2" xfId="29181" xr:uid="{00000000-0005-0000-0000-0000E87A0000}"/>
    <cellStyle name="Note 10 9_CountryRegionMap" xfId="35700" xr:uid="{00000000-0005-0000-0000-0000E97A0000}"/>
    <cellStyle name="Note 10_Attribute (16-17)" xfId="15787" xr:uid="{00000000-0005-0000-0000-0000EA7A0000}"/>
    <cellStyle name="Note 11" xfId="15788" xr:uid="{00000000-0005-0000-0000-0000EB7A0000}"/>
    <cellStyle name="Note 11 10" xfId="29182" xr:uid="{00000000-0005-0000-0000-0000EC7A0000}"/>
    <cellStyle name="Note 11 2" xfId="15789" xr:uid="{00000000-0005-0000-0000-0000ED7A0000}"/>
    <cellStyle name="Note 11 2 2" xfId="15790" xr:uid="{00000000-0005-0000-0000-0000EE7A0000}"/>
    <cellStyle name="Note 11 2 2 2" xfId="15791" xr:uid="{00000000-0005-0000-0000-0000EF7A0000}"/>
    <cellStyle name="Note 11 2 2 2 2" xfId="29183" xr:uid="{00000000-0005-0000-0000-0000F07A0000}"/>
    <cellStyle name="Note 11 2 2 2_CountryRegionMap" xfId="35701" xr:uid="{00000000-0005-0000-0000-0000F17A0000}"/>
    <cellStyle name="Note 11 2 2 3" xfId="15792" xr:uid="{00000000-0005-0000-0000-0000F27A0000}"/>
    <cellStyle name="Note 11 2 2 3 2" xfId="29184" xr:uid="{00000000-0005-0000-0000-0000F37A0000}"/>
    <cellStyle name="Note 11 2 2 3_CountryRegionMap" xfId="35702" xr:uid="{00000000-0005-0000-0000-0000F47A0000}"/>
    <cellStyle name="Note 11 2 2 4" xfId="29185" xr:uid="{00000000-0005-0000-0000-0000F57A0000}"/>
    <cellStyle name="Note 11 2 2_Attribute (16-17)" xfId="15793" xr:uid="{00000000-0005-0000-0000-0000F67A0000}"/>
    <cellStyle name="Note 11 2 3" xfId="15794" xr:uid="{00000000-0005-0000-0000-0000F77A0000}"/>
    <cellStyle name="Note 11 2 3 2" xfId="29186" xr:uid="{00000000-0005-0000-0000-0000F87A0000}"/>
    <cellStyle name="Note 11 2 3_CountryRegionMap" xfId="35703" xr:uid="{00000000-0005-0000-0000-0000F97A0000}"/>
    <cellStyle name="Note 11 2 4" xfId="29187" xr:uid="{00000000-0005-0000-0000-0000FA7A0000}"/>
    <cellStyle name="Note 11 2 5" xfId="29188" xr:uid="{00000000-0005-0000-0000-0000FB7A0000}"/>
    <cellStyle name="Note 11 2 6" xfId="29189" xr:uid="{00000000-0005-0000-0000-0000FC7A0000}"/>
    <cellStyle name="Note 11 2 7" xfId="29190" xr:uid="{00000000-0005-0000-0000-0000FD7A0000}"/>
    <cellStyle name="Note 11 2_Attribute (16-17)" xfId="15795" xr:uid="{00000000-0005-0000-0000-0000FE7A0000}"/>
    <cellStyle name="Note 11 3" xfId="15796" xr:uid="{00000000-0005-0000-0000-0000FF7A0000}"/>
    <cellStyle name="Note 11 3 2" xfId="15797" xr:uid="{00000000-0005-0000-0000-0000007B0000}"/>
    <cellStyle name="Note 11 3 2 2" xfId="15798" xr:uid="{00000000-0005-0000-0000-0000017B0000}"/>
    <cellStyle name="Note 11 3 2 2 2" xfId="29191" xr:uid="{00000000-0005-0000-0000-0000027B0000}"/>
    <cellStyle name="Note 11 3 2 2_CountryRegionMap" xfId="35704" xr:uid="{00000000-0005-0000-0000-0000037B0000}"/>
    <cellStyle name="Note 11 3 2 3" xfId="15799" xr:uid="{00000000-0005-0000-0000-0000047B0000}"/>
    <cellStyle name="Note 11 3 2 3 2" xfId="29192" xr:uid="{00000000-0005-0000-0000-0000057B0000}"/>
    <cellStyle name="Note 11 3 2 3_CountryRegionMap" xfId="35705" xr:uid="{00000000-0005-0000-0000-0000067B0000}"/>
    <cellStyle name="Note 11 3 2 4" xfId="29193" xr:uid="{00000000-0005-0000-0000-0000077B0000}"/>
    <cellStyle name="Note 11 3 2_Attribute (16-17)" xfId="15800" xr:uid="{00000000-0005-0000-0000-0000087B0000}"/>
    <cellStyle name="Note 11 3 3" xfId="15801" xr:uid="{00000000-0005-0000-0000-0000097B0000}"/>
    <cellStyle name="Note 11 3 3 2" xfId="29194" xr:uid="{00000000-0005-0000-0000-00000A7B0000}"/>
    <cellStyle name="Note 11 3 3_CountryRegionMap" xfId="35706" xr:uid="{00000000-0005-0000-0000-00000B7B0000}"/>
    <cellStyle name="Note 11 3 4" xfId="29195" xr:uid="{00000000-0005-0000-0000-00000C7B0000}"/>
    <cellStyle name="Note 11 3 5" xfId="29196" xr:uid="{00000000-0005-0000-0000-00000D7B0000}"/>
    <cellStyle name="Note 11 3 6" xfId="29197" xr:uid="{00000000-0005-0000-0000-00000E7B0000}"/>
    <cellStyle name="Note 11 3 7" xfId="29198" xr:uid="{00000000-0005-0000-0000-00000F7B0000}"/>
    <cellStyle name="Note 11 3_Attribute (16-17)" xfId="15802" xr:uid="{00000000-0005-0000-0000-0000107B0000}"/>
    <cellStyle name="Note 11 4" xfId="15803" xr:uid="{00000000-0005-0000-0000-0000117B0000}"/>
    <cellStyle name="Note 11 4 2" xfId="15804" xr:uid="{00000000-0005-0000-0000-0000127B0000}"/>
    <cellStyle name="Note 11 4 2 2" xfId="15805" xr:uid="{00000000-0005-0000-0000-0000137B0000}"/>
    <cellStyle name="Note 11 4 2 2 2" xfId="29199" xr:uid="{00000000-0005-0000-0000-0000147B0000}"/>
    <cellStyle name="Note 11 4 2 2_CountryRegionMap" xfId="35707" xr:uid="{00000000-0005-0000-0000-0000157B0000}"/>
    <cellStyle name="Note 11 4 2 3" xfId="15806" xr:uid="{00000000-0005-0000-0000-0000167B0000}"/>
    <cellStyle name="Note 11 4 2 3 2" xfId="29200" xr:uid="{00000000-0005-0000-0000-0000177B0000}"/>
    <cellStyle name="Note 11 4 2 3_CountryRegionMap" xfId="35708" xr:uid="{00000000-0005-0000-0000-0000187B0000}"/>
    <cellStyle name="Note 11 4 2 4" xfId="29201" xr:uid="{00000000-0005-0000-0000-0000197B0000}"/>
    <cellStyle name="Note 11 4 2_Attribute (16-17)" xfId="15807" xr:uid="{00000000-0005-0000-0000-00001A7B0000}"/>
    <cellStyle name="Note 11 4 3" xfId="15808" xr:uid="{00000000-0005-0000-0000-00001B7B0000}"/>
    <cellStyle name="Note 11 4 3 2" xfId="29202" xr:uid="{00000000-0005-0000-0000-00001C7B0000}"/>
    <cellStyle name="Note 11 4 3_CountryRegionMap" xfId="35709" xr:uid="{00000000-0005-0000-0000-00001D7B0000}"/>
    <cellStyle name="Note 11 4 4" xfId="29203" xr:uid="{00000000-0005-0000-0000-00001E7B0000}"/>
    <cellStyle name="Note 11 4 5" xfId="29204" xr:uid="{00000000-0005-0000-0000-00001F7B0000}"/>
    <cellStyle name="Note 11 4 6" xfId="29205" xr:uid="{00000000-0005-0000-0000-0000207B0000}"/>
    <cellStyle name="Note 11 4 7" xfId="29206" xr:uid="{00000000-0005-0000-0000-0000217B0000}"/>
    <cellStyle name="Note 11 4_Attribute (16-17)" xfId="15809" xr:uid="{00000000-0005-0000-0000-0000227B0000}"/>
    <cellStyle name="Note 11 5" xfId="15810" xr:uid="{00000000-0005-0000-0000-0000237B0000}"/>
    <cellStyle name="Note 11 6" xfId="15811" xr:uid="{00000000-0005-0000-0000-0000247B0000}"/>
    <cellStyle name="Note 11 6 2" xfId="15812" xr:uid="{00000000-0005-0000-0000-0000257B0000}"/>
    <cellStyle name="Note 11 6 2 2" xfId="15813" xr:uid="{00000000-0005-0000-0000-0000267B0000}"/>
    <cellStyle name="Note 11 6 2 2 2" xfId="29207" xr:uid="{00000000-0005-0000-0000-0000277B0000}"/>
    <cellStyle name="Note 11 6 2 2_CountryRegionMap" xfId="35710" xr:uid="{00000000-0005-0000-0000-0000287B0000}"/>
    <cellStyle name="Note 11 6 2 3" xfId="15814" xr:uid="{00000000-0005-0000-0000-0000297B0000}"/>
    <cellStyle name="Note 11 6 2 3 2" xfId="29208" xr:uid="{00000000-0005-0000-0000-00002A7B0000}"/>
    <cellStyle name="Note 11 6 2 3_CountryRegionMap" xfId="35711" xr:uid="{00000000-0005-0000-0000-00002B7B0000}"/>
    <cellStyle name="Note 11 6 2 4" xfId="29209" xr:uid="{00000000-0005-0000-0000-00002C7B0000}"/>
    <cellStyle name="Note 11 6 2_Attribute (16-17)" xfId="15815" xr:uid="{00000000-0005-0000-0000-00002D7B0000}"/>
    <cellStyle name="Note 11 6 3" xfId="15816" xr:uid="{00000000-0005-0000-0000-00002E7B0000}"/>
    <cellStyle name="Note 11 6 3 2" xfId="29210" xr:uid="{00000000-0005-0000-0000-00002F7B0000}"/>
    <cellStyle name="Note 11 6 3_CountryRegionMap" xfId="35712" xr:uid="{00000000-0005-0000-0000-0000307B0000}"/>
    <cellStyle name="Note 11 6 4" xfId="29211" xr:uid="{00000000-0005-0000-0000-0000317B0000}"/>
    <cellStyle name="Note 11 6_Attribute (16-17)" xfId="15817" xr:uid="{00000000-0005-0000-0000-0000327B0000}"/>
    <cellStyle name="Note 11 7" xfId="15818" xr:uid="{00000000-0005-0000-0000-0000337B0000}"/>
    <cellStyle name="Note 11 7 2" xfId="15819" xr:uid="{00000000-0005-0000-0000-0000347B0000}"/>
    <cellStyle name="Note 11 7 2 2" xfId="15820" xr:uid="{00000000-0005-0000-0000-0000357B0000}"/>
    <cellStyle name="Note 11 7 2 2 2" xfId="29212" xr:uid="{00000000-0005-0000-0000-0000367B0000}"/>
    <cellStyle name="Note 11 7 2 2_CountryRegionMap" xfId="35713" xr:uid="{00000000-0005-0000-0000-0000377B0000}"/>
    <cellStyle name="Note 11 7 2 3" xfId="15821" xr:uid="{00000000-0005-0000-0000-0000387B0000}"/>
    <cellStyle name="Note 11 7 2 3 2" xfId="29213" xr:uid="{00000000-0005-0000-0000-0000397B0000}"/>
    <cellStyle name="Note 11 7 2 3_CountryRegionMap" xfId="35714" xr:uid="{00000000-0005-0000-0000-00003A7B0000}"/>
    <cellStyle name="Note 11 7 2 4" xfId="29214" xr:uid="{00000000-0005-0000-0000-00003B7B0000}"/>
    <cellStyle name="Note 11 7 2_Attribute (16-17)" xfId="15822" xr:uid="{00000000-0005-0000-0000-00003C7B0000}"/>
    <cellStyle name="Note 11 7 3" xfId="15823" xr:uid="{00000000-0005-0000-0000-00003D7B0000}"/>
    <cellStyle name="Note 11 7 3 2" xfId="29215" xr:uid="{00000000-0005-0000-0000-00003E7B0000}"/>
    <cellStyle name="Note 11 7 3_CountryRegionMap" xfId="35715" xr:uid="{00000000-0005-0000-0000-00003F7B0000}"/>
    <cellStyle name="Note 11 7 4" xfId="15824" xr:uid="{00000000-0005-0000-0000-0000407B0000}"/>
    <cellStyle name="Note 11 7 4 2" xfId="29216" xr:uid="{00000000-0005-0000-0000-0000417B0000}"/>
    <cellStyle name="Note 11 7 4_CountryRegionMap" xfId="35716" xr:uid="{00000000-0005-0000-0000-0000427B0000}"/>
    <cellStyle name="Note 11 7 5" xfId="29217" xr:uid="{00000000-0005-0000-0000-0000437B0000}"/>
    <cellStyle name="Note 11 7_Attribute (16-17)" xfId="15825" xr:uid="{00000000-0005-0000-0000-0000447B0000}"/>
    <cellStyle name="Note 11 8" xfId="15826" xr:uid="{00000000-0005-0000-0000-0000457B0000}"/>
    <cellStyle name="Note 11 8 2" xfId="15827" xr:uid="{00000000-0005-0000-0000-0000467B0000}"/>
    <cellStyle name="Note 11 8 2 2" xfId="29218" xr:uid="{00000000-0005-0000-0000-0000477B0000}"/>
    <cellStyle name="Note 11 8 2_CountryRegionMap" xfId="35717" xr:uid="{00000000-0005-0000-0000-0000487B0000}"/>
    <cellStyle name="Note 11 8 3" xfId="15828" xr:uid="{00000000-0005-0000-0000-0000497B0000}"/>
    <cellStyle name="Note 11 8 3 2" xfId="29219" xr:uid="{00000000-0005-0000-0000-00004A7B0000}"/>
    <cellStyle name="Note 11 8 3_CountryRegionMap" xfId="35718" xr:uid="{00000000-0005-0000-0000-00004B7B0000}"/>
    <cellStyle name="Note 11 8 4" xfId="29220" xr:uid="{00000000-0005-0000-0000-00004C7B0000}"/>
    <cellStyle name="Note 11 8_Attribute (16-17)" xfId="15829" xr:uid="{00000000-0005-0000-0000-00004D7B0000}"/>
    <cellStyle name="Note 11 9" xfId="15830" xr:uid="{00000000-0005-0000-0000-00004E7B0000}"/>
    <cellStyle name="Note 11 9 2" xfId="29221" xr:uid="{00000000-0005-0000-0000-00004F7B0000}"/>
    <cellStyle name="Note 11 9_CountryRegionMap" xfId="35719" xr:uid="{00000000-0005-0000-0000-0000507B0000}"/>
    <cellStyle name="Note 11_Attribute (16-17)" xfId="15831" xr:uid="{00000000-0005-0000-0000-0000517B0000}"/>
    <cellStyle name="Note 12" xfId="15832" xr:uid="{00000000-0005-0000-0000-0000527B0000}"/>
    <cellStyle name="Note 13" xfId="15833" xr:uid="{00000000-0005-0000-0000-0000537B0000}"/>
    <cellStyle name="Note 13 2" xfId="15834" xr:uid="{00000000-0005-0000-0000-0000547B0000}"/>
    <cellStyle name="Note 13 2 2" xfId="15835" xr:uid="{00000000-0005-0000-0000-0000557B0000}"/>
    <cellStyle name="Note 13 2 2 2" xfId="29222" xr:uid="{00000000-0005-0000-0000-0000567B0000}"/>
    <cellStyle name="Note 13 2 2_CountryRegionMap" xfId="35720" xr:uid="{00000000-0005-0000-0000-0000577B0000}"/>
    <cellStyle name="Note 13 2 3" xfId="15836" xr:uid="{00000000-0005-0000-0000-0000587B0000}"/>
    <cellStyle name="Note 13 2 3 2" xfId="29223" xr:uid="{00000000-0005-0000-0000-0000597B0000}"/>
    <cellStyle name="Note 13 2 3_CountryRegionMap" xfId="35721" xr:uid="{00000000-0005-0000-0000-00005A7B0000}"/>
    <cellStyle name="Note 13 2 4" xfId="29224" xr:uid="{00000000-0005-0000-0000-00005B7B0000}"/>
    <cellStyle name="Note 13 2_Attribute (16-17)" xfId="15837" xr:uid="{00000000-0005-0000-0000-00005C7B0000}"/>
    <cellStyle name="Note 13 3" xfId="15838" xr:uid="{00000000-0005-0000-0000-00005D7B0000}"/>
    <cellStyle name="Note 13 3 2" xfId="29225" xr:uid="{00000000-0005-0000-0000-00005E7B0000}"/>
    <cellStyle name="Note 13 3_CountryRegionMap" xfId="35722" xr:uid="{00000000-0005-0000-0000-00005F7B0000}"/>
    <cellStyle name="Note 13 4" xfId="29226" xr:uid="{00000000-0005-0000-0000-0000607B0000}"/>
    <cellStyle name="Note 13 5" xfId="29227" xr:uid="{00000000-0005-0000-0000-0000617B0000}"/>
    <cellStyle name="Note 13 6" xfId="29228" xr:uid="{00000000-0005-0000-0000-0000627B0000}"/>
    <cellStyle name="Note 13 7" xfId="29229" xr:uid="{00000000-0005-0000-0000-0000637B0000}"/>
    <cellStyle name="Note 13_Attribute (16-17)" xfId="15839" xr:uid="{00000000-0005-0000-0000-0000647B0000}"/>
    <cellStyle name="Note 14" xfId="15840" xr:uid="{00000000-0005-0000-0000-0000657B0000}"/>
    <cellStyle name="Note 14 2" xfId="15841" xr:uid="{00000000-0005-0000-0000-0000667B0000}"/>
    <cellStyle name="Note 14 2 2" xfId="15842" xr:uid="{00000000-0005-0000-0000-0000677B0000}"/>
    <cellStyle name="Note 14 2 2 2" xfId="29230" xr:uid="{00000000-0005-0000-0000-0000687B0000}"/>
    <cellStyle name="Note 14 2 2_CountryRegionMap" xfId="35723" xr:uid="{00000000-0005-0000-0000-0000697B0000}"/>
    <cellStyle name="Note 14 2 3" xfId="15843" xr:uid="{00000000-0005-0000-0000-00006A7B0000}"/>
    <cellStyle name="Note 14 2 3 2" xfId="29231" xr:uid="{00000000-0005-0000-0000-00006B7B0000}"/>
    <cellStyle name="Note 14 2 3_CountryRegionMap" xfId="35724" xr:uid="{00000000-0005-0000-0000-00006C7B0000}"/>
    <cellStyle name="Note 14 2 4" xfId="29232" xr:uid="{00000000-0005-0000-0000-00006D7B0000}"/>
    <cellStyle name="Note 14 2_Attribute (16-17)" xfId="15844" xr:uid="{00000000-0005-0000-0000-00006E7B0000}"/>
    <cellStyle name="Note 14 3" xfId="15845" xr:uid="{00000000-0005-0000-0000-00006F7B0000}"/>
    <cellStyle name="Note 14 3 2" xfId="29233" xr:uid="{00000000-0005-0000-0000-0000707B0000}"/>
    <cellStyle name="Note 14 3_CountryRegionMap" xfId="35725" xr:uid="{00000000-0005-0000-0000-0000717B0000}"/>
    <cellStyle name="Note 14 4" xfId="29234" xr:uid="{00000000-0005-0000-0000-0000727B0000}"/>
    <cellStyle name="Note 14 5" xfId="29235" xr:uid="{00000000-0005-0000-0000-0000737B0000}"/>
    <cellStyle name="Note 14 6" xfId="29236" xr:uid="{00000000-0005-0000-0000-0000747B0000}"/>
    <cellStyle name="Note 14 7" xfId="29237" xr:uid="{00000000-0005-0000-0000-0000757B0000}"/>
    <cellStyle name="Note 14_Attribute (16-17)" xfId="15846" xr:uid="{00000000-0005-0000-0000-0000767B0000}"/>
    <cellStyle name="Note 15" xfId="15847" xr:uid="{00000000-0005-0000-0000-0000777B0000}"/>
    <cellStyle name="Note 16" xfId="15848" xr:uid="{00000000-0005-0000-0000-0000787B0000}"/>
    <cellStyle name="Note 16 2" xfId="15849" xr:uid="{00000000-0005-0000-0000-0000797B0000}"/>
    <cellStyle name="Note 16 2 2" xfId="15850" xr:uid="{00000000-0005-0000-0000-00007A7B0000}"/>
    <cellStyle name="Note 16 2 2 2" xfId="29238" xr:uid="{00000000-0005-0000-0000-00007B7B0000}"/>
    <cellStyle name="Note 16 2 2_CountryRegionMap" xfId="35726" xr:uid="{00000000-0005-0000-0000-00007C7B0000}"/>
    <cellStyle name="Note 16 2 3" xfId="15851" xr:uid="{00000000-0005-0000-0000-00007D7B0000}"/>
    <cellStyle name="Note 16 2 3 2" xfId="29239" xr:uid="{00000000-0005-0000-0000-00007E7B0000}"/>
    <cellStyle name="Note 16 2 3_CountryRegionMap" xfId="35727" xr:uid="{00000000-0005-0000-0000-00007F7B0000}"/>
    <cellStyle name="Note 16 2 4" xfId="29240" xr:uid="{00000000-0005-0000-0000-0000807B0000}"/>
    <cellStyle name="Note 16 2_Attribute (16-17)" xfId="15852" xr:uid="{00000000-0005-0000-0000-0000817B0000}"/>
    <cellStyle name="Note 16 3" xfId="15853" xr:uid="{00000000-0005-0000-0000-0000827B0000}"/>
    <cellStyle name="Note 16 3 2" xfId="29241" xr:uid="{00000000-0005-0000-0000-0000837B0000}"/>
    <cellStyle name="Note 16 3_CountryRegionMap" xfId="35728" xr:uid="{00000000-0005-0000-0000-0000847B0000}"/>
    <cellStyle name="Note 16 4" xfId="29242" xr:uid="{00000000-0005-0000-0000-0000857B0000}"/>
    <cellStyle name="Note 16_Attribute (16-17)" xfId="15854" xr:uid="{00000000-0005-0000-0000-0000867B0000}"/>
    <cellStyle name="Note 17" xfId="15855" xr:uid="{00000000-0005-0000-0000-0000877B0000}"/>
    <cellStyle name="Note 17 2" xfId="15856" xr:uid="{00000000-0005-0000-0000-0000887B0000}"/>
    <cellStyle name="Note 17 2 2" xfId="15857" xr:uid="{00000000-0005-0000-0000-0000897B0000}"/>
    <cellStyle name="Note 17 2 2 2" xfId="29243" xr:uid="{00000000-0005-0000-0000-00008A7B0000}"/>
    <cellStyle name="Note 17 2 2_CountryRegionMap" xfId="35729" xr:uid="{00000000-0005-0000-0000-00008B7B0000}"/>
    <cellStyle name="Note 17 2 3" xfId="15858" xr:uid="{00000000-0005-0000-0000-00008C7B0000}"/>
    <cellStyle name="Note 17 2 3 2" xfId="29244" xr:uid="{00000000-0005-0000-0000-00008D7B0000}"/>
    <cellStyle name="Note 17 2 3_CountryRegionMap" xfId="35730" xr:uid="{00000000-0005-0000-0000-00008E7B0000}"/>
    <cellStyle name="Note 17 2 4" xfId="29245" xr:uid="{00000000-0005-0000-0000-00008F7B0000}"/>
    <cellStyle name="Note 17 2_Attribute (16-17)" xfId="15859" xr:uid="{00000000-0005-0000-0000-0000907B0000}"/>
    <cellStyle name="Note 17 3" xfId="15860" xr:uid="{00000000-0005-0000-0000-0000917B0000}"/>
    <cellStyle name="Note 17 3 2" xfId="29246" xr:uid="{00000000-0005-0000-0000-0000927B0000}"/>
    <cellStyle name="Note 17 3_CountryRegionMap" xfId="35731" xr:uid="{00000000-0005-0000-0000-0000937B0000}"/>
    <cellStyle name="Note 17 4" xfId="15861" xr:uid="{00000000-0005-0000-0000-0000947B0000}"/>
    <cellStyle name="Note 17 4 2" xfId="29247" xr:uid="{00000000-0005-0000-0000-0000957B0000}"/>
    <cellStyle name="Note 17 4_CountryRegionMap" xfId="35732" xr:uid="{00000000-0005-0000-0000-0000967B0000}"/>
    <cellStyle name="Note 17 5" xfId="29248" xr:uid="{00000000-0005-0000-0000-0000977B0000}"/>
    <cellStyle name="Note 17_Attribute (16-17)" xfId="15862" xr:uid="{00000000-0005-0000-0000-0000987B0000}"/>
    <cellStyle name="Note 18" xfId="15863" xr:uid="{00000000-0005-0000-0000-0000997B0000}"/>
    <cellStyle name="Note 18 2" xfId="15864" xr:uid="{00000000-0005-0000-0000-00009A7B0000}"/>
    <cellStyle name="Note 18 2 2" xfId="29249" xr:uid="{00000000-0005-0000-0000-00009B7B0000}"/>
    <cellStyle name="Note 18 2_CountryRegionMap" xfId="35733" xr:uid="{00000000-0005-0000-0000-00009C7B0000}"/>
    <cellStyle name="Note 18 3" xfId="15865" xr:uid="{00000000-0005-0000-0000-00009D7B0000}"/>
    <cellStyle name="Note 18 3 2" xfId="29250" xr:uid="{00000000-0005-0000-0000-00009E7B0000}"/>
    <cellStyle name="Note 18 3_CountryRegionMap" xfId="35734" xr:uid="{00000000-0005-0000-0000-00009F7B0000}"/>
    <cellStyle name="Note 18 4" xfId="29251" xr:uid="{00000000-0005-0000-0000-0000A07B0000}"/>
    <cellStyle name="Note 18_Attribute (16-17)" xfId="15866" xr:uid="{00000000-0005-0000-0000-0000A17B0000}"/>
    <cellStyle name="Note 19" xfId="15867" xr:uid="{00000000-0005-0000-0000-0000A27B0000}"/>
    <cellStyle name="Note 19 2" xfId="29252" xr:uid="{00000000-0005-0000-0000-0000A37B0000}"/>
    <cellStyle name="Note 19_CountryRegionMap" xfId="35735" xr:uid="{00000000-0005-0000-0000-0000A47B0000}"/>
    <cellStyle name="Note 2" xfId="83" xr:uid="{00000000-0005-0000-0000-0000A57B0000}"/>
    <cellStyle name="Note 2 10" xfId="15868" xr:uid="{00000000-0005-0000-0000-0000A67B0000}"/>
    <cellStyle name="Note 2 10 2" xfId="15869" xr:uid="{00000000-0005-0000-0000-0000A77B0000}"/>
    <cellStyle name="Note 2 10 2 2" xfId="15870" xr:uid="{00000000-0005-0000-0000-0000A87B0000}"/>
    <cellStyle name="Note 2 10 2 2 2" xfId="29253" xr:uid="{00000000-0005-0000-0000-0000A97B0000}"/>
    <cellStyle name="Note 2 10 2 2_CountryRegionMap" xfId="35736" xr:uid="{00000000-0005-0000-0000-0000AA7B0000}"/>
    <cellStyle name="Note 2 10 2 3" xfId="15871" xr:uid="{00000000-0005-0000-0000-0000AB7B0000}"/>
    <cellStyle name="Note 2 10 2 3 2" xfId="29254" xr:uid="{00000000-0005-0000-0000-0000AC7B0000}"/>
    <cellStyle name="Note 2 10 2 3_CountryRegionMap" xfId="35737" xr:uid="{00000000-0005-0000-0000-0000AD7B0000}"/>
    <cellStyle name="Note 2 10 2 4" xfId="29255" xr:uid="{00000000-0005-0000-0000-0000AE7B0000}"/>
    <cellStyle name="Note 2 10 2_Attribute (16-17)" xfId="15872" xr:uid="{00000000-0005-0000-0000-0000AF7B0000}"/>
    <cellStyle name="Note 2 10 3" xfId="15873" xr:uid="{00000000-0005-0000-0000-0000B07B0000}"/>
    <cellStyle name="Note 2 10 3 2" xfId="29256" xr:uid="{00000000-0005-0000-0000-0000B17B0000}"/>
    <cellStyle name="Note 2 10 3_CountryRegionMap" xfId="35738" xr:uid="{00000000-0005-0000-0000-0000B27B0000}"/>
    <cellStyle name="Note 2 10 4" xfId="29257" xr:uid="{00000000-0005-0000-0000-0000B37B0000}"/>
    <cellStyle name="Note 2 10_Attribute (16-17)" xfId="15874" xr:uid="{00000000-0005-0000-0000-0000B47B0000}"/>
    <cellStyle name="Note 2 11" xfId="15875" xr:uid="{00000000-0005-0000-0000-0000B57B0000}"/>
    <cellStyle name="Note 2 11 2" xfId="15876" xr:uid="{00000000-0005-0000-0000-0000B67B0000}"/>
    <cellStyle name="Note 2 11 2 2" xfId="15877" xr:uid="{00000000-0005-0000-0000-0000B77B0000}"/>
    <cellStyle name="Note 2 11 2 2 2" xfId="29258" xr:uid="{00000000-0005-0000-0000-0000B87B0000}"/>
    <cellStyle name="Note 2 11 2 2_CountryRegionMap" xfId="35739" xr:uid="{00000000-0005-0000-0000-0000B97B0000}"/>
    <cellStyle name="Note 2 11 2 3" xfId="15878" xr:uid="{00000000-0005-0000-0000-0000BA7B0000}"/>
    <cellStyle name="Note 2 11 2 3 2" xfId="29259" xr:uid="{00000000-0005-0000-0000-0000BB7B0000}"/>
    <cellStyle name="Note 2 11 2 3_CountryRegionMap" xfId="35740" xr:uid="{00000000-0005-0000-0000-0000BC7B0000}"/>
    <cellStyle name="Note 2 11 2 4" xfId="29260" xr:uid="{00000000-0005-0000-0000-0000BD7B0000}"/>
    <cellStyle name="Note 2 11 2_Attribute (16-17)" xfId="15879" xr:uid="{00000000-0005-0000-0000-0000BE7B0000}"/>
    <cellStyle name="Note 2 11 3" xfId="15880" xr:uid="{00000000-0005-0000-0000-0000BF7B0000}"/>
    <cellStyle name="Note 2 11 3 2" xfId="29261" xr:uid="{00000000-0005-0000-0000-0000C07B0000}"/>
    <cellStyle name="Note 2 11 3_CountryRegionMap" xfId="35741" xr:uid="{00000000-0005-0000-0000-0000C17B0000}"/>
    <cellStyle name="Note 2 11 4" xfId="15881" xr:uid="{00000000-0005-0000-0000-0000C27B0000}"/>
    <cellStyle name="Note 2 11 4 2" xfId="29262" xr:uid="{00000000-0005-0000-0000-0000C37B0000}"/>
    <cellStyle name="Note 2 11 4_CountryRegionMap" xfId="35742" xr:uid="{00000000-0005-0000-0000-0000C47B0000}"/>
    <cellStyle name="Note 2 11 5" xfId="29263" xr:uid="{00000000-0005-0000-0000-0000C57B0000}"/>
    <cellStyle name="Note 2 11_Attribute (16-17)" xfId="15882" xr:uid="{00000000-0005-0000-0000-0000C67B0000}"/>
    <cellStyle name="Note 2 12" xfId="15883" xr:uid="{00000000-0005-0000-0000-0000C77B0000}"/>
    <cellStyle name="Note 2 12 2" xfId="15884" xr:uid="{00000000-0005-0000-0000-0000C87B0000}"/>
    <cellStyle name="Note 2 12 2 2" xfId="29264" xr:uid="{00000000-0005-0000-0000-0000C97B0000}"/>
    <cellStyle name="Note 2 12 2_CountryRegionMap" xfId="35743" xr:uid="{00000000-0005-0000-0000-0000CA7B0000}"/>
    <cellStyle name="Note 2 12 3" xfId="15885" xr:uid="{00000000-0005-0000-0000-0000CB7B0000}"/>
    <cellStyle name="Note 2 12 3 2" xfId="29265" xr:uid="{00000000-0005-0000-0000-0000CC7B0000}"/>
    <cellStyle name="Note 2 12 3_CountryRegionMap" xfId="35744" xr:uid="{00000000-0005-0000-0000-0000CD7B0000}"/>
    <cellStyle name="Note 2 12 4" xfId="29266" xr:uid="{00000000-0005-0000-0000-0000CE7B0000}"/>
    <cellStyle name="Note 2 12_Attribute (16-17)" xfId="15886" xr:uid="{00000000-0005-0000-0000-0000CF7B0000}"/>
    <cellStyle name="Note 2 13" xfId="15887" xr:uid="{00000000-0005-0000-0000-0000D07B0000}"/>
    <cellStyle name="Note 2 13 2" xfId="29267" xr:uid="{00000000-0005-0000-0000-0000D17B0000}"/>
    <cellStyle name="Note 2 13_CountryRegionMap" xfId="35745" xr:uid="{00000000-0005-0000-0000-0000D27B0000}"/>
    <cellStyle name="Note 2 14" xfId="15888" xr:uid="{00000000-0005-0000-0000-0000D37B0000}"/>
    <cellStyle name="Note 2 14 2" xfId="29268" xr:uid="{00000000-0005-0000-0000-0000D47B0000}"/>
    <cellStyle name="Note 2 14_CountryRegionMap" xfId="35746" xr:uid="{00000000-0005-0000-0000-0000D57B0000}"/>
    <cellStyle name="Note 2 15" xfId="15889" xr:uid="{00000000-0005-0000-0000-0000D67B0000}"/>
    <cellStyle name="Note 2 15 2" xfId="29269" xr:uid="{00000000-0005-0000-0000-0000D77B0000}"/>
    <cellStyle name="Note 2 15_CountryRegionMap" xfId="35747" xr:uid="{00000000-0005-0000-0000-0000D87B0000}"/>
    <cellStyle name="Note 2 16" xfId="15890" xr:uid="{00000000-0005-0000-0000-0000D97B0000}"/>
    <cellStyle name="Note 2 16 2" xfId="29270" xr:uid="{00000000-0005-0000-0000-0000DA7B0000}"/>
    <cellStyle name="Note 2 16_CountryRegionMap" xfId="35748" xr:uid="{00000000-0005-0000-0000-0000DB7B0000}"/>
    <cellStyle name="Note 2 17" xfId="29271" xr:uid="{00000000-0005-0000-0000-0000DC7B0000}"/>
    <cellStyle name="Note 2 18" xfId="29272" xr:uid="{00000000-0005-0000-0000-0000DD7B0000}"/>
    <cellStyle name="Note 2 19" xfId="29273" xr:uid="{00000000-0005-0000-0000-0000DE7B0000}"/>
    <cellStyle name="Note 2 2" xfId="301" xr:uid="{00000000-0005-0000-0000-0000DF7B0000}"/>
    <cellStyle name="Note 2 2 10" xfId="15891" xr:uid="{00000000-0005-0000-0000-0000E07B0000}"/>
    <cellStyle name="Note 2 2 10 2" xfId="15892" xr:uid="{00000000-0005-0000-0000-0000E17B0000}"/>
    <cellStyle name="Note 2 2 10 2 2" xfId="15893" xr:uid="{00000000-0005-0000-0000-0000E27B0000}"/>
    <cellStyle name="Note 2 2 10 2 2 2" xfId="29274" xr:uid="{00000000-0005-0000-0000-0000E37B0000}"/>
    <cellStyle name="Note 2 2 10 2 2_CountryRegionMap" xfId="35749" xr:uid="{00000000-0005-0000-0000-0000E47B0000}"/>
    <cellStyle name="Note 2 2 10 2 3" xfId="15894" xr:uid="{00000000-0005-0000-0000-0000E57B0000}"/>
    <cellStyle name="Note 2 2 10 2 3 2" xfId="29275" xr:uid="{00000000-0005-0000-0000-0000E67B0000}"/>
    <cellStyle name="Note 2 2 10 2 3_CountryRegionMap" xfId="35750" xr:uid="{00000000-0005-0000-0000-0000E77B0000}"/>
    <cellStyle name="Note 2 2 10 2 4" xfId="29276" xr:uid="{00000000-0005-0000-0000-0000E87B0000}"/>
    <cellStyle name="Note 2 2 10 2_Attribute (16-17)" xfId="15895" xr:uid="{00000000-0005-0000-0000-0000E97B0000}"/>
    <cellStyle name="Note 2 2 10 3" xfId="15896" xr:uid="{00000000-0005-0000-0000-0000EA7B0000}"/>
    <cellStyle name="Note 2 2 10 3 2" xfId="29277" xr:uid="{00000000-0005-0000-0000-0000EB7B0000}"/>
    <cellStyle name="Note 2 2 10 3_CountryRegionMap" xfId="35751" xr:uid="{00000000-0005-0000-0000-0000EC7B0000}"/>
    <cellStyle name="Note 2 2 10 4" xfId="15897" xr:uid="{00000000-0005-0000-0000-0000ED7B0000}"/>
    <cellStyle name="Note 2 2 10 4 2" xfId="29278" xr:uid="{00000000-0005-0000-0000-0000EE7B0000}"/>
    <cellStyle name="Note 2 2 10 4_CountryRegionMap" xfId="35752" xr:uid="{00000000-0005-0000-0000-0000EF7B0000}"/>
    <cellStyle name="Note 2 2 10 5" xfId="29279" xr:uid="{00000000-0005-0000-0000-0000F07B0000}"/>
    <cellStyle name="Note 2 2 10_Attribute (16-17)" xfId="15898" xr:uid="{00000000-0005-0000-0000-0000F17B0000}"/>
    <cellStyle name="Note 2 2 11" xfId="15899" xr:uid="{00000000-0005-0000-0000-0000F27B0000}"/>
    <cellStyle name="Note 2 2 11 2" xfId="15900" xr:uid="{00000000-0005-0000-0000-0000F37B0000}"/>
    <cellStyle name="Note 2 2 11 2 2" xfId="29280" xr:uid="{00000000-0005-0000-0000-0000F47B0000}"/>
    <cellStyle name="Note 2 2 11 2_CountryRegionMap" xfId="35753" xr:uid="{00000000-0005-0000-0000-0000F57B0000}"/>
    <cellStyle name="Note 2 2 11 3" xfId="15901" xr:uid="{00000000-0005-0000-0000-0000F67B0000}"/>
    <cellStyle name="Note 2 2 11 3 2" xfId="29281" xr:uid="{00000000-0005-0000-0000-0000F77B0000}"/>
    <cellStyle name="Note 2 2 11 3_CountryRegionMap" xfId="35754" xr:uid="{00000000-0005-0000-0000-0000F87B0000}"/>
    <cellStyle name="Note 2 2 11 4" xfId="29282" xr:uid="{00000000-0005-0000-0000-0000F97B0000}"/>
    <cellStyle name="Note 2 2 11_Attribute (16-17)" xfId="15902" xr:uid="{00000000-0005-0000-0000-0000FA7B0000}"/>
    <cellStyle name="Note 2 2 12" xfId="15903" xr:uid="{00000000-0005-0000-0000-0000FB7B0000}"/>
    <cellStyle name="Note 2 2 12 2" xfId="29283" xr:uid="{00000000-0005-0000-0000-0000FC7B0000}"/>
    <cellStyle name="Note 2 2 12_CountryRegionMap" xfId="35755" xr:uid="{00000000-0005-0000-0000-0000FD7B0000}"/>
    <cellStyle name="Note 2 2 13" xfId="29284" xr:uid="{00000000-0005-0000-0000-0000FE7B0000}"/>
    <cellStyle name="Note 2 2 14" xfId="29285" xr:uid="{00000000-0005-0000-0000-0000FF7B0000}"/>
    <cellStyle name="Note 2 2 15" xfId="29286" xr:uid="{00000000-0005-0000-0000-0000007C0000}"/>
    <cellStyle name="Note 2 2 16" xfId="29287" xr:uid="{00000000-0005-0000-0000-0000017C0000}"/>
    <cellStyle name="Note 2 2 17" xfId="29288" xr:uid="{00000000-0005-0000-0000-0000027C0000}"/>
    <cellStyle name="Note 2 2 18" xfId="29289" xr:uid="{00000000-0005-0000-0000-0000037C0000}"/>
    <cellStyle name="Note 2 2 2" xfId="15904" xr:uid="{00000000-0005-0000-0000-0000047C0000}"/>
    <cellStyle name="Note 2 2 2 10" xfId="15905" xr:uid="{00000000-0005-0000-0000-0000057C0000}"/>
    <cellStyle name="Note 2 2 2 10 2" xfId="29290" xr:uid="{00000000-0005-0000-0000-0000067C0000}"/>
    <cellStyle name="Note 2 2 2 10_CountryRegionMap" xfId="35756" xr:uid="{00000000-0005-0000-0000-0000077C0000}"/>
    <cellStyle name="Note 2 2 2 11" xfId="29291" xr:uid="{00000000-0005-0000-0000-0000087C0000}"/>
    <cellStyle name="Note 2 2 2 2" xfId="15906" xr:uid="{00000000-0005-0000-0000-0000097C0000}"/>
    <cellStyle name="Note 2 2 2 2 10" xfId="29292" xr:uid="{00000000-0005-0000-0000-00000A7C0000}"/>
    <cellStyle name="Note 2 2 2 2 2" xfId="15907" xr:uid="{00000000-0005-0000-0000-00000B7C0000}"/>
    <cellStyle name="Note 2 2 2 2 2 2" xfId="15908" xr:uid="{00000000-0005-0000-0000-00000C7C0000}"/>
    <cellStyle name="Note 2 2 2 2 2 2 2" xfId="15909" xr:uid="{00000000-0005-0000-0000-00000D7C0000}"/>
    <cellStyle name="Note 2 2 2 2 2 2 2 2" xfId="29293" xr:uid="{00000000-0005-0000-0000-00000E7C0000}"/>
    <cellStyle name="Note 2 2 2 2 2 2 2_CountryRegionMap" xfId="35757" xr:uid="{00000000-0005-0000-0000-00000F7C0000}"/>
    <cellStyle name="Note 2 2 2 2 2 2 3" xfId="15910" xr:uid="{00000000-0005-0000-0000-0000107C0000}"/>
    <cellStyle name="Note 2 2 2 2 2 2 3 2" xfId="29294" xr:uid="{00000000-0005-0000-0000-0000117C0000}"/>
    <cellStyle name="Note 2 2 2 2 2 2 3_CountryRegionMap" xfId="35758" xr:uid="{00000000-0005-0000-0000-0000127C0000}"/>
    <cellStyle name="Note 2 2 2 2 2 2 4" xfId="29295" xr:uid="{00000000-0005-0000-0000-0000137C0000}"/>
    <cellStyle name="Note 2 2 2 2 2 2_Attribute (16-17)" xfId="15911" xr:uid="{00000000-0005-0000-0000-0000147C0000}"/>
    <cellStyle name="Note 2 2 2 2 2 3" xfId="15912" xr:uid="{00000000-0005-0000-0000-0000157C0000}"/>
    <cellStyle name="Note 2 2 2 2 2 3 2" xfId="29296" xr:uid="{00000000-0005-0000-0000-0000167C0000}"/>
    <cellStyle name="Note 2 2 2 2 2 3_CountryRegionMap" xfId="35759" xr:uid="{00000000-0005-0000-0000-0000177C0000}"/>
    <cellStyle name="Note 2 2 2 2 2 4" xfId="29297" xr:uid="{00000000-0005-0000-0000-0000187C0000}"/>
    <cellStyle name="Note 2 2 2 2 2 5" xfId="29298" xr:uid="{00000000-0005-0000-0000-0000197C0000}"/>
    <cellStyle name="Note 2 2 2 2 2 6" xfId="29299" xr:uid="{00000000-0005-0000-0000-00001A7C0000}"/>
    <cellStyle name="Note 2 2 2 2 2 7" xfId="29300" xr:uid="{00000000-0005-0000-0000-00001B7C0000}"/>
    <cellStyle name="Note 2 2 2 2 2_Attribute (16-17)" xfId="15913" xr:uid="{00000000-0005-0000-0000-00001C7C0000}"/>
    <cellStyle name="Note 2 2 2 2 3" xfId="15914" xr:uid="{00000000-0005-0000-0000-00001D7C0000}"/>
    <cellStyle name="Note 2 2 2 2 3 2" xfId="15915" xr:uid="{00000000-0005-0000-0000-00001E7C0000}"/>
    <cellStyle name="Note 2 2 2 2 3 2 2" xfId="15916" xr:uid="{00000000-0005-0000-0000-00001F7C0000}"/>
    <cellStyle name="Note 2 2 2 2 3 2 2 2" xfId="29301" xr:uid="{00000000-0005-0000-0000-0000207C0000}"/>
    <cellStyle name="Note 2 2 2 2 3 2 2_CountryRegionMap" xfId="35760" xr:uid="{00000000-0005-0000-0000-0000217C0000}"/>
    <cellStyle name="Note 2 2 2 2 3 2 3" xfId="15917" xr:uid="{00000000-0005-0000-0000-0000227C0000}"/>
    <cellStyle name="Note 2 2 2 2 3 2 3 2" xfId="29302" xr:uid="{00000000-0005-0000-0000-0000237C0000}"/>
    <cellStyle name="Note 2 2 2 2 3 2 3_CountryRegionMap" xfId="35761" xr:uid="{00000000-0005-0000-0000-0000247C0000}"/>
    <cellStyle name="Note 2 2 2 2 3 2 4" xfId="29303" xr:uid="{00000000-0005-0000-0000-0000257C0000}"/>
    <cellStyle name="Note 2 2 2 2 3 2_Attribute (16-17)" xfId="15918" xr:uid="{00000000-0005-0000-0000-0000267C0000}"/>
    <cellStyle name="Note 2 2 2 2 3 3" xfId="15919" xr:uid="{00000000-0005-0000-0000-0000277C0000}"/>
    <cellStyle name="Note 2 2 2 2 3 3 2" xfId="29304" xr:uid="{00000000-0005-0000-0000-0000287C0000}"/>
    <cellStyle name="Note 2 2 2 2 3 3_CountryRegionMap" xfId="35762" xr:uid="{00000000-0005-0000-0000-0000297C0000}"/>
    <cellStyle name="Note 2 2 2 2 3 4" xfId="29305" xr:uid="{00000000-0005-0000-0000-00002A7C0000}"/>
    <cellStyle name="Note 2 2 2 2 3 5" xfId="29306" xr:uid="{00000000-0005-0000-0000-00002B7C0000}"/>
    <cellStyle name="Note 2 2 2 2 3 6" xfId="29307" xr:uid="{00000000-0005-0000-0000-00002C7C0000}"/>
    <cellStyle name="Note 2 2 2 2 3 7" xfId="29308" xr:uid="{00000000-0005-0000-0000-00002D7C0000}"/>
    <cellStyle name="Note 2 2 2 2 3_Attribute (16-17)" xfId="15920" xr:uid="{00000000-0005-0000-0000-00002E7C0000}"/>
    <cellStyle name="Note 2 2 2 2 4" xfId="15921" xr:uid="{00000000-0005-0000-0000-00002F7C0000}"/>
    <cellStyle name="Note 2 2 2 2 4 2" xfId="15922" xr:uid="{00000000-0005-0000-0000-0000307C0000}"/>
    <cellStyle name="Note 2 2 2 2 4 2 2" xfId="15923" xr:uid="{00000000-0005-0000-0000-0000317C0000}"/>
    <cellStyle name="Note 2 2 2 2 4 2 2 2" xfId="29309" xr:uid="{00000000-0005-0000-0000-0000327C0000}"/>
    <cellStyle name="Note 2 2 2 2 4 2 2_CountryRegionMap" xfId="35763" xr:uid="{00000000-0005-0000-0000-0000337C0000}"/>
    <cellStyle name="Note 2 2 2 2 4 2 3" xfId="15924" xr:uid="{00000000-0005-0000-0000-0000347C0000}"/>
    <cellStyle name="Note 2 2 2 2 4 2 3 2" xfId="29310" xr:uid="{00000000-0005-0000-0000-0000357C0000}"/>
    <cellStyle name="Note 2 2 2 2 4 2 3_CountryRegionMap" xfId="35764" xr:uid="{00000000-0005-0000-0000-0000367C0000}"/>
    <cellStyle name="Note 2 2 2 2 4 2 4" xfId="29311" xr:uid="{00000000-0005-0000-0000-0000377C0000}"/>
    <cellStyle name="Note 2 2 2 2 4 2_Attribute (16-17)" xfId="15925" xr:uid="{00000000-0005-0000-0000-0000387C0000}"/>
    <cellStyle name="Note 2 2 2 2 4 3" xfId="15926" xr:uid="{00000000-0005-0000-0000-0000397C0000}"/>
    <cellStyle name="Note 2 2 2 2 4 3 2" xfId="29312" xr:uid="{00000000-0005-0000-0000-00003A7C0000}"/>
    <cellStyle name="Note 2 2 2 2 4 3_CountryRegionMap" xfId="35765" xr:uid="{00000000-0005-0000-0000-00003B7C0000}"/>
    <cellStyle name="Note 2 2 2 2 4 4" xfId="29313" xr:uid="{00000000-0005-0000-0000-00003C7C0000}"/>
    <cellStyle name="Note 2 2 2 2 4 5" xfId="29314" xr:uid="{00000000-0005-0000-0000-00003D7C0000}"/>
    <cellStyle name="Note 2 2 2 2 4 6" xfId="29315" xr:uid="{00000000-0005-0000-0000-00003E7C0000}"/>
    <cellStyle name="Note 2 2 2 2 4 7" xfId="29316" xr:uid="{00000000-0005-0000-0000-00003F7C0000}"/>
    <cellStyle name="Note 2 2 2 2 4_Attribute (16-17)" xfId="15927" xr:uid="{00000000-0005-0000-0000-0000407C0000}"/>
    <cellStyle name="Note 2 2 2 2 5" xfId="15928" xr:uid="{00000000-0005-0000-0000-0000417C0000}"/>
    <cellStyle name="Note 2 2 2 2 6" xfId="15929" xr:uid="{00000000-0005-0000-0000-0000427C0000}"/>
    <cellStyle name="Note 2 2 2 2 6 2" xfId="15930" xr:uid="{00000000-0005-0000-0000-0000437C0000}"/>
    <cellStyle name="Note 2 2 2 2 6 2 2" xfId="15931" xr:uid="{00000000-0005-0000-0000-0000447C0000}"/>
    <cellStyle name="Note 2 2 2 2 6 2 2 2" xfId="29317" xr:uid="{00000000-0005-0000-0000-0000457C0000}"/>
    <cellStyle name="Note 2 2 2 2 6 2 2_CountryRegionMap" xfId="35766" xr:uid="{00000000-0005-0000-0000-0000467C0000}"/>
    <cellStyle name="Note 2 2 2 2 6 2 3" xfId="15932" xr:uid="{00000000-0005-0000-0000-0000477C0000}"/>
    <cellStyle name="Note 2 2 2 2 6 2 3 2" xfId="29318" xr:uid="{00000000-0005-0000-0000-0000487C0000}"/>
    <cellStyle name="Note 2 2 2 2 6 2 3_CountryRegionMap" xfId="35767" xr:uid="{00000000-0005-0000-0000-0000497C0000}"/>
    <cellStyle name="Note 2 2 2 2 6 2 4" xfId="29319" xr:uid="{00000000-0005-0000-0000-00004A7C0000}"/>
    <cellStyle name="Note 2 2 2 2 6 2_Attribute (16-17)" xfId="15933" xr:uid="{00000000-0005-0000-0000-00004B7C0000}"/>
    <cellStyle name="Note 2 2 2 2 6 3" xfId="15934" xr:uid="{00000000-0005-0000-0000-00004C7C0000}"/>
    <cellStyle name="Note 2 2 2 2 6 3 2" xfId="29320" xr:uid="{00000000-0005-0000-0000-00004D7C0000}"/>
    <cellStyle name="Note 2 2 2 2 6 3_CountryRegionMap" xfId="35768" xr:uid="{00000000-0005-0000-0000-00004E7C0000}"/>
    <cellStyle name="Note 2 2 2 2 6 4" xfId="29321" xr:uid="{00000000-0005-0000-0000-00004F7C0000}"/>
    <cellStyle name="Note 2 2 2 2 6_Attribute (16-17)" xfId="15935" xr:uid="{00000000-0005-0000-0000-0000507C0000}"/>
    <cellStyle name="Note 2 2 2 2 7" xfId="15936" xr:uid="{00000000-0005-0000-0000-0000517C0000}"/>
    <cellStyle name="Note 2 2 2 2 7 2" xfId="15937" xr:uid="{00000000-0005-0000-0000-0000527C0000}"/>
    <cellStyle name="Note 2 2 2 2 7 2 2" xfId="15938" xr:uid="{00000000-0005-0000-0000-0000537C0000}"/>
    <cellStyle name="Note 2 2 2 2 7 2 2 2" xfId="29322" xr:uid="{00000000-0005-0000-0000-0000547C0000}"/>
    <cellStyle name="Note 2 2 2 2 7 2 2_CountryRegionMap" xfId="35769" xr:uid="{00000000-0005-0000-0000-0000557C0000}"/>
    <cellStyle name="Note 2 2 2 2 7 2 3" xfId="15939" xr:uid="{00000000-0005-0000-0000-0000567C0000}"/>
    <cellStyle name="Note 2 2 2 2 7 2 3 2" xfId="29323" xr:uid="{00000000-0005-0000-0000-0000577C0000}"/>
    <cellStyle name="Note 2 2 2 2 7 2 3_CountryRegionMap" xfId="35770" xr:uid="{00000000-0005-0000-0000-0000587C0000}"/>
    <cellStyle name="Note 2 2 2 2 7 2 4" xfId="29324" xr:uid="{00000000-0005-0000-0000-0000597C0000}"/>
    <cellStyle name="Note 2 2 2 2 7 2_Attribute (16-17)" xfId="15940" xr:uid="{00000000-0005-0000-0000-00005A7C0000}"/>
    <cellStyle name="Note 2 2 2 2 7 3" xfId="15941" xr:uid="{00000000-0005-0000-0000-00005B7C0000}"/>
    <cellStyle name="Note 2 2 2 2 7 3 2" xfId="29325" xr:uid="{00000000-0005-0000-0000-00005C7C0000}"/>
    <cellStyle name="Note 2 2 2 2 7 3_CountryRegionMap" xfId="35771" xr:uid="{00000000-0005-0000-0000-00005D7C0000}"/>
    <cellStyle name="Note 2 2 2 2 7 4" xfId="15942" xr:uid="{00000000-0005-0000-0000-00005E7C0000}"/>
    <cellStyle name="Note 2 2 2 2 7 4 2" xfId="29326" xr:uid="{00000000-0005-0000-0000-00005F7C0000}"/>
    <cellStyle name="Note 2 2 2 2 7 4_CountryRegionMap" xfId="35772" xr:uid="{00000000-0005-0000-0000-0000607C0000}"/>
    <cellStyle name="Note 2 2 2 2 7 5" xfId="29327" xr:uid="{00000000-0005-0000-0000-0000617C0000}"/>
    <cellStyle name="Note 2 2 2 2 7_Attribute (16-17)" xfId="15943" xr:uid="{00000000-0005-0000-0000-0000627C0000}"/>
    <cellStyle name="Note 2 2 2 2 8" xfId="15944" xr:uid="{00000000-0005-0000-0000-0000637C0000}"/>
    <cellStyle name="Note 2 2 2 2 8 2" xfId="15945" xr:uid="{00000000-0005-0000-0000-0000647C0000}"/>
    <cellStyle name="Note 2 2 2 2 8 2 2" xfId="29328" xr:uid="{00000000-0005-0000-0000-0000657C0000}"/>
    <cellStyle name="Note 2 2 2 2 8 2_CountryRegionMap" xfId="35773" xr:uid="{00000000-0005-0000-0000-0000667C0000}"/>
    <cellStyle name="Note 2 2 2 2 8 3" xfId="15946" xr:uid="{00000000-0005-0000-0000-0000677C0000}"/>
    <cellStyle name="Note 2 2 2 2 8 3 2" xfId="29329" xr:uid="{00000000-0005-0000-0000-0000687C0000}"/>
    <cellStyle name="Note 2 2 2 2 8 3_CountryRegionMap" xfId="35774" xr:uid="{00000000-0005-0000-0000-0000697C0000}"/>
    <cellStyle name="Note 2 2 2 2 8 4" xfId="29330" xr:uid="{00000000-0005-0000-0000-00006A7C0000}"/>
    <cellStyle name="Note 2 2 2 2 8_Attribute (16-17)" xfId="15947" xr:uid="{00000000-0005-0000-0000-00006B7C0000}"/>
    <cellStyle name="Note 2 2 2 2 9" xfId="15948" xr:uid="{00000000-0005-0000-0000-00006C7C0000}"/>
    <cellStyle name="Note 2 2 2 2 9 2" xfId="29331" xr:uid="{00000000-0005-0000-0000-00006D7C0000}"/>
    <cellStyle name="Note 2 2 2 2 9_CountryRegionMap" xfId="35775" xr:uid="{00000000-0005-0000-0000-00006E7C0000}"/>
    <cellStyle name="Note 2 2 2 2_Attribute (16-17)" xfId="15949" xr:uid="{00000000-0005-0000-0000-00006F7C0000}"/>
    <cellStyle name="Note 2 2 2 3" xfId="15950" xr:uid="{00000000-0005-0000-0000-0000707C0000}"/>
    <cellStyle name="Note 2 2 2 3 2" xfId="15951" xr:uid="{00000000-0005-0000-0000-0000717C0000}"/>
    <cellStyle name="Note 2 2 2 3 2 2" xfId="15952" xr:uid="{00000000-0005-0000-0000-0000727C0000}"/>
    <cellStyle name="Note 2 2 2 3 2 2 2" xfId="29332" xr:uid="{00000000-0005-0000-0000-0000737C0000}"/>
    <cellStyle name="Note 2 2 2 3 2 2_CountryRegionMap" xfId="35776" xr:uid="{00000000-0005-0000-0000-0000747C0000}"/>
    <cellStyle name="Note 2 2 2 3 2 3" xfId="15953" xr:uid="{00000000-0005-0000-0000-0000757C0000}"/>
    <cellStyle name="Note 2 2 2 3 2 3 2" xfId="29333" xr:uid="{00000000-0005-0000-0000-0000767C0000}"/>
    <cellStyle name="Note 2 2 2 3 2 3_CountryRegionMap" xfId="35777" xr:uid="{00000000-0005-0000-0000-0000777C0000}"/>
    <cellStyle name="Note 2 2 2 3 2 4" xfId="29334" xr:uid="{00000000-0005-0000-0000-0000787C0000}"/>
    <cellStyle name="Note 2 2 2 3 2_Attribute (16-17)" xfId="15954" xr:uid="{00000000-0005-0000-0000-0000797C0000}"/>
    <cellStyle name="Note 2 2 2 3 3" xfId="15955" xr:uid="{00000000-0005-0000-0000-00007A7C0000}"/>
    <cellStyle name="Note 2 2 2 3 3 2" xfId="29335" xr:uid="{00000000-0005-0000-0000-00007B7C0000}"/>
    <cellStyle name="Note 2 2 2 3 3_CountryRegionMap" xfId="35778" xr:uid="{00000000-0005-0000-0000-00007C7C0000}"/>
    <cellStyle name="Note 2 2 2 3 4" xfId="29336" xr:uid="{00000000-0005-0000-0000-00007D7C0000}"/>
    <cellStyle name="Note 2 2 2 3 5" xfId="29337" xr:uid="{00000000-0005-0000-0000-00007E7C0000}"/>
    <cellStyle name="Note 2 2 2 3 6" xfId="29338" xr:uid="{00000000-0005-0000-0000-00007F7C0000}"/>
    <cellStyle name="Note 2 2 2 3 7" xfId="29339" xr:uid="{00000000-0005-0000-0000-0000807C0000}"/>
    <cellStyle name="Note 2 2 2 3_Attribute (16-17)" xfId="15956" xr:uid="{00000000-0005-0000-0000-0000817C0000}"/>
    <cellStyle name="Note 2 2 2 4" xfId="15957" xr:uid="{00000000-0005-0000-0000-0000827C0000}"/>
    <cellStyle name="Note 2 2 2 4 2" xfId="15958" xr:uid="{00000000-0005-0000-0000-0000837C0000}"/>
    <cellStyle name="Note 2 2 2 4 2 2" xfId="15959" xr:uid="{00000000-0005-0000-0000-0000847C0000}"/>
    <cellStyle name="Note 2 2 2 4 2 2 2" xfId="29340" xr:uid="{00000000-0005-0000-0000-0000857C0000}"/>
    <cellStyle name="Note 2 2 2 4 2 2_CountryRegionMap" xfId="35779" xr:uid="{00000000-0005-0000-0000-0000867C0000}"/>
    <cellStyle name="Note 2 2 2 4 2 3" xfId="15960" xr:uid="{00000000-0005-0000-0000-0000877C0000}"/>
    <cellStyle name="Note 2 2 2 4 2 3 2" xfId="29341" xr:uid="{00000000-0005-0000-0000-0000887C0000}"/>
    <cellStyle name="Note 2 2 2 4 2 3_CountryRegionMap" xfId="35780" xr:uid="{00000000-0005-0000-0000-0000897C0000}"/>
    <cellStyle name="Note 2 2 2 4 2 4" xfId="29342" xr:uid="{00000000-0005-0000-0000-00008A7C0000}"/>
    <cellStyle name="Note 2 2 2 4 2_Attribute (16-17)" xfId="15961" xr:uid="{00000000-0005-0000-0000-00008B7C0000}"/>
    <cellStyle name="Note 2 2 2 4 3" xfId="15962" xr:uid="{00000000-0005-0000-0000-00008C7C0000}"/>
    <cellStyle name="Note 2 2 2 4 3 2" xfId="29343" xr:uid="{00000000-0005-0000-0000-00008D7C0000}"/>
    <cellStyle name="Note 2 2 2 4 3_CountryRegionMap" xfId="35781" xr:uid="{00000000-0005-0000-0000-00008E7C0000}"/>
    <cellStyle name="Note 2 2 2 4 4" xfId="29344" xr:uid="{00000000-0005-0000-0000-00008F7C0000}"/>
    <cellStyle name="Note 2 2 2 4 5" xfId="29345" xr:uid="{00000000-0005-0000-0000-0000907C0000}"/>
    <cellStyle name="Note 2 2 2 4 6" xfId="29346" xr:uid="{00000000-0005-0000-0000-0000917C0000}"/>
    <cellStyle name="Note 2 2 2 4 7" xfId="29347" xr:uid="{00000000-0005-0000-0000-0000927C0000}"/>
    <cellStyle name="Note 2 2 2 4_Attribute (16-17)" xfId="15963" xr:uid="{00000000-0005-0000-0000-0000937C0000}"/>
    <cellStyle name="Note 2 2 2 5" xfId="15964" xr:uid="{00000000-0005-0000-0000-0000947C0000}"/>
    <cellStyle name="Note 2 2 2 5 2" xfId="15965" xr:uid="{00000000-0005-0000-0000-0000957C0000}"/>
    <cellStyle name="Note 2 2 2 5 2 2" xfId="15966" xr:uid="{00000000-0005-0000-0000-0000967C0000}"/>
    <cellStyle name="Note 2 2 2 5 2 2 2" xfId="29348" xr:uid="{00000000-0005-0000-0000-0000977C0000}"/>
    <cellStyle name="Note 2 2 2 5 2 2_CountryRegionMap" xfId="35782" xr:uid="{00000000-0005-0000-0000-0000987C0000}"/>
    <cellStyle name="Note 2 2 2 5 2 3" xfId="15967" xr:uid="{00000000-0005-0000-0000-0000997C0000}"/>
    <cellStyle name="Note 2 2 2 5 2 3 2" xfId="29349" xr:uid="{00000000-0005-0000-0000-00009A7C0000}"/>
    <cellStyle name="Note 2 2 2 5 2 3_CountryRegionMap" xfId="35783" xr:uid="{00000000-0005-0000-0000-00009B7C0000}"/>
    <cellStyle name="Note 2 2 2 5 2 4" xfId="29350" xr:uid="{00000000-0005-0000-0000-00009C7C0000}"/>
    <cellStyle name="Note 2 2 2 5 2_Attribute (16-17)" xfId="15968" xr:uid="{00000000-0005-0000-0000-00009D7C0000}"/>
    <cellStyle name="Note 2 2 2 5 3" xfId="15969" xr:uid="{00000000-0005-0000-0000-00009E7C0000}"/>
    <cellStyle name="Note 2 2 2 5 3 2" xfId="29351" xr:uid="{00000000-0005-0000-0000-00009F7C0000}"/>
    <cellStyle name="Note 2 2 2 5 3_CountryRegionMap" xfId="35784" xr:uid="{00000000-0005-0000-0000-0000A07C0000}"/>
    <cellStyle name="Note 2 2 2 5 4" xfId="29352" xr:uid="{00000000-0005-0000-0000-0000A17C0000}"/>
    <cellStyle name="Note 2 2 2 5 5" xfId="29353" xr:uid="{00000000-0005-0000-0000-0000A27C0000}"/>
    <cellStyle name="Note 2 2 2 5 6" xfId="29354" xr:uid="{00000000-0005-0000-0000-0000A37C0000}"/>
    <cellStyle name="Note 2 2 2 5 7" xfId="29355" xr:uid="{00000000-0005-0000-0000-0000A47C0000}"/>
    <cellStyle name="Note 2 2 2 5_Attribute (16-17)" xfId="15970" xr:uid="{00000000-0005-0000-0000-0000A57C0000}"/>
    <cellStyle name="Note 2 2 2 6" xfId="15971" xr:uid="{00000000-0005-0000-0000-0000A67C0000}"/>
    <cellStyle name="Note 2 2 2 7" xfId="15972" xr:uid="{00000000-0005-0000-0000-0000A77C0000}"/>
    <cellStyle name="Note 2 2 2 7 2" xfId="15973" xr:uid="{00000000-0005-0000-0000-0000A87C0000}"/>
    <cellStyle name="Note 2 2 2 7 2 2" xfId="15974" xr:uid="{00000000-0005-0000-0000-0000A97C0000}"/>
    <cellStyle name="Note 2 2 2 7 2 2 2" xfId="29356" xr:uid="{00000000-0005-0000-0000-0000AA7C0000}"/>
    <cellStyle name="Note 2 2 2 7 2 2_CountryRegionMap" xfId="35785" xr:uid="{00000000-0005-0000-0000-0000AB7C0000}"/>
    <cellStyle name="Note 2 2 2 7 2 3" xfId="15975" xr:uid="{00000000-0005-0000-0000-0000AC7C0000}"/>
    <cellStyle name="Note 2 2 2 7 2 3 2" xfId="29357" xr:uid="{00000000-0005-0000-0000-0000AD7C0000}"/>
    <cellStyle name="Note 2 2 2 7 2 3_CountryRegionMap" xfId="35786" xr:uid="{00000000-0005-0000-0000-0000AE7C0000}"/>
    <cellStyle name="Note 2 2 2 7 2 4" xfId="29358" xr:uid="{00000000-0005-0000-0000-0000AF7C0000}"/>
    <cellStyle name="Note 2 2 2 7 2_Attribute (16-17)" xfId="15976" xr:uid="{00000000-0005-0000-0000-0000B07C0000}"/>
    <cellStyle name="Note 2 2 2 7 3" xfId="15977" xr:uid="{00000000-0005-0000-0000-0000B17C0000}"/>
    <cellStyle name="Note 2 2 2 7 3 2" xfId="29359" xr:uid="{00000000-0005-0000-0000-0000B27C0000}"/>
    <cellStyle name="Note 2 2 2 7 3_CountryRegionMap" xfId="35787" xr:uid="{00000000-0005-0000-0000-0000B37C0000}"/>
    <cellStyle name="Note 2 2 2 7 4" xfId="29360" xr:uid="{00000000-0005-0000-0000-0000B47C0000}"/>
    <cellStyle name="Note 2 2 2 7_Attribute (16-17)" xfId="15978" xr:uid="{00000000-0005-0000-0000-0000B57C0000}"/>
    <cellStyle name="Note 2 2 2 8" xfId="15979" xr:uid="{00000000-0005-0000-0000-0000B67C0000}"/>
    <cellStyle name="Note 2 2 2 8 2" xfId="15980" xr:uid="{00000000-0005-0000-0000-0000B77C0000}"/>
    <cellStyle name="Note 2 2 2 8 2 2" xfId="15981" xr:uid="{00000000-0005-0000-0000-0000B87C0000}"/>
    <cellStyle name="Note 2 2 2 8 2 2 2" xfId="29361" xr:uid="{00000000-0005-0000-0000-0000B97C0000}"/>
    <cellStyle name="Note 2 2 2 8 2 2_CountryRegionMap" xfId="35788" xr:uid="{00000000-0005-0000-0000-0000BA7C0000}"/>
    <cellStyle name="Note 2 2 2 8 2 3" xfId="15982" xr:uid="{00000000-0005-0000-0000-0000BB7C0000}"/>
    <cellStyle name="Note 2 2 2 8 2 3 2" xfId="29362" xr:uid="{00000000-0005-0000-0000-0000BC7C0000}"/>
    <cellStyle name="Note 2 2 2 8 2 3_CountryRegionMap" xfId="35789" xr:uid="{00000000-0005-0000-0000-0000BD7C0000}"/>
    <cellStyle name="Note 2 2 2 8 2 4" xfId="29363" xr:uid="{00000000-0005-0000-0000-0000BE7C0000}"/>
    <cellStyle name="Note 2 2 2 8 2_Attribute (16-17)" xfId="15983" xr:uid="{00000000-0005-0000-0000-0000BF7C0000}"/>
    <cellStyle name="Note 2 2 2 8 3" xfId="15984" xr:uid="{00000000-0005-0000-0000-0000C07C0000}"/>
    <cellStyle name="Note 2 2 2 8 3 2" xfId="29364" xr:uid="{00000000-0005-0000-0000-0000C17C0000}"/>
    <cellStyle name="Note 2 2 2 8 3_CountryRegionMap" xfId="35790" xr:uid="{00000000-0005-0000-0000-0000C27C0000}"/>
    <cellStyle name="Note 2 2 2 8 4" xfId="15985" xr:uid="{00000000-0005-0000-0000-0000C37C0000}"/>
    <cellStyle name="Note 2 2 2 8 4 2" xfId="29365" xr:uid="{00000000-0005-0000-0000-0000C47C0000}"/>
    <cellStyle name="Note 2 2 2 8 4_CountryRegionMap" xfId="35791" xr:uid="{00000000-0005-0000-0000-0000C57C0000}"/>
    <cellStyle name="Note 2 2 2 8 5" xfId="29366" xr:uid="{00000000-0005-0000-0000-0000C67C0000}"/>
    <cellStyle name="Note 2 2 2 8_Attribute (16-17)" xfId="15986" xr:uid="{00000000-0005-0000-0000-0000C77C0000}"/>
    <cellStyle name="Note 2 2 2 9" xfId="15987" xr:uid="{00000000-0005-0000-0000-0000C87C0000}"/>
    <cellStyle name="Note 2 2 2 9 2" xfId="15988" xr:uid="{00000000-0005-0000-0000-0000C97C0000}"/>
    <cellStyle name="Note 2 2 2 9 2 2" xfId="29367" xr:uid="{00000000-0005-0000-0000-0000CA7C0000}"/>
    <cellStyle name="Note 2 2 2 9 2_CountryRegionMap" xfId="35792" xr:uid="{00000000-0005-0000-0000-0000CB7C0000}"/>
    <cellStyle name="Note 2 2 2 9 3" xfId="15989" xr:uid="{00000000-0005-0000-0000-0000CC7C0000}"/>
    <cellStyle name="Note 2 2 2 9 3 2" xfId="29368" xr:uid="{00000000-0005-0000-0000-0000CD7C0000}"/>
    <cellStyle name="Note 2 2 2 9 3_CountryRegionMap" xfId="35793" xr:uid="{00000000-0005-0000-0000-0000CE7C0000}"/>
    <cellStyle name="Note 2 2 2 9 4" xfId="29369" xr:uid="{00000000-0005-0000-0000-0000CF7C0000}"/>
    <cellStyle name="Note 2 2 2 9_Attribute (16-17)" xfId="15990" xr:uid="{00000000-0005-0000-0000-0000D07C0000}"/>
    <cellStyle name="Note 2 2 2_Attribute (16-17)" xfId="15991" xr:uid="{00000000-0005-0000-0000-0000D17C0000}"/>
    <cellStyle name="Note 2 2 3" xfId="15992" xr:uid="{00000000-0005-0000-0000-0000D27C0000}"/>
    <cellStyle name="Note 2 2 3 10" xfId="29370" xr:uid="{00000000-0005-0000-0000-0000D37C0000}"/>
    <cellStyle name="Note 2 2 3 2" xfId="15993" xr:uid="{00000000-0005-0000-0000-0000D47C0000}"/>
    <cellStyle name="Note 2 2 3 2 2" xfId="15994" xr:uid="{00000000-0005-0000-0000-0000D57C0000}"/>
    <cellStyle name="Note 2 2 3 2 2 2" xfId="15995" xr:uid="{00000000-0005-0000-0000-0000D67C0000}"/>
    <cellStyle name="Note 2 2 3 2 2 2 2" xfId="29371" xr:uid="{00000000-0005-0000-0000-0000D77C0000}"/>
    <cellStyle name="Note 2 2 3 2 2 2_CountryRegionMap" xfId="35794" xr:uid="{00000000-0005-0000-0000-0000D87C0000}"/>
    <cellStyle name="Note 2 2 3 2 2 3" xfId="15996" xr:uid="{00000000-0005-0000-0000-0000D97C0000}"/>
    <cellStyle name="Note 2 2 3 2 2 3 2" xfId="29372" xr:uid="{00000000-0005-0000-0000-0000DA7C0000}"/>
    <cellStyle name="Note 2 2 3 2 2 3_CountryRegionMap" xfId="35795" xr:uid="{00000000-0005-0000-0000-0000DB7C0000}"/>
    <cellStyle name="Note 2 2 3 2 2 4" xfId="29373" xr:uid="{00000000-0005-0000-0000-0000DC7C0000}"/>
    <cellStyle name="Note 2 2 3 2 2_Attribute (16-17)" xfId="15997" xr:uid="{00000000-0005-0000-0000-0000DD7C0000}"/>
    <cellStyle name="Note 2 2 3 2 3" xfId="15998" xr:uid="{00000000-0005-0000-0000-0000DE7C0000}"/>
    <cellStyle name="Note 2 2 3 2 3 2" xfId="29374" xr:uid="{00000000-0005-0000-0000-0000DF7C0000}"/>
    <cellStyle name="Note 2 2 3 2 3_CountryRegionMap" xfId="35796" xr:uid="{00000000-0005-0000-0000-0000E07C0000}"/>
    <cellStyle name="Note 2 2 3 2 4" xfId="29375" xr:uid="{00000000-0005-0000-0000-0000E17C0000}"/>
    <cellStyle name="Note 2 2 3 2 5" xfId="29376" xr:uid="{00000000-0005-0000-0000-0000E27C0000}"/>
    <cellStyle name="Note 2 2 3 2 6" xfId="29377" xr:uid="{00000000-0005-0000-0000-0000E37C0000}"/>
    <cellStyle name="Note 2 2 3 2 7" xfId="29378" xr:uid="{00000000-0005-0000-0000-0000E47C0000}"/>
    <cellStyle name="Note 2 2 3 2_Attribute (16-17)" xfId="15999" xr:uid="{00000000-0005-0000-0000-0000E57C0000}"/>
    <cellStyle name="Note 2 2 3 3" xfId="16000" xr:uid="{00000000-0005-0000-0000-0000E67C0000}"/>
    <cellStyle name="Note 2 2 3 3 2" xfId="16001" xr:uid="{00000000-0005-0000-0000-0000E77C0000}"/>
    <cellStyle name="Note 2 2 3 3 2 2" xfId="16002" xr:uid="{00000000-0005-0000-0000-0000E87C0000}"/>
    <cellStyle name="Note 2 2 3 3 2 2 2" xfId="29379" xr:uid="{00000000-0005-0000-0000-0000E97C0000}"/>
    <cellStyle name="Note 2 2 3 3 2 2_CountryRegionMap" xfId="35797" xr:uid="{00000000-0005-0000-0000-0000EA7C0000}"/>
    <cellStyle name="Note 2 2 3 3 2 3" xfId="16003" xr:uid="{00000000-0005-0000-0000-0000EB7C0000}"/>
    <cellStyle name="Note 2 2 3 3 2 3 2" xfId="29380" xr:uid="{00000000-0005-0000-0000-0000EC7C0000}"/>
    <cellStyle name="Note 2 2 3 3 2 3_CountryRegionMap" xfId="35798" xr:uid="{00000000-0005-0000-0000-0000ED7C0000}"/>
    <cellStyle name="Note 2 2 3 3 2 4" xfId="29381" xr:uid="{00000000-0005-0000-0000-0000EE7C0000}"/>
    <cellStyle name="Note 2 2 3 3 2_Attribute (16-17)" xfId="16004" xr:uid="{00000000-0005-0000-0000-0000EF7C0000}"/>
    <cellStyle name="Note 2 2 3 3 3" xfId="16005" xr:uid="{00000000-0005-0000-0000-0000F07C0000}"/>
    <cellStyle name="Note 2 2 3 3 3 2" xfId="29382" xr:uid="{00000000-0005-0000-0000-0000F17C0000}"/>
    <cellStyle name="Note 2 2 3 3 3_CountryRegionMap" xfId="35799" xr:uid="{00000000-0005-0000-0000-0000F27C0000}"/>
    <cellStyle name="Note 2 2 3 3 4" xfId="29383" xr:uid="{00000000-0005-0000-0000-0000F37C0000}"/>
    <cellStyle name="Note 2 2 3 3 5" xfId="29384" xr:uid="{00000000-0005-0000-0000-0000F47C0000}"/>
    <cellStyle name="Note 2 2 3 3 6" xfId="29385" xr:uid="{00000000-0005-0000-0000-0000F57C0000}"/>
    <cellStyle name="Note 2 2 3 3 7" xfId="29386" xr:uid="{00000000-0005-0000-0000-0000F67C0000}"/>
    <cellStyle name="Note 2 2 3 3_Attribute (16-17)" xfId="16006" xr:uid="{00000000-0005-0000-0000-0000F77C0000}"/>
    <cellStyle name="Note 2 2 3 4" xfId="16007" xr:uid="{00000000-0005-0000-0000-0000F87C0000}"/>
    <cellStyle name="Note 2 2 3 4 2" xfId="16008" xr:uid="{00000000-0005-0000-0000-0000F97C0000}"/>
    <cellStyle name="Note 2 2 3 4 2 2" xfId="16009" xr:uid="{00000000-0005-0000-0000-0000FA7C0000}"/>
    <cellStyle name="Note 2 2 3 4 2 2 2" xfId="29387" xr:uid="{00000000-0005-0000-0000-0000FB7C0000}"/>
    <cellStyle name="Note 2 2 3 4 2 2_CountryRegionMap" xfId="35800" xr:uid="{00000000-0005-0000-0000-0000FC7C0000}"/>
    <cellStyle name="Note 2 2 3 4 2 3" xfId="16010" xr:uid="{00000000-0005-0000-0000-0000FD7C0000}"/>
    <cellStyle name="Note 2 2 3 4 2 3 2" xfId="29388" xr:uid="{00000000-0005-0000-0000-0000FE7C0000}"/>
    <cellStyle name="Note 2 2 3 4 2 3_CountryRegionMap" xfId="35801" xr:uid="{00000000-0005-0000-0000-0000FF7C0000}"/>
    <cellStyle name="Note 2 2 3 4 2 4" xfId="29389" xr:uid="{00000000-0005-0000-0000-0000007D0000}"/>
    <cellStyle name="Note 2 2 3 4 2_Attribute (16-17)" xfId="16011" xr:uid="{00000000-0005-0000-0000-0000017D0000}"/>
    <cellStyle name="Note 2 2 3 4 3" xfId="16012" xr:uid="{00000000-0005-0000-0000-0000027D0000}"/>
    <cellStyle name="Note 2 2 3 4 3 2" xfId="29390" xr:uid="{00000000-0005-0000-0000-0000037D0000}"/>
    <cellStyle name="Note 2 2 3 4 3_CountryRegionMap" xfId="35802" xr:uid="{00000000-0005-0000-0000-0000047D0000}"/>
    <cellStyle name="Note 2 2 3 4 4" xfId="29391" xr:uid="{00000000-0005-0000-0000-0000057D0000}"/>
    <cellStyle name="Note 2 2 3 4 5" xfId="29392" xr:uid="{00000000-0005-0000-0000-0000067D0000}"/>
    <cellStyle name="Note 2 2 3 4 6" xfId="29393" xr:uid="{00000000-0005-0000-0000-0000077D0000}"/>
    <cellStyle name="Note 2 2 3 4 7" xfId="29394" xr:uid="{00000000-0005-0000-0000-0000087D0000}"/>
    <cellStyle name="Note 2 2 3 4_Attribute (16-17)" xfId="16013" xr:uid="{00000000-0005-0000-0000-0000097D0000}"/>
    <cellStyle name="Note 2 2 3 5" xfId="16014" xr:uid="{00000000-0005-0000-0000-00000A7D0000}"/>
    <cellStyle name="Note 2 2 3 6" xfId="16015" xr:uid="{00000000-0005-0000-0000-00000B7D0000}"/>
    <cellStyle name="Note 2 2 3 6 2" xfId="16016" xr:uid="{00000000-0005-0000-0000-00000C7D0000}"/>
    <cellStyle name="Note 2 2 3 6 2 2" xfId="16017" xr:uid="{00000000-0005-0000-0000-00000D7D0000}"/>
    <cellStyle name="Note 2 2 3 6 2 2 2" xfId="29395" xr:uid="{00000000-0005-0000-0000-00000E7D0000}"/>
    <cellStyle name="Note 2 2 3 6 2 2_CountryRegionMap" xfId="35803" xr:uid="{00000000-0005-0000-0000-00000F7D0000}"/>
    <cellStyle name="Note 2 2 3 6 2 3" xfId="16018" xr:uid="{00000000-0005-0000-0000-0000107D0000}"/>
    <cellStyle name="Note 2 2 3 6 2 3 2" xfId="29396" xr:uid="{00000000-0005-0000-0000-0000117D0000}"/>
    <cellStyle name="Note 2 2 3 6 2 3_CountryRegionMap" xfId="35804" xr:uid="{00000000-0005-0000-0000-0000127D0000}"/>
    <cellStyle name="Note 2 2 3 6 2 4" xfId="29397" xr:uid="{00000000-0005-0000-0000-0000137D0000}"/>
    <cellStyle name="Note 2 2 3 6 2_Attribute (16-17)" xfId="16019" xr:uid="{00000000-0005-0000-0000-0000147D0000}"/>
    <cellStyle name="Note 2 2 3 6 3" xfId="16020" xr:uid="{00000000-0005-0000-0000-0000157D0000}"/>
    <cellStyle name="Note 2 2 3 6 3 2" xfId="29398" xr:uid="{00000000-0005-0000-0000-0000167D0000}"/>
    <cellStyle name="Note 2 2 3 6 3_CountryRegionMap" xfId="35805" xr:uid="{00000000-0005-0000-0000-0000177D0000}"/>
    <cellStyle name="Note 2 2 3 6 4" xfId="29399" xr:uid="{00000000-0005-0000-0000-0000187D0000}"/>
    <cellStyle name="Note 2 2 3 6_Attribute (16-17)" xfId="16021" xr:uid="{00000000-0005-0000-0000-0000197D0000}"/>
    <cellStyle name="Note 2 2 3 7" xfId="16022" xr:uid="{00000000-0005-0000-0000-00001A7D0000}"/>
    <cellStyle name="Note 2 2 3 7 2" xfId="16023" xr:uid="{00000000-0005-0000-0000-00001B7D0000}"/>
    <cellStyle name="Note 2 2 3 7 2 2" xfId="16024" xr:uid="{00000000-0005-0000-0000-00001C7D0000}"/>
    <cellStyle name="Note 2 2 3 7 2 2 2" xfId="29400" xr:uid="{00000000-0005-0000-0000-00001D7D0000}"/>
    <cellStyle name="Note 2 2 3 7 2 2_CountryRegionMap" xfId="35806" xr:uid="{00000000-0005-0000-0000-00001E7D0000}"/>
    <cellStyle name="Note 2 2 3 7 2 3" xfId="16025" xr:uid="{00000000-0005-0000-0000-00001F7D0000}"/>
    <cellStyle name="Note 2 2 3 7 2 3 2" xfId="29401" xr:uid="{00000000-0005-0000-0000-0000207D0000}"/>
    <cellStyle name="Note 2 2 3 7 2 3_CountryRegionMap" xfId="35807" xr:uid="{00000000-0005-0000-0000-0000217D0000}"/>
    <cellStyle name="Note 2 2 3 7 2 4" xfId="29402" xr:uid="{00000000-0005-0000-0000-0000227D0000}"/>
    <cellStyle name="Note 2 2 3 7 2_Attribute (16-17)" xfId="16026" xr:uid="{00000000-0005-0000-0000-0000237D0000}"/>
    <cellStyle name="Note 2 2 3 7 3" xfId="16027" xr:uid="{00000000-0005-0000-0000-0000247D0000}"/>
    <cellStyle name="Note 2 2 3 7 3 2" xfId="29403" xr:uid="{00000000-0005-0000-0000-0000257D0000}"/>
    <cellStyle name="Note 2 2 3 7 3_CountryRegionMap" xfId="35808" xr:uid="{00000000-0005-0000-0000-0000267D0000}"/>
    <cellStyle name="Note 2 2 3 7 4" xfId="16028" xr:uid="{00000000-0005-0000-0000-0000277D0000}"/>
    <cellStyle name="Note 2 2 3 7 4 2" xfId="29404" xr:uid="{00000000-0005-0000-0000-0000287D0000}"/>
    <cellStyle name="Note 2 2 3 7 4_CountryRegionMap" xfId="35809" xr:uid="{00000000-0005-0000-0000-0000297D0000}"/>
    <cellStyle name="Note 2 2 3 7 5" xfId="29405" xr:uid="{00000000-0005-0000-0000-00002A7D0000}"/>
    <cellStyle name="Note 2 2 3 7_Attribute (16-17)" xfId="16029" xr:uid="{00000000-0005-0000-0000-00002B7D0000}"/>
    <cellStyle name="Note 2 2 3 8" xfId="16030" xr:uid="{00000000-0005-0000-0000-00002C7D0000}"/>
    <cellStyle name="Note 2 2 3 8 2" xfId="16031" xr:uid="{00000000-0005-0000-0000-00002D7D0000}"/>
    <cellStyle name="Note 2 2 3 8 2 2" xfId="29406" xr:uid="{00000000-0005-0000-0000-00002E7D0000}"/>
    <cellStyle name="Note 2 2 3 8 2_CountryRegionMap" xfId="35810" xr:uid="{00000000-0005-0000-0000-00002F7D0000}"/>
    <cellStyle name="Note 2 2 3 8 3" xfId="16032" xr:uid="{00000000-0005-0000-0000-0000307D0000}"/>
    <cellStyle name="Note 2 2 3 8 3 2" xfId="29407" xr:uid="{00000000-0005-0000-0000-0000317D0000}"/>
    <cellStyle name="Note 2 2 3 8 3_CountryRegionMap" xfId="35811" xr:uid="{00000000-0005-0000-0000-0000327D0000}"/>
    <cellStyle name="Note 2 2 3 8 4" xfId="29408" xr:uid="{00000000-0005-0000-0000-0000337D0000}"/>
    <cellStyle name="Note 2 2 3 8_Attribute (16-17)" xfId="16033" xr:uid="{00000000-0005-0000-0000-0000347D0000}"/>
    <cellStyle name="Note 2 2 3 9" xfId="16034" xr:uid="{00000000-0005-0000-0000-0000357D0000}"/>
    <cellStyle name="Note 2 2 3 9 2" xfId="29409" xr:uid="{00000000-0005-0000-0000-0000367D0000}"/>
    <cellStyle name="Note 2 2 3 9_CountryRegionMap" xfId="35812" xr:uid="{00000000-0005-0000-0000-0000377D0000}"/>
    <cellStyle name="Note 2 2 3_Attribute (16-17)" xfId="16035" xr:uid="{00000000-0005-0000-0000-0000387D0000}"/>
    <cellStyle name="Note 2 2 4" xfId="16036" xr:uid="{00000000-0005-0000-0000-0000397D0000}"/>
    <cellStyle name="Note 2 2 4 10" xfId="29410" xr:uid="{00000000-0005-0000-0000-00003A7D0000}"/>
    <cellStyle name="Note 2 2 4 2" xfId="16037" xr:uid="{00000000-0005-0000-0000-00003B7D0000}"/>
    <cellStyle name="Note 2 2 4 2 2" xfId="16038" xr:uid="{00000000-0005-0000-0000-00003C7D0000}"/>
    <cellStyle name="Note 2 2 4 2 2 2" xfId="16039" xr:uid="{00000000-0005-0000-0000-00003D7D0000}"/>
    <cellStyle name="Note 2 2 4 2 2 2 2" xfId="29411" xr:uid="{00000000-0005-0000-0000-00003E7D0000}"/>
    <cellStyle name="Note 2 2 4 2 2 2_CountryRegionMap" xfId="35813" xr:uid="{00000000-0005-0000-0000-00003F7D0000}"/>
    <cellStyle name="Note 2 2 4 2 2 3" xfId="16040" xr:uid="{00000000-0005-0000-0000-0000407D0000}"/>
    <cellStyle name="Note 2 2 4 2 2 3 2" xfId="29412" xr:uid="{00000000-0005-0000-0000-0000417D0000}"/>
    <cellStyle name="Note 2 2 4 2 2 3_CountryRegionMap" xfId="35814" xr:uid="{00000000-0005-0000-0000-0000427D0000}"/>
    <cellStyle name="Note 2 2 4 2 2 4" xfId="29413" xr:uid="{00000000-0005-0000-0000-0000437D0000}"/>
    <cellStyle name="Note 2 2 4 2 2_Attribute (16-17)" xfId="16041" xr:uid="{00000000-0005-0000-0000-0000447D0000}"/>
    <cellStyle name="Note 2 2 4 2 3" xfId="16042" xr:uid="{00000000-0005-0000-0000-0000457D0000}"/>
    <cellStyle name="Note 2 2 4 2 3 2" xfId="29414" xr:uid="{00000000-0005-0000-0000-0000467D0000}"/>
    <cellStyle name="Note 2 2 4 2 3_CountryRegionMap" xfId="35815" xr:uid="{00000000-0005-0000-0000-0000477D0000}"/>
    <cellStyle name="Note 2 2 4 2 4" xfId="29415" xr:uid="{00000000-0005-0000-0000-0000487D0000}"/>
    <cellStyle name="Note 2 2 4 2 5" xfId="29416" xr:uid="{00000000-0005-0000-0000-0000497D0000}"/>
    <cellStyle name="Note 2 2 4 2 6" xfId="29417" xr:uid="{00000000-0005-0000-0000-00004A7D0000}"/>
    <cellStyle name="Note 2 2 4 2 7" xfId="29418" xr:uid="{00000000-0005-0000-0000-00004B7D0000}"/>
    <cellStyle name="Note 2 2 4 2_Attribute (16-17)" xfId="16043" xr:uid="{00000000-0005-0000-0000-00004C7D0000}"/>
    <cellStyle name="Note 2 2 4 3" xfId="16044" xr:uid="{00000000-0005-0000-0000-00004D7D0000}"/>
    <cellStyle name="Note 2 2 4 3 2" xfId="16045" xr:uid="{00000000-0005-0000-0000-00004E7D0000}"/>
    <cellStyle name="Note 2 2 4 3 2 2" xfId="16046" xr:uid="{00000000-0005-0000-0000-00004F7D0000}"/>
    <cellStyle name="Note 2 2 4 3 2 2 2" xfId="29419" xr:uid="{00000000-0005-0000-0000-0000507D0000}"/>
    <cellStyle name="Note 2 2 4 3 2 2_CountryRegionMap" xfId="35816" xr:uid="{00000000-0005-0000-0000-0000517D0000}"/>
    <cellStyle name="Note 2 2 4 3 2 3" xfId="16047" xr:uid="{00000000-0005-0000-0000-0000527D0000}"/>
    <cellStyle name="Note 2 2 4 3 2 3 2" xfId="29420" xr:uid="{00000000-0005-0000-0000-0000537D0000}"/>
    <cellStyle name="Note 2 2 4 3 2 3_CountryRegionMap" xfId="35817" xr:uid="{00000000-0005-0000-0000-0000547D0000}"/>
    <cellStyle name="Note 2 2 4 3 2 4" xfId="29421" xr:uid="{00000000-0005-0000-0000-0000557D0000}"/>
    <cellStyle name="Note 2 2 4 3 2_Attribute (16-17)" xfId="16048" xr:uid="{00000000-0005-0000-0000-0000567D0000}"/>
    <cellStyle name="Note 2 2 4 3 3" xfId="16049" xr:uid="{00000000-0005-0000-0000-0000577D0000}"/>
    <cellStyle name="Note 2 2 4 3 3 2" xfId="29422" xr:uid="{00000000-0005-0000-0000-0000587D0000}"/>
    <cellStyle name="Note 2 2 4 3 3_CountryRegionMap" xfId="35818" xr:uid="{00000000-0005-0000-0000-0000597D0000}"/>
    <cellStyle name="Note 2 2 4 3 4" xfId="29423" xr:uid="{00000000-0005-0000-0000-00005A7D0000}"/>
    <cellStyle name="Note 2 2 4 3 5" xfId="29424" xr:uid="{00000000-0005-0000-0000-00005B7D0000}"/>
    <cellStyle name="Note 2 2 4 3 6" xfId="29425" xr:uid="{00000000-0005-0000-0000-00005C7D0000}"/>
    <cellStyle name="Note 2 2 4 3 7" xfId="29426" xr:uid="{00000000-0005-0000-0000-00005D7D0000}"/>
    <cellStyle name="Note 2 2 4 3_Attribute (16-17)" xfId="16050" xr:uid="{00000000-0005-0000-0000-00005E7D0000}"/>
    <cellStyle name="Note 2 2 4 4" xfId="16051" xr:uid="{00000000-0005-0000-0000-00005F7D0000}"/>
    <cellStyle name="Note 2 2 4 4 2" xfId="16052" xr:uid="{00000000-0005-0000-0000-0000607D0000}"/>
    <cellStyle name="Note 2 2 4 4 2 2" xfId="16053" xr:uid="{00000000-0005-0000-0000-0000617D0000}"/>
    <cellStyle name="Note 2 2 4 4 2 2 2" xfId="29427" xr:uid="{00000000-0005-0000-0000-0000627D0000}"/>
    <cellStyle name="Note 2 2 4 4 2 2_CountryRegionMap" xfId="35819" xr:uid="{00000000-0005-0000-0000-0000637D0000}"/>
    <cellStyle name="Note 2 2 4 4 2 3" xfId="16054" xr:uid="{00000000-0005-0000-0000-0000647D0000}"/>
    <cellStyle name="Note 2 2 4 4 2 3 2" xfId="29428" xr:uid="{00000000-0005-0000-0000-0000657D0000}"/>
    <cellStyle name="Note 2 2 4 4 2 3_CountryRegionMap" xfId="35820" xr:uid="{00000000-0005-0000-0000-0000667D0000}"/>
    <cellStyle name="Note 2 2 4 4 2 4" xfId="29429" xr:uid="{00000000-0005-0000-0000-0000677D0000}"/>
    <cellStyle name="Note 2 2 4 4 2_Attribute (16-17)" xfId="16055" xr:uid="{00000000-0005-0000-0000-0000687D0000}"/>
    <cellStyle name="Note 2 2 4 4 3" xfId="16056" xr:uid="{00000000-0005-0000-0000-0000697D0000}"/>
    <cellStyle name="Note 2 2 4 4 3 2" xfId="29430" xr:uid="{00000000-0005-0000-0000-00006A7D0000}"/>
    <cellStyle name="Note 2 2 4 4 3_CountryRegionMap" xfId="35821" xr:uid="{00000000-0005-0000-0000-00006B7D0000}"/>
    <cellStyle name="Note 2 2 4 4 4" xfId="29431" xr:uid="{00000000-0005-0000-0000-00006C7D0000}"/>
    <cellStyle name="Note 2 2 4 4 5" xfId="29432" xr:uid="{00000000-0005-0000-0000-00006D7D0000}"/>
    <cellStyle name="Note 2 2 4 4 6" xfId="29433" xr:uid="{00000000-0005-0000-0000-00006E7D0000}"/>
    <cellStyle name="Note 2 2 4 4 7" xfId="29434" xr:uid="{00000000-0005-0000-0000-00006F7D0000}"/>
    <cellStyle name="Note 2 2 4 4_Attribute (16-17)" xfId="16057" xr:uid="{00000000-0005-0000-0000-0000707D0000}"/>
    <cellStyle name="Note 2 2 4 5" xfId="16058" xr:uid="{00000000-0005-0000-0000-0000717D0000}"/>
    <cellStyle name="Note 2 2 4 6" xfId="16059" xr:uid="{00000000-0005-0000-0000-0000727D0000}"/>
    <cellStyle name="Note 2 2 4 6 2" xfId="16060" xr:uid="{00000000-0005-0000-0000-0000737D0000}"/>
    <cellStyle name="Note 2 2 4 6 2 2" xfId="16061" xr:uid="{00000000-0005-0000-0000-0000747D0000}"/>
    <cellStyle name="Note 2 2 4 6 2 2 2" xfId="29435" xr:uid="{00000000-0005-0000-0000-0000757D0000}"/>
    <cellStyle name="Note 2 2 4 6 2 2_CountryRegionMap" xfId="35822" xr:uid="{00000000-0005-0000-0000-0000767D0000}"/>
    <cellStyle name="Note 2 2 4 6 2 3" xfId="16062" xr:uid="{00000000-0005-0000-0000-0000777D0000}"/>
    <cellStyle name="Note 2 2 4 6 2 3 2" xfId="29436" xr:uid="{00000000-0005-0000-0000-0000787D0000}"/>
    <cellStyle name="Note 2 2 4 6 2 3_CountryRegionMap" xfId="35823" xr:uid="{00000000-0005-0000-0000-0000797D0000}"/>
    <cellStyle name="Note 2 2 4 6 2 4" xfId="29437" xr:uid="{00000000-0005-0000-0000-00007A7D0000}"/>
    <cellStyle name="Note 2 2 4 6 2_Attribute (16-17)" xfId="16063" xr:uid="{00000000-0005-0000-0000-00007B7D0000}"/>
    <cellStyle name="Note 2 2 4 6 3" xfId="16064" xr:uid="{00000000-0005-0000-0000-00007C7D0000}"/>
    <cellStyle name="Note 2 2 4 6 3 2" xfId="29438" xr:uid="{00000000-0005-0000-0000-00007D7D0000}"/>
    <cellStyle name="Note 2 2 4 6 3_CountryRegionMap" xfId="35824" xr:uid="{00000000-0005-0000-0000-00007E7D0000}"/>
    <cellStyle name="Note 2 2 4 6 4" xfId="29439" xr:uid="{00000000-0005-0000-0000-00007F7D0000}"/>
    <cellStyle name="Note 2 2 4 6_Attribute (16-17)" xfId="16065" xr:uid="{00000000-0005-0000-0000-0000807D0000}"/>
    <cellStyle name="Note 2 2 4 7" xfId="16066" xr:uid="{00000000-0005-0000-0000-0000817D0000}"/>
    <cellStyle name="Note 2 2 4 7 2" xfId="16067" xr:uid="{00000000-0005-0000-0000-0000827D0000}"/>
    <cellStyle name="Note 2 2 4 7 2 2" xfId="16068" xr:uid="{00000000-0005-0000-0000-0000837D0000}"/>
    <cellStyle name="Note 2 2 4 7 2 2 2" xfId="29440" xr:uid="{00000000-0005-0000-0000-0000847D0000}"/>
    <cellStyle name="Note 2 2 4 7 2 2_CountryRegionMap" xfId="35825" xr:uid="{00000000-0005-0000-0000-0000857D0000}"/>
    <cellStyle name="Note 2 2 4 7 2 3" xfId="16069" xr:uid="{00000000-0005-0000-0000-0000867D0000}"/>
    <cellStyle name="Note 2 2 4 7 2 3 2" xfId="29441" xr:uid="{00000000-0005-0000-0000-0000877D0000}"/>
    <cellStyle name="Note 2 2 4 7 2 3_CountryRegionMap" xfId="35826" xr:uid="{00000000-0005-0000-0000-0000887D0000}"/>
    <cellStyle name="Note 2 2 4 7 2 4" xfId="29442" xr:uid="{00000000-0005-0000-0000-0000897D0000}"/>
    <cellStyle name="Note 2 2 4 7 2_Attribute (16-17)" xfId="16070" xr:uid="{00000000-0005-0000-0000-00008A7D0000}"/>
    <cellStyle name="Note 2 2 4 7 3" xfId="16071" xr:uid="{00000000-0005-0000-0000-00008B7D0000}"/>
    <cellStyle name="Note 2 2 4 7 3 2" xfId="29443" xr:uid="{00000000-0005-0000-0000-00008C7D0000}"/>
    <cellStyle name="Note 2 2 4 7 3_CountryRegionMap" xfId="35827" xr:uid="{00000000-0005-0000-0000-00008D7D0000}"/>
    <cellStyle name="Note 2 2 4 7 4" xfId="16072" xr:uid="{00000000-0005-0000-0000-00008E7D0000}"/>
    <cellStyle name="Note 2 2 4 7 4 2" xfId="29444" xr:uid="{00000000-0005-0000-0000-00008F7D0000}"/>
    <cellStyle name="Note 2 2 4 7 4_CountryRegionMap" xfId="35828" xr:uid="{00000000-0005-0000-0000-0000907D0000}"/>
    <cellStyle name="Note 2 2 4 7 5" xfId="29445" xr:uid="{00000000-0005-0000-0000-0000917D0000}"/>
    <cellStyle name="Note 2 2 4 7_Attribute (16-17)" xfId="16073" xr:uid="{00000000-0005-0000-0000-0000927D0000}"/>
    <cellStyle name="Note 2 2 4 8" xfId="16074" xr:uid="{00000000-0005-0000-0000-0000937D0000}"/>
    <cellStyle name="Note 2 2 4 8 2" xfId="16075" xr:uid="{00000000-0005-0000-0000-0000947D0000}"/>
    <cellStyle name="Note 2 2 4 8 2 2" xfId="29446" xr:uid="{00000000-0005-0000-0000-0000957D0000}"/>
    <cellStyle name="Note 2 2 4 8 2_CountryRegionMap" xfId="35829" xr:uid="{00000000-0005-0000-0000-0000967D0000}"/>
    <cellStyle name="Note 2 2 4 8 3" xfId="16076" xr:uid="{00000000-0005-0000-0000-0000977D0000}"/>
    <cellStyle name="Note 2 2 4 8 3 2" xfId="29447" xr:uid="{00000000-0005-0000-0000-0000987D0000}"/>
    <cellStyle name="Note 2 2 4 8 3_CountryRegionMap" xfId="35830" xr:uid="{00000000-0005-0000-0000-0000997D0000}"/>
    <cellStyle name="Note 2 2 4 8 4" xfId="29448" xr:uid="{00000000-0005-0000-0000-00009A7D0000}"/>
    <cellStyle name="Note 2 2 4 8_Attribute (16-17)" xfId="16077" xr:uid="{00000000-0005-0000-0000-00009B7D0000}"/>
    <cellStyle name="Note 2 2 4 9" xfId="16078" xr:uid="{00000000-0005-0000-0000-00009C7D0000}"/>
    <cellStyle name="Note 2 2 4 9 2" xfId="29449" xr:uid="{00000000-0005-0000-0000-00009D7D0000}"/>
    <cellStyle name="Note 2 2 4 9_CountryRegionMap" xfId="35831" xr:uid="{00000000-0005-0000-0000-00009E7D0000}"/>
    <cellStyle name="Note 2 2 4_Attribute (16-17)" xfId="16079" xr:uid="{00000000-0005-0000-0000-00009F7D0000}"/>
    <cellStyle name="Note 2 2 5" xfId="16080" xr:uid="{00000000-0005-0000-0000-0000A07D0000}"/>
    <cellStyle name="Note 2 2 5 2" xfId="16081" xr:uid="{00000000-0005-0000-0000-0000A17D0000}"/>
    <cellStyle name="Note 2 2 5 2 2" xfId="16082" xr:uid="{00000000-0005-0000-0000-0000A27D0000}"/>
    <cellStyle name="Note 2 2 5 2 2 2" xfId="29450" xr:uid="{00000000-0005-0000-0000-0000A37D0000}"/>
    <cellStyle name="Note 2 2 5 2 2_CountryRegionMap" xfId="35832" xr:uid="{00000000-0005-0000-0000-0000A47D0000}"/>
    <cellStyle name="Note 2 2 5 2 3" xfId="16083" xr:uid="{00000000-0005-0000-0000-0000A57D0000}"/>
    <cellStyle name="Note 2 2 5 2 3 2" xfId="29451" xr:uid="{00000000-0005-0000-0000-0000A67D0000}"/>
    <cellStyle name="Note 2 2 5 2 3_CountryRegionMap" xfId="35833" xr:uid="{00000000-0005-0000-0000-0000A77D0000}"/>
    <cellStyle name="Note 2 2 5 2 4" xfId="29452" xr:uid="{00000000-0005-0000-0000-0000A87D0000}"/>
    <cellStyle name="Note 2 2 5 2_Attribute (16-17)" xfId="16084" xr:uid="{00000000-0005-0000-0000-0000A97D0000}"/>
    <cellStyle name="Note 2 2 5 3" xfId="16085" xr:uid="{00000000-0005-0000-0000-0000AA7D0000}"/>
    <cellStyle name="Note 2 2 5 3 2" xfId="29453" xr:uid="{00000000-0005-0000-0000-0000AB7D0000}"/>
    <cellStyle name="Note 2 2 5 3_CountryRegionMap" xfId="35834" xr:uid="{00000000-0005-0000-0000-0000AC7D0000}"/>
    <cellStyle name="Note 2 2 5 4" xfId="29454" xr:uid="{00000000-0005-0000-0000-0000AD7D0000}"/>
    <cellStyle name="Note 2 2 5 5" xfId="29455" xr:uid="{00000000-0005-0000-0000-0000AE7D0000}"/>
    <cellStyle name="Note 2 2 5 6" xfId="29456" xr:uid="{00000000-0005-0000-0000-0000AF7D0000}"/>
    <cellStyle name="Note 2 2 5 7" xfId="29457" xr:uid="{00000000-0005-0000-0000-0000B07D0000}"/>
    <cellStyle name="Note 2 2 5_Attribute (16-17)" xfId="16086" xr:uid="{00000000-0005-0000-0000-0000B17D0000}"/>
    <cellStyle name="Note 2 2 6" xfId="16087" xr:uid="{00000000-0005-0000-0000-0000B27D0000}"/>
    <cellStyle name="Note 2 2 6 2" xfId="16088" xr:uid="{00000000-0005-0000-0000-0000B37D0000}"/>
    <cellStyle name="Note 2 2 6 2 2" xfId="16089" xr:uid="{00000000-0005-0000-0000-0000B47D0000}"/>
    <cellStyle name="Note 2 2 6 2 2 2" xfId="29458" xr:uid="{00000000-0005-0000-0000-0000B57D0000}"/>
    <cellStyle name="Note 2 2 6 2 2_CountryRegionMap" xfId="35835" xr:uid="{00000000-0005-0000-0000-0000B67D0000}"/>
    <cellStyle name="Note 2 2 6 2 3" xfId="16090" xr:uid="{00000000-0005-0000-0000-0000B77D0000}"/>
    <cellStyle name="Note 2 2 6 2 3 2" xfId="29459" xr:uid="{00000000-0005-0000-0000-0000B87D0000}"/>
    <cellStyle name="Note 2 2 6 2 3_CountryRegionMap" xfId="35836" xr:uid="{00000000-0005-0000-0000-0000B97D0000}"/>
    <cellStyle name="Note 2 2 6 2 4" xfId="29460" xr:uid="{00000000-0005-0000-0000-0000BA7D0000}"/>
    <cellStyle name="Note 2 2 6 2_Attribute (16-17)" xfId="16091" xr:uid="{00000000-0005-0000-0000-0000BB7D0000}"/>
    <cellStyle name="Note 2 2 6 3" xfId="16092" xr:uid="{00000000-0005-0000-0000-0000BC7D0000}"/>
    <cellStyle name="Note 2 2 6 3 2" xfId="29461" xr:uid="{00000000-0005-0000-0000-0000BD7D0000}"/>
    <cellStyle name="Note 2 2 6 3_CountryRegionMap" xfId="35837" xr:uid="{00000000-0005-0000-0000-0000BE7D0000}"/>
    <cellStyle name="Note 2 2 6 4" xfId="29462" xr:uid="{00000000-0005-0000-0000-0000BF7D0000}"/>
    <cellStyle name="Note 2 2 6 5" xfId="29463" xr:uid="{00000000-0005-0000-0000-0000C07D0000}"/>
    <cellStyle name="Note 2 2 6 6" xfId="29464" xr:uid="{00000000-0005-0000-0000-0000C17D0000}"/>
    <cellStyle name="Note 2 2 6 7" xfId="29465" xr:uid="{00000000-0005-0000-0000-0000C27D0000}"/>
    <cellStyle name="Note 2 2 6_Attribute (16-17)" xfId="16093" xr:uid="{00000000-0005-0000-0000-0000C37D0000}"/>
    <cellStyle name="Note 2 2 7" xfId="16094" xr:uid="{00000000-0005-0000-0000-0000C47D0000}"/>
    <cellStyle name="Note 2 2 7 2" xfId="16095" xr:uid="{00000000-0005-0000-0000-0000C57D0000}"/>
    <cellStyle name="Note 2 2 7 2 2" xfId="16096" xr:uid="{00000000-0005-0000-0000-0000C67D0000}"/>
    <cellStyle name="Note 2 2 7 2 2 2" xfId="29466" xr:uid="{00000000-0005-0000-0000-0000C77D0000}"/>
    <cellStyle name="Note 2 2 7 2 2_CountryRegionMap" xfId="35838" xr:uid="{00000000-0005-0000-0000-0000C87D0000}"/>
    <cellStyle name="Note 2 2 7 2 3" xfId="16097" xr:uid="{00000000-0005-0000-0000-0000C97D0000}"/>
    <cellStyle name="Note 2 2 7 2 3 2" xfId="29467" xr:uid="{00000000-0005-0000-0000-0000CA7D0000}"/>
    <cellStyle name="Note 2 2 7 2 3_CountryRegionMap" xfId="35839" xr:uid="{00000000-0005-0000-0000-0000CB7D0000}"/>
    <cellStyle name="Note 2 2 7 2 4" xfId="29468" xr:uid="{00000000-0005-0000-0000-0000CC7D0000}"/>
    <cellStyle name="Note 2 2 7 2_Attribute (16-17)" xfId="16098" xr:uid="{00000000-0005-0000-0000-0000CD7D0000}"/>
    <cellStyle name="Note 2 2 7 3" xfId="16099" xr:uid="{00000000-0005-0000-0000-0000CE7D0000}"/>
    <cellStyle name="Note 2 2 7 3 2" xfId="29469" xr:uid="{00000000-0005-0000-0000-0000CF7D0000}"/>
    <cellStyle name="Note 2 2 7 3_CountryRegionMap" xfId="35840" xr:uid="{00000000-0005-0000-0000-0000D07D0000}"/>
    <cellStyle name="Note 2 2 7 4" xfId="29470" xr:uid="{00000000-0005-0000-0000-0000D17D0000}"/>
    <cellStyle name="Note 2 2 7 5" xfId="29471" xr:uid="{00000000-0005-0000-0000-0000D27D0000}"/>
    <cellStyle name="Note 2 2 7 6" xfId="29472" xr:uid="{00000000-0005-0000-0000-0000D37D0000}"/>
    <cellStyle name="Note 2 2 7 7" xfId="29473" xr:uid="{00000000-0005-0000-0000-0000D47D0000}"/>
    <cellStyle name="Note 2 2 7_Attribute (16-17)" xfId="16100" xr:uid="{00000000-0005-0000-0000-0000D57D0000}"/>
    <cellStyle name="Note 2 2 8" xfId="16101" xr:uid="{00000000-0005-0000-0000-0000D67D0000}"/>
    <cellStyle name="Note 2 2 9" xfId="16102" xr:uid="{00000000-0005-0000-0000-0000D77D0000}"/>
    <cellStyle name="Note 2 2 9 2" xfId="16103" xr:uid="{00000000-0005-0000-0000-0000D87D0000}"/>
    <cellStyle name="Note 2 2 9 2 2" xfId="16104" xr:uid="{00000000-0005-0000-0000-0000D97D0000}"/>
    <cellStyle name="Note 2 2 9 2 2 2" xfId="29474" xr:uid="{00000000-0005-0000-0000-0000DA7D0000}"/>
    <cellStyle name="Note 2 2 9 2 2_CountryRegionMap" xfId="35841" xr:uid="{00000000-0005-0000-0000-0000DB7D0000}"/>
    <cellStyle name="Note 2 2 9 2 3" xfId="16105" xr:uid="{00000000-0005-0000-0000-0000DC7D0000}"/>
    <cellStyle name="Note 2 2 9 2 3 2" xfId="29475" xr:uid="{00000000-0005-0000-0000-0000DD7D0000}"/>
    <cellStyle name="Note 2 2 9 2 3_CountryRegionMap" xfId="35842" xr:uid="{00000000-0005-0000-0000-0000DE7D0000}"/>
    <cellStyle name="Note 2 2 9 2 4" xfId="29476" xr:uid="{00000000-0005-0000-0000-0000DF7D0000}"/>
    <cellStyle name="Note 2 2 9 2_Attribute (16-17)" xfId="16106" xr:uid="{00000000-0005-0000-0000-0000E07D0000}"/>
    <cellStyle name="Note 2 2 9 3" xfId="16107" xr:uid="{00000000-0005-0000-0000-0000E17D0000}"/>
    <cellStyle name="Note 2 2 9 3 2" xfId="29477" xr:uid="{00000000-0005-0000-0000-0000E27D0000}"/>
    <cellStyle name="Note 2 2 9 3_CountryRegionMap" xfId="35843" xr:uid="{00000000-0005-0000-0000-0000E37D0000}"/>
    <cellStyle name="Note 2 2 9 4" xfId="29478" xr:uid="{00000000-0005-0000-0000-0000E47D0000}"/>
    <cellStyle name="Note 2 2 9_Attribute (16-17)" xfId="16108" xr:uid="{00000000-0005-0000-0000-0000E57D0000}"/>
    <cellStyle name="Note 2 2_Attribute" xfId="18099" xr:uid="{00000000-0005-0000-0000-0000E67D0000}"/>
    <cellStyle name="Note 2 20" xfId="29479" xr:uid="{00000000-0005-0000-0000-0000E77D0000}"/>
    <cellStyle name="Note 2 21" xfId="29480" xr:uid="{00000000-0005-0000-0000-0000E87D0000}"/>
    <cellStyle name="Note 2 22" xfId="29481" xr:uid="{00000000-0005-0000-0000-0000E97D0000}"/>
    <cellStyle name="Note 2 23" xfId="29482" xr:uid="{00000000-0005-0000-0000-0000EA7D0000}"/>
    <cellStyle name="Note 2 24" xfId="29483" xr:uid="{00000000-0005-0000-0000-0000EB7D0000}"/>
    <cellStyle name="Note 2 25" xfId="29484" xr:uid="{00000000-0005-0000-0000-0000EC7D0000}"/>
    <cellStyle name="Note 2 26" xfId="29485" xr:uid="{00000000-0005-0000-0000-0000ED7D0000}"/>
    <cellStyle name="Note 2 27" xfId="29486" xr:uid="{00000000-0005-0000-0000-0000EE7D0000}"/>
    <cellStyle name="Note 2 28" xfId="29487" xr:uid="{00000000-0005-0000-0000-0000EF7D0000}"/>
    <cellStyle name="Note 2 29" xfId="29488" xr:uid="{00000000-0005-0000-0000-0000F07D0000}"/>
    <cellStyle name="Note 2 3" xfId="316" xr:uid="{00000000-0005-0000-0000-0000F17D0000}"/>
    <cellStyle name="Note 2 3 10" xfId="16109" xr:uid="{00000000-0005-0000-0000-0000F27D0000}"/>
    <cellStyle name="Note 2 3 10 2" xfId="16110" xr:uid="{00000000-0005-0000-0000-0000F37D0000}"/>
    <cellStyle name="Note 2 3 10 2 2" xfId="16111" xr:uid="{00000000-0005-0000-0000-0000F47D0000}"/>
    <cellStyle name="Note 2 3 10 2 2 2" xfId="29489" xr:uid="{00000000-0005-0000-0000-0000F57D0000}"/>
    <cellStyle name="Note 2 3 10 2 2_CountryRegionMap" xfId="35844" xr:uid="{00000000-0005-0000-0000-0000F67D0000}"/>
    <cellStyle name="Note 2 3 10 2 3" xfId="16112" xr:uid="{00000000-0005-0000-0000-0000F77D0000}"/>
    <cellStyle name="Note 2 3 10 2 3 2" xfId="29490" xr:uid="{00000000-0005-0000-0000-0000F87D0000}"/>
    <cellStyle name="Note 2 3 10 2 3_CountryRegionMap" xfId="35845" xr:uid="{00000000-0005-0000-0000-0000F97D0000}"/>
    <cellStyle name="Note 2 3 10 2 4" xfId="29491" xr:uid="{00000000-0005-0000-0000-0000FA7D0000}"/>
    <cellStyle name="Note 2 3 10 2_Attribute (16-17)" xfId="16113" xr:uid="{00000000-0005-0000-0000-0000FB7D0000}"/>
    <cellStyle name="Note 2 3 10 3" xfId="16114" xr:uid="{00000000-0005-0000-0000-0000FC7D0000}"/>
    <cellStyle name="Note 2 3 10 3 2" xfId="29492" xr:uid="{00000000-0005-0000-0000-0000FD7D0000}"/>
    <cellStyle name="Note 2 3 10 3_CountryRegionMap" xfId="35846" xr:uid="{00000000-0005-0000-0000-0000FE7D0000}"/>
    <cellStyle name="Note 2 3 10 4" xfId="16115" xr:uid="{00000000-0005-0000-0000-0000FF7D0000}"/>
    <cellStyle name="Note 2 3 10 4 2" xfId="29493" xr:uid="{00000000-0005-0000-0000-0000007E0000}"/>
    <cellStyle name="Note 2 3 10 4_CountryRegionMap" xfId="35847" xr:uid="{00000000-0005-0000-0000-0000017E0000}"/>
    <cellStyle name="Note 2 3 10 5" xfId="29494" xr:uid="{00000000-0005-0000-0000-0000027E0000}"/>
    <cellStyle name="Note 2 3 10_Attribute (16-17)" xfId="16116" xr:uid="{00000000-0005-0000-0000-0000037E0000}"/>
    <cellStyle name="Note 2 3 11" xfId="16117" xr:uid="{00000000-0005-0000-0000-0000047E0000}"/>
    <cellStyle name="Note 2 3 11 2" xfId="16118" xr:uid="{00000000-0005-0000-0000-0000057E0000}"/>
    <cellStyle name="Note 2 3 11 2 2" xfId="29495" xr:uid="{00000000-0005-0000-0000-0000067E0000}"/>
    <cellStyle name="Note 2 3 11 2_CountryRegionMap" xfId="35848" xr:uid="{00000000-0005-0000-0000-0000077E0000}"/>
    <cellStyle name="Note 2 3 11 3" xfId="16119" xr:uid="{00000000-0005-0000-0000-0000087E0000}"/>
    <cellStyle name="Note 2 3 11 3 2" xfId="29496" xr:uid="{00000000-0005-0000-0000-0000097E0000}"/>
    <cellStyle name="Note 2 3 11 3_CountryRegionMap" xfId="35849" xr:uid="{00000000-0005-0000-0000-00000A7E0000}"/>
    <cellStyle name="Note 2 3 11 4" xfId="29497" xr:uid="{00000000-0005-0000-0000-00000B7E0000}"/>
    <cellStyle name="Note 2 3 11_Attribute (16-17)" xfId="16120" xr:uid="{00000000-0005-0000-0000-00000C7E0000}"/>
    <cellStyle name="Note 2 3 12" xfId="16121" xr:uid="{00000000-0005-0000-0000-00000D7E0000}"/>
    <cellStyle name="Note 2 3 12 2" xfId="29498" xr:uid="{00000000-0005-0000-0000-00000E7E0000}"/>
    <cellStyle name="Note 2 3 12_CountryRegionMap" xfId="35850" xr:uid="{00000000-0005-0000-0000-00000F7E0000}"/>
    <cellStyle name="Note 2 3 13" xfId="29499" xr:uid="{00000000-0005-0000-0000-0000107E0000}"/>
    <cellStyle name="Note 2 3 14" xfId="29500" xr:uid="{00000000-0005-0000-0000-0000117E0000}"/>
    <cellStyle name="Note 2 3 15" xfId="29501" xr:uid="{00000000-0005-0000-0000-0000127E0000}"/>
    <cellStyle name="Note 2 3 16" xfId="29502" xr:uid="{00000000-0005-0000-0000-0000137E0000}"/>
    <cellStyle name="Note 2 3 17" xfId="29503" xr:uid="{00000000-0005-0000-0000-0000147E0000}"/>
    <cellStyle name="Note 2 3 18" xfId="29504" xr:uid="{00000000-0005-0000-0000-0000157E0000}"/>
    <cellStyle name="Note 2 3 2" xfId="16122" xr:uid="{00000000-0005-0000-0000-0000167E0000}"/>
    <cellStyle name="Note 2 3 2 10" xfId="16123" xr:uid="{00000000-0005-0000-0000-0000177E0000}"/>
    <cellStyle name="Note 2 3 2 10 2" xfId="29505" xr:uid="{00000000-0005-0000-0000-0000187E0000}"/>
    <cellStyle name="Note 2 3 2 10_CountryRegionMap" xfId="35851" xr:uid="{00000000-0005-0000-0000-0000197E0000}"/>
    <cellStyle name="Note 2 3 2 11" xfId="29506" xr:uid="{00000000-0005-0000-0000-00001A7E0000}"/>
    <cellStyle name="Note 2 3 2 2" xfId="16124" xr:uid="{00000000-0005-0000-0000-00001B7E0000}"/>
    <cellStyle name="Note 2 3 2 2 10" xfId="29507" xr:uid="{00000000-0005-0000-0000-00001C7E0000}"/>
    <cellStyle name="Note 2 3 2 2 2" xfId="16125" xr:uid="{00000000-0005-0000-0000-00001D7E0000}"/>
    <cellStyle name="Note 2 3 2 2 2 2" xfId="16126" xr:uid="{00000000-0005-0000-0000-00001E7E0000}"/>
    <cellStyle name="Note 2 3 2 2 2 2 2" xfId="16127" xr:uid="{00000000-0005-0000-0000-00001F7E0000}"/>
    <cellStyle name="Note 2 3 2 2 2 2 2 2" xfId="29508" xr:uid="{00000000-0005-0000-0000-0000207E0000}"/>
    <cellStyle name="Note 2 3 2 2 2 2 2_CountryRegionMap" xfId="35852" xr:uid="{00000000-0005-0000-0000-0000217E0000}"/>
    <cellStyle name="Note 2 3 2 2 2 2 3" xfId="16128" xr:uid="{00000000-0005-0000-0000-0000227E0000}"/>
    <cellStyle name="Note 2 3 2 2 2 2 3 2" xfId="29509" xr:uid="{00000000-0005-0000-0000-0000237E0000}"/>
    <cellStyle name="Note 2 3 2 2 2 2 3_CountryRegionMap" xfId="35853" xr:uid="{00000000-0005-0000-0000-0000247E0000}"/>
    <cellStyle name="Note 2 3 2 2 2 2 4" xfId="29510" xr:uid="{00000000-0005-0000-0000-0000257E0000}"/>
    <cellStyle name="Note 2 3 2 2 2 2_Attribute (16-17)" xfId="16129" xr:uid="{00000000-0005-0000-0000-0000267E0000}"/>
    <cellStyle name="Note 2 3 2 2 2 3" xfId="16130" xr:uid="{00000000-0005-0000-0000-0000277E0000}"/>
    <cellStyle name="Note 2 3 2 2 2 3 2" xfId="29511" xr:uid="{00000000-0005-0000-0000-0000287E0000}"/>
    <cellStyle name="Note 2 3 2 2 2 3_CountryRegionMap" xfId="35854" xr:uid="{00000000-0005-0000-0000-0000297E0000}"/>
    <cellStyle name="Note 2 3 2 2 2 4" xfId="29512" xr:uid="{00000000-0005-0000-0000-00002A7E0000}"/>
    <cellStyle name="Note 2 3 2 2 2 5" xfId="29513" xr:uid="{00000000-0005-0000-0000-00002B7E0000}"/>
    <cellStyle name="Note 2 3 2 2 2 6" xfId="29514" xr:uid="{00000000-0005-0000-0000-00002C7E0000}"/>
    <cellStyle name="Note 2 3 2 2 2 7" xfId="29515" xr:uid="{00000000-0005-0000-0000-00002D7E0000}"/>
    <cellStyle name="Note 2 3 2 2 2_Attribute (16-17)" xfId="16131" xr:uid="{00000000-0005-0000-0000-00002E7E0000}"/>
    <cellStyle name="Note 2 3 2 2 3" xfId="16132" xr:uid="{00000000-0005-0000-0000-00002F7E0000}"/>
    <cellStyle name="Note 2 3 2 2 3 2" xfId="16133" xr:uid="{00000000-0005-0000-0000-0000307E0000}"/>
    <cellStyle name="Note 2 3 2 2 3 2 2" xfId="16134" xr:uid="{00000000-0005-0000-0000-0000317E0000}"/>
    <cellStyle name="Note 2 3 2 2 3 2 2 2" xfId="29516" xr:uid="{00000000-0005-0000-0000-0000327E0000}"/>
    <cellStyle name="Note 2 3 2 2 3 2 2_CountryRegionMap" xfId="35855" xr:uid="{00000000-0005-0000-0000-0000337E0000}"/>
    <cellStyle name="Note 2 3 2 2 3 2 3" xfId="16135" xr:uid="{00000000-0005-0000-0000-0000347E0000}"/>
    <cellStyle name="Note 2 3 2 2 3 2 3 2" xfId="29517" xr:uid="{00000000-0005-0000-0000-0000357E0000}"/>
    <cellStyle name="Note 2 3 2 2 3 2 3_CountryRegionMap" xfId="35856" xr:uid="{00000000-0005-0000-0000-0000367E0000}"/>
    <cellStyle name="Note 2 3 2 2 3 2 4" xfId="29518" xr:uid="{00000000-0005-0000-0000-0000377E0000}"/>
    <cellStyle name="Note 2 3 2 2 3 2_Attribute (16-17)" xfId="16136" xr:uid="{00000000-0005-0000-0000-0000387E0000}"/>
    <cellStyle name="Note 2 3 2 2 3 3" xfId="16137" xr:uid="{00000000-0005-0000-0000-0000397E0000}"/>
    <cellStyle name="Note 2 3 2 2 3 3 2" xfId="29519" xr:uid="{00000000-0005-0000-0000-00003A7E0000}"/>
    <cellStyle name="Note 2 3 2 2 3 3_CountryRegionMap" xfId="35857" xr:uid="{00000000-0005-0000-0000-00003B7E0000}"/>
    <cellStyle name="Note 2 3 2 2 3 4" xfId="29520" xr:uid="{00000000-0005-0000-0000-00003C7E0000}"/>
    <cellStyle name="Note 2 3 2 2 3 5" xfId="29521" xr:uid="{00000000-0005-0000-0000-00003D7E0000}"/>
    <cellStyle name="Note 2 3 2 2 3 6" xfId="29522" xr:uid="{00000000-0005-0000-0000-00003E7E0000}"/>
    <cellStyle name="Note 2 3 2 2 3 7" xfId="29523" xr:uid="{00000000-0005-0000-0000-00003F7E0000}"/>
    <cellStyle name="Note 2 3 2 2 3_Attribute (16-17)" xfId="16138" xr:uid="{00000000-0005-0000-0000-0000407E0000}"/>
    <cellStyle name="Note 2 3 2 2 4" xfId="16139" xr:uid="{00000000-0005-0000-0000-0000417E0000}"/>
    <cellStyle name="Note 2 3 2 2 4 2" xfId="16140" xr:uid="{00000000-0005-0000-0000-0000427E0000}"/>
    <cellStyle name="Note 2 3 2 2 4 2 2" xfId="16141" xr:uid="{00000000-0005-0000-0000-0000437E0000}"/>
    <cellStyle name="Note 2 3 2 2 4 2 2 2" xfId="29524" xr:uid="{00000000-0005-0000-0000-0000447E0000}"/>
    <cellStyle name="Note 2 3 2 2 4 2 2_CountryRegionMap" xfId="35858" xr:uid="{00000000-0005-0000-0000-0000457E0000}"/>
    <cellStyle name="Note 2 3 2 2 4 2 3" xfId="16142" xr:uid="{00000000-0005-0000-0000-0000467E0000}"/>
    <cellStyle name="Note 2 3 2 2 4 2 3 2" xfId="29525" xr:uid="{00000000-0005-0000-0000-0000477E0000}"/>
    <cellStyle name="Note 2 3 2 2 4 2 3_CountryRegionMap" xfId="35859" xr:uid="{00000000-0005-0000-0000-0000487E0000}"/>
    <cellStyle name="Note 2 3 2 2 4 2 4" xfId="29526" xr:uid="{00000000-0005-0000-0000-0000497E0000}"/>
    <cellStyle name="Note 2 3 2 2 4 2_Attribute (16-17)" xfId="16143" xr:uid="{00000000-0005-0000-0000-00004A7E0000}"/>
    <cellStyle name="Note 2 3 2 2 4 3" xfId="16144" xr:uid="{00000000-0005-0000-0000-00004B7E0000}"/>
    <cellStyle name="Note 2 3 2 2 4 3 2" xfId="29527" xr:uid="{00000000-0005-0000-0000-00004C7E0000}"/>
    <cellStyle name="Note 2 3 2 2 4 3_CountryRegionMap" xfId="35860" xr:uid="{00000000-0005-0000-0000-00004D7E0000}"/>
    <cellStyle name="Note 2 3 2 2 4 4" xfId="29528" xr:uid="{00000000-0005-0000-0000-00004E7E0000}"/>
    <cellStyle name="Note 2 3 2 2 4 5" xfId="29529" xr:uid="{00000000-0005-0000-0000-00004F7E0000}"/>
    <cellStyle name="Note 2 3 2 2 4 6" xfId="29530" xr:uid="{00000000-0005-0000-0000-0000507E0000}"/>
    <cellStyle name="Note 2 3 2 2 4 7" xfId="29531" xr:uid="{00000000-0005-0000-0000-0000517E0000}"/>
    <cellStyle name="Note 2 3 2 2 4_Attribute (16-17)" xfId="16145" xr:uid="{00000000-0005-0000-0000-0000527E0000}"/>
    <cellStyle name="Note 2 3 2 2 5" xfId="16146" xr:uid="{00000000-0005-0000-0000-0000537E0000}"/>
    <cellStyle name="Note 2 3 2 2 6" xfId="16147" xr:uid="{00000000-0005-0000-0000-0000547E0000}"/>
    <cellStyle name="Note 2 3 2 2 6 2" xfId="16148" xr:uid="{00000000-0005-0000-0000-0000557E0000}"/>
    <cellStyle name="Note 2 3 2 2 6 2 2" xfId="16149" xr:uid="{00000000-0005-0000-0000-0000567E0000}"/>
    <cellStyle name="Note 2 3 2 2 6 2 2 2" xfId="29532" xr:uid="{00000000-0005-0000-0000-0000577E0000}"/>
    <cellStyle name="Note 2 3 2 2 6 2 2_CountryRegionMap" xfId="35861" xr:uid="{00000000-0005-0000-0000-0000587E0000}"/>
    <cellStyle name="Note 2 3 2 2 6 2 3" xfId="16150" xr:uid="{00000000-0005-0000-0000-0000597E0000}"/>
    <cellStyle name="Note 2 3 2 2 6 2 3 2" xfId="29533" xr:uid="{00000000-0005-0000-0000-00005A7E0000}"/>
    <cellStyle name="Note 2 3 2 2 6 2 3_CountryRegionMap" xfId="35862" xr:uid="{00000000-0005-0000-0000-00005B7E0000}"/>
    <cellStyle name="Note 2 3 2 2 6 2 4" xfId="29534" xr:uid="{00000000-0005-0000-0000-00005C7E0000}"/>
    <cellStyle name="Note 2 3 2 2 6 2_Attribute (16-17)" xfId="16151" xr:uid="{00000000-0005-0000-0000-00005D7E0000}"/>
    <cellStyle name="Note 2 3 2 2 6 3" xfId="16152" xr:uid="{00000000-0005-0000-0000-00005E7E0000}"/>
    <cellStyle name="Note 2 3 2 2 6 3 2" xfId="29535" xr:uid="{00000000-0005-0000-0000-00005F7E0000}"/>
    <cellStyle name="Note 2 3 2 2 6 3_CountryRegionMap" xfId="35863" xr:uid="{00000000-0005-0000-0000-0000607E0000}"/>
    <cellStyle name="Note 2 3 2 2 6 4" xfId="29536" xr:uid="{00000000-0005-0000-0000-0000617E0000}"/>
    <cellStyle name="Note 2 3 2 2 6_Attribute (16-17)" xfId="16153" xr:uid="{00000000-0005-0000-0000-0000627E0000}"/>
    <cellStyle name="Note 2 3 2 2 7" xfId="16154" xr:uid="{00000000-0005-0000-0000-0000637E0000}"/>
    <cellStyle name="Note 2 3 2 2 7 2" xfId="16155" xr:uid="{00000000-0005-0000-0000-0000647E0000}"/>
    <cellStyle name="Note 2 3 2 2 7 2 2" xfId="16156" xr:uid="{00000000-0005-0000-0000-0000657E0000}"/>
    <cellStyle name="Note 2 3 2 2 7 2 2 2" xfId="29537" xr:uid="{00000000-0005-0000-0000-0000667E0000}"/>
    <cellStyle name="Note 2 3 2 2 7 2 2_CountryRegionMap" xfId="35864" xr:uid="{00000000-0005-0000-0000-0000677E0000}"/>
    <cellStyle name="Note 2 3 2 2 7 2 3" xfId="16157" xr:uid="{00000000-0005-0000-0000-0000687E0000}"/>
    <cellStyle name="Note 2 3 2 2 7 2 3 2" xfId="29538" xr:uid="{00000000-0005-0000-0000-0000697E0000}"/>
    <cellStyle name="Note 2 3 2 2 7 2 3_CountryRegionMap" xfId="35865" xr:uid="{00000000-0005-0000-0000-00006A7E0000}"/>
    <cellStyle name="Note 2 3 2 2 7 2 4" xfId="29539" xr:uid="{00000000-0005-0000-0000-00006B7E0000}"/>
    <cellStyle name="Note 2 3 2 2 7 2_Attribute (16-17)" xfId="16158" xr:uid="{00000000-0005-0000-0000-00006C7E0000}"/>
    <cellStyle name="Note 2 3 2 2 7 3" xfId="16159" xr:uid="{00000000-0005-0000-0000-00006D7E0000}"/>
    <cellStyle name="Note 2 3 2 2 7 3 2" xfId="29540" xr:uid="{00000000-0005-0000-0000-00006E7E0000}"/>
    <cellStyle name="Note 2 3 2 2 7 3_CountryRegionMap" xfId="35866" xr:uid="{00000000-0005-0000-0000-00006F7E0000}"/>
    <cellStyle name="Note 2 3 2 2 7 4" xfId="16160" xr:uid="{00000000-0005-0000-0000-0000707E0000}"/>
    <cellStyle name="Note 2 3 2 2 7 4 2" xfId="29541" xr:uid="{00000000-0005-0000-0000-0000717E0000}"/>
    <cellStyle name="Note 2 3 2 2 7 4_CountryRegionMap" xfId="35867" xr:uid="{00000000-0005-0000-0000-0000727E0000}"/>
    <cellStyle name="Note 2 3 2 2 7 5" xfId="29542" xr:uid="{00000000-0005-0000-0000-0000737E0000}"/>
    <cellStyle name="Note 2 3 2 2 7_Attribute (16-17)" xfId="16161" xr:uid="{00000000-0005-0000-0000-0000747E0000}"/>
    <cellStyle name="Note 2 3 2 2 8" xfId="16162" xr:uid="{00000000-0005-0000-0000-0000757E0000}"/>
    <cellStyle name="Note 2 3 2 2 8 2" xfId="16163" xr:uid="{00000000-0005-0000-0000-0000767E0000}"/>
    <cellStyle name="Note 2 3 2 2 8 2 2" xfId="29543" xr:uid="{00000000-0005-0000-0000-0000777E0000}"/>
    <cellStyle name="Note 2 3 2 2 8 2_CountryRegionMap" xfId="35868" xr:uid="{00000000-0005-0000-0000-0000787E0000}"/>
    <cellStyle name="Note 2 3 2 2 8 3" xfId="16164" xr:uid="{00000000-0005-0000-0000-0000797E0000}"/>
    <cellStyle name="Note 2 3 2 2 8 3 2" xfId="29544" xr:uid="{00000000-0005-0000-0000-00007A7E0000}"/>
    <cellStyle name="Note 2 3 2 2 8 3_CountryRegionMap" xfId="35869" xr:uid="{00000000-0005-0000-0000-00007B7E0000}"/>
    <cellStyle name="Note 2 3 2 2 8 4" xfId="29545" xr:uid="{00000000-0005-0000-0000-00007C7E0000}"/>
    <cellStyle name="Note 2 3 2 2 8_Attribute (16-17)" xfId="16165" xr:uid="{00000000-0005-0000-0000-00007D7E0000}"/>
    <cellStyle name="Note 2 3 2 2 9" xfId="16166" xr:uid="{00000000-0005-0000-0000-00007E7E0000}"/>
    <cellStyle name="Note 2 3 2 2 9 2" xfId="29546" xr:uid="{00000000-0005-0000-0000-00007F7E0000}"/>
    <cellStyle name="Note 2 3 2 2 9_CountryRegionMap" xfId="35870" xr:uid="{00000000-0005-0000-0000-0000807E0000}"/>
    <cellStyle name="Note 2 3 2 2_Attribute (16-17)" xfId="16167" xr:uid="{00000000-0005-0000-0000-0000817E0000}"/>
    <cellStyle name="Note 2 3 2 3" xfId="16168" xr:uid="{00000000-0005-0000-0000-0000827E0000}"/>
    <cellStyle name="Note 2 3 2 3 2" xfId="16169" xr:uid="{00000000-0005-0000-0000-0000837E0000}"/>
    <cellStyle name="Note 2 3 2 3 2 2" xfId="16170" xr:uid="{00000000-0005-0000-0000-0000847E0000}"/>
    <cellStyle name="Note 2 3 2 3 2 2 2" xfId="29547" xr:uid="{00000000-0005-0000-0000-0000857E0000}"/>
    <cellStyle name="Note 2 3 2 3 2 2_CountryRegionMap" xfId="35871" xr:uid="{00000000-0005-0000-0000-0000867E0000}"/>
    <cellStyle name="Note 2 3 2 3 2 3" xfId="16171" xr:uid="{00000000-0005-0000-0000-0000877E0000}"/>
    <cellStyle name="Note 2 3 2 3 2 3 2" xfId="29548" xr:uid="{00000000-0005-0000-0000-0000887E0000}"/>
    <cellStyle name="Note 2 3 2 3 2 3_CountryRegionMap" xfId="35872" xr:uid="{00000000-0005-0000-0000-0000897E0000}"/>
    <cellStyle name="Note 2 3 2 3 2 4" xfId="29549" xr:uid="{00000000-0005-0000-0000-00008A7E0000}"/>
    <cellStyle name="Note 2 3 2 3 2_Attribute (16-17)" xfId="16172" xr:uid="{00000000-0005-0000-0000-00008B7E0000}"/>
    <cellStyle name="Note 2 3 2 3 3" xfId="16173" xr:uid="{00000000-0005-0000-0000-00008C7E0000}"/>
    <cellStyle name="Note 2 3 2 3 3 2" xfId="29550" xr:uid="{00000000-0005-0000-0000-00008D7E0000}"/>
    <cellStyle name="Note 2 3 2 3 3_CountryRegionMap" xfId="35873" xr:uid="{00000000-0005-0000-0000-00008E7E0000}"/>
    <cellStyle name="Note 2 3 2 3 4" xfId="29551" xr:uid="{00000000-0005-0000-0000-00008F7E0000}"/>
    <cellStyle name="Note 2 3 2 3 5" xfId="29552" xr:uid="{00000000-0005-0000-0000-0000907E0000}"/>
    <cellStyle name="Note 2 3 2 3 6" xfId="29553" xr:uid="{00000000-0005-0000-0000-0000917E0000}"/>
    <cellStyle name="Note 2 3 2 3 7" xfId="29554" xr:uid="{00000000-0005-0000-0000-0000927E0000}"/>
    <cellStyle name="Note 2 3 2 3_Attribute (16-17)" xfId="16174" xr:uid="{00000000-0005-0000-0000-0000937E0000}"/>
    <cellStyle name="Note 2 3 2 4" xfId="16175" xr:uid="{00000000-0005-0000-0000-0000947E0000}"/>
    <cellStyle name="Note 2 3 2 4 2" xfId="16176" xr:uid="{00000000-0005-0000-0000-0000957E0000}"/>
    <cellStyle name="Note 2 3 2 4 2 2" xfId="16177" xr:uid="{00000000-0005-0000-0000-0000967E0000}"/>
    <cellStyle name="Note 2 3 2 4 2 2 2" xfId="29555" xr:uid="{00000000-0005-0000-0000-0000977E0000}"/>
    <cellStyle name="Note 2 3 2 4 2 2_CountryRegionMap" xfId="35874" xr:uid="{00000000-0005-0000-0000-0000987E0000}"/>
    <cellStyle name="Note 2 3 2 4 2 3" xfId="16178" xr:uid="{00000000-0005-0000-0000-0000997E0000}"/>
    <cellStyle name="Note 2 3 2 4 2 3 2" xfId="29556" xr:uid="{00000000-0005-0000-0000-00009A7E0000}"/>
    <cellStyle name="Note 2 3 2 4 2 3_CountryRegionMap" xfId="35875" xr:uid="{00000000-0005-0000-0000-00009B7E0000}"/>
    <cellStyle name="Note 2 3 2 4 2 4" xfId="29557" xr:uid="{00000000-0005-0000-0000-00009C7E0000}"/>
    <cellStyle name="Note 2 3 2 4 2_Attribute (16-17)" xfId="16179" xr:uid="{00000000-0005-0000-0000-00009D7E0000}"/>
    <cellStyle name="Note 2 3 2 4 3" xfId="16180" xr:uid="{00000000-0005-0000-0000-00009E7E0000}"/>
    <cellStyle name="Note 2 3 2 4 3 2" xfId="29558" xr:uid="{00000000-0005-0000-0000-00009F7E0000}"/>
    <cellStyle name="Note 2 3 2 4 3_CountryRegionMap" xfId="35876" xr:uid="{00000000-0005-0000-0000-0000A07E0000}"/>
    <cellStyle name="Note 2 3 2 4 4" xfId="29559" xr:uid="{00000000-0005-0000-0000-0000A17E0000}"/>
    <cellStyle name="Note 2 3 2 4 5" xfId="29560" xr:uid="{00000000-0005-0000-0000-0000A27E0000}"/>
    <cellStyle name="Note 2 3 2 4 6" xfId="29561" xr:uid="{00000000-0005-0000-0000-0000A37E0000}"/>
    <cellStyle name="Note 2 3 2 4 7" xfId="29562" xr:uid="{00000000-0005-0000-0000-0000A47E0000}"/>
    <cellStyle name="Note 2 3 2 4_Attribute (16-17)" xfId="16181" xr:uid="{00000000-0005-0000-0000-0000A57E0000}"/>
    <cellStyle name="Note 2 3 2 5" xfId="16182" xr:uid="{00000000-0005-0000-0000-0000A67E0000}"/>
    <cellStyle name="Note 2 3 2 5 2" xfId="16183" xr:uid="{00000000-0005-0000-0000-0000A77E0000}"/>
    <cellStyle name="Note 2 3 2 5 2 2" xfId="16184" xr:uid="{00000000-0005-0000-0000-0000A87E0000}"/>
    <cellStyle name="Note 2 3 2 5 2 2 2" xfId="29563" xr:uid="{00000000-0005-0000-0000-0000A97E0000}"/>
    <cellStyle name="Note 2 3 2 5 2 2_CountryRegionMap" xfId="35877" xr:uid="{00000000-0005-0000-0000-0000AA7E0000}"/>
    <cellStyle name="Note 2 3 2 5 2 3" xfId="16185" xr:uid="{00000000-0005-0000-0000-0000AB7E0000}"/>
    <cellStyle name="Note 2 3 2 5 2 3 2" xfId="29564" xr:uid="{00000000-0005-0000-0000-0000AC7E0000}"/>
    <cellStyle name="Note 2 3 2 5 2 3_CountryRegionMap" xfId="35878" xr:uid="{00000000-0005-0000-0000-0000AD7E0000}"/>
    <cellStyle name="Note 2 3 2 5 2 4" xfId="29565" xr:uid="{00000000-0005-0000-0000-0000AE7E0000}"/>
    <cellStyle name="Note 2 3 2 5 2_Attribute (16-17)" xfId="16186" xr:uid="{00000000-0005-0000-0000-0000AF7E0000}"/>
    <cellStyle name="Note 2 3 2 5 3" xfId="16187" xr:uid="{00000000-0005-0000-0000-0000B07E0000}"/>
    <cellStyle name="Note 2 3 2 5 3 2" xfId="29566" xr:uid="{00000000-0005-0000-0000-0000B17E0000}"/>
    <cellStyle name="Note 2 3 2 5 3_CountryRegionMap" xfId="35879" xr:uid="{00000000-0005-0000-0000-0000B27E0000}"/>
    <cellStyle name="Note 2 3 2 5 4" xfId="29567" xr:uid="{00000000-0005-0000-0000-0000B37E0000}"/>
    <cellStyle name="Note 2 3 2 5 5" xfId="29568" xr:uid="{00000000-0005-0000-0000-0000B47E0000}"/>
    <cellStyle name="Note 2 3 2 5 6" xfId="29569" xr:uid="{00000000-0005-0000-0000-0000B57E0000}"/>
    <cellStyle name="Note 2 3 2 5 7" xfId="29570" xr:uid="{00000000-0005-0000-0000-0000B67E0000}"/>
    <cellStyle name="Note 2 3 2 5_Attribute (16-17)" xfId="16188" xr:uid="{00000000-0005-0000-0000-0000B77E0000}"/>
    <cellStyle name="Note 2 3 2 6" xfId="16189" xr:uid="{00000000-0005-0000-0000-0000B87E0000}"/>
    <cellStyle name="Note 2 3 2 7" xfId="16190" xr:uid="{00000000-0005-0000-0000-0000B97E0000}"/>
    <cellStyle name="Note 2 3 2 7 2" xfId="16191" xr:uid="{00000000-0005-0000-0000-0000BA7E0000}"/>
    <cellStyle name="Note 2 3 2 7 2 2" xfId="16192" xr:uid="{00000000-0005-0000-0000-0000BB7E0000}"/>
    <cellStyle name="Note 2 3 2 7 2 2 2" xfId="29571" xr:uid="{00000000-0005-0000-0000-0000BC7E0000}"/>
    <cellStyle name="Note 2 3 2 7 2 2_CountryRegionMap" xfId="35880" xr:uid="{00000000-0005-0000-0000-0000BD7E0000}"/>
    <cellStyle name="Note 2 3 2 7 2 3" xfId="16193" xr:uid="{00000000-0005-0000-0000-0000BE7E0000}"/>
    <cellStyle name="Note 2 3 2 7 2 3 2" xfId="29572" xr:uid="{00000000-0005-0000-0000-0000BF7E0000}"/>
    <cellStyle name="Note 2 3 2 7 2 3_CountryRegionMap" xfId="35881" xr:uid="{00000000-0005-0000-0000-0000C07E0000}"/>
    <cellStyle name="Note 2 3 2 7 2 4" xfId="29573" xr:uid="{00000000-0005-0000-0000-0000C17E0000}"/>
    <cellStyle name="Note 2 3 2 7 2_Attribute (16-17)" xfId="16194" xr:uid="{00000000-0005-0000-0000-0000C27E0000}"/>
    <cellStyle name="Note 2 3 2 7 3" xfId="16195" xr:uid="{00000000-0005-0000-0000-0000C37E0000}"/>
    <cellStyle name="Note 2 3 2 7 3 2" xfId="29574" xr:uid="{00000000-0005-0000-0000-0000C47E0000}"/>
    <cellStyle name="Note 2 3 2 7 3_CountryRegionMap" xfId="35882" xr:uid="{00000000-0005-0000-0000-0000C57E0000}"/>
    <cellStyle name="Note 2 3 2 7 4" xfId="29575" xr:uid="{00000000-0005-0000-0000-0000C67E0000}"/>
    <cellStyle name="Note 2 3 2 7_Attribute (16-17)" xfId="16196" xr:uid="{00000000-0005-0000-0000-0000C77E0000}"/>
    <cellStyle name="Note 2 3 2 8" xfId="16197" xr:uid="{00000000-0005-0000-0000-0000C87E0000}"/>
    <cellStyle name="Note 2 3 2 8 2" xfId="16198" xr:uid="{00000000-0005-0000-0000-0000C97E0000}"/>
    <cellStyle name="Note 2 3 2 8 2 2" xfId="16199" xr:uid="{00000000-0005-0000-0000-0000CA7E0000}"/>
    <cellStyle name="Note 2 3 2 8 2 2 2" xfId="29576" xr:uid="{00000000-0005-0000-0000-0000CB7E0000}"/>
    <cellStyle name="Note 2 3 2 8 2 2_CountryRegionMap" xfId="35883" xr:uid="{00000000-0005-0000-0000-0000CC7E0000}"/>
    <cellStyle name="Note 2 3 2 8 2 3" xfId="16200" xr:uid="{00000000-0005-0000-0000-0000CD7E0000}"/>
    <cellStyle name="Note 2 3 2 8 2 3 2" xfId="29577" xr:uid="{00000000-0005-0000-0000-0000CE7E0000}"/>
    <cellStyle name="Note 2 3 2 8 2 3_CountryRegionMap" xfId="35884" xr:uid="{00000000-0005-0000-0000-0000CF7E0000}"/>
    <cellStyle name="Note 2 3 2 8 2 4" xfId="29578" xr:uid="{00000000-0005-0000-0000-0000D07E0000}"/>
    <cellStyle name="Note 2 3 2 8 2_Attribute (16-17)" xfId="16201" xr:uid="{00000000-0005-0000-0000-0000D17E0000}"/>
    <cellStyle name="Note 2 3 2 8 3" xfId="16202" xr:uid="{00000000-0005-0000-0000-0000D27E0000}"/>
    <cellStyle name="Note 2 3 2 8 3 2" xfId="29579" xr:uid="{00000000-0005-0000-0000-0000D37E0000}"/>
    <cellStyle name="Note 2 3 2 8 3_CountryRegionMap" xfId="35885" xr:uid="{00000000-0005-0000-0000-0000D47E0000}"/>
    <cellStyle name="Note 2 3 2 8 4" xfId="16203" xr:uid="{00000000-0005-0000-0000-0000D57E0000}"/>
    <cellStyle name="Note 2 3 2 8 4 2" xfId="29580" xr:uid="{00000000-0005-0000-0000-0000D67E0000}"/>
    <cellStyle name="Note 2 3 2 8 4_CountryRegionMap" xfId="35886" xr:uid="{00000000-0005-0000-0000-0000D77E0000}"/>
    <cellStyle name="Note 2 3 2 8 5" xfId="29581" xr:uid="{00000000-0005-0000-0000-0000D87E0000}"/>
    <cellStyle name="Note 2 3 2 8_Attribute (16-17)" xfId="16204" xr:uid="{00000000-0005-0000-0000-0000D97E0000}"/>
    <cellStyle name="Note 2 3 2 9" xfId="16205" xr:uid="{00000000-0005-0000-0000-0000DA7E0000}"/>
    <cellStyle name="Note 2 3 2 9 2" xfId="16206" xr:uid="{00000000-0005-0000-0000-0000DB7E0000}"/>
    <cellStyle name="Note 2 3 2 9 2 2" xfId="29582" xr:uid="{00000000-0005-0000-0000-0000DC7E0000}"/>
    <cellStyle name="Note 2 3 2 9 2_CountryRegionMap" xfId="35887" xr:uid="{00000000-0005-0000-0000-0000DD7E0000}"/>
    <cellStyle name="Note 2 3 2 9 3" xfId="16207" xr:uid="{00000000-0005-0000-0000-0000DE7E0000}"/>
    <cellStyle name="Note 2 3 2 9 3 2" xfId="29583" xr:uid="{00000000-0005-0000-0000-0000DF7E0000}"/>
    <cellStyle name="Note 2 3 2 9 3_CountryRegionMap" xfId="35888" xr:uid="{00000000-0005-0000-0000-0000E07E0000}"/>
    <cellStyle name="Note 2 3 2 9 4" xfId="29584" xr:uid="{00000000-0005-0000-0000-0000E17E0000}"/>
    <cellStyle name="Note 2 3 2 9_Attribute (16-17)" xfId="16208" xr:uid="{00000000-0005-0000-0000-0000E27E0000}"/>
    <cellStyle name="Note 2 3 2_Attribute (16-17)" xfId="16209" xr:uid="{00000000-0005-0000-0000-0000E37E0000}"/>
    <cellStyle name="Note 2 3 3" xfId="16210" xr:uid="{00000000-0005-0000-0000-0000E47E0000}"/>
    <cellStyle name="Note 2 3 3 10" xfId="29585" xr:uid="{00000000-0005-0000-0000-0000E57E0000}"/>
    <cellStyle name="Note 2 3 3 2" xfId="16211" xr:uid="{00000000-0005-0000-0000-0000E67E0000}"/>
    <cellStyle name="Note 2 3 3 2 2" xfId="16212" xr:uid="{00000000-0005-0000-0000-0000E77E0000}"/>
    <cellStyle name="Note 2 3 3 2 2 2" xfId="16213" xr:uid="{00000000-0005-0000-0000-0000E87E0000}"/>
    <cellStyle name="Note 2 3 3 2 2 2 2" xfId="29586" xr:uid="{00000000-0005-0000-0000-0000E97E0000}"/>
    <cellStyle name="Note 2 3 3 2 2 2_CountryRegionMap" xfId="35889" xr:uid="{00000000-0005-0000-0000-0000EA7E0000}"/>
    <cellStyle name="Note 2 3 3 2 2 3" xfId="16214" xr:uid="{00000000-0005-0000-0000-0000EB7E0000}"/>
    <cellStyle name="Note 2 3 3 2 2 3 2" xfId="29587" xr:uid="{00000000-0005-0000-0000-0000EC7E0000}"/>
    <cellStyle name="Note 2 3 3 2 2 3_CountryRegionMap" xfId="35890" xr:uid="{00000000-0005-0000-0000-0000ED7E0000}"/>
    <cellStyle name="Note 2 3 3 2 2 4" xfId="29588" xr:uid="{00000000-0005-0000-0000-0000EE7E0000}"/>
    <cellStyle name="Note 2 3 3 2 2_Attribute (16-17)" xfId="16215" xr:uid="{00000000-0005-0000-0000-0000EF7E0000}"/>
    <cellStyle name="Note 2 3 3 2 3" xfId="16216" xr:uid="{00000000-0005-0000-0000-0000F07E0000}"/>
    <cellStyle name="Note 2 3 3 2 3 2" xfId="29589" xr:uid="{00000000-0005-0000-0000-0000F17E0000}"/>
    <cellStyle name="Note 2 3 3 2 3_CountryRegionMap" xfId="35891" xr:uid="{00000000-0005-0000-0000-0000F27E0000}"/>
    <cellStyle name="Note 2 3 3 2 4" xfId="29590" xr:uid="{00000000-0005-0000-0000-0000F37E0000}"/>
    <cellStyle name="Note 2 3 3 2 5" xfId="29591" xr:uid="{00000000-0005-0000-0000-0000F47E0000}"/>
    <cellStyle name="Note 2 3 3 2 6" xfId="29592" xr:uid="{00000000-0005-0000-0000-0000F57E0000}"/>
    <cellStyle name="Note 2 3 3 2 7" xfId="29593" xr:uid="{00000000-0005-0000-0000-0000F67E0000}"/>
    <cellStyle name="Note 2 3 3 2_Attribute (16-17)" xfId="16217" xr:uid="{00000000-0005-0000-0000-0000F77E0000}"/>
    <cellStyle name="Note 2 3 3 3" xfId="16218" xr:uid="{00000000-0005-0000-0000-0000F87E0000}"/>
    <cellStyle name="Note 2 3 3 3 2" xfId="16219" xr:uid="{00000000-0005-0000-0000-0000F97E0000}"/>
    <cellStyle name="Note 2 3 3 3 2 2" xfId="16220" xr:uid="{00000000-0005-0000-0000-0000FA7E0000}"/>
    <cellStyle name="Note 2 3 3 3 2 2 2" xfId="29594" xr:uid="{00000000-0005-0000-0000-0000FB7E0000}"/>
    <cellStyle name="Note 2 3 3 3 2 2_CountryRegionMap" xfId="35892" xr:uid="{00000000-0005-0000-0000-0000FC7E0000}"/>
    <cellStyle name="Note 2 3 3 3 2 3" xfId="16221" xr:uid="{00000000-0005-0000-0000-0000FD7E0000}"/>
    <cellStyle name="Note 2 3 3 3 2 3 2" xfId="29595" xr:uid="{00000000-0005-0000-0000-0000FE7E0000}"/>
    <cellStyle name="Note 2 3 3 3 2 3_CountryRegionMap" xfId="35893" xr:uid="{00000000-0005-0000-0000-0000FF7E0000}"/>
    <cellStyle name="Note 2 3 3 3 2 4" xfId="29596" xr:uid="{00000000-0005-0000-0000-0000007F0000}"/>
    <cellStyle name="Note 2 3 3 3 2_Attribute (16-17)" xfId="16222" xr:uid="{00000000-0005-0000-0000-0000017F0000}"/>
    <cellStyle name="Note 2 3 3 3 3" xfId="16223" xr:uid="{00000000-0005-0000-0000-0000027F0000}"/>
    <cellStyle name="Note 2 3 3 3 3 2" xfId="29597" xr:uid="{00000000-0005-0000-0000-0000037F0000}"/>
    <cellStyle name="Note 2 3 3 3 3_CountryRegionMap" xfId="35894" xr:uid="{00000000-0005-0000-0000-0000047F0000}"/>
    <cellStyle name="Note 2 3 3 3 4" xfId="29598" xr:uid="{00000000-0005-0000-0000-0000057F0000}"/>
    <cellStyle name="Note 2 3 3 3 5" xfId="29599" xr:uid="{00000000-0005-0000-0000-0000067F0000}"/>
    <cellStyle name="Note 2 3 3 3 6" xfId="29600" xr:uid="{00000000-0005-0000-0000-0000077F0000}"/>
    <cellStyle name="Note 2 3 3 3 7" xfId="29601" xr:uid="{00000000-0005-0000-0000-0000087F0000}"/>
    <cellStyle name="Note 2 3 3 3_Attribute (16-17)" xfId="16224" xr:uid="{00000000-0005-0000-0000-0000097F0000}"/>
    <cellStyle name="Note 2 3 3 4" xfId="16225" xr:uid="{00000000-0005-0000-0000-00000A7F0000}"/>
    <cellStyle name="Note 2 3 3 4 2" xfId="16226" xr:uid="{00000000-0005-0000-0000-00000B7F0000}"/>
    <cellStyle name="Note 2 3 3 4 2 2" xfId="16227" xr:uid="{00000000-0005-0000-0000-00000C7F0000}"/>
    <cellStyle name="Note 2 3 3 4 2 2 2" xfId="29602" xr:uid="{00000000-0005-0000-0000-00000D7F0000}"/>
    <cellStyle name="Note 2 3 3 4 2 2_CountryRegionMap" xfId="35895" xr:uid="{00000000-0005-0000-0000-00000E7F0000}"/>
    <cellStyle name="Note 2 3 3 4 2 3" xfId="16228" xr:uid="{00000000-0005-0000-0000-00000F7F0000}"/>
    <cellStyle name="Note 2 3 3 4 2 3 2" xfId="29603" xr:uid="{00000000-0005-0000-0000-0000107F0000}"/>
    <cellStyle name="Note 2 3 3 4 2 3_CountryRegionMap" xfId="35896" xr:uid="{00000000-0005-0000-0000-0000117F0000}"/>
    <cellStyle name="Note 2 3 3 4 2 4" xfId="29604" xr:uid="{00000000-0005-0000-0000-0000127F0000}"/>
    <cellStyle name="Note 2 3 3 4 2_Attribute (16-17)" xfId="16229" xr:uid="{00000000-0005-0000-0000-0000137F0000}"/>
    <cellStyle name="Note 2 3 3 4 3" xfId="16230" xr:uid="{00000000-0005-0000-0000-0000147F0000}"/>
    <cellStyle name="Note 2 3 3 4 3 2" xfId="29605" xr:uid="{00000000-0005-0000-0000-0000157F0000}"/>
    <cellStyle name="Note 2 3 3 4 3_CountryRegionMap" xfId="35897" xr:uid="{00000000-0005-0000-0000-0000167F0000}"/>
    <cellStyle name="Note 2 3 3 4 4" xfId="29606" xr:uid="{00000000-0005-0000-0000-0000177F0000}"/>
    <cellStyle name="Note 2 3 3 4 5" xfId="29607" xr:uid="{00000000-0005-0000-0000-0000187F0000}"/>
    <cellStyle name="Note 2 3 3 4 6" xfId="29608" xr:uid="{00000000-0005-0000-0000-0000197F0000}"/>
    <cellStyle name="Note 2 3 3 4 7" xfId="29609" xr:uid="{00000000-0005-0000-0000-00001A7F0000}"/>
    <cellStyle name="Note 2 3 3 4_Attribute (16-17)" xfId="16231" xr:uid="{00000000-0005-0000-0000-00001B7F0000}"/>
    <cellStyle name="Note 2 3 3 5" xfId="16232" xr:uid="{00000000-0005-0000-0000-00001C7F0000}"/>
    <cellStyle name="Note 2 3 3 6" xfId="16233" xr:uid="{00000000-0005-0000-0000-00001D7F0000}"/>
    <cellStyle name="Note 2 3 3 6 2" xfId="16234" xr:uid="{00000000-0005-0000-0000-00001E7F0000}"/>
    <cellStyle name="Note 2 3 3 6 2 2" xfId="16235" xr:uid="{00000000-0005-0000-0000-00001F7F0000}"/>
    <cellStyle name="Note 2 3 3 6 2 2 2" xfId="29610" xr:uid="{00000000-0005-0000-0000-0000207F0000}"/>
    <cellStyle name="Note 2 3 3 6 2 2_CountryRegionMap" xfId="35898" xr:uid="{00000000-0005-0000-0000-0000217F0000}"/>
    <cellStyle name="Note 2 3 3 6 2 3" xfId="16236" xr:uid="{00000000-0005-0000-0000-0000227F0000}"/>
    <cellStyle name="Note 2 3 3 6 2 3 2" xfId="29611" xr:uid="{00000000-0005-0000-0000-0000237F0000}"/>
    <cellStyle name="Note 2 3 3 6 2 3_CountryRegionMap" xfId="35899" xr:uid="{00000000-0005-0000-0000-0000247F0000}"/>
    <cellStyle name="Note 2 3 3 6 2 4" xfId="29612" xr:uid="{00000000-0005-0000-0000-0000257F0000}"/>
    <cellStyle name="Note 2 3 3 6 2_Attribute (16-17)" xfId="16237" xr:uid="{00000000-0005-0000-0000-0000267F0000}"/>
    <cellStyle name="Note 2 3 3 6 3" xfId="16238" xr:uid="{00000000-0005-0000-0000-0000277F0000}"/>
    <cellStyle name="Note 2 3 3 6 3 2" xfId="29613" xr:uid="{00000000-0005-0000-0000-0000287F0000}"/>
    <cellStyle name="Note 2 3 3 6 3_CountryRegionMap" xfId="35900" xr:uid="{00000000-0005-0000-0000-0000297F0000}"/>
    <cellStyle name="Note 2 3 3 6 4" xfId="29614" xr:uid="{00000000-0005-0000-0000-00002A7F0000}"/>
    <cellStyle name="Note 2 3 3 6_Attribute (16-17)" xfId="16239" xr:uid="{00000000-0005-0000-0000-00002B7F0000}"/>
    <cellStyle name="Note 2 3 3 7" xfId="16240" xr:uid="{00000000-0005-0000-0000-00002C7F0000}"/>
    <cellStyle name="Note 2 3 3 7 2" xfId="16241" xr:uid="{00000000-0005-0000-0000-00002D7F0000}"/>
    <cellStyle name="Note 2 3 3 7 2 2" xfId="16242" xr:uid="{00000000-0005-0000-0000-00002E7F0000}"/>
    <cellStyle name="Note 2 3 3 7 2 2 2" xfId="29615" xr:uid="{00000000-0005-0000-0000-00002F7F0000}"/>
    <cellStyle name="Note 2 3 3 7 2 2_CountryRegionMap" xfId="35901" xr:uid="{00000000-0005-0000-0000-0000307F0000}"/>
    <cellStyle name="Note 2 3 3 7 2 3" xfId="16243" xr:uid="{00000000-0005-0000-0000-0000317F0000}"/>
    <cellStyle name="Note 2 3 3 7 2 3 2" xfId="29616" xr:uid="{00000000-0005-0000-0000-0000327F0000}"/>
    <cellStyle name="Note 2 3 3 7 2 3_CountryRegionMap" xfId="35902" xr:uid="{00000000-0005-0000-0000-0000337F0000}"/>
    <cellStyle name="Note 2 3 3 7 2 4" xfId="29617" xr:uid="{00000000-0005-0000-0000-0000347F0000}"/>
    <cellStyle name="Note 2 3 3 7 2_Attribute (16-17)" xfId="16244" xr:uid="{00000000-0005-0000-0000-0000357F0000}"/>
    <cellStyle name="Note 2 3 3 7 3" xfId="16245" xr:uid="{00000000-0005-0000-0000-0000367F0000}"/>
    <cellStyle name="Note 2 3 3 7 3 2" xfId="29618" xr:uid="{00000000-0005-0000-0000-0000377F0000}"/>
    <cellStyle name="Note 2 3 3 7 3_CountryRegionMap" xfId="35903" xr:uid="{00000000-0005-0000-0000-0000387F0000}"/>
    <cellStyle name="Note 2 3 3 7 4" xfId="16246" xr:uid="{00000000-0005-0000-0000-0000397F0000}"/>
    <cellStyle name="Note 2 3 3 7 4 2" xfId="29619" xr:uid="{00000000-0005-0000-0000-00003A7F0000}"/>
    <cellStyle name="Note 2 3 3 7 4_CountryRegionMap" xfId="35904" xr:uid="{00000000-0005-0000-0000-00003B7F0000}"/>
    <cellStyle name="Note 2 3 3 7 5" xfId="29620" xr:uid="{00000000-0005-0000-0000-00003C7F0000}"/>
    <cellStyle name="Note 2 3 3 7_Attribute (16-17)" xfId="16247" xr:uid="{00000000-0005-0000-0000-00003D7F0000}"/>
    <cellStyle name="Note 2 3 3 8" xfId="16248" xr:uid="{00000000-0005-0000-0000-00003E7F0000}"/>
    <cellStyle name="Note 2 3 3 8 2" xfId="16249" xr:uid="{00000000-0005-0000-0000-00003F7F0000}"/>
    <cellStyle name="Note 2 3 3 8 2 2" xfId="29621" xr:uid="{00000000-0005-0000-0000-0000407F0000}"/>
    <cellStyle name="Note 2 3 3 8 2_CountryRegionMap" xfId="35905" xr:uid="{00000000-0005-0000-0000-0000417F0000}"/>
    <cellStyle name="Note 2 3 3 8 3" xfId="16250" xr:uid="{00000000-0005-0000-0000-0000427F0000}"/>
    <cellStyle name="Note 2 3 3 8 3 2" xfId="29622" xr:uid="{00000000-0005-0000-0000-0000437F0000}"/>
    <cellStyle name="Note 2 3 3 8 3_CountryRegionMap" xfId="35906" xr:uid="{00000000-0005-0000-0000-0000447F0000}"/>
    <cellStyle name="Note 2 3 3 8 4" xfId="29623" xr:uid="{00000000-0005-0000-0000-0000457F0000}"/>
    <cellStyle name="Note 2 3 3 8_Attribute (16-17)" xfId="16251" xr:uid="{00000000-0005-0000-0000-0000467F0000}"/>
    <cellStyle name="Note 2 3 3 9" xfId="16252" xr:uid="{00000000-0005-0000-0000-0000477F0000}"/>
    <cellStyle name="Note 2 3 3 9 2" xfId="29624" xr:uid="{00000000-0005-0000-0000-0000487F0000}"/>
    <cellStyle name="Note 2 3 3 9_CountryRegionMap" xfId="35907" xr:uid="{00000000-0005-0000-0000-0000497F0000}"/>
    <cellStyle name="Note 2 3 3_Attribute (16-17)" xfId="16253" xr:uid="{00000000-0005-0000-0000-00004A7F0000}"/>
    <cellStyle name="Note 2 3 4" xfId="16254" xr:uid="{00000000-0005-0000-0000-00004B7F0000}"/>
    <cellStyle name="Note 2 3 4 10" xfId="29625" xr:uid="{00000000-0005-0000-0000-00004C7F0000}"/>
    <cellStyle name="Note 2 3 4 2" xfId="16255" xr:uid="{00000000-0005-0000-0000-00004D7F0000}"/>
    <cellStyle name="Note 2 3 4 2 2" xfId="16256" xr:uid="{00000000-0005-0000-0000-00004E7F0000}"/>
    <cellStyle name="Note 2 3 4 2 2 2" xfId="16257" xr:uid="{00000000-0005-0000-0000-00004F7F0000}"/>
    <cellStyle name="Note 2 3 4 2 2 2 2" xfId="29626" xr:uid="{00000000-0005-0000-0000-0000507F0000}"/>
    <cellStyle name="Note 2 3 4 2 2 2_CountryRegionMap" xfId="35908" xr:uid="{00000000-0005-0000-0000-0000517F0000}"/>
    <cellStyle name="Note 2 3 4 2 2 3" xfId="16258" xr:uid="{00000000-0005-0000-0000-0000527F0000}"/>
    <cellStyle name="Note 2 3 4 2 2 3 2" xfId="29627" xr:uid="{00000000-0005-0000-0000-0000537F0000}"/>
    <cellStyle name="Note 2 3 4 2 2 3_CountryRegionMap" xfId="35909" xr:uid="{00000000-0005-0000-0000-0000547F0000}"/>
    <cellStyle name="Note 2 3 4 2 2 4" xfId="29628" xr:uid="{00000000-0005-0000-0000-0000557F0000}"/>
    <cellStyle name="Note 2 3 4 2 2_Attribute (16-17)" xfId="16259" xr:uid="{00000000-0005-0000-0000-0000567F0000}"/>
    <cellStyle name="Note 2 3 4 2 3" xfId="16260" xr:uid="{00000000-0005-0000-0000-0000577F0000}"/>
    <cellStyle name="Note 2 3 4 2 3 2" xfId="29629" xr:uid="{00000000-0005-0000-0000-0000587F0000}"/>
    <cellStyle name="Note 2 3 4 2 3_CountryRegionMap" xfId="35910" xr:uid="{00000000-0005-0000-0000-0000597F0000}"/>
    <cellStyle name="Note 2 3 4 2 4" xfId="29630" xr:uid="{00000000-0005-0000-0000-00005A7F0000}"/>
    <cellStyle name="Note 2 3 4 2 5" xfId="29631" xr:uid="{00000000-0005-0000-0000-00005B7F0000}"/>
    <cellStyle name="Note 2 3 4 2 6" xfId="29632" xr:uid="{00000000-0005-0000-0000-00005C7F0000}"/>
    <cellStyle name="Note 2 3 4 2 7" xfId="29633" xr:uid="{00000000-0005-0000-0000-00005D7F0000}"/>
    <cellStyle name="Note 2 3 4 2_Attribute (16-17)" xfId="16261" xr:uid="{00000000-0005-0000-0000-00005E7F0000}"/>
    <cellStyle name="Note 2 3 4 3" xfId="16262" xr:uid="{00000000-0005-0000-0000-00005F7F0000}"/>
    <cellStyle name="Note 2 3 4 3 2" xfId="16263" xr:uid="{00000000-0005-0000-0000-0000607F0000}"/>
    <cellStyle name="Note 2 3 4 3 2 2" xfId="16264" xr:uid="{00000000-0005-0000-0000-0000617F0000}"/>
    <cellStyle name="Note 2 3 4 3 2 2 2" xfId="29634" xr:uid="{00000000-0005-0000-0000-0000627F0000}"/>
    <cellStyle name="Note 2 3 4 3 2 2_CountryRegionMap" xfId="35911" xr:uid="{00000000-0005-0000-0000-0000637F0000}"/>
    <cellStyle name="Note 2 3 4 3 2 3" xfId="16265" xr:uid="{00000000-0005-0000-0000-0000647F0000}"/>
    <cellStyle name="Note 2 3 4 3 2 3 2" xfId="29635" xr:uid="{00000000-0005-0000-0000-0000657F0000}"/>
    <cellStyle name="Note 2 3 4 3 2 3_CountryRegionMap" xfId="35912" xr:uid="{00000000-0005-0000-0000-0000667F0000}"/>
    <cellStyle name="Note 2 3 4 3 2 4" xfId="29636" xr:uid="{00000000-0005-0000-0000-0000677F0000}"/>
    <cellStyle name="Note 2 3 4 3 2_Attribute (16-17)" xfId="16266" xr:uid="{00000000-0005-0000-0000-0000687F0000}"/>
    <cellStyle name="Note 2 3 4 3 3" xfId="16267" xr:uid="{00000000-0005-0000-0000-0000697F0000}"/>
    <cellStyle name="Note 2 3 4 3 3 2" xfId="29637" xr:uid="{00000000-0005-0000-0000-00006A7F0000}"/>
    <cellStyle name="Note 2 3 4 3 3_CountryRegionMap" xfId="35913" xr:uid="{00000000-0005-0000-0000-00006B7F0000}"/>
    <cellStyle name="Note 2 3 4 3 4" xfId="29638" xr:uid="{00000000-0005-0000-0000-00006C7F0000}"/>
    <cellStyle name="Note 2 3 4 3 5" xfId="29639" xr:uid="{00000000-0005-0000-0000-00006D7F0000}"/>
    <cellStyle name="Note 2 3 4 3 6" xfId="29640" xr:uid="{00000000-0005-0000-0000-00006E7F0000}"/>
    <cellStyle name="Note 2 3 4 3 7" xfId="29641" xr:uid="{00000000-0005-0000-0000-00006F7F0000}"/>
    <cellStyle name="Note 2 3 4 3_Attribute (16-17)" xfId="16268" xr:uid="{00000000-0005-0000-0000-0000707F0000}"/>
    <cellStyle name="Note 2 3 4 4" xfId="16269" xr:uid="{00000000-0005-0000-0000-0000717F0000}"/>
    <cellStyle name="Note 2 3 4 4 2" xfId="16270" xr:uid="{00000000-0005-0000-0000-0000727F0000}"/>
    <cellStyle name="Note 2 3 4 4 2 2" xfId="16271" xr:uid="{00000000-0005-0000-0000-0000737F0000}"/>
    <cellStyle name="Note 2 3 4 4 2 2 2" xfId="29642" xr:uid="{00000000-0005-0000-0000-0000747F0000}"/>
    <cellStyle name="Note 2 3 4 4 2 2_CountryRegionMap" xfId="35914" xr:uid="{00000000-0005-0000-0000-0000757F0000}"/>
    <cellStyle name="Note 2 3 4 4 2 3" xfId="16272" xr:uid="{00000000-0005-0000-0000-0000767F0000}"/>
    <cellStyle name="Note 2 3 4 4 2 3 2" xfId="29643" xr:uid="{00000000-0005-0000-0000-0000777F0000}"/>
    <cellStyle name="Note 2 3 4 4 2 3_CountryRegionMap" xfId="35915" xr:uid="{00000000-0005-0000-0000-0000787F0000}"/>
    <cellStyle name="Note 2 3 4 4 2 4" xfId="29644" xr:uid="{00000000-0005-0000-0000-0000797F0000}"/>
    <cellStyle name="Note 2 3 4 4 2_Attribute (16-17)" xfId="16273" xr:uid="{00000000-0005-0000-0000-00007A7F0000}"/>
    <cellStyle name="Note 2 3 4 4 3" xfId="16274" xr:uid="{00000000-0005-0000-0000-00007B7F0000}"/>
    <cellStyle name="Note 2 3 4 4 3 2" xfId="29645" xr:uid="{00000000-0005-0000-0000-00007C7F0000}"/>
    <cellStyle name="Note 2 3 4 4 3_CountryRegionMap" xfId="35916" xr:uid="{00000000-0005-0000-0000-00007D7F0000}"/>
    <cellStyle name="Note 2 3 4 4 4" xfId="29646" xr:uid="{00000000-0005-0000-0000-00007E7F0000}"/>
    <cellStyle name="Note 2 3 4 4 5" xfId="29647" xr:uid="{00000000-0005-0000-0000-00007F7F0000}"/>
    <cellStyle name="Note 2 3 4 4 6" xfId="29648" xr:uid="{00000000-0005-0000-0000-0000807F0000}"/>
    <cellStyle name="Note 2 3 4 4 7" xfId="29649" xr:uid="{00000000-0005-0000-0000-0000817F0000}"/>
    <cellStyle name="Note 2 3 4 4_Attribute (16-17)" xfId="16275" xr:uid="{00000000-0005-0000-0000-0000827F0000}"/>
    <cellStyle name="Note 2 3 4 5" xfId="16276" xr:uid="{00000000-0005-0000-0000-0000837F0000}"/>
    <cellStyle name="Note 2 3 4 6" xfId="16277" xr:uid="{00000000-0005-0000-0000-0000847F0000}"/>
    <cellStyle name="Note 2 3 4 6 2" xfId="16278" xr:uid="{00000000-0005-0000-0000-0000857F0000}"/>
    <cellStyle name="Note 2 3 4 6 2 2" xfId="16279" xr:uid="{00000000-0005-0000-0000-0000867F0000}"/>
    <cellStyle name="Note 2 3 4 6 2 2 2" xfId="29650" xr:uid="{00000000-0005-0000-0000-0000877F0000}"/>
    <cellStyle name="Note 2 3 4 6 2 2_CountryRegionMap" xfId="35917" xr:uid="{00000000-0005-0000-0000-0000887F0000}"/>
    <cellStyle name="Note 2 3 4 6 2 3" xfId="16280" xr:uid="{00000000-0005-0000-0000-0000897F0000}"/>
    <cellStyle name="Note 2 3 4 6 2 3 2" xfId="29651" xr:uid="{00000000-0005-0000-0000-00008A7F0000}"/>
    <cellStyle name="Note 2 3 4 6 2 3_CountryRegionMap" xfId="35918" xr:uid="{00000000-0005-0000-0000-00008B7F0000}"/>
    <cellStyle name="Note 2 3 4 6 2 4" xfId="29652" xr:uid="{00000000-0005-0000-0000-00008C7F0000}"/>
    <cellStyle name="Note 2 3 4 6 2_Attribute (16-17)" xfId="16281" xr:uid="{00000000-0005-0000-0000-00008D7F0000}"/>
    <cellStyle name="Note 2 3 4 6 3" xfId="16282" xr:uid="{00000000-0005-0000-0000-00008E7F0000}"/>
    <cellStyle name="Note 2 3 4 6 3 2" xfId="29653" xr:uid="{00000000-0005-0000-0000-00008F7F0000}"/>
    <cellStyle name="Note 2 3 4 6 3_CountryRegionMap" xfId="35919" xr:uid="{00000000-0005-0000-0000-0000907F0000}"/>
    <cellStyle name="Note 2 3 4 6 4" xfId="29654" xr:uid="{00000000-0005-0000-0000-0000917F0000}"/>
    <cellStyle name="Note 2 3 4 6_Attribute (16-17)" xfId="16283" xr:uid="{00000000-0005-0000-0000-0000927F0000}"/>
    <cellStyle name="Note 2 3 4 7" xfId="16284" xr:uid="{00000000-0005-0000-0000-0000937F0000}"/>
    <cellStyle name="Note 2 3 4 7 2" xfId="16285" xr:uid="{00000000-0005-0000-0000-0000947F0000}"/>
    <cellStyle name="Note 2 3 4 7 2 2" xfId="16286" xr:uid="{00000000-0005-0000-0000-0000957F0000}"/>
    <cellStyle name="Note 2 3 4 7 2 2 2" xfId="29655" xr:uid="{00000000-0005-0000-0000-0000967F0000}"/>
    <cellStyle name="Note 2 3 4 7 2 2_CountryRegionMap" xfId="35920" xr:uid="{00000000-0005-0000-0000-0000977F0000}"/>
    <cellStyle name="Note 2 3 4 7 2 3" xfId="16287" xr:uid="{00000000-0005-0000-0000-0000987F0000}"/>
    <cellStyle name="Note 2 3 4 7 2 3 2" xfId="29656" xr:uid="{00000000-0005-0000-0000-0000997F0000}"/>
    <cellStyle name="Note 2 3 4 7 2 3_CountryRegionMap" xfId="35921" xr:uid="{00000000-0005-0000-0000-00009A7F0000}"/>
    <cellStyle name="Note 2 3 4 7 2 4" xfId="29657" xr:uid="{00000000-0005-0000-0000-00009B7F0000}"/>
    <cellStyle name="Note 2 3 4 7 2_Attribute (16-17)" xfId="16288" xr:uid="{00000000-0005-0000-0000-00009C7F0000}"/>
    <cellStyle name="Note 2 3 4 7 3" xfId="16289" xr:uid="{00000000-0005-0000-0000-00009D7F0000}"/>
    <cellStyle name="Note 2 3 4 7 3 2" xfId="29658" xr:uid="{00000000-0005-0000-0000-00009E7F0000}"/>
    <cellStyle name="Note 2 3 4 7 3_CountryRegionMap" xfId="35922" xr:uid="{00000000-0005-0000-0000-00009F7F0000}"/>
    <cellStyle name="Note 2 3 4 7 4" xfId="16290" xr:uid="{00000000-0005-0000-0000-0000A07F0000}"/>
    <cellStyle name="Note 2 3 4 7 4 2" xfId="29659" xr:uid="{00000000-0005-0000-0000-0000A17F0000}"/>
    <cellStyle name="Note 2 3 4 7 4_CountryRegionMap" xfId="35923" xr:uid="{00000000-0005-0000-0000-0000A27F0000}"/>
    <cellStyle name="Note 2 3 4 7 5" xfId="29660" xr:uid="{00000000-0005-0000-0000-0000A37F0000}"/>
    <cellStyle name="Note 2 3 4 7_Attribute (16-17)" xfId="16291" xr:uid="{00000000-0005-0000-0000-0000A47F0000}"/>
    <cellStyle name="Note 2 3 4 8" xfId="16292" xr:uid="{00000000-0005-0000-0000-0000A57F0000}"/>
    <cellStyle name="Note 2 3 4 8 2" xfId="16293" xr:uid="{00000000-0005-0000-0000-0000A67F0000}"/>
    <cellStyle name="Note 2 3 4 8 2 2" xfId="29661" xr:uid="{00000000-0005-0000-0000-0000A77F0000}"/>
    <cellStyle name="Note 2 3 4 8 2_CountryRegionMap" xfId="35924" xr:uid="{00000000-0005-0000-0000-0000A87F0000}"/>
    <cellStyle name="Note 2 3 4 8 3" xfId="16294" xr:uid="{00000000-0005-0000-0000-0000A97F0000}"/>
    <cellStyle name="Note 2 3 4 8 3 2" xfId="29662" xr:uid="{00000000-0005-0000-0000-0000AA7F0000}"/>
    <cellStyle name="Note 2 3 4 8 3_CountryRegionMap" xfId="35925" xr:uid="{00000000-0005-0000-0000-0000AB7F0000}"/>
    <cellStyle name="Note 2 3 4 8 4" xfId="29663" xr:uid="{00000000-0005-0000-0000-0000AC7F0000}"/>
    <cellStyle name="Note 2 3 4 8_Attribute (16-17)" xfId="16295" xr:uid="{00000000-0005-0000-0000-0000AD7F0000}"/>
    <cellStyle name="Note 2 3 4 9" xfId="16296" xr:uid="{00000000-0005-0000-0000-0000AE7F0000}"/>
    <cellStyle name="Note 2 3 4 9 2" xfId="29664" xr:uid="{00000000-0005-0000-0000-0000AF7F0000}"/>
    <cellStyle name="Note 2 3 4 9_CountryRegionMap" xfId="35926" xr:uid="{00000000-0005-0000-0000-0000B07F0000}"/>
    <cellStyle name="Note 2 3 4_Attribute (16-17)" xfId="16297" xr:uid="{00000000-0005-0000-0000-0000B17F0000}"/>
    <cellStyle name="Note 2 3 5" xfId="16298" xr:uid="{00000000-0005-0000-0000-0000B27F0000}"/>
    <cellStyle name="Note 2 3 5 2" xfId="16299" xr:uid="{00000000-0005-0000-0000-0000B37F0000}"/>
    <cellStyle name="Note 2 3 5 2 2" xfId="16300" xr:uid="{00000000-0005-0000-0000-0000B47F0000}"/>
    <cellStyle name="Note 2 3 5 2 2 2" xfId="29665" xr:uid="{00000000-0005-0000-0000-0000B57F0000}"/>
    <cellStyle name="Note 2 3 5 2 2_CountryRegionMap" xfId="35927" xr:uid="{00000000-0005-0000-0000-0000B67F0000}"/>
    <cellStyle name="Note 2 3 5 2 3" xfId="16301" xr:uid="{00000000-0005-0000-0000-0000B77F0000}"/>
    <cellStyle name="Note 2 3 5 2 3 2" xfId="29666" xr:uid="{00000000-0005-0000-0000-0000B87F0000}"/>
    <cellStyle name="Note 2 3 5 2 3_CountryRegionMap" xfId="35928" xr:uid="{00000000-0005-0000-0000-0000B97F0000}"/>
    <cellStyle name="Note 2 3 5 2 4" xfId="29667" xr:uid="{00000000-0005-0000-0000-0000BA7F0000}"/>
    <cellStyle name="Note 2 3 5 2_Attribute (16-17)" xfId="16302" xr:uid="{00000000-0005-0000-0000-0000BB7F0000}"/>
    <cellStyle name="Note 2 3 5 3" xfId="16303" xr:uid="{00000000-0005-0000-0000-0000BC7F0000}"/>
    <cellStyle name="Note 2 3 5 3 2" xfId="29668" xr:uid="{00000000-0005-0000-0000-0000BD7F0000}"/>
    <cellStyle name="Note 2 3 5 3_CountryRegionMap" xfId="35929" xr:uid="{00000000-0005-0000-0000-0000BE7F0000}"/>
    <cellStyle name="Note 2 3 5 4" xfId="29669" xr:uid="{00000000-0005-0000-0000-0000BF7F0000}"/>
    <cellStyle name="Note 2 3 5 5" xfId="29670" xr:uid="{00000000-0005-0000-0000-0000C07F0000}"/>
    <cellStyle name="Note 2 3 5 6" xfId="29671" xr:uid="{00000000-0005-0000-0000-0000C17F0000}"/>
    <cellStyle name="Note 2 3 5 7" xfId="29672" xr:uid="{00000000-0005-0000-0000-0000C27F0000}"/>
    <cellStyle name="Note 2 3 5_Attribute (16-17)" xfId="16304" xr:uid="{00000000-0005-0000-0000-0000C37F0000}"/>
    <cellStyle name="Note 2 3 6" xfId="16305" xr:uid="{00000000-0005-0000-0000-0000C47F0000}"/>
    <cellStyle name="Note 2 3 6 2" xfId="16306" xr:uid="{00000000-0005-0000-0000-0000C57F0000}"/>
    <cellStyle name="Note 2 3 6 2 2" xfId="16307" xr:uid="{00000000-0005-0000-0000-0000C67F0000}"/>
    <cellStyle name="Note 2 3 6 2 2 2" xfId="29673" xr:uid="{00000000-0005-0000-0000-0000C77F0000}"/>
    <cellStyle name="Note 2 3 6 2 2_CountryRegionMap" xfId="35930" xr:uid="{00000000-0005-0000-0000-0000C87F0000}"/>
    <cellStyle name="Note 2 3 6 2 3" xfId="16308" xr:uid="{00000000-0005-0000-0000-0000C97F0000}"/>
    <cellStyle name="Note 2 3 6 2 3 2" xfId="29674" xr:uid="{00000000-0005-0000-0000-0000CA7F0000}"/>
    <cellStyle name="Note 2 3 6 2 3_CountryRegionMap" xfId="35931" xr:uid="{00000000-0005-0000-0000-0000CB7F0000}"/>
    <cellStyle name="Note 2 3 6 2 4" xfId="29675" xr:uid="{00000000-0005-0000-0000-0000CC7F0000}"/>
    <cellStyle name="Note 2 3 6 2_Attribute (16-17)" xfId="16309" xr:uid="{00000000-0005-0000-0000-0000CD7F0000}"/>
    <cellStyle name="Note 2 3 6 3" xfId="16310" xr:uid="{00000000-0005-0000-0000-0000CE7F0000}"/>
    <cellStyle name="Note 2 3 6 3 2" xfId="29676" xr:uid="{00000000-0005-0000-0000-0000CF7F0000}"/>
    <cellStyle name="Note 2 3 6 3_CountryRegionMap" xfId="35932" xr:uid="{00000000-0005-0000-0000-0000D07F0000}"/>
    <cellStyle name="Note 2 3 6 4" xfId="29677" xr:uid="{00000000-0005-0000-0000-0000D17F0000}"/>
    <cellStyle name="Note 2 3 6 5" xfId="29678" xr:uid="{00000000-0005-0000-0000-0000D27F0000}"/>
    <cellStyle name="Note 2 3 6 6" xfId="29679" xr:uid="{00000000-0005-0000-0000-0000D37F0000}"/>
    <cellStyle name="Note 2 3 6 7" xfId="29680" xr:uid="{00000000-0005-0000-0000-0000D47F0000}"/>
    <cellStyle name="Note 2 3 6_Attribute (16-17)" xfId="16311" xr:uid="{00000000-0005-0000-0000-0000D57F0000}"/>
    <cellStyle name="Note 2 3 7" xfId="16312" xr:uid="{00000000-0005-0000-0000-0000D67F0000}"/>
    <cellStyle name="Note 2 3 7 2" xfId="16313" xr:uid="{00000000-0005-0000-0000-0000D77F0000}"/>
    <cellStyle name="Note 2 3 7 2 2" xfId="16314" xr:uid="{00000000-0005-0000-0000-0000D87F0000}"/>
    <cellStyle name="Note 2 3 7 2 2 2" xfId="29681" xr:uid="{00000000-0005-0000-0000-0000D97F0000}"/>
    <cellStyle name="Note 2 3 7 2 2_CountryRegionMap" xfId="35933" xr:uid="{00000000-0005-0000-0000-0000DA7F0000}"/>
    <cellStyle name="Note 2 3 7 2 3" xfId="16315" xr:uid="{00000000-0005-0000-0000-0000DB7F0000}"/>
    <cellStyle name="Note 2 3 7 2 3 2" xfId="29682" xr:uid="{00000000-0005-0000-0000-0000DC7F0000}"/>
    <cellStyle name="Note 2 3 7 2 3_CountryRegionMap" xfId="35934" xr:uid="{00000000-0005-0000-0000-0000DD7F0000}"/>
    <cellStyle name="Note 2 3 7 2 4" xfId="29683" xr:uid="{00000000-0005-0000-0000-0000DE7F0000}"/>
    <cellStyle name="Note 2 3 7 2_Attribute (16-17)" xfId="16316" xr:uid="{00000000-0005-0000-0000-0000DF7F0000}"/>
    <cellStyle name="Note 2 3 7 3" xfId="16317" xr:uid="{00000000-0005-0000-0000-0000E07F0000}"/>
    <cellStyle name="Note 2 3 7 3 2" xfId="29684" xr:uid="{00000000-0005-0000-0000-0000E17F0000}"/>
    <cellStyle name="Note 2 3 7 3_CountryRegionMap" xfId="35935" xr:uid="{00000000-0005-0000-0000-0000E27F0000}"/>
    <cellStyle name="Note 2 3 7 4" xfId="29685" xr:uid="{00000000-0005-0000-0000-0000E37F0000}"/>
    <cellStyle name="Note 2 3 7 5" xfId="29686" xr:uid="{00000000-0005-0000-0000-0000E47F0000}"/>
    <cellStyle name="Note 2 3 7 6" xfId="29687" xr:uid="{00000000-0005-0000-0000-0000E57F0000}"/>
    <cellStyle name="Note 2 3 7 7" xfId="29688" xr:uid="{00000000-0005-0000-0000-0000E67F0000}"/>
    <cellStyle name="Note 2 3 7_Attribute (16-17)" xfId="16318" xr:uid="{00000000-0005-0000-0000-0000E77F0000}"/>
    <cellStyle name="Note 2 3 8" xfId="16319" xr:uid="{00000000-0005-0000-0000-0000E87F0000}"/>
    <cellStyle name="Note 2 3 9" xfId="16320" xr:uid="{00000000-0005-0000-0000-0000E97F0000}"/>
    <cellStyle name="Note 2 3 9 2" xfId="16321" xr:uid="{00000000-0005-0000-0000-0000EA7F0000}"/>
    <cellStyle name="Note 2 3 9 2 2" xfId="16322" xr:uid="{00000000-0005-0000-0000-0000EB7F0000}"/>
    <cellStyle name="Note 2 3 9 2 2 2" xfId="29689" xr:uid="{00000000-0005-0000-0000-0000EC7F0000}"/>
    <cellStyle name="Note 2 3 9 2 2_CountryRegionMap" xfId="35936" xr:uid="{00000000-0005-0000-0000-0000ED7F0000}"/>
    <cellStyle name="Note 2 3 9 2 3" xfId="16323" xr:uid="{00000000-0005-0000-0000-0000EE7F0000}"/>
    <cellStyle name="Note 2 3 9 2 3 2" xfId="29690" xr:uid="{00000000-0005-0000-0000-0000EF7F0000}"/>
    <cellStyle name="Note 2 3 9 2 3_CountryRegionMap" xfId="35937" xr:uid="{00000000-0005-0000-0000-0000F07F0000}"/>
    <cellStyle name="Note 2 3 9 2 4" xfId="29691" xr:uid="{00000000-0005-0000-0000-0000F17F0000}"/>
    <cellStyle name="Note 2 3 9 2_Attribute (16-17)" xfId="16324" xr:uid="{00000000-0005-0000-0000-0000F27F0000}"/>
    <cellStyle name="Note 2 3 9 3" xfId="16325" xr:uid="{00000000-0005-0000-0000-0000F37F0000}"/>
    <cellStyle name="Note 2 3 9 3 2" xfId="29692" xr:uid="{00000000-0005-0000-0000-0000F47F0000}"/>
    <cellStyle name="Note 2 3 9 3_CountryRegionMap" xfId="35938" xr:uid="{00000000-0005-0000-0000-0000F57F0000}"/>
    <cellStyle name="Note 2 3 9 4" xfId="29693" xr:uid="{00000000-0005-0000-0000-0000F67F0000}"/>
    <cellStyle name="Note 2 3 9_Attribute (16-17)" xfId="16326" xr:uid="{00000000-0005-0000-0000-0000F77F0000}"/>
    <cellStyle name="Note 2 3_Attribute" xfId="18100" xr:uid="{00000000-0005-0000-0000-0000F87F0000}"/>
    <cellStyle name="Note 2 30" xfId="29694" xr:uid="{00000000-0005-0000-0000-0000F97F0000}"/>
    <cellStyle name="Note 2 31" xfId="29695" xr:uid="{00000000-0005-0000-0000-0000FA7F0000}"/>
    <cellStyle name="Note 2 32" xfId="29696" xr:uid="{00000000-0005-0000-0000-0000FB7F0000}"/>
    <cellStyle name="Note 2 33" xfId="29697" xr:uid="{00000000-0005-0000-0000-0000FC7F0000}"/>
    <cellStyle name="Note 2 34" xfId="29698" xr:uid="{00000000-0005-0000-0000-0000FD7F0000}"/>
    <cellStyle name="Note 2 35" xfId="29699" xr:uid="{00000000-0005-0000-0000-0000FE7F0000}"/>
    <cellStyle name="Note 2 36" xfId="29700" xr:uid="{00000000-0005-0000-0000-0000FF7F0000}"/>
    <cellStyle name="Note 2 37" xfId="29701" xr:uid="{00000000-0005-0000-0000-000000800000}"/>
    <cellStyle name="Note 2 38" xfId="29702" xr:uid="{00000000-0005-0000-0000-000001800000}"/>
    <cellStyle name="Note 2 39" xfId="29703" xr:uid="{00000000-0005-0000-0000-000002800000}"/>
    <cellStyle name="Note 2 4" xfId="16327" xr:uid="{00000000-0005-0000-0000-000003800000}"/>
    <cellStyle name="Note 2 40" xfId="29704" xr:uid="{00000000-0005-0000-0000-000004800000}"/>
    <cellStyle name="Note 2 41" xfId="29705" xr:uid="{00000000-0005-0000-0000-000005800000}"/>
    <cellStyle name="Note 2 42" xfId="29706" xr:uid="{00000000-0005-0000-0000-000006800000}"/>
    <cellStyle name="Note 2 5" xfId="16328" xr:uid="{00000000-0005-0000-0000-000007800000}"/>
    <cellStyle name="Note 2 5 10" xfId="16329" xr:uid="{00000000-0005-0000-0000-000008800000}"/>
    <cellStyle name="Note 2 5 10 2" xfId="29707" xr:uid="{00000000-0005-0000-0000-000009800000}"/>
    <cellStyle name="Note 2 5 10_CountryRegionMap" xfId="35939" xr:uid="{00000000-0005-0000-0000-00000A800000}"/>
    <cellStyle name="Note 2 5 11" xfId="29708" xr:uid="{00000000-0005-0000-0000-00000B800000}"/>
    <cellStyle name="Note 2 5 2" xfId="16330" xr:uid="{00000000-0005-0000-0000-00000C800000}"/>
    <cellStyle name="Note 2 5 2 10" xfId="29709" xr:uid="{00000000-0005-0000-0000-00000D800000}"/>
    <cellStyle name="Note 2 5 2 2" xfId="16331" xr:uid="{00000000-0005-0000-0000-00000E800000}"/>
    <cellStyle name="Note 2 5 2 2 2" xfId="16332" xr:uid="{00000000-0005-0000-0000-00000F800000}"/>
    <cellStyle name="Note 2 5 2 2 2 2" xfId="16333" xr:uid="{00000000-0005-0000-0000-000010800000}"/>
    <cellStyle name="Note 2 5 2 2 2 2 2" xfId="29710" xr:uid="{00000000-0005-0000-0000-000011800000}"/>
    <cellStyle name="Note 2 5 2 2 2 2_CountryRegionMap" xfId="35940" xr:uid="{00000000-0005-0000-0000-000012800000}"/>
    <cellStyle name="Note 2 5 2 2 2 3" xfId="16334" xr:uid="{00000000-0005-0000-0000-000013800000}"/>
    <cellStyle name="Note 2 5 2 2 2 3 2" xfId="29711" xr:uid="{00000000-0005-0000-0000-000014800000}"/>
    <cellStyle name="Note 2 5 2 2 2 3_CountryRegionMap" xfId="35941" xr:uid="{00000000-0005-0000-0000-000015800000}"/>
    <cellStyle name="Note 2 5 2 2 2 4" xfId="29712" xr:uid="{00000000-0005-0000-0000-000016800000}"/>
    <cellStyle name="Note 2 5 2 2 2_Attribute (16-17)" xfId="16335" xr:uid="{00000000-0005-0000-0000-000017800000}"/>
    <cellStyle name="Note 2 5 2 2 3" xfId="16336" xr:uid="{00000000-0005-0000-0000-000018800000}"/>
    <cellStyle name="Note 2 5 2 2 3 2" xfId="29713" xr:uid="{00000000-0005-0000-0000-000019800000}"/>
    <cellStyle name="Note 2 5 2 2 3_CountryRegionMap" xfId="35942" xr:uid="{00000000-0005-0000-0000-00001A800000}"/>
    <cellStyle name="Note 2 5 2 2 4" xfId="29714" xr:uid="{00000000-0005-0000-0000-00001B800000}"/>
    <cellStyle name="Note 2 5 2 2 5" xfId="29715" xr:uid="{00000000-0005-0000-0000-00001C800000}"/>
    <cellStyle name="Note 2 5 2 2 6" xfId="29716" xr:uid="{00000000-0005-0000-0000-00001D800000}"/>
    <cellStyle name="Note 2 5 2 2 7" xfId="29717" xr:uid="{00000000-0005-0000-0000-00001E800000}"/>
    <cellStyle name="Note 2 5 2 2_Attribute (16-17)" xfId="16337" xr:uid="{00000000-0005-0000-0000-00001F800000}"/>
    <cellStyle name="Note 2 5 2 3" xfId="16338" xr:uid="{00000000-0005-0000-0000-000020800000}"/>
    <cellStyle name="Note 2 5 2 3 2" xfId="16339" xr:uid="{00000000-0005-0000-0000-000021800000}"/>
    <cellStyle name="Note 2 5 2 3 2 2" xfId="16340" xr:uid="{00000000-0005-0000-0000-000022800000}"/>
    <cellStyle name="Note 2 5 2 3 2 2 2" xfId="29718" xr:uid="{00000000-0005-0000-0000-000023800000}"/>
    <cellStyle name="Note 2 5 2 3 2 2_CountryRegionMap" xfId="35943" xr:uid="{00000000-0005-0000-0000-000024800000}"/>
    <cellStyle name="Note 2 5 2 3 2 3" xfId="16341" xr:uid="{00000000-0005-0000-0000-000025800000}"/>
    <cellStyle name="Note 2 5 2 3 2 3 2" xfId="29719" xr:uid="{00000000-0005-0000-0000-000026800000}"/>
    <cellStyle name="Note 2 5 2 3 2 3_CountryRegionMap" xfId="35944" xr:uid="{00000000-0005-0000-0000-000027800000}"/>
    <cellStyle name="Note 2 5 2 3 2 4" xfId="29720" xr:uid="{00000000-0005-0000-0000-000028800000}"/>
    <cellStyle name="Note 2 5 2 3 2_Attribute (16-17)" xfId="16342" xr:uid="{00000000-0005-0000-0000-000029800000}"/>
    <cellStyle name="Note 2 5 2 3 3" xfId="16343" xr:uid="{00000000-0005-0000-0000-00002A800000}"/>
    <cellStyle name="Note 2 5 2 3 3 2" xfId="29721" xr:uid="{00000000-0005-0000-0000-00002B800000}"/>
    <cellStyle name="Note 2 5 2 3 3_CountryRegionMap" xfId="35945" xr:uid="{00000000-0005-0000-0000-00002C800000}"/>
    <cellStyle name="Note 2 5 2 3 4" xfId="29722" xr:uid="{00000000-0005-0000-0000-00002D800000}"/>
    <cellStyle name="Note 2 5 2 3 5" xfId="29723" xr:uid="{00000000-0005-0000-0000-00002E800000}"/>
    <cellStyle name="Note 2 5 2 3 6" xfId="29724" xr:uid="{00000000-0005-0000-0000-00002F800000}"/>
    <cellStyle name="Note 2 5 2 3 7" xfId="29725" xr:uid="{00000000-0005-0000-0000-000030800000}"/>
    <cellStyle name="Note 2 5 2 3_Attribute (16-17)" xfId="16344" xr:uid="{00000000-0005-0000-0000-000031800000}"/>
    <cellStyle name="Note 2 5 2 4" xfId="16345" xr:uid="{00000000-0005-0000-0000-000032800000}"/>
    <cellStyle name="Note 2 5 2 4 2" xfId="16346" xr:uid="{00000000-0005-0000-0000-000033800000}"/>
    <cellStyle name="Note 2 5 2 4 2 2" xfId="16347" xr:uid="{00000000-0005-0000-0000-000034800000}"/>
    <cellStyle name="Note 2 5 2 4 2 2 2" xfId="29726" xr:uid="{00000000-0005-0000-0000-000035800000}"/>
    <cellStyle name="Note 2 5 2 4 2 2_CountryRegionMap" xfId="35946" xr:uid="{00000000-0005-0000-0000-000036800000}"/>
    <cellStyle name="Note 2 5 2 4 2 3" xfId="16348" xr:uid="{00000000-0005-0000-0000-000037800000}"/>
    <cellStyle name="Note 2 5 2 4 2 3 2" xfId="29727" xr:uid="{00000000-0005-0000-0000-000038800000}"/>
    <cellStyle name="Note 2 5 2 4 2 3_CountryRegionMap" xfId="35947" xr:uid="{00000000-0005-0000-0000-000039800000}"/>
    <cellStyle name="Note 2 5 2 4 2 4" xfId="29728" xr:uid="{00000000-0005-0000-0000-00003A800000}"/>
    <cellStyle name="Note 2 5 2 4 2_Attribute (16-17)" xfId="16349" xr:uid="{00000000-0005-0000-0000-00003B800000}"/>
    <cellStyle name="Note 2 5 2 4 3" xfId="16350" xr:uid="{00000000-0005-0000-0000-00003C800000}"/>
    <cellStyle name="Note 2 5 2 4 3 2" xfId="29729" xr:uid="{00000000-0005-0000-0000-00003D800000}"/>
    <cellStyle name="Note 2 5 2 4 3_CountryRegionMap" xfId="35948" xr:uid="{00000000-0005-0000-0000-00003E800000}"/>
    <cellStyle name="Note 2 5 2 4 4" xfId="29730" xr:uid="{00000000-0005-0000-0000-00003F800000}"/>
    <cellStyle name="Note 2 5 2 4 5" xfId="29731" xr:uid="{00000000-0005-0000-0000-000040800000}"/>
    <cellStyle name="Note 2 5 2 4 6" xfId="29732" xr:uid="{00000000-0005-0000-0000-000041800000}"/>
    <cellStyle name="Note 2 5 2 4 7" xfId="29733" xr:uid="{00000000-0005-0000-0000-000042800000}"/>
    <cellStyle name="Note 2 5 2 4_Attribute (16-17)" xfId="16351" xr:uid="{00000000-0005-0000-0000-000043800000}"/>
    <cellStyle name="Note 2 5 2 5" xfId="16352" xr:uid="{00000000-0005-0000-0000-000044800000}"/>
    <cellStyle name="Note 2 5 2 6" xfId="16353" xr:uid="{00000000-0005-0000-0000-000045800000}"/>
    <cellStyle name="Note 2 5 2 6 2" xfId="16354" xr:uid="{00000000-0005-0000-0000-000046800000}"/>
    <cellStyle name="Note 2 5 2 6 2 2" xfId="16355" xr:uid="{00000000-0005-0000-0000-000047800000}"/>
    <cellStyle name="Note 2 5 2 6 2 2 2" xfId="29734" xr:uid="{00000000-0005-0000-0000-000048800000}"/>
    <cellStyle name="Note 2 5 2 6 2 2_CountryRegionMap" xfId="35949" xr:uid="{00000000-0005-0000-0000-000049800000}"/>
    <cellStyle name="Note 2 5 2 6 2 3" xfId="16356" xr:uid="{00000000-0005-0000-0000-00004A800000}"/>
    <cellStyle name="Note 2 5 2 6 2 3 2" xfId="29735" xr:uid="{00000000-0005-0000-0000-00004B800000}"/>
    <cellStyle name="Note 2 5 2 6 2 3_CountryRegionMap" xfId="35950" xr:uid="{00000000-0005-0000-0000-00004C800000}"/>
    <cellStyle name="Note 2 5 2 6 2 4" xfId="29736" xr:uid="{00000000-0005-0000-0000-00004D800000}"/>
    <cellStyle name="Note 2 5 2 6 2_Attribute (16-17)" xfId="16357" xr:uid="{00000000-0005-0000-0000-00004E800000}"/>
    <cellStyle name="Note 2 5 2 6 3" xfId="16358" xr:uid="{00000000-0005-0000-0000-00004F800000}"/>
    <cellStyle name="Note 2 5 2 6 3 2" xfId="29737" xr:uid="{00000000-0005-0000-0000-000050800000}"/>
    <cellStyle name="Note 2 5 2 6 3_CountryRegionMap" xfId="35951" xr:uid="{00000000-0005-0000-0000-000051800000}"/>
    <cellStyle name="Note 2 5 2 6 4" xfId="29738" xr:uid="{00000000-0005-0000-0000-000052800000}"/>
    <cellStyle name="Note 2 5 2 6_Attribute (16-17)" xfId="16359" xr:uid="{00000000-0005-0000-0000-000053800000}"/>
    <cellStyle name="Note 2 5 2 7" xfId="16360" xr:uid="{00000000-0005-0000-0000-000054800000}"/>
    <cellStyle name="Note 2 5 2 7 2" xfId="16361" xr:uid="{00000000-0005-0000-0000-000055800000}"/>
    <cellStyle name="Note 2 5 2 7 2 2" xfId="16362" xr:uid="{00000000-0005-0000-0000-000056800000}"/>
    <cellStyle name="Note 2 5 2 7 2 2 2" xfId="29739" xr:uid="{00000000-0005-0000-0000-000057800000}"/>
    <cellStyle name="Note 2 5 2 7 2 2_CountryRegionMap" xfId="35952" xr:uid="{00000000-0005-0000-0000-000058800000}"/>
    <cellStyle name="Note 2 5 2 7 2 3" xfId="16363" xr:uid="{00000000-0005-0000-0000-000059800000}"/>
    <cellStyle name="Note 2 5 2 7 2 3 2" xfId="29740" xr:uid="{00000000-0005-0000-0000-00005A800000}"/>
    <cellStyle name="Note 2 5 2 7 2 3_CountryRegionMap" xfId="35953" xr:uid="{00000000-0005-0000-0000-00005B800000}"/>
    <cellStyle name="Note 2 5 2 7 2 4" xfId="29741" xr:uid="{00000000-0005-0000-0000-00005C800000}"/>
    <cellStyle name="Note 2 5 2 7 2_Attribute (16-17)" xfId="16364" xr:uid="{00000000-0005-0000-0000-00005D800000}"/>
    <cellStyle name="Note 2 5 2 7 3" xfId="16365" xr:uid="{00000000-0005-0000-0000-00005E800000}"/>
    <cellStyle name="Note 2 5 2 7 3 2" xfId="29742" xr:uid="{00000000-0005-0000-0000-00005F800000}"/>
    <cellStyle name="Note 2 5 2 7 3_CountryRegionMap" xfId="35954" xr:uid="{00000000-0005-0000-0000-000060800000}"/>
    <cellStyle name="Note 2 5 2 7 4" xfId="16366" xr:uid="{00000000-0005-0000-0000-000061800000}"/>
    <cellStyle name="Note 2 5 2 7 4 2" xfId="29743" xr:uid="{00000000-0005-0000-0000-000062800000}"/>
    <cellStyle name="Note 2 5 2 7 4_CountryRegionMap" xfId="35955" xr:uid="{00000000-0005-0000-0000-000063800000}"/>
    <cellStyle name="Note 2 5 2 7 5" xfId="29744" xr:uid="{00000000-0005-0000-0000-000064800000}"/>
    <cellStyle name="Note 2 5 2 7_Attribute (16-17)" xfId="16367" xr:uid="{00000000-0005-0000-0000-000065800000}"/>
    <cellStyle name="Note 2 5 2 8" xfId="16368" xr:uid="{00000000-0005-0000-0000-000066800000}"/>
    <cellStyle name="Note 2 5 2 8 2" xfId="16369" xr:uid="{00000000-0005-0000-0000-000067800000}"/>
    <cellStyle name="Note 2 5 2 8 2 2" xfId="29745" xr:uid="{00000000-0005-0000-0000-000068800000}"/>
    <cellStyle name="Note 2 5 2 8 2_CountryRegionMap" xfId="35956" xr:uid="{00000000-0005-0000-0000-000069800000}"/>
    <cellStyle name="Note 2 5 2 8 3" xfId="16370" xr:uid="{00000000-0005-0000-0000-00006A800000}"/>
    <cellStyle name="Note 2 5 2 8 3 2" xfId="29746" xr:uid="{00000000-0005-0000-0000-00006B800000}"/>
    <cellStyle name="Note 2 5 2 8 3_CountryRegionMap" xfId="35957" xr:uid="{00000000-0005-0000-0000-00006C800000}"/>
    <cellStyle name="Note 2 5 2 8 4" xfId="29747" xr:uid="{00000000-0005-0000-0000-00006D800000}"/>
    <cellStyle name="Note 2 5 2 8_Attribute (16-17)" xfId="16371" xr:uid="{00000000-0005-0000-0000-00006E800000}"/>
    <cellStyle name="Note 2 5 2 9" xfId="16372" xr:uid="{00000000-0005-0000-0000-00006F800000}"/>
    <cellStyle name="Note 2 5 2 9 2" xfId="29748" xr:uid="{00000000-0005-0000-0000-000070800000}"/>
    <cellStyle name="Note 2 5 2 9_CountryRegionMap" xfId="35958" xr:uid="{00000000-0005-0000-0000-000071800000}"/>
    <cellStyle name="Note 2 5 2_Attribute (16-17)" xfId="16373" xr:uid="{00000000-0005-0000-0000-000072800000}"/>
    <cellStyle name="Note 2 5 3" xfId="16374" xr:uid="{00000000-0005-0000-0000-000073800000}"/>
    <cellStyle name="Note 2 5 3 2" xfId="16375" xr:uid="{00000000-0005-0000-0000-000074800000}"/>
    <cellStyle name="Note 2 5 3 2 2" xfId="16376" xr:uid="{00000000-0005-0000-0000-000075800000}"/>
    <cellStyle name="Note 2 5 3 2 2 2" xfId="29749" xr:uid="{00000000-0005-0000-0000-000076800000}"/>
    <cellStyle name="Note 2 5 3 2 2_CountryRegionMap" xfId="35959" xr:uid="{00000000-0005-0000-0000-000077800000}"/>
    <cellStyle name="Note 2 5 3 2 3" xfId="16377" xr:uid="{00000000-0005-0000-0000-000078800000}"/>
    <cellStyle name="Note 2 5 3 2 3 2" xfId="29750" xr:uid="{00000000-0005-0000-0000-000079800000}"/>
    <cellStyle name="Note 2 5 3 2 3_CountryRegionMap" xfId="35960" xr:uid="{00000000-0005-0000-0000-00007A800000}"/>
    <cellStyle name="Note 2 5 3 2 4" xfId="29751" xr:uid="{00000000-0005-0000-0000-00007B800000}"/>
    <cellStyle name="Note 2 5 3 2_Attribute (16-17)" xfId="16378" xr:uid="{00000000-0005-0000-0000-00007C800000}"/>
    <cellStyle name="Note 2 5 3 3" xfId="16379" xr:uid="{00000000-0005-0000-0000-00007D800000}"/>
    <cellStyle name="Note 2 5 3 3 2" xfId="29752" xr:uid="{00000000-0005-0000-0000-00007E800000}"/>
    <cellStyle name="Note 2 5 3 3_CountryRegionMap" xfId="35961" xr:uid="{00000000-0005-0000-0000-00007F800000}"/>
    <cellStyle name="Note 2 5 3 4" xfId="29753" xr:uid="{00000000-0005-0000-0000-000080800000}"/>
    <cellStyle name="Note 2 5 3 5" xfId="29754" xr:uid="{00000000-0005-0000-0000-000081800000}"/>
    <cellStyle name="Note 2 5 3 6" xfId="29755" xr:uid="{00000000-0005-0000-0000-000082800000}"/>
    <cellStyle name="Note 2 5 3 7" xfId="29756" xr:uid="{00000000-0005-0000-0000-000083800000}"/>
    <cellStyle name="Note 2 5 3_Attribute (16-17)" xfId="16380" xr:uid="{00000000-0005-0000-0000-000084800000}"/>
    <cellStyle name="Note 2 5 4" xfId="16381" xr:uid="{00000000-0005-0000-0000-000085800000}"/>
    <cellStyle name="Note 2 5 4 2" xfId="16382" xr:uid="{00000000-0005-0000-0000-000086800000}"/>
    <cellStyle name="Note 2 5 4 2 2" xfId="16383" xr:uid="{00000000-0005-0000-0000-000087800000}"/>
    <cellStyle name="Note 2 5 4 2 2 2" xfId="29757" xr:uid="{00000000-0005-0000-0000-000088800000}"/>
    <cellStyle name="Note 2 5 4 2 2_CountryRegionMap" xfId="35962" xr:uid="{00000000-0005-0000-0000-000089800000}"/>
    <cellStyle name="Note 2 5 4 2 3" xfId="16384" xr:uid="{00000000-0005-0000-0000-00008A800000}"/>
    <cellStyle name="Note 2 5 4 2 3 2" xfId="29758" xr:uid="{00000000-0005-0000-0000-00008B800000}"/>
    <cellStyle name="Note 2 5 4 2 3_CountryRegionMap" xfId="35963" xr:uid="{00000000-0005-0000-0000-00008C800000}"/>
    <cellStyle name="Note 2 5 4 2 4" xfId="29759" xr:uid="{00000000-0005-0000-0000-00008D800000}"/>
    <cellStyle name="Note 2 5 4 2_Attribute (16-17)" xfId="16385" xr:uid="{00000000-0005-0000-0000-00008E800000}"/>
    <cellStyle name="Note 2 5 4 3" xfId="16386" xr:uid="{00000000-0005-0000-0000-00008F800000}"/>
    <cellStyle name="Note 2 5 4 3 2" xfId="29760" xr:uid="{00000000-0005-0000-0000-000090800000}"/>
    <cellStyle name="Note 2 5 4 3_CountryRegionMap" xfId="35964" xr:uid="{00000000-0005-0000-0000-000091800000}"/>
    <cellStyle name="Note 2 5 4 4" xfId="29761" xr:uid="{00000000-0005-0000-0000-000092800000}"/>
    <cellStyle name="Note 2 5 4 5" xfId="29762" xr:uid="{00000000-0005-0000-0000-000093800000}"/>
    <cellStyle name="Note 2 5 4 6" xfId="29763" xr:uid="{00000000-0005-0000-0000-000094800000}"/>
    <cellStyle name="Note 2 5 4 7" xfId="29764" xr:uid="{00000000-0005-0000-0000-000095800000}"/>
    <cellStyle name="Note 2 5 4_Attribute (16-17)" xfId="16387" xr:uid="{00000000-0005-0000-0000-000096800000}"/>
    <cellStyle name="Note 2 5 5" xfId="16388" xr:uid="{00000000-0005-0000-0000-000097800000}"/>
    <cellStyle name="Note 2 5 5 2" xfId="16389" xr:uid="{00000000-0005-0000-0000-000098800000}"/>
    <cellStyle name="Note 2 5 5 2 2" xfId="16390" xr:uid="{00000000-0005-0000-0000-000099800000}"/>
    <cellStyle name="Note 2 5 5 2 2 2" xfId="29765" xr:uid="{00000000-0005-0000-0000-00009A800000}"/>
    <cellStyle name="Note 2 5 5 2 2_CountryRegionMap" xfId="35965" xr:uid="{00000000-0005-0000-0000-00009B800000}"/>
    <cellStyle name="Note 2 5 5 2 3" xfId="16391" xr:uid="{00000000-0005-0000-0000-00009C800000}"/>
    <cellStyle name="Note 2 5 5 2 3 2" xfId="29766" xr:uid="{00000000-0005-0000-0000-00009D800000}"/>
    <cellStyle name="Note 2 5 5 2 3_CountryRegionMap" xfId="35966" xr:uid="{00000000-0005-0000-0000-00009E800000}"/>
    <cellStyle name="Note 2 5 5 2 4" xfId="29767" xr:uid="{00000000-0005-0000-0000-00009F800000}"/>
    <cellStyle name="Note 2 5 5 2_Attribute (16-17)" xfId="16392" xr:uid="{00000000-0005-0000-0000-0000A0800000}"/>
    <cellStyle name="Note 2 5 5 3" xfId="16393" xr:uid="{00000000-0005-0000-0000-0000A1800000}"/>
    <cellStyle name="Note 2 5 5 3 2" xfId="29768" xr:uid="{00000000-0005-0000-0000-0000A2800000}"/>
    <cellStyle name="Note 2 5 5 3_CountryRegionMap" xfId="35967" xr:uid="{00000000-0005-0000-0000-0000A3800000}"/>
    <cellStyle name="Note 2 5 5 4" xfId="29769" xr:uid="{00000000-0005-0000-0000-0000A4800000}"/>
    <cellStyle name="Note 2 5 5 5" xfId="29770" xr:uid="{00000000-0005-0000-0000-0000A5800000}"/>
    <cellStyle name="Note 2 5 5 6" xfId="29771" xr:uid="{00000000-0005-0000-0000-0000A6800000}"/>
    <cellStyle name="Note 2 5 5 7" xfId="29772" xr:uid="{00000000-0005-0000-0000-0000A7800000}"/>
    <cellStyle name="Note 2 5 5_Attribute (16-17)" xfId="16394" xr:uid="{00000000-0005-0000-0000-0000A8800000}"/>
    <cellStyle name="Note 2 5 6" xfId="16395" xr:uid="{00000000-0005-0000-0000-0000A9800000}"/>
    <cellStyle name="Note 2 5 7" xfId="16396" xr:uid="{00000000-0005-0000-0000-0000AA800000}"/>
    <cellStyle name="Note 2 5 7 2" xfId="16397" xr:uid="{00000000-0005-0000-0000-0000AB800000}"/>
    <cellStyle name="Note 2 5 7 2 2" xfId="16398" xr:uid="{00000000-0005-0000-0000-0000AC800000}"/>
    <cellStyle name="Note 2 5 7 2 2 2" xfId="29773" xr:uid="{00000000-0005-0000-0000-0000AD800000}"/>
    <cellStyle name="Note 2 5 7 2 2_CountryRegionMap" xfId="35968" xr:uid="{00000000-0005-0000-0000-0000AE800000}"/>
    <cellStyle name="Note 2 5 7 2 3" xfId="16399" xr:uid="{00000000-0005-0000-0000-0000AF800000}"/>
    <cellStyle name="Note 2 5 7 2 3 2" xfId="29774" xr:uid="{00000000-0005-0000-0000-0000B0800000}"/>
    <cellStyle name="Note 2 5 7 2 3_CountryRegionMap" xfId="35969" xr:uid="{00000000-0005-0000-0000-0000B1800000}"/>
    <cellStyle name="Note 2 5 7 2 4" xfId="29775" xr:uid="{00000000-0005-0000-0000-0000B2800000}"/>
    <cellStyle name="Note 2 5 7 2_Attribute (16-17)" xfId="16400" xr:uid="{00000000-0005-0000-0000-0000B3800000}"/>
    <cellStyle name="Note 2 5 7 3" xfId="16401" xr:uid="{00000000-0005-0000-0000-0000B4800000}"/>
    <cellStyle name="Note 2 5 7 3 2" xfId="29776" xr:uid="{00000000-0005-0000-0000-0000B5800000}"/>
    <cellStyle name="Note 2 5 7 3_CountryRegionMap" xfId="35970" xr:uid="{00000000-0005-0000-0000-0000B6800000}"/>
    <cellStyle name="Note 2 5 7 4" xfId="29777" xr:uid="{00000000-0005-0000-0000-0000B7800000}"/>
    <cellStyle name="Note 2 5 7_Attribute (16-17)" xfId="16402" xr:uid="{00000000-0005-0000-0000-0000B8800000}"/>
    <cellStyle name="Note 2 5 8" xfId="16403" xr:uid="{00000000-0005-0000-0000-0000B9800000}"/>
    <cellStyle name="Note 2 5 8 2" xfId="16404" xr:uid="{00000000-0005-0000-0000-0000BA800000}"/>
    <cellStyle name="Note 2 5 8 2 2" xfId="16405" xr:uid="{00000000-0005-0000-0000-0000BB800000}"/>
    <cellStyle name="Note 2 5 8 2 2 2" xfId="29778" xr:uid="{00000000-0005-0000-0000-0000BC800000}"/>
    <cellStyle name="Note 2 5 8 2 2_CountryRegionMap" xfId="35971" xr:uid="{00000000-0005-0000-0000-0000BD800000}"/>
    <cellStyle name="Note 2 5 8 2 3" xfId="16406" xr:uid="{00000000-0005-0000-0000-0000BE800000}"/>
    <cellStyle name="Note 2 5 8 2 3 2" xfId="29779" xr:uid="{00000000-0005-0000-0000-0000BF800000}"/>
    <cellStyle name="Note 2 5 8 2 3_CountryRegionMap" xfId="35972" xr:uid="{00000000-0005-0000-0000-0000C0800000}"/>
    <cellStyle name="Note 2 5 8 2 4" xfId="29780" xr:uid="{00000000-0005-0000-0000-0000C1800000}"/>
    <cellStyle name="Note 2 5 8 2_Attribute (16-17)" xfId="16407" xr:uid="{00000000-0005-0000-0000-0000C2800000}"/>
    <cellStyle name="Note 2 5 8 3" xfId="16408" xr:uid="{00000000-0005-0000-0000-0000C3800000}"/>
    <cellStyle name="Note 2 5 8 3 2" xfId="29781" xr:uid="{00000000-0005-0000-0000-0000C4800000}"/>
    <cellStyle name="Note 2 5 8 3_CountryRegionMap" xfId="35973" xr:uid="{00000000-0005-0000-0000-0000C5800000}"/>
    <cellStyle name="Note 2 5 8 4" xfId="16409" xr:uid="{00000000-0005-0000-0000-0000C6800000}"/>
    <cellStyle name="Note 2 5 8 4 2" xfId="29782" xr:uid="{00000000-0005-0000-0000-0000C7800000}"/>
    <cellStyle name="Note 2 5 8 4_CountryRegionMap" xfId="35974" xr:uid="{00000000-0005-0000-0000-0000C8800000}"/>
    <cellStyle name="Note 2 5 8 5" xfId="29783" xr:uid="{00000000-0005-0000-0000-0000C9800000}"/>
    <cellStyle name="Note 2 5 8_Attribute (16-17)" xfId="16410" xr:uid="{00000000-0005-0000-0000-0000CA800000}"/>
    <cellStyle name="Note 2 5 9" xfId="16411" xr:uid="{00000000-0005-0000-0000-0000CB800000}"/>
    <cellStyle name="Note 2 5 9 2" xfId="16412" xr:uid="{00000000-0005-0000-0000-0000CC800000}"/>
    <cellStyle name="Note 2 5 9 2 2" xfId="29784" xr:uid="{00000000-0005-0000-0000-0000CD800000}"/>
    <cellStyle name="Note 2 5 9 2_CountryRegionMap" xfId="35975" xr:uid="{00000000-0005-0000-0000-0000CE800000}"/>
    <cellStyle name="Note 2 5 9 3" xfId="16413" xr:uid="{00000000-0005-0000-0000-0000CF800000}"/>
    <cellStyle name="Note 2 5 9 3 2" xfId="29785" xr:uid="{00000000-0005-0000-0000-0000D0800000}"/>
    <cellStyle name="Note 2 5 9 3_CountryRegionMap" xfId="35976" xr:uid="{00000000-0005-0000-0000-0000D1800000}"/>
    <cellStyle name="Note 2 5 9 4" xfId="29786" xr:uid="{00000000-0005-0000-0000-0000D2800000}"/>
    <cellStyle name="Note 2 5 9_Attribute (16-17)" xfId="16414" xr:uid="{00000000-0005-0000-0000-0000D3800000}"/>
    <cellStyle name="Note 2 5_Attribute (16-17)" xfId="16415" xr:uid="{00000000-0005-0000-0000-0000D4800000}"/>
    <cellStyle name="Note 2 6" xfId="16416" xr:uid="{00000000-0005-0000-0000-0000D5800000}"/>
    <cellStyle name="Note 2 6 10" xfId="29787" xr:uid="{00000000-0005-0000-0000-0000D6800000}"/>
    <cellStyle name="Note 2 6 2" xfId="16417" xr:uid="{00000000-0005-0000-0000-0000D7800000}"/>
    <cellStyle name="Note 2 6 2 2" xfId="16418" xr:uid="{00000000-0005-0000-0000-0000D8800000}"/>
    <cellStyle name="Note 2 6 2 2 2" xfId="16419" xr:uid="{00000000-0005-0000-0000-0000D9800000}"/>
    <cellStyle name="Note 2 6 2 2 2 2" xfId="29788" xr:uid="{00000000-0005-0000-0000-0000DA800000}"/>
    <cellStyle name="Note 2 6 2 2 2_CountryRegionMap" xfId="35977" xr:uid="{00000000-0005-0000-0000-0000DB800000}"/>
    <cellStyle name="Note 2 6 2 2 3" xfId="16420" xr:uid="{00000000-0005-0000-0000-0000DC800000}"/>
    <cellStyle name="Note 2 6 2 2 3 2" xfId="29789" xr:uid="{00000000-0005-0000-0000-0000DD800000}"/>
    <cellStyle name="Note 2 6 2 2 3_CountryRegionMap" xfId="35978" xr:uid="{00000000-0005-0000-0000-0000DE800000}"/>
    <cellStyle name="Note 2 6 2 2 4" xfId="29790" xr:uid="{00000000-0005-0000-0000-0000DF800000}"/>
    <cellStyle name="Note 2 6 2 2_Attribute (16-17)" xfId="16421" xr:uid="{00000000-0005-0000-0000-0000E0800000}"/>
    <cellStyle name="Note 2 6 2 3" xfId="16422" xr:uid="{00000000-0005-0000-0000-0000E1800000}"/>
    <cellStyle name="Note 2 6 2 3 2" xfId="29791" xr:uid="{00000000-0005-0000-0000-0000E2800000}"/>
    <cellStyle name="Note 2 6 2 3_CountryRegionMap" xfId="35979" xr:uid="{00000000-0005-0000-0000-0000E3800000}"/>
    <cellStyle name="Note 2 6 2 4" xfId="29792" xr:uid="{00000000-0005-0000-0000-0000E4800000}"/>
    <cellStyle name="Note 2 6 2 5" xfId="29793" xr:uid="{00000000-0005-0000-0000-0000E5800000}"/>
    <cellStyle name="Note 2 6 2 6" xfId="29794" xr:uid="{00000000-0005-0000-0000-0000E6800000}"/>
    <cellStyle name="Note 2 6 2 7" xfId="29795" xr:uid="{00000000-0005-0000-0000-0000E7800000}"/>
    <cellStyle name="Note 2 6 2_Attribute (16-17)" xfId="16423" xr:uid="{00000000-0005-0000-0000-0000E8800000}"/>
    <cellStyle name="Note 2 6 3" xfId="16424" xr:uid="{00000000-0005-0000-0000-0000E9800000}"/>
    <cellStyle name="Note 2 6 3 2" xfId="16425" xr:uid="{00000000-0005-0000-0000-0000EA800000}"/>
    <cellStyle name="Note 2 6 3 2 2" xfId="16426" xr:uid="{00000000-0005-0000-0000-0000EB800000}"/>
    <cellStyle name="Note 2 6 3 2 2 2" xfId="29796" xr:uid="{00000000-0005-0000-0000-0000EC800000}"/>
    <cellStyle name="Note 2 6 3 2 2_CountryRegionMap" xfId="35980" xr:uid="{00000000-0005-0000-0000-0000ED800000}"/>
    <cellStyle name="Note 2 6 3 2 3" xfId="16427" xr:uid="{00000000-0005-0000-0000-0000EE800000}"/>
    <cellStyle name="Note 2 6 3 2 3 2" xfId="29797" xr:uid="{00000000-0005-0000-0000-0000EF800000}"/>
    <cellStyle name="Note 2 6 3 2 3_CountryRegionMap" xfId="35981" xr:uid="{00000000-0005-0000-0000-0000F0800000}"/>
    <cellStyle name="Note 2 6 3 2 4" xfId="29798" xr:uid="{00000000-0005-0000-0000-0000F1800000}"/>
    <cellStyle name="Note 2 6 3 2_Attribute (16-17)" xfId="16428" xr:uid="{00000000-0005-0000-0000-0000F2800000}"/>
    <cellStyle name="Note 2 6 3 3" xfId="16429" xr:uid="{00000000-0005-0000-0000-0000F3800000}"/>
    <cellStyle name="Note 2 6 3 3 2" xfId="29799" xr:uid="{00000000-0005-0000-0000-0000F4800000}"/>
    <cellStyle name="Note 2 6 3 3_CountryRegionMap" xfId="35982" xr:uid="{00000000-0005-0000-0000-0000F5800000}"/>
    <cellStyle name="Note 2 6 3 4" xfId="29800" xr:uid="{00000000-0005-0000-0000-0000F6800000}"/>
    <cellStyle name="Note 2 6 3 5" xfId="29801" xr:uid="{00000000-0005-0000-0000-0000F7800000}"/>
    <cellStyle name="Note 2 6 3 6" xfId="29802" xr:uid="{00000000-0005-0000-0000-0000F8800000}"/>
    <cellStyle name="Note 2 6 3 7" xfId="29803" xr:uid="{00000000-0005-0000-0000-0000F9800000}"/>
    <cellStyle name="Note 2 6 3_Attribute (16-17)" xfId="16430" xr:uid="{00000000-0005-0000-0000-0000FA800000}"/>
    <cellStyle name="Note 2 6 4" xfId="16431" xr:uid="{00000000-0005-0000-0000-0000FB800000}"/>
    <cellStyle name="Note 2 6 4 2" xfId="16432" xr:uid="{00000000-0005-0000-0000-0000FC800000}"/>
    <cellStyle name="Note 2 6 4 2 2" xfId="16433" xr:uid="{00000000-0005-0000-0000-0000FD800000}"/>
    <cellStyle name="Note 2 6 4 2 2 2" xfId="29804" xr:uid="{00000000-0005-0000-0000-0000FE800000}"/>
    <cellStyle name="Note 2 6 4 2 2_CountryRegionMap" xfId="35983" xr:uid="{00000000-0005-0000-0000-0000FF800000}"/>
    <cellStyle name="Note 2 6 4 2 3" xfId="16434" xr:uid="{00000000-0005-0000-0000-000000810000}"/>
    <cellStyle name="Note 2 6 4 2 3 2" xfId="29805" xr:uid="{00000000-0005-0000-0000-000001810000}"/>
    <cellStyle name="Note 2 6 4 2 3_CountryRegionMap" xfId="35984" xr:uid="{00000000-0005-0000-0000-000002810000}"/>
    <cellStyle name="Note 2 6 4 2 4" xfId="29806" xr:uid="{00000000-0005-0000-0000-000003810000}"/>
    <cellStyle name="Note 2 6 4 2_Attribute (16-17)" xfId="16435" xr:uid="{00000000-0005-0000-0000-000004810000}"/>
    <cellStyle name="Note 2 6 4 3" xfId="16436" xr:uid="{00000000-0005-0000-0000-000005810000}"/>
    <cellStyle name="Note 2 6 4 3 2" xfId="29807" xr:uid="{00000000-0005-0000-0000-000006810000}"/>
    <cellStyle name="Note 2 6 4 3_CountryRegionMap" xfId="35985" xr:uid="{00000000-0005-0000-0000-000007810000}"/>
    <cellStyle name="Note 2 6 4 4" xfId="29808" xr:uid="{00000000-0005-0000-0000-000008810000}"/>
    <cellStyle name="Note 2 6 4 5" xfId="29809" xr:uid="{00000000-0005-0000-0000-000009810000}"/>
    <cellStyle name="Note 2 6 4 6" xfId="29810" xr:uid="{00000000-0005-0000-0000-00000A810000}"/>
    <cellStyle name="Note 2 6 4 7" xfId="29811" xr:uid="{00000000-0005-0000-0000-00000B810000}"/>
    <cellStyle name="Note 2 6 4_Attribute (16-17)" xfId="16437" xr:uid="{00000000-0005-0000-0000-00000C810000}"/>
    <cellStyle name="Note 2 6 5" xfId="16438" xr:uid="{00000000-0005-0000-0000-00000D810000}"/>
    <cellStyle name="Note 2 6 6" xfId="16439" xr:uid="{00000000-0005-0000-0000-00000E810000}"/>
    <cellStyle name="Note 2 6 6 2" xfId="16440" xr:uid="{00000000-0005-0000-0000-00000F810000}"/>
    <cellStyle name="Note 2 6 6 2 2" xfId="16441" xr:uid="{00000000-0005-0000-0000-000010810000}"/>
    <cellStyle name="Note 2 6 6 2 2 2" xfId="29812" xr:uid="{00000000-0005-0000-0000-000011810000}"/>
    <cellStyle name="Note 2 6 6 2 2_CountryRegionMap" xfId="35986" xr:uid="{00000000-0005-0000-0000-000012810000}"/>
    <cellStyle name="Note 2 6 6 2 3" xfId="16442" xr:uid="{00000000-0005-0000-0000-000013810000}"/>
    <cellStyle name="Note 2 6 6 2 3 2" xfId="29813" xr:uid="{00000000-0005-0000-0000-000014810000}"/>
    <cellStyle name="Note 2 6 6 2 3_CountryRegionMap" xfId="35987" xr:uid="{00000000-0005-0000-0000-000015810000}"/>
    <cellStyle name="Note 2 6 6 2 4" xfId="29814" xr:uid="{00000000-0005-0000-0000-000016810000}"/>
    <cellStyle name="Note 2 6 6 2_Attribute (16-17)" xfId="16443" xr:uid="{00000000-0005-0000-0000-000017810000}"/>
    <cellStyle name="Note 2 6 6 3" xfId="16444" xr:uid="{00000000-0005-0000-0000-000018810000}"/>
    <cellStyle name="Note 2 6 6 3 2" xfId="29815" xr:uid="{00000000-0005-0000-0000-000019810000}"/>
    <cellStyle name="Note 2 6 6 3_CountryRegionMap" xfId="35988" xr:uid="{00000000-0005-0000-0000-00001A810000}"/>
    <cellStyle name="Note 2 6 6 4" xfId="29816" xr:uid="{00000000-0005-0000-0000-00001B810000}"/>
    <cellStyle name="Note 2 6 6_Attribute (16-17)" xfId="16445" xr:uid="{00000000-0005-0000-0000-00001C810000}"/>
    <cellStyle name="Note 2 6 7" xfId="16446" xr:uid="{00000000-0005-0000-0000-00001D810000}"/>
    <cellStyle name="Note 2 6 7 2" xfId="16447" xr:uid="{00000000-0005-0000-0000-00001E810000}"/>
    <cellStyle name="Note 2 6 7 2 2" xfId="16448" xr:uid="{00000000-0005-0000-0000-00001F810000}"/>
    <cellStyle name="Note 2 6 7 2 2 2" xfId="29817" xr:uid="{00000000-0005-0000-0000-000020810000}"/>
    <cellStyle name="Note 2 6 7 2 2_CountryRegionMap" xfId="35989" xr:uid="{00000000-0005-0000-0000-000021810000}"/>
    <cellStyle name="Note 2 6 7 2 3" xfId="16449" xr:uid="{00000000-0005-0000-0000-000022810000}"/>
    <cellStyle name="Note 2 6 7 2 3 2" xfId="29818" xr:uid="{00000000-0005-0000-0000-000023810000}"/>
    <cellStyle name="Note 2 6 7 2 3_CountryRegionMap" xfId="35990" xr:uid="{00000000-0005-0000-0000-000024810000}"/>
    <cellStyle name="Note 2 6 7 2 4" xfId="29819" xr:uid="{00000000-0005-0000-0000-000025810000}"/>
    <cellStyle name="Note 2 6 7 2_Attribute (16-17)" xfId="16450" xr:uid="{00000000-0005-0000-0000-000026810000}"/>
    <cellStyle name="Note 2 6 7 3" xfId="16451" xr:uid="{00000000-0005-0000-0000-000027810000}"/>
    <cellStyle name="Note 2 6 7 3 2" xfId="29820" xr:uid="{00000000-0005-0000-0000-000028810000}"/>
    <cellStyle name="Note 2 6 7 3_CountryRegionMap" xfId="35991" xr:uid="{00000000-0005-0000-0000-000029810000}"/>
    <cellStyle name="Note 2 6 7 4" xfId="16452" xr:uid="{00000000-0005-0000-0000-00002A810000}"/>
    <cellStyle name="Note 2 6 7 4 2" xfId="29821" xr:uid="{00000000-0005-0000-0000-00002B810000}"/>
    <cellStyle name="Note 2 6 7 4_CountryRegionMap" xfId="35992" xr:uid="{00000000-0005-0000-0000-00002C810000}"/>
    <cellStyle name="Note 2 6 7 5" xfId="29822" xr:uid="{00000000-0005-0000-0000-00002D810000}"/>
    <cellStyle name="Note 2 6 7_Attribute (16-17)" xfId="16453" xr:uid="{00000000-0005-0000-0000-00002E810000}"/>
    <cellStyle name="Note 2 6 8" xfId="16454" xr:uid="{00000000-0005-0000-0000-00002F810000}"/>
    <cellStyle name="Note 2 6 8 2" xfId="16455" xr:uid="{00000000-0005-0000-0000-000030810000}"/>
    <cellStyle name="Note 2 6 8 2 2" xfId="29823" xr:uid="{00000000-0005-0000-0000-000031810000}"/>
    <cellStyle name="Note 2 6 8 2_CountryRegionMap" xfId="35993" xr:uid="{00000000-0005-0000-0000-000032810000}"/>
    <cellStyle name="Note 2 6 8 3" xfId="16456" xr:uid="{00000000-0005-0000-0000-000033810000}"/>
    <cellStyle name="Note 2 6 8 3 2" xfId="29824" xr:uid="{00000000-0005-0000-0000-000034810000}"/>
    <cellStyle name="Note 2 6 8 3_CountryRegionMap" xfId="35994" xr:uid="{00000000-0005-0000-0000-000035810000}"/>
    <cellStyle name="Note 2 6 8 4" xfId="29825" xr:uid="{00000000-0005-0000-0000-000036810000}"/>
    <cellStyle name="Note 2 6 8_Attribute (16-17)" xfId="16457" xr:uid="{00000000-0005-0000-0000-000037810000}"/>
    <cellStyle name="Note 2 6 9" xfId="16458" xr:uid="{00000000-0005-0000-0000-000038810000}"/>
    <cellStyle name="Note 2 6 9 2" xfId="29826" xr:uid="{00000000-0005-0000-0000-000039810000}"/>
    <cellStyle name="Note 2 6 9_CountryRegionMap" xfId="35995" xr:uid="{00000000-0005-0000-0000-00003A810000}"/>
    <cellStyle name="Note 2 6_Attribute (16-17)" xfId="16459" xr:uid="{00000000-0005-0000-0000-00003B810000}"/>
    <cellStyle name="Note 2 7" xfId="16460" xr:uid="{00000000-0005-0000-0000-00003C810000}"/>
    <cellStyle name="Note 2 7 2" xfId="16461" xr:uid="{00000000-0005-0000-0000-00003D810000}"/>
    <cellStyle name="Note 2 7 2 2" xfId="16462" xr:uid="{00000000-0005-0000-0000-00003E810000}"/>
    <cellStyle name="Note 2 7 2 2 2" xfId="29827" xr:uid="{00000000-0005-0000-0000-00003F810000}"/>
    <cellStyle name="Note 2 7 2 2_CountryRegionMap" xfId="35996" xr:uid="{00000000-0005-0000-0000-000040810000}"/>
    <cellStyle name="Note 2 7 2 3" xfId="16463" xr:uid="{00000000-0005-0000-0000-000041810000}"/>
    <cellStyle name="Note 2 7 2 3 2" xfId="29828" xr:uid="{00000000-0005-0000-0000-000042810000}"/>
    <cellStyle name="Note 2 7 2 3_CountryRegionMap" xfId="35997" xr:uid="{00000000-0005-0000-0000-000043810000}"/>
    <cellStyle name="Note 2 7 2 4" xfId="29829" xr:uid="{00000000-0005-0000-0000-000044810000}"/>
    <cellStyle name="Note 2 7 2_Attribute (16-17)" xfId="16464" xr:uid="{00000000-0005-0000-0000-000045810000}"/>
    <cellStyle name="Note 2 7 3" xfId="16465" xr:uid="{00000000-0005-0000-0000-000046810000}"/>
    <cellStyle name="Note 2 7 3 2" xfId="29830" xr:uid="{00000000-0005-0000-0000-000047810000}"/>
    <cellStyle name="Note 2 7 3_CountryRegionMap" xfId="35998" xr:uid="{00000000-0005-0000-0000-000048810000}"/>
    <cellStyle name="Note 2 7 4" xfId="29831" xr:uid="{00000000-0005-0000-0000-000049810000}"/>
    <cellStyle name="Note 2 7 5" xfId="29832" xr:uid="{00000000-0005-0000-0000-00004A810000}"/>
    <cellStyle name="Note 2 7 6" xfId="29833" xr:uid="{00000000-0005-0000-0000-00004B810000}"/>
    <cellStyle name="Note 2 7 7" xfId="29834" xr:uid="{00000000-0005-0000-0000-00004C810000}"/>
    <cellStyle name="Note 2 7_Attribute (16-17)" xfId="16466" xr:uid="{00000000-0005-0000-0000-00004D810000}"/>
    <cellStyle name="Note 2 8" xfId="16467" xr:uid="{00000000-0005-0000-0000-00004E810000}"/>
    <cellStyle name="Note 2 8 2" xfId="16468" xr:uid="{00000000-0005-0000-0000-00004F810000}"/>
    <cellStyle name="Note 2 8 2 2" xfId="16469" xr:uid="{00000000-0005-0000-0000-000050810000}"/>
    <cellStyle name="Note 2 8 2 2 2" xfId="29835" xr:uid="{00000000-0005-0000-0000-000051810000}"/>
    <cellStyle name="Note 2 8 2 2_CountryRegionMap" xfId="35999" xr:uid="{00000000-0005-0000-0000-000052810000}"/>
    <cellStyle name="Note 2 8 2 3" xfId="16470" xr:uid="{00000000-0005-0000-0000-000053810000}"/>
    <cellStyle name="Note 2 8 2 3 2" xfId="29836" xr:uid="{00000000-0005-0000-0000-000054810000}"/>
    <cellStyle name="Note 2 8 2 3_CountryRegionMap" xfId="36000" xr:uid="{00000000-0005-0000-0000-000055810000}"/>
    <cellStyle name="Note 2 8 2 4" xfId="29837" xr:uid="{00000000-0005-0000-0000-000056810000}"/>
    <cellStyle name="Note 2 8 2_Attribute (16-17)" xfId="16471" xr:uid="{00000000-0005-0000-0000-000057810000}"/>
    <cellStyle name="Note 2 8 3" xfId="16472" xr:uid="{00000000-0005-0000-0000-000058810000}"/>
    <cellStyle name="Note 2 8 3 2" xfId="29838" xr:uid="{00000000-0005-0000-0000-000059810000}"/>
    <cellStyle name="Note 2 8 3_CountryRegionMap" xfId="36001" xr:uid="{00000000-0005-0000-0000-00005A810000}"/>
    <cellStyle name="Note 2 8 4" xfId="29839" xr:uid="{00000000-0005-0000-0000-00005B810000}"/>
    <cellStyle name="Note 2 8 5" xfId="29840" xr:uid="{00000000-0005-0000-0000-00005C810000}"/>
    <cellStyle name="Note 2 8 6" xfId="29841" xr:uid="{00000000-0005-0000-0000-00005D810000}"/>
    <cellStyle name="Note 2 8 7" xfId="29842" xr:uid="{00000000-0005-0000-0000-00005E810000}"/>
    <cellStyle name="Note 2 8_Attribute (16-17)" xfId="16473" xr:uid="{00000000-0005-0000-0000-00005F810000}"/>
    <cellStyle name="Note 2 9" xfId="16474" xr:uid="{00000000-0005-0000-0000-000060810000}"/>
    <cellStyle name="Note 2_Attribute" xfId="18098" xr:uid="{00000000-0005-0000-0000-000061810000}"/>
    <cellStyle name="Note 20" xfId="16475" xr:uid="{00000000-0005-0000-0000-000062810000}"/>
    <cellStyle name="Note 20 2" xfId="29843" xr:uid="{00000000-0005-0000-0000-000063810000}"/>
    <cellStyle name="Note 20_CountryRegionMap" xfId="36002" xr:uid="{00000000-0005-0000-0000-000064810000}"/>
    <cellStyle name="Note 21" xfId="16476" xr:uid="{00000000-0005-0000-0000-000065810000}"/>
    <cellStyle name="Note 21 2" xfId="29844" xr:uid="{00000000-0005-0000-0000-000066810000}"/>
    <cellStyle name="Note 21_CountryRegionMap" xfId="36003" xr:uid="{00000000-0005-0000-0000-000067810000}"/>
    <cellStyle name="Note 22" xfId="16477" xr:uid="{00000000-0005-0000-0000-000068810000}"/>
    <cellStyle name="Note 22 2" xfId="29845" xr:uid="{00000000-0005-0000-0000-000069810000}"/>
    <cellStyle name="Note 22_CountryRegionMap" xfId="36004" xr:uid="{00000000-0005-0000-0000-00006A810000}"/>
    <cellStyle name="Note 23" xfId="29846" xr:uid="{00000000-0005-0000-0000-00006B810000}"/>
    <cellStyle name="Note 24" xfId="29847" xr:uid="{00000000-0005-0000-0000-00006C810000}"/>
    <cellStyle name="Note 25" xfId="29848" xr:uid="{00000000-0005-0000-0000-00006D810000}"/>
    <cellStyle name="Note 26" xfId="29849" xr:uid="{00000000-0005-0000-0000-00006E810000}"/>
    <cellStyle name="Note 27" xfId="29850" xr:uid="{00000000-0005-0000-0000-00006F810000}"/>
    <cellStyle name="Note 3" xfId="110" xr:uid="{00000000-0005-0000-0000-000070810000}"/>
    <cellStyle name="Note 3 10" xfId="16478" xr:uid="{00000000-0005-0000-0000-000071810000}"/>
    <cellStyle name="Note 3 10 2" xfId="16479" xr:uid="{00000000-0005-0000-0000-000072810000}"/>
    <cellStyle name="Note 3 10 2 2" xfId="16480" xr:uid="{00000000-0005-0000-0000-000073810000}"/>
    <cellStyle name="Note 3 10 2 2 2" xfId="29851" xr:uid="{00000000-0005-0000-0000-000074810000}"/>
    <cellStyle name="Note 3 10 2 2_CountryRegionMap" xfId="36005" xr:uid="{00000000-0005-0000-0000-000075810000}"/>
    <cellStyle name="Note 3 10 2 3" xfId="16481" xr:uid="{00000000-0005-0000-0000-000076810000}"/>
    <cellStyle name="Note 3 10 2 3 2" xfId="29852" xr:uid="{00000000-0005-0000-0000-000077810000}"/>
    <cellStyle name="Note 3 10 2 3_CountryRegionMap" xfId="36006" xr:uid="{00000000-0005-0000-0000-000078810000}"/>
    <cellStyle name="Note 3 10 2 4" xfId="29853" xr:uid="{00000000-0005-0000-0000-000079810000}"/>
    <cellStyle name="Note 3 10 2_Attribute (16-17)" xfId="16482" xr:uid="{00000000-0005-0000-0000-00007A810000}"/>
    <cellStyle name="Note 3 10 3" xfId="16483" xr:uid="{00000000-0005-0000-0000-00007B810000}"/>
    <cellStyle name="Note 3 10 3 2" xfId="29854" xr:uid="{00000000-0005-0000-0000-00007C810000}"/>
    <cellStyle name="Note 3 10 3_CountryRegionMap" xfId="36007" xr:uid="{00000000-0005-0000-0000-00007D810000}"/>
    <cellStyle name="Note 3 10 4" xfId="29855" xr:uid="{00000000-0005-0000-0000-00007E810000}"/>
    <cellStyle name="Note 3 10_Attribute (16-17)" xfId="16484" xr:uid="{00000000-0005-0000-0000-00007F810000}"/>
    <cellStyle name="Note 3 11" xfId="16485" xr:uid="{00000000-0005-0000-0000-000080810000}"/>
    <cellStyle name="Note 3 11 2" xfId="16486" xr:uid="{00000000-0005-0000-0000-000081810000}"/>
    <cellStyle name="Note 3 11 2 2" xfId="16487" xr:uid="{00000000-0005-0000-0000-000082810000}"/>
    <cellStyle name="Note 3 11 2 2 2" xfId="29856" xr:uid="{00000000-0005-0000-0000-000083810000}"/>
    <cellStyle name="Note 3 11 2 2_CountryRegionMap" xfId="36008" xr:uid="{00000000-0005-0000-0000-000084810000}"/>
    <cellStyle name="Note 3 11 2 3" xfId="16488" xr:uid="{00000000-0005-0000-0000-000085810000}"/>
    <cellStyle name="Note 3 11 2 3 2" xfId="29857" xr:uid="{00000000-0005-0000-0000-000086810000}"/>
    <cellStyle name="Note 3 11 2 3_CountryRegionMap" xfId="36009" xr:uid="{00000000-0005-0000-0000-000087810000}"/>
    <cellStyle name="Note 3 11 2 4" xfId="29858" xr:uid="{00000000-0005-0000-0000-000088810000}"/>
    <cellStyle name="Note 3 11 2_Attribute (16-17)" xfId="16489" xr:uid="{00000000-0005-0000-0000-000089810000}"/>
    <cellStyle name="Note 3 11 3" xfId="16490" xr:uid="{00000000-0005-0000-0000-00008A810000}"/>
    <cellStyle name="Note 3 11 3 2" xfId="29859" xr:uid="{00000000-0005-0000-0000-00008B810000}"/>
    <cellStyle name="Note 3 11 3_CountryRegionMap" xfId="36010" xr:uid="{00000000-0005-0000-0000-00008C810000}"/>
    <cellStyle name="Note 3 11 4" xfId="16491" xr:uid="{00000000-0005-0000-0000-00008D810000}"/>
    <cellStyle name="Note 3 11 4 2" xfId="29860" xr:uid="{00000000-0005-0000-0000-00008E810000}"/>
    <cellStyle name="Note 3 11 4_CountryRegionMap" xfId="36011" xr:uid="{00000000-0005-0000-0000-00008F810000}"/>
    <cellStyle name="Note 3 11 5" xfId="29861" xr:uid="{00000000-0005-0000-0000-000090810000}"/>
    <cellStyle name="Note 3 11_Attribute (16-17)" xfId="16492" xr:uid="{00000000-0005-0000-0000-000091810000}"/>
    <cellStyle name="Note 3 12" xfId="16493" xr:uid="{00000000-0005-0000-0000-000092810000}"/>
    <cellStyle name="Note 3 12 2" xfId="16494" xr:uid="{00000000-0005-0000-0000-000093810000}"/>
    <cellStyle name="Note 3 12 2 2" xfId="29862" xr:uid="{00000000-0005-0000-0000-000094810000}"/>
    <cellStyle name="Note 3 12 2_CountryRegionMap" xfId="36012" xr:uid="{00000000-0005-0000-0000-000095810000}"/>
    <cellStyle name="Note 3 12 3" xfId="16495" xr:uid="{00000000-0005-0000-0000-000096810000}"/>
    <cellStyle name="Note 3 12 3 2" xfId="29863" xr:uid="{00000000-0005-0000-0000-000097810000}"/>
    <cellStyle name="Note 3 12 3_CountryRegionMap" xfId="36013" xr:uid="{00000000-0005-0000-0000-000098810000}"/>
    <cellStyle name="Note 3 12 4" xfId="29864" xr:uid="{00000000-0005-0000-0000-000099810000}"/>
    <cellStyle name="Note 3 12_Attribute (16-17)" xfId="16496" xr:uid="{00000000-0005-0000-0000-00009A810000}"/>
    <cellStyle name="Note 3 13" xfId="16497" xr:uid="{00000000-0005-0000-0000-00009B810000}"/>
    <cellStyle name="Note 3 13 2" xfId="29865" xr:uid="{00000000-0005-0000-0000-00009C810000}"/>
    <cellStyle name="Note 3 13_CountryRegionMap" xfId="36014" xr:uid="{00000000-0005-0000-0000-00009D810000}"/>
    <cellStyle name="Note 3 14" xfId="29866" xr:uid="{00000000-0005-0000-0000-00009E810000}"/>
    <cellStyle name="Note 3 15" xfId="29867" xr:uid="{00000000-0005-0000-0000-00009F810000}"/>
    <cellStyle name="Note 3 16" xfId="29868" xr:uid="{00000000-0005-0000-0000-0000A0810000}"/>
    <cellStyle name="Note 3 17" xfId="29869" xr:uid="{00000000-0005-0000-0000-0000A1810000}"/>
    <cellStyle name="Note 3 18" xfId="29870" xr:uid="{00000000-0005-0000-0000-0000A2810000}"/>
    <cellStyle name="Note 3 19" xfId="29871" xr:uid="{00000000-0005-0000-0000-0000A3810000}"/>
    <cellStyle name="Note 3 2" xfId="199" xr:uid="{00000000-0005-0000-0000-0000A4810000}"/>
    <cellStyle name="Note 3 2 10" xfId="16498" xr:uid="{00000000-0005-0000-0000-0000A5810000}"/>
    <cellStyle name="Note 3 2 10 2" xfId="16499" xr:uid="{00000000-0005-0000-0000-0000A6810000}"/>
    <cellStyle name="Note 3 2 10 2 2" xfId="16500" xr:uid="{00000000-0005-0000-0000-0000A7810000}"/>
    <cellStyle name="Note 3 2 10 2 2 2" xfId="29872" xr:uid="{00000000-0005-0000-0000-0000A8810000}"/>
    <cellStyle name="Note 3 2 10 2 2_CountryRegionMap" xfId="36015" xr:uid="{00000000-0005-0000-0000-0000A9810000}"/>
    <cellStyle name="Note 3 2 10 2 3" xfId="16501" xr:uid="{00000000-0005-0000-0000-0000AA810000}"/>
    <cellStyle name="Note 3 2 10 2 3 2" xfId="29873" xr:uid="{00000000-0005-0000-0000-0000AB810000}"/>
    <cellStyle name="Note 3 2 10 2 3_CountryRegionMap" xfId="36016" xr:uid="{00000000-0005-0000-0000-0000AC810000}"/>
    <cellStyle name="Note 3 2 10 2 4" xfId="29874" xr:uid="{00000000-0005-0000-0000-0000AD810000}"/>
    <cellStyle name="Note 3 2 10 2_Attribute (16-17)" xfId="16502" xr:uid="{00000000-0005-0000-0000-0000AE810000}"/>
    <cellStyle name="Note 3 2 10 3" xfId="16503" xr:uid="{00000000-0005-0000-0000-0000AF810000}"/>
    <cellStyle name="Note 3 2 10 3 2" xfId="29875" xr:uid="{00000000-0005-0000-0000-0000B0810000}"/>
    <cellStyle name="Note 3 2 10 3_CountryRegionMap" xfId="36017" xr:uid="{00000000-0005-0000-0000-0000B1810000}"/>
    <cellStyle name="Note 3 2 10 4" xfId="16504" xr:uid="{00000000-0005-0000-0000-0000B2810000}"/>
    <cellStyle name="Note 3 2 10 4 2" xfId="29876" xr:uid="{00000000-0005-0000-0000-0000B3810000}"/>
    <cellStyle name="Note 3 2 10 4_CountryRegionMap" xfId="36018" xr:uid="{00000000-0005-0000-0000-0000B4810000}"/>
    <cellStyle name="Note 3 2 10 5" xfId="29877" xr:uid="{00000000-0005-0000-0000-0000B5810000}"/>
    <cellStyle name="Note 3 2 10_Attribute (16-17)" xfId="16505" xr:uid="{00000000-0005-0000-0000-0000B6810000}"/>
    <cellStyle name="Note 3 2 11" xfId="16506" xr:uid="{00000000-0005-0000-0000-0000B7810000}"/>
    <cellStyle name="Note 3 2 11 2" xfId="16507" xr:uid="{00000000-0005-0000-0000-0000B8810000}"/>
    <cellStyle name="Note 3 2 11 2 2" xfId="29878" xr:uid="{00000000-0005-0000-0000-0000B9810000}"/>
    <cellStyle name="Note 3 2 11 2_CountryRegionMap" xfId="36019" xr:uid="{00000000-0005-0000-0000-0000BA810000}"/>
    <cellStyle name="Note 3 2 11 3" xfId="16508" xr:uid="{00000000-0005-0000-0000-0000BB810000}"/>
    <cellStyle name="Note 3 2 11 3 2" xfId="29879" xr:uid="{00000000-0005-0000-0000-0000BC810000}"/>
    <cellStyle name="Note 3 2 11 3_CountryRegionMap" xfId="36020" xr:uid="{00000000-0005-0000-0000-0000BD810000}"/>
    <cellStyle name="Note 3 2 11 4" xfId="29880" xr:uid="{00000000-0005-0000-0000-0000BE810000}"/>
    <cellStyle name="Note 3 2 11_Attribute (16-17)" xfId="16509" xr:uid="{00000000-0005-0000-0000-0000BF810000}"/>
    <cellStyle name="Note 3 2 12" xfId="16510" xr:uid="{00000000-0005-0000-0000-0000C0810000}"/>
    <cellStyle name="Note 3 2 12 2" xfId="29881" xr:uid="{00000000-0005-0000-0000-0000C1810000}"/>
    <cellStyle name="Note 3 2 12_CountryRegionMap" xfId="36021" xr:uid="{00000000-0005-0000-0000-0000C2810000}"/>
    <cellStyle name="Note 3 2 13" xfId="29882" xr:uid="{00000000-0005-0000-0000-0000C3810000}"/>
    <cellStyle name="Note 3 2 14" xfId="29883" xr:uid="{00000000-0005-0000-0000-0000C4810000}"/>
    <cellStyle name="Note 3 2 15" xfId="29884" xr:uid="{00000000-0005-0000-0000-0000C5810000}"/>
    <cellStyle name="Note 3 2 16" xfId="29885" xr:uid="{00000000-0005-0000-0000-0000C6810000}"/>
    <cellStyle name="Note 3 2 17" xfId="29886" xr:uid="{00000000-0005-0000-0000-0000C7810000}"/>
    <cellStyle name="Note 3 2 18" xfId="29887" xr:uid="{00000000-0005-0000-0000-0000C8810000}"/>
    <cellStyle name="Note 3 2 2" xfId="258" xr:uid="{00000000-0005-0000-0000-0000C9810000}"/>
    <cellStyle name="Note 3 2 2 10" xfId="16511" xr:uid="{00000000-0005-0000-0000-0000CA810000}"/>
    <cellStyle name="Note 3 2 2 10 2" xfId="16512" xr:uid="{00000000-0005-0000-0000-0000CB810000}"/>
    <cellStyle name="Note 3 2 2 10 2 2" xfId="29888" xr:uid="{00000000-0005-0000-0000-0000CC810000}"/>
    <cellStyle name="Note 3 2 2 10 2_CountryRegionMap" xfId="36022" xr:uid="{00000000-0005-0000-0000-0000CD810000}"/>
    <cellStyle name="Note 3 2 2 10 3" xfId="16513" xr:uid="{00000000-0005-0000-0000-0000CE810000}"/>
    <cellStyle name="Note 3 2 2 10 3 2" xfId="29889" xr:uid="{00000000-0005-0000-0000-0000CF810000}"/>
    <cellStyle name="Note 3 2 2 10 3_CountryRegionMap" xfId="36023" xr:uid="{00000000-0005-0000-0000-0000D0810000}"/>
    <cellStyle name="Note 3 2 2 10 4" xfId="29890" xr:uid="{00000000-0005-0000-0000-0000D1810000}"/>
    <cellStyle name="Note 3 2 2 10_Attribute (16-17)" xfId="16514" xr:uid="{00000000-0005-0000-0000-0000D2810000}"/>
    <cellStyle name="Note 3 2 2 11" xfId="16515" xr:uid="{00000000-0005-0000-0000-0000D3810000}"/>
    <cellStyle name="Note 3 2 2 11 2" xfId="29891" xr:uid="{00000000-0005-0000-0000-0000D4810000}"/>
    <cellStyle name="Note 3 2 2 11_CountryRegionMap" xfId="36024" xr:uid="{00000000-0005-0000-0000-0000D5810000}"/>
    <cellStyle name="Note 3 2 2 12" xfId="29892" xr:uid="{00000000-0005-0000-0000-0000D6810000}"/>
    <cellStyle name="Note 3 2 2 13" xfId="29893" xr:uid="{00000000-0005-0000-0000-0000D7810000}"/>
    <cellStyle name="Note 3 2 2 14" xfId="29894" xr:uid="{00000000-0005-0000-0000-0000D8810000}"/>
    <cellStyle name="Note 3 2 2 15" xfId="29895" xr:uid="{00000000-0005-0000-0000-0000D9810000}"/>
    <cellStyle name="Note 3 2 2 16" xfId="29896" xr:uid="{00000000-0005-0000-0000-0000DA810000}"/>
    <cellStyle name="Note 3 2 2 17" xfId="29897" xr:uid="{00000000-0005-0000-0000-0000DB810000}"/>
    <cellStyle name="Note 3 2 2 2" xfId="16516" xr:uid="{00000000-0005-0000-0000-0000DC810000}"/>
    <cellStyle name="Note 3 2 2 2 10" xfId="29898" xr:uid="{00000000-0005-0000-0000-0000DD810000}"/>
    <cellStyle name="Note 3 2 2 2 2" xfId="16517" xr:uid="{00000000-0005-0000-0000-0000DE810000}"/>
    <cellStyle name="Note 3 2 2 2 2 2" xfId="16518" xr:uid="{00000000-0005-0000-0000-0000DF810000}"/>
    <cellStyle name="Note 3 2 2 2 2 2 2" xfId="16519" xr:uid="{00000000-0005-0000-0000-0000E0810000}"/>
    <cellStyle name="Note 3 2 2 2 2 2 2 2" xfId="29899" xr:uid="{00000000-0005-0000-0000-0000E1810000}"/>
    <cellStyle name="Note 3 2 2 2 2 2 2_CountryRegionMap" xfId="36025" xr:uid="{00000000-0005-0000-0000-0000E2810000}"/>
    <cellStyle name="Note 3 2 2 2 2 2 3" xfId="16520" xr:uid="{00000000-0005-0000-0000-0000E3810000}"/>
    <cellStyle name="Note 3 2 2 2 2 2 3 2" xfId="29900" xr:uid="{00000000-0005-0000-0000-0000E4810000}"/>
    <cellStyle name="Note 3 2 2 2 2 2 3_CountryRegionMap" xfId="36026" xr:uid="{00000000-0005-0000-0000-0000E5810000}"/>
    <cellStyle name="Note 3 2 2 2 2 2 4" xfId="29901" xr:uid="{00000000-0005-0000-0000-0000E6810000}"/>
    <cellStyle name="Note 3 2 2 2 2 2_Attribute (16-17)" xfId="16521" xr:uid="{00000000-0005-0000-0000-0000E7810000}"/>
    <cellStyle name="Note 3 2 2 2 2 3" xfId="16522" xr:uid="{00000000-0005-0000-0000-0000E8810000}"/>
    <cellStyle name="Note 3 2 2 2 2 3 2" xfId="29902" xr:uid="{00000000-0005-0000-0000-0000E9810000}"/>
    <cellStyle name="Note 3 2 2 2 2 3_CountryRegionMap" xfId="36027" xr:uid="{00000000-0005-0000-0000-0000EA810000}"/>
    <cellStyle name="Note 3 2 2 2 2 4" xfId="29903" xr:uid="{00000000-0005-0000-0000-0000EB810000}"/>
    <cellStyle name="Note 3 2 2 2 2 5" xfId="29904" xr:uid="{00000000-0005-0000-0000-0000EC810000}"/>
    <cellStyle name="Note 3 2 2 2 2 6" xfId="29905" xr:uid="{00000000-0005-0000-0000-0000ED810000}"/>
    <cellStyle name="Note 3 2 2 2 2 7" xfId="29906" xr:uid="{00000000-0005-0000-0000-0000EE810000}"/>
    <cellStyle name="Note 3 2 2 2 2_Attribute (16-17)" xfId="16523" xr:uid="{00000000-0005-0000-0000-0000EF810000}"/>
    <cellStyle name="Note 3 2 2 2 3" xfId="16524" xr:uid="{00000000-0005-0000-0000-0000F0810000}"/>
    <cellStyle name="Note 3 2 2 2 3 2" xfId="16525" xr:uid="{00000000-0005-0000-0000-0000F1810000}"/>
    <cellStyle name="Note 3 2 2 2 3 2 2" xfId="16526" xr:uid="{00000000-0005-0000-0000-0000F2810000}"/>
    <cellStyle name="Note 3 2 2 2 3 2 2 2" xfId="29907" xr:uid="{00000000-0005-0000-0000-0000F3810000}"/>
    <cellStyle name="Note 3 2 2 2 3 2 2_CountryRegionMap" xfId="36028" xr:uid="{00000000-0005-0000-0000-0000F4810000}"/>
    <cellStyle name="Note 3 2 2 2 3 2 3" xfId="16527" xr:uid="{00000000-0005-0000-0000-0000F5810000}"/>
    <cellStyle name="Note 3 2 2 2 3 2 3 2" xfId="29908" xr:uid="{00000000-0005-0000-0000-0000F6810000}"/>
    <cellStyle name="Note 3 2 2 2 3 2 3_CountryRegionMap" xfId="36029" xr:uid="{00000000-0005-0000-0000-0000F7810000}"/>
    <cellStyle name="Note 3 2 2 2 3 2 4" xfId="29909" xr:uid="{00000000-0005-0000-0000-0000F8810000}"/>
    <cellStyle name="Note 3 2 2 2 3 2_Attribute (16-17)" xfId="16528" xr:uid="{00000000-0005-0000-0000-0000F9810000}"/>
    <cellStyle name="Note 3 2 2 2 3 3" xfId="16529" xr:uid="{00000000-0005-0000-0000-0000FA810000}"/>
    <cellStyle name="Note 3 2 2 2 3 3 2" xfId="29910" xr:uid="{00000000-0005-0000-0000-0000FB810000}"/>
    <cellStyle name="Note 3 2 2 2 3 3_CountryRegionMap" xfId="36030" xr:uid="{00000000-0005-0000-0000-0000FC810000}"/>
    <cellStyle name="Note 3 2 2 2 3 4" xfId="29911" xr:uid="{00000000-0005-0000-0000-0000FD810000}"/>
    <cellStyle name="Note 3 2 2 2 3 5" xfId="29912" xr:uid="{00000000-0005-0000-0000-0000FE810000}"/>
    <cellStyle name="Note 3 2 2 2 3 6" xfId="29913" xr:uid="{00000000-0005-0000-0000-0000FF810000}"/>
    <cellStyle name="Note 3 2 2 2 3 7" xfId="29914" xr:uid="{00000000-0005-0000-0000-000000820000}"/>
    <cellStyle name="Note 3 2 2 2 3_Attribute (16-17)" xfId="16530" xr:uid="{00000000-0005-0000-0000-000001820000}"/>
    <cellStyle name="Note 3 2 2 2 4" xfId="16531" xr:uid="{00000000-0005-0000-0000-000002820000}"/>
    <cellStyle name="Note 3 2 2 2 4 2" xfId="16532" xr:uid="{00000000-0005-0000-0000-000003820000}"/>
    <cellStyle name="Note 3 2 2 2 4 2 2" xfId="16533" xr:uid="{00000000-0005-0000-0000-000004820000}"/>
    <cellStyle name="Note 3 2 2 2 4 2 2 2" xfId="29915" xr:uid="{00000000-0005-0000-0000-000005820000}"/>
    <cellStyle name="Note 3 2 2 2 4 2 2_CountryRegionMap" xfId="36031" xr:uid="{00000000-0005-0000-0000-000006820000}"/>
    <cellStyle name="Note 3 2 2 2 4 2 3" xfId="16534" xr:uid="{00000000-0005-0000-0000-000007820000}"/>
    <cellStyle name="Note 3 2 2 2 4 2 3 2" xfId="29916" xr:uid="{00000000-0005-0000-0000-000008820000}"/>
    <cellStyle name="Note 3 2 2 2 4 2 3_CountryRegionMap" xfId="36032" xr:uid="{00000000-0005-0000-0000-000009820000}"/>
    <cellStyle name="Note 3 2 2 2 4 2 4" xfId="29917" xr:uid="{00000000-0005-0000-0000-00000A820000}"/>
    <cellStyle name="Note 3 2 2 2 4 2_Attribute (16-17)" xfId="16535" xr:uid="{00000000-0005-0000-0000-00000B820000}"/>
    <cellStyle name="Note 3 2 2 2 4 3" xfId="16536" xr:uid="{00000000-0005-0000-0000-00000C820000}"/>
    <cellStyle name="Note 3 2 2 2 4 3 2" xfId="29918" xr:uid="{00000000-0005-0000-0000-00000D820000}"/>
    <cellStyle name="Note 3 2 2 2 4 3_CountryRegionMap" xfId="36033" xr:uid="{00000000-0005-0000-0000-00000E820000}"/>
    <cellStyle name="Note 3 2 2 2 4 4" xfId="29919" xr:uid="{00000000-0005-0000-0000-00000F820000}"/>
    <cellStyle name="Note 3 2 2 2 4 5" xfId="29920" xr:uid="{00000000-0005-0000-0000-000010820000}"/>
    <cellStyle name="Note 3 2 2 2 4 6" xfId="29921" xr:uid="{00000000-0005-0000-0000-000011820000}"/>
    <cellStyle name="Note 3 2 2 2 4 7" xfId="29922" xr:uid="{00000000-0005-0000-0000-000012820000}"/>
    <cellStyle name="Note 3 2 2 2 4_Attribute (16-17)" xfId="16537" xr:uid="{00000000-0005-0000-0000-000013820000}"/>
    <cellStyle name="Note 3 2 2 2 5" xfId="16538" xr:uid="{00000000-0005-0000-0000-000014820000}"/>
    <cellStyle name="Note 3 2 2 2 6" xfId="16539" xr:uid="{00000000-0005-0000-0000-000015820000}"/>
    <cellStyle name="Note 3 2 2 2 6 2" xfId="16540" xr:uid="{00000000-0005-0000-0000-000016820000}"/>
    <cellStyle name="Note 3 2 2 2 6 2 2" xfId="16541" xr:uid="{00000000-0005-0000-0000-000017820000}"/>
    <cellStyle name="Note 3 2 2 2 6 2 2 2" xfId="29923" xr:uid="{00000000-0005-0000-0000-000018820000}"/>
    <cellStyle name="Note 3 2 2 2 6 2 2_CountryRegionMap" xfId="36034" xr:uid="{00000000-0005-0000-0000-000019820000}"/>
    <cellStyle name="Note 3 2 2 2 6 2 3" xfId="16542" xr:uid="{00000000-0005-0000-0000-00001A820000}"/>
    <cellStyle name="Note 3 2 2 2 6 2 3 2" xfId="29924" xr:uid="{00000000-0005-0000-0000-00001B820000}"/>
    <cellStyle name="Note 3 2 2 2 6 2 3_CountryRegionMap" xfId="36035" xr:uid="{00000000-0005-0000-0000-00001C820000}"/>
    <cellStyle name="Note 3 2 2 2 6 2 4" xfId="29925" xr:uid="{00000000-0005-0000-0000-00001D820000}"/>
    <cellStyle name="Note 3 2 2 2 6 2_Attribute (16-17)" xfId="16543" xr:uid="{00000000-0005-0000-0000-00001E820000}"/>
    <cellStyle name="Note 3 2 2 2 6 3" xfId="16544" xr:uid="{00000000-0005-0000-0000-00001F820000}"/>
    <cellStyle name="Note 3 2 2 2 6 3 2" xfId="29926" xr:uid="{00000000-0005-0000-0000-000020820000}"/>
    <cellStyle name="Note 3 2 2 2 6 3_CountryRegionMap" xfId="36036" xr:uid="{00000000-0005-0000-0000-000021820000}"/>
    <cellStyle name="Note 3 2 2 2 6 4" xfId="29927" xr:uid="{00000000-0005-0000-0000-000022820000}"/>
    <cellStyle name="Note 3 2 2 2 6_Attribute (16-17)" xfId="16545" xr:uid="{00000000-0005-0000-0000-000023820000}"/>
    <cellStyle name="Note 3 2 2 2 7" xfId="16546" xr:uid="{00000000-0005-0000-0000-000024820000}"/>
    <cellStyle name="Note 3 2 2 2 7 2" xfId="16547" xr:uid="{00000000-0005-0000-0000-000025820000}"/>
    <cellStyle name="Note 3 2 2 2 7 2 2" xfId="16548" xr:uid="{00000000-0005-0000-0000-000026820000}"/>
    <cellStyle name="Note 3 2 2 2 7 2 2 2" xfId="29928" xr:uid="{00000000-0005-0000-0000-000027820000}"/>
    <cellStyle name="Note 3 2 2 2 7 2 2_CountryRegionMap" xfId="36037" xr:uid="{00000000-0005-0000-0000-000028820000}"/>
    <cellStyle name="Note 3 2 2 2 7 2 3" xfId="16549" xr:uid="{00000000-0005-0000-0000-000029820000}"/>
    <cellStyle name="Note 3 2 2 2 7 2 3 2" xfId="29929" xr:uid="{00000000-0005-0000-0000-00002A820000}"/>
    <cellStyle name="Note 3 2 2 2 7 2 3_CountryRegionMap" xfId="36038" xr:uid="{00000000-0005-0000-0000-00002B820000}"/>
    <cellStyle name="Note 3 2 2 2 7 2 4" xfId="29930" xr:uid="{00000000-0005-0000-0000-00002C820000}"/>
    <cellStyle name="Note 3 2 2 2 7 2_Attribute (16-17)" xfId="16550" xr:uid="{00000000-0005-0000-0000-00002D820000}"/>
    <cellStyle name="Note 3 2 2 2 7 3" xfId="16551" xr:uid="{00000000-0005-0000-0000-00002E820000}"/>
    <cellStyle name="Note 3 2 2 2 7 3 2" xfId="29931" xr:uid="{00000000-0005-0000-0000-00002F820000}"/>
    <cellStyle name="Note 3 2 2 2 7 3_CountryRegionMap" xfId="36039" xr:uid="{00000000-0005-0000-0000-000030820000}"/>
    <cellStyle name="Note 3 2 2 2 7 4" xfId="16552" xr:uid="{00000000-0005-0000-0000-000031820000}"/>
    <cellStyle name="Note 3 2 2 2 7 4 2" xfId="29932" xr:uid="{00000000-0005-0000-0000-000032820000}"/>
    <cellStyle name="Note 3 2 2 2 7 4_CountryRegionMap" xfId="36040" xr:uid="{00000000-0005-0000-0000-000033820000}"/>
    <cellStyle name="Note 3 2 2 2 7 5" xfId="29933" xr:uid="{00000000-0005-0000-0000-000034820000}"/>
    <cellStyle name="Note 3 2 2 2 7_Attribute (16-17)" xfId="16553" xr:uid="{00000000-0005-0000-0000-000035820000}"/>
    <cellStyle name="Note 3 2 2 2 8" xfId="16554" xr:uid="{00000000-0005-0000-0000-000036820000}"/>
    <cellStyle name="Note 3 2 2 2 8 2" xfId="16555" xr:uid="{00000000-0005-0000-0000-000037820000}"/>
    <cellStyle name="Note 3 2 2 2 8 2 2" xfId="29934" xr:uid="{00000000-0005-0000-0000-000038820000}"/>
    <cellStyle name="Note 3 2 2 2 8 2_CountryRegionMap" xfId="36041" xr:uid="{00000000-0005-0000-0000-000039820000}"/>
    <cellStyle name="Note 3 2 2 2 8 3" xfId="16556" xr:uid="{00000000-0005-0000-0000-00003A820000}"/>
    <cellStyle name="Note 3 2 2 2 8 3 2" xfId="29935" xr:uid="{00000000-0005-0000-0000-00003B820000}"/>
    <cellStyle name="Note 3 2 2 2 8 3_CountryRegionMap" xfId="36042" xr:uid="{00000000-0005-0000-0000-00003C820000}"/>
    <cellStyle name="Note 3 2 2 2 8 4" xfId="29936" xr:uid="{00000000-0005-0000-0000-00003D820000}"/>
    <cellStyle name="Note 3 2 2 2 8_Attribute (16-17)" xfId="16557" xr:uid="{00000000-0005-0000-0000-00003E820000}"/>
    <cellStyle name="Note 3 2 2 2 9" xfId="16558" xr:uid="{00000000-0005-0000-0000-00003F820000}"/>
    <cellStyle name="Note 3 2 2 2 9 2" xfId="29937" xr:uid="{00000000-0005-0000-0000-000040820000}"/>
    <cellStyle name="Note 3 2 2 2 9_CountryRegionMap" xfId="36043" xr:uid="{00000000-0005-0000-0000-000041820000}"/>
    <cellStyle name="Note 3 2 2 2_Attribute (16-17)" xfId="16559" xr:uid="{00000000-0005-0000-0000-000042820000}"/>
    <cellStyle name="Note 3 2 2 3" xfId="16560" xr:uid="{00000000-0005-0000-0000-000043820000}"/>
    <cellStyle name="Note 3 2 2 3 10" xfId="29938" xr:uid="{00000000-0005-0000-0000-000044820000}"/>
    <cellStyle name="Note 3 2 2 3 2" xfId="16561" xr:uid="{00000000-0005-0000-0000-000045820000}"/>
    <cellStyle name="Note 3 2 2 3 2 2" xfId="16562" xr:uid="{00000000-0005-0000-0000-000046820000}"/>
    <cellStyle name="Note 3 2 2 3 2 2 2" xfId="16563" xr:uid="{00000000-0005-0000-0000-000047820000}"/>
    <cellStyle name="Note 3 2 2 3 2 2 2 2" xfId="29939" xr:uid="{00000000-0005-0000-0000-000048820000}"/>
    <cellStyle name="Note 3 2 2 3 2 2 2_CountryRegionMap" xfId="36044" xr:uid="{00000000-0005-0000-0000-000049820000}"/>
    <cellStyle name="Note 3 2 2 3 2 2 3" xfId="16564" xr:uid="{00000000-0005-0000-0000-00004A820000}"/>
    <cellStyle name="Note 3 2 2 3 2 2 3 2" xfId="29940" xr:uid="{00000000-0005-0000-0000-00004B820000}"/>
    <cellStyle name="Note 3 2 2 3 2 2 3_CountryRegionMap" xfId="36045" xr:uid="{00000000-0005-0000-0000-00004C820000}"/>
    <cellStyle name="Note 3 2 2 3 2 2 4" xfId="29941" xr:uid="{00000000-0005-0000-0000-00004D820000}"/>
    <cellStyle name="Note 3 2 2 3 2 2_Attribute (16-17)" xfId="16565" xr:uid="{00000000-0005-0000-0000-00004E820000}"/>
    <cellStyle name="Note 3 2 2 3 2 3" xfId="16566" xr:uid="{00000000-0005-0000-0000-00004F820000}"/>
    <cellStyle name="Note 3 2 2 3 2 3 2" xfId="29942" xr:uid="{00000000-0005-0000-0000-000050820000}"/>
    <cellStyle name="Note 3 2 2 3 2 3_CountryRegionMap" xfId="36046" xr:uid="{00000000-0005-0000-0000-000051820000}"/>
    <cellStyle name="Note 3 2 2 3 2 4" xfId="29943" xr:uid="{00000000-0005-0000-0000-000052820000}"/>
    <cellStyle name="Note 3 2 2 3 2 5" xfId="29944" xr:uid="{00000000-0005-0000-0000-000053820000}"/>
    <cellStyle name="Note 3 2 2 3 2 6" xfId="29945" xr:uid="{00000000-0005-0000-0000-000054820000}"/>
    <cellStyle name="Note 3 2 2 3 2 7" xfId="29946" xr:uid="{00000000-0005-0000-0000-000055820000}"/>
    <cellStyle name="Note 3 2 2 3 2_Attribute (16-17)" xfId="16567" xr:uid="{00000000-0005-0000-0000-000056820000}"/>
    <cellStyle name="Note 3 2 2 3 3" xfId="16568" xr:uid="{00000000-0005-0000-0000-000057820000}"/>
    <cellStyle name="Note 3 2 2 3 3 2" xfId="16569" xr:uid="{00000000-0005-0000-0000-000058820000}"/>
    <cellStyle name="Note 3 2 2 3 3 2 2" xfId="16570" xr:uid="{00000000-0005-0000-0000-000059820000}"/>
    <cellStyle name="Note 3 2 2 3 3 2 2 2" xfId="29947" xr:uid="{00000000-0005-0000-0000-00005A820000}"/>
    <cellStyle name="Note 3 2 2 3 3 2 2_CountryRegionMap" xfId="36047" xr:uid="{00000000-0005-0000-0000-00005B820000}"/>
    <cellStyle name="Note 3 2 2 3 3 2 3" xfId="16571" xr:uid="{00000000-0005-0000-0000-00005C820000}"/>
    <cellStyle name="Note 3 2 2 3 3 2 3 2" xfId="29948" xr:uid="{00000000-0005-0000-0000-00005D820000}"/>
    <cellStyle name="Note 3 2 2 3 3 2 3_CountryRegionMap" xfId="36048" xr:uid="{00000000-0005-0000-0000-00005E820000}"/>
    <cellStyle name="Note 3 2 2 3 3 2 4" xfId="29949" xr:uid="{00000000-0005-0000-0000-00005F820000}"/>
    <cellStyle name="Note 3 2 2 3 3 2_Attribute (16-17)" xfId="16572" xr:uid="{00000000-0005-0000-0000-000060820000}"/>
    <cellStyle name="Note 3 2 2 3 3 3" xfId="16573" xr:uid="{00000000-0005-0000-0000-000061820000}"/>
    <cellStyle name="Note 3 2 2 3 3 3 2" xfId="29950" xr:uid="{00000000-0005-0000-0000-000062820000}"/>
    <cellStyle name="Note 3 2 2 3 3 3_CountryRegionMap" xfId="36049" xr:uid="{00000000-0005-0000-0000-000063820000}"/>
    <cellStyle name="Note 3 2 2 3 3 4" xfId="29951" xr:uid="{00000000-0005-0000-0000-000064820000}"/>
    <cellStyle name="Note 3 2 2 3 3 5" xfId="29952" xr:uid="{00000000-0005-0000-0000-000065820000}"/>
    <cellStyle name="Note 3 2 2 3 3 6" xfId="29953" xr:uid="{00000000-0005-0000-0000-000066820000}"/>
    <cellStyle name="Note 3 2 2 3 3 7" xfId="29954" xr:uid="{00000000-0005-0000-0000-000067820000}"/>
    <cellStyle name="Note 3 2 2 3 3_Attribute (16-17)" xfId="16574" xr:uid="{00000000-0005-0000-0000-000068820000}"/>
    <cellStyle name="Note 3 2 2 3 4" xfId="16575" xr:uid="{00000000-0005-0000-0000-000069820000}"/>
    <cellStyle name="Note 3 2 2 3 4 2" xfId="16576" xr:uid="{00000000-0005-0000-0000-00006A820000}"/>
    <cellStyle name="Note 3 2 2 3 4 2 2" xfId="16577" xr:uid="{00000000-0005-0000-0000-00006B820000}"/>
    <cellStyle name="Note 3 2 2 3 4 2 2 2" xfId="29955" xr:uid="{00000000-0005-0000-0000-00006C820000}"/>
    <cellStyle name="Note 3 2 2 3 4 2 2_CountryRegionMap" xfId="36050" xr:uid="{00000000-0005-0000-0000-00006D820000}"/>
    <cellStyle name="Note 3 2 2 3 4 2 3" xfId="16578" xr:uid="{00000000-0005-0000-0000-00006E820000}"/>
    <cellStyle name="Note 3 2 2 3 4 2 3 2" xfId="29956" xr:uid="{00000000-0005-0000-0000-00006F820000}"/>
    <cellStyle name="Note 3 2 2 3 4 2 3_CountryRegionMap" xfId="36051" xr:uid="{00000000-0005-0000-0000-000070820000}"/>
    <cellStyle name="Note 3 2 2 3 4 2 4" xfId="29957" xr:uid="{00000000-0005-0000-0000-000071820000}"/>
    <cellStyle name="Note 3 2 2 3 4 2_Attribute (16-17)" xfId="16579" xr:uid="{00000000-0005-0000-0000-000072820000}"/>
    <cellStyle name="Note 3 2 2 3 4 3" xfId="16580" xr:uid="{00000000-0005-0000-0000-000073820000}"/>
    <cellStyle name="Note 3 2 2 3 4 3 2" xfId="29958" xr:uid="{00000000-0005-0000-0000-000074820000}"/>
    <cellStyle name="Note 3 2 2 3 4 3_CountryRegionMap" xfId="36052" xr:uid="{00000000-0005-0000-0000-000075820000}"/>
    <cellStyle name="Note 3 2 2 3 4 4" xfId="29959" xr:uid="{00000000-0005-0000-0000-000076820000}"/>
    <cellStyle name="Note 3 2 2 3 4 5" xfId="29960" xr:uid="{00000000-0005-0000-0000-000077820000}"/>
    <cellStyle name="Note 3 2 2 3 4 6" xfId="29961" xr:uid="{00000000-0005-0000-0000-000078820000}"/>
    <cellStyle name="Note 3 2 2 3 4 7" xfId="29962" xr:uid="{00000000-0005-0000-0000-000079820000}"/>
    <cellStyle name="Note 3 2 2 3 4_Attribute (16-17)" xfId="16581" xr:uid="{00000000-0005-0000-0000-00007A820000}"/>
    <cellStyle name="Note 3 2 2 3 5" xfId="16582" xr:uid="{00000000-0005-0000-0000-00007B820000}"/>
    <cellStyle name="Note 3 2 2 3 6" xfId="16583" xr:uid="{00000000-0005-0000-0000-00007C820000}"/>
    <cellStyle name="Note 3 2 2 3 6 2" xfId="16584" xr:uid="{00000000-0005-0000-0000-00007D820000}"/>
    <cellStyle name="Note 3 2 2 3 6 2 2" xfId="16585" xr:uid="{00000000-0005-0000-0000-00007E820000}"/>
    <cellStyle name="Note 3 2 2 3 6 2 2 2" xfId="29963" xr:uid="{00000000-0005-0000-0000-00007F820000}"/>
    <cellStyle name="Note 3 2 2 3 6 2 2_CountryRegionMap" xfId="36053" xr:uid="{00000000-0005-0000-0000-000080820000}"/>
    <cellStyle name="Note 3 2 2 3 6 2 3" xfId="16586" xr:uid="{00000000-0005-0000-0000-000081820000}"/>
    <cellStyle name="Note 3 2 2 3 6 2 3 2" xfId="29964" xr:uid="{00000000-0005-0000-0000-000082820000}"/>
    <cellStyle name="Note 3 2 2 3 6 2 3_CountryRegionMap" xfId="36054" xr:uid="{00000000-0005-0000-0000-000083820000}"/>
    <cellStyle name="Note 3 2 2 3 6 2 4" xfId="29965" xr:uid="{00000000-0005-0000-0000-000084820000}"/>
    <cellStyle name="Note 3 2 2 3 6 2_Attribute (16-17)" xfId="16587" xr:uid="{00000000-0005-0000-0000-000085820000}"/>
    <cellStyle name="Note 3 2 2 3 6 3" xfId="16588" xr:uid="{00000000-0005-0000-0000-000086820000}"/>
    <cellStyle name="Note 3 2 2 3 6 3 2" xfId="29966" xr:uid="{00000000-0005-0000-0000-000087820000}"/>
    <cellStyle name="Note 3 2 2 3 6 3_CountryRegionMap" xfId="36055" xr:uid="{00000000-0005-0000-0000-000088820000}"/>
    <cellStyle name="Note 3 2 2 3 6 4" xfId="29967" xr:uid="{00000000-0005-0000-0000-000089820000}"/>
    <cellStyle name="Note 3 2 2 3 6_Attribute (16-17)" xfId="16589" xr:uid="{00000000-0005-0000-0000-00008A820000}"/>
    <cellStyle name="Note 3 2 2 3 7" xfId="16590" xr:uid="{00000000-0005-0000-0000-00008B820000}"/>
    <cellStyle name="Note 3 2 2 3 7 2" xfId="16591" xr:uid="{00000000-0005-0000-0000-00008C820000}"/>
    <cellStyle name="Note 3 2 2 3 7 2 2" xfId="16592" xr:uid="{00000000-0005-0000-0000-00008D820000}"/>
    <cellStyle name="Note 3 2 2 3 7 2 2 2" xfId="29968" xr:uid="{00000000-0005-0000-0000-00008E820000}"/>
    <cellStyle name="Note 3 2 2 3 7 2 2_CountryRegionMap" xfId="36056" xr:uid="{00000000-0005-0000-0000-00008F820000}"/>
    <cellStyle name="Note 3 2 2 3 7 2 3" xfId="16593" xr:uid="{00000000-0005-0000-0000-000090820000}"/>
    <cellStyle name="Note 3 2 2 3 7 2 3 2" xfId="29969" xr:uid="{00000000-0005-0000-0000-000091820000}"/>
    <cellStyle name="Note 3 2 2 3 7 2 3_CountryRegionMap" xfId="36057" xr:uid="{00000000-0005-0000-0000-000092820000}"/>
    <cellStyle name="Note 3 2 2 3 7 2 4" xfId="29970" xr:uid="{00000000-0005-0000-0000-000093820000}"/>
    <cellStyle name="Note 3 2 2 3 7 2_Attribute (16-17)" xfId="16594" xr:uid="{00000000-0005-0000-0000-000094820000}"/>
    <cellStyle name="Note 3 2 2 3 7 3" xfId="16595" xr:uid="{00000000-0005-0000-0000-000095820000}"/>
    <cellStyle name="Note 3 2 2 3 7 3 2" xfId="29971" xr:uid="{00000000-0005-0000-0000-000096820000}"/>
    <cellStyle name="Note 3 2 2 3 7 3_CountryRegionMap" xfId="36058" xr:uid="{00000000-0005-0000-0000-000097820000}"/>
    <cellStyle name="Note 3 2 2 3 7 4" xfId="16596" xr:uid="{00000000-0005-0000-0000-000098820000}"/>
    <cellStyle name="Note 3 2 2 3 7 4 2" xfId="29972" xr:uid="{00000000-0005-0000-0000-000099820000}"/>
    <cellStyle name="Note 3 2 2 3 7 4_CountryRegionMap" xfId="36059" xr:uid="{00000000-0005-0000-0000-00009A820000}"/>
    <cellStyle name="Note 3 2 2 3 7 5" xfId="29973" xr:uid="{00000000-0005-0000-0000-00009B820000}"/>
    <cellStyle name="Note 3 2 2 3 7_Attribute (16-17)" xfId="16597" xr:uid="{00000000-0005-0000-0000-00009C820000}"/>
    <cellStyle name="Note 3 2 2 3 8" xfId="16598" xr:uid="{00000000-0005-0000-0000-00009D820000}"/>
    <cellStyle name="Note 3 2 2 3 8 2" xfId="16599" xr:uid="{00000000-0005-0000-0000-00009E820000}"/>
    <cellStyle name="Note 3 2 2 3 8 2 2" xfId="29974" xr:uid="{00000000-0005-0000-0000-00009F820000}"/>
    <cellStyle name="Note 3 2 2 3 8 2_CountryRegionMap" xfId="36060" xr:uid="{00000000-0005-0000-0000-0000A0820000}"/>
    <cellStyle name="Note 3 2 2 3 8 3" xfId="16600" xr:uid="{00000000-0005-0000-0000-0000A1820000}"/>
    <cellStyle name="Note 3 2 2 3 8 3 2" xfId="29975" xr:uid="{00000000-0005-0000-0000-0000A2820000}"/>
    <cellStyle name="Note 3 2 2 3 8 3_CountryRegionMap" xfId="36061" xr:uid="{00000000-0005-0000-0000-0000A3820000}"/>
    <cellStyle name="Note 3 2 2 3 8 4" xfId="29976" xr:uid="{00000000-0005-0000-0000-0000A4820000}"/>
    <cellStyle name="Note 3 2 2 3 8_Attribute (16-17)" xfId="16601" xr:uid="{00000000-0005-0000-0000-0000A5820000}"/>
    <cellStyle name="Note 3 2 2 3 9" xfId="16602" xr:uid="{00000000-0005-0000-0000-0000A6820000}"/>
    <cellStyle name="Note 3 2 2 3 9 2" xfId="29977" xr:uid="{00000000-0005-0000-0000-0000A7820000}"/>
    <cellStyle name="Note 3 2 2 3 9_CountryRegionMap" xfId="36062" xr:uid="{00000000-0005-0000-0000-0000A8820000}"/>
    <cellStyle name="Note 3 2 2 3_Attribute (16-17)" xfId="16603" xr:uid="{00000000-0005-0000-0000-0000A9820000}"/>
    <cellStyle name="Note 3 2 2 4" xfId="16604" xr:uid="{00000000-0005-0000-0000-0000AA820000}"/>
    <cellStyle name="Note 3 2 2 4 2" xfId="16605" xr:uid="{00000000-0005-0000-0000-0000AB820000}"/>
    <cellStyle name="Note 3 2 2 4 2 2" xfId="16606" xr:uid="{00000000-0005-0000-0000-0000AC820000}"/>
    <cellStyle name="Note 3 2 2 4 2 2 2" xfId="29978" xr:uid="{00000000-0005-0000-0000-0000AD820000}"/>
    <cellStyle name="Note 3 2 2 4 2 2_CountryRegionMap" xfId="36063" xr:uid="{00000000-0005-0000-0000-0000AE820000}"/>
    <cellStyle name="Note 3 2 2 4 2 3" xfId="16607" xr:uid="{00000000-0005-0000-0000-0000AF820000}"/>
    <cellStyle name="Note 3 2 2 4 2 3 2" xfId="29979" xr:uid="{00000000-0005-0000-0000-0000B0820000}"/>
    <cellStyle name="Note 3 2 2 4 2 3_CountryRegionMap" xfId="36064" xr:uid="{00000000-0005-0000-0000-0000B1820000}"/>
    <cellStyle name="Note 3 2 2 4 2 4" xfId="29980" xr:uid="{00000000-0005-0000-0000-0000B2820000}"/>
    <cellStyle name="Note 3 2 2 4 2_Attribute (16-17)" xfId="16608" xr:uid="{00000000-0005-0000-0000-0000B3820000}"/>
    <cellStyle name="Note 3 2 2 4 3" xfId="16609" xr:uid="{00000000-0005-0000-0000-0000B4820000}"/>
    <cellStyle name="Note 3 2 2 4 3 2" xfId="29981" xr:uid="{00000000-0005-0000-0000-0000B5820000}"/>
    <cellStyle name="Note 3 2 2 4 3_CountryRegionMap" xfId="36065" xr:uid="{00000000-0005-0000-0000-0000B6820000}"/>
    <cellStyle name="Note 3 2 2 4 4" xfId="29982" xr:uid="{00000000-0005-0000-0000-0000B7820000}"/>
    <cellStyle name="Note 3 2 2 4 5" xfId="29983" xr:uid="{00000000-0005-0000-0000-0000B8820000}"/>
    <cellStyle name="Note 3 2 2 4 6" xfId="29984" xr:uid="{00000000-0005-0000-0000-0000B9820000}"/>
    <cellStyle name="Note 3 2 2 4 7" xfId="29985" xr:uid="{00000000-0005-0000-0000-0000BA820000}"/>
    <cellStyle name="Note 3 2 2 4_Attribute (16-17)" xfId="16610" xr:uid="{00000000-0005-0000-0000-0000BB820000}"/>
    <cellStyle name="Note 3 2 2 5" xfId="16611" xr:uid="{00000000-0005-0000-0000-0000BC820000}"/>
    <cellStyle name="Note 3 2 2 5 2" xfId="16612" xr:uid="{00000000-0005-0000-0000-0000BD820000}"/>
    <cellStyle name="Note 3 2 2 5 2 2" xfId="16613" xr:uid="{00000000-0005-0000-0000-0000BE820000}"/>
    <cellStyle name="Note 3 2 2 5 2 2 2" xfId="29986" xr:uid="{00000000-0005-0000-0000-0000BF820000}"/>
    <cellStyle name="Note 3 2 2 5 2 2_CountryRegionMap" xfId="36066" xr:uid="{00000000-0005-0000-0000-0000C0820000}"/>
    <cellStyle name="Note 3 2 2 5 2 3" xfId="16614" xr:uid="{00000000-0005-0000-0000-0000C1820000}"/>
    <cellStyle name="Note 3 2 2 5 2 3 2" xfId="29987" xr:uid="{00000000-0005-0000-0000-0000C2820000}"/>
    <cellStyle name="Note 3 2 2 5 2 3_CountryRegionMap" xfId="36067" xr:uid="{00000000-0005-0000-0000-0000C3820000}"/>
    <cellStyle name="Note 3 2 2 5 2 4" xfId="29988" xr:uid="{00000000-0005-0000-0000-0000C4820000}"/>
    <cellStyle name="Note 3 2 2 5 2_Attribute (16-17)" xfId="16615" xr:uid="{00000000-0005-0000-0000-0000C5820000}"/>
    <cellStyle name="Note 3 2 2 5 3" xfId="16616" xr:uid="{00000000-0005-0000-0000-0000C6820000}"/>
    <cellStyle name="Note 3 2 2 5 3 2" xfId="29989" xr:uid="{00000000-0005-0000-0000-0000C7820000}"/>
    <cellStyle name="Note 3 2 2 5 3_CountryRegionMap" xfId="36068" xr:uid="{00000000-0005-0000-0000-0000C8820000}"/>
    <cellStyle name="Note 3 2 2 5 4" xfId="29990" xr:uid="{00000000-0005-0000-0000-0000C9820000}"/>
    <cellStyle name="Note 3 2 2 5 5" xfId="29991" xr:uid="{00000000-0005-0000-0000-0000CA820000}"/>
    <cellStyle name="Note 3 2 2 5 6" xfId="29992" xr:uid="{00000000-0005-0000-0000-0000CB820000}"/>
    <cellStyle name="Note 3 2 2 5 7" xfId="29993" xr:uid="{00000000-0005-0000-0000-0000CC820000}"/>
    <cellStyle name="Note 3 2 2 5_Attribute (16-17)" xfId="16617" xr:uid="{00000000-0005-0000-0000-0000CD820000}"/>
    <cellStyle name="Note 3 2 2 6" xfId="16618" xr:uid="{00000000-0005-0000-0000-0000CE820000}"/>
    <cellStyle name="Note 3 2 2 6 2" xfId="16619" xr:uid="{00000000-0005-0000-0000-0000CF820000}"/>
    <cellStyle name="Note 3 2 2 6 2 2" xfId="16620" xr:uid="{00000000-0005-0000-0000-0000D0820000}"/>
    <cellStyle name="Note 3 2 2 6 2 2 2" xfId="29994" xr:uid="{00000000-0005-0000-0000-0000D1820000}"/>
    <cellStyle name="Note 3 2 2 6 2 2_CountryRegionMap" xfId="36069" xr:uid="{00000000-0005-0000-0000-0000D2820000}"/>
    <cellStyle name="Note 3 2 2 6 2 3" xfId="16621" xr:uid="{00000000-0005-0000-0000-0000D3820000}"/>
    <cellStyle name="Note 3 2 2 6 2 3 2" xfId="29995" xr:uid="{00000000-0005-0000-0000-0000D4820000}"/>
    <cellStyle name="Note 3 2 2 6 2 3_CountryRegionMap" xfId="36070" xr:uid="{00000000-0005-0000-0000-0000D5820000}"/>
    <cellStyle name="Note 3 2 2 6 2 4" xfId="29996" xr:uid="{00000000-0005-0000-0000-0000D6820000}"/>
    <cellStyle name="Note 3 2 2 6 2_Attribute (16-17)" xfId="16622" xr:uid="{00000000-0005-0000-0000-0000D7820000}"/>
    <cellStyle name="Note 3 2 2 6 3" xfId="16623" xr:uid="{00000000-0005-0000-0000-0000D8820000}"/>
    <cellStyle name="Note 3 2 2 6 3 2" xfId="29997" xr:uid="{00000000-0005-0000-0000-0000D9820000}"/>
    <cellStyle name="Note 3 2 2 6 3_CountryRegionMap" xfId="36071" xr:uid="{00000000-0005-0000-0000-0000DA820000}"/>
    <cellStyle name="Note 3 2 2 6 4" xfId="29998" xr:uid="{00000000-0005-0000-0000-0000DB820000}"/>
    <cellStyle name="Note 3 2 2 6 5" xfId="29999" xr:uid="{00000000-0005-0000-0000-0000DC820000}"/>
    <cellStyle name="Note 3 2 2 6 6" xfId="30000" xr:uid="{00000000-0005-0000-0000-0000DD820000}"/>
    <cellStyle name="Note 3 2 2 6 7" xfId="30001" xr:uid="{00000000-0005-0000-0000-0000DE820000}"/>
    <cellStyle name="Note 3 2 2 6_Attribute (16-17)" xfId="16624" xr:uid="{00000000-0005-0000-0000-0000DF820000}"/>
    <cellStyle name="Note 3 2 2 7" xfId="16625" xr:uid="{00000000-0005-0000-0000-0000E0820000}"/>
    <cellStyle name="Note 3 2 2 8" xfId="16626" xr:uid="{00000000-0005-0000-0000-0000E1820000}"/>
    <cellStyle name="Note 3 2 2 8 2" xfId="16627" xr:uid="{00000000-0005-0000-0000-0000E2820000}"/>
    <cellStyle name="Note 3 2 2 8 2 2" xfId="16628" xr:uid="{00000000-0005-0000-0000-0000E3820000}"/>
    <cellStyle name="Note 3 2 2 8 2 2 2" xfId="30002" xr:uid="{00000000-0005-0000-0000-0000E4820000}"/>
    <cellStyle name="Note 3 2 2 8 2 2_CountryRegionMap" xfId="36072" xr:uid="{00000000-0005-0000-0000-0000E5820000}"/>
    <cellStyle name="Note 3 2 2 8 2 3" xfId="16629" xr:uid="{00000000-0005-0000-0000-0000E6820000}"/>
    <cellStyle name="Note 3 2 2 8 2 3 2" xfId="30003" xr:uid="{00000000-0005-0000-0000-0000E7820000}"/>
    <cellStyle name="Note 3 2 2 8 2 3_CountryRegionMap" xfId="36073" xr:uid="{00000000-0005-0000-0000-0000E8820000}"/>
    <cellStyle name="Note 3 2 2 8 2 4" xfId="30004" xr:uid="{00000000-0005-0000-0000-0000E9820000}"/>
    <cellStyle name="Note 3 2 2 8 2_Attribute (16-17)" xfId="16630" xr:uid="{00000000-0005-0000-0000-0000EA820000}"/>
    <cellStyle name="Note 3 2 2 8 3" xfId="16631" xr:uid="{00000000-0005-0000-0000-0000EB820000}"/>
    <cellStyle name="Note 3 2 2 8 3 2" xfId="30005" xr:uid="{00000000-0005-0000-0000-0000EC820000}"/>
    <cellStyle name="Note 3 2 2 8 3_CountryRegionMap" xfId="36074" xr:uid="{00000000-0005-0000-0000-0000ED820000}"/>
    <cellStyle name="Note 3 2 2 8 4" xfId="30006" xr:uid="{00000000-0005-0000-0000-0000EE820000}"/>
    <cellStyle name="Note 3 2 2 8_Attribute (16-17)" xfId="16632" xr:uid="{00000000-0005-0000-0000-0000EF820000}"/>
    <cellStyle name="Note 3 2 2 9" xfId="16633" xr:uid="{00000000-0005-0000-0000-0000F0820000}"/>
    <cellStyle name="Note 3 2 2 9 2" xfId="16634" xr:uid="{00000000-0005-0000-0000-0000F1820000}"/>
    <cellStyle name="Note 3 2 2 9 2 2" xfId="16635" xr:uid="{00000000-0005-0000-0000-0000F2820000}"/>
    <cellStyle name="Note 3 2 2 9 2 2 2" xfId="30007" xr:uid="{00000000-0005-0000-0000-0000F3820000}"/>
    <cellStyle name="Note 3 2 2 9 2 2_CountryRegionMap" xfId="36075" xr:uid="{00000000-0005-0000-0000-0000F4820000}"/>
    <cellStyle name="Note 3 2 2 9 2 3" xfId="16636" xr:uid="{00000000-0005-0000-0000-0000F5820000}"/>
    <cellStyle name="Note 3 2 2 9 2 3 2" xfId="30008" xr:uid="{00000000-0005-0000-0000-0000F6820000}"/>
    <cellStyle name="Note 3 2 2 9 2 3_CountryRegionMap" xfId="36076" xr:uid="{00000000-0005-0000-0000-0000F7820000}"/>
    <cellStyle name="Note 3 2 2 9 2 4" xfId="30009" xr:uid="{00000000-0005-0000-0000-0000F8820000}"/>
    <cellStyle name="Note 3 2 2 9 2_Attribute (16-17)" xfId="16637" xr:uid="{00000000-0005-0000-0000-0000F9820000}"/>
    <cellStyle name="Note 3 2 2 9 3" xfId="16638" xr:uid="{00000000-0005-0000-0000-0000FA820000}"/>
    <cellStyle name="Note 3 2 2 9 3 2" xfId="30010" xr:uid="{00000000-0005-0000-0000-0000FB820000}"/>
    <cellStyle name="Note 3 2 2 9 3_CountryRegionMap" xfId="36077" xr:uid="{00000000-0005-0000-0000-0000FC820000}"/>
    <cellStyle name="Note 3 2 2 9 4" xfId="16639" xr:uid="{00000000-0005-0000-0000-0000FD820000}"/>
    <cellStyle name="Note 3 2 2 9 4 2" xfId="30011" xr:uid="{00000000-0005-0000-0000-0000FE820000}"/>
    <cellStyle name="Note 3 2 2 9 4_CountryRegionMap" xfId="36078" xr:uid="{00000000-0005-0000-0000-0000FF820000}"/>
    <cellStyle name="Note 3 2 2 9 5" xfId="30012" xr:uid="{00000000-0005-0000-0000-000000830000}"/>
    <cellStyle name="Note 3 2 2 9_Attribute (16-17)" xfId="16640" xr:uid="{00000000-0005-0000-0000-000001830000}"/>
    <cellStyle name="Note 3 2 2_Attribute" xfId="18103" xr:uid="{00000000-0005-0000-0000-000002830000}"/>
    <cellStyle name="Note 3 2 3" xfId="16641" xr:uid="{00000000-0005-0000-0000-000003830000}"/>
    <cellStyle name="Note 3 2 3 10" xfId="30013" xr:uid="{00000000-0005-0000-0000-000004830000}"/>
    <cellStyle name="Note 3 2 3 2" xfId="16642" xr:uid="{00000000-0005-0000-0000-000005830000}"/>
    <cellStyle name="Note 3 2 3 2 2" xfId="16643" xr:uid="{00000000-0005-0000-0000-000006830000}"/>
    <cellStyle name="Note 3 2 3 2 2 2" xfId="16644" xr:uid="{00000000-0005-0000-0000-000007830000}"/>
    <cellStyle name="Note 3 2 3 2 2 2 2" xfId="30014" xr:uid="{00000000-0005-0000-0000-000008830000}"/>
    <cellStyle name="Note 3 2 3 2 2 2_CountryRegionMap" xfId="36079" xr:uid="{00000000-0005-0000-0000-000009830000}"/>
    <cellStyle name="Note 3 2 3 2 2 3" xfId="16645" xr:uid="{00000000-0005-0000-0000-00000A830000}"/>
    <cellStyle name="Note 3 2 3 2 2 3 2" xfId="30015" xr:uid="{00000000-0005-0000-0000-00000B830000}"/>
    <cellStyle name="Note 3 2 3 2 2 3_CountryRegionMap" xfId="36080" xr:uid="{00000000-0005-0000-0000-00000C830000}"/>
    <cellStyle name="Note 3 2 3 2 2 4" xfId="30016" xr:uid="{00000000-0005-0000-0000-00000D830000}"/>
    <cellStyle name="Note 3 2 3 2 2_Attribute (16-17)" xfId="16646" xr:uid="{00000000-0005-0000-0000-00000E830000}"/>
    <cellStyle name="Note 3 2 3 2 3" xfId="16647" xr:uid="{00000000-0005-0000-0000-00000F830000}"/>
    <cellStyle name="Note 3 2 3 2 3 2" xfId="30017" xr:uid="{00000000-0005-0000-0000-000010830000}"/>
    <cellStyle name="Note 3 2 3 2 3_CountryRegionMap" xfId="36081" xr:uid="{00000000-0005-0000-0000-000011830000}"/>
    <cellStyle name="Note 3 2 3 2 4" xfId="30018" xr:uid="{00000000-0005-0000-0000-000012830000}"/>
    <cellStyle name="Note 3 2 3 2 5" xfId="30019" xr:uid="{00000000-0005-0000-0000-000013830000}"/>
    <cellStyle name="Note 3 2 3 2 6" xfId="30020" xr:uid="{00000000-0005-0000-0000-000014830000}"/>
    <cellStyle name="Note 3 2 3 2 7" xfId="30021" xr:uid="{00000000-0005-0000-0000-000015830000}"/>
    <cellStyle name="Note 3 2 3 2_Attribute (16-17)" xfId="16648" xr:uid="{00000000-0005-0000-0000-000016830000}"/>
    <cellStyle name="Note 3 2 3 3" xfId="16649" xr:uid="{00000000-0005-0000-0000-000017830000}"/>
    <cellStyle name="Note 3 2 3 3 2" xfId="16650" xr:uid="{00000000-0005-0000-0000-000018830000}"/>
    <cellStyle name="Note 3 2 3 3 2 2" xfId="16651" xr:uid="{00000000-0005-0000-0000-000019830000}"/>
    <cellStyle name="Note 3 2 3 3 2 2 2" xfId="30022" xr:uid="{00000000-0005-0000-0000-00001A830000}"/>
    <cellStyle name="Note 3 2 3 3 2 2_CountryRegionMap" xfId="36082" xr:uid="{00000000-0005-0000-0000-00001B830000}"/>
    <cellStyle name="Note 3 2 3 3 2 3" xfId="16652" xr:uid="{00000000-0005-0000-0000-00001C830000}"/>
    <cellStyle name="Note 3 2 3 3 2 3 2" xfId="30023" xr:uid="{00000000-0005-0000-0000-00001D830000}"/>
    <cellStyle name="Note 3 2 3 3 2 3_CountryRegionMap" xfId="36083" xr:uid="{00000000-0005-0000-0000-00001E830000}"/>
    <cellStyle name="Note 3 2 3 3 2 4" xfId="30024" xr:uid="{00000000-0005-0000-0000-00001F830000}"/>
    <cellStyle name="Note 3 2 3 3 2_Attribute (16-17)" xfId="16653" xr:uid="{00000000-0005-0000-0000-000020830000}"/>
    <cellStyle name="Note 3 2 3 3 3" xfId="16654" xr:uid="{00000000-0005-0000-0000-000021830000}"/>
    <cellStyle name="Note 3 2 3 3 3 2" xfId="30025" xr:uid="{00000000-0005-0000-0000-000022830000}"/>
    <cellStyle name="Note 3 2 3 3 3_CountryRegionMap" xfId="36084" xr:uid="{00000000-0005-0000-0000-000023830000}"/>
    <cellStyle name="Note 3 2 3 3 4" xfId="30026" xr:uid="{00000000-0005-0000-0000-000024830000}"/>
    <cellStyle name="Note 3 2 3 3 5" xfId="30027" xr:uid="{00000000-0005-0000-0000-000025830000}"/>
    <cellStyle name="Note 3 2 3 3 6" xfId="30028" xr:uid="{00000000-0005-0000-0000-000026830000}"/>
    <cellStyle name="Note 3 2 3 3 7" xfId="30029" xr:uid="{00000000-0005-0000-0000-000027830000}"/>
    <cellStyle name="Note 3 2 3 3_Attribute (16-17)" xfId="16655" xr:uid="{00000000-0005-0000-0000-000028830000}"/>
    <cellStyle name="Note 3 2 3 4" xfId="16656" xr:uid="{00000000-0005-0000-0000-000029830000}"/>
    <cellStyle name="Note 3 2 3 4 2" xfId="16657" xr:uid="{00000000-0005-0000-0000-00002A830000}"/>
    <cellStyle name="Note 3 2 3 4 2 2" xfId="16658" xr:uid="{00000000-0005-0000-0000-00002B830000}"/>
    <cellStyle name="Note 3 2 3 4 2 2 2" xfId="30030" xr:uid="{00000000-0005-0000-0000-00002C830000}"/>
    <cellStyle name="Note 3 2 3 4 2 2_CountryRegionMap" xfId="36085" xr:uid="{00000000-0005-0000-0000-00002D830000}"/>
    <cellStyle name="Note 3 2 3 4 2 3" xfId="16659" xr:uid="{00000000-0005-0000-0000-00002E830000}"/>
    <cellStyle name="Note 3 2 3 4 2 3 2" xfId="30031" xr:uid="{00000000-0005-0000-0000-00002F830000}"/>
    <cellStyle name="Note 3 2 3 4 2 3_CountryRegionMap" xfId="36086" xr:uid="{00000000-0005-0000-0000-000030830000}"/>
    <cellStyle name="Note 3 2 3 4 2 4" xfId="30032" xr:uid="{00000000-0005-0000-0000-000031830000}"/>
    <cellStyle name="Note 3 2 3 4 2_Attribute (16-17)" xfId="16660" xr:uid="{00000000-0005-0000-0000-000032830000}"/>
    <cellStyle name="Note 3 2 3 4 3" xfId="16661" xr:uid="{00000000-0005-0000-0000-000033830000}"/>
    <cellStyle name="Note 3 2 3 4 3 2" xfId="30033" xr:uid="{00000000-0005-0000-0000-000034830000}"/>
    <cellStyle name="Note 3 2 3 4 3_CountryRegionMap" xfId="36087" xr:uid="{00000000-0005-0000-0000-000035830000}"/>
    <cellStyle name="Note 3 2 3 4 4" xfId="30034" xr:uid="{00000000-0005-0000-0000-000036830000}"/>
    <cellStyle name="Note 3 2 3 4 5" xfId="30035" xr:uid="{00000000-0005-0000-0000-000037830000}"/>
    <cellStyle name="Note 3 2 3 4 6" xfId="30036" xr:uid="{00000000-0005-0000-0000-000038830000}"/>
    <cellStyle name="Note 3 2 3 4 7" xfId="30037" xr:uid="{00000000-0005-0000-0000-000039830000}"/>
    <cellStyle name="Note 3 2 3 4_Attribute (16-17)" xfId="16662" xr:uid="{00000000-0005-0000-0000-00003A830000}"/>
    <cellStyle name="Note 3 2 3 5" xfId="16663" xr:uid="{00000000-0005-0000-0000-00003B830000}"/>
    <cellStyle name="Note 3 2 3 6" xfId="16664" xr:uid="{00000000-0005-0000-0000-00003C830000}"/>
    <cellStyle name="Note 3 2 3 6 2" xfId="16665" xr:uid="{00000000-0005-0000-0000-00003D830000}"/>
    <cellStyle name="Note 3 2 3 6 2 2" xfId="16666" xr:uid="{00000000-0005-0000-0000-00003E830000}"/>
    <cellStyle name="Note 3 2 3 6 2 2 2" xfId="30038" xr:uid="{00000000-0005-0000-0000-00003F830000}"/>
    <cellStyle name="Note 3 2 3 6 2 2_CountryRegionMap" xfId="36088" xr:uid="{00000000-0005-0000-0000-000040830000}"/>
    <cellStyle name="Note 3 2 3 6 2 3" xfId="16667" xr:uid="{00000000-0005-0000-0000-000041830000}"/>
    <cellStyle name="Note 3 2 3 6 2 3 2" xfId="30039" xr:uid="{00000000-0005-0000-0000-000042830000}"/>
    <cellStyle name="Note 3 2 3 6 2 3_CountryRegionMap" xfId="36089" xr:uid="{00000000-0005-0000-0000-000043830000}"/>
    <cellStyle name="Note 3 2 3 6 2 4" xfId="30040" xr:uid="{00000000-0005-0000-0000-000044830000}"/>
    <cellStyle name="Note 3 2 3 6 2_Attribute (16-17)" xfId="16668" xr:uid="{00000000-0005-0000-0000-000045830000}"/>
    <cellStyle name="Note 3 2 3 6 3" xfId="16669" xr:uid="{00000000-0005-0000-0000-000046830000}"/>
    <cellStyle name="Note 3 2 3 6 3 2" xfId="30041" xr:uid="{00000000-0005-0000-0000-000047830000}"/>
    <cellStyle name="Note 3 2 3 6 3_CountryRegionMap" xfId="36090" xr:uid="{00000000-0005-0000-0000-000048830000}"/>
    <cellStyle name="Note 3 2 3 6 4" xfId="30042" xr:uid="{00000000-0005-0000-0000-000049830000}"/>
    <cellStyle name="Note 3 2 3 6_Attribute (16-17)" xfId="16670" xr:uid="{00000000-0005-0000-0000-00004A830000}"/>
    <cellStyle name="Note 3 2 3 7" xfId="16671" xr:uid="{00000000-0005-0000-0000-00004B830000}"/>
    <cellStyle name="Note 3 2 3 7 2" xfId="16672" xr:uid="{00000000-0005-0000-0000-00004C830000}"/>
    <cellStyle name="Note 3 2 3 7 2 2" xfId="16673" xr:uid="{00000000-0005-0000-0000-00004D830000}"/>
    <cellStyle name="Note 3 2 3 7 2 2 2" xfId="30043" xr:uid="{00000000-0005-0000-0000-00004E830000}"/>
    <cellStyle name="Note 3 2 3 7 2 2_CountryRegionMap" xfId="36091" xr:uid="{00000000-0005-0000-0000-00004F830000}"/>
    <cellStyle name="Note 3 2 3 7 2 3" xfId="16674" xr:uid="{00000000-0005-0000-0000-000050830000}"/>
    <cellStyle name="Note 3 2 3 7 2 3 2" xfId="30044" xr:uid="{00000000-0005-0000-0000-000051830000}"/>
    <cellStyle name="Note 3 2 3 7 2 3_CountryRegionMap" xfId="36092" xr:uid="{00000000-0005-0000-0000-000052830000}"/>
    <cellStyle name="Note 3 2 3 7 2 4" xfId="30045" xr:uid="{00000000-0005-0000-0000-000053830000}"/>
    <cellStyle name="Note 3 2 3 7 2_Attribute (16-17)" xfId="16675" xr:uid="{00000000-0005-0000-0000-000054830000}"/>
    <cellStyle name="Note 3 2 3 7 3" xfId="16676" xr:uid="{00000000-0005-0000-0000-000055830000}"/>
    <cellStyle name="Note 3 2 3 7 3 2" xfId="30046" xr:uid="{00000000-0005-0000-0000-000056830000}"/>
    <cellStyle name="Note 3 2 3 7 3_CountryRegionMap" xfId="36093" xr:uid="{00000000-0005-0000-0000-000057830000}"/>
    <cellStyle name="Note 3 2 3 7 4" xfId="16677" xr:uid="{00000000-0005-0000-0000-000058830000}"/>
    <cellStyle name="Note 3 2 3 7 4 2" xfId="30047" xr:uid="{00000000-0005-0000-0000-000059830000}"/>
    <cellStyle name="Note 3 2 3 7 4_CountryRegionMap" xfId="36094" xr:uid="{00000000-0005-0000-0000-00005A830000}"/>
    <cellStyle name="Note 3 2 3 7 5" xfId="30048" xr:uid="{00000000-0005-0000-0000-00005B830000}"/>
    <cellStyle name="Note 3 2 3 7_Attribute (16-17)" xfId="16678" xr:uid="{00000000-0005-0000-0000-00005C830000}"/>
    <cellStyle name="Note 3 2 3 8" xfId="16679" xr:uid="{00000000-0005-0000-0000-00005D830000}"/>
    <cellStyle name="Note 3 2 3 8 2" xfId="16680" xr:uid="{00000000-0005-0000-0000-00005E830000}"/>
    <cellStyle name="Note 3 2 3 8 2 2" xfId="30049" xr:uid="{00000000-0005-0000-0000-00005F830000}"/>
    <cellStyle name="Note 3 2 3 8 2_CountryRegionMap" xfId="36095" xr:uid="{00000000-0005-0000-0000-000060830000}"/>
    <cellStyle name="Note 3 2 3 8 3" xfId="16681" xr:uid="{00000000-0005-0000-0000-000061830000}"/>
    <cellStyle name="Note 3 2 3 8 3 2" xfId="30050" xr:uid="{00000000-0005-0000-0000-000062830000}"/>
    <cellStyle name="Note 3 2 3 8 3_CountryRegionMap" xfId="36096" xr:uid="{00000000-0005-0000-0000-000063830000}"/>
    <cellStyle name="Note 3 2 3 8 4" xfId="30051" xr:uid="{00000000-0005-0000-0000-000064830000}"/>
    <cellStyle name="Note 3 2 3 8_Attribute (16-17)" xfId="16682" xr:uid="{00000000-0005-0000-0000-000065830000}"/>
    <cellStyle name="Note 3 2 3 9" xfId="16683" xr:uid="{00000000-0005-0000-0000-000066830000}"/>
    <cellStyle name="Note 3 2 3 9 2" xfId="30052" xr:uid="{00000000-0005-0000-0000-000067830000}"/>
    <cellStyle name="Note 3 2 3 9_CountryRegionMap" xfId="36097" xr:uid="{00000000-0005-0000-0000-000068830000}"/>
    <cellStyle name="Note 3 2 3_Attribute (16-17)" xfId="16684" xr:uid="{00000000-0005-0000-0000-000069830000}"/>
    <cellStyle name="Note 3 2 4" xfId="16685" xr:uid="{00000000-0005-0000-0000-00006A830000}"/>
    <cellStyle name="Note 3 2 4 10" xfId="30053" xr:uid="{00000000-0005-0000-0000-00006B830000}"/>
    <cellStyle name="Note 3 2 4 2" xfId="16686" xr:uid="{00000000-0005-0000-0000-00006C830000}"/>
    <cellStyle name="Note 3 2 4 2 2" xfId="16687" xr:uid="{00000000-0005-0000-0000-00006D830000}"/>
    <cellStyle name="Note 3 2 4 2 2 2" xfId="16688" xr:uid="{00000000-0005-0000-0000-00006E830000}"/>
    <cellStyle name="Note 3 2 4 2 2 2 2" xfId="30054" xr:uid="{00000000-0005-0000-0000-00006F830000}"/>
    <cellStyle name="Note 3 2 4 2 2 2_CountryRegionMap" xfId="36098" xr:uid="{00000000-0005-0000-0000-000070830000}"/>
    <cellStyle name="Note 3 2 4 2 2 3" xfId="16689" xr:uid="{00000000-0005-0000-0000-000071830000}"/>
    <cellStyle name="Note 3 2 4 2 2 3 2" xfId="30055" xr:uid="{00000000-0005-0000-0000-000072830000}"/>
    <cellStyle name="Note 3 2 4 2 2 3_CountryRegionMap" xfId="36099" xr:uid="{00000000-0005-0000-0000-000073830000}"/>
    <cellStyle name="Note 3 2 4 2 2 4" xfId="30056" xr:uid="{00000000-0005-0000-0000-000074830000}"/>
    <cellStyle name="Note 3 2 4 2 2_Attribute (16-17)" xfId="16690" xr:uid="{00000000-0005-0000-0000-000075830000}"/>
    <cellStyle name="Note 3 2 4 2 3" xfId="16691" xr:uid="{00000000-0005-0000-0000-000076830000}"/>
    <cellStyle name="Note 3 2 4 2 3 2" xfId="30057" xr:uid="{00000000-0005-0000-0000-000077830000}"/>
    <cellStyle name="Note 3 2 4 2 3_CountryRegionMap" xfId="36100" xr:uid="{00000000-0005-0000-0000-000078830000}"/>
    <cellStyle name="Note 3 2 4 2 4" xfId="30058" xr:uid="{00000000-0005-0000-0000-000079830000}"/>
    <cellStyle name="Note 3 2 4 2 5" xfId="30059" xr:uid="{00000000-0005-0000-0000-00007A830000}"/>
    <cellStyle name="Note 3 2 4 2 6" xfId="30060" xr:uid="{00000000-0005-0000-0000-00007B830000}"/>
    <cellStyle name="Note 3 2 4 2 7" xfId="30061" xr:uid="{00000000-0005-0000-0000-00007C830000}"/>
    <cellStyle name="Note 3 2 4 2_Attribute (16-17)" xfId="16692" xr:uid="{00000000-0005-0000-0000-00007D830000}"/>
    <cellStyle name="Note 3 2 4 3" xfId="16693" xr:uid="{00000000-0005-0000-0000-00007E830000}"/>
    <cellStyle name="Note 3 2 4 3 2" xfId="16694" xr:uid="{00000000-0005-0000-0000-00007F830000}"/>
    <cellStyle name="Note 3 2 4 3 2 2" xfId="16695" xr:uid="{00000000-0005-0000-0000-000080830000}"/>
    <cellStyle name="Note 3 2 4 3 2 2 2" xfId="30062" xr:uid="{00000000-0005-0000-0000-000081830000}"/>
    <cellStyle name="Note 3 2 4 3 2 2_CountryRegionMap" xfId="36101" xr:uid="{00000000-0005-0000-0000-000082830000}"/>
    <cellStyle name="Note 3 2 4 3 2 3" xfId="16696" xr:uid="{00000000-0005-0000-0000-000083830000}"/>
    <cellStyle name="Note 3 2 4 3 2 3 2" xfId="30063" xr:uid="{00000000-0005-0000-0000-000084830000}"/>
    <cellStyle name="Note 3 2 4 3 2 3_CountryRegionMap" xfId="36102" xr:uid="{00000000-0005-0000-0000-000085830000}"/>
    <cellStyle name="Note 3 2 4 3 2 4" xfId="30064" xr:uid="{00000000-0005-0000-0000-000086830000}"/>
    <cellStyle name="Note 3 2 4 3 2_Attribute (16-17)" xfId="16697" xr:uid="{00000000-0005-0000-0000-000087830000}"/>
    <cellStyle name="Note 3 2 4 3 3" xfId="16698" xr:uid="{00000000-0005-0000-0000-000088830000}"/>
    <cellStyle name="Note 3 2 4 3 3 2" xfId="30065" xr:uid="{00000000-0005-0000-0000-000089830000}"/>
    <cellStyle name="Note 3 2 4 3 3_CountryRegionMap" xfId="36103" xr:uid="{00000000-0005-0000-0000-00008A830000}"/>
    <cellStyle name="Note 3 2 4 3 4" xfId="30066" xr:uid="{00000000-0005-0000-0000-00008B830000}"/>
    <cellStyle name="Note 3 2 4 3 5" xfId="30067" xr:uid="{00000000-0005-0000-0000-00008C830000}"/>
    <cellStyle name="Note 3 2 4 3 6" xfId="30068" xr:uid="{00000000-0005-0000-0000-00008D830000}"/>
    <cellStyle name="Note 3 2 4 3 7" xfId="30069" xr:uid="{00000000-0005-0000-0000-00008E830000}"/>
    <cellStyle name="Note 3 2 4 3_Attribute (16-17)" xfId="16699" xr:uid="{00000000-0005-0000-0000-00008F830000}"/>
    <cellStyle name="Note 3 2 4 4" xfId="16700" xr:uid="{00000000-0005-0000-0000-000090830000}"/>
    <cellStyle name="Note 3 2 4 4 2" xfId="16701" xr:uid="{00000000-0005-0000-0000-000091830000}"/>
    <cellStyle name="Note 3 2 4 4 2 2" xfId="16702" xr:uid="{00000000-0005-0000-0000-000092830000}"/>
    <cellStyle name="Note 3 2 4 4 2 2 2" xfId="30070" xr:uid="{00000000-0005-0000-0000-000093830000}"/>
    <cellStyle name="Note 3 2 4 4 2 2_CountryRegionMap" xfId="36104" xr:uid="{00000000-0005-0000-0000-000094830000}"/>
    <cellStyle name="Note 3 2 4 4 2 3" xfId="16703" xr:uid="{00000000-0005-0000-0000-000095830000}"/>
    <cellStyle name="Note 3 2 4 4 2 3 2" xfId="30071" xr:uid="{00000000-0005-0000-0000-000096830000}"/>
    <cellStyle name="Note 3 2 4 4 2 3_CountryRegionMap" xfId="36105" xr:uid="{00000000-0005-0000-0000-000097830000}"/>
    <cellStyle name="Note 3 2 4 4 2 4" xfId="30072" xr:uid="{00000000-0005-0000-0000-000098830000}"/>
    <cellStyle name="Note 3 2 4 4 2_Attribute (16-17)" xfId="16704" xr:uid="{00000000-0005-0000-0000-000099830000}"/>
    <cellStyle name="Note 3 2 4 4 3" xfId="16705" xr:uid="{00000000-0005-0000-0000-00009A830000}"/>
    <cellStyle name="Note 3 2 4 4 3 2" xfId="30073" xr:uid="{00000000-0005-0000-0000-00009B830000}"/>
    <cellStyle name="Note 3 2 4 4 3_CountryRegionMap" xfId="36106" xr:uid="{00000000-0005-0000-0000-00009C830000}"/>
    <cellStyle name="Note 3 2 4 4 4" xfId="30074" xr:uid="{00000000-0005-0000-0000-00009D830000}"/>
    <cellStyle name="Note 3 2 4 4 5" xfId="30075" xr:uid="{00000000-0005-0000-0000-00009E830000}"/>
    <cellStyle name="Note 3 2 4 4 6" xfId="30076" xr:uid="{00000000-0005-0000-0000-00009F830000}"/>
    <cellStyle name="Note 3 2 4 4 7" xfId="30077" xr:uid="{00000000-0005-0000-0000-0000A0830000}"/>
    <cellStyle name="Note 3 2 4 4_Attribute (16-17)" xfId="16706" xr:uid="{00000000-0005-0000-0000-0000A1830000}"/>
    <cellStyle name="Note 3 2 4 5" xfId="16707" xr:uid="{00000000-0005-0000-0000-0000A2830000}"/>
    <cellStyle name="Note 3 2 4 6" xfId="16708" xr:uid="{00000000-0005-0000-0000-0000A3830000}"/>
    <cellStyle name="Note 3 2 4 6 2" xfId="16709" xr:uid="{00000000-0005-0000-0000-0000A4830000}"/>
    <cellStyle name="Note 3 2 4 6 2 2" xfId="16710" xr:uid="{00000000-0005-0000-0000-0000A5830000}"/>
    <cellStyle name="Note 3 2 4 6 2 2 2" xfId="30078" xr:uid="{00000000-0005-0000-0000-0000A6830000}"/>
    <cellStyle name="Note 3 2 4 6 2 2_CountryRegionMap" xfId="36107" xr:uid="{00000000-0005-0000-0000-0000A7830000}"/>
    <cellStyle name="Note 3 2 4 6 2 3" xfId="16711" xr:uid="{00000000-0005-0000-0000-0000A8830000}"/>
    <cellStyle name="Note 3 2 4 6 2 3 2" xfId="30079" xr:uid="{00000000-0005-0000-0000-0000A9830000}"/>
    <cellStyle name="Note 3 2 4 6 2 3_CountryRegionMap" xfId="36108" xr:uid="{00000000-0005-0000-0000-0000AA830000}"/>
    <cellStyle name="Note 3 2 4 6 2 4" xfId="30080" xr:uid="{00000000-0005-0000-0000-0000AB830000}"/>
    <cellStyle name="Note 3 2 4 6 2_Attribute (16-17)" xfId="16712" xr:uid="{00000000-0005-0000-0000-0000AC830000}"/>
    <cellStyle name="Note 3 2 4 6 3" xfId="16713" xr:uid="{00000000-0005-0000-0000-0000AD830000}"/>
    <cellStyle name="Note 3 2 4 6 3 2" xfId="30081" xr:uid="{00000000-0005-0000-0000-0000AE830000}"/>
    <cellStyle name="Note 3 2 4 6 3_CountryRegionMap" xfId="36109" xr:uid="{00000000-0005-0000-0000-0000AF830000}"/>
    <cellStyle name="Note 3 2 4 6 4" xfId="30082" xr:uid="{00000000-0005-0000-0000-0000B0830000}"/>
    <cellStyle name="Note 3 2 4 6_Attribute (16-17)" xfId="16714" xr:uid="{00000000-0005-0000-0000-0000B1830000}"/>
    <cellStyle name="Note 3 2 4 7" xfId="16715" xr:uid="{00000000-0005-0000-0000-0000B2830000}"/>
    <cellStyle name="Note 3 2 4 7 2" xfId="16716" xr:uid="{00000000-0005-0000-0000-0000B3830000}"/>
    <cellStyle name="Note 3 2 4 7 2 2" xfId="16717" xr:uid="{00000000-0005-0000-0000-0000B4830000}"/>
    <cellStyle name="Note 3 2 4 7 2 2 2" xfId="30083" xr:uid="{00000000-0005-0000-0000-0000B5830000}"/>
    <cellStyle name="Note 3 2 4 7 2 2_CountryRegionMap" xfId="36110" xr:uid="{00000000-0005-0000-0000-0000B6830000}"/>
    <cellStyle name="Note 3 2 4 7 2 3" xfId="16718" xr:uid="{00000000-0005-0000-0000-0000B7830000}"/>
    <cellStyle name="Note 3 2 4 7 2 3 2" xfId="30084" xr:uid="{00000000-0005-0000-0000-0000B8830000}"/>
    <cellStyle name="Note 3 2 4 7 2 3_CountryRegionMap" xfId="36111" xr:uid="{00000000-0005-0000-0000-0000B9830000}"/>
    <cellStyle name="Note 3 2 4 7 2 4" xfId="30085" xr:uid="{00000000-0005-0000-0000-0000BA830000}"/>
    <cellStyle name="Note 3 2 4 7 2_Attribute (16-17)" xfId="16719" xr:uid="{00000000-0005-0000-0000-0000BB830000}"/>
    <cellStyle name="Note 3 2 4 7 3" xfId="16720" xr:uid="{00000000-0005-0000-0000-0000BC830000}"/>
    <cellStyle name="Note 3 2 4 7 3 2" xfId="30086" xr:uid="{00000000-0005-0000-0000-0000BD830000}"/>
    <cellStyle name="Note 3 2 4 7 3_CountryRegionMap" xfId="36112" xr:uid="{00000000-0005-0000-0000-0000BE830000}"/>
    <cellStyle name="Note 3 2 4 7 4" xfId="16721" xr:uid="{00000000-0005-0000-0000-0000BF830000}"/>
    <cellStyle name="Note 3 2 4 7 4 2" xfId="30087" xr:uid="{00000000-0005-0000-0000-0000C0830000}"/>
    <cellStyle name="Note 3 2 4 7 4_CountryRegionMap" xfId="36113" xr:uid="{00000000-0005-0000-0000-0000C1830000}"/>
    <cellStyle name="Note 3 2 4 7 5" xfId="30088" xr:uid="{00000000-0005-0000-0000-0000C2830000}"/>
    <cellStyle name="Note 3 2 4 7_Attribute (16-17)" xfId="16722" xr:uid="{00000000-0005-0000-0000-0000C3830000}"/>
    <cellStyle name="Note 3 2 4 8" xfId="16723" xr:uid="{00000000-0005-0000-0000-0000C4830000}"/>
    <cellStyle name="Note 3 2 4 8 2" xfId="16724" xr:uid="{00000000-0005-0000-0000-0000C5830000}"/>
    <cellStyle name="Note 3 2 4 8 2 2" xfId="30089" xr:uid="{00000000-0005-0000-0000-0000C6830000}"/>
    <cellStyle name="Note 3 2 4 8 2_CountryRegionMap" xfId="36114" xr:uid="{00000000-0005-0000-0000-0000C7830000}"/>
    <cellStyle name="Note 3 2 4 8 3" xfId="16725" xr:uid="{00000000-0005-0000-0000-0000C8830000}"/>
    <cellStyle name="Note 3 2 4 8 3 2" xfId="30090" xr:uid="{00000000-0005-0000-0000-0000C9830000}"/>
    <cellStyle name="Note 3 2 4 8 3_CountryRegionMap" xfId="36115" xr:uid="{00000000-0005-0000-0000-0000CA830000}"/>
    <cellStyle name="Note 3 2 4 8 4" xfId="30091" xr:uid="{00000000-0005-0000-0000-0000CB830000}"/>
    <cellStyle name="Note 3 2 4 8_Attribute (16-17)" xfId="16726" xr:uid="{00000000-0005-0000-0000-0000CC830000}"/>
    <cellStyle name="Note 3 2 4 9" xfId="16727" xr:uid="{00000000-0005-0000-0000-0000CD830000}"/>
    <cellStyle name="Note 3 2 4 9 2" xfId="30092" xr:uid="{00000000-0005-0000-0000-0000CE830000}"/>
    <cellStyle name="Note 3 2 4 9_CountryRegionMap" xfId="36116" xr:uid="{00000000-0005-0000-0000-0000CF830000}"/>
    <cellStyle name="Note 3 2 4_Attribute (16-17)" xfId="16728" xr:uid="{00000000-0005-0000-0000-0000D0830000}"/>
    <cellStyle name="Note 3 2 5" xfId="16729" xr:uid="{00000000-0005-0000-0000-0000D1830000}"/>
    <cellStyle name="Note 3 2 5 2" xfId="16730" xr:uid="{00000000-0005-0000-0000-0000D2830000}"/>
    <cellStyle name="Note 3 2 5 2 2" xfId="16731" xr:uid="{00000000-0005-0000-0000-0000D3830000}"/>
    <cellStyle name="Note 3 2 5 2 2 2" xfId="30093" xr:uid="{00000000-0005-0000-0000-0000D4830000}"/>
    <cellStyle name="Note 3 2 5 2 2_CountryRegionMap" xfId="36117" xr:uid="{00000000-0005-0000-0000-0000D5830000}"/>
    <cellStyle name="Note 3 2 5 2 3" xfId="16732" xr:uid="{00000000-0005-0000-0000-0000D6830000}"/>
    <cellStyle name="Note 3 2 5 2 3 2" xfId="30094" xr:uid="{00000000-0005-0000-0000-0000D7830000}"/>
    <cellStyle name="Note 3 2 5 2 3_CountryRegionMap" xfId="36118" xr:uid="{00000000-0005-0000-0000-0000D8830000}"/>
    <cellStyle name="Note 3 2 5 2 4" xfId="30095" xr:uid="{00000000-0005-0000-0000-0000D9830000}"/>
    <cellStyle name="Note 3 2 5 2_Attribute (16-17)" xfId="16733" xr:uid="{00000000-0005-0000-0000-0000DA830000}"/>
    <cellStyle name="Note 3 2 5 3" xfId="16734" xr:uid="{00000000-0005-0000-0000-0000DB830000}"/>
    <cellStyle name="Note 3 2 5 3 2" xfId="30096" xr:uid="{00000000-0005-0000-0000-0000DC830000}"/>
    <cellStyle name="Note 3 2 5 3_CountryRegionMap" xfId="36119" xr:uid="{00000000-0005-0000-0000-0000DD830000}"/>
    <cellStyle name="Note 3 2 5 4" xfId="30097" xr:uid="{00000000-0005-0000-0000-0000DE830000}"/>
    <cellStyle name="Note 3 2 5 5" xfId="30098" xr:uid="{00000000-0005-0000-0000-0000DF830000}"/>
    <cellStyle name="Note 3 2 5 6" xfId="30099" xr:uid="{00000000-0005-0000-0000-0000E0830000}"/>
    <cellStyle name="Note 3 2 5 7" xfId="30100" xr:uid="{00000000-0005-0000-0000-0000E1830000}"/>
    <cellStyle name="Note 3 2 5_Attribute (16-17)" xfId="16735" xr:uid="{00000000-0005-0000-0000-0000E2830000}"/>
    <cellStyle name="Note 3 2 6" xfId="16736" xr:uid="{00000000-0005-0000-0000-0000E3830000}"/>
    <cellStyle name="Note 3 2 6 2" xfId="16737" xr:uid="{00000000-0005-0000-0000-0000E4830000}"/>
    <cellStyle name="Note 3 2 6 2 2" xfId="16738" xr:uid="{00000000-0005-0000-0000-0000E5830000}"/>
    <cellStyle name="Note 3 2 6 2 2 2" xfId="30101" xr:uid="{00000000-0005-0000-0000-0000E6830000}"/>
    <cellStyle name="Note 3 2 6 2 2_CountryRegionMap" xfId="36120" xr:uid="{00000000-0005-0000-0000-0000E7830000}"/>
    <cellStyle name="Note 3 2 6 2 3" xfId="16739" xr:uid="{00000000-0005-0000-0000-0000E8830000}"/>
    <cellStyle name="Note 3 2 6 2 3 2" xfId="30102" xr:uid="{00000000-0005-0000-0000-0000E9830000}"/>
    <cellStyle name="Note 3 2 6 2 3_CountryRegionMap" xfId="36121" xr:uid="{00000000-0005-0000-0000-0000EA830000}"/>
    <cellStyle name="Note 3 2 6 2 4" xfId="30103" xr:uid="{00000000-0005-0000-0000-0000EB830000}"/>
    <cellStyle name="Note 3 2 6 2_Attribute (16-17)" xfId="16740" xr:uid="{00000000-0005-0000-0000-0000EC830000}"/>
    <cellStyle name="Note 3 2 6 3" xfId="16741" xr:uid="{00000000-0005-0000-0000-0000ED830000}"/>
    <cellStyle name="Note 3 2 6 3 2" xfId="30104" xr:uid="{00000000-0005-0000-0000-0000EE830000}"/>
    <cellStyle name="Note 3 2 6 3_CountryRegionMap" xfId="36122" xr:uid="{00000000-0005-0000-0000-0000EF830000}"/>
    <cellStyle name="Note 3 2 6 4" xfId="30105" xr:uid="{00000000-0005-0000-0000-0000F0830000}"/>
    <cellStyle name="Note 3 2 6 5" xfId="30106" xr:uid="{00000000-0005-0000-0000-0000F1830000}"/>
    <cellStyle name="Note 3 2 6 6" xfId="30107" xr:uid="{00000000-0005-0000-0000-0000F2830000}"/>
    <cellStyle name="Note 3 2 6 7" xfId="30108" xr:uid="{00000000-0005-0000-0000-0000F3830000}"/>
    <cellStyle name="Note 3 2 6_Attribute (16-17)" xfId="16742" xr:uid="{00000000-0005-0000-0000-0000F4830000}"/>
    <cellStyle name="Note 3 2 7" xfId="16743" xr:uid="{00000000-0005-0000-0000-0000F5830000}"/>
    <cellStyle name="Note 3 2 7 2" xfId="16744" xr:uid="{00000000-0005-0000-0000-0000F6830000}"/>
    <cellStyle name="Note 3 2 7 2 2" xfId="16745" xr:uid="{00000000-0005-0000-0000-0000F7830000}"/>
    <cellStyle name="Note 3 2 7 2 2 2" xfId="30109" xr:uid="{00000000-0005-0000-0000-0000F8830000}"/>
    <cellStyle name="Note 3 2 7 2 2_CountryRegionMap" xfId="36123" xr:uid="{00000000-0005-0000-0000-0000F9830000}"/>
    <cellStyle name="Note 3 2 7 2 3" xfId="16746" xr:uid="{00000000-0005-0000-0000-0000FA830000}"/>
    <cellStyle name="Note 3 2 7 2 3 2" xfId="30110" xr:uid="{00000000-0005-0000-0000-0000FB830000}"/>
    <cellStyle name="Note 3 2 7 2 3_CountryRegionMap" xfId="36124" xr:uid="{00000000-0005-0000-0000-0000FC830000}"/>
    <cellStyle name="Note 3 2 7 2 4" xfId="30111" xr:uid="{00000000-0005-0000-0000-0000FD830000}"/>
    <cellStyle name="Note 3 2 7 2_Attribute (16-17)" xfId="16747" xr:uid="{00000000-0005-0000-0000-0000FE830000}"/>
    <cellStyle name="Note 3 2 7 3" xfId="16748" xr:uid="{00000000-0005-0000-0000-0000FF830000}"/>
    <cellStyle name="Note 3 2 7 3 2" xfId="30112" xr:uid="{00000000-0005-0000-0000-000000840000}"/>
    <cellStyle name="Note 3 2 7 3_CountryRegionMap" xfId="36125" xr:uid="{00000000-0005-0000-0000-000001840000}"/>
    <cellStyle name="Note 3 2 7 4" xfId="30113" xr:uid="{00000000-0005-0000-0000-000002840000}"/>
    <cellStyle name="Note 3 2 7 5" xfId="30114" xr:uid="{00000000-0005-0000-0000-000003840000}"/>
    <cellStyle name="Note 3 2 7 6" xfId="30115" xr:uid="{00000000-0005-0000-0000-000004840000}"/>
    <cellStyle name="Note 3 2 7 7" xfId="30116" xr:uid="{00000000-0005-0000-0000-000005840000}"/>
    <cellStyle name="Note 3 2 7_Attribute (16-17)" xfId="16749" xr:uid="{00000000-0005-0000-0000-000006840000}"/>
    <cellStyle name="Note 3 2 8" xfId="16750" xr:uid="{00000000-0005-0000-0000-000007840000}"/>
    <cellStyle name="Note 3 2 9" xfId="16751" xr:uid="{00000000-0005-0000-0000-000008840000}"/>
    <cellStyle name="Note 3 2 9 2" xfId="16752" xr:uid="{00000000-0005-0000-0000-000009840000}"/>
    <cellStyle name="Note 3 2 9 2 2" xfId="16753" xr:uid="{00000000-0005-0000-0000-00000A840000}"/>
    <cellStyle name="Note 3 2 9 2 2 2" xfId="30117" xr:uid="{00000000-0005-0000-0000-00000B840000}"/>
    <cellStyle name="Note 3 2 9 2 2_CountryRegionMap" xfId="36126" xr:uid="{00000000-0005-0000-0000-00000C840000}"/>
    <cellStyle name="Note 3 2 9 2 3" xfId="16754" xr:uid="{00000000-0005-0000-0000-00000D840000}"/>
    <cellStyle name="Note 3 2 9 2 3 2" xfId="30118" xr:uid="{00000000-0005-0000-0000-00000E840000}"/>
    <cellStyle name="Note 3 2 9 2 3_CountryRegionMap" xfId="36127" xr:uid="{00000000-0005-0000-0000-00000F840000}"/>
    <cellStyle name="Note 3 2 9 2 4" xfId="30119" xr:uid="{00000000-0005-0000-0000-000010840000}"/>
    <cellStyle name="Note 3 2 9 2_Attribute (16-17)" xfId="16755" xr:uid="{00000000-0005-0000-0000-000011840000}"/>
    <cellStyle name="Note 3 2 9 3" xfId="16756" xr:uid="{00000000-0005-0000-0000-000012840000}"/>
    <cellStyle name="Note 3 2 9 3 2" xfId="30120" xr:uid="{00000000-0005-0000-0000-000013840000}"/>
    <cellStyle name="Note 3 2 9 3_CountryRegionMap" xfId="36128" xr:uid="{00000000-0005-0000-0000-000014840000}"/>
    <cellStyle name="Note 3 2 9 4" xfId="30121" xr:uid="{00000000-0005-0000-0000-000015840000}"/>
    <cellStyle name="Note 3 2 9_Attribute (16-17)" xfId="16757" xr:uid="{00000000-0005-0000-0000-000016840000}"/>
    <cellStyle name="Note 3 2_Attribute" xfId="18102" xr:uid="{00000000-0005-0000-0000-000017840000}"/>
    <cellStyle name="Note 3 3" xfId="229" xr:uid="{00000000-0005-0000-0000-000018840000}"/>
    <cellStyle name="Note 3 3 10" xfId="16758" xr:uid="{00000000-0005-0000-0000-000019840000}"/>
    <cellStyle name="Note 3 3 10 2" xfId="16759" xr:uid="{00000000-0005-0000-0000-00001A840000}"/>
    <cellStyle name="Note 3 3 10 2 2" xfId="30122" xr:uid="{00000000-0005-0000-0000-00001B840000}"/>
    <cellStyle name="Note 3 3 10 2_CountryRegionMap" xfId="36129" xr:uid="{00000000-0005-0000-0000-00001C840000}"/>
    <cellStyle name="Note 3 3 10 3" xfId="16760" xr:uid="{00000000-0005-0000-0000-00001D840000}"/>
    <cellStyle name="Note 3 3 10 3 2" xfId="30123" xr:uid="{00000000-0005-0000-0000-00001E840000}"/>
    <cellStyle name="Note 3 3 10 3_CountryRegionMap" xfId="36130" xr:uid="{00000000-0005-0000-0000-00001F840000}"/>
    <cellStyle name="Note 3 3 10 4" xfId="30124" xr:uid="{00000000-0005-0000-0000-000020840000}"/>
    <cellStyle name="Note 3 3 10_Attribute (16-17)" xfId="16761" xr:uid="{00000000-0005-0000-0000-000021840000}"/>
    <cellStyle name="Note 3 3 11" xfId="16762" xr:uid="{00000000-0005-0000-0000-000022840000}"/>
    <cellStyle name="Note 3 3 11 2" xfId="30125" xr:uid="{00000000-0005-0000-0000-000023840000}"/>
    <cellStyle name="Note 3 3 11_CountryRegionMap" xfId="36131" xr:uid="{00000000-0005-0000-0000-000024840000}"/>
    <cellStyle name="Note 3 3 12" xfId="30126" xr:uid="{00000000-0005-0000-0000-000025840000}"/>
    <cellStyle name="Note 3 3 13" xfId="30127" xr:uid="{00000000-0005-0000-0000-000026840000}"/>
    <cellStyle name="Note 3 3 14" xfId="30128" xr:uid="{00000000-0005-0000-0000-000027840000}"/>
    <cellStyle name="Note 3 3 15" xfId="30129" xr:uid="{00000000-0005-0000-0000-000028840000}"/>
    <cellStyle name="Note 3 3 16" xfId="30130" xr:uid="{00000000-0005-0000-0000-000029840000}"/>
    <cellStyle name="Note 3 3 17" xfId="30131" xr:uid="{00000000-0005-0000-0000-00002A840000}"/>
    <cellStyle name="Note 3 3 2" xfId="16763" xr:uid="{00000000-0005-0000-0000-00002B840000}"/>
    <cellStyle name="Note 3 3 2 10" xfId="30132" xr:uid="{00000000-0005-0000-0000-00002C840000}"/>
    <cellStyle name="Note 3 3 2 2" xfId="16764" xr:uid="{00000000-0005-0000-0000-00002D840000}"/>
    <cellStyle name="Note 3 3 2 2 2" xfId="16765" xr:uid="{00000000-0005-0000-0000-00002E840000}"/>
    <cellStyle name="Note 3 3 2 2 2 2" xfId="16766" xr:uid="{00000000-0005-0000-0000-00002F840000}"/>
    <cellStyle name="Note 3 3 2 2 2 2 2" xfId="30133" xr:uid="{00000000-0005-0000-0000-000030840000}"/>
    <cellStyle name="Note 3 3 2 2 2 2_CountryRegionMap" xfId="36132" xr:uid="{00000000-0005-0000-0000-000031840000}"/>
    <cellStyle name="Note 3 3 2 2 2 3" xfId="16767" xr:uid="{00000000-0005-0000-0000-000032840000}"/>
    <cellStyle name="Note 3 3 2 2 2 3 2" xfId="30134" xr:uid="{00000000-0005-0000-0000-000033840000}"/>
    <cellStyle name="Note 3 3 2 2 2 3_CountryRegionMap" xfId="36133" xr:uid="{00000000-0005-0000-0000-000034840000}"/>
    <cellStyle name="Note 3 3 2 2 2 4" xfId="30135" xr:uid="{00000000-0005-0000-0000-000035840000}"/>
    <cellStyle name="Note 3 3 2 2 2_Attribute (16-17)" xfId="16768" xr:uid="{00000000-0005-0000-0000-000036840000}"/>
    <cellStyle name="Note 3 3 2 2 3" xfId="16769" xr:uid="{00000000-0005-0000-0000-000037840000}"/>
    <cellStyle name="Note 3 3 2 2 3 2" xfId="30136" xr:uid="{00000000-0005-0000-0000-000038840000}"/>
    <cellStyle name="Note 3 3 2 2 3_CountryRegionMap" xfId="36134" xr:uid="{00000000-0005-0000-0000-000039840000}"/>
    <cellStyle name="Note 3 3 2 2 4" xfId="30137" xr:uid="{00000000-0005-0000-0000-00003A840000}"/>
    <cellStyle name="Note 3 3 2 2 5" xfId="30138" xr:uid="{00000000-0005-0000-0000-00003B840000}"/>
    <cellStyle name="Note 3 3 2 2 6" xfId="30139" xr:uid="{00000000-0005-0000-0000-00003C840000}"/>
    <cellStyle name="Note 3 3 2 2 7" xfId="30140" xr:uid="{00000000-0005-0000-0000-00003D840000}"/>
    <cellStyle name="Note 3 3 2 2_Attribute (16-17)" xfId="16770" xr:uid="{00000000-0005-0000-0000-00003E840000}"/>
    <cellStyle name="Note 3 3 2 3" xfId="16771" xr:uid="{00000000-0005-0000-0000-00003F840000}"/>
    <cellStyle name="Note 3 3 2 3 2" xfId="16772" xr:uid="{00000000-0005-0000-0000-000040840000}"/>
    <cellStyle name="Note 3 3 2 3 2 2" xfId="16773" xr:uid="{00000000-0005-0000-0000-000041840000}"/>
    <cellStyle name="Note 3 3 2 3 2 2 2" xfId="30141" xr:uid="{00000000-0005-0000-0000-000042840000}"/>
    <cellStyle name="Note 3 3 2 3 2 2_CountryRegionMap" xfId="36135" xr:uid="{00000000-0005-0000-0000-000043840000}"/>
    <cellStyle name="Note 3 3 2 3 2 3" xfId="16774" xr:uid="{00000000-0005-0000-0000-000044840000}"/>
    <cellStyle name="Note 3 3 2 3 2 3 2" xfId="30142" xr:uid="{00000000-0005-0000-0000-000045840000}"/>
    <cellStyle name="Note 3 3 2 3 2 3_CountryRegionMap" xfId="36136" xr:uid="{00000000-0005-0000-0000-000046840000}"/>
    <cellStyle name="Note 3 3 2 3 2 4" xfId="30143" xr:uid="{00000000-0005-0000-0000-000047840000}"/>
    <cellStyle name="Note 3 3 2 3 2_Attribute (16-17)" xfId="16775" xr:uid="{00000000-0005-0000-0000-000048840000}"/>
    <cellStyle name="Note 3 3 2 3 3" xfId="16776" xr:uid="{00000000-0005-0000-0000-000049840000}"/>
    <cellStyle name="Note 3 3 2 3 3 2" xfId="30144" xr:uid="{00000000-0005-0000-0000-00004A840000}"/>
    <cellStyle name="Note 3 3 2 3 3_CountryRegionMap" xfId="36137" xr:uid="{00000000-0005-0000-0000-00004B840000}"/>
    <cellStyle name="Note 3 3 2 3 4" xfId="30145" xr:uid="{00000000-0005-0000-0000-00004C840000}"/>
    <cellStyle name="Note 3 3 2 3 5" xfId="30146" xr:uid="{00000000-0005-0000-0000-00004D840000}"/>
    <cellStyle name="Note 3 3 2 3 6" xfId="30147" xr:uid="{00000000-0005-0000-0000-00004E840000}"/>
    <cellStyle name="Note 3 3 2 3 7" xfId="30148" xr:uid="{00000000-0005-0000-0000-00004F840000}"/>
    <cellStyle name="Note 3 3 2 3_Attribute (16-17)" xfId="16777" xr:uid="{00000000-0005-0000-0000-000050840000}"/>
    <cellStyle name="Note 3 3 2 4" xfId="16778" xr:uid="{00000000-0005-0000-0000-000051840000}"/>
    <cellStyle name="Note 3 3 2 4 2" xfId="16779" xr:uid="{00000000-0005-0000-0000-000052840000}"/>
    <cellStyle name="Note 3 3 2 4 2 2" xfId="16780" xr:uid="{00000000-0005-0000-0000-000053840000}"/>
    <cellStyle name="Note 3 3 2 4 2 2 2" xfId="30149" xr:uid="{00000000-0005-0000-0000-000054840000}"/>
    <cellStyle name="Note 3 3 2 4 2 2_CountryRegionMap" xfId="36138" xr:uid="{00000000-0005-0000-0000-000055840000}"/>
    <cellStyle name="Note 3 3 2 4 2 3" xfId="16781" xr:uid="{00000000-0005-0000-0000-000056840000}"/>
    <cellStyle name="Note 3 3 2 4 2 3 2" xfId="30150" xr:uid="{00000000-0005-0000-0000-000057840000}"/>
    <cellStyle name="Note 3 3 2 4 2 3_CountryRegionMap" xfId="36139" xr:uid="{00000000-0005-0000-0000-000058840000}"/>
    <cellStyle name="Note 3 3 2 4 2 4" xfId="30151" xr:uid="{00000000-0005-0000-0000-000059840000}"/>
    <cellStyle name="Note 3 3 2 4 2_Attribute (16-17)" xfId="16782" xr:uid="{00000000-0005-0000-0000-00005A840000}"/>
    <cellStyle name="Note 3 3 2 4 3" xfId="16783" xr:uid="{00000000-0005-0000-0000-00005B840000}"/>
    <cellStyle name="Note 3 3 2 4 3 2" xfId="30152" xr:uid="{00000000-0005-0000-0000-00005C840000}"/>
    <cellStyle name="Note 3 3 2 4 3_CountryRegionMap" xfId="36140" xr:uid="{00000000-0005-0000-0000-00005D840000}"/>
    <cellStyle name="Note 3 3 2 4 4" xfId="30153" xr:uid="{00000000-0005-0000-0000-00005E840000}"/>
    <cellStyle name="Note 3 3 2 4 5" xfId="30154" xr:uid="{00000000-0005-0000-0000-00005F840000}"/>
    <cellStyle name="Note 3 3 2 4 6" xfId="30155" xr:uid="{00000000-0005-0000-0000-000060840000}"/>
    <cellStyle name="Note 3 3 2 4 7" xfId="30156" xr:uid="{00000000-0005-0000-0000-000061840000}"/>
    <cellStyle name="Note 3 3 2 4_Attribute (16-17)" xfId="16784" xr:uid="{00000000-0005-0000-0000-000062840000}"/>
    <cellStyle name="Note 3 3 2 5" xfId="16785" xr:uid="{00000000-0005-0000-0000-000063840000}"/>
    <cellStyle name="Note 3 3 2 6" xfId="16786" xr:uid="{00000000-0005-0000-0000-000064840000}"/>
    <cellStyle name="Note 3 3 2 6 2" xfId="16787" xr:uid="{00000000-0005-0000-0000-000065840000}"/>
    <cellStyle name="Note 3 3 2 6 2 2" xfId="16788" xr:uid="{00000000-0005-0000-0000-000066840000}"/>
    <cellStyle name="Note 3 3 2 6 2 2 2" xfId="30157" xr:uid="{00000000-0005-0000-0000-000067840000}"/>
    <cellStyle name="Note 3 3 2 6 2 2_CountryRegionMap" xfId="36141" xr:uid="{00000000-0005-0000-0000-000068840000}"/>
    <cellStyle name="Note 3 3 2 6 2 3" xfId="16789" xr:uid="{00000000-0005-0000-0000-000069840000}"/>
    <cellStyle name="Note 3 3 2 6 2 3 2" xfId="30158" xr:uid="{00000000-0005-0000-0000-00006A840000}"/>
    <cellStyle name="Note 3 3 2 6 2 3_CountryRegionMap" xfId="36142" xr:uid="{00000000-0005-0000-0000-00006B840000}"/>
    <cellStyle name="Note 3 3 2 6 2 4" xfId="30159" xr:uid="{00000000-0005-0000-0000-00006C840000}"/>
    <cellStyle name="Note 3 3 2 6 2_Attribute (16-17)" xfId="16790" xr:uid="{00000000-0005-0000-0000-00006D840000}"/>
    <cellStyle name="Note 3 3 2 6 3" xfId="16791" xr:uid="{00000000-0005-0000-0000-00006E840000}"/>
    <cellStyle name="Note 3 3 2 6 3 2" xfId="30160" xr:uid="{00000000-0005-0000-0000-00006F840000}"/>
    <cellStyle name="Note 3 3 2 6 3_CountryRegionMap" xfId="36143" xr:uid="{00000000-0005-0000-0000-000070840000}"/>
    <cellStyle name="Note 3 3 2 6 4" xfId="30161" xr:uid="{00000000-0005-0000-0000-000071840000}"/>
    <cellStyle name="Note 3 3 2 6_Attribute (16-17)" xfId="16792" xr:uid="{00000000-0005-0000-0000-000072840000}"/>
    <cellStyle name="Note 3 3 2 7" xfId="16793" xr:uid="{00000000-0005-0000-0000-000073840000}"/>
    <cellStyle name="Note 3 3 2 7 2" xfId="16794" xr:uid="{00000000-0005-0000-0000-000074840000}"/>
    <cellStyle name="Note 3 3 2 7 2 2" xfId="16795" xr:uid="{00000000-0005-0000-0000-000075840000}"/>
    <cellStyle name="Note 3 3 2 7 2 2 2" xfId="30162" xr:uid="{00000000-0005-0000-0000-000076840000}"/>
    <cellStyle name="Note 3 3 2 7 2 2_CountryRegionMap" xfId="36144" xr:uid="{00000000-0005-0000-0000-000077840000}"/>
    <cellStyle name="Note 3 3 2 7 2 3" xfId="16796" xr:uid="{00000000-0005-0000-0000-000078840000}"/>
    <cellStyle name="Note 3 3 2 7 2 3 2" xfId="30163" xr:uid="{00000000-0005-0000-0000-000079840000}"/>
    <cellStyle name="Note 3 3 2 7 2 3_CountryRegionMap" xfId="36145" xr:uid="{00000000-0005-0000-0000-00007A840000}"/>
    <cellStyle name="Note 3 3 2 7 2 4" xfId="30164" xr:uid="{00000000-0005-0000-0000-00007B840000}"/>
    <cellStyle name="Note 3 3 2 7 2_Attribute (16-17)" xfId="16797" xr:uid="{00000000-0005-0000-0000-00007C840000}"/>
    <cellStyle name="Note 3 3 2 7 3" xfId="16798" xr:uid="{00000000-0005-0000-0000-00007D840000}"/>
    <cellStyle name="Note 3 3 2 7 3 2" xfId="30165" xr:uid="{00000000-0005-0000-0000-00007E840000}"/>
    <cellStyle name="Note 3 3 2 7 3_CountryRegionMap" xfId="36146" xr:uid="{00000000-0005-0000-0000-00007F840000}"/>
    <cellStyle name="Note 3 3 2 7 4" xfId="16799" xr:uid="{00000000-0005-0000-0000-000080840000}"/>
    <cellStyle name="Note 3 3 2 7 4 2" xfId="30166" xr:uid="{00000000-0005-0000-0000-000081840000}"/>
    <cellStyle name="Note 3 3 2 7 4_CountryRegionMap" xfId="36147" xr:uid="{00000000-0005-0000-0000-000082840000}"/>
    <cellStyle name="Note 3 3 2 7 5" xfId="30167" xr:uid="{00000000-0005-0000-0000-000083840000}"/>
    <cellStyle name="Note 3 3 2 7_Attribute (16-17)" xfId="16800" xr:uid="{00000000-0005-0000-0000-000084840000}"/>
    <cellStyle name="Note 3 3 2 8" xfId="16801" xr:uid="{00000000-0005-0000-0000-000085840000}"/>
    <cellStyle name="Note 3 3 2 8 2" xfId="16802" xr:uid="{00000000-0005-0000-0000-000086840000}"/>
    <cellStyle name="Note 3 3 2 8 2 2" xfId="30168" xr:uid="{00000000-0005-0000-0000-000087840000}"/>
    <cellStyle name="Note 3 3 2 8 2_CountryRegionMap" xfId="36148" xr:uid="{00000000-0005-0000-0000-000088840000}"/>
    <cellStyle name="Note 3 3 2 8 3" xfId="16803" xr:uid="{00000000-0005-0000-0000-000089840000}"/>
    <cellStyle name="Note 3 3 2 8 3 2" xfId="30169" xr:uid="{00000000-0005-0000-0000-00008A840000}"/>
    <cellStyle name="Note 3 3 2 8 3_CountryRegionMap" xfId="36149" xr:uid="{00000000-0005-0000-0000-00008B840000}"/>
    <cellStyle name="Note 3 3 2 8 4" xfId="30170" xr:uid="{00000000-0005-0000-0000-00008C840000}"/>
    <cellStyle name="Note 3 3 2 8_Attribute (16-17)" xfId="16804" xr:uid="{00000000-0005-0000-0000-00008D840000}"/>
    <cellStyle name="Note 3 3 2 9" xfId="16805" xr:uid="{00000000-0005-0000-0000-00008E840000}"/>
    <cellStyle name="Note 3 3 2 9 2" xfId="30171" xr:uid="{00000000-0005-0000-0000-00008F840000}"/>
    <cellStyle name="Note 3 3 2 9_CountryRegionMap" xfId="36150" xr:uid="{00000000-0005-0000-0000-000090840000}"/>
    <cellStyle name="Note 3 3 2_Attribute (16-17)" xfId="16806" xr:uid="{00000000-0005-0000-0000-000091840000}"/>
    <cellStyle name="Note 3 3 3" xfId="16807" xr:uid="{00000000-0005-0000-0000-000092840000}"/>
    <cellStyle name="Note 3 3 3 10" xfId="30172" xr:uid="{00000000-0005-0000-0000-000093840000}"/>
    <cellStyle name="Note 3 3 3 2" xfId="16808" xr:uid="{00000000-0005-0000-0000-000094840000}"/>
    <cellStyle name="Note 3 3 3 2 2" xfId="16809" xr:uid="{00000000-0005-0000-0000-000095840000}"/>
    <cellStyle name="Note 3 3 3 2 2 2" xfId="16810" xr:uid="{00000000-0005-0000-0000-000096840000}"/>
    <cellStyle name="Note 3 3 3 2 2 2 2" xfId="30173" xr:uid="{00000000-0005-0000-0000-000097840000}"/>
    <cellStyle name="Note 3 3 3 2 2 2_CountryRegionMap" xfId="36151" xr:uid="{00000000-0005-0000-0000-000098840000}"/>
    <cellStyle name="Note 3 3 3 2 2 3" xfId="16811" xr:uid="{00000000-0005-0000-0000-000099840000}"/>
    <cellStyle name="Note 3 3 3 2 2 3 2" xfId="30174" xr:uid="{00000000-0005-0000-0000-00009A840000}"/>
    <cellStyle name="Note 3 3 3 2 2 3_CountryRegionMap" xfId="36152" xr:uid="{00000000-0005-0000-0000-00009B840000}"/>
    <cellStyle name="Note 3 3 3 2 2 4" xfId="30175" xr:uid="{00000000-0005-0000-0000-00009C840000}"/>
    <cellStyle name="Note 3 3 3 2 2_Attribute (16-17)" xfId="16812" xr:uid="{00000000-0005-0000-0000-00009D840000}"/>
    <cellStyle name="Note 3 3 3 2 3" xfId="16813" xr:uid="{00000000-0005-0000-0000-00009E840000}"/>
    <cellStyle name="Note 3 3 3 2 3 2" xfId="30176" xr:uid="{00000000-0005-0000-0000-00009F840000}"/>
    <cellStyle name="Note 3 3 3 2 3_CountryRegionMap" xfId="36153" xr:uid="{00000000-0005-0000-0000-0000A0840000}"/>
    <cellStyle name="Note 3 3 3 2 4" xfId="30177" xr:uid="{00000000-0005-0000-0000-0000A1840000}"/>
    <cellStyle name="Note 3 3 3 2 5" xfId="30178" xr:uid="{00000000-0005-0000-0000-0000A2840000}"/>
    <cellStyle name="Note 3 3 3 2 6" xfId="30179" xr:uid="{00000000-0005-0000-0000-0000A3840000}"/>
    <cellStyle name="Note 3 3 3 2 7" xfId="30180" xr:uid="{00000000-0005-0000-0000-0000A4840000}"/>
    <cellStyle name="Note 3 3 3 2_Attribute (16-17)" xfId="16814" xr:uid="{00000000-0005-0000-0000-0000A5840000}"/>
    <cellStyle name="Note 3 3 3 3" xfId="16815" xr:uid="{00000000-0005-0000-0000-0000A6840000}"/>
    <cellStyle name="Note 3 3 3 3 2" xfId="16816" xr:uid="{00000000-0005-0000-0000-0000A7840000}"/>
    <cellStyle name="Note 3 3 3 3 2 2" xfId="16817" xr:uid="{00000000-0005-0000-0000-0000A8840000}"/>
    <cellStyle name="Note 3 3 3 3 2 2 2" xfId="30181" xr:uid="{00000000-0005-0000-0000-0000A9840000}"/>
    <cellStyle name="Note 3 3 3 3 2 2_CountryRegionMap" xfId="36154" xr:uid="{00000000-0005-0000-0000-0000AA840000}"/>
    <cellStyle name="Note 3 3 3 3 2 3" xfId="16818" xr:uid="{00000000-0005-0000-0000-0000AB840000}"/>
    <cellStyle name="Note 3 3 3 3 2 3 2" xfId="30182" xr:uid="{00000000-0005-0000-0000-0000AC840000}"/>
    <cellStyle name="Note 3 3 3 3 2 3_CountryRegionMap" xfId="36155" xr:uid="{00000000-0005-0000-0000-0000AD840000}"/>
    <cellStyle name="Note 3 3 3 3 2 4" xfId="30183" xr:uid="{00000000-0005-0000-0000-0000AE840000}"/>
    <cellStyle name="Note 3 3 3 3 2_Attribute (16-17)" xfId="16819" xr:uid="{00000000-0005-0000-0000-0000AF840000}"/>
    <cellStyle name="Note 3 3 3 3 3" xfId="16820" xr:uid="{00000000-0005-0000-0000-0000B0840000}"/>
    <cellStyle name="Note 3 3 3 3 3 2" xfId="30184" xr:uid="{00000000-0005-0000-0000-0000B1840000}"/>
    <cellStyle name="Note 3 3 3 3 3_CountryRegionMap" xfId="36156" xr:uid="{00000000-0005-0000-0000-0000B2840000}"/>
    <cellStyle name="Note 3 3 3 3 4" xfId="30185" xr:uid="{00000000-0005-0000-0000-0000B3840000}"/>
    <cellStyle name="Note 3 3 3 3 5" xfId="30186" xr:uid="{00000000-0005-0000-0000-0000B4840000}"/>
    <cellStyle name="Note 3 3 3 3 6" xfId="30187" xr:uid="{00000000-0005-0000-0000-0000B5840000}"/>
    <cellStyle name="Note 3 3 3 3 7" xfId="30188" xr:uid="{00000000-0005-0000-0000-0000B6840000}"/>
    <cellStyle name="Note 3 3 3 3_Attribute (16-17)" xfId="16821" xr:uid="{00000000-0005-0000-0000-0000B7840000}"/>
    <cellStyle name="Note 3 3 3 4" xfId="16822" xr:uid="{00000000-0005-0000-0000-0000B8840000}"/>
    <cellStyle name="Note 3 3 3 4 2" xfId="16823" xr:uid="{00000000-0005-0000-0000-0000B9840000}"/>
    <cellStyle name="Note 3 3 3 4 2 2" xfId="16824" xr:uid="{00000000-0005-0000-0000-0000BA840000}"/>
    <cellStyle name="Note 3 3 3 4 2 2 2" xfId="30189" xr:uid="{00000000-0005-0000-0000-0000BB840000}"/>
    <cellStyle name="Note 3 3 3 4 2 2_CountryRegionMap" xfId="36157" xr:uid="{00000000-0005-0000-0000-0000BC840000}"/>
    <cellStyle name="Note 3 3 3 4 2 3" xfId="16825" xr:uid="{00000000-0005-0000-0000-0000BD840000}"/>
    <cellStyle name="Note 3 3 3 4 2 3 2" xfId="30190" xr:uid="{00000000-0005-0000-0000-0000BE840000}"/>
    <cellStyle name="Note 3 3 3 4 2 3_CountryRegionMap" xfId="36158" xr:uid="{00000000-0005-0000-0000-0000BF840000}"/>
    <cellStyle name="Note 3 3 3 4 2 4" xfId="30191" xr:uid="{00000000-0005-0000-0000-0000C0840000}"/>
    <cellStyle name="Note 3 3 3 4 2_Attribute (16-17)" xfId="16826" xr:uid="{00000000-0005-0000-0000-0000C1840000}"/>
    <cellStyle name="Note 3 3 3 4 3" xfId="16827" xr:uid="{00000000-0005-0000-0000-0000C2840000}"/>
    <cellStyle name="Note 3 3 3 4 3 2" xfId="30192" xr:uid="{00000000-0005-0000-0000-0000C3840000}"/>
    <cellStyle name="Note 3 3 3 4 3_CountryRegionMap" xfId="36159" xr:uid="{00000000-0005-0000-0000-0000C4840000}"/>
    <cellStyle name="Note 3 3 3 4 4" xfId="30193" xr:uid="{00000000-0005-0000-0000-0000C5840000}"/>
    <cellStyle name="Note 3 3 3 4 5" xfId="30194" xr:uid="{00000000-0005-0000-0000-0000C6840000}"/>
    <cellStyle name="Note 3 3 3 4 6" xfId="30195" xr:uid="{00000000-0005-0000-0000-0000C7840000}"/>
    <cellStyle name="Note 3 3 3 4 7" xfId="30196" xr:uid="{00000000-0005-0000-0000-0000C8840000}"/>
    <cellStyle name="Note 3 3 3 4_Attribute (16-17)" xfId="16828" xr:uid="{00000000-0005-0000-0000-0000C9840000}"/>
    <cellStyle name="Note 3 3 3 5" xfId="16829" xr:uid="{00000000-0005-0000-0000-0000CA840000}"/>
    <cellStyle name="Note 3 3 3 6" xfId="16830" xr:uid="{00000000-0005-0000-0000-0000CB840000}"/>
    <cellStyle name="Note 3 3 3 6 2" xfId="16831" xr:uid="{00000000-0005-0000-0000-0000CC840000}"/>
    <cellStyle name="Note 3 3 3 6 2 2" xfId="16832" xr:uid="{00000000-0005-0000-0000-0000CD840000}"/>
    <cellStyle name="Note 3 3 3 6 2 2 2" xfId="30197" xr:uid="{00000000-0005-0000-0000-0000CE840000}"/>
    <cellStyle name="Note 3 3 3 6 2 2_CountryRegionMap" xfId="36160" xr:uid="{00000000-0005-0000-0000-0000CF840000}"/>
    <cellStyle name="Note 3 3 3 6 2 3" xfId="16833" xr:uid="{00000000-0005-0000-0000-0000D0840000}"/>
    <cellStyle name="Note 3 3 3 6 2 3 2" xfId="30198" xr:uid="{00000000-0005-0000-0000-0000D1840000}"/>
    <cellStyle name="Note 3 3 3 6 2 3_CountryRegionMap" xfId="36161" xr:uid="{00000000-0005-0000-0000-0000D2840000}"/>
    <cellStyle name="Note 3 3 3 6 2 4" xfId="30199" xr:uid="{00000000-0005-0000-0000-0000D3840000}"/>
    <cellStyle name="Note 3 3 3 6 2_Attribute (16-17)" xfId="16834" xr:uid="{00000000-0005-0000-0000-0000D4840000}"/>
    <cellStyle name="Note 3 3 3 6 3" xfId="16835" xr:uid="{00000000-0005-0000-0000-0000D5840000}"/>
    <cellStyle name="Note 3 3 3 6 3 2" xfId="30200" xr:uid="{00000000-0005-0000-0000-0000D6840000}"/>
    <cellStyle name="Note 3 3 3 6 3_CountryRegionMap" xfId="36162" xr:uid="{00000000-0005-0000-0000-0000D7840000}"/>
    <cellStyle name="Note 3 3 3 6 4" xfId="30201" xr:uid="{00000000-0005-0000-0000-0000D8840000}"/>
    <cellStyle name="Note 3 3 3 6_Attribute (16-17)" xfId="16836" xr:uid="{00000000-0005-0000-0000-0000D9840000}"/>
    <cellStyle name="Note 3 3 3 7" xfId="16837" xr:uid="{00000000-0005-0000-0000-0000DA840000}"/>
    <cellStyle name="Note 3 3 3 7 2" xfId="16838" xr:uid="{00000000-0005-0000-0000-0000DB840000}"/>
    <cellStyle name="Note 3 3 3 7 2 2" xfId="16839" xr:uid="{00000000-0005-0000-0000-0000DC840000}"/>
    <cellStyle name="Note 3 3 3 7 2 2 2" xfId="30202" xr:uid="{00000000-0005-0000-0000-0000DD840000}"/>
    <cellStyle name="Note 3 3 3 7 2 2_CountryRegionMap" xfId="36163" xr:uid="{00000000-0005-0000-0000-0000DE840000}"/>
    <cellStyle name="Note 3 3 3 7 2 3" xfId="16840" xr:uid="{00000000-0005-0000-0000-0000DF840000}"/>
    <cellStyle name="Note 3 3 3 7 2 3 2" xfId="30203" xr:uid="{00000000-0005-0000-0000-0000E0840000}"/>
    <cellStyle name="Note 3 3 3 7 2 3_CountryRegionMap" xfId="36164" xr:uid="{00000000-0005-0000-0000-0000E1840000}"/>
    <cellStyle name="Note 3 3 3 7 2 4" xfId="30204" xr:uid="{00000000-0005-0000-0000-0000E2840000}"/>
    <cellStyle name="Note 3 3 3 7 2_Attribute (16-17)" xfId="16841" xr:uid="{00000000-0005-0000-0000-0000E3840000}"/>
    <cellStyle name="Note 3 3 3 7 3" xfId="16842" xr:uid="{00000000-0005-0000-0000-0000E4840000}"/>
    <cellStyle name="Note 3 3 3 7 3 2" xfId="30205" xr:uid="{00000000-0005-0000-0000-0000E5840000}"/>
    <cellStyle name="Note 3 3 3 7 3_CountryRegionMap" xfId="36165" xr:uid="{00000000-0005-0000-0000-0000E6840000}"/>
    <cellStyle name="Note 3 3 3 7 4" xfId="16843" xr:uid="{00000000-0005-0000-0000-0000E7840000}"/>
    <cellStyle name="Note 3 3 3 7 4 2" xfId="30206" xr:uid="{00000000-0005-0000-0000-0000E8840000}"/>
    <cellStyle name="Note 3 3 3 7 4_CountryRegionMap" xfId="36166" xr:uid="{00000000-0005-0000-0000-0000E9840000}"/>
    <cellStyle name="Note 3 3 3 7 5" xfId="30207" xr:uid="{00000000-0005-0000-0000-0000EA840000}"/>
    <cellStyle name="Note 3 3 3 7_Attribute (16-17)" xfId="16844" xr:uid="{00000000-0005-0000-0000-0000EB840000}"/>
    <cellStyle name="Note 3 3 3 8" xfId="16845" xr:uid="{00000000-0005-0000-0000-0000EC840000}"/>
    <cellStyle name="Note 3 3 3 8 2" xfId="16846" xr:uid="{00000000-0005-0000-0000-0000ED840000}"/>
    <cellStyle name="Note 3 3 3 8 2 2" xfId="30208" xr:uid="{00000000-0005-0000-0000-0000EE840000}"/>
    <cellStyle name="Note 3 3 3 8 2_CountryRegionMap" xfId="36167" xr:uid="{00000000-0005-0000-0000-0000EF840000}"/>
    <cellStyle name="Note 3 3 3 8 3" xfId="16847" xr:uid="{00000000-0005-0000-0000-0000F0840000}"/>
    <cellStyle name="Note 3 3 3 8 3 2" xfId="30209" xr:uid="{00000000-0005-0000-0000-0000F1840000}"/>
    <cellStyle name="Note 3 3 3 8 3_CountryRegionMap" xfId="36168" xr:uid="{00000000-0005-0000-0000-0000F2840000}"/>
    <cellStyle name="Note 3 3 3 8 4" xfId="30210" xr:uid="{00000000-0005-0000-0000-0000F3840000}"/>
    <cellStyle name="Note 3 3 3 8_Attribute (16-17)" xfId="16848" xr:uid="{00000000-0005-0000-0000-0000F4840000}"/>
    <cellStyle name="Note 3 3 3 9" xfId="16849" xr:uid="{00000000-0005-0000-0000-0000F5840000}"/>
    <cellStyle name="Note 3 3 3 9 2" xfId="30211" xr:uid="{00000000-0005-0000-0000-0000F6840000}"/>
    <cellStyle name="Note 3 3 3 9_CountryRegionMap" xfId="36169" xr:uid="{00000000-0005-0000-0000-0000F7840000}"/>
    <cellStyle name="Note 3 3 3_Attribute (16-17)" xfId="16850" xr:uid="{00000000-0005-0000-0000-0000F8840000}"/>
    <cellStyle name="Note 3 3 4" xfId="16851" xr:uid="{00000000-0005-0000-0000-0000F9840000}"/>
    <cellStyle name="Note 3 3 4 2" xfId="16852" xr:uid="{00000000-0005-0000-0000-0000FA840000}"/>
    <cellStyle name="Note 3 3 4 2 2" xfId="16853" xr:uid="{00000000-0005-0000-0000-0000FB840000}"/>
    <cellStyle name="Note 3 3 4 2 2 2" xfId="30212" xr:uid="{00000000-0005-0000-0000-0000FC840000}"/>
    <cellStyle name="Note 3 3 4 2 2_CountryRegionMap" xfId="36170" xr:uid="{00000000-0005-0000-0000-0000FD840000}"/>
    <cellStyle name="Note 3 3 4 2 3" xfId="16854" xr:uid="{00000000-0005-0000-0000-0000FE840000}"/>
    <cellStyle name="Note 3 3 4 2 3 2" xfId="30213" xr:uid="{00000000-0005-0000-0000-0000FF840000}"/>
    <cellStyle name="Note 3 3 4 2 3_CountryRegionMap" xfId="36171" xr:uid="{00000000-0005-0000-0000-000000850000}"/>
    <cellStyle name="Note 3 3 4 2 4" xfId="30214" xr:uid="{00000000-0005-0000-0000-000001850000}"/>
    <cellStyle name="Note 3 3 4 2_Attribute (16-17)" xfId="16855" xr:uid="{00000000-0005-0000-0000-000002850000}"/>
    <cellStyle name="Note 3 3 4 3" xfId="16856" xr:uid="{00000000-0005-0000-0000-000003850000}"/>
    <cellStyle name="Note 3 3 4 3 2" xfId="30215" xr:uid="{00000000-0005-0000-0000-000004850000}"/>
    <cellStyle name="Note 3 3 4 3_CountryRegionMap" xfId="36172" xr:uid="{00000000-0005-0000-0000-000005850000}"/>
    <cellStyle name="Note 3 3 4 4" xfId="30216" xr:uid="{00000000-0005-0000-0000-000006850000}"/>
    <cellStyle name="Note 3 3 4 5" xfId="30217" xr:uid="{00000000-0005-0000-0000-000007850000}"/>
    <cellStyle name="Note 3 3 4 6" xfId="30218" xr:uid="{00000000-0005-0000-0000-000008850000}"/>
    <cellStyle name="Note 3 3 4 7" xfId="30219" xr:uid="{00000000-0005-0000-0000-000009850000}"/>
    <cellStyle name="Note 3 3 4_Attribute (16-17)" xfId="16857" xr:uid="{00000000-0005-0000-0000-00000A850000}"/>
    <cellStyle name="Note 3 3 5" xfId="16858" xr:uid="{00000000-0005-0000-0000-00000B850000}"/>
    <cellStyle name="Note 3 3 5 2" xfId="16859" xr:uid="{00000000-0005-0000-0000-00000C850000}"/>
    <cellStyle name="Note 3 3 5 2 2" xfId="16860" xr:uid="{00000000-0005-0000-0000-00000D850000}"/>
    <cellStyle name="Note 3 3 5 2 2 2" xfId="30220" xr:uid="{00000000-0005-0000-0000-00000E850000}"/>
    <cellStyle name="Note 3 3 5 2 2_CountryRegionMap" xfId="36173" xr:uid="{00000000-0005-0000-0000-00000F850000}"/>
    <cellStyle name="Note 3 3 5 2 3" xfId="16861" xr:uid="{00000000-0005-0000-0000-000010850000}"/>
    <cellStyle name="Note 3 3 5 2 3 2" xfId="30221" xr:uid="{00000000-0005-0000-0000-000011850000}"/>
    <cellStyle name="Note 3 3 5 2 3_CountryRegionMap" xfId="36174" xr:uid="{00000000-0005-0000-0000-000012850000}"/>
    <cellStyle name="Note 3 3 5 2 4" xfId="30222" xr:uid="{00000000-0005-0000-0000-000013850000}"/>
    <cellStyle name="Note 3 3 5 2_Attribute (16-17)" xfId="16862" xr:uid="{00000000-0005-0000-0000-000014850000}"/>
    <cellStyle name="Note 3 3 5 3" xfId="16863" xr:uid="{00000000-0005-0000-0000-000015850000}"/>
    <cellStyle name="Note 3 3 5 3 2" xfId="30223" xr:uid="{00000000-0005-0000-0000-000016850000}"/>
    <cellStyle name="Note 3 3 5 3_CountryRegionMap" xfId="36175" xr:uid="{00000000-0005-0000-0000-000017850000}"/>
    <cellStyle name="Note 3 3 5 4" xfId="30224" xr:uid="{00000000-0005-0000-0000-000018850000}"/>
    <cellStyle name="Note 3 3 5 5" xfId="30225" xr:uid="{00000000-0005-0000-0000-000019850000}"/>
    <cellStyle name="Note 3 3 5 6" xfId="30226" xr:uid="{00000000-0005-0000-0000-00001A850000}"/>
    <cellStyle name="Note 3 3 5 7" xfId="30227" xr:uid="{00000000-0005-0000-0000-00001B850000}"/>
    <cellStyle name="Note 3 3 5_Attribute (16-17)" xfId="16864" xr:uid="{00000000-0005-0000-0000-00001C850000}"/>
    <cellStyle name="Note 3 3 6" xfId="16865" xr:uid="{00000000-0005-0000-0000-00001D850000}"/>
    <cellStyle name="Note 3 3 6 2" xfId="16866" xr:uid="{00000000-0005-0000-0000-00001E850000}"/>
    <cellStyle name="Note 3 3 6 2 2" xfId="16867" xr:uid="{00000000-0005-0000-0000-00001F850000}"/>
    <cellStyle name="Note 3 3 6 2 2 2" xfId="30228" xr:uid="{00000000-0005-0000-0000-000020850000}"/>
    <cellStyle name="Note 3 3 6 2 2_CountryRegionMap" xfId="36176" xr:uid="{00000000-0005-0000-0000-000021850000}"/>
    <cellStyle name="Note 3 3 6 2 3" xfId="16868" xr:uid="{00000000-0005-0000-0000-000022850000}"/>
    <cellStyle name="Note 3 3 6 2 3 2" xfId="30229" xr:uid="{00000000-0005-0000-0000-000023850000}"/>
    <cellStyle name="Note 3 3 6 2 3_CountryRegionMap" xfId="36177" xr:uid="{00000000-0005-0000-0000-000024850000}"/>
    <cellStyle name="Note 3 3 6 2 4" xfId="30230" xr:uid="{00000000-0005-0000-0000-000025850000}"/>
    <cellStyle name="Note 3 3 6 2_Attribute (16-17)" xfId="16869" xr:uid="{00000000-0005-0000-0000-000026850000}"/>
    <cellStyle name="Note 3 3 6 3" xfId="16870" xr:uid="{00000000-0005-0000-0000-000027850000}"/>
    <cellStyle name="Note 3 3 6 3 2" xfId="30231" xr:uid="{00000000-0005-0000-0000-000028850000}"/>
    <cellStyle name="Note 3 3 6 3_CountryRegionMap" xfId="36178" xr:uid="{00000000-0005-0000-0000-000029850000}"/>
    <cellStyle name="Note 3 3 6 4" xfId="30232" xr:uid="{00000000-0005-0000-0000-00002A850000}"/>
    <cellStyle name="Note 3 3 6 5" xfId="30233" xr:uid="{00000000-0005-0000-0000-00002B850000}"/>
    <cellStyle name="Note 3 3 6 6" xfId="30234" xr:uid="{00000000-0005-0000-0000-00002C850000}"/>
    <cellStyle name="Note 3 3 6 7" xfId="30235" xr:uid="{00000000-0005-0000-0000-00002D850000}"/>
    <cellStyle name="Note 3 3 6_Attribute (16-17)" xfId="16871" xr:uid="{00000000-0005-0000-0000-00002E850000}"/>
    <cellStyle name="Note 3 3 7" xfId="16872" xr:uid="{00000000-0005-0000-0000-00002F850000}"/>
    <cellStyle name="Note 3 3 8" xfId="16873" xr:uid="{00000000-0005-0000-0000-000030850000}"/>
    <cellStyle name="Note 3 3 8 2" xfId="16874" xr:uid="{00000000-0005-0000-0000-000031850000}"/>
    <cellStyle name="Note 3 3 8 2 2" xfId="16875" xr:uid="{00000000-0005-0000-0000-000032850000}"/>
    <cellStyle name="Note 3 3 8 2 2 2" xfId="30236" xr:uid="{00000000-0005-0000-0000-000033850000}"/>
    <cellStyle name="Note 3 3 8 2 2_CountryRegionMap" xfId="36179" xr:uid="{00000000-0005-0000-0000-000034850000}"/>
    <cellStyle name="Note 3 3 8 2 3" xfId="16876" xr:uid="{00000000-0005-0000-0000-000035850000}"/>
    <cellStyle name="Note 3 3 8 2 3 2" xfId="30237" xr:uid="{00000000-0005-0000-0000-000036850000}"/>
    <cellStyle name="Note 3 3 8 2 3_CountryRegionMap" xfId="36180" xr:uid="{00000000-0005-0000-0000-000037850000}"/>
    <cellStyle name="Note 3 3 8 2 4" xfId="30238" xr:uid="{00000000-0005-0000-0000-000038850000}"/>
    <cellStyle name="Note 3 3 8 2_Attribute (16-17)" xfId="16877" xr:uid="{00000000-0005-0000-0000-000039850000}"/>
    <cellStyle name="Note 3 3 8 3" xfId="16878" xr:uid="{00000000-0005-0000-0000-00003A850000}"/>
    <cellStyle name="Note 3 3 8 3 2" xfId="30239" xr:uid="{00000000-0005-0000-0000-00003B850000}"/>
    <cellStyle name="Note 3 3 8 3_CountryRegionMap" xfId="36181" xr:uid="{00000000-0005-0000-0000-00003C850000}"/>
    <cellStyle name="Note 3 3 8 4" xfId="30240" xr:uid="{00000000-0005-0000-0000-00003D850000}"/>
    <cellStyle name="Note 3 3 8_Attribute (16-17)" xfId="16879" xr:uid="{00000000-0005-0000-0000-00003E850000}"/>
    <cellStyle name="Note 3 3 9" xfId="16880" xr:uid="{00000000-0005-0000-0000-00003F850000}"/>
    <cellStyle name="Note 3 3 9 2" xfId="16881" xr:uid="{00000000-0005-0000-0000-000040850000}"/>
    <cellStyle name="Note 3 3 9 2 2" xfId="16882" xr:uid="{00000000-0005-0000-0000-000041850000}"/>
    <cellStyle name="Note 3 3 9 2 2 2" xfId="30241" xr:uid="{00000000-0005-0000-0000-000042850000}"/>
    <cellStyle name="Note 3 3 9 2 2_CountryRegionMap" xfId="36182" xr:uid="{00000000-0005-0000-0000-000043850000}"/>
    <cellStyle name="Note 3 3 9 2 3" xfId="16883" xr:uid="{00000000-0005-0000-0000-000044850000}"/>
    <cellStyle name="Note 3 3 9 2 3 2" xfId="30242" xr:uid="{00000000-0005-0000-0000-000045850000}"/>
    <cellStyle name="Note 3 3 9 2 3_CountryRegionMap" xfId="36183" xr:uid="{00000000-0005-0000-0000-000046850000}"/>
    <cellStyle name="Note 3 3 9 2 4" xfId="30243" xr:uid="{00000000-0005-0000-0000-000047850000}"/>
    <cellStyle name="Note 3 3 9 2_Attribute (16-17)" xfId="16884" xr:uid="{00000000-0005-0000-0000-000048850000}"/>
    <cellStyle name="Note 3 3 9 3" xfId="16885" xr:uid="{00000000-0005-0000-0000-000049850000}"/>
    <cellStyle name="Note 3 3 9 3 2" xfId="30244" xr:uid="{00000000-0005-0000-0000-00004A850000}"/>
    <cellStyle name="Note 3 3 9 3_CountryRegionMap" xfId="36184" xr:uid="{00000000-0005-0000-0000-00004B850000}"/>
    <cellStyle name="Note 3 3 9 4" xfId="16886" xr:uid="{00000000-0005-0000-0000-00004C850000}"/>
    <cellStyle name="Note 3 3 9 4 2" xfId="30245" xr:uid="{00000000-0005-0000-0000-00004D850000}"/>
    <cellStyle name="Note 3 3 9 4_CountryRegionMap" xfId="36185" xr:uid="{00000000-0005-0000-0000-00004E850000}"/>
    <cellStyle name="Note 3 3 9 5" xfId="30246" xr:uid="{00000000-0005-0000-0000-00004F850000}"/>
    <cellStyle name="Note 3 3 9_Attribute (16-17)" xfId="16887" xr:uid="{00000000-0005-0000-0000-000050850000}"/>
    <cellStyle name="Note 3 3_Attribute" xfId="18104" xr:uid="{00000000-0005-0000-0000-000051850000}"/>
    <cellStyle name="Note 3 4" xfId="16888" xr:uid="{00000000-0005-0000-0000-000052850000}"/>
    <cellStyle name="Note 3 4 10" xfId="30247" xr:uid="{00000000-0005-0000-0000-000053850000}"/>
    <cellStyle name="Note 3 4 2" xfId="16889" xr:uid="{00000000-0005-0000-0000-000054850000}"/>
    <cellStyle name="Note 3 4 2 2" xfId="16890" xr:uid="{00000000-0005-0000-0000-000055850000}"/>
    <cellStyle name="Note 3 4 2 2 2" xfId="16891" xr:uid="{00000000-0005-0000-0000-000056850000}"/>
    <cellStyle name="Note 3 4 2 2 2 2" xfId="30248" xr:uid="{00000000-0005-0000-0000-000057850000}"/>
    <cellStyle name="Note 3 4 2 2 2_CountryRegionMap" xfId="36186" xr:uid="{00000000-0005-0000-0000-000058850000}"/>
    <cellStyle name="Note 3 4 2 2 3" xfId="16892" xr:uid="{00000000-0005-0000-0000-000059850000}"/>
    <cellStyle name="Note 3 4 2 2 3 2" xfId="30249" xr:uid="{00000000-0005-0000-0000-00005A850000}"/>
    <cellStyle name="Note 3 4 2 2 3_CountryRegionMap" xfId="36187" xr:uid="{00000000-0005-0000-0000-00005B850000}"/>
    <cellStyle name="Note 3 4 2 2 4" xfId="30250" xr:uid="{00000000-0005-0000-0000-00005C850000}"/>
    <cellStyle name="Note 3 4 2 2_Attribute (16-17)" xfId="16893" xr:uid="{00000000-0005-0000-0000-00005D850000}"/>
    <cellStyle name="Note 3 4 2 3" xfId="16894" xr:uid="{00000000-0005-0000-0000-00005E850000}"/>
    <cellStyle name="Note 3 4 2 3 2" xfId="30251" xr:uid="{00000000-0005-0000-0000-00005F850000}"/>
    <cellStyle name="Note 3 4 2 3_CountryRegionMap" xfId="36188" xr:uid="{00000000-0005-0000-0000-000060850000}"/>
    <cellStyle name="Note 3 4 2 4" xfId="30252" xr:uid="{00000000-0005-0000-0000-000061850000}"/>
    <cellStyle name="Note 3 4 2 5" xfId="30253" xr:uid="{00000000-0005-0000-0000-000062850000}"/>
    <cellStyle name="Note 3 4 2 6" xfId="30254" xr:uid="{00000000-0005-0000-0000-000063850000}"/>
    <cellStyle name="Note 3 4 2 7" xfId="30255" xr:uid="{00000000-0005-0000-0000-000064850000}"/>
    <cellStyle name="Note 3 4 2_Attribute (16-17)" xfId="16895" xr:uid="{00000000-0005-0000-0000-000065850000}"/>
    <cellStyle name="Note 3 4 3" xfId="16896" xr:uid="{00000000-0005-0000-0000-000066850000}"/>
    <cellStyle name="Note 3 4 3 2" xfId="16897" xr:uid="{00000000-0005-0000-0000-000067850000}"/>
    <cellStyle name="Note 3 4 3 2 2" xfId="16898" xr:uid="{00000000-0005-0000-0000-000068850000}"/>
    <cellStyle name="Note 3 4 3 2 2 2" xfId="30256" xr:uid="{00000000-0005-0000-0000-000069850000}"/>
    <cellStyle name="Note 3 4 3 2 2_CountryRegionMap" xfId="36189" xr:uid="{00000000-0005-0000-0000-00006A850000}"/>
    <cellStyle name="Note 3 4 3 2 3" xfId="16899" xr:uid="{00000000-0005-0000-0000-00006B850000}"/>
    <cellStyle name="Note 3 4 3 2 3 2" xfId="30257" xr:uid="{00000000-0005-0000-0000-00006C850000}"/>
    <cellStyle name="Note 3 4 3 2 3_CountryRegionMap" xfId="36190" xr:uid="{00000000-0005-0000-0000-00006D850000}"/>
    <cellStyle name="Note 3 4 3 2 4" xfId="30258" xr:uid="{00000000-0005-0000-0000-00006E850000}"/>
    <cellStyle name="Note 3 4 3 2_Attribute (16-17)" xfId="16900" xr:uid="{00000000-0005-0000-0000-00006F850000}"/>
    <cellStyle name="Note 3 4 3 3" xfId="16901" xr:uid="{00000000-0005-0000-0000-000070850000}"/>
    <cellStyle name="Note 3 4 3 3 2" xfId="30259" xr:uid="{00000000-0005-0000-0000-000071850000}"/>
    <cellStyle name="Note 3 4 3 3_CountryRegionMap" xfId="36191" xr:uid="{00000000-0005-0000-0000-000072850000}"/>
    <cellStyle name="Note 3 4 3 4" xfId="30260" xr:uid="{00000000-0005-0000-0000-000073850000}"/>
    <cellStyle name="Note 3 4 3 5" xfId="30261" xr:uid="{00000000-0005-0000-0000-000074850000}"/>
    <cellStyle name="Note 3 4 3 6" xfId="30262" xr:uid="{00000000-0005-0000-0000-000075850000}"/>
    <cellStyle name="Note 3 4 3 7" xfId="30263" xr:uid="{00000000-0005-0000-0000-000076850000}"/>
    <cellStyle name="Note 3 4 3_Attribute (16-17)" xfId="16902" xr:uid="{00000000-0005-0000-0000-000077850000}"/>
    <cellStyle name="Note 3 4 4" xfId="16903" xr:uid="{00000000-0005-0000-0000-000078850000}"/>
    <cellStyle name="Note 3 4 4 2" xfId="16904" xr:uid="{00000000-0005-0000-0000-000079850000}"/>
    <cellStyle name="Note 3 4 4 2 2" xfId="16905" xr:uid="{00000000-0005-0000-0000-00007A850000}"/>
    <cellStyle name="Note 3 4 4 2 2 2" xfId="30264" xr:uid="{00000000-0005-0000-0000-00007B850000}"/>
    <cellStyle name="Note 3 4 4 2 2_CountryRegionMap" xfId="36192" xr:uid="{00000000-0005-0000-0000-00007C850000}"/>
    <cellStyle name="Note 3 4 4 2 3" xfId="16906" xr:uid="{00000000-0005-0000-0000-00007D850000}"/>
    <cellStyle name="Note 3 4 4 2 3 2" xfId="30265" xr:uid="{00000000-0005-0000-0000-00007E850000}"/>
    <cellStyle name="Note 3 4 4 2 3_CountryRegionMap" xfId="36193" xr:uid="{00000000-0005-0000-0000-00007F850000}"/>
    <cellStyle name="Note 3 4 4 2 4" xfId="30266" xr:uid="{00000000-0005-0000-0000-000080850000}"/>
    <cellStyle name="Note 3 4 4 2_Attribute (16-17)" xfId="16907" xr:uid="{00000000-0005-0000-0000-000081850000}"/>
    <cellStyle name="Note 3 4 4 3" xfId="16908" xr:uid="{00000000-0005-0000-0000-000082850000}"/>
    <cellStyle name="Note 3 4 4 3 2" xfId="30267" xr:uid="{00000000-0005-0000-0000-000083850000}"/>
    <cellStyle name="Note 3 4 4 3_CountryRegionMap" xfId="36194" xr:uid="{00000000-0005-0000-0000-000084850000}"/>
    <cellStyle name="Note 3 4 4 4" xfId="30268" xr:uid="{00000000-0005-0000-0000-000085850000}"/>
    <cellStyle name="Note 3 4 4 5" xfId="30269" xr:uid="{00000000-0005-0000-0000-000086850000}"/>
    <cellStyle name="Note 3 4 4 6" xfId="30270" xr:uid="{00000000-0005-0000-0000-000087850000}"/>
    <cellStyle name="Note 3 4 4 7" xfId="30271" xr:uid="{00000000-0005-0000-0000-000088850000}"/>
    <cellStyle name="Note 3 4 4_Attribute (16-17)" xfId="16909" xr:uid="{00000000-0005-0000-0000-000089850000}"/>
    <cellStyle name="Note 3 4 5" xfId="16910" xr:uid="{00000000-0005-0000-0000-00008A850000}"/>
    <cellStyle name="Note 3 4 5 2" xfId="16911" xr:uid="{00000000-0005-0000-0000-00008B850000}"/>
    <cellStyle name="Note 3 4 5 2 2" xfId="16912" xr:uid="{00000000-0005-0000-0000-00008C850000}"/>
    <cellStyle name="Note 3 4 5 2 2 2" xfId="30272" xr:uid="{00000000-0005-0000-0000-00008D850000}"/>
    <cellStyle name="Note 3 4 5 2 2_CountryRegionMap" xfId="36195" xr:uid="{00000000-0005-0000-0000-00008E850000}"/>
    <cellStyle name="Note 3 4 5 2 3" xfId="16913" xr:uid="{00000000-0005-0000-0000-00008F850000}"/>
    <cellStyle name="Note 3 4 5 2 3 2" xfId="30273" xr:uid="{00000000-0005-0000-0000-000090850000}"/>
    <cellStyle name="Note 3 4 5 2 3_CountryRegionMap" xfId="36196" xr:uid="{00000000-0005-0000-0000-000091850000}"/>
    <cellStyle name="Note 3 4 5 2 4" xfId="30274" xr:uid="{00000000-0005-0000-0000-000092850000}"/>
    <cellStyle name="Note 3 4 5 2_Attribute (16-17)" xfId="16914" xr:uid="{00000000-0005-0000-0000-000093850000}"/>
    <cellStyle name="Note 3 4 5 3" xfId="16915" xr:uid="{00000000-0005-0000-0000-000094850000}"/>
    <cellStyle name="Note 3 4 5 3 2" xfId="30275" xr:uid="{00000000-0005-0000-0000-000095850000}"/>
    <cellStyle name="Note 3 4 5 3_CountryRegionMap" xfId="36197" xr:uid="{00000000-0005-0000-0000-000096850000}"/>
    <cellStyle name="Note 3 4 5 4" xfId="30276" xr:uid="{00000000-0005-0000-0000-000097850000}"/>
    <cellStyle name="Note 3 4 5_Attribute (16-17)" xfId="16916" xr:uid="{00000000-0005-0000-0000-000098850000}"/>
    <cellStyle name="Note 3 4 6" xfId="16917" xr:uid="{00000000-0005-0000-0000-000099850000}"/>
    <cellStyle name="Note 3 4 6 2" xfId="16918" xr:uid="{00000000-0005-0000-0000-00009A850000}"/>
    <cellStyle name="Note 3 4 6 2 2" xfId="16919" xr:uid="{00000000-0005-0000-0000-00009B850000}"/>
    <cellStyle name="Note 3 4 6 2 2 2" xfId="30277" xr:uid="{00000000-0005-0000-0000-00009C850000}"/>
    <cellStyle name="Note 3 4 6 2 2_CountryRegionMap" xfId="36198" xr:uid="{00000000-0005-0000-0000-00009D850000}"/>
    <cellStyle name="Note 3 4 6 2 3" xfId="16920" xr:uid="{00000000-0005-0000-0000-00009E850000}"/>
    <cellStyle name="Note 3 4 6 2 3 2" xfId="30278" xr:uid="{00000000-0005-0000-0000-00009F850000}"/>
    <cellStyle name="Note 3 4 6 2 3_CountryRegionMap" xfId="36199" xr:uid="{00000000-0005-0000-0000-0000A0850000}"/>
    <cellStyle name="Note 3 4 6 2 4" xfId="30279" xr:uid="{00000000-0005-0000-0000-0000A1850000}"/>
    <cellStyle name="Note 3 4 6 2_Attribute (16-17)" xfId="16921" xr:uid="{00000000-0005-0000-0000-0000A2850000}"/>
    <cellStyle name="Note 3 4 6 3" xfId="16922" xr:uid="{00000000-0005-0000-0000-0000A3850000}"/>
    <cellStyle name="Note 3 4 6 3 2" xfId="30280" xr:uid="{00000000-0005-0000-0000-0000A4850000}"/>
    <cellStyle name="Note 3 4 6 3_CountryRegionMap" xfId="36200" xr:uid="{00000000-0005-0000-0000-0000A5850000}"/>
    <cellStyle name="Note 3 4 6 4" xfId="30281" xr:uid="{00000000-0005-0000-0000-0000A6850000}"/>
    <cellStyle name="Note 3 4 6_Attribute (16-17)" xfId="16923" xr:uid="{00000000-0005-0000-0000-0000A7850000}"/>
    <cellStyle name="Note 3 4 7" xfId="16924" xr:uid="{00000000-0005-0000-0000-0000A8850000}"/>
    <cellStyle name="Note 3 4 7 2" xfId="16925" xr:uid="{00000000-0005-0000-0000-0000A9850000}"/>
    <cellStyle name="Note 3 4 7 2 2" xfId="16926" xr:uid="{00000000-0005-0000-0000-0000AA850000}"/>
    <cellStyle name="Note 3 4 7 2 2 2" xfId="30282" xr:uid="{00000000-0005-0000-0000-0000AB850000}"/>
    <cellStyle name="Note 3 4 7 2 2_CountryRegionMap" xfId="36201" xr:uid="{00000000-0005-0000-0000-0000AC850000}"/>
    <cellStyle name="Note 3 4 7 2 3" xfId="16927" xr:uid="{00000000-0005-0000-0000-0000AD850000}"/>
    <cellStyle name="Note 3 4 7 2 3 2" xfId="30283" xr:uid="{00000000-0005-0000-0000-0000AE850000}"/>
    <cellStyle name="Note 3 4 7 2 3_CountryRegionMap" xfId="36202" xr:uid="{00000000-0005-0000-0000-0000AF850000}"/>
    <cellStyle name="Note 3 4 7 2 4" xfId="30284" xr:uid="{00000000-0005-0000-0000-0000B0850000}"/>
    <cellStyle name="Note 3 4 7 2_Attribute (16-17)" xfId="16928" xr:uid="{00000000-0005-0000-0000-0000B1850000}"/>
    <cellStyle name="Note 3 4 7 3" xfId="16929" xr:uid="{00000000-0005-0000-0000-0000B2850000}"/>
    <cellStyle name="Note 3 4 7 3 2" xfId="30285" xr:uid="{00000000-0005-0000-0000-0000B3850000}"/>
    <cellStyle name="Note 3 4 7 3_CountryRegionMap" xfId="36203" xr:uid="{00000000-0005-0000-0000-0000B4850000}"/>
    <cellStyle name="Note 3 4 7 4" xfId="16930" xr:uid="{00000000-0005-0000-0000-0000B5850000}"/>
    <cellStyle name="Note 3 4 7 4 2" xfId="30286" xr:uid="{00000000-0005-0000-0000-0000B6850000}"/>
    <cellStyle name="Note 3 4 7 4_CountryRegionMap" xfId="36204" xr:uid="{00000000-0005-0000-0000-0000B7850000}"/>
    <cellStyle name="Note 3 4 7 5" xfId="30287" xr:uid="{00000000-0005-0000-0000-0000B8850000}"/>
    <cellStyle name="Note 3 4 7_Attribute (16-17)" xfId="16931" xr:uid="{00000000-0005-0000-0000-0000B9850000}"/>
    <cellStyle name="Note 3 4 8" xfId="16932" xr:uid="{00000000-0005-0000-0000-0000BA850000}"/>
    <cellStyle name="Note 3 4 8 2" xfId="16933" xr:uid="{00000000-0005-0000-0000-0000BB850000}"/>
    <cellStyle name="Note 3 4 8 2 2" xfId="30288" xr:uid="{00000000-0005-0000-0000-0000BC850000}"/>
    <cellStyle name="Note 3 4 8 2_CountryRegionMap" xfId="36205" xr:uid="{00000000-0005-0000-0000-0000BD850000}"/>
    <cellStyle name="Note 3 4 8 3" xfId="16934" xr:uid="{00000000-0005-0000-0000-0000BE850000}"/>
    <cellStyle name="Note 3 4 8 3 2" xfId="30289" xr:uid="{00000000-0005-0000-0000-0000BF850000}"/>
    <cellStyle name="Note 3 4 8 3_CountryRegionMap" xfId="36206" xr:uid="{00000000-0005-0000-0000-0000C0850000}"/>
    <cellStyle name="Note 3 4 8 4" xfId="30290" xr:uid="{00000000-0005-0000-0000-0000C1850000}"/>
    <cellStyle name="Note 3 4 8_Attribute (16-17)" xfId="16935" xr:uid="{00000000-0005-0000-0000-0000C2850000}"/>
    <cellStyle name="Note 3 4 9" xfId="16936" xr:uid="{00000000-0005-0000-0000-0000C3850000}"/>
    <cellStyle name="Note 3 4 9 2" xfId="30291" xr:uid="{00000000-0005-0000-0000-0000C4850000}"/>
    <cellStyle name="Note 3 4 9_CountryRegionMap" xfId="36207" xr:uid="{00000000-0005-0000-0000-0000C5850000}"/>
    <cellStyle name="Note 3 4_Attribute (16-17)" xfId="16937" xr:uid="{00000000-0005-0000-0000-0000C6850000}"/>
    <cellStyle name="Note 3 5" xfId="16938" xr:uid="{00000000-0005-0000-0000-0000C7850000}"/>
    <cellStyle name="Note 3 5 10" xfId="30292" xr:uid="{00000000-0005-0000-0000-0000C8850000}"/>
    <cellStyle name="Note 3 5 2" xfId="16939" xr:uid="{00000000-0005-0000-0000-0000C9850000}"/>
    <cellStyle name="Note 3 5 2 2" xfId="16940" xr:uid="{00000000-0005-0000-0000-0000CA850000}"/>
    <cellStyle name="Note 3 5 2 2 2" xfId="16941" xr:uid="{00000000-0005-0000-0000-0000CB850000}"/>
    <cellStyle name="Note 3 5 2 2 2 2" xfId="30293" xr:uid="{00000000-0005-0000-0000-0000CC850000}"/>
    <cellStyle name="Note 3 5 2 2 2_CountryRegionMap" xfId="36208" xr:uid="{00000000-0005-0000-0000-0000CD850000}"/>
    <cellStyle name="Note 3 5 2 2 3" xfId="16942" xr:uid="{00000000-0005-0000-0000-0000CE850000}"/>
    <cellStyle name="Note 3 5 2 2 3 2" xfId="30294" xr:uid="{00000000-0005-0000-0000-0000CF850000}"/>
    <cellStyle name="Note 3 5 2 2 3_CountryRegionMap" xfId="36209" xr:uid="{00000000-0005-0000-0000-0000D0850000}"/>
    <cellStyle name="Note 3 5 2 2 4" xfId="30295" xr:uid="{00000000-0005-0000-0000-0000D1850000}"/>
    <cellStyle name="Note 3 5 2 2_Attribute (16-17)" xfId="16943" xr:uid="{00000000-0005-0000-0000-0000D2850000}"/>
    <cellStyle name="Note 3 5 2 3" xfId="16944" xr:uid="{00000000-0005-0000-0000-0000D3850000}"/>
    <cellStyle name="Note 3 5 2 3 2" xfId="30296" xr:uid="{00000000-0005-0000-0000-0000D4850000}"/>
    <cellStyle name="Note 3 5 2 3_CountryRegionMap" xfId="36210" xr:uid="{00000000-0005-0000-0000-0000D5850000}"/>
    <cellStyle name="Note 3 5 2 4" xfId="30297" xr:uid="{00000000-0005-0000-0000-0000D6850000}"/>
    <cellStyle name="Note 3 5 2 5" xfId="30298" xr:uid="{00000000-0005-0000-0000-0000D7850000}"/>
    <cellStyle name="Note 3 5 2 6" xfId="30299" xr:uid="{00000000-0005-0000-0000-0000D8850000}"/>
    <cellStyle name="Note 3 5 2 7" xfId="30300" xr:uid="{00000000-0005-0000-0000-0000D9850000}"/>
    <cellStyle name="Note 3 5 2_Attribute (16-17)" xfId="16945" xr:uid="{00000000-0005-0000-0000-0000DA850000}"/>
    <cellStyle name="Note 3 5 3" xfId="16946" xr:uid="{00000000-0005-0000-0000-0000DB850000}"/>
    <cellStyle name="Note 3 5 3 2" xfId="16947" xr:uid="{00000000-0005-0000-0000-0000DC850000}"/>
    <cellStyle name="Note 3 5 3 2 2" xfId="16948" xr:uid="{00000000-0005-0000-0000-0000DD850000}"/>
    <cellStyle name="Note 3 5 3 2 2 2" xfId="30301" xr:uid="{00000000-0005-0000-0000-0000DE850000}"/>
    <cellStyle name="Note 3 5 3 2 2_CountryRegionMap" xfId="36211" xr:uid="{00000000-0005-0000-0000-0000DF850000}"/>
    <cellStyle name="Note 3 5 3 2 3" xfId="16949" xr:uid="{00000000-0005-0000-0000-0000E0850000}"/>
    <cellStyle name="Note 3 5 3 2 3 2" xfId="30302" xr:uid="{00000000-0005-0000-0000-0000E1850000}"/>
    <cellStyle name="Note 3 5 3 2 3_CountryRegionMap" xfId="36212" xr:uid="{00000000-0005-0000-0000-0000E2850000}"/>
    <cellStyle name="Note 3 5 3 2 4" xfId="30303" xr:uid="{00000000-0005-0000-0000-0000E3850000}"/>
    <cellStyle name="Note 3 5 3 2_Attribute (16-17)" xfId="16950" xr:uid="{00000000-0005-0000-0000-0000E4850000}"/>
    <cellStyle name="Note 3 5 3 3" xfId="16951" xr:uid="{00000000-0005-0000-0000-0000E5850000}"/>
    <cellStyle name="Note 3 5 3 3 2" xfId="30304" xr:uid="{00000000-0005-0000-0000-0000E6850000}"/>
    <cellStyle name="Note 3 5 3 3_CountryRegionMap" xfId="36213" xr:uid="{00000000-0005-0000-0000-0000E7850000}"/>
    <cellStyle name="Note 3 5 3 4" xfId="30305" xr:uid="{00000000-0005-0000-0000-0000E8850000}"/>
    <cellStyle name="Note 3 5 3 5" xfId="30306" xr:uid="{00000000-0005-0000-0000-0000E9850000}"/>
    <cellStyle name="Note 3 5 3 6" xfId="30307" xr:uid="{00000000-0005-0000-0000-0000EA850000}"/>
    <cellStyle name="Note 3 5 3 7" xfId="30308" xr:uid="{00000000-0005-0000-0000-0000EB850000}"/>
    <cellStyle name="Note 3 5 3_Attribute (16-17)" xfId="16952" xr:uid="{00000000-0005-0000-0000-0000EC850000}"/>
    <cellStyle name="Note 3 5 4" xfId="16953" xr:uid="{00000000-0005-0000-0000-0000ED850000}"/>
    <cellStyle name="Note 3 5 4 2" xfId="16954" xr:uid="{00000000-0005-0000-0000-0000EE850000}"/>
    <cellStyle name="Note 3 5 4 2 2" xfId="16955" xr:uid="{00000000-0005-0000-0000-0000EF850000}"/>
    <cellStyle name="Note 3 5 4 2 2 2" xfId="30309" xr:uid="{00000000-0005-0000-0000-0000F0850000}"/>
    <cellStyle name="Note 3 5 4 2 2_CountryRegionMap" xfId="36214" xr:uid="{00000000-0005-0000-0000-0000F1850000}"/>
    <cellStyle name="Note 3 5 4 2 3" xfId="16956" xr:uid="{00000000-0005-0000-0000-0000F2850000}"/>
    <cellStyle name="Note 3 5 4 2 3 2" xfId="30310" xr:uid="{00000000-0005-0000-0000-0000F3850000}"/>
    <cellStyle name="Note 3 5 4 2 3_CountryRegionMap" xfId="36215" xr:uid="{00000000-0005-0000-0000-0000F4850000}"/>
    <cellStyle name="Note 3 5 4 2 4" xfId="30311" xr:uid="{00000000-0005-0000-0000-0000F5850000}"/>
    <cellStyle name="Note 3 5 4 2_Attribute (16-17)" xfId="16957" xr:uid="{00000000-0005-0000-0000-0000F6850000}"/>
    <cellStyle name="Note 3 5 4 3" xfId="16958" xr:uid="{00000000-0005-0000-0000-0000F7850000}"/>
    <cellStyle name="Note 3 5 4 3 2" xfId="30312" xr:uid="{00000000-0005-0000-0000-0000F8850000}"/>
    <cellStyle name="Note 3 5 4 3_CountryRegionMap" xfId="36216" xr:uid="{00000000-0005-0000-0000-0000F9850000}"/>
    <cellStyle name="Note 3 5 4 4" xfId="30313" xr:uid="{00000000-0005-0000-0000-0000FA850000}"/>
    <cellStyle name="Note 3 5 4 5" xfId="30314" xr:uid="{00000000-0005-0000-0000-0000FB850000}"/>
    <cellStyle name="Note 3 5 4 6" xfId="30315" xr:uid="{00000000-0005-0000-0000-0000FC850000}"/>
    <cellStyle name="Note 3 5 4 7" xfId="30316" xr:uid="{00000000-0005-0000-0000-0000FD850000}"/>
    <cellStyle name="Note 3 5 4_Attribute (16-17)" xfId="16959" xr:uid="{00000000-0005-0000-0000-0000FE850000}"/>
    <cellStyle name="Note 3 5 5" xfId="16960" xr:uid="{00000000-0005-0000-0000-0000FF850000}"/>
    <cellStyle name="Note 3 5 5 2" xfId="16961" xr:uid="{00000000-0005-0000-0000-000000860000}"/>
    <cellStyle name="Note 3 5 5 2 2" xfId="16962" xr:uid="{00000000-0005-0000-0000-000001860000}"/>
    <cellStyle name="Note 3 5 5 2 2 2" xfId="30317" xr:uid="{00000000-0005-0000-0000-000002860000}"/>
    <cellStyle name="Note 3 5 5 2 2_CountryRegionMap" xfId="36217" xr:uid="{00000000-0005-0000-0000-000003860000}"/>
    <cellStyle name="Note 3 5 5 2 3" xfId="16963" xr:uid="{00000000-0005-0000-0000-000004860000}"/>
    <cellStyle name="Note 3 5 5 2 3 2" xfId="30318" xr:uid="{00000000-0005-0000-0000-000005860000}"/>
    <cellStyle name="Note 3 5 5 2 3_CountryRegionMap" xfId="36218" xr:uid="{00000000-0005-0000-0000-000006860000}"/>
    <cellStyle name="Note 3 5 5 2 4" xfId="30319" xr:uid="{00000000-0005-0000-0000-000007860000}"/>
    <cellStyle name="Note 3 5 5 2_Attribute (16-17)" xfId="16964" xr:uid="{00000000-0005-0000-0000-000008860000}"/>
    <cellStyle name="Note 3 5 5 3" xfId="16965" xr:uid="{00000000-0005-0000-0000-000009860000}"/>
    <cellStyle name="Note 3 5 5 3 2" xfId="30320" xr:uid="{00000000-0005-0000-0000-00000A860000}"/>
    <cellStyle name="Note 3 5 5 3_CountryRegionMap" xfId="36219" xr:uid="{00000000-0005-0000-0000-00000B860000}"/>
    <cellStyle name="Note 3 5 5 4" xfId="30321" xr:uid="{00000000-0005-0000-0000-00000C860000}"/>
    <cellStyle name="Note 3 5 5_Attribute (16-17)" xfId="16966" xr:uid="{00000000-0005-0000-0000-00000D860000}"/>
    <cellStyle name="Note 3 5 6" xfId="16967" xr:uid="{00000000-0005-0000-0000-00000E860000}"/>
    <cellStyle name="Note 3 5 6 2" xfId="16968" xr:uid="{00000000-0005-0000-0000-00000F860000}"/>
    <cellStyle name="Note 3 5 6 2 2" xfId="16969" xr:uid="{00000000-0005-0000-0000-000010860000}"/>
    <cellStyle name="Note 3 5 6 2 2 2" xfId="30322" xr:uid="{00000000-0005-0000-0000-000011860000}"/>
    <cellStyle name="Note 3 5 6 2 2_CountryRegionMap" xfId="36220" xr:uid="{00000000-0005-0000-0000-000012860000}"/>
    <cellStyle name="Note 3 5 6 2 3" xfId="16970" xr:uid="{00000000-0005-0000-0000-000013860000}"/>
    <cellStyle name="Note 3 5 6 2 3 2" xfId="30323" xr:uid="{00000000-0005-0000-0000-000014860000}"/>
    <cellStyle name="Note 3 5 6 2 3_CountryRegionMap" xfId="36221" xr:uid="{00000000-0005-0000-0000-000015860000}"/>
    <cellStyle name="Note 3 5 6 2 4" xfId="30324" xr:uid="{00000000-0005-0000-0000-000016860000}"/>
    <cellStyle name="Note 3 5 6 2_Attribute (16-17)" xfId="16971" xr:uid="{00000000-0005-0000-0000-000017860000}"/>
    <cellStyle name="Note 3 5 6 3" xfId="16972" xr:uid="{00000000-0005-0000-0000-000018860000}"/>
    <cellStyle name="Note 3 5 6 3 2" xfId="30325" xr:uid="{00000000-0005-0000-0000-000019860000}"/>
    <cellStyle name="Note 3 5 6 3_CountryRegionMap" xfId="36222" xr:uid="{00000000-0005-0000-0000-00001A860000}"/>
    <cellStyle name="Note 3 5 6 4" xfId="30326" xr:uid="{00000000-0005-0000-0000-00001B860000}"/>
    <cellStyle name="Note 3 5 6_Attribute (16-17)" xfId="16973" xr:uid="{00000000-0005-0000-0000-00001C860000}"/>
    <cellStyle name="Note 3 5 7" xfId="16974" xr:uid="{00000000-0005-0000-0000-00001D860000}"/>
    <cellStyle name="Note 3 5 7 2" xfId="16975" xr:uid="{00000000-0005-0000-0000-00001E860000}"/>
    <cellStyle name="Note 3 5 7 2 2" xfId="16976" xr:uid="{00000000-0005-0000-0000-00001F860000}"/>
    <cellStyle name="Note 3 5 7 2 2 2" xfId="30327" xr:uid="{00000000-0005-0000-0000-000020860000}"/>
    <cellStyle name="Note 3 5 7 2 2_CountryRegionMap" xfId="36223" xr:uid="{00000000-0005-0000-0000-000021860000}"/>
    <cellStyle name="Note 3 5 7 2 3" xfId="16977" xr:uid="{00000000-0005-0000-0000-000022860000}"/>
    <cellStyle name="Note 3 5 7 2 3 2" xfId="30328" xr:uid="{00000000-0005-0000-0000-000023860000}"/>
    <cellStyle name="Note 3 5 7 2 3_CountryRegionMap" xfId="36224" xr:uid="{00000000-0005-0000-0000-000024860000}"/>
    <cellStyle name="Note 3 5 7 2 4" xfId="30329" xr:uid="{00000000-0005-0000-0000-000025860000}"/>
    <cellStyle name="Note 3 5 7 2_Attribute (16-17)" xfId="16978" xr:uid="{00000000-0005-0000-0000-000026860000}"/>
    <cellStyle name="Note 3 5 7 3" xfId="16979" xr:uid="{00000000-0005-0000-0000-000027860000}"/>
    <cellStyle name="Note 3 5 7 3 2" xfId="30330" xr:uid="{00000000-0005-0000-0000-000028860000}"/>
    <cellStyle name="Note 3 5 7 3_CountryRegionMap" xfId="36225" xr:uid="{00000000-0005-0000-0000-000029860000}"/>
    <cellStyle name="Note 3 5 7 4" xfId="16980" xr:uid="{00000000-0005-0000-0000-00002A860000}"/>
    <cellStyle name="Note 3 5 7 4 2" xfId="30331" xr:uid="{00000000-0005-0000-0000-00002B860000}"/>
    <cellStyle name="Note 3 5 7 4_CountryRegionMap" xfId="36226" xr:uid="{00000000-0005-0000-0000-00002C860000}"/>
    <cellStyle name="Note 3 5 7 5" xfId="30332" xr:uid="{00000000-0005-0000-0000-00002D860000}"/>
    <cellStyle name="Note 3 5 7_Attribute (16-17)" xfId="16981" xr:uid="{00000000-0005-0000-0000-00002E860000}"/>
    <cellStyle name="Note 3 5 8" xfId="16982" xr:uid="{00000000-0005-0000-0000-00002F860000}"/>
    <cellStyle name="Note 3 5 8 2" xfId="16983" xr:uid="{00000000-0005-0000-0000-000030860000}"/>
    <cellStyle name="Note 3 5 8 2 2" xfId="30333" xr:uid="{00000000-0005-0000-0000-000031860000}"/>
    <cellStyle name="Note 3 5 8 2_CountryRegionMap" xfId="36227" xr:uid="{00000000-0005-0000-0000-000032860000}"/>
    <cellStyle name="Note 3 5 8 3" xfId="16984" xr:uid="{00000000-0005-0000-0000-000033860000}"/>
    <cellStyle name="Note 3 5 8 3 2" xfId="30334" xr:uid="{00000000-0005-0000-0000-000034860000}"/>
    <cellStyle name="Note 3 5 8 3_CountryRegionMap" xfId="36228" xr:uid="{00000000-0005-0000-0000-000035860000}"/>
    <cellStyle name="Note 3 5 8 4" xfId="30335" xr:uid="{00000000-0005-0000-0000-000036860000}"/>
    <cellStyle name="Note 3 5 8_Attribute (16-17)" xfId="16985" xr:uid="{00000000-0005-0000-0000-000037860000}"/>
    <cellStyle name="Note 3 5 9" xfId="16986" xr:uid="{00000000-0005-0000-0000-000038860000}"/>
    <cellStyle name="Note 3 5 9 2" xfId="30336" xr:uid="{00000000-0005-0000-0000-000039860000}"/>
    <cellStyle name="Note 3 5 9_CountryRegionMap" xfId="36229" xr:uid="{00000000-0005-0000-0000-00003A860000}"/>
    <cellStyle name="Note 3 5_Attribute (16-17)" xfId="16987" xr:uid="{00000000-0005-0000-0000-00003B860000}"/>
    <cellStyle name="Note 3 6" xfId="16988" xr:uid="{00000000-0005-0000-0000-00003C860000}"/>
    <cellStyle name="Note 3 6 2" xfId="16989" xr:uid="{00000000-0005-0000-0000-00003D860000}"/>
    <cellStyle name="Note 3 6 2 2" xfId="16990" xr:uid="{00000000-0005-0000-0000-00003E860000}"/>
    <cellStyle name="Note 3 6 2 2 2" xfId="30337" xr:uid="{00000000-0005-0000-0000-00003F860000}"/>
    <cellStyle name="Note 3 6 2 2_CountryRegionMap" xfId="36230" xr:uid="{00000000-0005-0000-0000-000040860000}"/>
    <cellStyle name="Note 3 6 2 3" xfId="16991" xr:uid="{00000000-0005-0000-0000-000041860000}"/>
    <cellStyle name="Note 3 6 2 3 2" xfId="30338" xr:uid="{00000000-0005-0000-0000-000042860000}"/>
    <cellStyle name="Note 3 6 2 3_CountryRegionMap" xfId="36231" xr:uid="{00000000-0005-0000-0000-000043860000}"/>
    <cellStyle name="Note 3 6 2 4" xfId="30339" xr:uid="{00000000-0005-0000-0000-000044860000}"/>
    <cellStyle name="Note 3 6 2_Attribute (16-17)" xfId="16992" xr:uid="{00000000-0005-0000-0000-000045860000}"/>
    <cellStyle name="Note 3 6 3" xfId="16993" xr:uid="{00000000-0005-0000-0000-000046860000}"/>
    <cellStyle name="Note 3 6 3 2" xfId="30340" xr:uid="{00000000-0005-0000-0000-000047860000}"/>
    <cellStyle name="Note 3 6 3_CountryRegionMap" xfId="36232" xr:uid="{00000000-0005-0000-0000-000048860000}"/>
    <cellStyle name="Note 3 6 4" xfId="30341" xr:uid="{00000000-0005-0000-0000-000049860000}"/>
    <cellStyle name="Note 3 6 5" xfId="30342" xr:uid="{00000000-0005-0000-0000-00004A860000}"/>
    <cellStyle name="Note 3 6 6" xfId="30343" xr:uid="{00000000-0005-0000-0000-00004B860000}"/>
    <cellStyle name="Note 3 6 7" xfId="30344" xr:uid="{00000000-0005-0000-0000-00004C860000}"/>
    <cellStyle name="Note 3 6_Attribute (16-17)" xfId="16994" xr:uid="{00000000-0005-0000-0000-00004D860000}"/>
    <cellStyle name="Note 3 7" xfId="16995" xr:uid="{00000000-0005-0000-0000-00004E860000}"/>
    <cellStyle name="Note 3 7 2" xfId="16996" xr:uid="{00000000-0005-0000-0000-00004F860000}"/>
    <cellStyle name="Note 3 7 2 2" xfId="16997" xr:uid="{00000000-0005-0000-0000-000050860000}"/>
    <cellStyle name="Note 3 7 2 2 2" xfId="30345" xr:uid="{00000000-0005-0000-0000-000051860000}"/>
    <cellStyle name="Note 3 7 2 2_CountryRegionMap" xfId="36233" xr:uid="{00000000-0005-0000-0000-000052860000}"/>
    <cellStyle name="Note 3 7 2 3" xfId="16998" xr:uid="{00000000-0005-0000-0000-000053860000}"/>
    <cellStyle name="Note 3 7 2 3 2" xfId="30346" xr:uid="{00000000-0005-0000-0000-000054860000}"/>
    <cellStyle name="Note 3 7 2 3_CountryRegionMap" xfId="36234" xr:uid="{00000000-0005-0000-0000-000055860000}"/>
    <cellStyle name="Note 3 7 2 4" xfId="30347" xr:uid="{00000000-0005-0000-0000-000056860000}"/>
    <cellStyle name="Note 3 7 2_Attribute (16-17)" xfId="16999" xr:uid="{00000000-0005-0000-0000-000057860000}"/>
    <cellStyle name="Note 3 7 3" xfId="17000" xr:uid="{00000000-0005-0000-0000-000058860000}"/>
    <cellStyle name="Note 3 7 3 2" xfId="30348" xr:uid="{00000000-0005-0000-0000-000059860000}"/>
    <cellStyle name="Note 3 7 3_CountryRegionMap" xfId="36235" xr:uid="{00000000-0005-0000-0000-00005A860000}"/>
    <cellStyle name="Note 3 7 4" xfId="30349" xr:uid="{00000000-0005-0000-0000-00005B860000}"/>
    <cellStyle name="Note 3 7 5" xfId="30350" xr:uid="{00000000-0005-0000-0000-00005C860000}"/>
    <cellStyle name="Note 3 7 6" xfId="30351" xr:uid="{00000000-0005-0000-0000-00005D860000}"/>
    <cellStyle name="Note 3 7 7" xfId="30352" xr:uid="{00000000-0005-0000-0000-00005E860000}"/>
    <cellStyle name="Note 3 7_Attribute (16-17)" xfId="17001" xr:uid="{00000000-0005-0000-0000-00005F860000}"/>
    <cellStyle name="Note 3 8" xfId="17002" xr:uid="{00000000-0005-0000-0000-000060860000}"/>
    <cellStyle name="Note 3 8 2" xfId="17003" xr:uid="{00000000-0005-0000-0000-000061860000}"/>
    <cellStyle name="Note 3 8 2 2" xfId="17004" xr:uid="{00000000-0005-0000-0000-000062860000}"/>
    <cellStyle name="Note 3 8 2 2 2" xfId="30353" xr:uid="{00000000-0005-0000-0000-000063860000}"/>
    <cellStyle name="Note 3 8 2 2_CountryRegionMap" xfId="36236" xr:uid="{00000000-0005-0000-0000-000064860000}"/>
    <cellStyle name="Note 3 8 2 3" xfId="17005" xr:uid="{00000000-0005-0000-0000-000065860000}"/>
    <cellStyle name="Note 3 8 2 3 2" xfId="30354" xr:uid="{00000000-0005-0000-0000-000066860000}"/>
    <cellStyle name="Note 3 8 2 3_CountryRegionMap" xfId="36237" xr:uid="{00000000-0005-0000-0000-000067860000}"/>
    <cellStyle name="Note 3 8 2 4" xfId="30355" xr:uid="{00000000-0005-0000-0000-000068860000}"/>
    <cellStyle name="Note 3 8 2_Attribute (16-17)" xfId="17006" xr:uid="{00000000-0005-0000-0000-000069860000}"/>
    <cellStyle name="Note 3 8 3" xfId="17007" xr:uid="{00000000-0005-0000-0000-00006A860000}"/>
    <cellStyle name="Note 3 8 3 2" xfId="30356" xr:uid="{00000000-0005-0000-0000-00006B860000}"/>
    <cellStyle name="Note 3 8 3_CountryRegionMap" xfId="36238" xr:uid="{00000000-0005-0000-0000-00006C860000}"/>
    <cellStyle name="Note 3 8 4" xfId="30357" xr:uid="{00000000-0005-0000-0000-00006D860000}"/>
    <cellStyle name="Note 3 8 5" xfId="30358" xr:uid="{00000000-0005-0000-0000-00006E860000}"/>
    <cellStyle name="Note 3 8 6" xfId="30359" xr:uid="{00000000-0005-0000-0000-00006F860000}"/>
    <cellStyle name="Note 3 8 7" xfId="30360" xr:uid="{00000000-0005-0000-0000-000070860000}"/>
    <cellStyle name="Note 3 8_Attribute (16-17)" xfId="17008" xr:uid="{00000000-0005-0000-0000-000071860000}"/>
    <cellStyle name="Note 3 9" xfId="17009" xr:uid="{00000000-0005-0000-0000-000072860000}"/>
    <cellStyle name="Note 3 9 2" xfId="17010" xr:uid="{00000000-0005-0000-0000-000073860000}"/>
    <cellStyle name="Note 3 9 2 2" xfId="17011" xr:uid="{00000000-0005-0000-0000-000074860000}"/>
    <cellStyle name="Note 3 9 2 2 2" xfId="30361" xr:uid="{00000000-0005-0000-0000-000075860000}"/>
    <cellStyle name="Note 3 9 2 2_CountryRegionMap" xfId="36239" xr:uid="{00000000-0005-0000-0000-000076860000}"/>
    <cellStyle name="Note 3 9 2 3" xfId="17012" xr:uid="{00000000-0005-0000-0000-000077860000}"/>
    <cellStyle name="Note 3 9 2 3 2" xfId="30362" xr:uid="{00000000-0005-0000-0000-000078860000}"/>
    <cellStyle name="Note 3 9 2 3_CountryRegionMap" xfId="36240" xr:uid="{00000000-0005-0000-0000-000079860000}"/>
    <cellStyle name="Note 3 9 2 4" xfId="30363" xr:uid="{00000000-0005-0000-0000-00007A860000}"/>
    <cellStyle name="Note 3 9 2_Attribute (16-17)" xfId="17013" xr:uid="{00000000-0005-0000-0000-00007B860000}"/>
    <cellStyle name="Note 3 9 3" xfId="17014" xr:uid="{00000000-0005-0000-0000-00007C860000}"/>
    <cellStyle name="Note 3 9 3 2" xfId="30364" xr:uid="{00000000-0005-0000-0000-00007D860000}"/>
    <cellStyle name="Note 3 9 3_CountryRegionMap" xfId="36241" xr:uid="{00000000-0005-0000-0000-00007E860000}"/>
    <cellStyle name="Note 3 9 4" xfId="30365" xr:uid="{00000000-0005-0000-0000-00007F860000}"/>
    <cellStyle name="Note 3 9_Attribute (16-17)" xfId="17015" xr:uid="{00000000-0005-0000-0000-000080860000}"/>
    <cellStyle name="Note 3_Attribute" xfId="18101" xr:uid="{00000000-0005-0000-0000-000081860000}"/>
    <cellStyle name="Note 4" xfId="192" xr:uid="{00000000-0005-0000-0000-000082860000}"/>
    <cellStyle name="Note 5" xfId="138" xr:uid="{00000000-0005-0000-0000-000083860000}"/>
    <cellStyle name="Note 5 10" xfId="17016" xr:uid="{00000000-0005-0000-0000-000084860000}"/>
    <cellStyle name="Note 5 10 2" xfId="17017" xr:uid="{00000000-0005-0000-0000-000085860000}"/>
    <cellStyle name="Note 5 10 2 2" xfId="17018" xr:uid="{00000000-0005-0000-0000-000086860000}"/>
    <cellStyle name="Note 5 10 2 2 2" xfId="30366" xr:uid="{00000000-0005-0000-0000-000087860000}"/>
    <cellStyle name="Note 5 10 2 2_CountryRegionMap" xfId="36242" xr:uid="{00000000-0005-0000-0000-000088860000}"/>
    <cellStyle name="Note 5 10 2 3" xfId="17019" xr:uid="{00000000-0005-0000-0000-000089860000}"/>
    <cellStyle name="Note 5 10 2 3 2" xfId="30367" xr:uid="{00000000-0005-0000-0000-00008A860000}"/>
    <cellStyle name="Note 5 10 2 3_CountryRegionMap" xfId="36243" xr:uid="{00000000-0005-0000-0000-00008B860000}"/>
    <cellStyle name="Note 5 10 2 4" xfId="30368" xr:uid="{00000000-0005-0000-0000-00008C860000}"/>
    <cellStyle name="Note 5 10 2_Attribute (16-17)" xfId="17020" xr:uid="{00000000-0005-0000-0000-00008D860000}"/>
    <cellStyle name="Note 5 10 3" xfId="17021" xr:uid="{00000000-0005-0000-0000-00008E860000}"/>
    <cellStyle name="Note 5 10 3 2" xfId="30369" xr:uid="{00000000-0005-0000-0000-00008F860000}"/>
    <cellStyle name="Note 5 10 3_CountryRegionMap" xfId="36244" xr:uid="{00000000-0005-0000-0000-000090860000}"/>
    <cellStyle name="Note 5 10 4" xfId="17022" xr:uid="{00000000-0005-0000-0000-000091860000}"/>
    <cellStyle name="Note 5 10 4 2" xfId="30370" xr:uid="{00000000-0005-0000-0000-000092860000}"/>
    <cellStyle name="Note 5 10 4_CountryRegionMap" xfId="36245" xr:uid="{00000000-0005-0000-0000-000093860000}"/>
    <cellStyle name="Note 5 10 5" xfId="30371" xr:uid="{00000000-0005-0000-0000-000094860000}"/>
    <cellStyle name="Note 5 10_Attribute (16-17)" xfId="17023" xr:uid="{00000000-0005-0000-0000-000095860000}"/>
    <cellStyle name="Note 5 11" xfId="17024" xr:uid="{00000000-0005-0000-0000-000096860000}"/>
    <cellStyle name="Note 5 11 2" xfId="17025" xr:uid="{00000000-0005-0000-0000-000097860000}"/>
    <cellStyle name="Note 5 11 2 2" xfId="30372" xr:uid="{00000000-0005-0000-0000-000098860000}"/>
    <cellStyle name="Note 5 11 2_CountryRegionMap" xfId="36246" xr:uid="{00000000-0005-0000-0000-000099860000}"/>
    <cellStyle name="Note 5 11 3" xfId="17026" xr:uid="{00000000-0005-0000-0000-00009A860000}"/>
    <cellStyle name="Note 5 11 3 2" xfId="30373" xr:uid="{00000000-0005-0000-0000-00009B860000}"/>
    <cellStyle name="Note 5 11 3_CountryRegionMap" xfId="36247" xr:uid="{00000000-0005-0000-0000-00009C860000}"/>
    <cellStyle name="Note 5 11 4" xfId="30374" xr:uid="{00000000-0005-0000-0000-00009D860000}"/>
    <cellStyle name="Note 5 11_Attribute (16-17)" xfId="17027" xr:uid="{00000000-0005-0000-0000-00009E860000}"/>
    <cellStyle name="Note 5 12" xfId="17028" xr:uid="{00000000-0005-0000-0000-00009F860000}"/>
    <cellStyle name="Note 5 12 2" xfId="30375" xr:uid="{00000000-0005-0000-0000-0000A0860000}"/>
    <cellStyle name="Note 5 12_CountryRegionMap" xfId="36248" xr:uid="{00000000-0005-0000-0000-0000A1860000}"/>
    <cellStyle name="Note 5 13" xfId="30376" xr:uid="{00000000-0005-0000-0000-0000A2860000}"/>
    <cellStyle name="Note 5 14" xfId="30377" xr:uid="{00000000-0005-0000-0000-0000A3860000}"/>
    <cellStyle name="Note 5 15" xfId="30378" xr:uid="{00000000-0005-0000-0000-0000A4860000}"/>
    <cellStyle name="Note 5 16" xfId="30379" xr:uid="{00000000-0005-0000-0000-0000A5860000}"/>
    <cellStyle name="Note 5 17" xfId="30380" xr:uid="{00000000-0005-0000-0000-0000A6860000}"/>
    <cellStyle name="Note 5 18" xfId="30381" xr:uid="{00000000-0005-0000-0000-0000A7860000}"/>
    <cellStyle name="Note 5 2" xfId="243" xr:uid="{00000000-0005-0000-0000-0000A8860000}"/>
    <cellStyle name="Note 5 2 10" xfId="17029" xr:uid="{00000000-0005-0000-0000-0000A9860000}"/>
    <cellStyle name="Note 5 2 10 2" xfId="17030" xr:uid="{00000000-0005-0000-0000-0000AA860000}"/>
    <cellStyle name="Note 5 2 10 2 2" xfId="30382" xr:uid="{00000000-0005-0000-0000-0000AB860000}"/>
    <cellStyle name="Note 5 2 10 2_CountryRegionMap" xfId="36249" xr:uid="{00000000-0005-0000-0000-0000AC860000}"/>
    <cellStyle name="Note 5 2 10 3" xfId="17031" xr:uid="{00000000-0005-0000-0000-0000AD860000}"/>
    <cellStyle name="Note 5 2 10 3 2" xfId="30383" xr:uid="{00000000-0005-0000-0000-0000AE860000}"/>
    <cellStyle name="Note 5 2 10 3_CountryRegionMap" xfId="36250" xr:uid="{00000000-0005-0000-0000-0000AF860000}"/>
    <cellStyle name="Note 5 2 10 4" xfId="30384" xr:uid="{00000000-0005-0000-0000-0000B0860000}"/>
    <cellStyle name="Note 5 2 10_Attribute (16-17)" xfId="17032" xr:uid="{00000000-0005-0000-0000-0000B1860000}"/>
    <cellStyle name="Note 5 2 11" xfId="17033" xr:uid="{00000000-0005-0000-0000-0000B2860000}"/>
    <cellStyle name="Note 5 2 11 2" xfId="30385" xr:uid="{00000000-0005-0000-0000-0000B3860000}"/>
    <cellStyle name="Note 5 2 11_CountryRegionMap" xfId="36251" xr:uid="{00000000-0005-0000-0000-0000B4860000}"/>
    <cellStyle name="Note 5 2 12" xfId="30386" xr:uid="{00000000-0005-0000-0000-0000B5860000}"/>
    <cellStyle name="Note 5 2 13" xfId="30387" xr:uid="{00000000-0005-0000-0000-0000B6860000}"/>
    <cellStyle name="Note 5 2 14" xfId="30388" xr:uid="{00000000-0005-0000-0000-0000B7860000}"/>
    <cellStyle name="Note 5 2 15" xfId="30389" xr:uid="{00000000-0005-0000-0000-0000B8860000}"/>
    <cellStyle name="Note 5 2 16" xfId="30390" xr:uid="{00000000-0005-0000-0000-0000B9860000}"/>
    <cellStyle name="Note 5 2 17" xfId="30391" xr:uid="{00000000-0005-0000-0000-0000BA860000}"/>
    <cellStyle name="Note 5 2 2" xfId="17034" xr:uid="{00000000-0005-0000-0000-0000BB860000}"/>
    <cellStyle name="Note 5 2 2 10" xfId="30392" xr:uid="{00000000-0005-0000-0000-0000BC860000}"/>
    <cellStyle name="Note 5 2 2 2" xfId="17035" xr:uid="{00000000-0005-0000-0000-0000BD860000}"/>
    <cellStyle name="Note 5 2 2 2 2" xfId="17036" xr:uid="{00000000-0005-0000-0000-0000BE860000}"/>
    <cellStyle name="Note 5 2 2 2 2 2" xfId="17037" xr:uid="{00000000-0005-0000-0000-0000BF860000}"/>
    <cellStyle name="Note 5 2 2 2 2 2 2" xfId="30393" xr:uid="{00000000-0005-0000-0000-0000C0860000}"/>
    <cellStyle name="Note 5 2 2 2 2 2_CountryRegionMap" xfId="36252" xr:uid="{00000000-0005-0000-0000-0000C1860000}"/>
    <cellStyle name="Note 5 2 2 2 2 3" xfId="17038" xr:uid="{00000000-0005-0000-0000-0000C2860000}"/>
    <cellStyle name="Note 5 2 2 2 2 3 2" xfId="30394" xr:uid="{00000000-0005-0000-0000-0000C3860000}"/>
    <cellStyle name="Note 5 2 2 2 2 3_CountryRegionMap" xfId="36253" xr:uid="{00000000-0005-0000-0000-0000C4860000}"/>
    <cellStyle name="Note 5 2 2 2 2 4" xfId="30395" xr:uid="{00000000-0005-0000-0000-0000C5860000}"/>
    <cellStyle name="Note 5 2 2 2 2_Attribute (16-17)" xfId="17039" xr:uid="{00000000-0005-0000-0000-0000C6860000}"/>
    <cellStyle name="Note 5 2 2 2 3" xfId="17040" xr:uid="{00000000-0005-0000-0000-0000C7860000}"/>
    <cellStyle name="Note 5 2 2 2 3 2" xfId="30396" xr:uid="{00000000-0005-0000-0000-0000C8860000}"/>
    <cellStyle name="Note 5 2 2 2 3_CountryRegionMap" xfId="36254" xr:uid="{00000000-0005-0000-0000-0000C9860000}"/>
    <cellStyle name="Note 5 2 2 2 4" xfId="30397" xr:uid="{00000000-0005-0000-0000-0000CA860000}"/>
    <cellStyle name="Note 5 2 2 2 5" xfId="30398" xr:uid="{00000000-0005-0000-0000-0000CB860000}"/>
    <cellStyle name="Note 5 2 2 2 6" xfId="30399" xr:uid="{00000000-0005-0000-0000-0000CC860000}"/>
    <cellStyle name="Note 5 2 2 2 7" xfId="30400" xr:uid="{00000000-0005-0000-0000-0000CD860000}"/>
    <cellStyle name="Note 5 2 2 2_Attribute (16-17)" xfId="17041" xr:uid="{00000000-0005-0000-0000-0000CE860000}"/>
    <cellStyle name="Note 5 2 2 3" xfId="17042" xr:uid="{00000000-0005-0000-0000-0000CF860000}"/>
    <cellStyle name="Note 5 2 2 3 2" xfId="17043" xr:uid="{00000000-0005-0000-0000-0000D0860000}"/>
    <cellStyle name="Note 5 2 2 3 2 2" xfId="17044" xr:uid="{00000000-0005-0000-0000-0000D1860000}"/>
    <cellStyle name="Note 5 2 2 3 2 2 2" xfId="30401" xr:uid="{00000000-0005-0000-0000-0000D2860000}"/>
    <cellStyle name="Note 5 2 2 3 2 2_CountryRegionMap" xfId="36255" xr:uid="{00000000-0005-0000-0000-0000D3860000}"/>
    <cellStyle name="Note 5 2 2 3 2 3" xfId="17045" xr:uid="{00000000-0005-0000-0000-0000D4860000}"/>
    <cellStyle name="Note 5 2 2 3 2 3 2" xfId="30402" xr:uid="{00000000-0005-0000-0000-0000D5860000}"/>
    <cellStyle name="Note 5 2 2 3 2 3_CountryRegionMap" xfId="36256" xr:uid="{00000000-0005-0000-0000-0000D6860000}"/>
    <cellStyle name="Note 5 2 2 3 2 4" xfId="30403" xr:uid="{00000000-0005-0000-0000-0000D7860000}"/>
    <cellStyle name="Note 5 2 2 3 2_Attribute (16-17)" xfId="17046" xr:uid="{00000000-0005-0000-0000-0000D8860000}"/>
    <cellStyle name="Note 5 2 2 3 3" xfId="17047" xr:uid="{00000000-0005-0000-0000-0000D9860000}"/>
    <cellStyle name="Note 5 2 2 3 3 2" xfId="30404" xr:uid="{00000000-0005-0000-0000-0000DA860000}"/>
    <cellStyle name="Note 5 2 2 3 3_CountryRegionMap" xfId="36257" xr:uid="{00000000-0005-0000-0000-0000DB860000}"/>
    <cellStyle name="Note 5 2 2 3 4" xfId="30405" xr:uid="{00000000-0005-0000-0000-0000DC860000}"/>
    <cellStyle name="Note 5 2 2 3 5" xfId="30406" xr:uid="{00000000-0005-0000-0000-0000DD860000}"/>
    <cellStyle name="Note 5 2 2 3 6" xfId="30407" xr:uid="{00000000-0005-0000-0000-0000DE860000}"/>
    <cellStyle name="Note 5 2 2 3 7" xfId="30408" xr:uid="{00000000-0005-0000-0000-0000DF860000}"/>
    <cellStyle name="Note 5 2 2 3_Attribute (16-17)" xfId="17048" xr:uid="{00000000-0005-0000-0000-0000E0860000}"/>
    <cellStyle name="Note 5 2 2 4" xfId="17049" xr:uid="{00000000-0005-0000-0000-0000E1860000}"/>
    <cellStyle name="Note 5 2 2 4 2" xfId="17050" xr:uid="{00000000-0005-0000-0000-0000E2860000}"/>
    <cellStyle name="Note 5 2 2 4 2 2" xfId="17051" xr:uid="{00000000-0005-0000-0000-0000E3860000}"/>
    <cellStyle name="Note 5 2 2 4 2 2 2" xfId="30409" xr:uid="{00000000-0005-0000-0000-0000E4860000}"/>
    <cellStyle name="Note 5 2 2 4 2 2_CountryRegionMap" xfId="36258" xr:uid="{00000000-0005-0000-0000-0000E5860000}"/>
    <cellStyle name="Note 5 2 2 4 2 3" xfId="17052" xr:uid="{00000000-0005-0000-0000-0000E6860000}"/>
    <cellStyle name="Note 5 2 2 4 2 3 2" xfId="30410" xr:uid="{00000000-0005-0000-0000-0000E7860000}"/>
    <cellStyle name="Note 5 2 2 4 2 3_CountryRegionMap" xfId="36259" xr:uid="{00000000-0005-0000-0000-0000E8860000}"/>
    <cellStyle name="Note 5 2 2 4 2 4" xfId="30411" xr:uid="{00000000-0005-0000-0000-0000E9860000}"/>
    <cellStyle name="Note 5 2 2 4 2_Attribute (16-17)" xfId="17053" xr:uid="{00000000-0005-0000-0000-0000EA860000}"/>
    <cellStyle name="Note 5 2 2 4 3" xfId="17054" xr:uid="{00000000-0005-0000-0000-0000EB860000}"/>
    <cellStyle name="Note 5 2 2 4 3 2" xfId="30412" xr:uid="{00000000-0005-0000-0000-0000EC860000}"/>
    <cellStyle name="Note 5 2 2 4 3_CountryRegionMap" xfId="36260" xr:uid="{00000000-0005-0000-0000-0000ED860000}"/>
    <cellStyle name="Note 5 2 2 4 4" xfId="30413" xr:uid="{00000000-0005-0000-0000-0000EE860000}"/>
    <cellStyle name="Note 5 2 2 4 5" xfId="30414" xr:uid="{00000000-0005-0000-0000-0000EF860000}"/>
    <cellStyle name="Note 5 2 2 4 6" xfId="30415" xr:uid="{00000000-0005-0000-0000-0000F0860000}"/>
    <cellStyle name="Note 5 2 2 4 7" xfId="30416" xr:uid="{00000000-0005-0000-0000-0000F1860000}"/>
    <cellStyle name="Note 5 2 2 4_Attribute (16-17)" xfId="17055" xr:uid="{00000000-0005-0000-0000-0000F2860000}"/>
    <cellStyle name="Note 5 2 2 5" xfId="17056" xr:uid="{00000000-0005-0000-0000-0000F3860000}"/>
    <cellStyle name="Note 5 2 2 5 2" xfId="17057" xr:uid="{00000000-0005-0000-0000-0000F4860000}"/>
    <cellStyle name="Note 5 2 2 5 2 2" xfId="17058" xr:uid="{00000000-0005-0000-0000-0000F5860000}"/>
    <cellStyle name="Note 5 2 2 5 2 2 2" xfId="30417" xr:uid="{00000000-0005-0000-0000-0000F6860000}"/>
    <cellStyle name="Note 5 2 2 5 2 2_CountryRegionMap" xfId="36261" xr:uid="{00000000-0005-0000-0000-0000F7860000}"/>
    <cellStyle name="Note 5 2 2 5 2 3" xfId="17059" xr:uid="{00000000-0005-0000-0000-0000F8860000}"/>
    <cellStyle name="Note 5 2 2 5 2 3 2" xfId="30418" xr:uid="{00000000-0005-0000-0000-0000F9860000}"/>
    <cellStyle name="Note 5 2 2 5 2 3_CountryRegionMap" xfId="36262" xr:uid="{00000000-0005-0000-0000-0000FA860000}"/>
    <cellStyle name="Note 5 2 2 5 2 4" xfId="30419" xr:uid="{00000000-0005-0000-0000-0000FB860000}"/>
    <cellStyle name="Note 5 2 2 5 2_Attribute (16-17)" xfId="17060" xr:uid="{00000000-0005-0000-0000-0000FC860000}"/>
    <cellStyle name="Note 5 2 2 5 3" xfId="17061" xr:uid="{00000000-0005-0000-0000-0000FD860000}"/>
    <cellStyle name="Note 5 2 2 5 3 2" xfId="30420" xr:uid="{00000000-0005-0000-0000-0000FE860000}"/>
    <cellStyle name="Note 5 2 2 5 3_CountryRegionMap" xfId="36263" xr:uid="{00000000-0005-0000-0000-0000FF860000}"/>
    <cellStyle name="Note 5 2 2 5 4" xfId="30421" xr:uid="{00000000-0005-0000-0000-000000870000}"/>
    <cellStyle name="Note 5 2 2 5_Attribute (16-17)" xfId="17062" xr:uid="{00000000-0005-0000-0000-000001870000}"/>
    <cellStyle name="Note 5 2 2 6" xfId="17063" xr:uid="{00000000-0005-0000-0000-000002870000}"/>
    <cellStyle name="Note 5 2 2 6 2" xfId="17064" xr:uid="{00000000-0005-0000-0000-000003870000}"/>
    <cellStyle name="Note 5 2 2 6 2 2" xfId="17065" xr:uid="{00000000-0005-0000-0000-000004870000}"/>
    <cellStyle name="Note 5 2 2 6 2 2 2" xfId="30422" xr:uid="{00000000-0005-0000-0000-000005870000}"/>
    <cellStyle name="Note 5 2 2 6 2 2_CountryRegionMap" xfId="36264" xr:uid="{00000000-0005-0000-0000-000006870000}"/>
    <cellStyle name="Note 5 2 2 6 2 3" xfId="17066" xr:uid="{00000000-0005-0000-0000-000007870000}"/>
    <cellStyle name="Note 5 2 2 6 2 3 2" xfId="30423" xr:uid="{00000000-0005-0000-0000-000008870000}"/>
    <cellStyle name="Note 5 2 2 6 2 3_CountryRegionMap" xfId="36265" xr:uid="{00000000-0005-0000-0000-000009870000}"/>
    <cellStyle name="Note 5 2 2 6 2 4" xfId="30424" xr:uid="{00000000-0005-0000-0000-00000A870000}"/>
    <cellStyle name="Note 5 2 2 6 2_Attribute (16-17)" xfId="17067" xr:uid="{00000000-0005-0000-0000-00000B870000}"/>
    <cellStyle name="Note 5 2 2 6 3" xfId="17068" xr:uid="{00000000-0005-0000-0000-00000C870000}"/>
    <cellStyle name="Note 5 2 2 6 3 2" xfId="30425" xr:uid="{00000000-0005-0000-0000-00000D870000}"/>
    <cellStyle name="Note 5 2 2 6 3_CountryRegionMap" xfId="36266" xr:uid="{00000000-0005-0000-0000-00000E870000}"/>
    <cellStyle name="Note 5 2 2 6 4" xfId="30426" xr:uid="{00000000-0005-0000-0000-00000F870000}"/>
    <cellStyle name="Note 5 2 2 6_Attribute (16-17)" xfId="17069" xr:uid="{00000000-0005-0000-0000-000010870000}"/>
    <cellStyle name="Note 5 2 2 7" xfId="17070" xr:uid="{00000000-0005-0000-0000-000011870000}"/>
    <cellStyle name="Note 5 2 2 7 2" xfId="17071" xr:uid="{00000000-0005-0000-0000-000012870000}"/>
    <cellStyle name="Note 5 2 2 7 2 2" xfId="17072" xr:uid="{00000000-0005-0000-0000-000013870000}"/>
    <cellStyle name="Note 5 2 2 7 2 2 2" xfId="30427" xr:uid="{00000000-0005-0000-0000-000014870000}"/>
    <cellStyle name="Note 5 2 2 7 2 2_CountryRegionMap" xfId="36267" xr:uid="{00000000-0005-0000-0000-000015870000}"/>
    <cellStyle name="Note 5 2 2 7 2 3" xfId="17073" xr:uid="{00000000-0005-0000-0000-000016870000}"/>
    <cellStyle name="Note 5 2 2 7 2 3 2" xfId="30428" xr:uid="{00000000-0005-0000-0000-000017870000}"/>
    <cellStyle name="Note 5 2 2 7 2 3_CountryRegionMap" xfId="36268" xr:uid="{00000000-0005-0000-0000-000018870000}"/>
    <cellStyle name="Note 5 2 2 7 2 4" xfId="30429" xr:uid="{00000000-0005-0000-0000-000019870000}"/>
    <cellStyle name="Note 5 2 2 7 2_Attribute (16-17)" xfId="17074" xr:uid="{00000000-0005-0000-0000-00001A870000}"/>
    <cellStyle name="Note 5 2 2 7 3" xfId="17075" xr:uid="{00000000-0005-0000-0000-00001B870000}"/>
    <cellStyle name="Note 5 2 2 7 3 2" xfId="30430" xr:uid="{00000000-0005-0000-0000-00001C870000}"/>
    <cellStyle name="Note 5 2 2 7 3_CountryRegionMap" xfId="36269" xr:uid="{00000000-0005-0000-0000-00001D870000}"/>
    <cellStyle name="Note 5 2 2 7 4" xfId="17076" xr:uid="{00000000-0005-0000-0000-00001E870000}"/>
    <cellStyle name="Note 5 2 2 7 4 2" xfId="30431" xr:uid="{00000000-0005-0000-0000-00001F870000}"/>
    <cellStyle name="Note 5 2 2 7 4_CountryRegionMap" xfId="36270" xr:uid="{00000000-0005-0000-0000-000020870000}"/>
    <cellStyle name="Note 5 2 2 7 5" xfId="30432" xr:uid="{00000000-0005-0000-0000-000021870000}"/>
    <cellStyle name="Note 5 2 2 7_Attribute (16-17)" xfId="17077" xr:uid="{00000000-0005-0000-0000-000022870000}"/>
    <cellStyle name="Note 5 2 2 8" xfId="17078" xr:uid="{00000000-0005-0000-0000-000023870000}"/>
    <cellStyle name="Note 5 2 2 8 2" xfId="17079" xr:uid="{00000000-0005-0000-0000-000024870000}"/>
    <cellStyle name="Note 5 2 2 8 2 2" xfId="30433" xr:uid="{00000000-0005-0000-0000-000025870000}"/>
    <cellStyle name="Note 5 2 2 8 2_CountryRegionMap" xfId="36271" xr:uid="{00000000-0005-0000-0000-000026870000}"/>
    <cellStyle name="Note 5 2 2 8 3" xfId="17080" xr:uid="{00000000-0005-0000-0000-000027870000}"/>
    <cellStyle name="Note 5 2 2 8 3 2" xfId="30434" xr:uid="{00000000-0005-0000-0000-000028870000}"/>
    <cellStyle name="Note 5 2 2 8 3_CountryRegionMap" xfId="36272" xr:uid="{00000000-0005-0000-0000-000029870000}"/>
    <cellStyle name="Note 5 2 2 8 4" xfId="30435" xr:uid="{00000000-0005-0000-0000-00002A870000}"/>
    <cellStyle name="Note 5 2 2 8_Attribute (16-17)" xfId="17081" xr:uid="{00000000-0005-0000-0000-00002B870000}"/>
    <cellStyle name="Note 5 2 2 9" xfId="17082" xr:uid="{00000000-0005-0000-0000-00002C870000}"/>
    <cellStyle name="Note 5 2 2 9 2" xfId="30436" xr:uid="{00000000-0005-0000-0000-00002D870000}"/>
    <cellStyle name="Note 5 2 2 9_CountryRegionMap" xfId="36273" xr:uid="{00000000-0005-0000-0000-00002E870000}"/>
    <cellStyle name="Note 5 2 2_Attribute (16-17)" xfId="17083" xr:uid="{00000000-0005-0000-0000-00002F870000}"/>
    <cellStyle name="Note 5 2 3" xfId="17084" xr:uid="{00000000-0005-0000-0000-000030870000}"/>
    <cellStyle name="Note 5 2 3 10" xfId="30437" xr:uid="{00000000-0005-0000-0000-000031870000}"/>
    <cellStyle name="Note 5 2 3 2" xfId="17085" xr:uid="{00000000-0005-0000-0000-000032870000}"/>
    <cellStyle name="Note 5 2 3 2 2" xfId="17086" xr:uid="{00000000-0005-0000-0000-000033870000}"/>
    <cellStyle name="Note 5 2 3 2 2 2" xfId="17087" xr:uid="{00000000-0005-0000-0000-000034870000}"/>
    <cellStyle name="Note 5 2 3 2 2 2 2" xfId="30438" xr:uid="{00000000-0005-0000-0000-000035870000}"/>
    <cellStyle name="Note 5 2 3 2 2 2_CountryRegionMap" xfId="36274" xr:uid="{00000000-0005-0000-0000-000036870000}"/>
    <cellStyle name="Note 5 2 3 2 2 3" xfId="17088" xr:uid="{00000000-0005-0000-0000-000037870000}"/>
    <cellStyle name="Note 5 2 3 2 2 3 2" xfId="30439" xr:uid="{00000000-0005-0000-0000-000038870000}"/>
    <cellStyle name="Note 5 2 3 2 2 3_CountryRegionMap" xfId="36275" xr:uid="{00000000-0005-0000-0000-000039870000}"/>
    <cellStyle name="Note 5 2 3 2 2 4" xfId="30440" xr:uid="{00000000-0005-0000-0000-00003A870000}"/>
    <cellStyle name="Note 5 2 3 2 2_Attribute (16-17)" xfId="17089" xr:uid="{00000000-0005-0000-0000-00003B870000}"/>
    <cellStyle name="Note 5 2 3 2 3" xfId="17090" xr:uid="{00000000-0005-0000-0000-00003C870000}"/>
    <cellStyle name="Note 5 2 3 2 3 2" xfId="30441" xr:uid="{00000000-0005-0000-0000-00003D870000}"/>
    <cellStyle name="Note 5 2 3 2 3_CountryRegionMap" xfId="36276" xr:uid="{00000000-0005-0000-0000-00003E870000}"/>
    <cellStyle name="Note 5 2 3 2 4" xfId="30442" xr:uid="{00000000-0005-0000-0000-00003F870000}"/>
    <cellStyle name="Note 5 2 3 2 5" xfId="30443" xr:uid="{00000000-0005-0000-0000-000040870000}"/>
    <cellStyle name="Note 5 2 3 2 6" xfId="30444" xr:uid="{00000000-0005-0000-0000-000041870000}"/>
    <cellStyle name="Note 5 2 3 2 7" xfId="30445" xr:uid="{00000000-0005-0000-0000-000042870000}"/>
    <cellStyle name="Note 5 2 3 2_Attribute (16-17)" xfId="17091" xr:uid="{00000000-0005-0000-0000-000043870000}"/>
    <cellStyle name="Note 5 2 3 3" xfId="17092" xr:uid="{00000000-0005-0000-0000-000044870000}"/>
    <cellStyle name="Note 5 2 3 3 2" xfId="17093" xr:uid="{00000000-0005-0000-0000-000045870000}"/>
    <cellStyle name="Note 5 2 3 3 2 2" xfId="17094" xr:uid="{00000000-0005-0000-0000-000046870000}"/>
    <cellStyle name="Note 5 2 3 3 2 2 2" xfId="30446" xr:uid="{00000000-0005-0000-0000-000047870000}"/>
    <cellStyle name="Note 5 2 3 3 2 2_CountryRegionMap" xfId="36277" xr:uid="{00000000-0005-0000-0000-000048870000}"/>
    <cellStyle name="Note 5 2 3 3 2 3" xfId="17095" xr:uid="{00000000-0005-0000-0000-000049870000}"/>
    <cellStyle name="Note 5 2 3 3 2 3 2" xfId="30447" xr:uid="{00000000-0005-0000-0000-00004A870000}"/>
    <cellStyle name="Note 5 2 3 3 2 3_CountryRegionMap" xfId="36278" xr:uid="{00000000-0005-0000-0000-00004B870000}"/>
    <cellStyle name="Note 5 2 3 3 2 4" xfId="30448" xr:uid="{00000000-0005-0000-0000-00004C870000}"/>
    <cellStyle name="Note 5 2 3 3 2_Attribute (16-17)" xfId="17096" xr:uid="{00000000-0005-0000-0000-00004D870000}"/>
    <cellStyle name="Note 5 2 3 3 3" xfId="17097" xr:uid="{00000000-0005-0000-0000-00004E870000}"/>
    <cellStyle name="Note 5 2 3 3 3 2" xfId="30449" xr:uid="{00000000-0005-0000-0000-00004F870000}"/>
    <cellStyle name="Note 5 2 3 3 3_CountryRegionMap" xfId="36279" xr:uid="{00000000-0005-0000-0000-000050870000}"/>
    <cellStyle name="Note 5 2 3 3 4" xfId="30450" xr:uid="{00000000-0005-0000-0000-000051870000}"/>
    <cellStyle name="Note 5 2 3 3 5" xfId="30451" xr:uid="{00000000-0005-0000-0000-000052870000}"/>
    <cellStyle name="Note 5 2 3 3 6" xfId="30452" xr:uid="{00000000-0005-0000-0000-000053870000}"/>
    <cellStyle name="Note 5 2 3 3 7" xfId="30453" xr:uid="{00000000-0005-0000-0000-000054870000}"/>
    <cellStyle name="Note 5 2 3 3_Attribute (16-17)" xfId="17098" xr:uid="{00000000-0005-0000-0000-000055870000}"/>
    <cellStyle name="Note 5 2 3 4" xfId="17099" xr:uid="{00000000-0005-0000-0000-000056870000}"/>
    <cellStyle name="Note 5 2 3 4 2" xfId="17100" xr:uid="{00000000-0005-0000-0000-000057870000}"/>
    <cellStyle name="Note 5 2 3 4 2 2" xfId="17101" xr:uid="{00000000-0005-0000-0000-000058870000}"/>
    <cellStyle name="Note 5 2 3 4 2 2 2" xfId="30454" xr:uid="{00000000-0005-0000-0000-000059870000}"/>
    <cellStyle name="Note 5 2 3 4 2 2_CountryRegionMap" xfId="36280" xr:uid="{00000000-0005-0000-0000-00005A870000}"/>
    <cellStyle name="Note 5 2 3 4 2 3" xfId="17102" xr:uid="{00000000-0005-0000-0000-00005B870000}"/>
    <cellStyle name="Note 5 2 3 4 2 3 2" xfId="30455" xr:uid="{00000000-0005-0000-0000-00005C870000}"/>
    <cellStyle name="Note 5 2 3 4 2 3_CountryRegionMap" xfId="36281" xr:uid="{00000000-0005-0000-0000-00005D870000}"/>
    <cellStyle name="Note 5 2 3 4 2 4" xfId="30456" xr:uid="{00000000-0005-0000-0000-00005E870000}"/>
    <cellStyle name="Note 5 2 3 4 2_Attribute (16-17)" xfId="17103" xr:uid="{00000000-0005-0000-0000-00005F870000}"/>
    <cellStyle name="Note 5 2 3 4 3" xfId="17104" xr:uid="{00000000-0005-0000-0000-000060870000}"/>
    <cellStyle name="Note 5 2 3 4 3 2" xfId="30457" xr:uid="{00000000-0005-0000-0000-000061870000}"/>
    <cellStyle name="Note 5 2 3 4 3_CountryRegionMap" xfId="36282" xr:uid="{00000000-0005-0000-0000-000062870000}"/>
    <cellStyle name="Note 5 2 3 4 4" xfId="30458" xr:uid="{00000000-0005-0000-0000-000063870000}"/>
    <cellStyle name="Note 5 2 3 4 5" xfId="30459" xr:uid="{00000000-0005-0000-0000-000064870000}"/>
    <cellStyle name="Note 5 2 3 4 6" xfId="30460" xr:uid="{00000000-0005-0000-0000-000065870000}"/>
    <cellStyle name="Note 5 2 3 4 7" xfId="30461" xr:uid="{00000000-0005-0000-0000-000066870000}"/>
    <cellStyle name="Note 5 2 3 4_Attribute (16-17)" xfId="17105" xr:uid="{00000000-0005-0000-0000-000067870000}"/>
    <cellStyle name="Note 5 2 3 5" xfId="17106" xr:uid="{00000000-0005-0000-0000-000068870000}"/>
    <cellStyle name="Note 5 2 3 5 2" xfId="17107" xr:uid="{00000000-0005-0000-0000-000069870000}"/>
    <cellStyle name="Note 5 2 3 5 2 2" xfId="17108" xr:uid="{00000000-0005-0000-0000-00006A870000}"/>
    <cellStyle name="Note 5 2 3 5 2 2 2" xfId="30462" xr:uid="{00000000-0005-0000-0000-00006B870000}"/>
    <cellStyle name="Note 5 2 3 5 2 2_CountryRegionMap" xfId="36283" xr:uid="{00000000-0005-0000-0000-00006C870000}"/>
    <cellStyle name="Note 5 2 3 5 2 3" xfId="17109" xr:uid="{00000000-0005-0000-0000-00006D870000}"/>
    <cellStyle name="Note 5 2 3 5 2 3 2" xfId="30463" xr:uid="{00000000-0005-0000-0000-00006E870000}"/>
    <cellStyle name="Note 5 2 3 5 2 3_CountryRegionMap" xfId="36284" xr:uid="{00000000-0005-0000-0000-00006F870000}"/>
    <cellStyle name="Note 5 2 3 5 2 4" xfId="30464" xr:uid="{00000000-0005-0000-0000-000070870000}"/>
    <cellStyle name="Note 5 2 3 5 2_Attribute (16-17)" xfId="17110" xr:uid="{00000000-0005-0000-0000-000071870000}"/>
    <cellStyle name="Note 5 2 3 5 3" xfId="17111" xr:uid="{00000000-0005-0000-0000-000072870000}"/>
    <cellStyle name="Note 5 2 3 5 3 2" xfId="30465" xr:uid="{00000000-0005-0000-0000-000073870000}"/>
    <cellStyle name="Note 5 2 3 5 3_CountryRegionMap" xfId="36285" xr:uid="{00000000-0005-0000-0000-000074870000}"/>
    <cellStyle name="Note 5 2 3 5 4" xfId="30466" xr:uid="{00000000-0005-0000-0000-000075870000}"/>
    <cellStyle name="Note 5 2 3 5_Attribute (16-17)" xfId="17112" xr:uid="{00000000-0005-0000-0000-000076870000}"/>
    <cellStyle name="Note 5 2 3 6" xfId="17113" xr:uid="{00000000-0005-0000-0000-000077870000}"/>
    <cellStyle name="Note 5 2 3 6 2" xfId="17114" xr:uid="{00000000-0005-0000-0000-000078870000}"/>
    <cellStyle name="Note 5 2 3 6 2 2" xfId="17115" xr:uid="{00000000-0005-0000-0000-000079870000}"/>
    <cellStyle name="Note 5 2 3 6 2 2 2" xfId="30467" xr:uid="{00000000-0005-0000-0000-00007A870000}"/>
    <cellStyle name="Note 5 2 3 6 2 2_CountryRegionMap" xfId="36286" xr:uid="{00000000-0005-0000-0000-00007B870000}"/>
    <cellStyle name="Note 5 2 3 6 2 3" xfId="17116" xr:uid="{00000000-0005-0000-0000-00007C870000}"/>
    <cellStyle name="Note 5 2 3 6 2 3 2" xfId="30468" xr:uid="{00000000-0005-0000-0000-00007D870000}"/>
    <cellStyle name="Note 5 2 3 6 2 3_CountryRegionMap" xfId="36287" xr:uid="{00000000-0005-0000-0000-00007E870000}"/>
    <cellStyle name="Note 5 2 3 6 2 4" xfId="30469" xr:uid="{00000000-0005-0000-0000-00007F870000}"/>
    <cellStyle name="Note 5 2 3 6 2_Attribute (16-17)" xfId="17117" xr:uid="{00000000-0005-0000-0000-000080870000}"/>
    <cellStyle name="Note 5 2 3 6 3" xfId="17118" xr:uid="{00000000-0005-0000-0000-000081870000}"/>
    <cellStyle name="Note 5 2 3 6 3 2" xfId="30470" xr:uid="{00000000-0005-0000-0000-000082870000}"/>
    <cellStyle name="Note 5 2 3 6 3_CountryRegionMap" xfId="36288" xr:uid="{00000000-0005-0000-0000-000083870000}"/>
    <cellStyle name="Note 5 2 3 6 4" xfId="30471" xr:uid="{00000000-0005-0000-0000-000084870000}"/>
    <cellStyle name="Note 5 2 3 6_Attribute (16-17)" xfId="17119" xr:uid="{00000000-0005-0000-0000-000085870000}"/>
    <cellStyle name="Note 5 2 3 7" xfId="17120" xr:uid="{00000000-0005-0000-0000-000086870000}"/>
    <cellStyle name="Note 5 2 3 7 2" xfId="17121" xr:uid="{00000000-0005-0000-0000-000087870000}"/>
    <cellStyle name="Note 5 2 3 7 2 2" xfId="17122" xr:uid="{00000000-0005-0000-0000-000088870000}"/>
    <cellStyle name="Note 5 2 3 7 2 2 2" xfId="30472" xr:uid="{00000000-0005-0000-0000-000089870000}"/>
    <cellStyle name="Note 5 2 3 7 2 2_CountryRegionMap" xfId="36289" xr:uid="{00000000-0005-0000-0000-00008A870000}"/>
    <cellStyle name="Note 5 2 3 7 2 3" xfId="17123" xr:uid="{00000000-0005-0000-0000-00008B870000}"/>
    <cellStyle name="Note 5 2 3 7 2 3 2" xfId="30473" xr:uid="{00000000-0005-0000-0000-00008C870000}"/>
    <cellStyle name="Note 5 2 3 7 2 3_CountryRegionMap" xfId="36290" xr:uid="{00000000-0005-0000-0000-00008D870000}"/>
    <cellStyle name="Note 5 2 3 7 2 4" xfId="30474" xr:uid="{00000000-0005-0000-0000-00008E870000}"/>
    <cellStyle name="Note 5 2 3 7 2_Attribute (16-17)" xfId="17124" xr:uid="{00000000-0005-0000-0000-00008F870000}"/>
    <cellStyle name="Note 5 2 3 7 3" xfId="17125" xr:uid="{00000000-0005-0000-0000-000090870000}"/>
    <cellStyle name="Note 5 2 3 7 3 2" xfId="30475" xr:uid="{00000000-0005-0000-0000-000091870000}"/>
    <cellStyle name="Note 5 2 3 7 3_CountryRegionMap" xfId="36291" xr:uid="{00000000-0005-0000-0000-000092870000}"/>
    <cellStyle name="Note 5 2 3 7 4" xfId="17126" xr:uid="{00000000-0005-0000-0000-000093870000}"/>
    <cellStyle name="Note 5 2 3 7 4 2" xfId="30476" xr:uid="{00000000-0005-0000-0000-000094870000}"/>
    <cellStyle name="Note 5 2 3 7 4_CountryRegionMap" xfId="36292" xr:uid="{00000000-0005-0000-0000-000095870000}"/>
    <cellStyle name="Note 5 2 3 7 5" xfId="30477" xr:uid="{00000000-0005-0000-0000-000096870000}"/>
    <cellStyle name="Note 5 2 3 7_Attribute (16-17)" xfId="17127" xr:uid="{00000000-0005-0000-0000-000097870000}"/>
    <cellStyle name="Note 5 2 3 8" xfId="17128" xr:uid="{00000000-0005-0000-0000-000098870000}"/>
    <cellStyle name="Note 5 2 3 8 2" xfId="17129" xr:uid="{00000000-0005-0000-0000-000099870000}"/>
    <cellStyle name="Note 5 2 3 8 2 2" xfId="30478" xr:uid="{00000000-0005-0000-0000-00009A870000}"/>
    <cellStyle name="Note 5 2 3 8 2_CountryRegionMap" xfId="36293" xr:uid="{00000000-0005-0000-0000-00009B870000}"/>
    <cellStyle name="Note 5 2 3 8 3" xfId="17130" xr:uid="{00000000-0005-0000-0000-00009C870000}"/>
    <cellStyle name="Note 5 2 3 8 3 2" xfId="30479" xr:uid="{00000000-0005-0000-0000-00009D870000}"/>
    <cellStyle name="Note 5 2 3 8 3_CountryRegionMap" xfId="36294" xr:uid="{00000000-0005-0000-0000-00009E870000}"/>
    <cellStyle name="Note 5 2 3 8 4" xfId="30480" xr:uid="{00000000-0005-0000-0000-00009F870000}"/>
    <cellStyle name="Note 5 2 3 8_Attribute (16-17)" xfId="17131" xr:uid="{00000000-0005-0000-0000-0000A0870000}"/>
    <cellStyle name="Note 5 2 3 9" xfId="17132" xr:uid="{00000000-0005-0000-0000-0000A1870000}"/>
    <cellStyle name="Note 5 2 3 9 2" xfId="30481" xr:uid="{00000000-0005-0000-0000-0000A2870000}"/>
    <cellStyle name="Note 5 2 3 9_CountryRegionMap" xfId="36295" xr:uid="{00000000-0005-0000-0000-0000A3870000}"/>
    <cellStyle name="Note 5 2 3_Attribute (16-17)" xfId="17133" xr:uid="{00000000-0005-0000-0000-0000A4870000}"/>
    <cellStyle name="Note 5 2 4" xfId="17134" xr:uid="{00000000-0005-0000-0000-0000A5870000}"/>
    <cellStyle name="Note 5 2 4 2" xfId="17135" xr:uid="{00000000-0005-0000-0000-0000A6870000}"/>
    <cellStyle name="Note 5 2 4 2 2" xfId="17136" xr:uid="{00000000-0005-0000-0000-0000A7870000}"/>
    <cellStyle name="Note 5 2 4 2 2 2" xfId="30482" xr:uid="{00000000-0005-0000-0000-0000A8870000}"/>
    <cellStyle name="Note 5 2 4 2 2_CountryRegionMap" xfId="36296" xr:uid="{00000000-0005-0000-0000-0000A9870000}"/>
    <cellStyle name="Note 5 2 4 2 3" xfId="17137" xr:uid="{00000000-0005-0000-0000-0000AA870000}"/>
    <cellStyle name="Note 5 2 4 2 3 2" xfId="30483" xr:uid="{00000000-0005-0000-0000-0000AB870000}"/>
    <cellStyle name="Note 5 2 4 2 3_CountryRegionMap" xfId="36297" xr:uid="{00000000-0005-0000-0000-0000AC870000}"/>
    <cellStyle name="Note 5 2 4 2 4" xfId="30484" xr:uid="{00000000-0005-0000-0000-0000AD870000}"/>
    <cellStyle name="Note 5 2 4 2_Attribute (16-17)" xfId="17138" xr:uid="{00000000-0005-0000-0000-0000AE870000}"/>
    <cellStyle name="Note 5 2 4 3" xfId="17139" xr:uid="{00000000-0005-0000-0000-0000AF870000}"/>
    <cellStyle name="Note 5 2 4 3 2" xfId="30485" xr:uid="{00000000-0005-0000-0000-0000B0870000}"/>
    <cellStyle name="Note 5 2 4 3_CountryRegionMap" xfId="36298" xr:uid="{00000000-0005-0000-0000-0000B1870000}"/>
    <cellStyle name="Note 5 2 4 4" xfId="30486" xr:uid="{00000000-0005-0000-0000-0000B2870000}"/>
    <cellStyle name="Note 5 2 4 5" xfId="30487" xr:uid="{00000000-0005-0000-0000-0000B3870000}"/>
    <cellStyle name="Note 5 2 4 6" xfId="30488" xr:uid="{00000000-0005-0000-0000-0000B4870000}"/>
    <cellStyle name="Note 5 2 4 7" xfId="30489" xr:uid="{00000000-0005-0000-0000-0000B5870000}"/>
    <cellStyle name="Note 5 2 4_Attribute (16-17)" xfId="17140" xr:uid="{00000000-0005-0000-0000-0000B6870000}"/>
    <cellStyle name="Note 5 2 5" xfId="17141" xr:uid="{00000000-0005-0000-0000-0000B7870000}"/>
    <cellStyle name="Note 5 2 5 2" xfId="17142" xr:uid="{00000000-0005-0000-0000-0000B8870000}"/>
    <cellStyle name="Note 5 2 5 2 2" xfId="17143" xr:uid="{00000000-0005-0000-0000-0000B9870000}"/>
    <cellStyle name="Note 5 2 5 2 2 2" xfId="30490" xr:uid="{00000000-0005-0000-0000-0000BA870000}"/>
    <cellStyle name="Note 5 2 5 2 2_CountryRegionMap" xfId="36299" xr:uid="{00000000-0005-0000-0000-0000BB870000}"/>
    <cellStyle name="Note 5 2 5 2 3" xfId="17144" xr:uid="{00000000-0005-0000-0000-0000BC870000}"/>
    <cellStyle name="Note 5 2 5 2 3 2" xfId="30491" xr:uid="{00000000-0005-0000-0000-0000BD870000}"/>
    <cellStyle name="Note 5 2 5 2 3_CountryRegionMap" xfId="36300" xr:uid="{00000000-0005-0000-0000-0000BE870000}"/>
    <cellStyle name="Note 5 2 5 2 4" xfId="30492" xr:uid="{00000000-0005-0000-0000-0000BF870000}"/>
    <cellStyle name="Note 5 2 5 2_Attribute (16-17)" xfId="17145" xr:uid="{00000000-0005-0000-0000-0000C0870000}"/>
    <cellStyle name="Note 5 2 5 3" xfId="17146" xr:uid="{00000000-0005-0000-0000-0000C1870000}"/>
    <cellStyle name="Note 5 2 5 3 2" xfId="30493" xr:uid="{00000000-0005-0000-0000-0000C2870000}"/>
    <cellStyle name="Note 5 2 5 3_CountryRegionMap" xfId="36301" xr:uid="{00000000-0005-0000-0000-0000C3870000}"/>
    <cellStyle name="Note 5 2 5 4" xfId="30494" xr:uid="{00000000-0005-0000-0000-0000C4870000}"/>
    <cellStyle name="Note 5 2 5 5" xfId="30495" xr:uid="{00000000-0005-0000-0000-0000C5870000}"/>
    <cellStyle name="Note 5 2 5 6" xfId="30496" xr:uid="{00000000-0005-0000-0000-0000C6870000}"/>
    <cellStyle name="Note 5 2 5 7" xfId="30497" xr:uid="{00000000-0005-0000-0000-0000C7870000}"/>
    <cellStyle name="Note 5 2 5_Attribute (16-17)" xfId="17147" xr:uid="{00000000-0005-0000-0000-0000C8870000}"/>
    <cellStyle name="Note 5 2 6" xfId="17148" xr:uid="{00000000-0005-0000-0000-0000C9870000}"/>
    <cellStyle name="Note 5 2 6 2" xfId="17149" xr:uid="{00000000-0005-0000-0000-0000CA870000}"/>
    <cellStyle name="Note 5 2 6 2 2" xfId="17150" xr:uid="{00000000-0005-0000-0000-0000CB870000}"/>
    <cellStyle name="Note 5 2 6 2 2 2" xfId="30498" xr:uid="{00000000-0005-0000-0000-0000CC870000}"/>
    <cellStyle name="Note 5 2 6 2 2_CountryRegionMap" xfId="36302" xr:uid="{00000000-0005-0000-0000-0000CD870000}"/>
    <cellStyle name="Note 5 2 6 2 3" xfId="17151" xr:uid="{00000000-0005-0000-0000-0000CE870000}"/>
    <cellStyle name="Note 5 2 6 2 3 2" xfId="30499" xr:uid="{00000000-0005-0000-0000-0000CF870000}"/>
    <cellStyle name="Note 5 2 6 2 3_CountryRegionMap" xfId="36303" xr:uid="{00000000-0005-0000-0000-0000D0870000}"/>
    <cellStyle name="Note 5 2 6 2 4" xfId="30500" xr:uid="{00000000-0005-0000-0000-0000D1870000}"/>
    <cellStyle name="Note 5 2 6 2_Attribute (16-17)" xfId="17152" xr:uid="{00000000-0005-0000-0000-0000D2870000}"/>
    <cellStyle name="Note 5 2 6 3" xfId="17153" xr:uid="{00000000-0005-0000-0000-0000D3870000}"/>
    <cellStyle name="Note 5 2 6 3 2" xfId="30501" xr:uid="{00000000-0005-0000-0000-0000D4870000}"/>
    <cellStyle name="Note 5 2 6 3_CountryRegionMap" xfId="36304" xr:uid="{00000000-0005-0000-0000-0000D5870000}"/>
    <cellStyle name="Note 5 2 6 4" xfId="30502" xr:uid="{00000000-0005-0000-0000-0000D6870000}"/>
    <cellStyle name="Note 5 2 6 5" xfId="30503" xr:uid="{00000000-0005-0000-0000-0000D7870000}"/>
    <cellStyle name="Note 5 2 6 6" xfId="30504" xr:uid="{00000000-0005-0000-0000-0000D8870000}"/>
    <cellStyle name="Note 5 2 6 7" xfId="30505" xr:uid="{00000000-0005-0000-0000-0000D9870000}"/>
    <cellStyle name="Note 5 2 6_Attribute (16-17)" xfId="17154" xr:uid="{00000000-0005-0000-0000-0000DA870000}"/>
    <cellStyle name="Note 5 2 7" xfId="17155" xr:uid="{00000000-0005-0000-0000-0000DB870000}"/>
    <cellStyle name="Note 5 2 7 2" xfId="17156" xr:uid="{00000000-0005-0000-0000-0000DC870000}"/>
    <cellStyle name="Note 5 2 7 2 2" xfId="17157" xr:uid="{00000000-0005-0000-0000-0000DD870000}"/>
    <cellStyle name="Note 5 2 7 2 2 2" xfId="30506" xr:uid="{00000000-0005-0000-0000-0000DE870000}"/>
    <cellStyle name="Note 5 2 7 2 2_CountryRegionMap" xfId="36305" xr:uid="{00000000-0005-0000-0000-0000DF870000}"/>
    <cellStyle name="Note 5 2 7 2 3" xfId="17158" xr:uid="{00000000-0005-0000-0000-0000E0870000}"/>
    <cellStyle name="Note 5 2 7 2 3 2" xfId="30507" xr:uid="{00000000-0005-0000-0000-0000E1870000}"/>
    <cellStyle name="Note 5 2 7 2 3_CountryRegionMap" xfId="36306" xr:uid="{00000000-0005-0000-0000-0000E2870000}"/>
    <cellStyle name="Note 5 2 7 2 4" xfId="30508" xr:uid="{00000000-0005-0000-0000-0000E3870000}"/>
    <cellStyle name="Note 5 2 7 2_Attribute (16-17)" xfId="17159" xr:uid="{00000000-0005-0000-0000-0000E4870000}"/>
    <cellStyle name="Note 5 2 7 3" xfId="17160" xr:uid="{00000000-0005-0000-0000-0000E5870000}"/>
    <cellStyle name="Note 5 2 7 3 2" xfId="30509" xr:uid="{00000000-0005-0000-0000-0000E6870000}"/>
    <cellStyle name="Note 5 2 7 3_CountryRegionMap" xfId="36307" xr:uid="{00000000-0005-0000-0000-0000E7870000}"/>
    <cellStyle name="Note 5 2 7 4" xfId="30510" xr:uid="{00000000-0005-0000-0000-0000E8870000}"/>
    <cellStyle name="Note 5 2 7_Attribute (16-17)" xfId="17161" xr:uid="{00000000-0005-0000-0000-0000E9870000}"/>
    <cellStyle name="Note 5 2 8" xfId="17162" xr:uid="{00000000-0005-0000-0000-0000EA870000}"/>
    <cellStyle name="Note 5 2 8 2" xfId="17163" xr:uid="{00000000-0005-0000-0000-0000EB870000}"/>
    <cellStyle name="Note 5 2 8 2 2" xfId="17164" xr:uid="{00000000-0005-0000-0000-0000EC870000}"/>
    <cellStyle name="Note 5 2 8 2 2 2" xfId="30511" xr:uid="{00000000-0005-0000-0000-0000ED870000}"/>
    <cellStyle name="Note 5 2 8 2 2_CountryRegionMap" xfId="36308" xr:uid="{00000000-0005-0000-0000-0000EE870000}"/>
    <cellStyle name="Note 5 2 8 2 3" xfId="17165" xr:uid="{00000000-0005-0000-0000-0000EF870000}"/>
    <cellStyle name="Note 5 2 8 2 3 2" xfId="30512" xr:uid="{00000000-0005-0000-0000-0000F0870000}"/>
    <cellStyle name="Note 5 2 8 2 3_CountryRegionMap" xfId="36309" xr:uid="{00000000-0005-0000-0000-0000F1870000}"/>
    <cellStyle name="Note 5 2 8 2 4" xfId="30513" xr:uid="{00000000-0005-0000-0000-0000F2870000}"/>
    <cellStyle name="Note 5 2 8 2_Attribute (16-17)" xfId="17166" xr:uid="{00000000-0005-0000-0000-0000F3870000}"/>
    <cellStyle name="Note 5 2 8 3" xfId="17167" xr:uid="{00000000-0005-0000-0000-0000F4870000}"/>
    <cellStyle name="Note 5 2 8 3 2" xfId="30514" xr:uid="{00000000-0005-0000-0000-0000F5870000}"/>
    <cellStyle name="Note 5 2 8 3_CountryRegionMap" xfId="36310" xr:uid="{00000000-0005-0000-0000-0000F6870000}"/>
    <cellStyle name="Note 5 2 8 4" xfId="30515" xr:uid="{00000000-0005-0000-0000-0000F7870000}"/>
    <cellStyle name="Note 5 2 8_Attribute (16-17)" xfId="17168" xr:uid="{00000000-0005-0000-0000-0000F8870000}"/>
    <cellStyle name="Note 5 2 9" xfId="17169" xr:uid="{00000000-0005-0000-0000-0000F9870000}"/>
    <cellStyle name="Note 5 2 9 2" xfId="17170" xr:uid="{00000000-0005-0000-0000-0000FA870000}"/>
    <cellStyle name="Note 5 2 9 2 2" xfId="17171" xr:uid="{00000000-0005-0000-0000-0000FB870000}"/>
    <cellStyle name="Note 5 2 9 2 2 2" xfId="30516" xr:uid="{00000000-0005-0000-0000-0000FC870000}"/>
    <cellStyle name="Note 5 2 9 2 2_CountryRegionMap" xfId="36311" xr:uid="{00000000-0005-0000-0000-0000FD870000}"/>
    <cellStyle name="Note 5 2 9 2 3" xfId="17172" xr:uid="{00000000-0005-0000-0000-0000FE870000}"/>
    <cellStyle name="Note 5 2 9 2 3 2" xfId="30517" xr:uid="{00000000-0005-0000-0000-0000FF870000}"/>
    <cellStyle name="Note 5 2 9 2 3_CountryRegionMap" xfId="36312" xr:uid="{00000000-0005-0000-0000-000000880000}"/>
    <cellStyle name="Note 5 2 9 2 4" xfId="30518" xr:uid="{00000000-0005-0000-0000-000001880000}"/>
    <cellStyle name="Note 5 2 9 2_Attribute (16-17)" xfId="17173" xr:uid="{00000000-0005-0000-0000-000002880000}"/>
    <cellStyle name="Note 5 2 9 3" xfId="17174" xr:uid="{00000000-0005-0000-0000-000003880000}"/>
    <cellStyle name="Note 5 2 9 3 2" xfId="30519" xr:uid="{00000000-0005-0000-0000-000004880000}"/>
    <cellStyle name="Note 5 2 9 3_CountryRegionMap" xfId="36313" xr:uid="{00000000-0005-0000-0000-000005880000}"/>
    <cellStyle name="Note 5 2 9 4" xfId="17175" xr:uid="{00000000-0005-0000-0000-000006880000}"/>
    <cellStyle name="Note 5 2 9 4 2" xfId="30520" xr:uid="{00000000-0005-0000-0000-000007880000}"/>
    <cellStyle name="Note 5 2 9 4_CountryRegionMap" xfId="36314" xr:uid="{00000000-0005-0000-0000-000008880000}"/>
    <cellStyle name="Note 5 2 9 5" xfId="30521" xr:uid="{00000000-0005-0000-0000-000009880000}"/>
    <cellStyle name="Note 5 2 9_Attribute (16-17)" xfId="17176" xr:uid="{00000000-0005-0000-0000-00000A880000}"/>
    <cellStyle name="Note 5 2_Attribute" xfId="18106" xr:uid="{00000000-0005-0000-0000-00000B880000}"/>
    <cellStyle name="Note 5 3" xfId="17177" xr:uid="{00000000-0005-0000-0000-00000C880000}"/>
    <cellStyle name="Note 5 3 10" xfId="30522" xr:uid="{00000000-0005-0000-0000-00000D880000}"/>
    <cellStyle name="Note 5 3 2" xfId="17178" xr:uid="{00000000-0005-0000-0000-00000E880000}"/>
    <cellStyle name="Note 5 3 2 2" xfId="17179" xr:uid="{00000000-0005-0000-0000-00000F880000}"/>
    <cellStyle name="Note 5 3 2 2 2" xfId="17180" xr:uid="{00000000-0005-0000-0000-000010880000}"/>
    <cellStyle name="Note 5 3 2 2 2 2" xfId="30523" xr:uid="{00000000-0005-0000-0000-000011880000}"/>
    <cellStyle name="Note 5 3 2 2 2_CountryRegionMap" xfId="36315" xr:uid="{00000000-0005-0000-0000-000012880000}"/>
    <cellStyle name="Note 5 3 2 2 3" xfId="17181" xr:uid="{00000000-0005-0000-0000-000013880000}"/>
    <cellStyle name="Note 5 3 2 2 3 2" xfId="30524" xr:uid="{00000000-0005-0000-0000-000014880000}"/>
    <cellStyle name="Note 5 3 2 2 3_CountryRegionMap" xfId="36316" xr:uid="{00000000-0005-0000-0000-000015880000}"/>
    <cellStyle name="Note 5 3 2 2 4" xfId="30525" xr:uid="{00000000-0005-0000-0000-000016880000}"/>
    <cellStyle name="Note 5 3 2 2_Attribute (16-17)" xfId="17182" xr:uid="{00000000-0005-0000-0000-000017880000}"/>
    <cellStyle name="Note 5 3 2 3" xfId="17183" xr:uid="{00000000-0005-0000-0000-000018880000}"/>
    <cellStyle name="Note 5 3 2 3 2" xfId="30526" xr:uid="{00000000-0005-0000-0000-000019880000}"/>
    <cellStyle name="Note 5 3 2 3_CountryRegionMap" xfId="36317" xr:uid="{00000000-0005-0000-0000-00001A880000}"/>
    <cellStyle name="Note 5 3 2 4" xfId="30527" xr:uid="{00000000-0005-0000-0000-00001B880000}"/>
    <cellStyle name="Note 5 3 2 5" xfId="30528" xr:uid="{00000000-0005-0000-0000-00001C880000}"/>
    <cellStyle name="Note 5 3 2 6" xfId="30529" xr:uid="{00000000-0005-0000-0000-00001D880000}"/>
    <cellStyle name="Note 5 3 2 7" xfId="30530" xr:uid="{00000000-0005-0000-0000-00001E880000}"/>
    <cellStyle name="Note 5 3 2_Attribute (16-17)" xfId="17184" xr:uid="{00000000-0005-0000-0000-00001F880000}"/>
    <cellStyle name="Note 5 3 3" xfId="17185" xr:uid="{00000000-0005-0000-0000-000020880000}"/>
    <cellStyle name="Note 5 3 3 2" xfId="17186" xr:uid="{00000000-0005-0000-0000-000021880000}"/>
    <cellStyle name="Note 5 3 3 2 2" xfId="17187" xr:uid="{00000000-0005-0000-0000-000022880000}"/>
    <cellStyle name="Note 5 3 3 2 2 2" xfId="30531" xr:uid="{00000000-0005-0000-0000-000023880000}"/>
    <cellStyle name="Note 5 3 3 2 2_CountryRegionMap" xfId="36318" xr:uid="{00000000-0005-0000-0000-000024880000}"/>
    <cellStyle name="Note 5 3 3 2 3" xfId="17188" xr:uid="{00000000-0005-0000-0000-000025880000}"/>
    <cellStyle name="Note 5 3 3 2 3 2" xfId="30532" xr:uid="{00000000-0005-0000-0000-000026880000}"/>
    <cellStyle name="Note 5 3 3 2 3_CountryRegionMap" xfId="36319" xr:uid="{00000000-0005-0000-0000-000027880000}"/>
    <cellStyle name="Note 5 3 3 2 4" xfId="30533" xr:uid="{00000000-0005-0000-0000-000028880000}"/>
    <cellStyle name="Note 5 3 3 2_Attribute (16-17)" xfId="17189" xr:uid="{00000000-0005-0000-0000-000029880000}"/>
    <cellStyle name="Note 5 3 3 3" xfId="17190" xr:uid="{00000000-0005-0000-0000-00002A880000}"/>
    <cellStyle name="Note 5 3 3 3 2" xfId="30534" xr:uid="{00000000-0005-0000-0000-00002B880000}"/>
    <cellStyle name="Note 5 3 3 3_CountryRegionMap" xfId="36320" xr:uid="{00000000-0005-0000-0000-00002C880000}"/>
    <cellStyle name="Note 5 3 3 4" xfId="30535" xr:uid="{00000000-0005-0000-0000-00002D880000}"/>
    <cellStyle name="Note 5 3 3 5" xfId="30536" xr:uid="{00000000-0005-0000-0000-00002E880000}"/>
    <cellStyle name="Note 5 3 3 6" xfId="30537" xr:uid="{00000000-0005-0000-0000-00002F880000}"/>
    <cellStyle name="Note 5 3 3 7" xfId="30538" xr:uid="{00000000-0005-0000-0000-000030880000}"/>
    <cellStyle name="Note 5 3 3_Attribute (16-17)" xfId="17191" xr:uid="{00000000-0005-0000-0000-000031880000}"/>
    <cellStyle name="Note 5 3 4" xfId="17192" xr:uid="{00000000-0005-0000-0000-000032880000}"/>
    <cellStyle name="Note 5 3 4 2" xfId="17193" xr:uid="{00000000-0005-0000-0000-000033880000}"/>
    <cellStyle name="Note 5 3 4 2 2" xfId="17194" xr:uid="{00000000-0005-0000-0000-000034880000}"/>
    <cellStyle name="Note 5 3 4 2 2 2" xfId="30539" xr:uid="{00000000-0005-0000-0000-000035880000}"/>
    <cellStyle name="Note 5 3 4 2 2_CountryRegionMap" xfId="36321" xr:uid="{00000000-0005-0000-0000-000036880000}"/>
    <cellStyle name="Note 5 3 4 2 3" xfId="17195" xr:uid="{00000000-0005-0000-0000-000037880000}"/>
    <cellStyle name="Note 5 3 4 2 3 2" xfId="30540" xr:uid="{00000000-0005-0000-0000-000038880000}"/>
    <cellStyle name="Note 5 3 4 2 3_CountryRegionMap" xfId="36322" xr:uid="{00000000-0005-0000-0000-000039880000}"/>
    <cellStyle name="Note 5 3 4 2 4" xfId="30541" xr:uid="{00000000-0005-0000-0000-00003A880000}"/>
    <cellStyle name="Note 5 3 4 2_Attribute (16-17)" xfId="17196" xr:uid="{00000000-0005-0000-0000-00003B880000}"/>
    <cellStyle name="Note 5 3 4 3" xfId="17197" xr:uid="{00000000-0005-0000-0000-00003C880000}"/>
    <cellStyle name="Note 5 3 4 3 2" xfId="30542" xr:uid="{00000000-0005-0000-0000-00003D880000}"/>
    <cellStyle name="Note 5 3 4 3_CountryRegionMap" xfId="36323" xr:uid="{00000000-0005-0000-0000-00003E880000}"/>
    <cellStyle name="Note 5 3 4 4" xfId="30543" xr:uid="{00000000-0005-0000-0000-00003F880000}"/>
    <cellStyle name="Note 5 3 4 5" xfId="30544" xr:uid="{00000000-0005-0000-0000-000040880000}"/>
    <cellStyle name="Note 5 3 4 6" xfId="30545" xr:uid="{00000000-0005-0000-0000-000041880000}"/>
    <cellStyle name="Note 5 3 4 7" xfId="30546" xr:uid="{00000000-0005-0000-0000-000042880000}"/>
    <cellStyle name="Note 5 3 4_Attribute (16-17)" xfId="17198" xr:uid="{00000000-0005-0000-0000-000043880000}"/>
    <cellStyle name="Note 5 3 5" xfId="17199" xr:uid="{00000000-0005-0000-0000-000044880000}"/>
    <cellStyle name="Note 5 3 5 2" xfId="17200" xr:uid="{00000000-0005-0000-0000-000045880000}"/>
    <cellStyle name="Note 5 3 5 2 2" xfId="17201" xr:uid="{00000000-0005-0000-0000-000046880000}"/>
    <cellStyle name="Note 5 3 5 2 2 2" xfId="30547" xr:uid="{00000000-0005-0000-0000-000047880000}"/>
    <cellStyle name="Note 5 3 5 2 2_CountryRegionMap" xfId="36324" xr:uid="{00000000-0005-0000-0000-000048880000}"/>
    <cellStyle name="Note 5 3 5 2 3" xfId="17202" xr:uid="{00000000-0005-0000-0000-000049880000}"/>
    <cellStyle name="Note 5 3 5 2 3 2" xfId="30548" xr:uid="{00000000-0005-0000-0000-00004A880000}"/>
    <cellStyle name="Note 5 3 5 2 3_CountryRegionMap" xfId="36325" xr:uid="{00000000-0005-0000-0000-00004B880000}"/>
    <cellStyle name="Note 5 3 5 2 4" xfId="30549" xr:uid="{00000000-0005-0000-0000-00004C880000}"/>
    <cellStyle name="Note 5 3 5 2_Attribute (16-17)" xfId="17203" xr:uid="{00000000-0005-0000-0000-00004D880000}"/>
    <cellStyle name="Note 5 3 5 3" xfId="17204" xr:uid="{00000000-0005-0000-0000-00004E880000}"/>
    <cellStyle name="Note 5 3 5 3 2" xfId="30550" xr:uid="{00000000-0005-0000-0000-00004F880000}"/>
    <cellStyle name="Note 5 3 5 3_CountryRegionMap" xfId="36326" xr:uid="{00000000-0005-0000-0000-000050880000}"/>
    <cellStyle name="Note 5 3 5 4" xfId="30551" xr:uid="{00000000-0005-0000-0000-000051880000}"/>
    <cellStyle name="Note 5 3 5_Attribute (16-17)" xfId="17205" xr:uid="{00000000-0005-0000-0000-000052880000}"/>
    <cellStyle name="Note 5 3 6" xfId="17206" xr:uid="{00000000-0005-0000-0000-000053880000}"/>
    <cellStyle name="Note 5 3 6 2" xfId="17207" xr:uid="{00000000-0005-0000-0000-000054880000}"/>
    <cellStyle name="Note 5 3 6 2 2" xfId="17208" xr:uid="{00000000-0005-0000-0000-000055880000}"/>
    <cellStyle name="Note 5 3 6 2 2 2" xfId="30552" xr:uid="{00000000-0005-0000-0000-000056880000}"/>
    <cellStyle name="Note 5 3 6 2 2_CountryRegionMap" xfId="36327" xr:uid="{00000000-0005-0000-0000-000057880000}"/>
    <cellStyle name="Note 5 3 6 2 3" xfId="17209" xr:uid="{00000000-0005-0000-0000-000058880000}"/>
    <cellStyle name="Note 5 3 6 2 3 2" xfId="30553" xr:uid="{00000000-0005-0000-0000-000059880000}"/>
    <cellStyle name="Note 5 3 6 2 3_CountryRegionMap" xfId="36328" xr:uid="{00000000-0005-0000-0000-00005A880000}"/>
    <cellStyle name="Note 5 3 6 2 4" xfId="30554" xr:uid="{00000000-0005-0000-0000-00005B880000}"/>
    <cellStyle name="Note 5 3 6 2_Attribute (16-17)" xfId="17210" xr:uid="{00000000-0005-0000-0000-00005C880000}"/>
    <cellStyle name="Note 5 3 6 3" xfId="17211" xr:uid="{00000000-0005-0000-0000-00005D880000}"/>
    <cellStyle name="Note 5 3 6 3 2" xfId="30555" xr:uid="{00000000-0005-0000-0000-00005E880000}"/>
    <cellStyle name="Note 5 3 6 3_CountryRegionMap" xfId="36329" xr:uid="{00000000-0005-0000-0000-00005F880000}"/>
    <cellStyle name="Note 5 3 6 4" xfId="30556" xr:uid="{00000000-0005-0000-0000-000060880000}"/>
    <cellStyle name="Note 5 3 6_Attribute (16-17)" xfId="17212" xr:uid="{00000000-0005-0000-0000-000061880000}"/>
    <cellStyle name="Note 5 3 7" xfId="17213" xr:uid="{00000000-0005-0000-0000-000062880000}"/>
    <cellStyle name="Note 5 3 7 2" xfId="17214" xr:uid="{00000000-0005-0000-0000-000063880000}"/>
    <cellStyle name="Note 5 3 7 2 2" xfId="17215" xr:uid="{00000000-0005-0000-0000-000064880000}"/>
    <cellStyle name="Note 5 3 7 2 2 2" xfId="30557" xr:uid="{00000000-0005-0000-0000-000065880000}"/>
    <cellStyle name="Note 5 3 7 2 2_CountryRegionMap" xfId="36330" xr:uid="{00000000-0005-0000-0000-000066880000}"/>
    <cellStyle name="Note 5 3 7 2 3" xfId="17216" xr:uid="{00000000-0005-0000-0000-000067880000}"/>
    <cellStyle name="Note 5 3 7 2 3 2" xfId="30558" xr:uid="{00000000-0005-0000-0000-000068880000}"/>
    <cellStyle name="Note 5 3 7 2 3_CountryRegionMap" xfId="36331" xr:uid="{00000000-0005-0000-0000-000069880000}"/>
    <cellStyle name="Note 5 3 7 2 4" xfId="30559" xr:uid="{00000000-0005-0000-0000-00006A880000}"/>
    <cellStyle name="Note 5 3 7 2_Attribute (16-17)" xfId="17217" xr:uid="{00000000-0005-0000-0000-00006B880000}"/>
    <cellStyle name="Note 5 3 7 3" xfId="17218" xr:uid="{00000000-0005-0000-0000-00006C880000}"/>
    <cellStyle name="Note 5 3 7 3 2" xfId="30560" xr:uid="{00000000-0005-0000-0000-00006D880000}"/>
    <cellStyle name="Note 5 3 7 3_CountryRegionMap" xfId="36332" xr:uid="{00000000-0005-0000-0000-00006E880000}"/>
    <cellStyle name="Note 5 3 7 4" xfId="17219" xr:uid="{00000000-0005-0000-0000-00006F880000}"/>
    <cellStyle name="Note 5 3 7 4 2" xfId="30561" xr:uid="{00000000-0005-0000-0000-000070880000}"/>
    <cellStyle name="Note 5 3 7 4_CountryRegionMap" xfId="36333" xr:uid="{00000000-0005-0000-0000-000071880000}"/>
    <cellStyle name="Note 5 3 7 5" xfId="30562" xr:uid="{00000000-0005-0000-0000-000072880000}"/>
    <cellStyle name="Note 5 3 7_Attribute (16-17)" xfId="17220" xr:uid="{00000000-0005-0000-0000-000073880000}"/>
    <cellStyle name="Note 5 3 8" xfId="17221" xr:uid="{00000000-0005-0000-0000-000074880000}"/>
    <cellStyle name="Note 5 3 8 2" xfId="17222" xr:uid="{00000000-0005-0000-0000-000075880000}"/>
    <cellStyle name="Note 5 3 8 2 2" xfId="30563" xr:uid="{00000000-0005-0000-0000-000076880000}"/>
    <cellStyle name="Note 5 3 8 2_CountryRegionMap" xfId="36334" xr:uid="{00000000-0005-0000-0000-000077880000}"/>
    <cellStyle name="Note 5 3 8 3" xfId="17223" xr:uid="{00000000-0005-0000-0000-000078880000}"/>
    <cellStyle name="Note 5 3 8 3 2" xfId="30564" xr:uid="{00000000-0005-0000-0000-000079880000}"/>
    <cellStyle name="Note 5 3 8 3_CountryRegionMap" xfId="36335" xr:uid="{00000000-0005-0000-0000-00007A880000}"/>
    <cellStyle name="Note 5 3 8 4" xfId="30565" xr:uid="{00000000-0005-0000-0000-00007B880000}"/>
    <cellStyle name="Note 5 3 8_Attribute (16-17)" xfId="17224" xr:uid="{00000000-0005-0000-0000-00007C880000}"/>
    <cellStyle name="Note 5 3 9" xfId="17225" xr:uid="{00000000-0005-0000-0000-00007D880000}"/>
    <cellStyle name="Note 5 3 9 2" xfId="30566" xr:uid="{00000000-0005-0000-0000-00007E880000}"/>
    <cellStyle name="Note 5 3 9_CountryRegionMap" xfId="36336" xr:uid="{00000000-0005-0000-0000-00007F880000}"/>
    <cellStyle name="Note 5 3_Attribute (16-17)" xfId="17226" xr:uid="{00000000-0005-0000-0000-000080880000}"/>
    <cellStyle name="Note 5 4" xfId="17227" xr:uid="{00000000-0005-0000-0000-000081880000}"/>
    <cellStyle name="Note 5 4 10" xfId="30567" xr:uid="{00000000-0005-0000-0000-000082880000}"/>
    <cellStyle name="Note 5 4 2" xfId="17228" xr:uid="{00000000-0005-0000-0000-000083880000}"/>
    <cellStyle name="Note 5 4 2 2" xfId="17229" xr:uid="{00000000-0005-0000-0000-000084880000}"/>
    <cellStyle name="Note 5 4 2 2 2" xfId="17230" xr:uid="{00000000-0005-0000-0000-000085880000}"/>
    <cellStyle name="Note 5 4 2 2 2 2" xfId="30568" xr:uid="{00000000-0005-0000-0000-000086880000}"/>
    <cellStyle name="Note 5 4 2 2 2_CountryRegionMap" xfId="36337" xr:uid="{00000000-0005-0000-0000-000087880000}"/>
    <cellStyle name="Note 5 4 2 2 3" xfId="17231" xr:uid="{00000000-0005-0000-0000-000088880000}"/>
    <cellStyle name="Note 5 4 2 2 3 2" xfId="30569" xr:uid="{00000000-0005-0000-0000-000089880000}"/>
    <cellStyle name="Note 5 4 2 2 3_CountryRegionMap" xfId="36338" xr:uid="{00000000-0005-0000-0000-00008A880000}"/>
    <cellStyle name="Note 5 4 2 2 4" xfId="30570" xr:uid="{00000000-0005-0000-0000-00008B880000}"/>
    <cellStyle name="Note 5 4 2 2_Attribute (16-17)" xfId="17232" xr:uid="{00000000-0005-0000-0000-00008C880000}"/>
    <cellStyle name="Note 5 4 2 3" xfId="17233" xr:uid="{00000000-0005-0000-0000-00008D880000}"/>
    <cellStyle name="Note 5 4 2 3 2" xfId="30571" xr:uid="{00000000-0005-0000-0000-00008E880000}"/>
    <cellStyle name="Note 5 4 2 3_CountryRegionMap" xfId="36339" xr:uid="{00000000-0005-0000-0000-00008F880000}"/>
    <cellStyle name="Note 5 4 2 4" xfId="30572" xr:uid="{00000000-0005-0000-0000-000090880000}"/>
    <cellStyle name="Note 5 4 2 5" xfId="30573" xr:uid="{00000000-0005-0000-0000-000091880000}"/>
    <cellStyle name="Note 5 4 2 6" xfId="30574" xr:uid="{00000000-0005-0000-0000-000092880000}"/>
    <cellStyle name="Note 5 4 2 7" xfId="30575" xr:uid="{00000000-0005-0000-0000-000093880000}"/>
    <cellStyle name="Note 5 4 2_Attribute (16-17)" xfId="17234" xr:uid="{00000000-0005-0000-0000-000094880000}"/>
    <cellStyle name="Note 5 4 3" xfId="17235" xr:uid="{00000000-0005-0000-0000-000095880000}"/>
    <cellStyle name="Note 5 4 3 2" xfId="17236" xr:uid="{00000000-0005-0000-0000-000096880000}"/>
    <cellStyle name="Note 5 4 3 2 2" xfId="17237" xr:uid="{00000000-0005-0000-0000-000097880000}"/>
    <cellStyle name="Note 5 4 3 2 2 2" xfId="30576" xr:uid="{00000000-0005-0000-0000-000098880000}"/>
    <cellStyle name="Note 5 4 3 2 2_CountryRegionMap" xfId="36340" xr:uid="{00000000-0005-0000-0000-000099880000}"/>
    <cellStyle name="Note 5 4 3 2 3" xfId="17238" xr:uid="{00000000-0005-0000-0000-00009A880000}"/>
    <cellStyle name="Note 5 4 3 2 3 2" xfId="30577" xr:uid="{00000000-0005-0000-0000-00009B880000}"/>
    <cellStyle name="Note 5 4 3 2 3_CountryRegionMap" xfId="36341" xr:uid="{00000000-0005-0000-0000-00009C880000}"/>
    <cellStyle name="Note 5 4 3 2 4" xfId="30578" xr:uid="{00000000-0005-0000-0000-00009D880000}"/>
    <cellStyle name="Note 5 4 3 2_Attribute (16-17)" xfId="17239" xr:uid="{00000000-0005-0000-0000-00009E880000}"/>
    <cellStyle name="Note 5 4 3 3" xfId="17240" xr:uid="{00000000-0005-0000-0000-00009F880000}"/>
    <cellStyle name="Note 5 4 3 3 2" xfId="30579" xr:uid="{00000000-0005-0000-0000-0000A0880000}"/>
    <cellStyle name="Note 5 4 3 3_CountryRegionMap" xfId="36342" xr:uid="{00000000-0005-0000-0000-0000A1880000}"/>
    <cellStyle name="Note 5 4 3 4" xfId="30580" xr:uid="{00000000-0005-0000-0000-0000A2880000}"/>
    <cellStyle name="Note 5 4 3 5" xfId="30581" xr:uid="{00000000-0005-0000-0000-0000A3880000}"/>
    <cellStyle name="Note 5 4 3 6" xfId="30582" xr:uid="{00000000-0005-0000-0000-0000A4880000}"/>
    <cellStyle name="Note 5 4 3 7" xfId="30583" xr:uid="{00000000-0005-0000-0000-0000A5880000}"/>
    <cellStyle name="Note 5 4 3_Attribute (16-17)" xfId="17241" xr:uid="{00000000-0005-0000-0000-0000A6880000}"/>
    <cellStyle name="Note 5 4 4" xfId="17242" xr:uid="{00000000-0005-0000-0000-0000A7880000}"/>
    <cellStyle name="Note 5 4 4 2" xfId="17243" xr:uid="{00000000-0005-0000-0000-0000A8880000}"/>
    <cellStyle name="Note 5 4 4 2 2" xfId="17244" xr:uid="{00000000-0005-0000-0000-0000A9880000}"/>
    <cellStyle name="Note 5 4 4 2 2 2" xfId="30584" xr:uid="{00000000-0005-0000-0000-0000AA880000}"/>
    <cellStyle name="Note 5 4 4 2 2_CountryRegionMap" xfId="36343" xr:uid="{00000000-0005-0000-0000-0000AB880000}"/>
    <cellStyle name="Note 5 4 4 2 3" xfId="17245" xr:uid="{00000000-0005-0000-0000-0000AC880000}"/>
    <cellStyle name="Note 5 4 4 2 3 2" xfId="30585" xr:uid="{00000000-0005-0000-0000-0000AD880000}"/>
    <cellStyle name="Note 5 4 4 2 3_CountryRegionMap" xfId="36344" xr:uid="{00000000-0005-0000-0000-0000AE880000}"/>
    <cellStyle name="Note 5 4 4 2 4" xfId="30586" xr:uid="{00000000-0005-0000-0000-0000AF880000}"/>
    <cellStyle name="Note 5 4 4 2_Attribute (16-17)" xfId="17246" xr:uid="{00000000-0005-0000-0000-0000B0880000}"/>
    <cellStyle name="Note 5 4 4 3" xfId="17247" xr:uid="{00000000-0005-0000-0000-0000B1880000}"/>
    <cellStyle name="Note 5 4 4 3 2" xfId="30587" xr:uid="{00000000-0005-0000-0000-0000B2880000}"/>
    <cellStyle name="Note 5 4 4 3_CountryRegionMap" xfId="36345" xr:uid="{00000000-0005-0000-0000-0000B3880000}"/>
    <cellStyle name="Note 5 4 4 4" xfId="30588" xr:uid="{00000000-0005-0000-0000-0000B4880000}"/>
    <cellStyle name="Note 5 4 4 5" xfId="30589" xr:uid="{00000000-0005-0000-0000-0000B5880000}"/>
    <cellStyle name="Note 5 4 4 6" xfId="30590" xr:uid="{00000000-0005-0000-0000-0000B6880000}"/>
    <cellStyle name="Note 5 4 4 7" xfId="30591" xr:uid="{00000000-0005-0000-0000-0000B7880000}"/>
    <cellStyle name="Note 5 4 4_Attribute (16-17)" xfId="17248" xr:uid="{00000000-0005-0000-0000-0000B8880000}"/>
    <cellStyle name="Note 5 4 5" xfId="17249" xr:uid="{00000000-0005-0000-0000-0000B9880000}"/>
    <cellStyle name="Note 5 4 5 2" xfId="17250" xr:uid="{00000000-0005-0000-0000-0000BA880000}"/>
    <cellStyle name="Note 5 4 5 2 2" xfId="17251" xr:uid="{00000000-0005-0000-0000-0000BB880000}"/>
    <cellStyle name="Note 5 4 5 2 2 2" xfId="30592" xr:uid="{00000000-0005-0000-0000-0000BC880000}"/>
    <cellStyle name="Note 5 4 5 2 2_CountryRegionMap" xfId="36346" xr:uid="{00000000-0005-0000-0000-0000BD880000}"/>
    <cellStyle name="Note 5 4 5 2 3" xfId="17252" xr:uid="{00000000-0005-0000-0000-0000BE880000}"/>
    <cellStyle name="Note 5 4 5 2 3 2" xfId="30593" xr:uid="{00000000-0005-0000-0000-0000BF880000}"/>
    <cellStyle name="Note 5 4 5 2 3_CountryRegionMap" xfId="36347" xr:uid="{00000000-0005-0000-0000-0000C0880000}"/>
    <cellStyle name="Note 5 4 5 2 4" xfId="30594" xr:uid="{00000000-0005-0000-0000-0000C1880000}"/>
    <cellStyle name="Note 5 4 5 2_Attribute (16-17)" xfId="17253" xr:uid="{00000000-0005-0000-0000-0000C2880000}"/>
    <cellStyle name="Note 5 4 5 3" xfId="17254" xr:uid="{00000000-0005-0000-0000-0000C3880000}"/>
    <cellStyle name="Note 5 4 5 3 2" xfId="30595" xr:uid="{00000000-0005-0000-0000-0000C4880000}"/>
    <cellStyle name="Note 5 4 5 3_CountryRegionMap" xfId="36348" xr:uid="{00000000-0005-0000-0000-0000C5880000}"/>
    <cellStyle name="Note 5 4 5 4" xfId="30596" xr:uid="{00000000-0005-0000-0000-0000C6880000}"/>
    <cellStyle name="Note 5 4 5_Attribute (16-17)" xfId="17255" xr:uid="{00000000-0005-0000-0000-0000C7880000}"/>
    <cellStyle name="Note 5 4 6" xfId="17256" xr:uid="{00000000-0005-0000-0000-0000C8880000}"/>
    <cellStyle name="Note 5 4 6 2" xfId="17257" xr:uid="{00000000-0005-0000-0000-0000C9880000}"/>
    <cellStyle name="Note 5 4 6 2 2" xfId="17258" xr:uid="{00000000-0005-0000-0000-0000CA880000}"/>
    <cellStyle name="Note 5 4 6 2 2 2" xfId="30597" xr:uid="{00000000-0005-0000-0000-0000CB880000}"/>
    <cellStyle name="Note 5 4 6 2 2_CountryRegionMap" xfId="36349" xr:uid="{00000000-0005-0000-0000-0000CC880000}"/>
    <cellStyle name="Note 5 4 6 2 3" xfId="17259" xr:uid="{00000000-0005-0000-0000-0000CD880000}"/>
    <cellStyle name="Note 5 4 6 2 3 2" xfId="30598" xr:uid="{00000000-0005-0000-0000-0000CE880000}"/>
    <cellStyle name="Note 5 4 6 2 3_CountryRegionMap" xfId="36350" xr:uid="{00000000-0005-0000-0000-0000CF880000}"/>
    <cellStyle name="Note 5 4 6 2 4" xfId="30599" xr:uid="{00000000-0005-0000-0000-0000D0880000}"/>
    <cellStyle name="Note 5 4 6 2_Attribute (16-17)" xfId="17260" xr:uid="{00000000-0005-0000-0000-0000D1880000}"/>
    <cellStyle name="Note 5 4 6 3" xfId="17261" xr:uid="{00000000-0005-0000-0000-0000D2880000}"/>
    <cellStyle name="Note 5 4 6 3 2" xfId="30600" xr:uid="{00000000-0005-0000-0000-0000D3880000}"/>
    <cellStyle name="Note 5 4 6 3_CountryRegionMap" xfId="36351" xr:uid="{00000000-0005-0000-0000-0000D4880000}"/>
    <cellStyle name="Note 5 4 6 4" xfId="30601" xr:uid="{00000000-0005-0000-0000-0000D5880000}"/>
    <cellStyle name="Note 5 4 6_Attribute (16-17)" xfId="17262" xr:uid="{00000000-0005-0000-0000-0000D6880000}"/>
    <cellStyle name="Note 5 4 7" xfId="17263" xr:uid="{00000000-0005-0000-0000-0000D7880000}"/>
    <cellStyle name="Note 5 4 7 2" xfId="17264" xr:uid="{00000000-0005-0000-0000-0000D8880000}"/>
    <cellStyle name="Note 5 4 7 2 2" xfId="17265" xr:uid="{00000000-0005-0000-0000-0000D9880000}"/>
    <cellStyle name="Note 5 4 7 2 2 2" xfId="30602" xr:uid="{00000000-0005-0000-0000-0000DA880000}"/>
    <cellStyle name="Note 5 4 7 2 2_CountryRegionMap" xfId="36352" xr:uid="{00000000-0005-0000-0000-0000DB880000}"/>
    <cellStyle name="Note 5 4 7 2 3" xfId="17266" xr:uid="{00000000-0005-0000-0000-0000DC880000}"/>
    <cellStyle name="Note 5 4 7 2 3 2" xfId="30603" xr:uid="{00000000-0005-0000-0000-0000DD880000}"/>
    <cellStyle name="Note 5 4 7 2 3_CountryRegionMap" xfId="36353" xr:uid="{00000000-0005-0000-0000-0000DE880000}"/>
    <cellStyle name="Note 5 4 7 2 4" xfId="30604" xr:uid="{00000000-0005-0000-0000-0000DF880000}"/>
    <cellStyle name="Note 5 4 7 2_Attribute (16-17)" xfId="17267" xr:uid="{00000000-0005-0000-0000-0000E0880000}"/>
    <cellStyle name="Note 5 4 7 3" xfId="17268" xr:uid="{00000000-0005-0000-0000-0000E1880000}"/>
    <cellStyle name="Note 5 4 7 3 2" xfId="30605" xr:uid="{00000000-0005-0000-0000-0000E2880000}"/>
    <cellStyle name="Note 5 4 7 3_CountryRegionMap" xfId="36354" xr:uid="{00000000-0005-0000-0000-0000E3880000}"/>
    <cellStyle name="Note 5 4 7 4" xfId="17269" xr:uid="{00000000-0005-0000-0000-0000E4880000}"/>
    <cellStyle name="Note 5 4 7 4 2" xfId="30606" xr:uid="{00000000-0005-0000-0000-0000E5880000}"/>
    <cellStyle name="Note 5 4 7 4_CountryRegionMap" xfId="36355" xr:uid="{00000000-0005-0000-0000-0000E6880000}"/>
    <cellStyle name="Note 5 4 7 5" xfId="30607" xr:uid="{00000000-0005-0000-0000-0000E7880000}"/>
    <cellStyle name="Note 5 4 7_Attribute (16-17)" xfId="17270" xr:uid="{00000000-0005-0000-0000-0000E8880000}"/>
    <cellStyle name="Note 5 4 8" xfId="17271" xr:uid="{00000000-0005-0000-0000-0000E9880000}"/>
    <cellStyle name="Note 5 4 8 2" xfId="17272" xr:uid="{00000000-0005-0000-0000-0000EA880000}"/>
    <cellStyle name="Note 5 4 8 2 2" xfId="30608" xr:uid="{00000000-0005-0000-0000-0000EB880000}"/>
    <cellStyle name="Note 5 4 8 2_CountryRegionMap" xfId="36356" xr:uid="{00000000-0005-0000-0000-0000EC880000}"/>
    <cellStyle name="Note 5 4 8 3" xfId="17273" xr:uid="{00000000-0005-0000-0000-0000ED880000}"/>
    <cellStyle name="Note 5 4 8 3 2" xfId="30609" xr:uid="{00000000-0005-0000-0000-0000EE880000}"/>
    <cellStyle name="Note 5 4 8 3_CountryRegionMap" xfId="36357" xr:uid="{00000000-0005-0000-0000-0000EF880000}"/>
    <cellStyle name="Note 5 4 8 4" xfId="30610" xr:uid="{00000000-0005-0000-0000-0000F0880000}"/>
    <cellStyle name="Note 5 4 8_Attribute (16-17)" xfId="17274" xr:uid="{00000000-0005-0000-0000-0000F1880000}"/>
    <cellStyle name="Note 5 4 9" xfId="17275" xr:uid="{00000000-0005-0000-0000-0000F2880000}"/>
    <cellStyle name="Note 5 4 9 2" xfId="30611" xr:uid="{00000000-0005-0000-0000-0000F3880000}"/>
    <cellStyle name="Note 5 4 9_CountryRegionMap" xfId="36358" xr:uid="{00000000-0005-0000-0000-0000F4880000}"/>
    <cellStyle name="Note 5 4_Attribute (16-17)" xfId="17276" xr:uid="{00000000-0005-0000-0000-0000F5880000}"/>
    <cellStyle name="Note 5 5" xfId="17277" xr:uid="{00000000-0005-0000-0000-0000F6880000}"/>
    <cellStyle name="Note 5 5 2" xfId="17278" xr:uid="{00000000-0005-0000-0000-0000F7880000}"/>
    <cellStyle name="Note 5 5 2 2" xfId="17279" xr:uid="{00000000-0005-0000-0000-0000F8880000}"/>
    <cellStyle name="Note 5 5 2 2 2" xfId="30612" xr:uid="{00000000-0005-0000-0000-0000F9880000}"/>
    <cellStyle name="Note 5 5 2 2_CountryRegionMap" xfId="36359" xr:uid="{00000000-0005-0000-0000-0000FA880000}"/>
    <cellStyle name="Note 5 5 2 3" xfId="17280" xr:uid="{00000000-0005-0000-0000-0000FB880000}"/>
    <cellStyle name="Note 5 5 2 3 2" xfId="30613" xr:uid="{00000000-0005-0000-0000-0000FC880000}"/>
    <cellStyle name="Note 5 5 2 3_CountryRegionMap" xfId="36360" xr:uid="{00000000-0005-0000-0000-0000FD880000}"/>
    <cellStyle name="Note 5 5 2 4" xfId="30614" xr:uid="{00000000-0005-0000-0000-0000FE880000}"/>
    <cellStyle name="Note 5 5 2_Attribute (16-17)" xfId="17281" xr:uid="{00000000-0005-0000-0000-0000FF880000}"/>
    <cellStyle name="Note 5 5 3" xfId="17282" xr:uid="{00000000-0005-0000-0000-000000890000}"/>
    <cellStyle name="Note 5 5 3 2" xfId="30615" xr:uid="{00000000-0005-0000-0000-000001890000}"/>
    <cellStyle name="Note 5 5 3_CountryRegionMap" xfId="36361" xr:uid="{00000000-0005-0000-0000-000002890000}"/>
    <cellStyle name="Note 5 5 4" xfId="30616" xr:uid="{00000000-0005-0000-0000-000003890000}"/>
    <cellStyle name="Note 5 5 5" xfId="30617" xr:uid="{00000000-0005-0000-0000-000004890000}"/>
    <cellStyle name="Note 5 5 6" xfId="30618" xr:uid="{00000000-0005-0000-0000-000005890000}"/>
    <cellStyle name="Note 5 5 7" xfId="30619" xr:uid="{00000000-0005-0000-0000-000006890000}"/>
    <cellStyle name="Note 5 5_Attribute (16-17)" xfId="17283" xr:uid="{00000000-0005-0000-0000-000007890000}"/>
    <cellStyle name="Note 5 6" xfId="17284" xr:uid="{00000000-0005-0000-0000-000008890000}"/>
    <cellStyle name="Note 5 6 2" xfId="17285" xr:uid="{00000000-0005-0000-0000-000009890000}"/>
    <cellStyle name="Note 5 6 2 2" xfId="17286" xr:uid="{00000000-0005-0000-0000-00000A890000}"/>
    <cellStyle name="Note 5 6 2 2 2" xfId="30620" xr:uid="{00000000-0005-0000-0000-00000B890000}"/>
    <cellStyle name="Note 5 6 2 2_CountryRegionMap" xfId="36362" xr:uid="{00000000-0005-0000-0000-00000C890000}"/>
    <cellStyle name="Note 5 6 2 3" xfId="17287" xr:uid="{00000000-0005-0000-0000-00000D890000}"/>
    <cellStyle name="Note 5 6 2 3 2" xfId="30621" xr:uid="{00000000-0005-0000-0000-00000E890000}"/>
    <cellStyle name="Note 5 6 2 3_CountryRegionMap" xfId="36363" xr:uid="{00000000-0005-0000-0000-00000F890000}"/>
    <cellStyle name="Note 5 6 2 4" xfId="30622" xr:uid="{00000000-0005-0000-0000-000010890000}"/>
    <cellStyle name="Note 5 6 2_Attribute (16-17)" xfId="17288" xr:uid="{00000000-0005-0000-0000-000011890000}"/>
    <cellStyle name="Note 5 6 3" xfId="17289" xr:uid="{00000000-0005-0000-0000-000012890000}"/>
    <cellStyle name="Note 5 6 3 2" xfId="30623" xr:uid="{00000000-0005-0000-0000-000013890000}"/>
    <cellStyle name="Note 5 6 3_CountryRegionMap" xfId="36364" xr:uid="{00000000-0005-0000-0000-000014890000}"/>
    <cellStyle name="Note 5 6 4" xfId="30624" xr:uid="{00000000-0005-0000-0000-000015890000}"/>
    <cellStyle name="Note 5 6 5" xfId="30625" xr:uid="{00000000-0005-0000-0000-000016890000}"/>
    <cellStyle name="Note 5 6 6" xfId="30626" xr:uid="{00000000-0005-0000-0000-000017890000}"/>
    <cellStyle name="Note 5 6 7" xfId="30627" xr:uid="{00000000-0005-0000-0000-000018890000}"/>
    <cellStyle name="Note 5 6_Attribute (16-17)" xfId="17290" xr:uid="{00000000-0005-0000-0000-000019890000}"/>
    <cellStyle name="Note 5 7" xfId="17291" xr:uid="{00000000-0005-0000-0000-00001A890000}"/>
    <cellStyle name="Note 5 7 2" xfId="17292" xr:uid="{00000000-0005-0000-0000-00001B890000}"/>
    <cellStyle name="Note 5 7 2 2" xfId="17293" xr:uid="{00000000-0005-0000-0000-00001C890000}"/>
    <cellStyle name="Note 5 7 2 2 2" xfId="30628" xr:uid="{00000000-0005-0000-0000-00001D890000}"/>
    <cellStyle name="Note 5 7 2 2_CountryRegionMap" xfId="36365" xr:uid="{00000000-0005-0000-0000-00001E890000}"/>
    <cellStyle name="Note 5 7 2 3" xfId="17294" xr:uid="{00000000-0005-0000-0000-00001F890000}"/>
    <cellStyle name="Note 5 7 2 3 2" xfId="30629" xr:uid="{00000000-0005-0000-0000-000020890000}"/>
    <cellStyle name="Note 5 7 2 3_CountryRegionMap" xfId="36366" xr:uid="{00000000-0005-0000-0000-000021890000}"/>
    <cellStyle name="Note 5 7 2 4" xfId="30630" xr:uid="{00000000-0005-0000-0000-000022890000}"/>
    <cellStyle name="Note 5 7 2_Attribute (16-17)" xfId="17295" xr:uid="{00000000-0005-0000-0000-000023890000}"/>
    <cellStyle name="Note 5 7 3" xfId="17296" xr:uid="{00000000-0005-0000-0000-000024890000}"/>
    <cellStyle name="Note 5 7 3 2" xfId="30631" xr:uid="{00000000-0005-0000-0000-000025890000}"/>
    <cellStyle name="Note 5 7 3_CountryRegionMap" xfId="36367" xr:uid="{00000000-0005-0000-0000-000026890000}"/>
    <cellStyle name="Note 5 7 4" xfId="30632" xr:uid="{00000000-0005-0000-0000-000027890000}"/>
    <cellStyle name="Note 5 7 5" xfId="30633" xr:uid="{00000000-0005-0000-0000-000028890000}"/>
    <cellStyle name="Note 5 7 6" xfId="30634" xr:uid="{00000000-0005-0000-0000-000029890000}"/>
    <cellStyle name="Note 5 7 7" xfId="30635" xr:uid="{00000000-0005-0000-0000-00002A890000}"/>
    <cellStyle name="Note 5 7_Attribute (16-17)" xfId="17297" xr:uid="{00000000-0005-0000-0000-00002B890000}"/>
    <cellStyle name="Note 5 8" xfId="17298" xr:uid="{00000000-0005-0000-0000-00002C890000}"/>
    <cellStyle name="Note 5 8 2" xfId="17299" xr:uid="{00000000-0005-0000-0000-00002D890000}"/>
    <cellStyle name="Note 5 8 2 2" xfId="17300" xr:uid="{00000000-0005-0000-0000-00002E890000}"/>
    <cellStyle name="Note 5 8 2 2 2" xfId="30636" xr:uid="{00000000-0005-0000-0000-00002F890000}"/>
    <cellStyle name="Note 5 8 2 2_CountryRegionMap" xfId="36368" xr:uid="{00000000-0005-0000-0000-000030890000}"/>
    <cellStyle name="Note 5 8 2 3" xfId="17301" xr:uid="{00000000-0005-0000-0000-000031890000}"/>
    <cellStyle name="Note 5 8 2 3 2" xfId="30637" xr:uid="{00000000-0005-0000-0000-000032890000}"/>
    <cellStyle name="Note 5 8 2 3_CountryRegionMap" xfId="36369" xr:uid="{00000000-0005-0000-0000-000033890000}"/>
    <cellStyle name="Note 5 8 2 4" xfId="30638" xr:uid="{00000000-0005-0000-0000-000034890000}"/>
    <cellStyle name="Note 5 8 2_Attribute (16-17)" xfId="17302" xr:uid="{00000000-0005-0000-0000-000035890000}"/>
    <cellStyle name="Note 5 8 3" xfId="17303" xr:uid="{00000000-0005-0000-0000-000036890000}"/>
    <cellStyle name="Note 5 8 3 2" xfId="30639" xr:uid="{00000000-0005-0000-0000-000037890000}"/>
    <cellStyle name="Note 5 8 3_CountryRegionMap" xfId="36370" xr:uid="{00000000-0005-0000-0000-000038890000}"/>
    <cellStyle name="Note 5 8 4" xfId="30640" xr:uid="{00000000-0005-0000-0000-000039890000}"/>
    <cellStyle name="Note 5 8_Attribute (16-17)" xfId="17304" xr:uid="{00000000-0005-0000-0000-00003A890000}"/>
    <cellStyle name="Note 5 9" xfId="17305" xr:uid="{00000000-0005-0000-0000-00003B890000}"/>
    <cellStyle name="Note 5 9 2" xfId="17306" xr:uid="{00000000-0005-0000-0000-00003C890000}"/>
    <cellStyle name="Note 5 9 2 2" xfId="17307" xr:uid="{00000000-0005-0000-0000-00003D890000}"/>
    <cellStyle name="Note 5 9 2 2 2" xfId="30641" xr:uid="{00000000-0005-0000-0000-00003E890000}"/>
    <cellStyle name="Note 5 9 2 2_CountryRegionMap" xfId="36371" xr:uid="{00000000-0005-0000-0000-00003F890000}"/>
    <cellStyle name="Note 5 9 2 3" xfId="17308" xr:uid="{00000000-0005-0000-0000-000040890000}"/>
    <cellStyle name="Note 5 9 2 3 2" xfId="30642" xr:uid="{00000000-0005-0000-0000-000041890000}"/>
    <cellStyle name="Note 5 9 2 3_CountryRegionMap" xfId="36372" xr:uid="{00000000-0005-0000-0000-000042890000}"/>
    <cellStyle name="Note 5 9 2 4" xfId="30643" xr:uid="{00000000-0005-0000-0000-000043890000}"/>
    <cellStyle name="Note 5 9 2_Attribute (16-17)" xfId="17309" xr:uid="{00000000-0005-0000-0000-000044890000}"/>
    <cellStyle name="Note 5 9 3" xfId="17310" xr:uid="{00000000-0005-0000-0000-000045890000}"/>
    <cellStyle name="Note 5 9 3 2" xfId="30644" xr:uid="{00000000-0005-0000-0000-000046890000}"/>
    <cellStyle name="Note 5 9 3_CountryRegionMap" xfId="36373" xr:uid="{00000000-0005-0000-0000-000047890000}"/>
    <cellStyle name="Note 5 9 4" xfId="30645" xr:uid="{00000000-0005-0000-0000-000048890000}"/>
    <cellStyle name="Note 5 9_Attribute (16-17)" xfId="17311" xr:uid="{00000000-0005-0000-0000-000049890000}"/>
    <cellStyle name="Note 5_Attribute" xfId="18105" xr:uid="{00000000-0005-0000-0000-00004A890000}"/>
    <cellStyle name="Note 6" xfId="214" xr:uid="{00000000-0005-0000-0000-00004B890000}"/>
    <cellStyle name="Note 6 10" xfId="17312" xr:uid="{00000000-0005-0000-0000-00004C890000}"/>
    <cellStyle name="Note 6 10 2" xfId="17313" xr:uid="{00000000-0005-0000-0000-00004D890000}"/>
    <cellStyle name="Note 6 10 2 2" xfId="17314" xr:uid="{00000000-0005-0000-0000-00004E890000}"/>
    <cellStyle name="Note 6 10 2 2 2" xfId="30646" xr:uid="{00000000-0005-0000-0000-00004F890000}"/>
    <cellStyle name="Note 6 10 2 2_CountryRegionMap" xfId="36374" xr:uid="{00000000-0005-0000-0000-000050890000}"/>
    <cellStyle name="Note 6 10 2 3" xfId="17315" xr:uid="{00000000-0005-0000-0000-000051890000}"/>
    <cellStyle name="Note 6 10 2 3 2" xfId="30647" xr:uid="{00000000-0005-0000-0000-000052890000}"/>
    <cellStyle name="Note 6 10 2 3_CountryRegionMap" xfId="36375" xr:uid="{00000000-0005-0000-0000-000053890000}"/>
    <cellStyle name="Note 6 10 2 4" xfId="30648" xr:uid="{00000000-0005-0000-0000-000054890000}"/>
    <cellStyle name="Note 6 10 2_Attribute (16-17)" xfId="17316" xr:uid="{00000000-0005-0000-0000-000055890000}"/>
    <cellStyle name="Note 6 10 3" xfId="17317" xr:uid="{00000000-0005-0000-0000-000056890000}"/>
    <cellStyle name="Note 6 10 3 2" xfId="30649" xr:uid="{00000000-0005-0000-0000-000057890000}"/>
    <cellStyle name="Note 6 10 3_CountryRegionMap" xfId="36376" xr:uid="{00000000-0005-0000-0000-000058890000}"/>
    <cellStyle name="Note 6 10 4" xfId="17318" xr:uid="{00000000-0005-0000-0000-000059890000}"/>
    <cellStyle name="Note 6 10 4 2" xfId="30650" xr:uid="{00000000-0005-0000-0000-00005A890000}"/>
    <cellStyle name="Note 6 10 4_CountryRegionMap" xfId="36377" xr:uid="{00000000-0005-0000-0000-00005B890000}"/>
    <cellStyle name="Note 6 10 5" xfId="30651" xr:uid="{00000000-0005-0000-0000-00005C890000}"/>
    <cellStyle name="Note 6 10_Attribute (16-17)" xfId="17319" xr:uid="{00000000-0005-0000-0000-00005D890000}"/>
    <cellStyle name="Note 6 11" xfId="17320" xr:uid="{00000000-0005-0000-0000-00005E890000}"/>
    <cellStyle name="Note 6 11 2" xfId="17321" xr:uid="{00000000-0005-0000-0000-00005F890000}"/>
    <cellStyle name="Note 6 11 2 2" xfId="30652" xr:uid="{00000000-0005-0000-0000-000060890000}"/>
    <cellStyle name="Note 6 11 2_CountryRegionMap" xfId="36378" xr:uid="{00000000-0005-0000-0000-000061890000}"/>
    <cellStyle name="Note 6 11 3" xfId="17322" xr:uid="{00000000-0005-0000-0000-000062890000}"/>
    <cellStyle name="Note 6 11 3 2" xfId="30653" xr:uid="{00000000-0005-0000-0000-000063890000}"/>
    <cellStyle name="Note 6 11 3_CountryRegionMap" xfId="36379" xr:uid="{00000000-0005-0000-0000-000064890000}"/>
    <cellStyle name="Note 6 11 4" xfId="30654" xr:uid="{00000000-0005-0000-0000-000065890000}"/>
    <cellStyle name="Note 6 11_Attribute (16-17)" xfId="17323" xr:uid="{00000000-0005-0000-0000-000066890000}"/>
    <cellStyle name="Note 6 12" xfId="17324" xr:uid="{00000000-0005-0000-0000-000067890000}"/>
    <cellStyle name="Note 6 12 2" xfId="30655" xr:uid="{00000000-0005-0000-0000-000068890000}"/>
    <cellStyle name="Note 6 12_CountryRegionMap" xfId="36380" xr:uid="{00000000-0005-0000-0000-000069890000}"/>
    <cellStyle name="Note 6 13" xfId="30656" xr:uid="{00000000-0005-0000-0000-00006A890000}"/>
    <cellStyle name="Note 6 14" xfId="30657" xr:uid="{00000000-0005-0000-0000-00006B890000}"/>
    <cellStyle name="Note 6 15" xfId="30658" xr:uid="{00000000-0005-0000-0000-00006C890000}"/>
    <cellStyle name="Note 6 16" xfId="30659" xr:uid="{00000000-0005-0000-0000-00006D890000}"/>
    <cellStyle name="Note 6 17" xfId="30660" xr:uid="{00000000-0005-0000-0000-00006E890000}"/>
    <cellStyle name="Note 6 18" xfId="30661" xr:uid="{00000000-0005-0000-0000-00006F890000}"/>
    <cellStyle name="Note 6 2" xfId="273" xr:uid="{00000000-0005-0000-0000-000070890000}"/>
    <cellStyle name="Note 6 2 10" xfId="17325" xr:uid="{00000000-0005-0000-0000-000071890000}"/>
    <cellStyle name="Note 6 2 10 2" xfId="17326" xr:uid="{00000000-0005-0000-0000-000072890000}"/>
    <cellStyle name="Note 6 2 10 2 2" xfId="30662" xr:uid="{00000000-0005-0000-0000-000073890000}"/>
    <cellStyle name="Note 6 2 10 2_CountryRegionMap" xfId="36381" xr:uid="{00000000-0005-0000-0000-000074890000}"/>
    <cellStyle name="Note 6 2 10 3" xfId="17327" xr:uid="{00000000-0005-0000-0000-000075890000}"/>
    <cellStyle name="Note 6 2 10 3 2" xfId="30663" xr:uid="{00000000-0005-0000-0000-000076890000}"/>
    <cellStyle name="Note 6 2 10 3_CountryRegionMap" xfId="36382" xr:uid="{00000000-0005-0000-0000-000077890000}"/>
    <cellStyle name="Note 6 2 10 4" xfId="30664" xr:uid="{00000000-0005-0000-0000-000078890000}"/>
    <cellStyle name="Note 6 2 10_Attribute (16-17)" xfId="17328" xr:uid="{00000000-0005-0000-0000-000079890000}"/>
    <cellStyle name="Note 6 2 11" xfId="17329" xr:uid="{00000000-0005-0000-0000-00007A890000}"/>
    <cellStyle name="Note 6 2 11 2" xfId="30665" xr:uid="{00000000-0005-0000-0000-00007B890000}"/>
    <cellStyle name="Note 6 2 11_CountryRegionMap" xfId="36383" xr:uid="{00000000-0005-0000-0000-00007C890000}"/>
    <cellStyle name="Note 6 2 12" xfId="30666" xr:uid="{00000000-0005-0000-0000-00007D890000}"/>
    <cellStyle name="Note 6 2 13" xfId="30667" xr:uid="{00000000-0005-0000-0000-00007E890000}"/>
    <cellStyle name="Note 6 2 14" xfId="30668" xr:uid="{00000000-0005-0000-0000-00007F890000}"/>
    <cellStyle name="Note 6 2 15" xfId="30669" xr:uid="{00000000-0005-0000-0000-000080890000}"/>
    <cellStyle name="Note 6 2 16" xfId="30670" xr:uid="{00000000-0005-0000-0000-000081890000}"/>
    <cellStyle name="Note 6 2 17" xfId="30671" xr:uid="{00000000-0005-0000-0000-000082890000}"/>
    <cellStyle name="Note 6 2 2" xfId="17330" xr:uid="{00000000-0005-0000-0000-000083890000}"/>
    <cellStyle name="Note 6 2 2 10" xfId="30672" xr:uid="{00000000-0005-0000-0000-000084890000}"/>
    <cellStyle name="Note 6 2 2 2" xfId="17331" xr:uid="{00000000-0005-0000-0000-000085890000}"/>
    <cellStyle name="Note 6 2 2 2 2" xfId="17332" xr:uid="{00000000-0005-0000-0000-000086890000}"/>
    <cellStyle name="Note 6 2 2 2 2 2" xfId="17333" xr:uid="{00000000-0005-0000-0000-000087890000}"/>
    <cellStyle name="Note 6 2 2 2 2 2 2" xfId="30673" xr:uid="{00000000-0005-0000-0000-000088890000}"/>
    <cellStyle name="Note 6 2 2 2 2 2_CountryRegionMap" xfId="36384" xr:uid="{00000000-0005-0000-0000-000089890000}"/>
    <cellStyle name="Note 6 2 2 2 2 3" xfId="17334" xr:uid="{00000000-0005-0000-0000-00008A890000}"/>
    <cellStyle name="Note 6 2 2 2 2 3 2" xfId="30674" xr:uid="{00000000-0005-0000-0000-00008B890000}"/>
    <cellStyle name="Note 6 2 2 2 2 3_CountryRegionMap" xfId="36385" xr:uid="{00000000-0005-0000-0000-00008C890000}"/>
    <cellStyle name="Note 6 2 2 2 2 4" xfId="30675" xr:uid="{00000000-0005-0000-0000-00008D890000}"/>
    <cellStyle name="Note 6 2 2 2 2_Attribute (16-17)" xfId="17335" xr:uid="{00000000-0005-0000-0000-00008E890000}"/>
    <cellStyle name="Note 6 2 2 2 3" xfId="17336" xr:uid="{00000000-0005-0000-0000-00008F890000}"/>
    <cellStyle name="Note 6 2 2 2 3 2" xfId="30676" xr:uid="{00000000-0005-0000-0000-000090890000}"/>
    <cellStyle name="Note 6 2 2 2 3_CountryRegionMap" xfId="36386" xr:uid="{00000000-0005-0000-0000-000091890000}"/>
    <cellStyle name="Note 6 2 2 2 4" xfId="30677" xr:uid="{00000000-0005-0000-0000-000092890000}"/>
    <cellStyle name="Note 6 2 2 2 5" xfId="30678" xr:uid="{00000000-0005-0000-0000-000093890000}"/>
    <cellStyle name="Note 6 2 2 2 6" xfId="30679" xr:uid="{00000000-0005-0000-0000-000094890000}"/>
    <cellStyle name="Note 6 2 2 2 7" xfId="30680" xr:uid="{00000000-0005-0000-0000-000095890000}"/>
    <cellStyle name="Note 6 2 2 2_Attribute (16-17)" xfId="17337" xr:uid="{00000000-0005-0000-0000-000096890000}"/>
    <cellStyle name="Note 6 2 2 3" xfId="17338" xr:uid="{00000000-0005-0000-0000-000097890000}"/>
    <cellStyle name="Note 6 2 2 3 2" xfId="17339" xr:uid="{00000000-0005-0000-0000-000098890000}"/>
    <cellStyle name="Note 6 2 2 3 2 2" xfId="17340" xr:uid="{00000000-0005-0000-0000-000099890000}"/>
    <cellStyle name="Note 6 2 2 3 2 2 2" xfId="30681" xr:uid="{00000000-0005-0000-0000-00009A890000}"/>
    <cellStyle name="Note 6 2 2 3 2 2_CountryRegionMap" xfId="36387" xr:uid="{00000000-0005-0000-0000-00009B890000}"/>
    <cellStyle name="Note 6 2 2 3 2 3" xfId="17341" xr:uid="{00000000-0005-0000-0000-00009C890000}"/>
    <cellStyle name="Note 6 2 2 3 2 3 2" xfId="30682" xr:uid="{00000000-0005-0000-0000-00009D890000}"/>
    <cellStyle name="Note 6 2 2 3 2 3_CountryRegionMap" xfId="36388" xr:uid="{00000000-0005-0000-0000-00009E890000}"/>
    <cellStyle name="Note 6 2 2 3 2 4" xfId="30683" xr:uid="{00000000-0005-0000-0000-00009F890000}"/>
    <cellStyle name="Note 6 2 2 3 2_Attribute (16-17)" xfId="17342" xr:uid="{00000000-0005-0000-0000-0000A0890000}"/>
    <cellStyle name="Note 6 2 2 3 3" xfId="17343" xr:uid="{00000000-0005-0000-0000-0000A1890000}"/>
    <cellStyle name="Note 6 2 2 3 3 2" xfId="30684" xr:uid="{00000000-0005-0000-0000-0000A2890000}"/>
    <cellStyle name="Note 6 2 2 3 3_CountryRegionMap" xfId="36389" xr:uid="{00000000-0005-0000-0000-0000A3890000}"/>
    <cellStyle name="Note 6 2 2 3 4" xfId="30685" xr:uid="{00000000-0005-0000-0000-0000A4890000}"/>
    <cellStyle name="Note 6 2 2 3 5" xfId="30686" xr:uid="{00000000-0005-0000-0000-0000A5890000}"/>
    <cellStyle name="Note 6 2 2 3 6" xfId="30687" xr:uid="{00000000-0005-0000-0000-0000A6890000}"/>
    <cellStyle name="Note 6 2 2 3 7" xfId="30688" xr:uid="{00000000-0005-0000-0000-0000A7890000}"/>
    <cellStyle name="Note 6 2 2 3_Attribute (16-17)" xfId="17344" xr:uid="{00000000-0005-0000-0000-0000A8890000}"/>
    <cellStyle name="Note 6 2 2 4" xfId="17345" xr:uid="{00000000-0005-0000-0000-0000A9890000}"/>
    <cellStyle name="Note 6 2 2 4 2" xfId="17346" xr:uid="{00000000-0005-0000-0000-0000AA890000}"/>
    <cellStyle name="Note 6 2 2 4 2 2" xfId="17347" xr:uid="{00000000-0005-0000-0000-0000AB890000}"/>
    <cellStyle name="Note 6 2 2 4 2 2 2" xfId="30689" xr:uid="{00000000-0005-0000-0000-0000AC890000}"/>
    <cellStyle name="Note 6 2 2 4 2 2_CountryRegionMap" xfId="36390" xr:uid="{00000000-0005-0000-0000-0000AD890000}"/>
    <cellStyle name="Note 6 2 2 4 2 3" xfId="17348" xr:uid="{00000000-0005-0000-0000-0000AE890000}"/>
    <cellStyle name="Note 6 2 2 4 2 3 2" xfId="30690" xr:uid="{00000000-0005-0000-0000-0000AF890000}"/>
    <cellStyle name="Note 6 2 2 4 2 3_CountryRegionMap" xfId="36391" xr:uid="{00000000-0005-0000-0000-0000B0890000}"/>
    <cellStyle name="Note 6 2 2 4 2 4" xfId="30691" xr:uid="{00000000-0005-0000-0000-0000B1890000}"/>
    <cellStyle name="Note 6 2 2 4 2_Attribute (16-17)" xfId="17349" xr:uid="{00000000-0005-0000-0000-0000B2890000}"/>
    <cellStyle name="Note 6 2 2 4 3" xfId="17350" xr:uid="{00000000-0005-0000-0000-0000B3890000}"/>
    <cellStyle name="Note 6 2 2 4 3 2" xfId="30692" xr:uid="{00000000-0005-0000-0000-0000B4890000}"/>
    <cellStyle name="Note 6 2 2 4 3_CountryRegionMap" xfId="36392" xr:uid="{00000000-0005-0000-0000-0000B5890000}"/>
    <cellStyle name="Note 6 2 2 4 4" xfId="30693" xr:uid="{00000000-0005-0000-0000-0000B6890000}"/>
    <cellStyle name="Note 6 2 2 4 5" xfId="30694" xr:uid="{00000000-0005-0000-0000-0000B7890000}"/>
    <cellStyle name="Note 6 2 2 4 6" xfId="30695" xr:uid="{00000000-0005-0000-0000-0000B8890000}"/>
    <cellStyle name="Note 6 2 2 4 7" xfId="30696" xr:uid="{00000000-0005-0000-0000-0000B9890000}"/>
    <cellStyle name="Note 6 2 2 4_Attribute (16-17)" xfId="17351" xr:uid="{00000000-0005-0000-0000-0000BA890000}"/>
    <cellStyle name="Note 6 2 2 5" xfId="17352" xr:uid="{00000000-0005-0000-0000-0000BB890000}"/>
    <cellStyle name="Note 6 2 2 5 2" xfId="17353" xr:uid="{00000000-0005-0000-0000-0000BC890000}"/>
    <cellStyle name="Note 6 2 2 5 2 2" xfId="17354" xr:uid="{00000000-0005-0000-0000-0000BD890000}"/>
    <cellStyle name="Note 6 2 2 5 2 2 2" xfId="30697" xr:uid="{00000000-0005-0000-0000-0000BE890000}"/>
    <cellStyle name="Note 6 2 2 5 2 2_CountryRegionMap" xfId="36393" xr:uid="{00000000-0005-0000-0000-0000BF890000}"/>
    <cellStyle name="Note 6 2 2 5 2 3" xfId="17355" xr:uid="{00000000-0005-0000-0000-0000C0890000}"/>
    <cellStyle name="Note 6 2 2 5 2 3 2" xfId="30698" xr:uid="{00000000-0005-0000-0000-0000C1890000}"/>
    <cellStyle name="Note 6 2 2 5 2 3_CountryRegionMap" xfId="36394" xr:uid="{00000000-0005-0000-0000-0000C2890000}"/>
    <cellStyle name="Note 6 2 2 5 2 4" xfId="30699" xr:uid="{00000000-0005-0000-0000-0000C3890000}"/>
    <cellStyle name="Note 6 2 2 5 2_Attribute (16-17)" xfId="17356" xr:uid="{00000000-0005-0000-0000-0000C4890000}"/>
    <cellStyle name="Note 6 2 2 5 3" xfId="17357" xr:uid="{00000000-0005-0000-0000-0000C5890000}"/>
    <cellStyle name="Note 6 2 2 5 3 2" xfId="30700" xr:uid="{00000000-0005-0000-0000-0000C6890000}"/>
    <cellStyle name="Note 6 2 2 5 3_CountryRegionMap" xfId="36395" xr:uid="{00000000-0005-0000-0000-0000C7890000}"/>
    <cellStyle name="Note 6 2 2 5 4" xfId="30701" xr:uid="{00000000-0005-0000-0000-0000C8890000}"/>
    <cellStyle name="Note 6 2 2 5_Attribute (16-17)" xfId="17358" xr:uid="{00000000-0005-0000-0000-0000C9890000}"/>
    <cellStyle name="Note 6 2 2 6" xfId="17359" xr:uid="{00000000-0005-0000-0000-0000CA890000}"/>
    <cellStyle name="Note 6 2 2 6 2" xfId="17360" xr:uid="{00000000-0005-0000-0000-0000CB890000}"/>
    <cellStyle name="Note 6 2 2 6 2 2" xfId="17361" xr:uid="{00000000-0005-0000-0000-0000CC890000}"/>
    <cellStyle name="Note 6 2 2 6 2 2 2" xfId="30702" xr:uid="{00000000-0005-0000-0000-0000CD890000}"/>
    <cellStyle name="Note 6 2 2 6 2 2_CountryRegionMap" xfId="36396" xr:uid="{00000000-0005-0000-0000-0000CE890000}"/>
    <cellStyle name="Note 6 2 2 6 2 3" xfId="17362" xr:uid="{00000000-0005-0000-0000-0000CF890000}"/>
    <cellStyle name="Note 6 2 2 6 2 3 2" xfId="30703" xr:uid="{00000000-0005-0000-0000-0000D0890000}"/>
    <cellStyle name="Note 6 2 2 6 2 3_CountryRegionMap" xfId="36397" xr:uid="{00000000-0005-0000-0000-0000D1890000}"/>
    <cellStyle name="Note 6 2 2 6 2 4" xfId="30704" xr:uid="{00000000-0005-0000-0000-0000D2890000}"/>
    <cellStyle name="Note 6 2 2 6 2_Attribute (16-17)" xfId="17363" xr:uid="{00000000-0005-0000-0000-0000D3890000}"/>
    <cellStyle name="Note 6 2 2 6 3" xfId="17364" xr:uid="{00000000-0005-0000-0000-0000D4890000}"/>
    <cellStyle name="Note 6 2 2 6 3 2" xfId="30705" xr:uid="{00000000-0005-0000-0000-0000D5890000}"/>
    <cellStyle name="Note 6 2 2 6 3_CountryRegionMap" xfId="36398" xr:uid="{00000000-0005-0000-0000-0000D6890000}"/>
    <cellStyle name="Note 6 2 2 6 4" xfId="30706" xr:uid="{00000000-0005-0000-0000-0000D7890000}"/>
    <cellStyle name="Note 6 2 2 6_Attribute (16-17)" xfId="17365" xr:uid="{00000000-0005-0000-0000-0000D8890000}"/>
    <cellStyle name="Note 6 2 2 7" xfId="17366" xr:uid="{00000000-0005-0000-0000-0000D9890000}"/>
    <cellStyle name="Note 6 2 2 7 2" xfId="17367" xr:uid="{00000000-0005-0000-0000-0000DA890000}"/>
    <cellStyle name="Note 6 2 2 7 2 2" xfId="17368" xr:uid="{00000000-0005-0000-0000-0000DB890000}"/>
    <cellStyle name="Note 6 2 2 7 2 2 2" xfId="30707" xr:uid="{00000000-0005-0000-0000-0000DC890000}"/>
    <cellStyle name="Note 6 2 2 7 2 2_CountryRegionMap" xfId="36399" xr:uid="{00000000-0005-0000-0000-0000DD890000}"/>
    <cellStyle name="Note 6 2 2 7 2 3" xfId="17369" xr:uid="{00000000-0005-0000-0000-0000DE890000}"/>
    <cellStyle name="Note 6 2 2 7 2 3 2" xfId="30708" xr:uid="{00000000-0005-0000-0000-0000DF890000}"/>
    <cellStyle name="Note 6 2 2 7 2 3_CountryRegionMap" xfId="36400" xr:uid="{00000000-0005-0000-0000-0000E0890000}"/>
    <cellStyle name="Note 6 2 2 7 2 4" xfId="30709" xr:uid="{00000000-0005-0000-0000-0000E1890000}"/>
    <cellStyle name="Note 6 2 2 7 2_Attribute (16-17)" xfId="17370" xr:uid="{00000000-0005-0000-0000-0000E2890000}"/>
    <cellStyle name="Note 6 2 2 7 3" xfId="17371" xr:uid="{00000000-0005-0000-0000-0000E3890000}"/>
    <cellStyle name="Note 6 2 2 7 3 2" xfId="30710" xr:uid="{00000000-0005-0000-0000-0000E4890000}"/>
    <cellStyle name="Note 6 2 2 7 3_CountryRegionMap" xfId="36401" xr:uid="{00000000-0005-0000-0000-0000E5890000}"/>
    <cellStyle name="Note 6 2 2 7 4" xfId="17372" xr:uid="{00000000-0005-0000-0000-0000E6890000}"/>
    <cellStyle name="Note 6 2 2 7 4 2" xfId="30711" xr:uid="{00000000-0005-0000-0000-0000E7890000}"/>
    <cellStyle name="Note 6 2 2 7 4_CountryRegionMap" xfId="36402" xr:uid="{00000000-0005-0000-0000-0000E8890000}"/>
    <cellStyle name="Note 6 2 2 7 5" xfId="30712" xr:uid="{00000000-0005-0000-0000-0000E9890000}"/>
    <cellStyle name="Note 6 2 2 7_Attribute (16-17)" xfId="17373" xr:uid="{00000000-0005-0000-0000-0000EA890000}"/>
    <cellStyle name="Note 6 2 2 8" xfId="17374" xr:uid="{00000000-0005-0000-0000-0000EB890000}"/>
    <cellStyle name="Note 6 2 2 8 2" xfId="17375" xr:uid="{00000000-0005-0000-0000-0000EC890000}"/>
    <cellStyle name="Note 6 2 2 8 2 2" xfId="30713" xr:uid="{00000000-0005-0000-0000-0000ED890000}"/>
    <cellStyle name="Note 6 2 2 8 2_CountryRegionMap" xfId="36403" xr:uid="{00000000-0005-0000-0000-0000EE890000}"/>
    <cellStyle name="Note 6 2 2 8 3" xfId="17376" xr:uid="{00000000-0005-0000-0000-0000EF890000}"/>
    <cellStyle name="Note 6 2 2 8 3 2" xfId="30714" xr:uid="{00000000-0005-0000-0000-0000F0890000}"/>
    <cellStyle name="Note 6 2 2 8 3_CountryRegionMap" xfId="36404" xr:uid="{00000000-0005-0000-0000-0000F1890000}"/>
    <cellStyle name="Note 6 2 2 8 4" xfId="30715" xr:uid="{00000000-0005-0000-0000-0000F2890000}"/>
    <cellStyle name="Note 6 2 2 8_Attribute (16-17)" xfId="17377" xr:uid="{00000000-0005-0000-0000-0000F3890000}"/>
    <cellStyle name="Note 6 2 2 9" xfId="17378" xr:uid="{00000000-0005-0000-0000-0000F4890000}"/>
    <cellStyle name="Note 6 2 2 9 2" xfId="30716" xr:uid="{00000000-0005-0000-0000-0000F5890000}"/>
    <cellStyle name="Note 6 2 2 9_CountryRegionMap" xfId="36405" xr:uid="{00000000-0005-0000-0000-0000F6890000}"/>
    <cellStyle name="Note 6 2 2_Attribute (16-17)" xfId="17379" xr:uid="{00000000-0005-0000-0000-0000F7890000}"/>
    <cellStyle name="Note 6 2 3" xfId="17380" xr:uid="{00000000-0005-0000-0000-0000F8890000}"/>
    <cellStyle name="Note 6 2 3 10" xfId="30717" xr:uid="{00000000-0005-0000-0000-0000F9890000}"/>
    <cellStyle name="Note 6 2 3 2" xfId="17381" xr:uid="{00000000-0005-0000-0000-0000FA890000}"/>
    <cellStyle name="Note 6 2 3 2 2" xfId="17382" xr:uid="{00000000-0005-0000-0000-0000FB890000}"/>
    <cellStyle name="Note 6 2 3 2 2 2" xfId="17383" xr:uid="{00000000-0005-0000-0000-0000FC890000}"/>
    <cellStyle name="Note 6 2 3 2 2 2 2" xfId="30718" xr:uid="{00000000-0005-0000-0000-0000FD890000}"/>
    <cellStyle name="Note 6 2 3 2 2 2_CountryRegionMap" xfId="36406" xr:uid="{00000000-0005-0000-0000-0000FE890000}"/>
    <cellStyle name="Note 6 2 3 2 2 3" xfId="17384" xr:uid="{00000000-0005-0000-0000-0000FF890000}"/>
    <cellStyle name="Note 6 2 3 2 2 3 2" xfId="30719" xr:uid="{00000000-0005-0000-0000-0000008A0000}"/>
    <cellStyle name="Note 6 2 3 2 2 3_CountryRegionMap" xfId="36407" xr:uid="{00000000-0005-0000-0000-0000018A0000}"/>
    <cellStyle name="Note 6 2 3 2 2 4" xfId="30720" xr:uid="{00000000-0005-0000-0000-0000028A0000}"/>
    <cellStyle name="Note 6 2 3 2 2_Attribute (16-17)" xfId="17385" xr:uid="{00000000-0005-0000-0000-0000038A0000}"/>
    <cellStyle name="Note 6 2 3 2 3" xfId="17386" xr:uid="{00000000-0005-0000-0000-0000048A0000}"/>
    <cellStyle name="Note 6 2 3 2 3 2" xfId="30721" xr:uid="{00000000-0005-0000-0000-0000058A0000}"/>
    <cellStyle name="Note 6 2 3 2 3_CountryRegionMap" xfId="36408" xr:uid="{00000000-0005-0000-0000-0000068A0000}"/>
    <cellStyle name="Note 6 2 3 2 4" xfId="30722" xr:uid="{00000000-0005-0000-0000-0000078A0000}"/>
    <cellStyle name="Note 6 2 3 2 5" xfId="30723" xr:uid="{00000000-0005-0000-0000-0000088A0000}"/>
    <cellStyle name="Note 6 2 3 2 6" xfId="30724" xr:uid="{00000000-0005-0000-0000-0000098A0000}"/>
    <cellStyle name="Note 6 2 3 2 7" xfId="30725" xr:uid="{00000000-0005-0000-0000-00000A8A0000}"/>
    <cellStyle name="Note 6 2 3 2_Attribute (16-17)" xfId="17387" xr:uid="{00000000-0005-0000-0000-00000B8A0000}"/>
    <cellStyle name="Note 6 2 3 3" xfId="17388" xr:uid="{00000000-0005-0000-0000-00000C8A0000}"/>
    <cellStyle name="Note 6 2 3 3 2" xfId="17389" xr:uid="{00000000-0005-0000-0000-00000D8A0000}"/>
    <cellStyle name="Note 6 2 3 3 2 2" xfId="17390" xr:uid="{00000000-0005-0000-0000-00000E8A0000}"/>
    <cellStyle name="Note 6 2 3 3 2 2 2" xfId="30726" xr:uid="{00000000-0005-0000-0000-00000F8A0000}"/>
    <cellStyle name="Note 6 2 3 3 2 2_CountryRegionMap" xfId="36409" xr:uid="{00000000-0005-0000-0000-0000108A0000}"/>
    <cellStyle name="Note 6 2 3 3 2 3" xfId="17391" xr:uid="{00000000-0005-0000-0000-0000118A0000}"/>
    <cellStyle name="Note 6 2 3 3 2 3 2" xfId="30727" xr:uid="{00000000-0005-0000-0000-0000128A0000}"/>
    <cellStyle name="Note 6 2 3 3 2 3_CountryRegionMap" xfId="36410" xr:uid="{00000000-0005-0000-0000-0000138A0000}"/>
    <cellStyle name="Note 6 2 3 3 2 4" xfId="30728" xr:uid="{00000000-0005-0000-0000-0000148A0000}"/>
    <cellStyle name="Note 6 2 3 3 2_Attribute (16-17)" xfId="17392" xr:uid="{00000000-0005-0000-0000-0000158A0000}"/>
    <cellStyle name="Note 6 2 3 3 3" xfId="17393" xr:uid="{00000000-0005-0000-0000-0000168A0000}"/>
    <cellStyle name="Note 6 2 3 3 3 2" xfId="30729" xr:uid="{00000000-0005-0000-0000-0000178A0000}"/>
    <cellStyle name="Note 6 2 3 3 3_CountryRegionMap" xfId="36411" xr:uid="{00000000-0005-0000-0000-0000188A0000}"/>
    <cellStyle name="Note 6 2 3 3 4" xfId="30730" xr:uid="{00000000-0005-0000-0000-0000198A0000}"/>
    <cellStyle name="Note 6 2 3 3 5" xfId="30731" xr:uid="{00000000-0005-0000-0000-00001A8A0000}"/>
    <cellStyle name="Note 6 2 3 3 6" xfId="30732" xr:uid="{00000000-0005-0000-0000-00001B8A0000}"/>
    <cellStyle name="Note 6 2 3 3 7" xfId="30733" xr:uid="{00000000-0005-0000-0000-00001C8A0000}"/>
    <cellStyle name="Note 6 2 3 3_Attribute (16-17)" xfId="17394" xr:uid="{00000000-0005-0000-0000-00001D8A0000}"/>
    <cellStyle name="Note 6 2 3 4" xfId="17395" xr:uid="{00000000-0005-0000-0000-00001E8A0000}"/>
    <cellStyle name="Note 6 2 3 4 2" xfId="17396" xr:uid="{00000000-0005-0000-0000-00001F8A0000}"/>
    <cellStyle name="Note 6 2 3 4 2 2" xfId="17397" xr:uid="{00000000-0005-0000-0000-0000208A0000}"/>
    <cellStyle name="Note 6 2 3 4 2 2 2" xfId="30734" xr:uid="{00000000-0005-0000-0000-0000218A0000}"/>
    <cellStyle name="Note 6 2 3 4 2 2_CountryRegionMap" xfId="36412" xr:uid="{00000000-0005-0000-0000-0000228A0000}"/>
    <cellStyle name="Note 6 2 3 4 2 3" xfId="17398" xr:uid="{00000000-0005-0000-0000-0000238A0000}"/>
    <cellStyle name="Note 6 2 3 4 2 3 2" xfId="30735" xr:uid="{00000000-0005-0000-0000-0000248A0000}"/>
    <cellStyle name="Note 6 2 3 4 2 3_CountryRegionMap" xfId="36413" xr:uid="{00000000-0005-0000-0000-0000258A0000}"/>
    <cellStyle name="Note 6 2 3 4 2 4" xfId="30736" xr:uid="{00000000-0005-0000-0000-0000268A0000}"/>
    <cellStyle name="Note 6 2 3 4 2_Attribute (16-17)" xfId="17399" xr:uid="{00000000-0005-0000-0000-0000278A0000}"/>
    <cellStyle name="Note 6 2 3 4 3" xfId="17400" xr:uid="{00000000-0005-0000-0000-0000288A0000}"/>
    <cellStyle name="Note 6 2 3 4 3 2" xfId="30737" xr:uid="{00000000-0005-0000-0000-0000298A0000}"/>
    <cellStyle name="Note 6 2 3 4 3_CountryRegionMap" xfId="36414" xr:uid="{00000000-0005-0000-0000-00002A8A0000}"/>
    <cellStyle name="Note 6 2 3 4 4" xfId="30738" xr:uid="{00000000-0005-0000-0000-00002B8A0000}"/>
    <cellStyle name="Note 6 2 3 4 5" xfId="30739" xr:uid="{00000000-0005-0000-0000-00002C8A0000}"/>
    <cellStyle name="Note 6 2 3 4 6" xfId="30740" xr:uid="{00000000-0005-0000-0000-00002D8A0000}"/>
    <cellStyle name="Note 6 2 3 4 7" xfId="30741" xr:uid="{00000000-0005-0000-0000-00002E8A0000}"/>
    <cellStyle name="Note 6 2 3 4_Attribute (16-17)" xfId="17401" xr:uid="{00000000-0005-0000-0000-00002F8A0000}"/>
    <cellStyle name="Note 6 2 3 5" xfId="17402" xr:uid="{00000000-0005-0000-0000-0000308A0000}"/>
    <cellStyle name="Note 6 2 3 5 2" xfId="17403" xr:uid="{00000000-0005-0000-0000-0000318A0000}"/>
    <cellStyle name="Note 6 2 3 5 2 2" xfId="17404" xr:uid="{00000000-0005-0000-0000-0000328A0000}"/>
    <cellStyle name="Note 6 2 3 5 2 2 2" xfId="30742" xr:uid="{00000000-0005-0000-0000-0000338A0000}"/>
    <cellStyle name="Note 6 2 3 5 2 2_CountryRegionMap" xfId="36415" xr:uid="{00000000-0005-0000-0000-0000348A0000}"/>
    <cellStyle name="Note 6 2 3 5 2 3" xfId="17405" xr:uid="{00000000-0005-0000-0000-0000358A0000}"/>
    <cellStyle name="Note 6 2 3 5 2 3 2" xfId="30743" xr:uid="{00000000-0005-0000-0000-0000368A0000}"/>
    <cellStyle name="Note 6 2 3 5 2 3_CountryRegionMap" xfId="36416" xr:uid="{00000000-0005-0000-0000-0000378A0000}"/>
    <cellStyle name="Note 6 2 3 5 2 4" xfId="30744" xr:uid="{00000000-0005-0000-0000-0000388A0000}"/>
    <cellStyle name="Note 6 2 3 5 2_Attribute (16-17)" xfId="17406" xr:uid="{00000000-0005-0000-0000-0000398A0000}"/>
    <cellStyle name="Note 6 2 3 5 3" xfId="17407" xr:uid="{00000000-0005-0000-0000-00003A8A0000}"/>
    <cellStyle name="Note 6 2 3 5 3 2" xfId="30745" xr:uid="{00000000-0005-0000-0000-00003B8A0000}"/>
    <cellStyle name="Note 6 2 3 5 3_CountryRegionMap" xfId="36417" xr:uid="{00000000-0005-0000-0000-00003C8A0000}"/>
    <cellStyle name="Note 6 2 3 5 4" xfId="30746" xr:uid="{00000000-0005-0000-0000-00003D8A0000}"/>
    <cellStyle name="Note 6 2 3 5_Attribute (16-17)" xfId="17408" xr:uid="{00000000-0005-0000-0000-00003E8A0000}"/>
    <cellStyle name="Note 6 2 3 6" xfId="17409" xr:uid="{00000000-0005-0000-0000-00003F8A0000}"/>
    <cellStyle name="Note 6 2 3 6 2" xfId="17410" xr:uid="{00000000-0005-0000-0000-0000408A0000}"/>
    <cellStyle name="Note 6 2 3 6 2 2" xfId="17411" xr:uid="{00000000-0005-0000-0000-0000418A0000}"/>
    <cellStyle name="Note 6 2 3 6 2 2 2" xfId="30747" xr:uid="{00000000-0005-0000-0000-0000428A0000}"/>
    <cellStyle name="Note 6 2 3 6 2 2_CountryRegionMap" xfId="36418" xr:uid="{00000000-0005-0000-0000-0000438A0000}"/>
    <cellStyle name="Note 6 2 3 6 2 3" xfId="17412" xr:uid="{00000000-0005-0000-0000-0000448A0000}"/>
    <cellStyle name="Note 6 2 3 6 2 3 2" xfId="30748" xr:uid="{00000000-0005-0000-0000-0000458A0000}"/>
    <cellStyle name="Note 6 2 3 6 2 3_CountryRegionMap" xfId="36419" xr:uid="{00000000-0005-0000-0000-0000468A0000}"/>
    <cellStyle name="Note 6 2 3 6 2 4" xfId="30749" xr:uid="{00000000-0005-0000-0000-0000478A0000}"/>
    <cellStyle name="Note 6 2 3 6 2_Attribute (16-17)" xfId="17413" xr:uid="{00000000-0005-0000-0000-0000488A0000}"/>
    <cellStyle name="Note 6 2 3 6 3" xfId="17414" xr:uid="{00000000-0005-0000-0000-0000498A0000}"/>
    <cellStyle name="Note 6 2 3 6 3 2" xfId="30750" xr:uid="{00000000-0005-0000-0000-00004A8A0000}"/>
    <cellStyle name="Note 6 2 3 6 3_CountryRegionMap" xfId="36420" xr:uid="{00000000-0005-0000-0000-00004B8A0000}"/>
    <cellStyle name="Note 6 2 3 6 4" xfId="30751" xr:uid="{00000000-0005-0000-0000-00004C8A0000}"/>
    <cellStyle name="Note 6 2 3 6_Attribute (16-17)" xfId="17415" xr:uid="{00000000-0005-0000-0000-00004D8A0000}"/>
    <cellStyle name="Note 6 2 3 7" xfId="17416" xr:uid="{00000000-0005-0000-0000-00004E8A0000}"/>
    <cellStyle name="Note 6 2 3 7 2" xfId="17417" xr:uid="{00000000-0005-0000-0000-00004F8A0000}"/>
    <cellStyle name="Note 6 2 3 7 2 2" xfId="17418" xr:uid="{00000000-0005-0000-0000-0000508A0000}"/>
    <cellStyle name="Note 6 2 3 7 2 2 2" xfId="30752" xr:uid="{00000000-0005-0000-0000-0000518A0000}"/>
    <cellStyle name="Note 6 2 3 7 2 2_CountryRegionMap" xfId="36421" xr:uid="{00000000-0005-0000-0000-0000528A0000}"/>
    <cellStyle name="Note 6 2 3 7 2 3" xfId="17419" xr:uid="{00000000-0005-0000-0000-0000538A0000}"/>
    <cellStyle name="Note 6 2 3 7 2 3 2" xfId="30753" xr:uid="{00000000-0005-0000-0000-0000548A0000}"/>
    <cellStyle name="Note 6 2 3 7 2 3_CountryRegionMap" xfId="36422" xr:uid="{00000000-0005-0000-0000-0000558A0000}"/>
    <cellStyle name="Note 6 2 3 7 2 4" xfId="30754" xr:uid="{00000000-0005-0000-0000-0000568A0000}"/>
    <cellStyle name="Note 6 2 3 7 2_Attribute (16-17)" xfId="17420" xr:uid="{00000000-0005-0000-0000-0000578A0000}"/>
    <cellStyle name="Note 6 2 3 7 3" xfId="17421" xr:uid="{00000000-0005-0000-0000-0000588A0000}"/>
    <cellStyle name="Note 6 2 3 7 3 2" xfId="30755" xr:uid="{00000000-0005-0000-0000-0000598A0000}"/>
    <cellStyle name="Note 6 2 3 7 3_CountryRegionMap" xfId="36423" xr:uid="{00000000-0005-0000-0000-00005A8A0000}"/>
    <cellStyle name="Note 6 2 3 7 4" xfId="17422" xr:uid="{00000000-0005-0000-0000-00005B8A0000}"/>
    <cellStyle name="Note 6 2 3 7 4 2" xfId="30756" xr:uid="{00000000-0005-0000-0000-00005C8A0000}"/>
    <cellStyle name="Note 6 2 3 7 4_CountryRegionMap" xfId="36424" xr:uid="{00000000-0005-0000-0000-00005D8A0000}"/>
    <cellStyle name="Note 6 2 3 7 5" xfId="30757" xr:uid="{00000000-0005-0000-0000-00005E8A0000}"/>
    <cellStyle name="Note 6 2 3 7_Attribute (16-17)" xfId="17423" xr:uid="{00000000-0005-0000-0000-00005F8A0000}"/>
    <cellStyle name="Note 6 2 3 8" xfId="17424" xr:uid="{00000000-0005-0000-0000-0000608A0000}"/>
    <cellStyle name="Note 6 2 3 8 2" xfId="17425" xr:uid="{00000000-0005-0000-0000-0000618A0000}"/>
    <cellStyle name="Note 6 2 3 8 2 2" xfId="30758" xr:uid="{00000000-0005-0000-0000-0000628A0000}"/>
    <cellStyle name="Note 6 2 3 8 2_CountryRegionMap" xfId="36425" xr:uid="{00000000-0005-0000-0000-0000638A0000}"/>
    <cellStyle name="Note 6 2 3 8 3" xfId="17426" xr:uid="{00000000-0005-0000-0000-0000648A0000}"/>
    <cellStyle name="Note 6 2 3 8 3 2" xfId="30759" xr:uid="{00000000-0005-0000-0000-0000658A0000}"/>
    <cellStyle name="Note 6 2 3 8 3_CountryRegionMap" xfId="36426" xr:uid="{00000000-0005-0000-0000-0000668A0000}"/>
    <cellStyle name="Note 6 2 3 8 4" xfId="30760" xr:uid="{00000000-0005-0000-0000-0000678A0000}"/>
    <cellStyle name="Note 6 2 3 8_Attribute (16-17)" xfId="17427" xr:uid="{00000000-0005-0000-0000-0000688A0000}"/>
    <cellStyle name="Note 6 2 3 9" xfId="17428" xr:uid="{00000000-0005-0000-0000-0000698A0000}"/>
    <cellStyle name="Note 6 2 3 9 2" xfId="30761" xr:uid="{00000000-0005-0000-0000-00006A8A0000}"/>
    <cellStyle name="Note 6 2 3 9_CountryRegionMap" xfId="36427" xr:uid="{00000000-0005-0000-0000-00006B8A0000}"/>
    <cellStyle name="Note 6 2 3_Attribute (16-17)" xfId="17429" xr:uid="{00000000-0005-0000-0000-00006C8A0000}"/>
    <cellStyle name="Note 6 2 4" xfId="17430" xr:uid="{00000000-0005-0000-0000-00006D8A0000}"/>
    <cellStyle name="Note 6 2 4 2" xfId="17431" xr:uid="{00000000-0005-0000-0000-00006E8A0000}"/>
    <cellStyle name="Note 6 2 4 2 2" xfId="17432" xr:uid="{00000000-0005-0000-0000-00006F8A0000}"/>
    <cellStyle name="Note 6 2 4 2 2 2" xfId="30762" xr:uid="{00000000-0005-0000-0000-0000708A0000}"/>
    <cellStyle name="Note 6 2 4 2 2_CountryRegionMap" xfId="36428" xr:uid="{00000000-0005-0000-0000-0000718A0000}"/>
    <cellStyle name="Note 6 2 4 2 3" xfId="17433" xr:uid="{00000000-0005-0000-0000-0000728A0000}"/>
    <cellStyle name="Note 6 2 4 2 3 2" xfId="30763" xr:uid="{00000000-0005-0000-0000-0000738A0000}"/>
    <cellStyle name="Note 6 2 4 2 3_CountryRegionMap" xfId="36429" xr:uid="{00000000-0005-0000-0000-0000748A0000}"/>
    <cellStyle name="Note 6 2 4 2 4" xfId="30764" xr:uid="{00000000-0005-0000-0000-0000758A0000}"/>
    <cellStyle name="Note 6 2 4 2_Attribute (16-17)" xfId="17434" xr:uid="{00000000-0005-0000-0000-0000768A0000}"/>
    <cellStyle name="Note 6 2 4 3" xfId="17435" xr:uid="{00000000-0005-0000-0000-0000778A0000}"/>
    <cellStyle name="Note 6 2 4 3 2" xfId="30765" xr:uid="{00000000-0005-0000-0000-0000788A0000}"/>
    <cellStyle name="Note 6 2 4 3_CountryRegionMap" xfId="36430" xr:uid="{00000000-0005-0000-0000-0000798A0000}"/>
    <cellStyle name="Note 6 2 4 4" xfId="30766" xr:uid="{00000000-0005-0000-0000-00007A8A0000}"/>
    <cellStyle name="Note 6 2 4 5" xfId="30767" xr:uid="{00000000-0005-0000-0000-00007B8A0000}"/>
    <cellStyle name="Note 6 2 4 6" xfId="30768" xr:uid="{00000000-0005-0000-0000-00007C8A0000}"/>
    <cellStyle name="Note 6 2 4 7" xfId="30769" xr:uid="{00000000-0005-0000-0000-00007D8A0000}"/>
    <cellStyle name="Note 6 2 4_Attribute (16-17)" xfId="17436" xr:uid="{00000000-0005-0000-0000-00007E8A0000}"/>
    <cellStyle name="Note 6 2 5" xfId="17437" xr:uid="{00000000-0005-0000-0000-00007F8A0000}"/>
    <cellStyle name="Note 6 2 5 2" xfId="17438" xr:uid="{00000000-0005-0000-0000-0000808A0000}"/>
    <cellStyle name="Note 6 2 5 2 2" xfId="17439" xr:uid="{00000000-0005-0000-0000-0000818A0000}"/>
    <cellStyle name="Note 6 2 5 2 2 2" xfId="30770" xr:uid="{00000000-0005-0000-0000-0000828A0000}"/>
    <cellStyle name="Note 6 2 5 2 2_CountryRegionMap" xfId="36431" xr:uid="{00000000-0005-0000-0000-0000838A0000}"/>
    <cellStyle name="Note 6 2 5 2 3" xfId="17440" xr:uid="{00000000-0005-0000-0000-0000848A0000}"/>
    <cellStyle name="Note 6 2 5 2 3 2" xfId="30771" xr:uid="{00000000-0005-0000-0000-0000858A0000}"/>
    <cellStyle name="Note 6 2 5 2 3_CountryRegionMap" xfId="36432" xr:uid="{00000000-0005-0000-0000-0000868A0000}"/>
    <cellStyle name="Note 6 2 5 2 4" xfId="30772" xr:uid="{00000000-0005-0000-0000-0000878A0000}"/>
    <cellStyle name="Note 6 2 5 2_Attribute (16-17)" xfId="17441" xr:uid="{00000000-0005-0000-0000-0000888A0000}"/>
    <cellStyle name="Note 6 2 5 3" xfId="17442" xr:uid="{00000000-0005-0000-0000-0000898A0000}"/>
    <cellStyle name="Note 6 2 5 3 2" xfId="30773" xr:uid="{00000000-0005-0000-0000-00008A8A0000}"/>
    <cellStyle name="Note 6 2 5 3_CountryRegionMap" xfId="36433" xr:uid="{00000000-0005-0000-0000-00008B8A0000}"/>
    <cellStyle name="Note 6 2 5 4" xfId="30774" xr:uid="{00000000-0005-0000-0000-00008C8A0000}"/>
    <cellStyle name="Note 6 2 5 5" xfId="30775" xr:uid="{00000000-0005-0000-0000-00008D8A0000}"/>
    <cellStyle name="Note 6 2 5 6" xfId="30776" xr:uid="{00000000-0005-0000-0000-00008E8A0000}"/>
    <cellStyle name="Note 6 2 5 7" xfId="30777" xr:uid="{00000000-0005-0000-0000-00008F8A0000}"/>
    <cellStyle name="Note 6 2 5_Attribute (16-17)" xfId="17443" xr:uid="{00000000-0005-0000-0000-0000908A0000}"/>
    <cellStyle name="Note 6 2 6" xfId="17444" xr:uid="{00000000-0005-0000-0000-0000918A0000}"/>
    <cellStyle name="Note 6 2 6 2" xfId="17445" xr:uid="{00000000-0005-0000-0000-0000928A0000}"/>
    <cellStyle name="Note 6 2 6 2 2" xfId="17446" xr:uid="{00000000-0005-0000-0000-0000938A0000}"/>
    <cellStyle name="Note 6 2 6 2 2 2" xfId="30778" xr:uid="{00000000-0005-0000-0000-0000948A0000}"/>
    <cellStyle name="Note 6 2 6 2 2_CountryRegionMap" xfId="36434" xr:uid="{00000000-0005-0000-0000-0000958A0000}"/>
    <cellStyle name="Note 6 2 6 2 3" xfId="17447" xr:uid="{00000000-0005-0000-0000-0000968A0000}"/>
    <cellStyle name="Note 6 2 6 2 3 2" xfId="30779" xr:uid="{00000000-0005-0000-0000-0000978A0000}"/>
    <cellStyle name="Note 6 2 6 2 3_CountryRegionMap" xfId="36435" xr:uid="{00000000-0005-0000-0000-0000988A0000}"/>
    <cellStyle name="Note 6 2 6 2 4" xfId="30780" xr:uid="{00000000-0005-0000-0000-0000998A0000}"/>
    <cellStyle name="Note 6 2 6 2_Attribute (16-17)" xfId="17448" xr:uid="{00000000-0005-0000-0000-00009A8A0000}"/>
    <cellStyle name="Note 6 2 6 3" xfId="17449" xr:uid="{00000000-0005-0000-0000-00009B8A0000}"/>
    <cellStyle name="Note 6 2 6 3 2" xfId="30781" xr:uid="{00000000-0005-0000-0000-00009C8A0000}"/>
    <cellStyle name="Note 6 2 6 3_CountryRegionMap" xfId="36436" xr:uid="{00000000-0005-0000-0000-00009D8A0000}"/>
    <cellStyle name="Note 6 2 6 4" xfId="30782" xr:uid="{00000000-0005-0000-0000-00009E8A0000}"/>
    <cellStyle name="Note 6 2 6 5" xfId="30783" xr:uid="{00000000-0005-0000-0000-00009F8A0000}"/>
    <cellStyle name="Note 6 2 6 6" xfId="30784" xr:uid="{00000000-0005-0000-0000-0000A08A0000}"/>
    <cellStyle name="Note 6 2 6 7" xfId="30785" xr:uid="{00000000-0005-0000-0000-0000A18A0000}"/>
    <cellStyle name="Note 6 2 6_Attribute (16-17)" xfId="17450" xr:uid="{00000000-0005-0000-0000-0000A28A0000}"/>
    <cellStyle name="Note 6 2 7" xfId="17451" xr:uid="{00000000-0005-0000-0000-0000A38A0000}"/>
    <cellStyle name="Note 6 2 7 2" xfId="17452" xr:uid="{00000000-0005-0000-0000-0000A48A0000}"/>
    <cellStyle name="Note 6 2 7 2 2" xfId="17453" xr:uid="{00000000-0005-0000-0000-0000A58A0000}"/>
    <cellStyle name="Note 6 2 7 2 2 2" xfId="30786" xr:uid="{00000000-0005-0000-0000-0000A68A0000}"/>
    <cellStyle name="Note 6 2 7 2 2_CountryRegionMap" xfId="36437" xr:uid="{00000000-0005-0000-0000-0000A78A0000}"/>
    <cellStyle name="Note 6 2 7 2 3" xfId="17454" xr:uid="{00000000-0005-0000-0000-0000A88A0000}"/>
    <cellStyle name="Note 6 2 7 2 3 2" xfId="30787" xr:uid="{00000000-0005-0000-0000-0000A98A0000}"/>
    <cellStyle name="Note 6 2 7 2 3_CountryRegionMap" xfId="36438" xr:uid="{00000000-0005-0000-0000-0000AA8A0000}"/>
    <cellStyle name="Note 6 2 7 2 4" xfId="30788" xr:uid="{00000000-0005-0000-0000-0000AB8A0000}"/>
    <cellStyle name="Note 6 2 7 2_Attribute (16-17)" xfId="17455" xr:uid="{00000000-0005-0000-0000-0000AC8A0000}"/>
    <cellStyle name="Note 6 2 7 3" xfId="17456" xr:uid="{00000000-0005-0000-0000-0000AD8A0000}"/>
    <cellStyle name="Note 6 2 7 3 2" xfId="30789" xr:uid="{00000000-0005-0000-0000-0000AE8A0000}"/>
    <cellStyle name="Note 6 2 7 3_CountryRegionMap" xfId="36439" xr:uid="{00000000-0005-0000-0000-0000AF8A0000}"/>
    <cellStyle name="Note 6 2 7 4" xfId="30790" xr:uid="{00000000-0005-0000-0000-0000B08A0000}"/>
    <cellStyle name="Note 6 2 7_Attribute (16-17)" xfId="17457" xr:uid="{00000000-0005-0000-0000-0000B18A0000}"/>
    <cellStyle name="Note 6 2 8" xfId="17458" xr:uid="{00000000-0005-0000-0000-0000B28A0000}"/>
    <cellStyle name="Note 6 2 8 2" xfId="17459" xr:uid="{00000000-0005-0000-0000-0000B38A0000}"/>
    <cellStyle name="Note 6 2 8 2 2" xfId="17460" xr:uid="{00000000-0005-0000-0000-0000B48A0000}"/>
    <cellStyle name="Note 6 2 8 2 2 2" xfId="30791" xr:uid="{00000000-0005-0000-0000-0000B58A0000}"/>
    <cellStyle name="Note 6 2 8 2 2_CountryRegionMap" xfId="36440" xr:uid="{00000000-0005-0000-0000-0000B68A0000}"/>
    <cellStyle name="Note 6 2 8 2 3" xfId="17461" xr:uid="{00000000-0005-0000-0000-0000B78A0000}"/>
    <cellStyle name="Note 6 2 8 2 3 2" xfId="30792" xr:uid="{00000000-0005-0000-0000-0000B88A0000}"/>
    <cellStyle name="Note 6 2 8 2 3_CountryRegionMap" xfId="36441" xr:uid="{00000000-0005-0000-0000-0000B98A0000}"/>
    <cellStyle name="Note 6 2 8 2 4" xfId="30793" xr:uid="{00000000-0005-0000-0000-0000BA8A0000}"/>
    <cellStyle name="Note 6 2 8 2_Attribute (16-17)" xfId="17462" xr:uid="{00000000-0005-0000-0000-0000BB8A0000}"/>
    <cellStyle name="Note 6 2 8 3" xfId="17463" xr:uid="{00000000-0005-0000-0000-0000BC8A0000}"/>
    <cellStyle name="Note 6 2 8 3 2" xfId="30794" xr:uid="{00000000-0005-0000-0000-0000BD8A0000}"/>
    <cellStyle name="Note 6 2 8 3_CountryRegionMap" xfId="36442" xr:uid="{00000000-0005-0000-0000-0000BE8A0000}"/>
    <cellStyle name="Note 6 2 8 4" xfId="30795" xr:uid="{00000000-0005-0000-0000-0000BF8A0000}"/>
    <cellStyle name="Note 6 2 8_Attribute (16-17)" xfId="17464" xr:uid="{00000000-0005-0000-0000-0000C08A0000}"/>
    <cellStyle name="Note 6 2 9" xfId="17465" xr:uid="{00000000-0005-0000-0000-0000C18A0000}"/>
    <cellStyle name="Note 6 2 9 2" xfId="17466" xr:uid="{00000000-0005-0000-0000-0000C28A0000}"/>
    <cellStyle name="Note 6 2 9 2 2" xfId="17467" xr:uid="{00000000-0005-0000-0000-0000C38A0000}"/>
    <cellStyle name="Note 6 2 9 2 2 2" xfId="30796" xr:uid="{00000000-0005-0000-0000-0000C48A0000}"/>
    <cellStyle name="Note 6 2 9 2 2_CountryRegionMap" xfId="36443" xr:uid="{00000000-0005-0000-0000-0000C58A0000}"/>
    <cellStyle name="Note 6 2 9 2 3" xfId="17468" xr:uid="{00000000-0005-0000-0000-0000C68A0000}"/>
    <cellStyle name="Note 6 2 9 2 3 2" xfId="30797" xr:uid="{00000000-0005-0000-0000-0000C78A0000}"/>
    <cellStyle name="Note 6 2 9 2 3_CountryRegionMap" xfId="36444" xr:uid="{00000000-0005-0000-0000-0000C88A0000}"/>
    <cellStyle name="Note 6 2 9 2 4" xfId="30798" xr:uid="{00000000-0005-0000-0000-0000C98A0000}"/>
    <cellStyle name="Note 6 2 9 2_Attribute (16-17)" xfId="17469" xr:uid="{00000000-0005-0000-0000-0000CA8A0000}"/>
    <cellStyle name="Note 6 2 9 3" xfId="17470" xr:uid="{00000000-0005-0000-0000-0000CB8A0000}"/>
    <cellStyle name="Note 6 2 9 3 2" xfId="30799" xr:uid="{00000000-0005-0000-0000-0000CC8A0000}"/>
    <cellStyle name="Note 6 2 9 3_CountryRegionMap" xfId="36445" xr:uid="{00000000-0005-0000-0000-0000CD8A0000}"/>
    <cellStyle name="Note 6 2 9 4" xfId="17471" xr:uid="{00000000-0005-0000-0000-0000CE8A0000}"/>
    <cellStyle name="Note 6 2 9 4 2" xfId="30800" xr:uid="{00000000-0005-0000-0000-0000CF8A0000}"/>
    <cellStyle name="Note 6 2 9 4_CountryRegionMap" xfId="36446" xr:uid="{00000000-0005-0000-0000-0000D08A0000}"/>
    <cellStyle name="Note 6 2 9 5" xfId="30801" xr:uid="{00000000-0005-0000-0000-0000D18A0000}"/>
    <cellStyle name="Note 6 2 9_Attribute (16-17)" xfId="17472" xr:uid="{00000000-0005-0000-0000-0000D28A0000}"/>
    <cellStyle name="Note 6 2_Attribute" xfId="18108" xr:uid="{00000000-0005-0000-0000-0000D38A0000}"/>
    <cellStyle name="Note 6 3" xfId="17473" xr:uid="{00000000-0005-0000-0000-0000D48A0000}"/>
    <cellStyle name="Note 6 3 10" xfId="30802" xr:uid="{00000000-0005-0000-0000-0000D58A0000}"/>
    <cellStyle name="Note 6 3 2" xfId="17474" xr:uid="{00000000-0005-0000-0000-0000D68A0000}"/>
    <cellStyle name="Note 6 3 2 2" xfId="17475" xr:uid="{00000000-0005-0000-0000-0000D78A0000}"/>
    <cellStyle name="Note 6 3 2 2 2" xfId="17476" xr:uid="{00000000-0005-0000-0000-0000D88A0000}"/>
    <cellStyle name="Note 6 3 2 2 2 2" xfId="30803" xr:uid="{00000000-0005-0000-0000-0000D98A0000}"/>
    <cellStyle name="Note 6 3 2 2 2_CountryRegionMap" xfId="36447" xr:uid="{00000000-0005-0000-0000-0000DA8A0000}"/>
    <cellStyle name="Note 6 3 2 2 3" xfId="17477" xr:uid="{00000000-0005-0000-0000-0000DB8A0000}"/>
    <cellStyle name="Note 6 3 2 2 3 2" xfId="30804" xr:uid="{00000000-0005-0000-0000-0000DC8A0000}"/>
    <cellStyle name="Note 6 3 2 2 3_CountryRegionMap" xfId="36448" xr:uid="{00000000-0005-0000-0000-0000DD8A0000}"/>
    <cellStyle name="Note 6 3 2 2 4" xfId="30805" xr:uid="{00000000-0005-0000-0000-0000DE8A0000}"/>
    <cellStyle name="Note 6 3 2 2_Attribute (16-17)" xfId="17478" xr:uid="{00000000-0005-0000-0000-0000DF8A0000}"/>
    <cellStyle name="Note 6 3 2 3" xfId="17479" xr:uid="{00000000-0005-0000-0000-0000E08A0000}"/>
    <cellStyle name="Note 6 3 2 3 2" xfId="30806" xr:uid="{00000000-0005-0000-0000-0000E18A0000}"/>
    <cellStyle name="Note 6 3 2 3_CountryRegionMap" xfId="36449" xr:uid="{00000000-0005-0000-0000-0000E28A0000}"/>
    <cellStyle name="Note 6 3 2 4" xfId="30807" xr:uid="{00000000-0005-0000-0000-0000E38A0000}"/>
    <cellStyle name="Note 6 3 2 5" xfId="30808" xr:uid="{00000000-0005-0000-0000-0000E48A0000}"/>
    <cellStyle name="Note 6 3 2 6" xfId="30809" xr:uid="{00000000-0005-0000-0000-0000E58A0000}"/>
    <cellStyle name="Note 6 3 2 7" xfId="30810" xr:uid="{00000000-0005-0000-0000-0000E68A0000}"/>
    <cellStyle name="Note 6 3 2_Attribute (16-17)" xfId="17480" xr:uid="{00000000-0005-0000-0000-0000E78A0000}"/>
    <cellStyle name="Note 6 3 3" xfId="17481" xr:uid="{00000000-0005-0000-0000-0000E88A0000}"/>
    <cellStyle name="Note 6 3 3 2" xfId="17482" xr:uid="{00000000-0005-0000-0000-0000E98A0000}"/>
    <cellStyle name="Note 6 3 3 2 2" xfId="17483" xr:uid="{00000000-0005-0000-0000-0000EA8A0000}"/>
    <cellStyle name="Note 6 3 3 2 2 2" xfId="30811" xr:uid="{00000000-0005-0000-0000-0000EB8A0000}"/>
    <cellStyle name="Note 6 3 3 2 2_CountryRegionMap" xfId="36450" xr:uid="{00000000-0005-0000-0000-0000EC8A0000}"/>
    <cellStyle name="Note 6 3 3 2 3" xfId="17484" xr:uid="{00000000-0005-0000-0000-0000ED8A0000}"/>
    <cellStyle name="Note 6 3 3 2 3 2" xfId="30812" xr:uid="{00000000-0005-0000-0000-0000EE8A0000}"/>
    <cellStyle name="Note 6 3 3 2 3_CountryRegionMap" xfId="36451" xr:uid="{00000000-0005-0000-0000-0000EF8A0000}"/>
    <cellStyle name="Note 6 3 3 2 4" xfId="30813" xr:uid="{00000000-0005-0000-0000-0000F08A0000}"/>
    <cellStyle name="Note 6 3 3 2_Attribute (16-17)" xfId="17485" xr:uid="{00000000-0005-0000-0000-0000F18A0000}"/>
    <cellStyle name="Note 6 3 3 3" xfId="17486" xr:uid="{00000000-0005-0000-0000-0000F28A0000}"/>
    <cellStyle name="Note 6 3 3 3 2" xfId="30814" xr:uid="{00000000-0005-0000-0000-0000F38A0000}"/>
    <cellStyle name="Note 6 3 3 3_CountryRegionMap" xfId="36452" xr:uid="{00000000-0005-0000-0000-0000F48A0000}"/>
    <cellStyle name="Note 6 3 3 4" xfId="30815" xr:uid="{00000000-0005-0000-0000-0000F58A0000}"/>
    <cellStyle name="Note 6 3 3 5" xfId="30816" xr:uid="{00000000-0005-0000-0000-0000F68A0000}"/>
    <cellStyle name="Note 6 3 3 6" xfId="30817" xr:uid="{00000000-0005-0000-0000-0000F78A0000}"/>
    <cellStyle name="Note 6 3 3 7" xfId="30818" xr:uid="{00000000-0005-0000-0000-0000F88A0000}"/>
    <cellStyle name="Note 6 3 3_Attribute (16-17)" xfId="17487" xr:uid="{00000000-0005-0000-0000-0000F98A0000}"/>
    <cellStyle name="Note 6 3 4" xfId="17488" xr:uid="{00000000-0005-0000-0000-0000FA8A0000}"/>
    <cellStyle name="Note 6 3 4 2" xfId="17489" xr:uid="{00000000-0005-0000-0000-0000FB8A0000}"/>
    <cellStyle name="Note 6 3 4 2 2" xfId="17490" xr:uid="{00000000-0005-0000-0000-0000FC8A0000}"/>
    <cellStyle name="Note 6 3 4 2 2 2" xfId="30819" xr:uid="{00000000-0005-0000-0000-0000FD8A0000}"/>
    <cellStyle name="Note 6 3 4 2 2_CountryRegionMap" xfId="36453" xr:uid="{00000000-0005-0000-0000-0000FE8A0000}"/>
    <cellStyle name="Note 6 3 4 2 3" xfId="17491" xr:uid="{00000000-0005-0000-0000-0000FF8A0000}"/>
    <cellStyle name="Note 6 3 4 2 3 2" xfId="30820" xr:uid="{00000000-0005-0000-0000-0000008B0000}"/>
    <cellStyle name="Note 6 3 4 2 3_CountryRegionMap" xfId="36454" xr:uid="{00000000-0005-0000-0000-0000018B0000}"/>
    <cellStyle name="Note 6 3 4 2 4" xfId="30821" xr:uid="{00000000-0005-0000-0000-0000028B0000}"/>
    <cellStyle name="Note 6 3 4 2_Attribute (16-17)" xfId="17492" xr:uid="{00000000-0005-0000-0000-0000038B0000}"/>
    <cellStyle name="Note 6 3 4 3" xfId="17493" xr:uid="{00000000-0005-0000-0000-0000048B0000}"/>
    <cellStyle name="Note 6 3 4 3 2" xfId="30822" xr:uid="{00000000-0005-0000-0000-0000058B0000}"/>
    <cellStyle name="Note 6 3 4 3_CountryRegionMap" xfId="36455" xr:uid="{00000000-0005-0000-0000-0000068B0000}"/>
    <cellStyle name="Note 6 3 4 4" xfId="30823" xr:uid="{00000000-0005-0000-0000-0000078B0000}"/>
    <cellStyle name="Note 6 3 4 5" xfId="30824" xr:uid="{00000000-0005-0000-0000-0000088B0000}"/>
    <cellStyle name="Note 6 3 4 6" xfId="30825" xr:uid="{00000000-0005-0000-0000-0000098B0000}"/>
    <cellStyle name="Note 6 3 4 7" xfId="30826" xr:uid="{00000000-0005-0000-0000-00000A8B0000}"/>
    <cellStyle name="Note 6 3 4_Attribute (16-17)" xfId="17494" xr:uid="{00000000-0005-0000-0000-00000B8B0000}"/>
    <cellStyle name="Note 6 3 5" xfId="17495" xr:uid="{00000000-0005-0000-0000-00000C8B0000}"/>
    <cellStyle name="Note 6 3 5 2" xfId="17496" xr:uid="{00000000-0005-0000-0000-00000D8B0000}"/>
    <cellStyle name="Note 6 3 5 2 2" xfId="17497" xr:uid="{00000000-0005-0000-0000-00000E8B0000}"/>
    <cellStyle name="Note 6 3 5 2 2 2" xfId="30827" xr:uid="{00000000-0005-0000-0000-00000F8B0000}"/>
    <cellStyle name="Note 6 3 5 2 2_CountryRegionMap" xfId="36456" xr:uid="{00000000-0005-0000-0000-0000108B0000}"/>
    <cellStyle name="Note 6 3 5 2 3" xfId="17498" xr:uid="{00000000-0005-0000-0000-0000118B0000}"/>
    <cellStyle name="Note 6 3 5 2 3 2" xfId="30828" xr:uid="{00000000-0005-0000-0000-0000128B0000}"/>
    <cellStyle name="Note 6 3 5 2 3_CountryRegionMap" xfId="36457" xr:uid="{00000000-0005-0000-0000-0000138B0000}"/>
    <cellStyle name="Note 6 3 5 2 4" xfId="30829" xr:uid="{00000000-0005-0000-0000-0000148B0000}"/>
    <cellStyle name="Note 6 3 5 2_Attribute (16-17)" xfId="17499" xr:uid="{00000000-0005-0000-0000-0000158B0000}"/>
    <cellStyle name="Note 6 3 5 3" xfId="17500" xr:uid="{00000000-0005-0000-0000-0000168B0000}"/>
    <cellStyle name="Note 6 3 5 3 2" xfId="30830" xr:uid="{00000000-0005-0000-0000-0000178B0000}"/>
    <cellStyle name="Note 6 3 5 3_CountryRegionMap" xfId="36458" xr:uid="{00000000-0005-0000-0000-0000188B0000}"/>
    <cellStyle name="Note 6 3 5 4" xfId="30831" xr:uid="{00000000-0005-0000-0000-0000198B0000}"/>
    <cellStyle name="Note 6 3 5_Attribute (16-17)" xfId="17501" xr:uid="{00000000-0005-0000-0000-00001A8B0000}"/>
    <cellStyle name="Note 6 3 6" xfId="17502" xr:uid="{00000000-0005-0000-0000-00001B8B0000}"/>
    <cellStyle name="Note 6 3 6 2" xfId="17503" xr:uid="{00000000-0005-0000-0000-00001C8B0000}"/>
    <cellStyle name="Note 6 3 6 2 2" xfId="17504" xr:uid="{00000000-0005-0000-0000-00001D8B0000}"/>
    <cellStyle name="Note 6 3 6 2 2 2" xfId="30832" xr:uid="{00000000-0005-0000-0000-00001E8B0000}"/>
    <cellStyle name="Note 6 3 6 2 2_CountryRegionMap" xfId="36459" xr:uid="{00000000-0005-0000-0000-00001F8B0000}"/>
    <cellStyle name="Note 6 3 6 2 3" xfId="17505" xr:uid="{00000000-0005-0000-0000-0000208B0000}"/>
    <cellStyle name="Note 6 3 6 2 3 2" xfId="30833" xr:uid="{00000000-0005-0000-0000-0000218B0000}"/>
    <cellStyle name="Note 6 3 6 2 3_CountryRegionMap" xfId="36460" xr:uid="{00000000-0005-0000-0000-0000228B0000}"/>
    <cellStyle name="Note 6 3 6 2 4" xfId="30834" xr:uid="{00000000-0005-0000-0000-0000238B0000}"/>
    <cellStyle name="Note 6 3 6 2_Attribute (16-17)" xfId="17506" xr:uid="{00000000-0005-0000-0000-0000248B0000}"/>
    <cellStyle name="Note 6 3 6 3" xfId="17507" xr:uid="{00000000-0005-0000-0000-0000258B0000}"/>
    <cellStyle name="Note 6 3 6 3 2" xfId="30835" xr:uid="{00000000-0005-0000-0000-0000268B0000}"/>
    <cellStyle name="Note 6 3 6 3_CountryRegionMap" xfId="36461" xr:uid="{00000000-0005-0000-0000-0000278B0000}"/>
    <cellStyle name="Note 6 3 6 4" xfId="30836" xr:uid="{00000000-0005-0000-0000-0000288B0000}"/>
    <cellStyle name="Note 6 3 6_Attribute (16-17)" xfId="17508" xr:uid="{00000000-0005-0000-0000-0000298B0000}"/>
    <cellStyle name="Note 6 3 7" xfId="17509" xr:uid="{00000000-0005-0000-0000-00002A8B0000}"/>
    <cellStyle name="Note 6 3 7 2" xfId="17510" xr:uid="{00000000-0005-0000-0000-00002B8B0000}"/>
    <cellStyle name="Note 6 3 7 2 2" xfId="17511" xr:uid="{00000000-0005-0000-0000-00002C8B0000}"/>
    <cellStyle name="Note 6 3 7 2 2 2" xfId="30837" xr:uid="{00000000-0005-0000-0000-00002D8B0000}"/>
    <cellStyle name="Note 6 3 7 2 2_CountryRegionMap" xfId="36462" xr:uid="{00000000-0005-0000-0000-00002E8B0000}"/>
    <cellStyle name="Note 6 3 7 2 3" xfId="17512" xr:uid="{00000000-0005-0000-0000-00002F8B0000}"/>
    <cellStyle name="Note 6 3 7 2 3 2" xfId="30838" xr:uid="{00000000-0005-0000-0000-0000308B0000}"/>
    <cellStyle name="Note 6 3 7 2 3_CountryRegionMap" xfId="36463" xr:uid="{00000000-0005-0000-0000-0000318B0000}"/>
    <cellStyle name="Note 6 3 7 2 4" xfId="30839" xr:uid="{00000000-0005-0000-0000-0000328B0000}"/>
    <cellStyle name="Note 6 3 7 2_Attribute (16-17)" xfId="17513" xr:uid="{00000000-0005-0000-0000-0000338B0000}"/>
    <cellStyle name="Note 6 3 7 3" xfId="17514" xr:uid="{00000000-0005-0000-0000-0000348B0000}"/>
    <cellStyle name="Note 6 3 7 3 2" xfId="30840" xr:uid="{00000000-0005-0000-0000-0000358B0000}"/>
    <cellStyle name="Note 6 3 7 3_CountryRegionMap" xfId="36464" xr:uid="{00000000-0005-0000-0000-0000368B0000}"/>
    <cellStyle name="Note 6 3 7 4" xfId="17515" xr:uid="{00000000-0005-0000-0000-0000378B0000}"/>
    <cellStyle name="Note 6 3 7 4 2" xfId="30841" xr:uid="{00000000-0005-0000-0000-0000388B0000}"/>
    <cellStyle name="Note 6 3 7 4_CountryRegionMap" xfId="36465" xr:uid="{00000000-0005-0000-0000-0000398B0000}"/>
    <cellStyle name="Note 6 3 7 5" xfId="30842" xr:uid="{00000000-0005-0000-0000-00003A8B0000}"/>
    <cellStyle name="Note 6 3 7_Attribute (16-17)" xfId="17516" xr:uid="{00000000-0005-0000-0000-00003B8B0000}"/>
    <cellStyle name="Note 6 3 8" xfId="17517" xr:uid="{00000000-0005-0000-0000-00003C8B0000}"/>
    <cellStyle name="Note 6 3 8 2" xfId="17518" xr:uid="{00000000-0005-0000-0000-00003D8B0000}"/>
    <cellStyle name="Note 6 3 8 2 2" xfId="30843" xr:uid="{00000000-0005-0000-0000-00003E8B0000}"/>
    <cellStyle name="Note 6 3 8 2_CountryRegionMap" xfId="36466" xr:uid="{00000000-0005-0000-0000-00003F8B0000}"/>
    <cellStyle name="Note 6 3 8 3" xfId="17519" xr:uid="{00000000-0005-0000-0000-0000408B0000}"/>
    <cellStyle name="Note 6 3 8 3 2" xfId="30844" xr:uid="{00000000-0005-0000-0000-0000418B0000}"/>
    <cellStyle name="Note 6 3 8 3_CountryRegionMap" xfId="36467" xr:uid="{00000000-0005-0000-0000-0000428B0000}"/>
    <cellStyle name="Note 6 3 8 4" xfId="30845" xr:uid="{00000000-0005-0000-0000-0000438B0000}"/>
    <cellStyle name="Note 6 3 8_Attribute (16-17)" xfId="17520" xr:uid="{00000000-0005-0000-0000-0000448B0000}"/>
    <cellStyle name="Note 6 3 9" xfId="17521" xr:uid="{00000000-0005-0000-0000-0000458B0000}"/>
    <cellStyle name="Note 6 3 9 2" xfId="30846" xr:uid="{00000000-0005-0000-0000-0000468B0000}"/>
    <cellStyle name="Note 6 3 9_CountryRegionMap" xfId="36468" xr:uid="{00000000-0005-0000-0000-0000478B0000}"/>
    <cellStyle name="Note 6 3_Attribute (16-17)" xfId="17522" xr:uid="{00000000-0005-0000-0000-0000488B0000}"/>
    <cellStyle name="Note 6 4" xfId="17523" xr:uid="{00000000-0005-0000-0000-0000498B0000}"/>
    <cellStyle name="Note 6 4 10" xfId="30847" xr:uid="{00000000-0005-0000-0000-00004A8B0000}"/>
    <cellStyle name="Note 6 4 2" xfId="17524" xr:uid="{00000000-0005-0000-0000-00004B8B0000}"/>
    <cellStyle name="Note 6 4 2 2" xfId="17525" xr:uid="{00000000-0005-0000-0000-00004C8B0000}"/>
    <cellStyle name="Note 6 4 2 2 2" xfId="17526" xr:uid="{00000000-0005-0000-0000-00004D8B0000}"/>
    <cellStyle name="Note 6 4 2 2 2 2" xfId="30848" xr:uid="{00000000-0005-0000-0000-00004E8B0000}"/>
    <cellStyle name="Note 6 4 2 2 2_CountryRegionMap" xfId="36469" xr:uid="{00000000-0005-0000-0000-00004F8B0000}"/>
    <cellStyle name="Note 6 4 2 2 3" xfId="17527" xr:uid="{00000000-0005-0000-0000-0000508B0000}"/>
    <cellStyle name="Note 6 4 2 2 3 2" xfId="30849" xr:uid="{00000000-0005-0000-0000-0000518B0000}"/>
    <cellStyle name="Note 6 4 2 2 3_CountryRegionMap" xfId="36470" xr:uid="{00000000-0005-0000-0000-0000528B0000}"/>
    <cellStyle name="Note 6 4 2 2 4" xfId="30850" xr:uid="{00000000-0005-0000-0000-0000538B0000}"/>
    <cellStyle name="Note 6 4 2 2_Attribute (16-17)" xfId="17528" xr:uid="{00000000-0005-0000-0000-0000548B0000}"/>
    <cellStyle name="Note 6 4 2 3" xfId="17529" xr:uid="{00000000-0005-0000-0000-0000558B0000}"/>
    <cellStyle name="Note 6 4 2 3 2" xfId="30851" xr:uid="{00000000-0005-0000-0000-0000568B0000}"/>
    <cellStyle name="Note 6 4 2 3_CountryRegionMap" xfId="36471" xr:uid="{00000000-0005-0000-0000-0000578B0000}"/>
    <cellStyle name="Note 6 4 2 4" xfId="30852" xr:uid="{00000000-0005-0000-0000-0000588B0000}"/>
    <cellStyle name="Note 6 4 2 5" xfId="30853" xr:uid="{00000000-0005-0000-0000-0000598B0000}"/>
    <cellStyle name="Note 6 4 2 6" xfId="30854" xr:uid="{00000000-0005-0000-0000-00005A8B0000}"/>
    <cellStyle name="Note 6 4 2 7" xfId="30855" xr:uid="{00000000-0005-0000-0000-00005B8B0000}"/>
    <cellStyle name="Note 6 4 2_Attribute (16-17)" xfId="17530" xr:uid="{00000000-0005-0000-0000-00005C8B0000}"/>
    <cellStyle name="Note 6 4 3" xfId="17531" xr:uid="{00000000-0005-0000-0000-00005D8B0000}"/>
    <cellStyle name="Note 6 4 3 2" xfId="17532" xr:uid="{00000000-0005-0000-0000-00005E8B0000}"/>
    <cellStyle name="Note 6 4 3 2 2" xfId="17533" xr:uid="{00000000-0005-0000-0000-00005F8B0000}"/>
    <cellStyle name="Note 6 4 3 2 2 2" xfId="30856" xr:uid="{00000000-0005-0000-0000-0000608B0000}"/>
    <cellStyle name="Note 6 4 3 2 2_CountryRegionMap" xfId="36472" xr:uid="{00000000-0005-0000-0000-0000618B0000}"/>
    <cellStyle name="Note 6 4 3 2 3" xfId="17534" xr:uid="{00000000-0005-0000-0000-0000628B0000}"/>
    <cellStyle name="Note 6 4 3 2 3 2" xfId="30857" xr:uid="{00000000-0005-0000-0000-0000638B0000}"/>
    <cellStyle name="Note 6 4 3 2 3_CountryRegionMap" xfId="36473" xr:uid="{00000000-0005-0000-0000-0000648B0000}"/>
    <cellStyle name="Note 6 4 3 2 4" xfId="30858" xr:uid="{00000000-0005-0000-0000-0000658B0000}"/>
    <cellStyle name="Note 6 4 3 2_Attribute (16-17)" xfId="17535" xr:uid="{00000000-0005-0000-0000-0000668B0000}"/>
    <cellStyle name="Note 6 4 3 3" xfId="17536" xr:uid="{00000000-0005-0000-0000-0000678B0000}"/>
    <cellStyle name="Note 6 4 3 3 2" xfId="30859" xr:uid="{00000000-0005-0000-0000-0000688B0000}"/>
    <cellStyle name="Note 6 4 3 3_CountryRegionMap" xfId="36474" xr:uid="{00000000-0005-0000-0000-0000698B0000}"/>
    <cellStyle name="Note 6 4 3 4" xfId="30860" xr:uid="{00000000-0005-0000-0000-00006A8B0000}"/>
    <cellStyle name="Note 6 4 3 5" xfId="30861" xr:uid="{00000000-0005-0000-0000-00006B8B0000}"/>
    <cellStyle name="Note 6 4 3 6" xfId="30862" xr:uid="{00000000-0005-0000-0000-00006C8B0000}"/>
    <cellStyle name="Note 6 4 3 7" xfId="30863" xr:uid="{00000000-0005-0000-0000-00006D8B0000}"/>
    <cellStyle name="Note 6 4 3_Attribute (16-17)" xfId="17537" xr:uid="{00000000-0005-0000-0000-00006E8B0000}"/>
    <cellStyle name="Note 6 4 4" xfId="17538" xr:uid="{00000000-0005-0000-0000-00006F8B0000}"/>
    <cellStyle name="Note 6 4 4 2" xfId="17539" xr:uid="{00000000-0005-0000-0000-0000708B0000}"/>
    <cellStyle name="Note 6 4 4 2 2" xfId="17540" xr:uid="{00000000-0005-0000-0000-0000718B0000}"/>
    <cellStyle name="Note 6 4 4 2 2 2" xfId="30864" xr:uid="{00000000-0005-0000-0000-0000728B0000}"/>
    <cellStyle name="Note 6 4 4 2 2_CountryRegionMap" xfId="36475" xr:uid="{00000000-0005-0000-0000-0000738B0000}"/>
    <cellStyle name="Note 6 4 4 2 3" xfId="17541" xr:uid="{00000000-0005-0000-0000-0000748B0000}"/>
    <cellStyle name="Note 6 4 4 2 3 2" xfId="30865" xr:uid="{00000000-0005-0000-0000-0000758B0000}"/>
    <cellStyle name="Note 6 4 4 2 3_CountryRegionMap" xfId="36476" xr:uid="{00000000-0005-0000-0000-0000768B0000}"/>
    <cellStyle name="Note 6 4 4 2 4" xfId="30866" xr:uid="{00000000-0005-0000-0000-0000778B0000}"/>
    <cellStyle name="Note 6 4 4 2_Attribute (16-17)" xfId="17542" xr:uid="{00000000-0005-0000-0000-0000788B0000}"/>
    <cellStyle name="Note 6 4 4 3" xfId="17543" xr:uid="{00000000-0005-0000-0000-0000798B0000}"/>
    <cellStyle name="Note 6 4 4 3 2" xfId="30867" xr:uid="{00000000-0005-0000-0000-00007A8B0000}"/>
    <cellStyle name="Note 6 4 4 3_CountryRegionMap" xfId="36477" xr:uid="{00000000-0005-0000-0000-00007B8B0000}"/>
    <cellStyle name="Note 6 4 4 4" xfId="30868" xr:uid="{00000000-0005-0000-0000-00007C8B0000}"/>
    <cellStyle name="Note 6 4 4 5" xfId="30869" xr:uid="{00000000-0005-0000-0000-00007D8B0000}"/>
    <cellStyle name="Note 6 4 4 6" xfId="30870" xr:uid="{00000000-0005-0000-0000-00007E8B0000}"/>
    <cellStyle name="Note 6 4 4 7" xfId="30871" xr:uid="{00000000-0005-0000-0000-00007F8B0000}"/>
    <cellStyle name="Note 6 4 4_Attribute (16-17)" xfId="17544" xr:uid="{00000000-0005-0000-0000-0000808B0000}"/>
    <cellStyle name="Note 6 4 5" xfId="17545" xr:uid="{00000000-0005-0000-0000-0000818B0000}"/>
    <cellStyle name="Note 6 4 5 2" xfId="17546" xr:uid="{00000000-0005-0000-0000-0000828B0000}"/>
    <cellStyle name="Note 6 4 5 2 2" xfId="17547" xr:uid="{00000000-0005-0000-0000-0000838B0000}"/>
    <cellStyle name="Note 6 4 5 2 2 2" xfId="30872" xr:uid="{00000000-0005-0000-0000-0000848B0000}"/>
    <cellStyle name="Note 6 4 5 2 2_CountryRegionMap" xfId="36478" xr:uid="{00000000-0005-0000-0000-0000858B0000}"/>
    <cellStyle name="Note 6 4 5 2 3" xfId="17548" xr:uid="{00000000-0005-0000-0000-0000868B0000}"/>
    <cellStyle name="Note 6 4 5 2 3 2" xfId="30873" xr:uid="{00000000-0005-0000-0000-0000878B0000}"/>
    <cellStyle name="Note 6 4 5 2 3_CountryRegionMap" xfId="36479" xr:uid="{00000000-0005-0000-0000-0000888B0000}"/>
    <cellStyle name="Note 6 4 5 2 4" xfId="30874" xr:uid="{00000000-0005-0000-0000-0000898B0000}"/>
    <cellStyle name="Note 6 4 5 2_Attribute (16-17)" xfId="17549" xr:uid="{00000000-0005-0000-0000-00008A8B0000}"/>
    <cellStyle name="Note 6 4 5 3" xfId="17550" xr:uid="{00000000-0005-0000-0000-00008B8B0000}"/>
    <cellStyle name="Note 6 4 5 3 2" xfId="30875" xr:uid="{00000000-0005-0000-0000-00008C8B0000}"/>
    <cellStyle name="Note 6 4 5 3_CountryRegionMap" xfId="36480" xr:uid="{00000000-0005-0000-0000-00008D8B0000}"/>
    <cellStyle name="Note 6 4 5 4" xfId="30876" xr:uid="{00000000-0005-0000-0000-00008E8B0000}"/>
    <cellStyle name="Note 6 4 5_Attribute (16-17)" xfId="17551" xr:uid="{00000000-0005-0000-0000-00008F8B0000}"/>
    <cellStyle name="Note 6 4 6" xfId="17552" xr:uid="{00000000-0005-0000-0000-0000908B0000}"/>
    <cellStyle name="Note 6 4 6 2" xfId="17553" xr:uid="{00000000-0005-0000-0000-0000918B0000}"/>
    <cellStyle name="Note 6 4 6 2 2" xfId="17554" xr:uid="{00000000-0005-0000-0000-0000928B0000}"/>
    <cellStyle name="Note 6 4 6 2 2 2" xfId="30877" xr:uid="{00000000-0005-0000-0000-0000938B0000}"/>
    <cellStyle name="Note 6 4 6 2 2_CountryRegionMap" xfId="36481" xr:uid="{00000000-0005-0000-0000-0000948B0000}"/>
    <cellStyle name="Note 6 4 6 2 3" xfId="17555" xr:uid="{00000000-0005-0000-0000-0000958B0000}"/>
    <cellStyle name="Note 6 4 6 2 3 2" xfId="30878" xr:uid="{00000000-0005-0000-0000-0000968B0000}"/>
    <cellStyle name="Note 6 4 6 2 3_CountryRegionMap" xfId="36482" xr:uid="{00000000-0005-0000-0000-0000978B0000}"/>
    <cellStyle name="Note 6 4 6 2 4" xfId="30879" xr:uid="{00000000-0005-0000-0000-0000988B0000}"/>
    <cellStyle name="Note 6 4 6 2_Attribute (16-17)" xfId="17556" xr:uid="{00000000-0005-0000-0000-0000998B0000}"/>
    <cellStyle name="Note 6 4 6 3" xfId="17557" xr:uid="{00000000-0005-0000-0000-00009A8B0000}"/>
    <cellStyle name="Note 6 4 6 3 2" xfId="30880" xr:uid="{00000000-0005-0000-0000-00009B8B0000}"/>
    <cellStyle name="Note 6 4 6 3_CountryRegionMap" xfId="36483" xr:uid="{00000000-0005-0000-0000-00009C8B0000}"/>
    <cellStyle name="Note 6 4 6 4" xfId="30881" xr:uid="{00000000-0005-0000-0000-00009D8B0000}"/>
    <cellStyle name="Note 6 4 6_Attribute (16-17)" xfId="17558" xr:uid="{00000000-0005-0000-0000-00009E8B0000}"/>
    <cellStyle name="Note 6 4 7" xfId="17559" xr:uid="{00000000-0005-0000-0000-00009F8B0000}"/>
    <cellStyle name="Note 6 4 7 2" xfId="17560" xr:uid="{00000000-0005-0000-0000-0000A08B0000}"/>
    <cellStyle name="Note 6 4 7 2 2" xfId="17561" xr:uid="{00000000-0005-0000-0000-0000A18B0000}"/>
    <cellStyle name="Note 6 4 7 2 2 2" xfId="30882" xr:uid="{00000000-0005-0000-0000-0000A28B0000}"/>
    <cellStyle name="Note 6 4 7 2 2_CountryRegionMap" xfId="36484" xr:uid="{00000000-0005-0000-0000-0000A38B0000}"/>
    <cellStyle name="Note 6 4 7 2 3" xfId="17562" xr:uid="{00000000-0005-0000-0000-0000A48B0000}"/>
    <cellStyle name="Note 6 4 7 2 3 2" xfId="30883" xr:uid="{00000000-0005-0000-0000-0000A58B0000}"/>
    <cellStyle name="Note 6 4 7 2 3_CountryRegionMap" xfId="36485" xr:uid="{00000000-0005-0000-0000-0000A68B0000}"/>
    <cellStyle name="Note 6 4 7 2 4" xfId="30884" xr:uid="{00000000-0005-0000-0000-0000A78B0000}"/>
    <cellStyle name="Note 6 4 7 2_Attribute (16-17)" xfId="17563" xr:uid="{00000000-0005-0000-0000-0000A88B0000}"/>
    <cellStyle name="Note 6 4 7 3" xfId="17564" xr:uid="{00000000-0005-0000-0000-0000A98B0000}"/>
    <cellStyle name="Note 6 4 7 3 2" xfId="30885" xr:uid="{00000000-0005-0000-0000-0000AA8B0000}"/>
    <cellStyle name="Note 6 4 7 3_CountryRegionMap" xfId="36486" xr:uid="{00000000-0005-0000-0000-0000AB8B0000}"/>
    <cellStyle name="Note 6 4 7 4" xfId="17565" xr:uid="{00000000-0005-0000-0000-0000AC8B0000}"/>
    <cellStyle name="Note 6 4 7 4 2" xfId="30886" xr:uid="{00000000-0005-0000-0000-0000AD8B0000}"/>
    <cellStyle name="Note 6 4 7 4_CountryRegionMap" xfId="36487" xr:uid="{00000000-0005-0000-0000-0000AE8B0000}"/>
    <cellStyle name="Note 6 4 7 5" xfId="30887" xr:uid="{00000000-0005-0000-0000-0000AF8B0000}"/>
    <cellStyle name="Note 6 4 7_Attribute (16-17)" xfId="17566" xr:uid="{00000000-0005-0000-0000-0000B08B0000}"/>
    <cellStyle name="Note 6 4 8" xfId="17567" xr:uid="{00000000-0005-0000-0000-0000B18B0000}"/>
    <cellStyle name="Note 6 4 8 2" xfId="17568" xr:uid="{00000000-0005-0000-0000-0000B28B0000}"/>
    <cellStyle name="Note 6 4 8 2 2" xfId="30888" xr:uid="{00000000-0005-0000-0000-0000B38B0000}"/>
    <cellStyle name="Note 6 4 8 2_CountryRegionMap" xfId="36488" xr:uid="{00000000-0005-0000-0000-0000B48B0000}"/>
    <cellStyle name="Note 6 4 8 3" xfId="17569" xr:uid="{00000000-0005-0000-0000-0000B58B0000}"/>
    <cellStyle name="Note 6 4 8 3 2" xfId="30889" xr:uid="{00000000-0005-0000-0000-0000B68B0000}"/>
    <cellStyle name="Note 6 4 8 3_CountryRegionMap" xfId="36489" xr:uid="{00000000-0005-0000-0000-0000B78B0000}"/>
    <cellStyle name="Note 6 4 8 4" xfId="30890" xr:uid="{00000000-0005-0000-0000-0000B88B0000}"/>
    <cellStyle name="Note 6 4 8_Attribute (16-17)" xfId="17570" xr:uid="{00000000-0005-0000-0000-0000B98B0000}"/>
    <cellStyle name="Note 6 4 9" xfId="17571" xr:uid="{00000000-0005-0000-0000-0000BA8B0000}"/>
    <cellStyle name="Note 6 4 9 2" xfId="30891" xr:uid="{00000000-0005-0000-0000-0000BB8B0000}"/>
    <cellStyle name="Note 6 4 9_CountryRegionMap" xfId="36490" xr:uid="{00000000-0005-0000-0000-0000BC8B0000}"/>
    <cellStyle name="Note 6 4_Attribute (16-17)" xfId="17572" xr:uid="{00000000-0005-0000-0000-0000BD8B0000}"/>
    <cellStyle name="Note 6 5" xfId="17573" xr:uid="{00000000-0005-0000-0000-0000BE8B0000}"/>
    <cellStyle name="Note 6 5 2" xfId="17574" xr:uid="{00000000-0005-0000-0000-0000BF8B0000}"/>
    <cellStyle name="Note 6 5 2 2" xfId="17575" xr:uid="{00000000-0005-0000-0000-0000C08B0000}"/>
    <cellStyle name="Note 6 5 2 2 2" xfId="30892" xr:uid="{00000000-0005-0000-0000-0000C18B0000}"/>
    <cellStyle name="Note 6 5 2 2_CountryRegionMap" xfId="36491" xr:uid="{00000000-0005-0000-0000-0000C28B0000}"/>
    <cellStyle name="Note 6 5 2 3" xfId="17576" xr:uid="{00000000-0005-0000-0000-0000C38B0000}"/>
    <cellStyle name="Note 6 5 2 3 2" xfId="30893" xr:uid="{00000000-0005-0000-0000-0000C48B0000}"/>
    <cellStyle name="Note 6 5 2 3_CountryRegionMap" xfId="36492" xr:uid="{00000000-0005-0000-0000-0000C58B0000}"/>
    <cellStyle name="Note 6 5 2 4" xfId="30894" xr:uid="{00000000-0005-0000-0000-0000C68B0000}"/>
    <cellStyle name="Note 6 5 2_Attribute (16-17)" xfId="17577" xr:uid="{00000000-0005-0000-0000-0000C78B0000}"/>
    <cellStyle name="Note 6 5 3" xfId="17578" xr:uid="{00000000-0005-0000-0000-0000C88B0000}"/>
    <cellStyle name="Note 6 5 3 2" xfId="30895" xr:uid="{00000000-0005-0000-0000-0000C98B0000}"/>
    <cellStyle name="Note 6 5 3_CountryRegionMap" xfId="36493" xr:uid="{00000000-0005-0000-0000-0000CA8B0000}"/>
    <cellStyle name="Note 6 5 4" xfId="30896" xr:uid="{00000000-0005-0000-0000-0000CB8B0000}"/>
    <cellStyle name="Note 6 5 5" xfId="30897" xr:uid="{00000000-0005-0000-0000-0000CC8B0000}"/>
    <cellStyle name="Note 6 5 6" xfId="30898" xr:uid="{00000000-0005-0000-0000-0000CD8B0000}"/>
    <cellStyle name="Note 6 5 7" xfId="30899" xr:uid="{00000000-0005-0000-0000-0000CE8B0000}"/>
    <cellStyle name="Note 6 5_Attribute (16-17)" xfId="17579" xr:uid="{00000000-0005-0000-0000-0000CF8B0000}"/>
    <cellStyle name="Note 6 6" xfId="17580" xr:uid="{00000000-0005-0000-0000-0000D08B0000}"/>
    <cellStyle name="Note 6 6 2" xfId="17581" xr:uid="{00000000-0005-0000-0000-0000D18B0000}"/>
    <cellStyle name="Note 6 6 2 2" xfId="17582" xr:uid="{00000000-0005-0000-0000-0000D28B0000}"/>
    <cellStyle name="Note 6 6 2 2 2" xfId="30900" xr:uid="{00000000-0005-0000-0000-0000D38B0000}"/>
    <cellStyle name="Note 6 6 2 2_CountryRegionMap" xfId="36494" xr:uid="{00000000-0005-0000-0000-0000D48B0000}"/>
    <cellStyle name="Note 6 6 2 3" xfId="17583" xr:uid="{00000000-0005-0000-0000-0000D58B0000}"/>
    <cellStyle name="Note 6 6 2 3 2" xfId="30901" xr:uid="{00000000-0005-0000-0000-0000D68B0000}"/>
    <cellStyle name="Note 6 6 2 3_CountryRegionMap" xfId="36495" xr:uid="{00000000-0005-0000-0000-0000D78B0000}"/>
    <cellStyle name="Note 6 6 2 4" xfId="30902" xr:uid="{00000000-0005-0000-0000-0000D88B0000}"/>
    <cellStyle name="Note 6 6 2_Attribute (16-17)" xfId="17584" xr:uid="{00000000-0005-0000-0000-0000D98B0000}"/>
    <cellStyle name="Note 6 6 3" xfId="17585" xr:uid="{00000000-0005-0000-0000-0000DA8B0000}"/>
    <cellStyle name="Note 6 6 3 2" xfId="30903" xr:uid="{00000000-0005-0000-0000-0000DB8B0000}"/>
    <cellStyle name="Note 6 6 3_CountryRegionMap" xfId="36496" xr:uid="{00000000-0005-0000-0000-0000DC8B0000}"/>
    <cellStyle name="Note 6 6 4" xfId="30904" xr:uid="{00000000-0005-0000-0000-0000DD8B0000}"/>
    <cellStyle name="Note 6 6 5" xfId="30905" xr:uid="{00000000-0005-0000-0000-0000DE8B0000}"/>
    <cellStyle name="Note 6 6 6" xfId="30906" xr:uid="{00000000-0005-0000-0000-0000DF8B0000}"/>
    <cellStyle name="Note 6 6 7" xfId="30907" xr:uid="{00000000-0005-0000-0000-0000E08B0000}"/>
    <cellStyle name="Note 6 6_Attribute (16-17)" xfId="17586" xr:uid="{00000000-0005-0000-0000-0000E18B0000}"/>
    <cellStyle name="Note 6 7" xfId="17587" xr:uid="{00000000-0005-0000-0000-0000E28B0000}"/>
    <cellStyle name="Note 6 7 2" xfId="17588" xr:uid="{00000000-0005-0000-0000-0000E38B0000}"/>
    <cellStyle name="Note 6 7 2 2" xfId="17589" xr:uid="{00000000-0005-0000-0000-0000E48B0000}"/>
    <cellStyle name="Note 6 7 2 2 2" xfId="30908" xr:uid="{00000000-0005-0000-0000-0000E58B0000}"/>
    <cellStyle name="Note 6 7 2 2_CountryRegionMap" xfId="36497" xr:uid="{00000000-0005-0000-0000-0000E68B0000}"/>
    <cellStyle name="Note 6 7 2 3" xfId="17590" xr:uid="{00000000-0005-0000-0000-0000E78B0000}"/>
    <cellStyle name="Note 6 7 2 3 2" xfId="30909" xr:uid="{00000000-0005-0000-0000-0000E88B0000}"/>
    <cellStyle name="Note 6 7 2 3_CountryRegionMap" xfId="36498" xr:uid="{00000000-0005-0000-0000-0000E98B0000}"/>
    <cellStyle name="Note 6 7 2 4" xfId="30910" xr:uid="{00000000-0005-0000-0000-0000EA8B0000}"/>
    <cellStyle name="Note 6 7 2_Attribute (16-17)" xfId="17591" xr:uid="{00000000-0005-0000-0000-0000EB8B0000}"/>
    <cellStyle name="Note 6 7 3" xfId="17592" xr:uid="{00000000-0005-0000-0000-0000EC8B0000}"/>
    <cellStyle name="Note 6 7 3 2" xfId="30911" xr:uid="{00000000-0005-0000-0000-0000ED8B0000}"/>
    <cellStyle name="Note 6 7 3_CountryRegionMap" xfId="36499" xr:uid="{00000000-0005-0000-0000-0000EE8B0000}"/>
    <cellStyle name="Note 6 7 4" xfId="30912" xr:uid="{00000000-0005-0000-0000-0000EF8B0000}"/>
    <cellStyle name="Note 6 7 5" xfId="30913" xr:uid="{00000000-0005-0000-0000-0000F08B0000}"/>
    <cellStyle name="Note 6 7 6" xfId="30914" xr:uid="{00000000-0005-0000-0000-0000F18B0000}"/>
    <cellStyle name="Note 6 7 7" xfId="30915" xr:uid="{00000000-0005-0000-0000-0000F28B0000}"/>
    <cellStyle name="Note 6 7_Attribute (16-17)" xfId="17593" xr:uid="{00000000-0005-0000-0000-0000F38B0000}"/>
    <cellStyle name="Note 6 8" xfId="17594" xr:uid="{00000000-0005-0000-0000-0000F48B0000}"/>
    <cellStyle name="Note 6 8 2" xfId="17595" xr:uid="{00000000-0005-0000-0000-0000F58B0000}"/>
    <cellStyle name="Note 6 8 2 2" xfId="17596" xr:uid="{00000000-0005-0000-0000-0000F68B0000}"/>
    <cellStyle name="Note 6 8 2 2 2" xfId="30916" xr:uid="{00000000-0005-0000-0000-0000F78B0000}"/>
    <cellStyle name="Note 6 8 2 2_CountryRegionMap" xfId="36500" xr:uid="{00000000-0005-0000-0000-0000F88B0000}"/>
    <cellStyle name="Note 6 8 2 3" xfId="17597" xr:uid="{00000000-0005-0000-0000-0000F98B0000}"/>
    <cellStyle name="Note 6 8 2 3 2" xfId="30917" xr:uid="{00000000-0005-0000-0000-0000FA8B0000}"/>
    <cellStyle name="Note 6 8 2 3_CountryRegionMap" xfId="36501" xr:uid="{00000000-0005-0000-0000-0000FB8B0000}"/>
    <cellStyle name="Note 6 8 2 4" xfId="30918" xr:uid="{00000000-0005-0000-0000-0000FC8B0000}"/>
    <cellStyle name="Note 6 8 2_Attribute (16-17)" xfId="17598" xr:uid="{00000000-0005-0000-0000-0000FD8B0000}"/>
    <cellStyle name="Note 6 8 3" xfId="17599" xr:uid="{00000000-0005-0000-0000-0000FE8B0000}"/>
    <cellStyle name="Note 6 8 3 2" xfId="30919" xr:uid="{00000000-0005-0000-0000-0000FF8B0000}"/>
    <cellStyle name="Note 6 8 3_CountryRegionMap" xfId="36502" xr:uid="{00000000-0005-0000-0000-0000008C0000}"/>
    <cellStyle name="Note 6 8 4" xfId="30920" xr:uid="{00000000-0005-0000-0000-0000018C0000}"/>
    <cellStyle name="Note 6 8_Attribute (16-17)" xfId="17600" xr:uid="{00000000-0005-0000-0000-0000028C0000}"/>
    <cellStyle name="Note 6 9" xfId="17601" xr:uid="{00000000-0005-0000-0000-0000038C0000}"/>
    <cellStyle name="Note 6 9 2" xfId="17602" xr:uid="{00000000-0005-0000-0000-0000048C0000}"/>
    <cellStyle name="Note 6 9 2 2" xfId="17603" xr:uid="{00000000-0005-0000-0000-0000058C0000}"/>
    <cellStyle name="Note 6 9 2 2 2" xfId="30921" xr:uid="{00000000-0005-0000-0000-0000068C0000}"/>
    <cellStyle name="Note 6 9 2 2_CountryRegionMap" xfId="36503" xr:uid="{00000000-0005-0000-0000-0000078C0000}"/>
    <cellStyle name="Note 6 9 2 3" xfId="17604" xr:uid="{00000000-0005-0000-0000-0000088C0000}"/>
    <cellStyle name="Note 6 9 2 3 2" xfId="30922" xr:uid="{00000000-0005-0000-0000-0000098C0000}"/>
    <cellStyle name="Note 6 9 2 3_CountryRegionMap" xfId="36504" xr:uid="{00000000-0005-0000-0000-00000A8C0000}"/>
    <cellStyle name="Note 6 9 2 4" xfId="30923" xr:uid="{00000000-0005-0000-0000-00000B8C0000}"/>
    <cellStyle name="Note 6 9 2_Attribute (16-17)" xfId="17605" xr:uid="{00000000-0005-0000-0000-00000C8C0000}"/>
    <cellStyle name="Note 6 9 3" xfId="17606" xr:uid="{00000000-0005-0000-0000-00000D8C0000}"/>
    <cellStyle name="Note 6 9 3 2" xfId="30924" xr:uid="{00000000-0005-0000-0000-00000E8C0000}"/>
    <cellStyle name="Note 6 9 3_CountryRegionMap" xfId="36505" xr:uid="{00000000-0005-0000-0000-00000F8C0000}"/>
    <cellStyle name="Note 6 9 4" xfId="30925" xr:uid="{00000000-0005-0000-0000-0000108C0000}"/>
    <cellStyle name="Note 6 9_Attribute (16-17)" xfId="17607" xr:uid="{00000000-0005-0000-0000-0000118C0000}"/>
    <cellStyle name="Note 6_Attribute" xfId="18107" xr:uid="{00000000-0005-0000-0000-0000128C0000}"/>
    <cellStyle name="Note 7" xfId="17608" xr:uid="{00000000-0005-0000-0000-0000138C0000}"/>
    <cellStyle name="Note 8" xfId="17609" xr:uid="{00000000-0005-0000-0000-0000148C0000}"/>
    <cellStyle name="Note 8 10" xfId="17610" xr:uid="{00000000-0005-0000-0000-0000158C0000}"/>
    <cellStyle name="Note 8 10 2" xfId="30926" xr:uid="{00000000-0005-0000-0000-0000168C0000}"/>
    <cellStyle name="Note 8 10_CountryRegionMap" xfId="36506" xr:uid="{00000000-0005-0000-0000-0000178C0000}"/>
    <cellStyle name="Note 8 11" xfId="30927" xr:uid="{00000000-0005-0000-0000-0000188C0000}"/>
    <cellStyle name="Note 8 2" xfId="17611" xr:uid="{00000000-0005-0000-0000-0000198C0000}"/>
    <cellStyle name="Note 8 2 10" xfId="30928" xr:uid="{00000000-0005-0000-0000-00001A8C0000}"/>
    <cellStyle name="Note 8 2 2" xfId="17612" xr:uid="{00000000-0005-0000-0000-00001B8C0000}"/>
    <cellStyle name="Note 8 2 2 2" xfId="17613" xr:uid="{00000000-0005-0000-0000-00001C8C0000}"/>
    <cellStyle name="Note 8 2 2 2 2" xfId="17614" xr:uid="{00000000-0005-0000-0000-00001D8C0000}"/>
    <cellStyle name="Note 8 2 2 2 2 2" xfId="30929" xr:uid="{00000000-0005-0000-0000-00001E8C0000}"/>
    <cellStyle name="Note 8 2 2 2 2_CountryRegionMap" xfId="36507" xr:uid="{00000000-0005-0000-0000-00001F8C0000}"/>
    <cellStyle name="Note 8 2 2 2 3" xfId="17615" xr:uid="{00000000-0005-0000-0000-0000208C0000}"/>
    <cellStyle name="Note 8 2 2 2 3 2" xfId="30930" xr:uid="{00000000-0005-0000-0000-0000218C0000}"/>
    <cellStyle name="Note 8 2 2 2 3_CountryRegionMap" xfId="36508" xr:uid="{00000000-0005-0000-0000-0000228C0000}"/>
    <cellStyle name="Note 8 2 2 2 4" xfId="30931" xr:uid="{00000000-0005-0000-0000-0000238C0000}"/>
    <cellStyle name="Note 8 2 2 2_Attribute (16-17)" xfId="17616" xr:uid="{00000000-0005-0000-0000-0000248C0000}"/>
    <cellStyle name="Note 8 2 2 3" xfId="17617" xr:uid="{00000000-0005-0000-0000-0000258C0000}"/>
    <cellStyle name="Note 8 2 2 3 2" xfId="30932" xr:uid="{00000000-0005-0000-0000-0000268C0000}"/>
    <cellStyle name="Note 8 2 2 3_CountryRegionMap" xfId="36509" xr:uid="{00000000-0005-0000-0000-0000278C0000}"/>
    <cellStyle name="Note 8 2 2 4" xfId="30933" xr:uid="{00000000-0005-0000-0000-0000288C0000}"/>
    <cellStyle name="Note 8 2 2 5" xfId="30934" xr:uid="{00000000-0005-0000-0000-0000298C0000}"/>
    <cellStyle name="Note 8 2 2 6" xfId="30935" xr:uid="{00000000-0005-0000-0000-00002A8C0000}"/>
    <cellStyle name="Note 8 2 2 7" xfId="30936" xr:uid="{00000000-0005-0000-0000-00002B8C0000}"/>
    <cellStyle name="Note 8 2 2_Attribute (16-17)" xfId="17618" xr:uid="{00000000-0005-0000-0000-00002C8C0000}"/>
    <cellStyle name="Note 8 2 3" xfId="17619" xr:uid="{00000000-0005-0000-0000-00002D8C0000}"/>
    <cellStyle name="Note 8 2 3 2" xfId="17620" xr:uid="{00000000-0005-0000-0000-00002E8C0000}"/>
    <cellStyle name="Note 8 2 3 2 2" xfId="17621" xr:uid="{00000000-0005-0000-0000-00002F8C0000}"/>
    <cellStyle name="Note 8 2 3 2 2 2" xfId="30937" xr:uid="{00000000-0005-0000-0000-0000308C0000}"/>
    <cellStyle name="Note 8 2 3 2 2_CountryRegionMap" xfId="36510" xr:uid="{00000000-0005-0000-0000-0000318C0000}"/>
    <cellStyle name="Note 8 2 3 2 3" xfId="17622" xr:uid="{00000000-0005-0000-0000-0000328C0000}"/>
    <cellStyle name="Note 8 2 3 2 3 2" xfId="30938" xr:uid="{00000000-0005-0000-0000-0000338C0000}"/>
    <cellStyle name="Note 8 2 3 2 3_CountryRegionMap" xfId="36511" xr:uid="{00000000-0005-0000-0000-0000348C0000}"/>
    <cellStyle name="Note 8 2 3 2 4" xfId="30939" xr:uid="{00000000-0005-0000-0000-0000358C0000}"/>
    <cellStyle name="Note 8 2 3 2_Attribute (16-17)" xfId="17623" xr:uid="{00000000-0005-0000-0000-0000368C0000}"/>
    <cellStyle name="Note 8 2 3 3" xfId="17624" xr:uid="{00000000-0005-0000-0000-0000378C0000}"/>
    <cellStyle name="Note 8 2 3 3 2" xfId="30940" xr:uid="{00000000-0005-0000-0000-0000388C0000}"/>
    <cellStyle name="Note 8 2 3 3_CountryRegionMap" xfId="36512" xr:uid="{00000000-0005-0000-0000-0000398C0000}"/>
    <cellStyle name="Note 8 2 3 4" xfId="30941" xr:uid="{00000000-0005-0000-0000-00003A8C0000}"/>
    <cellStyle name="Note 8 2 3 5" xfId="30942" xr:uid="{00000000-0005-0000-0000-00003B8C0000}"/>
    <cellStyle name="Note 8 2 3 6" xfId="30943" xr:uid="{00000000-0005-0000-0000-00003C8C0000}"/>
    <cellStyle name="Note 8 2 3 7" xfId="30944" xr:uid="{00000000-0005-0000-0000-00003D8C0000}"/>
    <cellStyle name="Note 8 2 3_Attribute (16-17)" xfId="17625" xr:uid="{00000000-0005-0000-0000-00003E8C0000}"/>
    <cellStyle name="Note 8 2 4" xfId="17626" xr:uid="{00000000-0005-0000-0000-00003F8C0000}"/>
    <cellStyle name="Note 8 2 4 2" xfId="17627" xr:uid="{00000000-0005-0000-0000-0000408C0000}"/>
    <cellStyle name="Note 8 2 4 2 2" xfId="17628" xr:uid="{00000000-0005-0000-0000-0000418C0000}"/>
    <cellStyle name="Note 8 2 4 2 2 2" xfId="30945" xr:uid="{00000000-0005-0000-0000-0000428C0000}"/>
    <cellStyle name="Note 8 2 4 2 2_CountryRegionMap" xfId="36513" xr:uid="{00000000-0005-0000-0000-0000438C0000}"/>
    <cellStyle name="Note 8 2 4 2 3" xfId="17629" xr:uid="{00000000-0005-0000-0000-0000448C0000}"/>
    <cellStyle name="Note 8 2 4 2 3 2" xfId="30946" xr:uid="{00000000-0005-0000-0000-0000458C0000}"/>
    <cellStyle name="Note 8 2 4 2 3_CountryRegionMap" xfId="36514" xr:uid="{00000000-0005-0000-0000-0000468C0000}"/>
    <cellStyle name="Note 8 2 4 2 4" xfId="30947" xr:uid="{00000000-0005-0000-0000-0000478C0000}"/>
    <cellStyle name="Note 8 2 4 2_Attribute (16-17)" xfId="17630" xr:uid="{00000000-0005-0000-0000-0000488C0000}"/>
    <cellStyle name="Note 8 2 4 3" xfId="17631" xr:uid="{00000000-0005-0000-0000-0000498C0000}"/>
    <cellStyle name="Note 8 2 4 3 2" xfId="30948" xr:uid="{00000000-0005-0000-0000-00004A8C0000}"/>
    <cellStyle name="Note 8 2 4 3_CountryRegionMap" xfId="36515" xr:uid="{00000000-0005-0000-0000-00004B8C0000}"/>
    <cellStyle name="Note 8 2 4 4" xfId="30949" xr:uid="{00000000-0005-0000-0000-00004C8C0000}"/>
    <cellStyle name="Note 8 2 4 5" xfId="30950" xr:uid="{00000000-0005-0000-0000-00004D8C0000}"/>
    <cellStyle name="Note 8 2 4 6" xfId="30951" xr:uid="{00000000-0005-0000-0000-00004E8C0000}"/>
    <cellStyle name="Note 8 2 4 7" xfId="30952" xr:uid="{00000000-0005-0000-0000-00004F8C0000}"/>
    <cellStyle name="Note 8 2 4_Attribute (16-17)" xfId="17632" xr:uid="{00000000-0005-0000-0000-0000508C0000}"/>
    <cellStyle name="Note 8 2 5" xfId="17633" xr:uid="{00000000-0005-0000-0000-0000518C0000}"/>
    <cellStyle name="Note 8 2 5 2" xfId="17634" xr:uid="{00000000-0005-0000-0000-0000528C0000}"/>
    <cellStyle name="Note 8 2 5 2 2" xfId="17635" xr:uid="{00000000-0005-0000-0000-0000538C0000}"/>
    <cellStyle name="Note 8 2 5 2 2 2" xfId="30953" xr:uid="{00000000-0005-0000-0000-0000548C0000}"/>
    <cellStyle name="Note 8 2 5 2 2_CountryRegionMap" xfId="36516" xr:uid="{00000000-0005-0000-0000-0000558C0000}"/>
    <cellStyle name="Note 8 2 5 2 3" xfId="17636" xr:uid="{00000000-0005-0000-0000-0000568C0000}"/>
    <cellStyle name="Note 8 2 5 2 3 2" xfId="30954" xr:uid="{00000000-0005-0000-0000-0000578C0000}"/>
    <cellStyle name="Note 8 2 5 2 3_CountryRegionMap" xfId="36517" xr:uid="{00000000-0005-0000-0000-0000588C0000}"/>
    <cellStyle name="Note 8 2 5 2 4" xfId="30955" xr:uid="{00000000-0005-0000-0000-0000598C0000}"/>
    <cellStyle name="Note 8 2 5 2_Attribute (16-17)" xfId="17637" xr:uid="{00000000-0005-0000-0000-00005A8C0000}"/>
    <cellStyle name="Note 8 2 5 3" xfId="17638" xr:uid="{00000000-0005-0000-0000-00005B8C0000}"/>
    <cellStyle name="Note 8 2 5 3 2" xfId="30956" xr:uid="{00000000-0005-0000-0000-00005C8C0000}"/>
    <cellStyle name="Note 8 2 5 3_CountryRegionMap" xfId="36518" xr:uid="{00000000-0005-0000-0000-00005D8C0000}"/>
    <cellStyle name="Note 8 2 5 4" xfId="30957" xr:uid="{00000000-0005-0000-0000-00005E8C0000}"/>
    <cellStyle name="Note 8 2 5_Attribute (16-17)" xfId="17639" xr:uid="{00000000-0005-0000-0000-00005F8C0000}"/>
    <cellStyle name="Note 8 2 6" xfId="17640" xr:uid="{00000000-0005-0000-0000-0000608C0000}"/>
    <cellStyle name="Note 8 2 6 2" xfId="17641" xr:uid="{00000000-0005-0000-0000-0000618C0000}"/>
    <cellStyle name="Note 8 2 6 2 2" xfId="17642" xr:uid="{00000000-0005-0000-0000-0000628C0000}"/>
    <cellStyle name="Note 8 2 6 2 2 2" xfId="30958" xr:uid="{00000000-0005-0000-0000-0000638C0000}"/>
    <cellStyle name="Note 8 2 6 2 2_CountryRegionMap" xfId="36519" xr:uid="{00000000-0005-0000-0000-0000648C0000}"/>
    <cellStyle name="Note 8 2 6 2 3" xfId="17643" xr:uid="{00000000-0005-0000-0000-0000658C0000}"/>
    <cellStyle name="Note 8 2 6 2 3 2" xfId="30959" xr:uid="{00000000-0005-0000-0000-0000668C0000}"/>
    <cellStyle name="Note 8 2 6 2 3_CountryRegionMap" xfId="36520" xr:uid="{00000000-0005-0000-0000-0000678C0000}"/>
    <cellStyle name="Note 8 2 6 2 4" xfId="30960" xr:uid="{00000000-0005-0000-0000-0000688C0000}"/>
    <cellStyle name="Note 8 2 6 2_Attribute (16-17)" xfId="17644" xr:uid="{00000000-0005-0000-0000-0000698C0000}"/>
    <cellStyle name="Note 8 2 6 3" xfId="17645" xr:uid="{00000000-0005-0000-0000-00006A8C0000}"/>
    <cellStyle name="Note 8 2 6 3 2" xfId="30961" xr:uid="{00000000-0005-0000-0000-00006B8C0000}"/>
    <cellStyle name="Note 8 2 6 3_CountryRegionMap" xfId="36521" xr:uid="{00000000-0005-0000-0000-00006C8C0000}"/>
    <cellStyle name="Note 8 2 6 4" xfId="30962" xr:uid="{00000000-0005-0000-0000-00006D8C0000}"/>
    <cellStyle name="Note 8 2 6_Attribute (16-17)" xfId="17646" xr:uid="{00000000-0005-0000-0000-00006E8C0000}"/>
    <cellStyle name="Note 8 2 7" xfId="17647" xr:uid="{00000000-0005-0000-0000-00006F8C0000}"/>
    <cellStyle name="Note 8 2 7 2" xfId="17648" xr:uid="{00000000-0005-0000-0000-0000708C0000}"/>
    <cellStyle name="Note 8 2 7 2 2" xfId="17649" xr:uid="{00000000-0005-0000-0000-0000718C0000}"/>
    <cellStyle name="Note 8 2 7 2 2 2" xfId="30963" xr:uid="{00000000-0005-0000-0000-0000728C0000}"/>
    <cellStyle name="Note 8 2 7 2 2_CountryRegionMap" xfId="36522" xr:uid="{00000000-0005-0000-0000-0000738C0000}"/>
    <cellStyle name="Note 8 2 7 2 3" xfId="17650" xr:uid="{00000000-0005-0000-0000-0000748C0000}"/>
    <cellStyle name="Note 8 2 7 2 3 2" xfId="30964" xr:uid="{00000000-0005-0000-0000-0000758C0000}"/>
    <cellStyle name="Note 8 2 7 2 3_CountryRegionMap" xfId="36523" xr:uid="{00000000-0005-0000-0000-0000768C0000}"/>
    <cellStyle name="Note 8 2 7 2 4" xfId="30965" xr:uid="{00000000-0005-0000-0000-0000778C0000}"/>
    <cellStyle name="Note 8 2 7 2_Attribute (16-17)" xfId="17651" xr:uid="{00000000-0005-0000-0000-0000788C0000}"/>
    <cellStyle name="Note 8 2 7 3" xfId="17652" xr:uid="{00000000-0005-0000-0000-0000798C0000}"/>
    <cellStyle name="Note 8 2 7 3 2" xfId="30966" xr:uid="{00000000-0005-0000-0000-00007A8C0000}"/>
    <cellStyle name="Note 8 2 7 3_CountryRegionMap" xfId="36524" xr:uid="{00000000-0005-0000-0000-00007B8C0000}"/>
    <cellStyle name="Note 8 2 7 4" xfId="17653" xr:uid="{00000000-0005-0000-0000-00007C8C0000}"/>
    <cellStyle name="Note 8 2 7 4 2" xfId="30967" xr:uid="{00000000-0005-0000-0000-00007D8C0000}"/>
    <cellStyle name="Note 8 2 7 4_CountryRegionMap" xfId="36525" xr:uid="{00000000-0005-0000-0000-00007E8C0000}"/>
    <cellStyle name="Note 8 2 7 5" xfId="30968" xr:uid="{00000000-0005-0000-0000-00007F8C0000}"/>
    <cellStyle name="Note 8 2 7_Attribute (16-17)" xfId="17654" xr:uid="{00000000-0005-0000-0000-0000808C0000}"/>
    <cellStyle name="Note 8 2 8" xfId="17655" xr:uid="{00000000-0005-0000-0000-0000818C0000}"/>
    <cellStyle name="Note 8 2 8 2" xfId="17656" xr:uid="{00000000-0005-0000-0000-0000828C0000}"/>
    <cellStyle name="Note 8 2 8 2 2" xfId="30969" xr:uid="{00000000-0005-0000-0000-0000838C0000}"/>
    <cellStyle name="Note 8 2 8 2_CountryRegionMap" xfId="36526" xr:uid="{00000000-0005-0000-0000-0000848C0000}"/>
    <cellStyle name="Note 8 2 8 3" xfId="17657" xr:uid="{00000000-0005-0000-0000-0000858C0000}"/>
    <cellStyle name="Note 8 2 8 3 2" xfId="30970" xr:uid="{00000000-0005-0000-0000-0000868C0000}"/>
    <cellStyle name="Note 8 2 8 3_CountryRegionMap" xfId="36527" xr:uid="{00000000-0005-0000-0000-0000878C0000}"/>
    <cellStyle name="Note 8 2 8 4" xfId="30971" xr:uid="{00000000-0005-0000-0000-0000888C0000}"/>
    <cellStyle name="Note 8 2 8_Attribute (16-17)" xfId="17658" xr:uid="{00000000-0005-0000-0000-0000898C0000}"/>
    <cellStyle name="Note 8 2 9" xfId="17659" xr:uid="{00000000-0005-0000-0000-00008A8C0000}"/>
    <cellStyle name="Note 8 2 9 2" xfId="30972" xr:uid="{00000000-0005-0000-0000-00008B8C0000}"/>
    <cellStyle name="Note 8 2 9_CountryRegionMap" xfId="36528" xr:uid="{00000000-0005-0000-0000-00008C8C0000}"/>
    <cellStyle name="Note 8 2_Attribute (16-17)" xfId="17660" xr:uid="{00000000-0005-0000-0000-00008D8C0000}"/>
    <cellStyle name="Note 8 3" xfId="17661" xr:uid="{00000000-0005-0000-0000-00008E8C0000}"/>
    <cellStyle name="Note 8 3 2" xfId="17662" xr:uid="{00000000-0005-0000-0000-00008F8C0000}"/>
    <cellStyle name="Note 8 3 2 2" xfId="17663" xr:uid="{00000000-0005-0000-0000-0000908C0000}"/>
    <cellStyle name="Note 8 3 2 2 2" xfId="30973" xr:uid="{00000000-0005-0000-0000-0000918C0000}"/>
    <cellStyle name="Note 8 3 2 2_CountryRegionMap" xfId="36529" xr:uid="{00000000-0005-0000-0000-0000928C0000}"/>
    <cellStyle name="Note 8 3 2 3" xfId="17664" xr:uid="{00000000-0005-0000-0000-0000938C0000}"/>
    <cellStyle name="Note 8 3 2 3 2" xfId="30974" xr:uid="{00000000-0005-0000-0000-0000948C0000}"/>
    <cellStyle name="Note 8 3 2 3_CountryRegionMap" xfId="36530" xr:uid="{00000000-0005-0000-0000-0000958C0000}"/>
    <cellStyle name="Note 8 3 2 4" xfId="30975" xr:uid="{00000000-0005-0000-0000-0000968C0000}"/>
    <cellStyle name="Note 8 3 2_Attribute (16-17)" xfId="17665" xr:uid="{00000000-0005-0000-0000-0000978C0000}"/>
    <cellStyle name="Note 8 3 3" xfId="17666" xr:uid="{00000000-0005-0000-0000-0000988C0000}"/>
    <cellStyle name="Note 8 3 3 2" xfId="30976" xr:uid="{00000000-0005-0000-0000-0000998C0000}"/>
    <cellStyle name="Note 8 3 3_CountryRegionMap" xfId="36531" xr:uid="{00000000-0005-0000-0000-00009A8C0000}"/>
    <cellStyle name="Note 8 3 4" xfId="30977" xr:uid="{00000000-0005-0000-0000-00009B8C0000}"/>
    <cellStyle name="Note 8 3 5" xfId="30978" xr:uid="{00000000-0005-0000-0000-00009C8C0000}"/>
    <cellStyle name="Note 8 3 6" xfId="30979" xr:uid="{00000000-0005-0000-0000-00009D8C0000}"/>
    <cellStyle name="Note 8 3 7" xfId="30980" xr:uid="{00000000-0005-0000-0000-00009E8C0000}"/>
    <cellStyle name="Note 8 3_Attribute (16-17)" xfId="17667" xr:uid="{00000000-0005-0000-0000-00009F8C0000}"/>
    <cellStyle name="Note 8 4" xfId="17668" xr:uid="{00000000-0005-0000-0000-0000A08C0000}"/>
    <cellStyle name="Note 8 4 2" xfId="17669" xr:uid="{00000000-0005-0000-0000-0000A18C0000}"/>
    <cellStyle name="Note 8 4 2 2" xfId="17670" xr:uid="{00000000-0005-0000-0000-0000A28C0000}"/>
    <cellStyle name="Note 8 4 2 2 2" xfId="30981" xr:uid="{00000000-0005-0000-0000-0000A38C0000}"/>
    <cellStyle name="Note 8 4 2 2_CountryRegionMap" xfId="36532" xr:uid="{00000000-0005-0000-0000-0000A48C0000}"/>
    <cellStyle name="Note 8 4 2 3" xfId="17671" xr:uid="{00000000-0005-0000-0000-0000A58C0000}"/>
    <cellStyle name="Note 8 4 2 3 2" xfId="30982" xr:uid="{00000000-0005-0000-0000-0000A68C0000}"/>
    <cellStyle name="Note 8 4 2 3_CountryRegionMap" xfId="36533" xr:uid="{00000000-0005-0000-0000-0000A78C0000}"/>
    <cellStyle name="Note 8 4 2 4" xfId="30983" xr:uid="{00000000-0005-0000-0000-0000A88C0000}"/>
    <cellStyle name="Note 8 4 2_Attribute (16-17)" xfId="17672" xr:uid="{00000000-0005-0000-0000-0000A98C0000}"/>
    <cellStyle name="Note 8 4 3" xfId="17673" xr:uid="{00000000-0005-0000-0000-0000AA8C0000}"/>
    <cellStyle name="Note 8 4 3 2" xfId="30984" xr:uid="{00000000-0005-0000-0000-0000AB8C0000}"/>
    <cellStyle name="Note 8 4 3_CountryRegionMap" xfId="36534" xr:uid="{00000000-0005-0000-0000-0000AC8C0000}"/>
    <cellStyle name="Note 8 4 4" xfId="30985" xr:uid="{00000000-0005-0000-0000-0000AD8C0000}"/>
    <cellStyle name="Note 8 4 5" xfId="30986" xr:uid="{00000000-0005-0000-0000-0000AE8C0000}"/>
    <cellStyle name="Note 8 4 6" xfId="30987" xr:uid="{00000000-0005-0000-0000-0000AF8C0000}"/>
    <cellStyle name="Note 8 4 7" xfId="30988" xr:uid="{00000000-0005-0000-0000-0000B08C0000}"/>
    <cellStyle name="Note 8 4_Attribute (16-17)" xfId="17674" xr:uid="{00000000-0005-0000-0000-0000B18C0000}"/>
    <cellStyle name="Note 8 5" xfId="17675" xr:uid="{00000000-0005-0000-0000-0000B28C0000}"/>
    <cellStyle name="Note 8 5 2" xfId="17676" xr:uid="{00000000-0005-0000-0000-0000B38C0000}"/>
    <cellStyle name="Note 8 5 2 2" xfId="17677" xr:uid="{00000000-0005-0000-0000-0000B48C0000}"/>
    <cellStyle name="Note 8 5 2 2 2" xfId="30989" xr:uid="{00000000-0005-0000-0000-0000B58C0000}"/>
    <cellStyle name="Note 8 5 2 2_CountryRegionMap" xfId="36535" xr:uid="{00000000-0005-0000-0000-0000B68C0000}"/>
    <cellStyle name="Note 8 5 2 3" xfId="17678" xr:uid="{00000000-0005-0000-0000-0000B78C0000}"/>
    <cellStyle name="Note 8 5 2 3 2" xfId="30990" xr:uid="{00000000-0005-0000-0000-0000B88C0000}"/>
    <cellStyle name="Note 8 5 2 3_CountryRegionMap" xfId="36536" xr:uid="{00000000-0005-0000-0000-0000B98C0000}"/>
    <cellStyle name="Note 8 5 2 4" xfId="30991" xr:uid="{00000000-0005-0000-0000-0000BA8C0000}"/>
    <cellStyle name="Note 8 5 2_Attribute (16-17)" xfId="17679" xr:uid="{00000000-0005-0000-0000-0000BB8C0000}"/>
    <cellStyle name="Note 8 5 3" xfId="17680" xr:uid="{00000000-0005-0000-0000-0000BC8C0000}"/>
    <cellStyle name="Note 8 5 3 2" xfId="30992" xr:uid="{00000000-0005-0000-0000-0000BD8C0000}"/>
    <cellStyle name="Note 8 5 3_CountryRegionMap" xfId="36537" xr:uid="{00000000-0005-0000-0000-0000BE8C0000}"/>
    <cellStyle name="Note 8 5 4" xfId="30993" xr:uid="{00000000-0005-0000-0000-0000BF8C0000}"/>
    <cellStyle name="Note 8 5 5" xfId="30994" xr:uid="{00000000-0005-0000-0000-0000C08C0000}"/>
    <cellStyle name="Note 8 5 6" xfId="30995" xr:uid="{00000000-0005-0000-0000-0000C18C0000}"/>
    <cellStyle name="Note 8 5 7" xfId="30996" xr:uid="{00000000-0005-0000-0000-0000C28C0000}"/>
    <cellStyle name="Note 8 5_Attribute (16-17)" xfId="17681" xr:uid="{00000000-0005-0000-0000-0000C38C0000}"/>
    <cellStyle name="Note 8 6" xfId="17682" xr:uid="{00000000-0005-0000-0000-0000C48C0000}"/>
    <cellStyle name="Note 8 6 2" xfId="17683" xr:uid="{00000000-0005-0000-0000-0000C58C0000}"/>
    <cellStyle name="Note 8 6 2 2" xfId="17684" xr:uid="{00000000-0005-0000-0000-0000C68C0000}"/>
    <cellStyle name="Note 8 6 2 2 2" xfId="30997" xr:uid="{00000000-0005-0000-0000-0000C78C0000}"/>
    <cellStyle name="Note 8 6 2 2_CountryRegionMap" xfId="36538" xr:uid="{00000000-0005-0000-0000-0000C88C0000}"/>
    <cellStyle name="Note 8 6 2 3" xfId="17685" xr:uid="{00000000-0005-0000-0000-0000C98C0000}"/>
    <cellStyle name="Note 8 6 2 3 2" xfId="30998" xr:uid="{00000000-0005-0000-0000-0000CA8C0000}"/>
    <cellStyle name="Note 8 6 2 3_CountryRegionMap" xfId="36539" xr:uid="{00000000-0005-0000-0000-0000CB8C0000}"/>
    <cellStyle name="Note 8 6 2 4" xfId="30999" xr:uid="{00000000-0005-0000-0000-0000CC8C0000}"/>
    <cellStyle name="Note 8 6 2_Attribute (16-17)" xfId="17686" xr:uid="{00000000-0005-0000-0000-0000CD8C0000}"/>
    <cellStyle name="Note 8 6 3" xfId="17687" xr:uid="{00000000-0005-0000-0000-0000CE8C0000}"/>
    <cellStyle name="Note 8 6 3 2" xfId="31000" xr:uid="{00000000-0005-0000-0000-0000CF8C0000}"/>
    <cellStyle name="Note 8 6 3_CountryRegionMap" xfId="36540" xr:uid="{00000000-0005-0000-0000-0000D08C0000}"/>
    <cellStyle name="Note 8 6 4" xfId="31001" xr:uid="{00000000-0005-0000-0000-0000D18C0000}"/>
    <cellStyle name="Note 8 6_Attribute (16-17)" xfId="17688" xr:uid="{00000000-0005-0000-0000-0000D28C0000}"/>
    <cellStyle name="Note 8 7" xfId="17689" xr:uid="{00000000-0005-0000-0000-0000D38C0000}"/>
    <cellStyle name="Note 8 7 2" xfId="17690" xr:uid="{00000000-0005-0000-0000-0000D48C0000}"/>
    <cellStyle name="Note 8 7 2 2" xfId="17691" xr:uid="{00000000-0005-0000-0000-0000D58C0000}"/>
    <cellStyle name="Note 8 7 2 2 2" xfId="31002" xr:uid="{00000000-0005-0000-0000-0000D68C0000}"/>
    <cellStyle name="Note 8 7 2 2_CountryRegionMap" xfId="36541" xr:uid="{00000000-0005-0000-0000-0000D78C0000}"/>
    <cellStyle name="Note 8 7 2 3" xfId="17692" xr:uid="{00000000-0005-0000-0000-0000D88C0000}"/>
    <cellStyle name="Note 8 7 2 3 2" xfId="31003" xr:uid="{00000000-0005-0000-0000-0000D98C0000}"/>
    <cellStyle name="Note 8 7 2 3_CountryRegionMap" xfId="36542" xr:uid="{00000000-0005-0000-0000-0000DA8C0000}"/>
    <cellStyle name="Note 8 7 2 4" xfId="31004" xr:uid="{00000000-0005-0000-0000-0000DB8C0000}"/>
    <cellStyle name="Note 8 7 2_Attribute (16-17)" xfId="17693" xr:uid="{00000000-0005-0000-0000-0000DC8C0000}"/>
    <cellStyle name="Note 8 7 3" xfId="17694" xr:uid="{00000000-0005-0000-0000-0000DD8C0000}"/>
    <cellStyle name="Note 8 7 3 2" xfId="31005" xr:uid="{00000000-0005-0000-0000-0000DE8C0000}"/>
    <cellStyle name="Note 8 7 3_CountryRegionMap" xfId="36543" xr:uid="{00000000-0005-0000-0000-0000DF8C0000}"/>
    <cellStyle name="Note 8 7 4" xfId="31006" xr:uid="{00000000-0005-0000-0000-0000E08C0000}"/>
    <cellStyle name="Note 8 7_Attribute (16-17)" xfId="17695" xr:uid="{00000000-0005-0000-0000-0000E18C0000}"/>
    <cellStyle name="Note 8 8" xfId="17696" xr:uid="{00000000-0005-0000-0000-0000E28C0000}"/>
    <cellStyle name="Note 8 8 2" xfId="17697" xr:uid="{00000000-0005-0000-0000-0000E38C0000}"/>
    <cellStyle name="Note 8 8 2 2" xfId="17698" xr:uid="{00000000-0005-0000-0000-0000E48C0000}"/>
    <cellStyle name="Note 8 8 2 2 2" xfId="31007" xr:uid="{00000000-0005-0000-0000-0000E58C0000}"/>
    <cellStyle name="Note 8 8 2 2_CountryRegionMap" xfId="36544" xr:uid="{00000000-0005-0000-0000-0000E68C0000}"/>
    <cellStyle name="Note 8 8 2 3" xfId="17699" xr:uid="{00000000-0005-0000-0000-0000E78C0000}"/>
    <cellStyle name="Note 8 8 2 3 2" xfId="31008" xr:uid="{00000000-0005-0000-0000-0000E88C0000}"/>
    <cellStyle name="Note 8 8 2 3_CountryRegionMap" xfId="36545" xr:uid="{00000000-0005-0000-0000-0000E98C0000}"/>
    <cellStyle name="Note 8 8 2 4" xfId="31009" xr:uid="{00000000-0005-0000-0000-0000EA8C0000}"/>
    <cellStyle name="Note 8 8 2_Attribute (16-17)" xfId="17700" xr:uid="{00000000-0005-0000-0000-0000EB8C0000}"/>
    <cellStyle name="Note 8 8 3" xfId="17701" xr:uid="{00000000-0005-0000-0000-0000EC8C0000}"/>
    <cellStyle name="Note 8 8 3 2" xfId="31010" xr:uid="{00000000-0005-0000-0000-0000ED8C0000}"/>
    <cellStyle name="Note 8 8 3_CountryRegionMap" xfId="36546" xr:uid="{00000000-0005-0000-0000-0000EE8C0000}"/>
    <cellStyle name="Note 8 8 4" xfId="17702" xr:uid="{00000000-0005-0000-0000-0000EF8C0000}"/>
    <cellStyle name="Note 8 8 4 2" xfId="31011" xr:uid="{00000000-0005-0000-0000-0000F08C0000}"/>
    <cellStyle name="Note 8 8 4_CountryRegionMap" xfId="36547" xr:uid="{00000000-0005-0000-0000-0000F18C0000}"/>
    <cellStyle name="Note 8 8 5" xfId="31012" xr:uid="{00000000-0005-0000-0000-0000F28C0000}"/>
    <cellStyle name="Note 8 8_Attribute (16-17)" xfId="17703" xr:uid="{00000000-0005-0000-0000-0000F38C0000}"/>
    <cellStyle name="Note 8 9" xfId="17704" xr:uid="{00000000-0005-0000-0000-0000F48C0000}"/>
    <cellStyle name="Note 8 9 2" xfId="17705" xr:uid="{00000000-0005-0000-0000-0000F58C0000}"/>
    <cellStyle name="Note 8 9 2 2" xfId="31013" xr:uid="{00000000-0005-0000-0000-0000F68C0000}"/>
    <cellStyle name="Note 8 9 2_CountryRegionMap" xfId="36548" xr:uid="{00000000-0005-0000-0000-0000F78C0000}"/>
    <cellStyle name="Note 8 9 3" xfId="17706" xr:uid="{00000000-0005-0000-0000-0000F88C0000}"/>
    <cellStyle name="Note 8 9 3 2" xfId="31014" xr:uid="{00000000-0005-0000-0000-0000F98C0000}"/>
    <cellStyle name="Note 8 9 3_CountryRegionMap" xfId="36549" xr:uid="{00000000-0005-0000-0000-0000FA8C0000}"/>
    <cellStyle name="Note 8 9 4" xfId="31015" xr:uid="{00000000-0005-0000-0000-0000FB8C0000}"/>
    <cellStyle name="Note 8 9_Attribute (16-17)" xfId="17707" xr:uid="{00000000-0005-0000-0000-0000FC8C0000}"/>
    <cellStyle name="Note 8_Attribute (16-17)" xfId="17708" xr:uid="{00000000-0005-0000-0000-0000FD8C0000}"/>
    <cellStyle name="Note 9" xfId="17709" xr:uid="{00000000-0005-0000-0000-0000FE8C0000}"/>
    <cellStyle name="Note 9 10" xfId="17710" xr:uid="{00000000-0005-0000-0000-0000FF8C0000}"/>
    <cellStyle name="Note 9 10 2" xfId="31016" xr:uid="{00000000-0005-0000-0000-0000008D0000}"/>
    <cellStyle name="Note 9 10_CountryRegionMap" xfId="36550" xr:uid="{00000000-0005-0000-0000-0000018D0000}"/>
    <cellStyle name="Note 9 11" xfId="31017" xr:uid="{00000000-0005-0000-0000-0000028D0000}"/>
    <cellStyle name="Note 9 2" xfId="17711" xr:uid="{00000000-0005-0000-0000-0000038D0000}"/>
    <cellStyle name="Note 9 2 10" xfId="31018" xr:uid="{00000000-0005-0000-0000-0000048D0000}"/>
    <cellStyle name="Note 9 2 2" xfId="17712" xr:uid="{00000000-0005-0000-0000-0000058D0000}"/>
    <cellStyle name="Note 9 2 2 2" xfId="17713" xr:uid="{00000000-0005-0000-0000-0000068D0000}"/>
    <cellStyle name="Note 9 2 2 2 2" xfId="17714" xr:uid="{00000000-0005-0000-0000-0000078D0000}"/>
    <cellStyle name="Note 9 2 2 2 2 2" xfId="31019" xr:uid="{00000000-0005-0000-0000-0000088D0000}"/>
    <cellStyle name="Note 9 2 2 2 2_CountryRegionMap" xfId="36551" xr:uid="{00000000-0005-0000-0000-0000098D0000}"/>
    <cellStyle name="Note 9 2 2 2 3" xfId="17715" xr:uid="{00000000-0005-0000-0000-00000A8D0000}"/>
    <cellStyle name="Note 9 2 2 2 3 2" xfId="31020" xr:uid="{00000000-0005-0000-0000-00000B8D0000}"/>
    <cellStyle name="Note 9 2 2 2 3_CountryRegionMap" xfId="36552" xr:uid="{00000000-0005-0000-0000-00000C8D0000}"/>
    <cellStyle name="Note 9 2 2 2 4" xfId="31021" xr:uid="{00000000-0005-0000-0000-00000D8D0000}"/>
    <cellStyle name="Note 9 2 2 2_Attribute (16-17)" xfId="17716" xr:uid="{00000000-0005-0000-0000-00000E8D0000}"/>
    <cellStyle name="Note 9 2 2 3" xfId="17717" xr:uid="{00000000-0005-0000-0000-00000F8D0000}"/>
    <cellStyle name="Note 9 2 2 3 2" xfId="31022" xr:uid="{00000000-0005-0000-0000-0000108D0000}"/>
    <cellStyle name="Note 9 2 2 3_CountryRegionMap" xfId="36553" xr:uid="{00000000-0005-0000-0000-0000118D0000}"/>
    <cellStyle name="Note 9 2 2 4" xfId="31023" xr:uid="{00000000-0005-0000-0000-0000128D0000}"/>
    <cellStyle name="Note 9 2 2 5" xfId="31024" xr:uid="{00000000-0005-0000-0000-0000138D0000}"/>
    <cellStyle name="Note 9 2 2 6" xfId="31025" xr:uid="{00000000-0005-0000-0000-0000148D0000}"/>
    <cellStyle name="Note 9 2 2 7" xfId="31026" xr:uid="{00000000-0005-0000-0000-0000158D0000}"/>
    <cellStyle name="Note 9 2 2_Attribute (16-17)" xfId="17718" xr:uid="{00000000-0005-0000-0000-0000168D0000}"/>
    <cellStyle name="Note 9 2 3" xfId="17719" xr:uid="{00000000-0005-0000-0000-0000178D0000}"/>
    <cellStyle name="Note 9 2 3 2" xfId="17720" xr:uid="{00000000-0005-0000-0000-0000188D0000}"/>
    <cellStyle name="Note 9 2 3 2 2" xfId="17721" xr:uid="{00000000-0005-0000-0000-0000198D0000}"/>
    <cellStyle name="Note 9 2 3 2 2 2" xfId="31027" xr:uid="{00000000-0005-0000-0000-00001A8D0000}"/>
    <cellStyle name="Note 9 2 3 2 2_CountryRegionMap" xfId="36554" xr:uid="{00000000-0005-0000-0000-00001B8D0000}"/>
    <cellStyle name="Note 9 2 3 2 3" xfId="17722" xr:uid="{00000000-0005-0000-0000-00001C8D0000}"/>
    <cellStyle name="Note 9 2 3 2 3 2" xfId="31028" xr:uid="{00000000-0005-0000-0000-00001D8D0000}"/>
    <cellStyle name="Note 9 2 3 2 3_CountryRegionMap" xfId="36555" xr:uid="{00000000-0005-0000-0000-00001E8D0000}"/>
    <cellStyle name="Note 9 2 3 2 4" xfId="31029" xr:uid="{00000000-0005-0000-0000-00001F8D0000}"/>
    <cellStyle name="Note 9 2 3 2_Attribute (16-17)" xfId="17723" xr:uid="{00000000-0005-0000-0000-0000208D0000}"/>
    <cellStyle name="Note 9 2 3 3" xfId="17724" xr:uid="{00000000-0005-0000-0000-0000218D0000}"/>
    <cellStyle name="Note 9 2 3 3 2" xfId="31030" xr:uid="{00000000-0005-0000-0000-0000228D0000}"/>
    <cellStyle name="Note 9 2 3 3_CountryRegionMap" xfId="36556" xr:uid="{00000000-0005-0000-0000-0000238D0000}"/>
    <cellStyle name="Note 9 2 3 4" xfId="31031" xr:uid="{00000000-0005-0000-0000-0000248D0000}"/>
    <cellStyle name="Note 9 2 3 5" xfId="31032" xr:uid="{00000000-0005-0000-0000-0000258D0000}"/>
    <cellStyle name="Note 9 2 3 6" xfId="31033" xr:uid="{00000000-0005-0000-0000-0000268D0000}"/>
    <cellStyle name="Note 9 2 3 7" xfId="31034" xr:uid="{00000000-0005-0000-0000-0000278D0000}"/>
    <cellStyle name="Note 9 2 3_Attribute (16-17)" xfId="17725" xr:uid="{00000000-0005-0000-0000-0000288D0000}"/>
    <cellStyle name="Note 9 2 4" xfId="17726" xr:uid="{00000000-0005-0000-0000-0000298D0000}"/>
    <cellStyle name="Note 9 2 4 2" xfId="17727" xr:uid="{00000000-0005-0000-0000-00002A8D0000}"/>
    <cellStyle name="Note 9 2 4 2 2" xfId="17728" xr:uid="{00000000-0005-0000-0000-00002B8D0000}"/>
    <cellStyle name="Note 9 2 4 2 2 2" xfId="31035" xr:uid="{00000000-0005-0000-0000-00002C8D0000}"/>
    <cellStyle name="Note 9 2 4 2 2_CountryRegionMap" xfId="36557" xr:uid="{00000000-0005-0000-0000-00002D8D0000}"/>
    <cellStyle name="Note 9 2 4 2 3" xfId="17729" xr:uid="{00000000-0005-0000-0000-00002E8D0000}"/>
    <cellStyle name="Note 9 2 4 2 3 2" xfId="31036" xr:uid="{00000000-0005-0000-0000-00002F8D0000}"/>
    <cellStyle name="Note 9 2 4 2 3_CountryRegionMap" xfId="36558" xr:uid="{00000000-0005-0000-0000-0000308D0000}"/>
    <cellStyle name="Note 9 2 4 2 4" xfId="31037" xr:uid="{00000000-0005-0000-0000-0000318D0000}"/>
    <cellStyle name="Note 9 2 4 2_Attribute (16-17)" xfId="17730" xr:uid="{00000000-0005-0000-0000-0000328D0000}"/>
    <cellStyle name="Note 9 2 4 3" xfId="17731" xr:uid="{00000000-0005-0000-0000-0000338D0000}"/>
    <cellStyle name="Note 9 2 4 3 2" xfId="31038" xr:uid="{00000000-0005-0000-0000-0000348D0000}"/>
    <cellStyle name="Note 9 2 4 3_CountryRegionMap" xfId="36559" xr:uid="{00000000-0005-0000-0000-0000358D0000}"/>
    <cellStyle name="Note 9 2 4 4" xfId="31039" xr:uid="{00000000-0005-0000-0000-0000368D0000}"/>
    <cellStyle name="Note 9 2 4 5" xfId="31040" xr:uid="{00000000-0005-0000-0000-0000378D0000}"/>
    <cellStyle name="Note 9 2 4 6" xfId="31041" xr:uid="{00000000-0005-0000-0000-0000388D0000}"/>
    <cellStyle name="Note 9 2 4 7" xfId="31042" xr:uid="{00000000-0005-0000-0000-0000398D0000}"/>
    <cellStyle name="Note 9 2 4_Attribute (16-17)" xfId="17732" xr:uid="{00000000-0005-0000-0000-00003A8D0000}"/>
    <cellStyle name="Note 9 2 5" xfId="17733" xr:uid="{00000000-0005-0000-0000-00003B8D0000}"/>
    <cellStyle name="Note 9 2 5 2" xfId="17734" xr:uid="{00000000-0005-0000-0000-00003C8D0000}"/>
    <cellStyle name="Note 9 2 5 2 2" xfId="17735" xr:uid="{00000000-0005-0000-0000-00003D8D0000}"/>
    <cellStyle name="Note 9 2 5 2 2 2" xfId="31043" xr:uid="{00000000-0005-0000-0000-00003E8D0000}"/>
    <cellStyle name="Note 9 2 5 2 2_CountryRegionMap" xfId="36560" xr:uid="{00000000-0005-0000-0000-00003F8D0000}"/>
    <cellStyle name="Note 9 2 5 2 3" xfId="17736" xr:uid="{00000000-0005-0000-0000-0000408D0000}"/>
    <cellStyle name="Note 9 2 5 2 3 2" xfId="31044" xr:uid="{00000000-0005-0000-0000-0000418D0000}"/>
    <cellStyle name="Note 9 2 5 2 3_CountryRegionMap" xfId="36561" xr:uid="{00000000-0005-0000-0000-0000428D0000}"/>
    <cellStyle name="Note 9 2 5 2 4" xfId="31045" xr:uid="{00000000-0005-0000-0000-0000438D0000}"/>
    <cellStyle name="Note 9 2 5 2_Attribute (16-17)" xfId="17737" xr:uid="{00000000-0005-0000-0000-0000448D0000}"/>
    <cellStyle name="Note 9 2 5 3" xfId="17738" xr:uid="{00000000-0005-0000-0000-0000458D0000}"/>
    <cellStyle name="Note 9 2 5 3 2" xfId="31046" xr:uid="{00000000-0005-0000-0000-0000468D0000}"/>
    <cellStyle name="Note 9 2 5 3_CountryRegionMap" xfId="36562" xr:uid="{00000000-0005-0000-0000-0000478D0000}"/>
    <cellStyle name="Note 9 2 5 4" xfId="31047" xr:uid="{00000000-0005-0000-0000-0000488D0000}"/>
    <cellStyle name="Note 9 2 5_Attribute (16-17)" xfId="17739" xr:uid="{00000000-0005-0000-0000-0000498D0000}"/>
    <cellStyle name="Note 9 2 6" xfId="17740" xr:uid="{00000000-0005-0000-0000-00004A8D0000}"/>
    <cellStyle name="Note 9 2 6 2" xfId="17741" xr:uid="{00000000-0005-0000-0000-00004B8D0000}"/>
    <cellStyle name="Note 9 2 6 2 2" xfId="17742" xr:uid="{00000000-0005-0000-0000-00004C8D0000}"/>
    <cellStyle name="Note 9 2 6 2 2 2" xfId="31048" xr:uid="{00000000-0005-0000-0000-00004D8D0000}"/>
    <cellStyle name="Note 9 2 6 2 2_CountryRegionMap" xfId="36563" xr:uid="{00000000-0005-0000-0000-00004E8D0000}"/>
    <cellStyle name="Note 9 2 6 2 3" xfId="17743" xr:uid="{00000000-0005-0000-0000-00004F8D0000}"/>
    <cellStyle name="Note 9 2 6 2 3 2" xfId="31049" xr:uid="{00000000-0005-0000-0000-0000508D0000}"/>
    <cellStyle name="Note 9 2 6 2 3_CountryRegionMap" xfId="36564" xr:uid="{00000000-0005-0000-0000-0000518D0000}"/>
    <cellStyle name="Note 9 2 6 2 4" xfId="31050" xr:uid="{00000000-0005-0000-0000-0000528D0000}"/>
    <cellStyle name="Note 9 2 6 2_Attribute (16-17)" xfId="17744" xr:uid="{00000000-0005-0000-0000-0000538D0000}"/>
    <cellStyle name="Note 9 2 6 3" xfId="17745" xr:uid="{00000000-0005-0000-0000-0000548D0000}"/>
    <cellStyle name="Note 9 2 6 3 2" xfId="31051" xr:uid="{00000000-0005-0000-0000-0000558D0000}"/>
    <cellStyle name="Note 9 2 6 3_CountryRegionMap" xfId="36565" xr:uid="{00000000-0005-0000-0000-0000568D0000}"/>
    <cellStyle name="Note 9 2 6 4" xfId="31052" xr:uid="{00000000-0005-0000-0000-0000578D0000}"/>
    <cellStyle name="Note 9 2 6_Attribute (16-17)" xfId="17746" xr:uid="{00000000-0005-0000-0000-0000588D0000}"/>
    <cellStyle name="Note 9 2 7" xfId="17747" xr:uid="{00000000-0005-0000-0000-0000598D0000}"/>
    <cellStyle name="Note 9 2 7 2" xfId="17748" xr:uid="{00000000-0005-0000-0000-00005A8D0000}"/>
    <cellStyle name="Note 9 2 7 2 2" xfId="17749" xr:uid="{00000000-0005-0000-0000-00005B8D0000}"/>
    <cellStyle name="Note 9 2 7 2 2 2" xfId="31053" xr:uid="{00000000-0005-0000-0000-00005C8D0000}"/>
    <cellStyle name="Note 9 2 7 2 2_CountryRegionMap" xfId="36566" xr:uid="{00000000-0005-0000-0000-00005D8D0000}"/>
    <cellStyle name="Note 9 2 7 2 3" xfId="17750" xr:uid="{00000000-0005-0000-0000-00005E8D0000}"/>
    <cellStyle name="Note 9 2 7 2 3 2" xfId="31054" xr:uid="{00000000-0005-0000-0000-00005F8D0000}"/>
    <cellStyle name="Note 9 2 7 2 3_CountryRegionMap" xfId="36567" xr:uid="{00000000-0005-0000-0000-0000608D0000}"/>
    <cellStyle name="Note 9 2 7 2 4" xfId="31055" xr:uid="{00000000-0005-0000-0000-0000618D0000}"/>
    <cellStyle name="Note 9 2 7 2_Attribute (16-17)" xfId="17751" xr:uid="{00000000-0005-0000-0000-0000628D0000}"/>
    <cellStyle name="Note 9 2 7 3" xfId="17752" xr:uid="{00000000-0005-0000-0000-0000638D0000}"/>
    <cellStyle name="Note 9 2 7 3 2" xfId="31056" xr:uid="{00000000-0005-0000-0000-0000648D0000}"/>
    <cellStyle name="Note 9 2 7 3_CountryRegionMap" xfId="36568" xr:uid="{00000000-0005-0000-0000-0000658D0000}"/>
    <cellStyle name="Note 9 2 7 4" xfId="17753" xr:uid="{00000000-0005-0000-0000-0000668D0000}"/>
    <cellStyle name="Note 9 2 7 4 2" xfId="31057" xr:uid="{00000000-0005-0000-0000-0000678D0000}"/>
    <cellStyle name="Note 9 2 7 4_CountryRegionMap" xfId="36569" xr:uid="{00000000-0005-0000-0000-0000688D0000}"/>
    <cellStyle name="Note 9 2 7 5" xfId="31058" xr:uid="{00000000-0005-0000-0000-0000698D0000}"/>
    <cellStyle name="Note 9 2 7_Attribute (16-17)" xfId="17754" xr:uid="{00000000-0005-0000-0000-00006A8D0000}"/>
    <cellStyle name="Note 9 2 8" xfId="17755" xr:uid="{00000000-0005-0000-0000-00006B8D0000}"/>
    <cellStyle name="Note 9 2 8 2" xfId="17756" xr:uid="{00000000-0005-0000-0000-00006C8D0000}"/>
    <cellStyle name="Note 9 2 8 2 2" xfId="31059" xr:uid="{00000000-0005-0000-0000-00006D8D0000}"/>
    <cellStyle name="Note 9 2 8 2_CountryRegionMap" xfId="36570" xr:uid="{00000000-0005-0000-0000-00006E8D0000}"/>
    <cellStyle name="Note 9 2 8 3" xfId="17757" xr:uid="{00000000-0005-0000-0000-00006F8D0000}"/>
    <cellStyle name="Note 9 2 8 3 2" xfId="31060" xr:uid="{00000000-0005-0000-0000-0000708D0000}"/>
    <cellStyle name="Note 9 2 8 3_CountryRegionMap" xfId="36571" xr:uid="{00000000-0005-0000-0000-0000718D0000}"/>
    <cellStyle name="Note 9 2 8 4" xfId="31061" xr:uid="{00000000-0005-0000-0000-0000728D0000}"/>
    <cellStyle name="Note 9 2 8_Attribute (16-17)" xfId="17758" xr:uid="{00000000-0005-0000-0000-0000738D0000}"/>
    <cellStyle name="Note 9 2 9" xfId="17759" xr:uid="{00000000-0005-0000-0000-0000748D0000}"/>
    <cellStyle name="Note 9 2 9 2" xfId="31062" xr:uid="{00000000-0005-0000-0000-0000758D0000}"/>
    <cellStyle name="Note 9 2 9_CountryRegionMap" xfId="36572" xr:uid="{00000000-0005-0000-0000-0000768D0000}"/>
    <cellStyle name="Note 9 2_Attribute (16-17)" xfId="17760" xr:uid="{00000000-0005-0000-0000-0000778D0000}"/>
    <cellStyle name="Note 9 3" xfId="17761" xr:uid="{00000000-0005-0000-0000-0000788D0000}"/>
    <cellStyle name="Note 9 3 2" xfId="17762" xr:uid="{00000000-0005-0000-0000-0000798D0000}"/>
    <cellStyle name="Note 9 3 2 2" xfId="17763" xr:uid="{00000000-0005-0000-0000-00007A8D0000}"/>
    <cellStyle name="Note 9 3 2 2 2" xfId="31063" xr:uid="{00000000-0005-0000-0000-00007B8D0000}"/>
    <cellStyle name="Note 9 3 2 2_CountryRegionMap" xfId="36573" xr:uid="{00000000-0005-0000-0000-00007C8D0000}"/>
    <cellStyle name="Note 9 3 2 3" xfId="17764" xr:uid="{00000000-0005-0000-0000-00007D8D0000}"/>
    <cellStyle name="Note 9 3 2 3 2" xfId="31064" xr:uid="{00000000-0005-0000-0000-00007E8D0000}"/>
    <cellStyle name="Note 9 3 2 3_CountryRegionMap" xfId="36574" xr:uid="{00000000-0005-0000-0000-00007F8D0000}"/>
    <cellStyle name="Note 9 3 2 4" xfId="31065" xr:uid="{00000000-0005-0000-0000-0000808D0000}"/>
    <cellStyle name="Note 9 3 2_Attribute (16-17)" xfId="17765" xr:uid="{00000000-0005-0000-0000-0000818D0000}"/>
    <cellStyle name="Note 9 3 3" xfId="17766" xr:uid="{00000000-0005-0000-0000-0000828D0000}"/>
    <cellStyle name="Note 9 3 3 2" xfId="31066" xr:uid="{00000000-0005-0000-0000-0000838D0000}"/>
    <cellStyle name="Note 9 3 3_CountryRegionMap" xfId="36575" xr:uid="{00000000-0005-0000-0000-0000848D0000}"/>
    <cellStyle name="Note 9 3 4" xfId="31067" xr:uid="{00000000-0005-0000-0000-0000858D0000}"/>
    <cellStyle name="Note 9 3 5" xfId="31068" xr:uid="{00000000-0005-0000-0000-0000868D0000}"/>
    <cellStyle name="Note 9 3 6" xfId="31069" xr:uid="{00000000-0005-0000-0000-0000878D0000}"/>
    <cellStyle name="Note 9 3 7" xfId="31070" xr:uid="{00000000-0005-0000-0000-0000888D0000}"/>
    <cellStyle name="Note 9 3_Attribute (16-17)" xfId="17767" xr:uid="{00000000-0005-0000-0000-0000898D0000}"/>
    <cellStyle name="Note 9 4" xfId="17768" xr:uid="{00000000-0005-0000-0000-00008A8D0000}"/>
    <cellStyle name="Note 9 4 2" xfId="17769" xr:uid="{00000000-0005-0000-0000-00008B8D0000}"/>
    <cellStyle name="Note 9 4 2 2" xfId="17770" xr:uid="{00000000-0005-0000-0000-00008C8D0000}"/>
    <cellStyle name="Note 9 4 2 2 2" xfId="31071" xr:uid="{00000000-0005-0000-0000-00008D8D0000}"/>
    <cellStyle name="Note 9 4 2 2_CountryRegionMap" xfId="36576" xr:uid="{00000000-0005-0000-0000-00008E8D0000}"/>
    <cellStyle name="Note 9 4 2 3" xfId="17771" xr:uid="{00000000-0005-0000-0000-00008F8D0000}"/>
    <cellStyle name="Note 9 4 2 3 2" xfId="31072" xr:uid="{00000000-0005-0000-0000-0000908D0000}"/>
    <cellStyle name="Note 9 4 2 3_CountryRegionMap" xfId="36577" xr:uid="{00000000-0005-0000-0000-0000918D0000}"/>
    <cellStyle name="Note 9 4 2 4" xfId="31073" xr:uid="{00000000-0005-0000-0000-0000928D0000}"/>
    <cellStyle name="Note 9 4 2_Attribute (16-17)" xfId="17772" xr:uid="{00000000-0005-0000-0000-0000938D0000}"/>
    <cellStyle name="Note 9 4 3" xfId="17773" xr:uid="{00000000-0005-0000-0000-0000948D0000}"/>
    <cellStyle name="Note 9 4 3 2" xfId="31074" xr:uid="{00000000-0005-0000-0000-0000958D0000}"/>
    <cellStyle name="Note 9 4 3_CountryRegionMap" xfId="36578" xr:uid="{00000000-0005-0000-0000-0000968D0000}"/>
    <cellStyle name="Note 9 4 4" xfId="31075" xr:uid="{00000000-0005-0000-0000-0000978D0000}"/>
    <cellStyle name="Note 9 4 5" xfId="31076" xr:uid="{00000000-0005-0000-0000-0000988D0000}"/>
    <cellStyle name="Note 9 4 6" xfId="31077" xr:uid="{00000000-0005-0000-0000-0000998D0000}"/>
    <cellStyle name="Note 9 4 7" xfId="31078" xr:uid="{00000000-0005-0000-0000-00009A8D0000}"/>
    <cellStyle name="Note 9 4_Attribute (16-17)" xfId="17774" xr:uid="{00000000-0005-0000-0000-00009B8D0000}"/>
    <cellStyle name="Note 9 5" xfId="17775" xr:uid="{00000000-0005-0000-0000-00009C8D0000}"/>
    <cellStyle name="Note 9 5 2" xfId="17776" xr:uid="{00000000-0005-0000-0000-00009D8D0000}"/>
    <cellStyle name="Note 9 5 2 2" xfId="17777" xr:uid="{00000000-0005-0000-0000-00009E8D0000}"/>
    <cellStyle name="Note 9 5 2 2 2" xfId="31079" xr:uid="{00000000-0005-0000-0000-00009F8D0000}"/>
    <cellStyle name="Note 9 5 2 2_CountryRegionMap" xfId="36579" xr:uid="{00000000-0005-0000-0000-0000A08D0000}"/>
    <cellStyle name="Note 9 5 2 3" xfId="17778" xr:uid="{00000000-0005-0000-0000-0000A18D0000}"/>
    <cellStyle name="Note 9 5 2 3 2" xfId="31080" xr:uid="{00000000-0005-0000-0000-0000A28D0000}"/>
    <cellStyle name="Note 9 5 2 3_CountryRegionMap" xfId="36580" xr:uid="{00000000-0005-0000-0000-0000A38D0000}"/>
    <cellStyle name="Note 9 5 2 4" xfId="31081" xr:uid="{00000000-0005-0000-0000-0000A48D0000}"/>
    <cellStyle name="Note 9 5 2_Attribute (16-17)" xfId="17779" xr:uid="{00000000-0005-0000-0000-0000A58D0000}"/>
    <cellStyle name="Note 9 5 3" xfId="17780" xr:uid="{00000000-0005-0000-0000-0000A68D0000}"/>
    <cellStyle name="Note 9 5 3 2" xfId="31082" xr:uid="{00000000-0005-0000-0000-0000A78D0000}"/>
    <cellStyle name="Note 9 5 3_CountryRegionMap" xfId="36581" xr:uid="{00000000-0005-0000-0000-0000A88D0000}"/>
    <cellStyle name="Note 9 5 4" xfId="31083" xr:uid="{00000000-0005-0000-0000-0000A98D0000}"/>
    <cellStyle name="Note 9 5 5" xfId="31084" xr:uid="{00000000-0005-0000-0000-0000AA8D0000}"/>
    <cellStyle name="Note 9 5 6" xfId="31085" xr:uid="{00000000-0005-0000-0000-0000AB8D0000}"/>
    <cellStyle name="Note 9 5 7" xfId="31086" xr:uid="{00000000-0005-0000-0000-0000AC8D0000}"/>
    <cellStyle name="Note 9 5_Attribute (16-17)" xfId="17781" xr:uid="{00000000-0005-0000-0000-0000AD8D0000}"/>
    <cellStyle name="Note 9 6" xfId="17782" xr:uid="{00000000-0005-0000-0000-0000AE8D0000}"/>
    <cellStyle name="Note 9 6 2" xfId="17783" xr:uid="{00000000-0005-0000-0000-0000AF8D0000}"/>
    <cellStyle name="Note 9 6 2 2" xfId="17784" xr:uid="{00000000-0005-0000-0000-0000B08D0000}"/>
    <cellStyle name="Note 9 6 2 2 2" xfId="31087" xr:uid="{00000000-0005-0000-0000-0000B18D0000}"/>
    <cellStyle name="Note 9 6 2 2_CountryRegionMap" xfId="36582" xr:uid="{00000000-0005-0000-0000-0000B28D0000}"/>
    <cellStyle name="Note 9 6 2 3" xfId="17785" xr:uid="{00000000-0005-0000-0000-0000B38D0000}"/>
    <cellStyle name="Note 9 6 2 3 2" xfId="31088" xr:uid="{00000000-0005-0000-0000-0000B48D0000}"/>
    <cellStyle name="Note 9 6 2 3_CountryRegionMap" xfId="36583" xr:uid="{00000000-0005-0000-0000-0000B58D0000}"/>
    <cellStyle name="Note 9 6 2 4" xfId="31089" xr:uid="{00000000-0005-0000-0000-0000B68D0000}"/>
    <cellStyle name="Note 9 6 2_Attribute (16-17)" xfId="17786" xr:uid="{00000000-0005-0000-0000-0000B78D0000}"/>
    <cellStyle name="Note 9 6 3" xfId="17787" xr:uid="{00000000-0005-0000-0000-0000B88D0000}"/>
    <cellStyle name="Note 9 6 3 2" xfId="31090" xr:uid="{00000000-0005-0000-0000-0000B98D0000}"/>
    <cellStyle name="Note 9 6 3_CountryRegionMap" xfId="36584" xr:uid="{00000000-0005-0000-0000-0000BA8D0000}"/>
    <cellStyle name="Note 9 6 4" xfId="31091" xr:uid="{00000000-0005-0000-0000-0000BB8D0000}"/>
    <cellStyle name="Note 9 6_Attribute (16-17)" xfId="17788" xr:uid="{00000000-0005-0000-0000-0000BC8D0000}"/>
    <cellStyle name="Note 9 7" xfId="17789" xr:uid="{00000000-0005-0000-0000-0000BD8D0000}"/>
    <cellStyle name="Note 9 7 2" xfId="17790" xr:uid="{00000000-0005-0000-0000-0000BE8D0000}"/>
    <cellStyle name="Note 9 7 2 2" xfId="17791" xr:uid="{00000000-0005-0000-0000-0000BF8D0000}"/>
    <cellStyle name="Note 9 7 2 2 2" xfId="31092" xr:uid="{00000000-0005-0000-0000-0000C08D0000}"/>
    <cellStyle name="Note 9 7 2 2_CountryRegionMap" xfId="36585" xr:uid="{00000000-0005-0000-0000-0000C18D0000}"/>
    <cellStyle name="Note 9 7 2 3" xfId="17792" xr:uid="{00000000-0005-0000-0000-0000C28D0000}"/>
    <cellStyle name="Note 9 7 2 3 2" xfId="31093" xr:uid="{00000000-0005-0000-0000-0000C38D0000}"/>
    <cellStyle name="Note 9 7 2 3_CountryRegionMap" xfId="36586" xr:uid="{00000000-0005-0000-0000-0000C48D0000}"/>
    <cellStyle name="Note 9 7 2 4" xfId="31094" xr:uid="{00000000-0005-0000-0000-0000C58D0000}"/>
    <cellStyle name="Note 9 7 2_Attribute (16-17)" xfId="17793" xr:uid="{00000000-0005-0000-0000-0000C68D0000}"/>
    <cellStyle name="Note 9 7 3" xfId="17794" xr:uid="{00000000-0005-0000-0000-0000C78D0000}"/>
    <cellStyle name="Note 9 7 3 2" xfId="31095" xr:uid="{00000000-0005-0000-0000-0000C88D0000}"/>
    <cellStyle name="Note 9 7 3_CountryRegionMap" xfId="36587" xr:uid="{00000000-0005-0000-0000-0000C98D0000}"/>
    <cellStyle name="Note 9 7 4" xfId="31096" xr:uid="{00000000-0005-0000-0000-0000CA8D0000}"/>
    <cellStyle name="Note 9 7_Attribute (16-17)" xfId="17795" xr:uid="{00000000-0005-0000-0000-0000CB8D0000}"/>
    <cellStyle name="Note 9 8" xfId="17796" xr:uid="{00000000-0005-0000-0000-0000CC8D0000}"/>
    <cellStyle name="Note 9 8 2" xfId="17797" xr:uid="{00000000-0005-0000-0000-0000CD8D0000}"/>
    <cellStyle name="Note 9 8 2 2" xfId="17798" xr:uid="{00000000-0005-0000-0000-0000CE8D0000}"/>
    <cellStyle name="Note 9 8 2 2 2" xfId="31097" xr:uid="{00000000-0005-0000-0000-0000CF8D0000}"/>
    <cellStyle name="Note 9 8 2 2_CountryRegionMap" xfId="36588" xr:uid="{00000000-0005-0000-0000-0000D08D0000}"/>
    <cellStyle name="Note 9 8 2 3" xfId="17799" xr:uid="{00000000-0005-0000-0000-0000D18D0000}"/>
    <cellStyle name="Note 9 8 2 3 2" xfId="31098" xr:uid="{00000000-0005-0000-0000-0000D28D0000}"/>
    <cellStyle name="Note 9 8 2 3_CountryRegionMap" xfId="36589" xr:uid="{00000000-0005-0000-0000-0000D38D0000}"/>
    <cellStyle name="Note 9 8 2 4" xfId="31099" xr:uid="{00000000-0005-0000-0000-0000D48D0000}"/>
    <cellStyle name="Note 9 8 2_Attribute (16-17)" xfId="17800" xr:uid="{00000000-0005-0000-0000-0000D58D0000}"/>
    <cellStyle name="Note 9 8 3" xfId="17801" xr:uid="{00000000-0005-0000-0000-0000D68D0000}"/>
    <cellStyle name="Note 9 8 3 2" xfId="31100" xr:uid="{00000000-0005-0000-0000-0000D78D0000}"/>
    <cellStyle name="Note 9 8 3_CountryRegionMap" xfId="36590" xr:uid="{00000000-0005-0000-0000-0000D88D0000}"/>
    <cellStyle name="Note 9 8 4" xfId="17802" xr:uid="{00000000-0005-0000-0000-0000D98D0000}"/>
    <cellStyle name="Note 9 8 4 2" xfId="31101" xr:uid="{00000000-0005-0000-0000-0000DA8D0000}"/>
    <cellStyle name="Note 9 8 4_CountryRegionMap" xfId="36591" xr:uid="{00000000-0005-0000-0000-0000DB8D0000}"/>
    <cellStyle name="Note 9 8 5" xfId="31102" xr:uid="{00000000-0005-0000-0000-0000DC8D0000}"/>
    <cellStyle name="Note 9 8_Attribute (16-17)" xfId="17803" xr:uid="{00000000-0005-0000-0000-0000DD8D0000}"/>
    <cellStyle name="Note 9 9" xfId="17804" xr:uid="{00000000-0005-0000-0000-0000DE8D0000}"/>
    <cellStyle name="Note 9 9 2" xfId="17805" xr:uid="{00000000-0005-0000-0000-0000DF8D0000}"/>
    <cellStyle name="Note 9 9 2 2" xfId="31103" xr:uid="{00000000-0005-0000-0000-0000E08D0000}"/>
    <cellStyle name="Note 9 9 2_CountryRegionMap" xfId="36592" xr:uid="{00000000-0005-0000-0000-0000E18D0000}"/>
    <cellStyle name="Note 9 9 3" xfId="17806" xr:uid="{00000000-0005-0000-0000-0000E28D0000}"/>
    <cellStyle name="Note 9 9 3 2" xfId="31104" xr:uid="{00000000-0005-0000-0000-0000E38D0000}"/>
    <cellStyle name="Note 9 9 3_CountryRegionMap" xfId="36593" xr:uid="{00000000-0005-0000-0000-0000E48D0000}"/>
    <cellStyle name="Note 9 9 4" xfId="31105" xr:uid="{00000000-0005-0000-0000-0000E58D0000}"/>
    <cellStyle name="Note 9 9_Attribute (16-17)" xfId="17807" xr:uid="{00000000-0005-0000-0000-0000E68D0000}"/>
    <cellStyle name="Note 9_Attribute (16-17)" xfId="17808" xr:uid="{00000000-0005-0000-0000-0000E78D0000}"/>
    <cellStyle name="Output" xfId="84" builtinId="21" customBuiltin="1"/>
    <cellStyle name="Output 2" xfId="85" xr:uid="{00000000-0005-0000-0000-0000E98D0000}"/>
    <cellStyle name="Output 3" xfId="105" xr:uid="{00000000-0005-0000-0000-0000EA8D0000}"/>
    <cellStyle name="Output 4" xfId="193" xr:uid="{00000000-0005-0000-0000-0000EB8D0000}"/>
    <cellStyle name="Output 5" xfId="17809" xr:uid="{00000000-0005-0000-0000-0000EC8D0000}"/>
    <cellStyle name="Output 6" xfId="17810" xr:uid="{00000000-0005-0000-0000-0000ED8D0000}"/>
    <cellStyle name="Output 7" xfId="31106" xr:uid="{00000000-0005-0000-0000-0000EE8D0000}"/>
    <cellStyle name="Percent 2" xfId="17811" xr:uid="{00000000-0005-0000-0000-0000EF8D0000}"/>
    <cellStyle name="Percent 2 10" xfId="17812" xr:uid="{00000000-0005-0000-0000-0000F08D0000}"/>
    <cellStyle name="Percent 2 10 2" xfId="31107" xr:uid="{00000000-0005-0000-0000-0000F18D0000}"/>
    <cellStyle name="Percent 2 10_CountryRegionMap" xfId="36594" xr:uid="{00000000-0005-0000-0000-0000F28D0000}"/>
    <cellStyle name="Percent 2 11" xfId="31108" xr:uid="{00000000-0005-0000-0000-0000F38D0000}"/>
    <cellStyle name="Percent 2 2" xfId="17813" xr:uid="{00000000-0005-0000-0000-0000F48D0000}"/>
    <cellStyle name="Percent 2 2 10" xfId="31109" xr:uid="{00000000-0005-0000-0000-0000F58D0000}"/>
    <cellStyle name="Percent 2 2 2" xfId="17814" xr:uid="{00000000-0005-0000-0000-0000F68D0000}"/>
    <cellStyle name="Percent 2 2 2 2" xfId="17815" xr:uid="{00000000-0005-0000-0000-0000F78D0000}"/>
    <cellStyle name="Percent 2 2 2 2 2" xfId="17816" xr:uid="{00000000-0005-0000-0000-0000F88D0000}"/>
    <cellStyle name="Percent 2 2 2 2 2 2" xfId="31110" xr:uid="{00000000-0005-0000-0000-0000F98D0000}"/>
    <cellStyle name="Percent 2 2 2 2 2_CountryRegionMap" xfId="36595" xr:uid="{00000000-0005-0000-0000-0000FA8D0000}"/>
    <cellStyle name="Percent 2 2 2 2 3" xfId="17817" xr:uid="{00000000-0005-0000-0000-0000FB8D0000}"/>
    <cellStyle name="Percent 2 2 2 2 3 2" xfId="31111" xr:uid="{00000000-0005-0000-0000-0000FC8D0000}"/>
    <cellStyle name="Percent 2 2 2 2 3_CountryRegionMap" xfId="36596" xr:uid="{00000000-0005-0000-0000-0000FD8D0000}"/>
    <cellStyle name="Percent 2 2 2 2 4" xfId="31112" xr:uid="{00000000-0005-0000-0000-0000FE8D0000}"/>
    <cellStyle name="Percent 2 2 2 2_Attribute (16-17)" xfId="17818" xr:uid="{00000000-0005-0000-0000-0000FF8D0000}"/>
    <cellStyle name="Percent 2 2 2 3" xfId="17819" xr:uid="{00000000-0005-0000-0000-0000008E0000}"/>
    <cellStyle name="Percent 2 2 2 3 2" xfId="31113" xr:uid="{00000000-0005-0000-0000-0000018E0000}"/>
    <cellStyle name="Percent 2 2 2 3_CountryRegionMap" xfId="36597" xr:uid="{00000000-0005-0000-0000-0000028E0000}"/>
    <cellStyle name="Percent 2 2 2 4" xfId="31114" xr:uid="{00000000-0005-0000-0000-0000038E0000}"/>
    <cellStyle name="Percent 2 2 2 5" xfId="31115" xr:uid="{00000000-0005-0000-0000-0000048E0000}"/>
    <cellStyle name="Percent 2 2 2 6" xfId="31116" xr:uid="{00000000-0005-0000-0000-0000058E0000}"/>
    <cellStyle name="Percent 2 2 2 7" xfId="31117" xr:uid="{00000000-0005-0000-0000-0000068E0000}"/>
    <cellStyle name="Percent 2 2 2_Attribute (16-17)" xfId="17820" xr:uid="{00000000-0005-0000-0000-0000078E0000}"/>
    <cellStyle name="Percent 2 2 3" xfId="17821" xr:uid="{00000000-0005-0000-0000-0000088E0000}"/>
    <cellStyle name="Percent 2 2 3 2" xfId="17822" xr:uid="{00000000-0005-0000-0000-0000098E0000}"/>
    <cellStyle name="Percent 2 2 3 2 2" xfId="17823" xr:uid="{00000000-0005-0000-0000-00000A8E0000}"/>
    <cellStyle name="Percent 2 2 3 2 2 2" xfId="31118" xr:uid="{00000000-0005-0000-0000-00000B8E0000}"/>
    <cellStyle name="Percent 2 2 3 2 2_CountryRegionMap" xfId="36598" xr:uid="{00000000-0005-0000-0000-00000C8E0000}"/>
    <cellStyle name="Percent 2 2 3 2 3" xfId="17824" xr:uid="{00000000-0005-0000-0000-00000D8E0000}"/>
    <cellStyle name="Percent 2 2 3 2 3 2" xfId="31119" xr:uid="{00000000-0005-0000-0000-00000E8E0000}"/>
    <cellStyle name="Percent 2 2 3 2 3_CountryRegionMap" xfId="36599" xr:uid="{00000000-0005-0000-0000-00000F8E0000}"/>
    <cellStyle name="Percent 2 2 3 2 4" xfId="31120" xr:uid="{00000000-0005-0000-0000-0000108E0000}"/>
    <cellStyle name="Percent 2 2 3 2_Attribute (16-17)" xfId="17825" xr:uid="{00000000-0005-0000-0000-0000118E0000}"/>
    <cellStyle name="Percent 2 2 3 3" xfId="17826" xr:uid="{00000000-0005-0000-0000-0000128E0000}"/>
    <cellStyle name="Percent 2 2 3 3 2" xfId="31121" xr:uid="{00000000-0005-0000-0000-0000138E0000}"/>
    <cellStyle name="Percent 2 2 3 3_CountryRegionMap" xfId="36600" xr:uid="{00000000-0005-0000-0000-0000148E0000}"/>
    <cellStyle name="Percent 2 2 3 4" xfId="31122" xr:uid="{00000000-0005-0000-0000-0000158E0000}"/>
    <cellStyle name="Percent 2 2 3 5" xfId="31123" xr:uid="{00000000-0005-0000-0000-0000168E0000}"/>
    <cellStyle name="Percent 2 2 3 6" xfId="31124" xr:uid="{00000000-0005-0000-0000-0000178E0000}"/>
    <cellStyle name="Percent 2 2 3 7" xfId="31125" xr:uid="{00000000-0005-0000-0000-0000188E0000}"/>
    <cellStyle name="Percent 2 2 3_Attribute (16-17)" xfId="17827" xr:uid="{00000000-0005-0000-0000-0000198E0000}"/>
    <cellStyle name="Percent 2 2 4" xfId="17828" xr:uid="{00000000-0005-0000-0000-00001A8E0000}"/>
    <cellStyle name="Percent 2 2 4 2" xfId="17829" xr:uid="{00000000-0005-0000-0000-00001B8E0000}"/>
    <cellStyle name="Percent 2 2 4 2 2" xfId="17830" xr:uid="{00000000-0005-0000-0000-00001C8E0000}"/>
    <cellStyle name="Percent 2 2 4 2 2 2" xfId="31126" xr:uid="{00000000-0005-0000-0000-00001D8E0000}"/>
    <cellStyle name="Percent 2 2 4 2 2_CountryRegionMap" xfId="36601" xr:uid="{00000000-0005-0000-0000-00001E8E0000}"/>
    <cellStyle name="Percent 2 2 4 2 3" xfId="17831" xr:uid="{00000000-0005-0000-0000-00001F8E0000}"/>
    <cellStyle name="Percent 2 2 4 2 3 2" xfId="31127" xr:uid="{00000000-0005-0000-0000-0000208E0000}"/>
    <cellStyle name="Percent 2 2 4 2 3_CountryRegionMap" xfId="36602" xr:uid="{00000000-0005-0000-0000-0000218E0000}"/>
    <cellStyle name="Percent 2 2 4 2 4" xfId="31128" xr:uid="{00000000-0005-0000-0000-0000228E0000}"/>
    <cellStyle name="Percent 2 2 4 2_Attribute (16-17)" xfId="17832" xr:uid="{00000000-0005-0000-0000-0000238E0000}"/>
    <cellStyle name="Percent 2 2 4 3" xfId="17833" xr:uid="{00000000-0005-0000-0000-0000248E0000}"/>
    <cellStyle name="Percent 2 2 4 3 2" xfId="31129" xr:uid="{00000000-0005-0000-0000-0000258E0000}"/>
    <cellStyle name="Percent 2 2 4 3_CountryRegionMap" xfId="36603" xr:uid="{00000000-0005-0000-0000-0000268E0000}"/>
    <cellStyle name="Percent 2 2 4 4" xfId="31130" xr:uid="{00000000-0005-0000-0000-0000278E0000}"/>
    <cellStyle name="Percent 2 2 4_Attribute (16-17)" xfId="17834" xr:uid="{00000000-0005-0000-0000-0000288E0000}"/>
    <cellStyle name="Percent 2 2 5" xfId="17835" xr:uid="{00000000-0005-0000-0000-0000298E0000}"/>
    <cellStyle name="Percent 2 2 5 2" xfId="17836" xr:uid="{00000000-0005-0000-0000-00002A8E0000}"/>
    <cellStyle name="Percent 2 2 5 2 2" xfId="17837" xr:uid="{00000000-0005-0000-0000-00002B8E0000}"/>
    <cellStyle name="Percent 2 2 5 2 2 2" xfId="31131" xr:uid="{00000000-0005-0000-0000-00002C8E0000}"/>
    <cellStyle name="Percent 2 2 5 2 2_CountryRegionMap" xfId="36604" xr:uid="{00000000-0005-0000-0000-00002D8E0000}"/>
    <cellStyle name="Percent 2 2 5 2 3" xfId="17838" xr:uid="{00000000-0005-0000-0000-00002E8E0000}"/>
    <cellStyle name="Percent 2 2 5 2 3 2" xfId="31132" xr:uid="{00000000-0005-0000-0000-00002F8E0000}"/>
    <cellStyle name="Percent 2 2 5 2 3_CountryRegionMap" xfId="36605" xr:uid="{00000000-0005-0000-0000-0000308E0000}"/>
    <cellStyle name="Percent 2 2 5 2 4" xfId="31133" xr:uid="{00000000-0005-0000-0000-0000318E0000}"/>
    <cellStyle name="Percent 2 2 5 2_Attribute (16-17)" xfId="17839" xr:uid="{00000000-0005-0000-0000-0000328E0000}"/>
    <cellStyle name="Percent 2 2 5 3" xfId="17840" xr:uid="{00000000-0005-0000-0000-0000338E0000}"/>
    <cellStyle name="Percent 2 2 5 3 2" xfId="31134" xr:uid="{00000000-0005-0000-0000-0000348E0000}"/>
    <cellStyle name="Percent 2 2 5 3_CountryRegionMap" xfId="36606" xr:uid="{00000000-0005-0000-0000-0000358E0000}"/>
    <cellStyle name="Percent 2 2 5 4" xfId="31135" xr:uid="{00000000-0005-0000-0000-0000368E0000}"/>
    <cellStyle name="Percent 2 2 5_Attribute (16-17)" xfId="17841" xr:uid="{00000000-0005-0000-0000-0000378E0000}"/>
    <cellStyle name="Percent 2 2 6" xfId="17842" xr:uid="{00000000-0005-0000-0000-0000388E0000}"/>
    <cellStyle name="Percent 2 2 6 2" xfId="17843" xr:uid="{00000000-0005-0000-0000-0000398E0000}"/>
    <cellStyle name="Percent 2 2 6 2 2" xfId="17844" xr:uid="{00000000-0005-0000-0000-00003A8E0000}"/>
    <cellStyle name="Percent 2 2 6 2 2 2" xfId="31136" xr:uid="{00000000-0005-0000-0000-00003B8E0000}"/>
    <cellStyle name="Percent 2 2 6 2 2_CountryRegionMap" xfId="36607" xr:uid="{00000000-0005-0000-0000-00003C8E0000}"/>
    <cellStyle name="Percent 2 2 6 2 3" xfId="17845" xr:uid="{00000000-0005-0000-0000-00003D8E0000}"/>
    <cellStyle name="Percent 2 2 6 2 3 2" xfId="31137" xr:uid="{00000000-0005-0000-0000-00003E8E0000}"/>
    <cellStyle name="Percent 2 2 6 2 3_CountryRegionMap" xfId="36608" xr:uid="{00000000-0005-0000-0000-00003F8E0000}"/>
    <cellStyle name="Percent 2 2 6 2 4" xfId="31138" xr:uid="{00000000-0005-0000-0000-0000408E0000}"/>
    <cellStyle name="Percent 2 2 6 2_Attribute (16-17)" xfId="17846" xr:uid="{00000000-0005-0000-0000-0000418E0000}"/>
    <cellStyle name="Percent 2 2 6 3" xfId="17847" xr:uid="{00000000-0005-0000-0000-0000428E0000}"/>
    <cellStyle name="Percent 2 2 6 3 2" xfId="31139" xr:uid="{00000000-0005-0000-0000-0000438E0000}"/>
    <cellStyle name="Percent 2 2 6 3_CountryRegionMap" xfId="36609" xr:uid="{00000000-0005-0000-0000-0000448E0000}"/>
    <cellStyle name="Percent 2 2 6 4" xfId="17848" xr:uid="{00000000-0005-0000-0000-0000458E0000}"/>
    <cellStyle name="Percent 2 2 6 4 2" xfId="31140" xr:uid="{00000000-0005-0000-0000-0000468E0000}"/>
    <cellStyle name="Percent 2 2 6 4_CountryRegionMap" xfId="36610" xr:uid="{00000000-0005-0000-0000-0000478E0000}"/>
    <cellStyle name="Percent 2 2 6 5" xfId="31141" xr:uid="{00000000-0005-0000-0000-0000488E0000}"/>
    <cellStyle name="Percent 2 2 6_Attribute (16-17)" xfId="17849" xr:uid="{00000000-0005-0000-0000-0000498E0000}"/>
    <cellStyle name="Percent 2 2 7" xfId="17850" xr:uid="{00000000-0005-0000-0000-00004A8E0000}"/>
    <cellStyle name="Percent 2 2 7 2" xfId="17851" xr:uid="{00000000-0005-0000-0000-00004B8E0000}"/>
    <cellStyle name="Percent 2 2 7 2 2" xfId="31142" xr:uid="{00000000-0005-0000-0000-00004C8E0000}"/>
    <cellStyle name="Percent 2 2 7 2_CountryRegionMap" xfId="36611" xr:uid="{00000000-0005-0000-0000-00004D8E0000}"/>
    <cellStyle name="Percent 2 2 7 3" xfId="17852" xr:uid="{00000000-0005-0000-0000-00004E8E0000}"/>
    <cellStyle name="Percent 2 2 7 3 2" xfId="31143" xr:uid="{00000000-0005-0000-0000-00004F8E0000}"/>
    <cellStyle name="Percent 2 2 7 3_CountryRegionMap" xfId="36612" xr:uid="{00000000-0005-0000-0000-0000508E0000}"/>
    <cellStyle name="Percent 2 2 7 4" xfId="31144" xr:uid="{00000000-0005-0000-0000-0000518E0000}"/>
    <cellStyle name="Percent 2 2 7_Attribute (16-17)" xfId="17853" xr:uid="{00000000-0005-0000-0000-0000528E0000}"/>
    <cellStyle name="Percent 2 2 8" xfId="17854" xr:uid="{00000000-0005-0000-0000-0000538E0000}"/>
    <cellStyle name="Percent 2 2 8 2" xfId="31145" xr:uid="{00000000-0005-0000-0000-0000548E0000}"/>
    <cellStyle name="Percent 2 2 8_CountryRegionMap" xfId="36613" xr:uid="{00000000-0005-0000-0000-0000558E0000}"/>
    <cellStyle name="Percent 2 2 9" xfId="31146" xr:uid="{00000000-0005-0000-0000-0000568E0000}"/>
    <cellStyle name="Percent 2 2_Attribute (16-17)" xfId="17855" xr:uid="{00000000-0005-0000-0000-0000578E0000}"/>
    <cellStyle name="Percent 2 3" xfId="17856" xr:uid="{00000000-0005-0000-0000-0000588E0000}"/>
    <cellStyle name="Percent 2 3 10" xfId="31147" xr:uid="{00000000-0005-0000-0000-0000598E0000}"/>
    <cellStyle name="Percent 2 3 2" xfId="17857" xr:uid="{00000000-0005-0000-0000-00005A8E0000}"/>
    <cellStyle name="Percent 2 3 2 2" xfId="17858" xr:uid="{00000000-0005-0000-0000-00005B8E0000}"/>
    <cellStyle name="Percent 2 3 2 2 2" xfId="17859" xr:uid="{00000000-0005-0000-0000-00005C8E0000}"/>
    <cellStyle name="Percent 2 3 2 2 2 2" xfId="31148" xr:uid="{00000000-0005-0000-0000-00005D8E0000}"/>
    <cellStyle name="Percent 2 3 2 2 2_CountryRegionMap" xfId="36614" xr:uid="{00000000-0005-0000-0000-00005E8E0000}"/>
    <cellStyle name="Percent 2 3 2 2 3" xfId="17860" xr:uid="{00000000-0005-0000-0000-00005F8E0000}"/>
    <cellStyle name="Percent 2 3 2 2 3 2" xfId="31149" xr:uid="{00000000-0005-0000-0000-0000608E0000}"/>
    <cellStyle name="Percent 2 3 2 2 3_CountryRegionMap" xfId="36615" xr:uid="{00000000-0005-0000-0000-0000618E0000}"/>
    <cellStyle name="Percent 2 3 2 2 4" xfId="31150" xr:uid="{00000000-0005-0000-0000-0000628E0000}"/>
    <cellStyle name="Percent 2 3 2 2_Attribute (16-17)" xfId="17861" xr:uid="{00000000-0005-0000-0000-0000638E0000}"/>
    <cellStyle name="Percent 2 3 2 3" xfId="17862" xr:uid="{00000000-0005-0000-0000-0000648E0000}"/>
    <cellStyle name="Percent 2 3 2 3 2" xfId="31151" xr:uid="{00000000-0005-0000-0000-0000658E0000}"/>
    <cellStyle name="Percent 2 3 2 3_CountryRegionMap" xfId="36616" xr:uid="{00000000-0005-0000-0000-0000668E0000}"/>
    <cellStyle name="Percent 2 3 2 4" xfId="31152" xr:uid="{00000000-0005-0000-0000-0000678E0000}"/>
    <cellStyle name="Percent 2 3 2 5" xfId="31153" xr:uid="{00000000-0005-0000-0000-0000688E0000}"/>
    <cellStyle name="Percent 2 3 2 6" xfId="31154" xr:uid="{00000000-0005-0000-0000-0000698E0000}"/>
    <cellStyle name="Percent 2 3 2 7" xfId="31155" xr:uid="{00000000-0005-0000-0000-00006A8E0000}"/>
    <cellStyle name="Percent 2 3 2_Attribute (16-17)" xfId="17863" xr:uid="{00000000-0005-0000-0000-00006B8E0000}"/>
    <cellStyle name="Percent 2 3 3" xfId="17864" xr:uid="{00000000-0005-0000-0000-00006C8E0000}"/>
    <cellStyle name="Percent 2 3 3 2" xfId="17865" xr:uid="{00000000-0005-0000-0000-00006D8E0000}"/>
    <cellStyle name="Percent 2 3 3 2 2" xfId="17866" xr:uid="{00000000-0005-0000-0000-00006E8E0000}"/>
    <cellStyle name="Percent 2 3 3 2 2 2" xfId="31156" xr:uid="{00000000-0005-0000-0000-00006F8E0000}"/>
    <cellStyle name="Percent 2 3 3 2 2_CountryRegionMap" xfId="36617" xr:uid="{00000000-0005-0000-0000-0000708E0000}"/>
    <cellStyle name="Percent 2 3 3 2 3" xfId="17867" xr:uid="{00000000-0005-0000-0000-0000718E0000}"/>
    <cellStyle name="Percent 2 3 3 2 3 2" xfId="31157" xr:uid="{00000000-0005-0000-0000-0000728E0000}"/>
    <cellStyle name="Percent 2 3 3 2 3_CountryRegionMap" xfId="36618" xr:uid="{00000000-0005-0000-0000-0000738E0000}"/>
    <cellStyle name="Percent 2 3 3 2 4" xfId="31158" xr:uid="{00000000-0005-0000-0000-0000748E0000}"/>
    <cellStyle name="Percent 2 3 3 2_Attribute (16-17)" xfId="17868" xr:uid="{00000000-0005-0000-0000-0000758E0000}"/>
    <cellStyle name="Percent 2 3 3 3" xfId="17869" xr:uid="{00000000-0005-0000-0000-0000768E0000}"/>
    <cellStyle name="Percent 2 3 3 3 2" xfId="31159" xr:uid="{00000000-0005-0000-0000-0000778E0000}"/>
    <cellStyle name="Percent 2 3 3 3_CountryRegionMap" xfId="36619" xr:uid="{00000000-0005-0000-0000-0000788E0000}"/>
    <cellStyle name="Percent 2 3 3 4" xfId="31160" xr:uid="{00000000-0005-0000-0000-0000798E0000}"/>
    <cellStyle name="Percent 2 3 3_Attribute (16-17)" xfId="17870" xr:uid="{00000000-0005-0000-0000-00007A8E0000}"/>
    <cellStyle name="Percent 2 3 4" xfId="17871" xr:uid="{00000000-0005-0000-0000-00007B8E0000}"/>
    <cellStyle name="Percent 2 3 4 2" xfId="17872" xr:uid="{00000000-0005-0000-0000-00007C8E0000}"/>
    <cellStyle name="Percent 2 3 4 2 2" xfId="17873" xr:uid="{00000000-0005-0000-0000-00007D8E0000}"/>
    <cellStyle name="Percent 2 3 4 2 2 2" xfId="31161" xr:uid="{00000000-0005-0000-0000-00007E8E0000}"/>
    <cellStyle name="Percent 2 3 4 2 2_CountryRegionMap" xfId="36620" xr:uid="{00000000-0005-0000-0000-00007F8E0000}"/>
    <cellStyle name="Percent 2 3 4 2 3" xfId="17874" xr:uid="{00000000-0005-0000-0000-0000808E0000}"/>
    <cellStyle name="Percent 2 3 4 2 3 2" xfId="31162" xr:uid="{00000000-0005-0000-0000-0000818E0000}"/>
    <cellStyle name="Percent 2 3 4 2 3_CountryRegionMap" xfId="36621" xr:uid="{00000000-0005-0000-0000-0000828E0000}"/>
    <cellStyle name="Percent 2 3 4 2 4" xfId="31163" xr:uid="{00000000-0005-0000-0000-0000838E0000}"/>
    <cellStyle name="Percent 2 3 4 2_Attribute (16-17)" xfId="17875" xr:uid="{00000000-0005-0000-0000-0000848E0000}"/>
    <cellStyle name="Percent 2 3 4 3" xfId="17876" xr:uid="{00000000-0005-0000-0000-0000858E0000}"/>
    <cellStyle name="Percent 2 3 4 3 2" xfId="31164" xr:uid="{00000000-0005-0000-0000-0000868E0000}"/>
    <cellStyle name="Percent 2 3 4 3_CountryRegionMap" xfId="36622" xr:uid="{00000000-0005-0000-0000-0000878E0000}"/>
    <cellStyle name="Percent 2 3 4 4" xfId="31165" xr:uid="{00000000-0005-0000-0000-0000888E0000}"/>
    <cellStyle name="Percent 2 3 4_Attribute (16-17)" xfId="17877" xr:uid="{00000000-0005-0000-0000-0000898E0000}"/>
    <cellStyle name="Percent 2 3 5" xfId="17878" xr:uid="{00000000-0005-0000-0000-00008A8E0000}"/>
    <cellStyle name="Percent 2 3 5 2" xfId="17879" xr:uid="{00000000-0005-0000-0000-00008B8E0000}"/>
    <cellStyle name="Percent 2 3 5 2 2" xfId="17880" xr:uid="{00000000-0005-0000-0000-00008C8E0000}"/>
    <cellStyle name="Percent 2 3 5 2 2 2" xfId="31166" xr:uid="{00000000-0005-0000-0000-00008D8E0000}"/>
    <cellStyle name="Percent 2 3 5 2 2_CountryRegionMap" xfId="36623" xr:uid="{00000000-0005-0000-0000-00008E8E0000}"/>
    <cellStyle name="Percent 2 3 5 2 3" xfId="17881" xr:uid="{00000000-0005-0000-0000-00008F8E0000}"/>
    <cellStyle name="Percent 2 3 5 2 3 2" xfId="31167" xr:uid="{00000000-0005-0000-0000-0000908E0000}"/>
    <cellStyle name="Percent 2 3 5 2 3_CountryRegionMap" xfId="36624" xr:uid="{00000000-0005-0000-0000-0000918E0000}"/>
    <cellStyle name="Percent 2 3 5 2 4" xfId="31168" xr:uid="{00000000-0005-0000-0000-0000928E0000}"/>
    <cellStyle name="Percent 2 3 5 2_Attribute (16-17)" xfId="17882" xr:uid="{00000000-0005-0000-0000-0000938E0000}"/>
    <cellStyle name="Percent 2 3 5 3" xfId="17883" xr:uid="{00000000-0005-0000-0000-0000948E0000}"/>
    <cellStyle name="Percent 2 3 5 3 2" xfId="31169" xr:uid="{00000000-0005-0000-0000-0000958E0000}"/>
    <cellStyle name="Percent 2 3 5 3_CountryRegionMap" xfId="36625" xr:uid="{00000000-0005-0000-0000-0000968E0000}"/>
    <cellStyle name="Percent 2 3 5 4" xfId="17884" xr:uid="{00000000-0005-0000-0000-0000978E0000}"/>
    <cellStyle name="Percent 2 3 5 4 2" xfId="31170" xr:uid="{00000000-0005-0000-0000-0000988E0000}"/>
    <cellStyle name="Percent 2 3 5 4_CountryRegionMap" xfId="36626" xr:uid="{00000000-0005-0000-0000-0000998E0000}"/>
    <cellStyle name="Percent 2 3 5 5" xfId="31171" xr:uid="{00000000-0005-0000-0000-00009A8E0000}"/>
    <cellStyle name="Percent 2 3 5_Attribute (16-17)" xfId="17885" xr:uid="{00000000-0005-0000-0000-00009B8E0000}"/>
    <cellStyle name="Percent 2 3 6" xfId="17886" xr:uid="{00000000-0005-0000-0000-00009C8E0000}"/>
    <cellStyle name="Percent 2 3 6 2" xfId="17887" xr:uid="{00000000-0005-0000-0000-00009D8E0000}"/>
    <cellStyle name="Percent 2 3 6 2 2" xfId="31172" xr:uid="{00000000-0005-0000-0000-00009E8E0000}"/>
    <cellStyle name="Percent 2 3 6 2_CountryRegionMap" xfId="36627" xr:uid="{00000000-0005-0000-0000-00009F8E0000}"/>
    <cellStyle name="Percent 2 3 6 3" xfId="17888" xr:uid="{00000000-0005-0000-0000-0000A08E0000}"/>
    <cellStyle name="Percent 2 3 6 3 2" xfId="31173" xr:uid="{00000000-0005-0000-0000-0000A18E0000}"/>
    <cellStyle name="Percent 2 3 6 3_CountryRegionMap" xfId="36628" xr:uid="{00000000-0005-0000-0000-0000A28E0000}"/>
    <cellStyle name="Percent 2 3 6 4" xfId="31174" xr:uid="{00000000-0005-0000-0000-0000A38E0000}"/>
    <cellStyle name="Percent 2 3 6_Attribute (16-17)" xfId="17889" xr:uid="{00000000-0005-0000-0000-0000A48E0000}"/>
    <cellStyle name="Percent 2 3 7" xfId="17890" xr:uid="{00000000-0005-0000-0000-0000A58E0000}"/>
    <cellStyle name="Percent 2 3 7 2" xfId="31175" xr:uid="{00000000-0005-0000-0000-0000A68E0000}"/>
    <cellStyle name="Percent 2 3 7_CountryRegionMap" xfId="36629" xr:uid="{00000000-0005-0000-0000-0000A78E0000}"/>
    <cellStyle name="Percent 2 3 8" xfId="31176" xr:uid="{00000000-0005-0000-0000-0000A88E0000}"/>
    <cellStyle name="Percent 2 3 9" xfId="31177" xr:uid="{00000000-0005-0000-0000-0000A98E0000}"/>
    <cellStyle name="Percent 2 3_Attribute (16-17)" xfId="17891" xr:uid="{00000000-0005-0000-0000-0000AA8E0000}"/>
    <cellStyle name="Percent 2 4" xfId="17892" xr:uid="{00000000-0005-0000-0000-0000AB8E0000}"/>
    <cellStyle name="Percent 2 4 2" xfId="17893" xr:uid="{00000000-0005-0000-0000-0000AC8E0000}"/>
    <cellStyle name="Percent 2 4 2 2" xfId="17894" xr:uid="{00000000-0005-0000-0000-0000AD8E0000}"/>
    <cellStyle name="Percent 2 4 2 2 2" xfId="31178" xr:uid="{00000000-0005-0000-0000-0000AE8E0000}"/>
    <cellStyle name="Percent 2 4 2 2_CountryRegionMap" xfId="36630" xr:uid="{00000000-0005-0000-0000-0000AF8E0000}"/>
    <cellStyle name="Percent 2 4 2 3" xfId="17895" xr:uid="{00000000-0005-0000-0000-0000B08E0000}"/>
    <cellStyle name="Percent 2 4 2 3 2" xfId="31179" xr:uid="{00000000-0005-0000-0000-0000B18E0000}"/>
    <cellStyle name="Percent 2 4 2 3_CountryRegionMap" xfId="36631" xr:uid="{00000000-0005-0000-0000-0000B28E0000}"/>
    <cellStyle name="Percent 2 4 2 4" xfId="31180" xr:uid="{00000000-0005-0000-0000-0000B38E0000}"/>
    <cellStyle name="Percent 2 4 2_Attribute (16-17)" xfId="17896" xr:uid="{00000000-0005-0000-0000-0000B48E0000}"/>
    <cellStyle name="Percent 2 4 3" xfId="17897" xr:uid="{00000000-0005-0000-0000-0000B58E0000}"/>
    <cellStyle name="Percent 2 4 3 2" xfId="31181" xr:uid="{00000000-0005-0000-0000-0000B68E0000}"/>
    <cellStyle name="Percent 2 4 3_CountryRegionMap" xfId="36632" xr:uid="{00000000-0005-0000-0000-0000B78E0000}"/>
    <cellStyle name="Percent 2 4 4" xfId="31182" xr:uid="{00000000-0005-0000-0000-0000B88E0000}"/>
    <cellStyle name="Percent 2 4 5" xfId="31183" xr:uid="{00000000-0005-0000-0000-0000B98E0000}"/>
    <cellStyle name="Percent 2 4 6" xfId="31184" xr:uid="{00000000-0005-0000-0000-0000BA8E0000}"/>
    <cellStyle name="Percent 2 4 7" xfId="31185" xr:uid="{00000000-0005-0000-0000-0000BB8E0000}"/>
    <cellStyle name="Percent 2 4_Attribute (16-17)" xfId="17898" xr:uid="{00000000-0005-0000-0000-0000BC8E0000}"/>
    <cellStyle name="Percent 2 5" xfId="17899" xr:uid="{00000000-0005-0000-0000-0000BD8E0000}"/>
    <cellStyle name="Percent 2 5 2" xfId="17900" xr:uid="{00000000-0005-0000-0000-0000BE8E0000}"/>
    <cellStyle name="Percent 2 5 2 2" xfId="17901" xr:uid="{00000000-0005-0000-0000-0000BF8E0000}"/>
    <cellStyle name="Percent 2 5 2 2 2" xfId="31186" xr:uid="{00000000-0005-0000-0000-0000C08E0000}"/>
    <cellStyle name="Percent 2 5 2 2_CountryRegionMap" xfId="36633" xr:uid="{00000000-0005-0000-0000-0000C18E0000}"/>
    <cellStyle name="Percent 2 5 2 3" xfId="17902" xr:uid="{00000000-0005-0000-0000-0000C28E0000}"/>
    <cellStyle name="Percent 2 5 2 3 2" xfId="31187" xr:uid="{00000000-0005-0000-0000-0000C38E0000}"/>
    <cellStyle name="Percent 2 5 2 3_CountryRegionMap" xfId="36634" xr:uid="{00000000-0005-0000-0000-0000C48E0000}"/>
    <cellStyle name="Percent 2 5 2 4" xfId="31188" xr:uid="{00000000-0005-0000-0000-0000C58E0000}"/>
    <cellStyle name="Percent 2 5 2_Attribute (16-17)" xfId="17903" xr:uid="{00000000-0005-0000-0000-0000C68E0000}"/>
    <cellStyle name="Percent 2 5 3" xfId="17904" xr:uid="{00000000-0005-0000-0000-0000C78E0000}"/>
    <cellStyle name="Percent 2 5 3 2" xfId="31189" xr:uid="{00000000-0005-0000-0000-0000C88E0000}"/>
    <cellStyle name="Percent 2 5 3_CountryRegionMap" xfId="36635" xr:uid="{00000000-0005-0000-0000-0000C98E0000}"/>
    <cellStyle name="Percent 2 5 4" xfId="31190" xr:uid="{00000000-0005-0000-0000-0000CA8E0000}"/>
    <cellStyle name="Percent 2 5 5" xfId="31191" xr:uid="{00000000-0005-0000-0000-0000CB8E0000}"/>
    <cellStyle name="Percent 2 5 6" xfId="31192" xr:uid="{00000000-0005-0000-0000-0000CC8E0000}"/>
    <cellStyle name="Percent 2 5 7" xfId="31193" xr:uid="{00000000-0005-0000-0000-0000CD8E0000}"/>
    <cellStyle name="Percent 2 5_Attribute (16-17)" xfId="17905" xr:uid="{00000000-0005-0000-0000-0000CE8E0000}"/>
    <cellStyle name="Percent 2 6" xfId="17906" xr:uid="{00000000-0005-0000-0000-0000CF8E0000}"/>
    <cellStyle name="Percent 2 6 2" xfId="17907" xr:uid="{00000000-0005-0000-0000-0000D08E0000}"/>
    <cellStyle name="Percent 2 6 2 2" xfId="17908" xr:uid="{00000000-0005-0000-0000-0000D18E0000}"/>
    <cellStyle name="Percent 2 6 2 2 2" xfId="31194" xr:uid="{00000000-0005-0000-0000-0000D28E0000}"/>
    <cellStyle name="Percent 2 6 2 2_CountryRegionMap" xfId="36636" xr:uid="{00000000-0005-0000-0000-0000D38E0000}"/>
    <cellStyle name="Percent 2 6 2 3" xfId="17909" xr:uid="{00000000-0005-0000-0000-0000D48E0000}"/>
    <cellStyle name="Percent 2 6 2 3 2" xfId="31195" xr:uid="{00000000-0005-0000-0000-0000D58E0000}"/>
    <cellStyle name="Percent 2 6 2 3_CountryRegionMap" xfId="36637" xr:uid="{00000000-0005-0000-0000-0000D68E0000}"/>
    <cellStyle name="Percent 2 6 2 4" xfId="31196" xr:uid="{00000000-0005-0000-0000-0000D78E0000}"/>
    <cellStyle name="Percent 2 6 2_Attribute (16-17)" xfId="17910" xr:uid="{00000000-0005-0000-0000-0000D88E0000}"/>
    <cellStyle name="Percent 2 6 3" xfId="17911" xr:uid="{00000000-0005-0000-0000-0000D98E0000}"/>
    <cellStyle name="Percent 2 6 3 2" xfId="31197" xr:uid="{00000000-0005-0000-0000-0000DA8E0000}"/>
    <cellStyle name="Percent 2 6 3_CountryRegionMap" xfId="36638" xr:uid="{00000000-0005-0000-0000-0000DB8E0000}"/>
    <cellStyle name="Percent 2 6 4" xfId="31198" xr:uid="{00000000-0005-0000-0000-0000DC8E0000}"/>
    <cellStyle name="Percent 2 6_Attribute (16-17)" xfId="17912" xr:uid="{00000000-0005-0000-0000-0000DD8E0000}"/>
    <cellStyle name="Percent 2 7" xfId="17913" xr:uid="{00000000-0005-0000-0000-0000DE8E0000}"/>
    <cellStyle name="Percent 2 7 2" xfId="17914" xr:uid="{00000000-0005-0000-0000-0000DF8E0000}"/>
    <cellStyle name="Percent 2 7 2 2" xfId="17915" xr:uid="{00000000-0005-0000-0000-0000E08E0000}"/>
    <cellStyle name="Percent 2 7 2 2 2" xfId="31199" xr:uid="{00000000-0005-0000-0000-0000E18E0000}"/>
    <cellStyle name="Percent 2 7 2 2_CountryRegionMap" xfId="36639" xr:uid="{00000000-0005-0000-0000-0000E28E0000}"/>
    <cellStyle name="Percent 2 7 2 3" xfId="17916" xr:uid="{00000000-0005-0000-0000-0000E38E0000}"/>
    <cellStyle name="Percent 2 7 2 3 2" xfId="31200" xr:uid="{00000000-0005-0000-0000-0000E48E0000}"/>
    <cellStyle name="Percent 2 7 2 3_CountryRegionMap" xfId="36640" xr:uid="{00000000-0005-0000-0000-0000E58E0000}"/>
    <cellStyle name="Percent 2 7 2 4" xfId="31201" xr:uid="{00000000-0005-0000-0000-0000E68E0000}"/>
    <cellStyle name="Percent 2 7 2_Attribute (16-17)" xfId="17917" xr:uid="{00000000-0005-0000-0000-0000E78E0000}"/>
    <cellStyle name="Percent 2 7 3" xfId="17918" xr:uid="{00000000-0005-0000-0000-0000E88E0000}"/>
    <cellStyle name="Percent 2 7 3 2" xfId="31202" xr:uid="{00000000-0005-0000-0000-0000E98E0000}"/>
    <cellStyle name="Percent 2 7 3_CountryRegionMap" xfId="36641" xr:uid="{00000000-0005-0000-0000-0000EA8E0000}"/>
    <cellStyle name="Percent 2 7 4" xfId="31203" xr:uid="{00000000-0005-0000-0000-0000EB8E0000}"/>
    <cellStyle name="Percent 2 7_Attribute (16-17)" xfId="17919" xr:uid="{00000000-0005-0000-0000-0000EC8E0000}"/>
    <cellStyle name="Percent 2 8" xfId="17920" xr:uid="{00000000-0005-0000-0000-0000ED8E0000}"/>
    <cellStyle name="Percent 2 8 2" xfId="17921" xr:uid="{00000000-0005-0000-0000-0000EE8E0000}"/>
    <cellStyle name="Percent 2 8 2 2" xfId="17922" xr:uid="{00000000-0005-0000-0000-0000EF8E0000}"/>
    <cellStyle name="Percent 2 8 2 2 2" xfId="31204" xr:uid="{00000000-0005-0000-0000-0000F08E0000}"/>
    <cellStyle name="Percent 2 8 2 2_CountryRegionMap" xfId="36642" xr:uid="{00000000-0005-0000-0000-0000F18E0000}"/>
    <cellStyle name="Percent 2 8 2 3" xfId="17923" xr:uid="{00000000-0005-0000-0000-0000F28E0000}"/>
    <cellStyle name="Percent 2 8 2 3 2" xfId="31205" xr:uid="{00000000-0005-0000-0000-0000F38E0000}"/>
    <cellStyle name="Percent 2 8 2 3_CountryRegionMap" xfId="36643" xr:uid="{00000000-0005-0000-0000-0000F48E0000}"/>
    <cellStyle name="Percent 2 8 2 4" xfId="31206" xr:uid="{00000000-0005-0000-0000-0000F58E0000}"/>
    <cellStyle name="Percent 2 8 2_Attribute (16-17)" xfId="17924" xr:uid="{00000000-0005-0000-0000-0000F68E0000}"/>
    <cellStyle name="Percent 2 8 3" xfId="17925" xr:uid="{00000000-0005-0000-0000-0000F78E0000}"/>
    <cellStyle name="Percent 2 8 3 2" xfId="31207" xr:uid="{00000000-0005-0000-0000-0000F88E0000}"/>
    <cellStyle name="Percent 2 8 3_CountryRegionMap" xfId="36644" xr:uid="{00000000-0005-0000-0000-0000F98E0000}"/>
    <cellStyle name="Percent 2 8 4" xfId="17926" xr:uid="{00000000-0005-0000-0000-0000FA8E0000}"/>
    <cellStyle name="Percent 2 8 4 2" xfId="31208" xr:uid="{00000000-0005-0000-0000-0000FB8E0000}"/>
    <cellStyle name="Percent 2 8 4_CountryRegionMap" xfId="36645" xr:uid="{00000000-0005-0000-0000-0000FC8E0000}"/>
    <cellStyle name="Percent 2 8 5" xfId="31209" xr:uid="{00000000-0005-0000-0000-0000FD8E0000}"/>
    <cellStyle name="Percent 2 8_Attribute (16-17)" xfId="17927" xr:uid="{00000000-0005-0000-0000-0000FE8E0000}"/>
    <cellStyle name="Percent 2 9" xfId="17928" xr:uid="{00000000-0005-0000-0000-0000FF8E0000}"/>
    <cellStyle name="Percent 2 9 2" xfId="17929" xr:uid="{00000000-0005-0000-0000-0000008F0000}"/>
    <cellStyle name="Percent 2 9 2 2" xfId="31210" xr:uid="{00000000-0005-0000-0000-0000018F0000}"/>
    <cellStyle name="Percent 2 9 2_CountryRegionMap" xfId="36646" xr:uid="{00000000-0005-0000-0000-0000028F0000}"/>
    <cellStyle name="Percent 2 9 3" xfId="17930" xr:uid="{00000000-0005-0000-0000-0000038F0000}"/>
    <cellStyle name="Percent 2 9 3 2" xfId="31211" xr:uid="{00000000-0005-0000-0000-0000048F0000}"/>
    <cellStyle name="Percent 2 9 3_CountryRegionMap" xfId="36647" xr:uid="{00000000-0005-0000-0000-0000058F0000}"/>
    <cellStyle name="Percent 2 9 4" xfId="31212" xr:uid="{00000000-0005-0000-0000-0000068F0000}"/>
    <cellStyle name="Percent 2 9_Attribute (16-17)" xfId="17931" xr:uid="{00000000-0005-0000-0000-0000078F0000}"/>
    <cellStyle name="Percent 2_Attribute (16-17)" xfId="17932" xr:uid="{00000000-0005-0000-0000-0000088F0000}"/>
    <cellStyle name="Percent 3" xfId="17933" xr:uid="{00000000-0005-0000-0000-0000098F0000}"/>
    <cellStyle name="Percent 3 2" xfId="17934" xr:uid="{00000000-0005-0000-0000-00000A8F0000}"/>
    <cellStyle name="Percent 3_Attribute (16-17)" xfId="17935" xr:uid="{00000000-0005-0000-0000-00000B8F0000}"/>
    <cellStyle name="Style 1" xfId="86" xr:uid="{00000000-0005-0000-0000-00000C8F0000}"/>
    <cellStyle name="Style 1 2" xfId="87" xr:uid="{00000000-0005-0000-0000-00000D8F0000}"/>
    <cellStyle name="Style 1 2 2" xfId="194" xr:uid="{00000000-0005-0000-0000-00000E8F0000}"/>
    <cellStyle name="Style 1 2_Attribute" xfId="18110" xr:uid="{00000000-0005-0000-0000-00000F8F0000}"/>
    <cellStyle name="Style 1 3" xfId="17936" xr:uid="{00000000-0005-0000-0000-0000108F0000}"/>
    <cellStyle name="Style 1 3 2" xfId="17937" xr:uid="{00000000-0005-0000-0000-0000118F0000}"/>
    <cellStyle name="Style 1 3_Attribute (16-17)" xfId="17938" xr:uid="{00000000-0005-0000-0000-0000128F0000}"/>
    <cellStyle name="Style 1_Attribute" xfId="18109" xr:uid="{00000000-0005-0000-0000-0000138F0000}"/>
    <cellStyle name="Title" xfId="88" builtinId="15" customBuiltin="1"/>
    <cellStyle name="Title 2" xfId="89" xr:uid="{00000000-0005-0000-0000-0000158F0000}"/>
    <cellStyle name="Title 3" xfId="96" xr:uid="{00000000-0005-0000-0000-0000168F0000}"/>
    <cellStyle name="Title 4" xfId="195" xr:uid="{00000000-0005-0000-0000-0000178F0000}"/>
    <cellStyle name="Title 5" xfId="17939" xr:uid="{00000000-0005-0000-0000-0000188F0000}"/>
    <cellStyle name="Title 6" xfId="17940" xr:uid="{00000000-0005-0000-0000-0000198F0000}"/>
    <cellStyle name="Title 7" xfId="31213" xr:uid="{00000000-0005-0000-0000-00001A8F0000}"/>
    <cellStyle name="Title 8" xfId="31214" xr:uid="{00000000-0005-0000-0000-00001B8F0000}"/>
    <cellStyle name="Total" xfId="90" builtinId="25" customBuiltin="1"/>
    <cellStyle name="Total 2" xfId="91" xr:uid="{00000000-0005-0000-0000-00001D8F0000}"/>
    <cellStyle name="Total 3" xfId="112" xr:uid="{00000000-0005-0000-0000-00001E8F0000}"/>
    <cellStyle name="Total 4" xfId="196" xr:uid="{00000000-0005-0000-0000-00001F8F0000}"/>
    <cellStyle name="Total 5" xfId="17941" xr:uid="{00000000-0005-0000-0000-0000208F0000}"/>
    <cellStyle name="Total 6" xfId="17942" xr:uid="{00000000-0005-0000-0000-0000218F0000}"/>
    <cellStyle name="Total 7" xfId="31215" xr:uid="{00000000-0005-0000-0000-0000228F0000}"/>
    <cellStyle name="Warning Text" xfId="92" builtinId="11" customBuiltin="1"/>
    <cellStyle name="Warning Text 2" xfId="93" xr:uid="{00000000-0005-0000-0000-0000248F0000}"/>
    <cellStyle name="Warning Text 3" xfId="109" xr:uid="{00000000-0005-0000-0000-0000258F0000}"/>
    <cellStyle name="Warning Text 4" xfId="197" xr:uid="{00000000-0005-0000-0000-0000268F0000}"/>
    <cellStyle name="Warning Text 5" xfId="17943" xr:uid="{00000000-0005-0000-0000-0000278F0000}"/>
    <cellStyle name="Warning Text 6" xfId="17944" xr:uid="{00000000-0005-0000-0000-0000288F0000}"/>
    <cellStyle name="Warning Text 7" xfId="31216" xr:uid="{00000000-0005-0000-0000-0000298F0000}"/>
    <cellStyle name="Обычный_RTS_select_issues" xfId="94" xr:uid="{00000000-0005-0000-0000-00002A8F0000}"/>
  </cellStyles>
  <dxfs count="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000000"/>
    </indexed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2.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 Id="rId27"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5</xdr:row>
      <xdr:rowOff>43296</xdr:rowOff>
    </xdr:from>
    <xdr:ext cx="12700971" cy="19997304"/>
    <xdr:sp macro="" textlink="">
      <xdr:nvSpPr>
        <xdr:cNvPr id="4" name="TextBox 3">
          <a:extLst>
            <a:ext uri="{FF2B5EF4-FFF2-40B4-BE49-F238E27FC236}">
              <a16:creationId xmlns:a16="http://schemas.microsoft.com/office/drawing/2014/main" id="{00000000-0008-0000-1000-000004000000}"/>
            </a:ext>
          </a:extLst>
        </xdr:cNvPr>
        <xdr:cNvSpPr txBox="1"/>
      </xdr:nvSpPr>
      <xdr:spPr>
        <a:xfrm>
          <a:off x="0" y="881496"/>
          <a:ext cx="12700971" cy="1999730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900" b="1">
              <a:solidFill>
                <a:schemeClr val="tx1"/>
              </a:solidFill>
              <a:effectLst/>
              <a:latin typeface="Arial" panose="020B0604020202020204" pitchFamily="34" charset="0"/>
              <a:ea typeface="+mn-ea"/>
              <a:cs typeface="Arial" panose="020B0604020202020204" pitchFamily="34" charset="0"/>
            </a:rPr>
            <a:t>General Disclaimer</a:t>
          </a:r>
        </a:p>
        <a:p>
          <a:pPr marL="0" indent="0"/>
          <a:r>
            <a:rPr lang="en-US" sz="900">
              <a:solidFill>
                <a:schemeClr val="tx1"/>
              </a:solidFill>
              <a:effectLst/>
              <a:latin typeface="Arial" panose="020B0604020202020204" pitchFamily="34" charset="0"/>
              <a:ea typeface="+mn-ea"/>
              <a:cs typeface="Arial" panose="020B0604020202020204" pitchFamily="34" charset="0"/>
            </a:rPr>
            <a:t>Copyright © 2020 S&amp;P Dow Jones Indices LLC. All rights reserved. STANDARD &amp; POOR’S, S&amp;P, S&amp;P 500, S&amp;P 500 LOW VOLATILITY INDEX, S&amp;P 100, S&amp;P COMPOSITE 1500, S&amp;P MIDCAP 400, S&amp;P SMALLCAP 600, S&amp;P GIVI, GLOBAL TITANS, DIVIDEND ARISTOCRATS, S&amp;P TARGET DATE INDICES, GICS, SPIVA, SPDR and INDEXOLOGY are registered trademarks of Standard &amp; Poor’s Financial Services LLC (“S&amp;P”). DOW JONES, DJ, DJIA and DOW JONES INDUSTRIAL AVERAGE are registered trademarks of Dow Jones Trademark Holdings LLC (“Dow Jones”). These trademarks together with others have been licensed to S&amp;P Dow Jones Indices LLC. Redistribution or reproduction in whole or in part are prohibited without written permission. This document does not constitute an offer of services in jurisdictions where S&amp;P Dow Jones Indices LLC, S&amp;P, Dow Jones or their respective affiliates (collectively “S&amp;P Dow Jones Indices”) do not have the necessary licenses. All information provided by S&amp;P Dow Jones Indices is impersonal and not tailored to the needs of any person, entity or group of persons. S&amp;P Dow Jones Indices receives compensation in connection with licensing its indices to third parties and providing custom calculation services. Past performance of an index is not an indication or guarantee of future results.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It is not possible to invest directly in an index. Exposure to an asset class represented by an index is available through investable instruments based on that index. S&amp;P Dow Jones Indices does not sponsor, endorse, sell, promote or manage any investment fund or other investment vehicle that is offered by third parties and that seeks to provide an investment return based on the performance of any index. S&amp;P Dow Jones Indices makes no assurance that investment products based on the index will accurately track index performance or provide positive investment returns. S&amp;P Dow Jones Indices LLC is not an investment advisor, and S&amp;P Dow Jones Indices makes no representation regarding the advisability of investing in any such investment fund or other investment vehicle. A decision to invest in any such investment fund or other investment vehicle should not be made in reliance on any of the statements set forth in this document. Prospective investors are advised to make an investment in any such fund or other vehicle only after carefully considering the risks associated with investing in such funds, as detailed in an offering memorandum or similar document that is prepared by or on behalf of the issuer of the investment fund or other investment product or vehicle. S&amp;P Dow Jones Indices LLC is not a tax advisor. A tax advisor should be consulted to evaluate the impact of any tax-exempt securities on portfolios and the tax consequences of making any particular investment decision. Inclusion of a security within an index is not a recommendation by S&amp;P Dow Jones Indices to buy, sell, or hold such security, nor is it considered to be investment advice. Closing prices for S&amp;P Dow Jones Indices’ US benchmark indices are calculated by S&amp;P Dow Jones Indices based on the closing price of the individual constituents of the index as set by their primary exchange. Closing prices are received by S&amp;P Dow Jones Indices from one of its third party vendors and verified by comparing them with prices from an alternative vendor. The vendors receive the closing price from the primary exchanges. Real-time intraday prices are calculated similarly without a second verification.</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These materials have been prepared solely for informational purposes based upon information generally available to the public and from sources believed to be reliable. No content contained in these materials (including index data, ratings, credit-related analyses and data, research, valuations, model, software or other application or output therefrom) or any part thereof (“Content”) may be modified, reverse-engineered, reproduced or distributed in any form or by any means, or stored in a database or retrieval system, without the prior written permission of S&amp;P Dow Jones Indices. The Content shall not be used for any unlawful or unauthorized purposes. S&amp;P Dow Jones Indices and its third-party data providers and licensors (collectively “S&amp;P Dow Jones Indices Parties”) do not guarantee the accuracy, completeness, timeliness or availability of the Content. S&amp;P Dow Jones Indices Parties are not responsible for any errors or omissions, regardless of the cause, for the results obtained from the use of the Content. THE CONTENT IS PROVIDED ON AN “AS IS” BASIS. S&amp;P DOW JONES INDICES PARTIES DISCLAIM ANY AND ALL EXPRESS OR IMPLIED WARRANTIES, INCLUDING, BUT NOT LIMITED TO, ANY WARRANTIES OF MERCHANTABILITY OR FITNESS FOR A PARTICULAR PURPOSE OR USE, FREEDOM FROM BUGS, SOFTWARE ERRORS OR DEFECTS, THAT THE CONTENT’S FUNCTIONING WILL BE UNINTERRUPTED OR THAT THE CONTENT WILL OPERATE WITH ANY SOFTWARE OR HARDWARE CONFIGURATION. In no event shall S&amp;P Dow Jones Indices Parties be liable to any party for any direct, indirect, incidental, exemplary, compensatory, punitive, special or consequential damages, costs, expenses, legal fees, or losses (including, without limitation, lost income or lost profits and opportunity costs) in connection with any use of the Content even if advised of the possibility of such damages.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Credit-related information and other analyses, including ratings, research and valuations are generally provided by licensors and/or affiliates of S&amp;P Dow Jones Indices, including but not limited to S&amp;P Global’s other divisions such as Standard &amp; Poor’s Financial Services LLC and S&amp;P Capital IQ LLC. Any credit-related information and other related analyses and statements in the Content are statements of opinion as of the date they are expressed and not statements of fact. Any opinion, analyses and rating acknowledgement decisions are not recommendations to purchase, hold, or sell any securities or to make any investment decisions, and do not address the suitability of any security. S&amp;P Dow Jones Indices does not assume any obligation to update the Content following publication in any form or format. The Content should not be relied on and is not a substitute for the skill, judgment and experience of the user, its management, employees, advisors and/or clients when making investment and other business decisions. S&amp;P Dow Jones Indices LLC does not act as a fiduciary or an investment advisor. While S&amp;P Dow Jones Indices has obtained information from sources they believe to be reliable, S&amp;P Dow Jones Indices does not perform an audit or undertake any duty of due diligence or independent verification of any information it receives.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To the extent that regulatory authorities allow a rating agency to acknowledge in one jurisdiction a rating issued in another jurisdiction for certain regulatory purposes, S&amp;P Global Ratings reserves the right to assign, withdraw or suspend such acknowledgement at any time and in its sole discretion. S&amp;P Dow Jones Indices, including S&amp;P Global Ratings, disclaim any duty whatsoever arising out of the assignment, withdrawal or suspension of an acknowledgement as well as any liability for any damage alleged to have been suffered on account thereof.</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Affiliates of S&amp;P Dow Jones Indices LLC, including S&amp;P Global Ratings, may receive compensation for its ratings and certain credit-related analyses, normally from issuers or underwriters of securities or from obligors. Such affiliates of S&amp;P Dow Jones Indices LLC, including S&amp;P Global Ratings, reserve the right to disseminate its opinions and analyses. Public ratings and analyses from S&amp;P Global Ratings are made available on its Web sites, </a:t>
          </a:r>
          <a:r>
            <a:rPr lang="en-US" sz="900">
              <a:solidFill>
                <a:schemeClr val="tx1"/>
              </a:solidFill>
              <a:effectLst/>
              <a:latin typeface="Arial" panose="020B0604020202020204" pitchFamily="34" charset="0"/>
              <a:ea typeface="+mn-ea"/>
              <a:cs typeface="Arial" panose="020B0604020202020204" pitchFamily="34" charset="0"/>
              <a:hlinkClick xmlns:r="http://schemas.openxmlformats.org/officeDocument/2006/relationships" r:id=""/>
            </a:rPr>
            <a:t>www.standardandpoors.com</a:t>
          </a:r>
          <a:r>
            <a:rPr lang="en-US" sz="900">
              <a:solidFill>
                <a:schemeClr val="tx1"/>
              </a:solidFill>
              <a:effectLst/>
              <a:latin typeface="Arial" panose="020B0604020202020204" pitchFamily="34" charset="0"/>
              <a:ea typeface="+mn-ea"/>
              <a:cs typeface="Arial" panose="020B0604020202020204" pitchFamily="34" charset="0"/>
            </a:rPr>
            <a:t> (free of charge), and </a:t>
          </a:r>
          <a:r>
            <a:rPr lang="en-US" sz="900">
              <a:solidFill>
                <a:schemeClr val="tx1"/>
              </a:solidFill>
              <a:effectLst/>
              <a:latin typeface="Arial" panose="020B0604020202020204" pitchFamily="34" charset="0"/>
              <a:ea typeface="+mn-ea"/>
              <a:cs typeface="Arial" panose="020B0604020202020204" pitchFamily="34" charset="0"/>
              <a:hlinkClick xmlns:r="http://schemas.openxmlformats.org/officeDocument/2006/relationships" r:id=""/>
            </a:rPr>
            <a:t>www.ratingsdirect.com</a:t>
          </a:r>
          <a:r>
            <a:rPr lang="en-US" sz="900">
              <a:solidFill>
                <a:schemeClr val="tx1"/>
              </a:solidFill>
              <a:effectLst/>
              <a:latin typeface="Arial" panose="020B0604020202020204" pitchFamily="34" charset="0"/>
              <a:ea typeface="+mn-ea"/>
              <a:cs typeface="Arial" panose="020B0604020202020204" pitchFamily="34" charset="0"/>
            </a:rPr>
            <a:t> and </a:t>
          </a:r>
          <a:r>
            <a:rPr lang="en-US" sz="900">
              <a:solidFill>
                <a:schemeClr val="tx1"/>
              </a:solidFill>
              <a:effectLst/>
              <a:latin typeface="Arial" panose="020B0604020202020204" pitchFamily="34" charset="0"/>
              <a:ea typeface="+mn-ea"/>
              <a:cs typeface="Arial" panose="020B0604020202020204" pitchFamily="34" charset="0"/>
              <a:hlinkClick xmlns:r="http://schemas.openxmlformats.org/officeDocument/2006/relationships" r:id=""/>
            </a:rPr>
            <a:t>www.globalcreditportal.com</a:t>
          </a:r>
          <a:r>
            <a:rPr lang="en-US" sz="900">
              <a:solidFill>
                <a:schemeClr val="tx1"/>
              </a:solidFill>
              <a:effectLst/>
              <a:latin typeface="Arial" panose="020B0604020202020204" pitchFamily="34" charset="0"/>
              <a:ea typeface="+mn-ea"/>
              <a:cs typeface="Arial" panose="020B0604020202020204" pitchFamily="34" charset="0"/>
            </a:rPr>
            <a:t> (subscription), and may be distributed through other means, including via S&amp;P Global Ratings publications and third-party redistributors. Additional information about our ratings fees is available at </a:t>
          </a:r>
          <a:r>
            <a:rPr lang="en-US" sz="900">
              <a:solidFill>
                <a:schemeClr val="tx1"/>
              </a:solidFill>
              <a:effectLst/>
              <a:latin typeface="Arial" panose="020B0604020202020204" pitchFamily="34" charset="0"/>
              <a:ea typeface="+mn-ea"/>
              <a:cs typeface="Arial" panose="020B0604020202020204" pitchFamily="34" charset="0"/>
              <a:hlinkClick xmlns:r="http://schemas.openxmlformats.org/officeDocument/2006/relationships" r:id=""/>
            </a:rPr>
            <a:t>www.standardandpoors.com/usratingsfees</a:t>
          </a:r>
          <a:r>
            <a:rPr lang="en-US" sz="900">
              <a:solidFill>
                <a:schemeClr val="tx1"/>
              </a:solidFill>
              <a:effectLst/>
              <a:latin typeface="Arial" panose="020B0604020202020204" pitchFamily="34" charset="0"/>
              <a:ea typeface="+mn-ea"/>
              <a:cs typeface="Arial" panose="020B0604020202020204" pitchFamily="34" charset="0"/>
            </a:rPr>
            <a:t>.</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S&amp;P Global keeps certain activities of its various divisions and business units separate from each other in order to preserve the independence and objectivity of their respective activities. As a result, certain divisions and business units of S&amp;P Global may have information that is not available to other business units. S&amp;P Global has established policies and procedures to maintain the confidentiality of certain non-public information received in connection with each analytical process.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In addition, S&amp;P Dow Jones Indices provides a wide range of services to, or relating to, many organizations, including issuers of securities, investment advisers, broker-dealers, investment banks, other financial institutions and financial intermediaries, and accordingly may receive fees or other economic benefits from those organizations, including organizations whose securities or services they may recommend, rate, include in model portfolios, evaluate or otherwise address.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The Global Industry Classification Standard (GICS®) was developed by and is the exclusive property and a trademark of S&amp;P and MSCI.  Neither MSCI, S&amp;P nor any other party involved in making or compiling any GICS classifications makes any express or implied warranties or representations with respect to such standard or classification (or the results to be obtained by the use thereof), and all such parties hereby expressly disclaim all warranties of originality, accuracy, completeness, merchantability or fitness for a particular purpose with respect to any of such standard or classification.  Without limiting any of the foregoing, in no event shall MSCI, S&amp;P, any of their affiliates or any third party involved in making or compiling any GICS classifications have any liability for any direct, indirect, special, punitive, consequential or any other damages (including lost profits) even if notified of the possibility of such damages.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ASX, ALL ORDINARIES are trademarks of ASX Operations Pty Ltd. and have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B3, BM&amp;F, and BOVESPA are trademarks of Bolsa de Valores de São Paulo and have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BCS is a trademark of Bolsa de Santiago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BMV is a trademark of Bolsa Mexicana de Valores, S.A.B. de C.V.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Brookfield Redding, Inc. and/or its affiliates (including but not limited to Brookfield Asset Management Inc., collectively “Co-Publisher”) own certain intellectual property rights with respect to the Dow Jones Brookfield Infrastructure Indexes, which rights have been licensed to S&amp;P for use.</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BVL is a trademark of Bolsa de Valores de Lima S.A.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BYMA is a trademark of Bolsas y Mercados Argentinos S.A.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CASE-SHILLER is a registered trademark of CoreLogic Case-Shiller, LLC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Cboe and VIX are registered trademarks of Cboe Exchange, Inc. and have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CSE is a trademark of Colombo Stock Exchange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DEUTSCHE BANK, DB and db are trademarks of Deutsche Bank AG and have been licensed to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EGX is a trademark of The Egyptian Exchange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EXPERIAN is a trademark of Experian Information Services Inc.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FMDQ is a trademark of FMDQ OTC Securities Exchange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GSCI is a registered trademark of The Goldman Sachs Group, Inc. (“Goldman”) and has been licensed for use by S&amp;P Dow Jones Indices. The S&amp;P GSCI index is not created, owned, endorsed, sponsored, sold or promoted by Goldman or its affiliates and Goldman bears no liability with respect to such index or data related thereto. Goldman provides no guarantee as to the accuracy and/or the completeness of the S&amp;P GSCI index or any data related thereto.</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HAREL is a trademark of Harel Insurance Investments and Financial Services Ltd.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HAWKAMAH is a trademark of Hawkamah LLC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HKEx is a trademark of HKEx Information Services Limited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IFCI and IFCG are trademarks of International Finance Corporation and have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ISDA is a trademark of the International Swaps &amp; Derivatives Association, Inc.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JPX is a trademark of Japan Exchange Group, Inc.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KRX and KOSPI are trademarks of The Korea Exchange and have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LSTA is a trademark of Loan Syndications and Trading Association, Inc.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MERVAL is a trademark of Bolsas y Mercados Argentinos S.A.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In countries within the global territory other than Chile, MILA is a trademark of Balsa de Valores de Colombia, S.A, Balsa de Valores de Lima and Bolsa de Comercio de Santiago. In Chile, MILA is a trademark of Bolsa de Comercio de Santiago and Deposito Central de Valores. This mark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MX is a registered trademark of Bourse de Montréal Inc. and is used under license.</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NZX and NZAX are trademarks of NZX Limited and have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RAFI is a trademark of Research Affiliates, LLC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RobecoSAM AG and/or its successors or affiliates own certain intellectual property rights with respect to the Dow Jones Sustainability Indexes, which rights have been licensed to S&amp;P Dow Jones Indices for use.</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RobecoSAM AG, Josefstrasse 218, 8005 Zurich, Switzerland its related and affiliated companies (“RobecoSAM”) provides ESG research data derived from its proprietary corporate sustainability assessment for  use with the S&amp;P Dow Jones Indices. RobecoSAM shall not be liable in relation to any direct, indirect or consequential damages in relation to the S&amp;P Dow Jones Indices offering nor any application of RobecoSAM ESG research data. RobecoSAM disclaims all warranties, expressed or implied, including, but not limited to, implied warranties of merchantability and fitness for any particular purpose.</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TOPIX is a trademark of Tokyo Stock Exchange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TSX is a trademark of TSX, Inc.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TWSE is a trademark of Taiwan Stock Exchange Corporation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lang="en-US" sz="900" b="1">
              <a:solidFill>
                <a:schemeClr val="tx1"/>
              </a:solidFill>
              <a:effectLst/>
              <a:latin typeface="Arial" panose="020B0604020202020204" pitchFamily="34" charset="0"/>
              <a:ea typeface="+mn-ea"/>
              <a:cs typeface="Arial" panose="020B0604020202020204" pitchFamily="34" charset="0"/>
            </a:rPr>
            <a:t>Performance Disclosure</a:t>
          </a:r>
        </a:p>
        <a:p>
          <a:pPr marL="0" indent="0"/>
          <a:r>
            <a:rPr lang="en-US" sz="900">
              <a:solidFill>
                <a:schemeClr val="tx1"/>
              </a:solidFill>
              <a:effectLst/>
              <a:latin typeface="Arial" panose="020B0604020202020204" pitchFamily="34" charset="0"/>
              <a:ea typeface="+mn-ea"/>
              <a:cs typeface="Arial" panose="020B0604020202020204" pitchFamily="34" charset="0"/>
            </a:rPr>
            <a:t>Charts and graphs are provided for illustrative purposes. Past performance is not an indication or guarantee of future results. The charts and graphs may reflect hypothetical historical performance. All information presented prior to the launch date is back-tested. Back-tested performance is not actual performance, but is hypothetical. The back-test calculations are based on the same methodology that was in effect when the index(es) was officially launched. However, it should be noted that the historic calculations of an Economic Index may change from month to month based on revisions to the underlying economic data used in the calculation of the index. Complete index methodology details are available at </a:t>
          </a:r>
          <a:r>
            <a:rPr lang="en-US" sz="900">
              <a:solidFill>
                <a:schemeClr val="tx1"/>
              </a:solidFill>
              <a:effectLst/>
              <a:latin typeface="Arial" panose="020B0604020202020204" pitchFamily="34" charset="0"/>
              <a:ea typeface="+mn-ea"/>
              <a:cs typeface="Arial" panose="020B0604020202020204" pitchFamily="34" charset="0"/>
              <a:hlinkClick xmlns:r="http://schemas.openxmlformats.org/officeDocument/2006/relationships" r:id=""/>
            </a:rPr>
            <a:t>www.spdji.com</a:t>
          </a:r>
          <a:r>
            <a:rPr lang="en-US" sz="900">
              <a:solidFill>
                <a:schemeClr val="tx1"/>
              </a:solidFill>
              <a:effectLst/>
              <a:latin typeface="Arial" panose="020B0604020202020204" pitchFamily="34" charset="0"/>
              <a:ea typeface="+mn-ea"/>
              <a:cs typeface="Arial" panose="020B0604020202020204" pitchFamily="34" charset="0"/>
            </a:rPr>
            <a:t>. It is not possible to invest directly in any index.</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S&amp;P Dow Jones Indices defines various dates to assist our clients in providing transparency on their products. The First Value Date is the first day for which there is a calculated value (either live or back-tested) for a given index. The Base Date is the date at which a given index is set at a fixed value for calculation purposes. The Launch Date designates the date upon which the values of a given index are first considered live: index values provided for any date or time period prior to the index’s Launch Date are considered back-tested. S&amp;P Dow Jones Indices defines the Launch Date as the date by which the values of an index are known to have been released to the public, for example via S&amp;P Dow Jones Indices’s public website or its datafeed to external parties. For Dow Jones-branded indices introduced prior to May 31, 2013, the Launch Date (which prior to May 31, 2013, was termed “Date of introduction”) is set at a date upon which no further changes were permitted to be made to the index methodology, but that may have been prior to the index’s public release date.</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Prospective application of the methodology used to construct the index(es) as well as revisions to economic data may not result in performance commensurate with the back-test returns shown. The back-test period does not necessarily correspond to the entire available history of the index(es). Please refer to the index methodology for the particular index in question, available at </a:t>
          </a:r>
          <a:r>
            <a:rPr lang="en-US" sz="900">
              <a:solidFill>
                <a:schemeClr val="tx1"/>
              </a:solidFill>
              <a:effectLst/>
              <a:latin typeface="Arial" panose="020B0604020202020204" pitchFamily="34" charset="0"/>
              <a:ea typeface="+mn-ea"/>
              <a:cs typeface="Arial" panose="020B0604020202020204" pitchFamily="34" charset="0"/>
              <a:hlinkClick xmlns:r="http://schemas.openxmlformats.org/officeDocument/2006/relationships" r:id=""/>
            </a:rPr>
            <a:t>www.spdji.com</a:t>
          </a:r>
          <a:r>
            <a:rPr lang="en-US" sz="900">
              <a:solidFill>
                <a:schemeClr val="tx1"/>
              </a:solidFill>
              <a:effectLst/>
              <a:latin typeface="Arial" panose="020B0604020202020204" pitchFamily="34" charset="0"/>
              <a:ea typeface="+mn-ea"/>
              <a:cs typeface="Arial" panose="020B0604020202020204" pitchFamily="34" charset="0"/>
            </a:rPr>
            <a:t>, for more details about such index, including the manner in which it is rebalanced, the timing of such rebalancing, criteria for additions and deletions, as well as all index calculations.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Another limitation of using back-tested information is that the back-tested calculation is generally prepared with the benefit of hindsight. Back-tested data and/or information reflects the application of the index methodology and selection of index constituents in hindsight. No hypothetical record can completely account for the impact of financial risk in actual trading. For example, there are numerous factors related to the equities, fixed income, or commodities markets in general which cannot be, and have not been accounted for in the preparation of the index information set forth, all of which can affect actual performance.</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The index returns shown do not represent the results of actual trading of investable assets/securities. S&amp;P Dow Jones Indices LLC maintains the index(es) and calculates the index levels and performance shown or discussed, but does not manage actual assets. Index returns do not reflect payment of any sales charges or fees an investor may pay to purchase the securities underlying the index(es) or investment funds that are intended to track the performance of the index(es). The imposition of these fees and charges would cause actual and back-tested performance of the securities/fund to be lower than the index performance shown. As a simple example, if an index returned 10% on a US $100,000 investment for a 12-month period (or US $10,000) and an actual asset-based fee of 1.5% was imposed at the end of the period on the investment plus accrued interest (or US $1,650), the net return would be 8.35% (or US $8,350) for the year. Over a three year period, an annual 1.5% fee taken at year end with an assumed 10% return per year would result in a cumulative gross return of 33.10%, a total fee of US $5,375, and a cumulative net return of 27.2% (or US $27,200).</a:t>
          </a:r>
        </a:p>
      </xdr:txBody>
    </xdr:sp>
    <xdr:clientData/>
  </xdr:oneCellAnchor>
  <xdr:twoCellAnchor editAs="oneCell">
    <xdr:from>
      <xdr:col>17</xdr:col>
      <xdr:colOff>234871</xdr:colOff>
      <xdr:row>0</xdr:row>
      <xdr:rowOff>0</xdr:rowOff>
    </xdr:from>
    <xdr:to>
      <xdr:col>20</xdr:col>
      <xdr:colOff>350190</xdr:colOff>
      <xdr:row>5</xdr:row>
      <xdr:rowOff>152638</xdr:rowOff>
    </xdr:to>
    <xdr:pic>
      <xdr:nvPicPr>
        <xdr:cNvPr id="5" name="Picture 4">
          <a:extLst>
            <a:ext uri="{FF2B5EF4-FFF2-40B4-BE49-F238E27FC236}">
              <a16:creationId xmlns:a16="http://schemas.microsoft.com/office/drawing/2014/main" id="{00000000-0008-0000-1000-00000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10598071" y="0"/>
          <a:ext cx="1944119" cy="962263"/>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1"/>
  </sheetPr>
  <dimension ref="A1:C9"/>
  <sheetViews>
    <sheetView showGridLines="0" workbookViewId="0">
      <pane xSplit="1" ySplit="1" topLeftCell="B2" activePane="bottomRight" state="frozen"/>
      <selection pane="topRight" activeCell="C9" sqref="C9"/>
      <selection pane="bottomLeft" activeCell="C9" sqref="C9"/>
      <selection pane="bottomRight"/>
    </sheetView>
  </sheetViews>
  <sheetFormatPr defaultColWidth="9.140625" defaultRowHeight="12.75"/>
  <cols>
    <col min="1" max="1" width="10.7109375" style="4" customWidth="1"/>
    <col min="2" max="2" width="33.140625" style="4" bestFit="1" customWidth="1"/>
    <col min="3" max="3" width="141.140625" style="4" bestFit="1" customWidth="1"/>
    <col min="4" max="16384" width="9.140625" style="4"/>
  </cols>
  <sheetData>
    <row r="1" spans="1:3" s="7" customFormat="1">
      <c r="A1" s="12" t="s">
        <v>0</v>
      </c>
      <c r="B1" s="12" t="s">
        <v>1</v>
      </c>
      <c r="C1" s="12" t="s">
        <v>2</v>
      </c>
    </row>
    <row r="2" spans="1:3">
      <c r="A2" s="14" t="s">
        <v>3</v>
      </c>
      <c r="B2" s="14" t="s">
        <v>4</v>
      </c>
      <c r="C2" s="14" t="s">
        <v>5</v>
      </c>
    </row>
    <row r="3" spans="1:3">
      <c r="A3" s="14" t="s">
        <v>6</v>
      </c>
      <c r="B3" s="14" t="s">
        <v>7</v>
      </c>
      <c r="C3" s="14" t="s">
        <v>5</v>
      </c>
    </row>
    <row r="4" spans="1:3">
      <c r="A4" s="14" t="s">
        <v>8</v>
      </c>
      <c r="B4" s="14" t="s">
        <v>9</v>
      </c>
      <c r="C4" s="14" t="s">
        <v>10</v>
      </c>
    </row>
    <row r="5" spans="1:3">
      <c r="A5" s="14" t="s">
        <v>11</v>
      </c>
      <c r="B5" s="14" t="s">
        <v>12</v>
      </c>
      <c r="C5" s="14" t="s">
        <v>13</v>
      </c>
    </row>
    <row r="6" spans="1:3">
      <c r="A6" s="14" t="s">
        <v>14</v>
      </c>
      <c r="B6" s="14" t="s">
        <v>15</v>
      </c>
      <c r="C6" s="14" t="s">
        <v>16</v>
      </c>
    </row>
    <row r="7" spans="1:3">
      <c r="A7" s="14" t="s">
        <v>17</v>
      </c>
      <c r="B7" s="14" t="s">
        <v>18</v>
      </c>
      <c r="C7" s="14" t="s">
        <v>19</v>
      </c>
    </row>
    <row r="8" spans="1:3">
      <c r="A8" s="14" t="s">
        <v>6095</v>
      </c>
      <c r="B8" s="14" t="s">
        <v>31746</v>
      </c>
      <c r="C8" s="14"/>
    </row>
    <row r="9" spans="1:3">
      <c r="A9" s="14" t="s">
        <v>5614</v>
      </c>
      <c r="B9" s="14" t="s">
        <v>31796</v>
      </c>
      <c r="C9" s="14"/>
    </row>
  </sheetData>
  <autoFilter ref="A1:C1" xr:uid="{00000000-0009-0000-0000-000000000000}"/>
  <phoneticPr fontId="28" type="noConversion"/>
  <pageMargins left="0.75" right="0.75" top="1" bottom="1" header="0.5" footer="0.5"/>
  <pageSetup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1"/>
  </sheetPr>
  <dimension ref="A1:G140"/>
  <sheetViews>
    <sheetView workbookViewId="0"/>
  </sheetViews>
  <sheetFormatPr defaultRowHeight="12.75"/>
  <cols>
    <col min="1" max="1" width="10.7109375" style="4" customWidth="1"/>
    <col min="2" max="2" width="39.42578125" style="4" bestFit="1" customWidth="1"/>
    <col min="3" max="3" width="6.5703125" style="4" customWidth="1"/>
    <col min="4" max="4" width="30.85546875" style="4" customWidth="1"/>
    <col min="5" max="5" width="12.85546875" style="4" bestFit="1" customWidth="1"/>
    <col min="6" max="7" width="9.140625" style="4"/>
  </cols>
  <sheetData>
    <row r="1" spans="1:7">
      <c r="A1" s="12" t="s">
        <v>20</v>
      </c>
      <c r="B1" s="12" t="s">
        <v>21</v>
      </c>
      <c r="C1" s="12" t="s">
        <v>22</v>
      </c>
      <c r="D1" s="12" t="s">
        <v>23</v>
      </c>
      <c r="E1" s="12" t="s">
        <v>2</v>
      </c>
      <c r="F1" s="12" t="s">
        <v>24</v>
      </c>
      <c r="G1" s="7"/>
    </row>
    <row r="2" spans="1:7">
      <c r="A2" s="2" t="s">
        <v>25</v>
      </c>
      <c r="B2" s="2" t="s">
        <v>26</v>
      </c>
      <c r="C2" s="2" t="s">
        <v>3</v>
      </c>
      <c r="D2" s="2" t="s">
        <v>27</v>
      </c>
      <c r="E2" s="2"/>
      <c r="F2" s="2"/>
    </row>
    <row r="3" spans="1:7">
      <c r="A3" s="2" t="s">
        <v>28</v>
      </c>
      <c r="B3" s="2" t="s">
        <v>29</v>
      </c>
      <c r="C3" s="2" t="s">
        <v>3</v>
      </c>
      <c r="D3" s="2" t="s">
        <v>27</v>
      </c>
      <c r="E3" s="2"/>
      <c r="F3" s="2"/>
    </row>
    <row r="4" spans="1:7">
      <c r="A4" s="2" t="s">
        <v>30</v>
      </c>
      <c r="B4" s="2" t="s">
        <v>31</v>
      </c>
      <c r="C4" s="2" t="s">
        <v>3</v>
      </c>
      <c r="D4" s="2" t="s">
        <v>27</v>
      </c>
      <c r="E4" s="2"/>
      <c r="F4" s="2"/>
    </row>
    <row r="5" spans="1:7">
      <c r="A5" s="2" t="s">
        <v>32</v>
      </c>
      <c r="B5" s="2" t="s">
        <v>33</v>
      </c>
      <c r="C5" s="2" t="s">
        <v>3</v>
      </c>
      <c r="D5" s="2" t="s">
        <v>27</v>
      </c>
      <c r="E5" s="2"/>
      <c r="F5" s="2"/>
    </row>
    <row r="6" spans="1:7">
      <c r="A6" s="2" t="s">
        <v>34</v>
      </c>
      <c r="B6" s="2" t="s">
        <v>35</v>
      </c>
      <c r="C6" s="2" t="s">
        <v>3</v>
      </c>
      <c r="D6" s="2" t="s">
        <v>27</v>
      </c>
      <c r="E6" s="15"/>
      <c r="F6" s="2"/>
    </row>
    <row r="7" spans="1:7">
      <c r="A7" s="2" t="s">
        <v>36</v>
      </c>
      <c r="B7" s="2" t="s">
        <v>37</v>
      </c>
      <c r="C7" s="2" t="s">
        <v>3</v>
      </c>
      <c r="D7" s="2" t="s">
        <v>27</v>
      </c>
      <c r="E7" s="2"/>
      <c r="F7" s="2"/>
    </row>
    <row r="8" spans="1:7">
      <c r="A8" s="2" t="s">
        <v>38</v>
      </c>
      <c r="B8" s="2" t="s">
        <v>39</v>
      </c>
      <c r="C8" s="2" t="s">
        <v>3</v>
      </c>
      <c r="D8" s="2" t="s">
        <v>27</v>
      </c>
      <c r="E8" s="2"/>
      <c r="F8" s="2"/>
    </row>
    <row r="9" spans="1:7">
      <c r="A9" s="2" t="s">
        <v>40</v>
      </c>
      <c r="B9" s="2" t="s">
        <v>41</v>
      </c>
      <c r="C9" s="2" t="s">
        <v>3</v>
      </c>
      <c r="D9" s="2" t="s">
        <v>27</v>
      </c>
      <c r="E9" s="2"/>
      <c r="F9" s="2"/>
    </row>
    <row r="10" spans="1:7">
      <c r="A10" s="2" t="s">
        <v>42</v>
      </c>
      <c r="B10" s="2" t="s">
        <v>43</v>
      </c>
      <c r="C10" s="2" t="s">
        <v>3</v>
      </c>
      <c r="D10" s="2" t="s">
        <v>27</v>
      </c>
      <c r="E10" s="2"/>
      <c r="F10" s="2"/>
    </row>
    <row r="11" spans="1:7">
      <c r="A11" s="2" t="s">
        <v>44</v>
      </c>
      <c r="B11" s="2" t="s">
        <v>45</v>
      </c>
      <c r="C11" s="2" t="s">
        <v>3</v>
      </c>
      <c r="D11" s="2" t="s">
        <v>27</v>
      </c>
      <c r="E11" s="2"/>
      <c r="F11" s="2"/>
    </row>
    <row r="12" spans="1:7">
      <c r="A12" s="2" t="s">
        <v>46</v>
      </c>
      <c r="B12" s="2" t="s">
        <v>47</v>
      </c>
      <c r="C12" s="2" t="s">
        <v>3</v>
      </c>
      <c r="D12" s="2" t="s">
        <v>27</v>
      </c>
      <c r="E12" s="2"/>
      <c r="F12" s="2"/>
    </row>
    <row r="13" spans="1:7">
      <c r="A13" s="2" t="s">
        <v>48</v>
      </c>
      <c r="B13" s="2" t="s">
        <v>49</v>
      </c>
      <c r="C13" s="2" t="s">
        <v>3</v>
      </c>
      <c r="D13" s="2" t="s">
        <v>27</v>
      </c>
      <c r="E13" s="2"/>
      <c r="F13" s="2"/>
    </row>
    <row r="14" spans="1:7">
      <c r="A14" s="16" t="s">
        <v>50</v>
      </c>
      <c r="B14" s="16" t="s">
        <v>51</v>
      </c>
      <c r="C14" s="2" t="s">
        <v>3</v>
      </c>
      <c r="D14" s="2" t="s">
        <v>27</v>
      </c>
      <c r="E14" s="2"/>
      <c r="F14" s="2"/>
    </row>
    <row r="15" spans="1:7">
      <c r="A15" s="16" t="s">
        <v>52</v>
      </c>
      <c r="B15" s="16" t="s">
        <v>53</v>
      </c>
      <c r="C15" s="2" t="s">
        <v>3</v>
      </c>
      <c r="D15" s="2" t="s">
        <v>27</v>
      </c>
      <c r="E15" s="2"/>
      <c r="F15" s="2"/>
    </row>
    <row r="16" spans="1:7">
      <c r="A16" s="17" t="s">
        <v>54</v>
      </c>
      <c r="B16" s="17" t="s">
        <v>55</v>
      </c>
      <c r="C16" s="2" t="s">
        <v>3</v>
      </c>
      <c r="D16" s="2" t="s">
        <v>27</v>
      </c>
      <c r="E16" s="2"/>
      <c r="F16" s="2"/>
    </row>
    <row r="17" spans="1:6">
      <c r="A17" s="18" t="s">
        <v>56</v>
      </c>
      <c r="B17" s="17" t="s">
        <v>57</v>
      </c>
      <c r="C17" s="2" t="s">
        <v>3</v>
      </c>
      <c r="D17" s="2" t="s">
        <v>27</v>
      </c>
      <c r="E17" s="2"/>
      <c r="F17" s="2"/>
    </row>
    <row r="18" spans="1:6">
      <c r="A18" s="16" t="s">
        <v>58</v>
      </c>
      <c r="B18" s="16" t="s">
        <v>59</v>
      </c>
      <c r="C18" s="2" t="s">
        <v>3</v>
      </c>
      <c r="D18" s="2" t="s">
        <v>27</v>
      </c>
      <c r="E18" s="2"/>
      <c r="F18" s="2"/>
    </row>
    <row r="19" spans="1:6">
      <c r="A19" s="17" t="s">
        <v>60</v>
      </c>
      <c r="B19" s="17" t="s">
        <v>61</v>
      </c>
      <c r="C19" s="2" t="s">
        <v>3</v>
      </c>
      <c r="D19" s="2" t="s">
        <v>27</v>
      </c>
      <c r="E19" s="2"/>
      <c r="F19" s="2"/>
    </row>
    <row r="20" spans="1:6">
      <c r="A20" s="19" t="s">
        <v>62</v>
      </c>
      <c r="B20" s="17" t="s">
        <v>63</v>
      </c>
      <c r="C20" s="2" t="s">
        <v>3</v>
      </c>
      <c r="D20" s="2" t="s">
        <v>27</v>
      </c>
      <c r="E20" s="2"/>
      <c r="F20" s="2"/>
    </row>
    <row r="21" spans="1:6">
      <c r="A21" s="17" t="s">
        <v>64</v>
      </c>
      <c r="B21" s="17" t="s">
        <v>65</v>
      </c>
      <c r="C21" s="2" t="s">
        <v>3</v>
      </c>
      <c r="D21" s="2" t="s">
        <v>27</v>
      </c>
      <c r="E21" s="2"/>
      <c r="F21" s="2"/>
    </row>
    <row r="22" spans="1:6">
      <c r="A22" s="16" t="s">
        <v>66</v>
      </c>
      <c r="B22" s="16" t="s">
        <v>67</v>
      </c>
      <c r="C22" s="2" t="s">
        <v>3</v>
      </c>
      <c r="D22" s="2" t="s">
        <v>27</v>
      </c>
      <c r="E22" s="2"/>
      <c r="F22" s="2"/>
    </row>
    <row r="23" spans="1:6">
      <c r="A23" s="16" t="s">
        <v>68</v>
      </c>
      <c r="B23" s="16" t="s">
        <v>69</v>
      </c>
      <c r="C23" s="2" t="s">
        <v>3</v>
      </c>
      <c r="D23" s="2" t="s">
        <v>27</v>
      </c>
      <c r="E23" s="2"/>
      <c r="F23" s="2"/>
    </row>
    <row r="24" spans="1:6">
      <c r="A24" s="16" t="s">
        <v>70</v>
      </c>
      <c r="B24" s="16" t="s">
        <v>71</v>
      </c>
      <c r="C24" s="2" t="s">
        <v>3</v>
      </c>
      <c r="D24" s="2" t="s">
        <v>27</v>
      </c>
      <c r="E24" s="2"/>
      <c r="F24" s="2"/>
    </row>
    <row r="25" spans="1:6">
      <c r="A25" s="16" t="s">
        <v>72</v>
      </c>
      <c r="B25" s="16" t="s">
        <v>73</v>
      </c>
      <c r="C25" s="2" t="s">
        <v>3</v>
      </c>
      <c r="D25" s="2" t="s">
        <v>27</v>
      </c>
      <c r="E25" s="2"/>
      <c r="F25" s="2"/>
    </row>
    <row r="26" spans="1:6">
      <c r="A26" s="2" t="s">
        <v>74</v>
      </c>
      <c r="B26" s="16" t="s">
        <v>75</v>
      </c>
      <c r="C26" s="2" t="s">
        <v>3</v>
      </c>
      <c r="D26" s="2" t="s">
        <v>27</v>
      </c>
      <c r="E26" s="2"/>
      <c r="F26" s="2"/>
    </row>
    <row r="27" spans="1:6">
      <c r="A27" s="2" t="s">
        <v>76</v>
      </c>
      <c r="B27" s="16" t="s">
        <v>77</v>
      </c>
      <c r="C27" s="2" t="s">
        <v>3</v>
      </c>
      <c r="D27" s="2" t="s">
        <v>27</v>
      </c>
      <c r="E27" s="2"/>
      <c r="F27" s="2"/>
    </row>
    <row r="28" spans="1:6">
      <c r="A28" s="2" t="s">
        <v>78</v>
      </c>
      <c r="B28" s="2" t="s">
        <v>79</v>
      </c>
      <c r="C28" s="2" t="s">
        <v>3</v>
      </c>
      <c r="D28" s="2" t="s">
        <v>27</v>
      </c>
      <c r="E28" s="2"/>
      <c r="F28" s="2"/>
    </row>
    <row r="29" spans="1:6">
      <c r="A29" s="2" t="s">
        <v>80</v>
      </c>
      <c r="B29" s="2" t="s">
        <v>81</v>
      </c>
      <c r="C29" s="2" t="s">
        <v>3</v>
      </c>
      <c r="D29" s="2" t="s">
        <v>27</v>
      </c>
      <c r="E29" s="2"/>
      <c r="F29" s="2"/>
    </row>
    <row r="30" spans="1:6">
      <c r="A30" s="2" t="s">
        <v>82</v>
      </c>
      <c r="B30" s="2" t="s">
        <v>83</v>
      </c>
      <c r="C30" s="2" t="s">
        <v>3</v>
      </c>
      <c r="D30" s="2" t="s">
        <v>27</v>
      </c>
      <c r="E30" s="2"/>
      <c r="F30" s="2"/>
    </row>
    <row r="31" spans="1:6">
      <c r="A31" s="2" t="s">
        <v>84</v>
      </c>
      <c r="B31" s="2" t="s">
        <v>85</v>
      </c>
      <c r="C31" s="2" t="s">
        <v>3</v>
      </c>
      <c r="D31" s="2" t="s">
        <v>27</v>
      </c>
      <c r="E31" s="2"/>
      <c r="F31" s="2"/>
    </row>
    <row r="32" spans="1:6">
      <c r="A32" s="2" t="s">
        <v>86</v>
      </c>
      <c r="B32" s="2" t="s">
        <v>87</v>
      </c>
      <c r="C32" s="2" t="s">
        <v>3</v>
      </c>
      <c r="D32" s="2" t="s">
        <v>27</v>
      </c>
      <c r="E32" s="2"/>
      <c r="F32" s="2"/>
    </row>
    <row r="33" spans="1:6">
      <c r="A33" s="2" t="s">
        <v>88</v>
      </c>
      <c r="B33" s="2" t="s">
        <v>89</v>
      </c>
      <c r="C33" s="2" t="s">
        <v>3</v>
      </c>
      <c r="D33" s="2" t="s">
        <v>27</v>
      </c>
      <c r="E33" s="2"/>
      <c r="F33" s="2"/>
    </row>
    <row r="34" spans="1:6">
      <c r="A34" s="2" t="s">
        <v>90</v>
      </c>
      <c r="B34" s="2" t="s">
        <v>91</v>
      </c>
      <c r="C34" s="2" t="s">
        <v>3</v>
      </c>
      <c r="D34" s="2" t="s">
        <v>27</v>
      </c>
      <c r="E34" s="2"/>
      <c r="F34" s="2"/>
    </row>
    <row r="35" spans="1:6">
      <c r="A35" s="2" t="s">
        <v>92</v>
      </c>
      <c r="B35" s="2" t="s">
        <v>93</v>
      </c>
      <c r="C35" s="2" t="s">
        <v>3</v>
      </c>
      <c r="D35" s="2" t="s">
        <v>27</v>
      </c>
      <c r="E35" s="2"/>
      <c r="F35" s="2"/>
    </row>
    <row r="36" spans="1:6">
      <c r="A36" s="2" t="s">
        <v>94</v>
      </c>
      <c r="B36" s="2" t="s">
        <v>95</v>
      </c>
      <c r="C36" s="2" t="s">
        <v>3</v>
      </c>
      <c r="D36" s="2" t="s">
        <v>27</v>
      </c>
      <c r="E36" s="2"/>
      <c r="F36" s="2"/>
    </row>
    <row r="37" spans="1:6">
      <c r="A37" s="2" t="s">
        <v>96</v>
      </c>
      <c r="B37" s="2" t="s">
        <v>97</v>
      </c>
      <c r="C37" s="2" t="s">
        <v>3</v>
      </c>
      <c r="D37" s="2" t="s">
        <v>27</v>
      </c>
      <c r="E37" s="2"/>
      <c r="F37" s="2"/>
    </row>
    <row r="38" spans="1:6">
      <c r="A38" s="2" t="s">
        <v>98</v>
      </c>
      <c r="B38" s="2" t="s">
        <v>99</v>
      </c>
      <c r="C38" s="2" t="s">
        <v>3</v>
      </c>
      <c r="D38" s="2" t="s">
        <v>27</v>
      </c>
      <c r="E38" s="2"/>
      <c r="F38" s="2"/>
    </row>
    <row r="39" spans="1:6">
      <c r="A39" s="2" t="s">
        <v>100</v>
      </c>
      <c r="B39" s="2" t="s">
        <v>101</v>
      </c>
      <c r="C39" s="2" t="s">
        <v>3</v>
      </c>
      <c r="D39" s="2" t="s">
        <v>27</v>
      </c>
      <c r="E39" s="2"/>
      <c r="F39" s="2"/>
    </row>
    <row r="40" spans="1:6">
      <c r="A40" s="2" t="s">
        <v>102</v>
      </c>
      <c r="B40" s="2" t="s">
        <v>103</v>
      </c>
      <c r="C40" s="2" t="s">
        <v>3</v>
      </c>
      <c r="D40" s="2" t="s">
        <v>27</v>
      </c>
      <c r="E40" s="2"/>
      <c r="F40" s="2"/>
    </row>
    <row r="41" spans="1:6">
      <c r="A41" s="2" t="s">
        <v>104</v>
      </c>
      <c r="B41" s="2" t="s">
        <v>105</v>
      </c>
      <c r="C41" s="2" t="s">
        <v>3</v>
      </c>
      <c r="D41" s="2" t="s">
        <v>27</v>
      </c>
      <c r="E41" s="2"/>
      <c r="F41" s="2"/>
    </row>
    <row r="42" spans="1:6">
      <c r="A42" s="2" t="s">
        <v>106</v>
      </c>
      <c r="B42" s="2" t="s">
        <v>107</v>
      </c>
      <c r="C42" s="2" t="s">
        <v>3</v>
      </c>
      <c r="D42" s="2" t="s">
        <v>27</v>
      </c>
      <c r="E42" s="2"/>
      <c r="F42" s="2"/>
    </row>
    <row r="43" spans="1:6">
      <c r="A43" s="2" t="s">
        <v>108</v>
      </c>
      <c r="B43" s="2" t="s">
        <v>109</v>
      </c>
      <c r="C43" s="2" t="s">
        <v>3</v>
      </c>
      <c r="D43" s="2" t="s">
        <v>27</v>
      </c>
      <c r="E43" s="2"/>
      <c r="F43" s="2"/>
    </row>
    <row r="44" spans="1:6">
      <c r="A44" s="2" t="s">
        <v>110</v>
      </c>
      <c r="B44" s="2" t="s">
        <v>111</v>
      </c>
      <c r="C44" s="2" t="s">
        <v>3</v>
      </c>
      <c r="D44" s="2" t="s">
        <v>27</v>
      </c>
      <c r="E44" s="2"/>
      <c r="F44" s="2"/>
    </row>
    <row r="45" spans="1:6">
      <c r="A45" s="2" t="s">
        <v>112</v>
      </c>
      <c r="B45" s="2" t="s">
        <v>113</v>
      </c>
      <c r="C45" s="2" t="s">
        <v>3</v>
      </c>
      <c r="D45" s="2" t="s">
        <v>27</v>
      </c>
      <c r="E45" s="2"/>
      <c r="F45" s="2"/>
    </row>
    <row r="46" spans="1:6">
      <c r="A46" s="20" t="s">
        <v>114</v>
      </c>
      <c r="B46" s="20" t="s">
        <v>115</v>
      </c>
      <c r="C46" s="2" t="s">
        <v>6</v>
      </c>
      <c r="D46" s="2" t="s">
        <v>116</v>
      </c>
      <c r="E46" s="2"/>
      <c r="F46" s="2"/>
    </row>
    <row r="47" spans="1:6">
      <c r="A47" s="20" t="s">
        <v>117</v>
      </c>
      <c r="B47" s="20" t="s">
        <v>118</v>
      </c>
      <c r="C47" s="2" t="s">
        <v>6</v>
      </c>
      <c r="D47" s="2" t="s">
        <v>116</v>
      </c>
      <c r="E47" s="2"/>
      <c r="F47" s="2"/>
    </row>
    <row r="48" spans="1:6">
      <c r="A48" s="20" t="s">
        <v>119</v>
      </c>
      <c r="B48" s="20" t="s">
        <v>120</v>
      </c>
      <c r="C48" s="2" t="s">
        <v>6</v>
      </c>
      <c r="D48" s="2" t="s">
        <v>116</v>
      </c>
      <c r="E48" s="2"/>
      <c r="F48" s="2"/>
    </row>
    <row r="49" spans="1:6">
      <c r="A49" s="20" t="s">
        <v>121</v>
      </c>
      <c r="B49" s="20" t="s">
        <v>122</v>
      </c>
      <c r="C49" s="2" t="s">
        <v>6</v>
      </c>
      <c r="D49" s="2" t="s">
        <v>116</v>
      </c>
      <c r="E49" s="2"/>
      <c r="F49" s="2"/>
    </row>
    <row r="50" spans="1:6">
      <c r="A50" s="20" t="s">
        <v>123</v>
      </c>
      <c r="B50" s="20" t="s">
        <v>124</v>
      </c>
      <c r="C50" s="2" t="s">
        <v>6</v>
      </c>
      <c r="D50" s="2" t="s">
        <v>116</v>
      </c>
      <c r="E50" s="2"/>
      <c r="F50" s="2"/>
    </row>
    <row r="51" spans="1:6">
      <c r="A51" s="20" t="s">
        <v>125</v>
      </c>
      <c r="B51" s="20" t="s">
        <v>126</v>
      </c>
      <c r="C51" s="2" t="s">
        <v>6</v>
      </c>
      <c r="D51" s="2" t="s">
        <v>116</v>
      </c>
      <c r="E51" s="2"/>
      <c r="F51" s="2"/>
    </row>
    <row r="52" spans="1:6">
      <c r="A52" s="20" t="s">
        <v>127</v>
      </c>
      <c r="B52" s="20" t="s">
        <v>128</v>
      </c>
      <c r="C52" s="2" t="s">
        <v>6</v>
      </c>
      <c r="D52" s="2" t="s">
        <v>116</v>
      </c>
      <c r="E52" s="2"/>
      <c r="F52" s="2"/>
    </row>
    <row r="53" spans="1:6">
      <c r="A53" s="20" t="s">
        <v>129</v>
      </c>
      <c r="B53" s="20" t="s">
        <v>130</v>
      </c>
      <c r="C53" s="2" t="s">
        <v>3</v>
      </c>
      <c r="D53" s="2" t="s">
        <v>27</v>
      </c>
      <c r="E53" s="2"/>
      <c r="F53" s="2"/>
    </row>
    <row r="54" spans="1:6">
      <c r="A54" s="20" t="s">
        <v>131</v>
      </c>
      <c r="B54" s="20" t="s">
        <v>132</v>
      </c>
      <c r="C54" s="2" t="s">
        <v>3</v>
      </c>
      <c r="D54" s="2" t="s">
        <v>27</v>
      </c>
      <c r="E54" s="2"/>
      <c r="F54" s="2"/>
    </row>
    <row r="55" spans="1:6">
      <c r="A55" s="20" t="s">
        <v>133</v>
      </c>
      <c r="B55" s="20" t="s">
        <v>134</v>
      </c>
      <c r="C55" s="2" t="s">
        <v>3</v>
      </c>
      <c r="D55" s="2" t="s">
        <v>27</v>
      </c>
      <c r="E55" s="2"/>
      <c r="F55" s="2"/>
    </row>
    <row r="56" spans="1:6">
      <c r="A56" s="20" t="s">
        <v>135</v>
      </c>
      <c r="B56" s="20" t="s">
        <v>136</v>
      </c>
      <c r="C56" s="2" t="s">
        <v>6</v>
      </c>
      <c r="D56" s="2" t="s">
        <v>137</v>
      </c>
      <c r="E56" s="2"/>
      <c r="F56" s="2"/>
    </row>
    <row r="57" spans="1:6">
      <c r="A57" s="2" t="s">
        <v>138</v>
      </c>
      <c r="B57" s="2" t="s">
        <v>139</v>
      </c>
      <c r="C57" s="2" t="s">
        <v>3</v>
      </c>
      <c r="D57" s="2" t="s">
        <v>27</v>
      </c>
      <c r="E57" s="2"/>
      <c r="F57" s="2"/>
    </row>
    <row r="58" spans="1:6">
      <c r="A58" s="20" t="s">
        <v>140</v>
      </c>
      <c r="B58" s="20" t="s">
        <v>141</v>
      </c>
      <c r="C58" s="2" t="s">
        <v>3</v>
      </c>
      <c r="D58" s="2" t="s">
        <v>27</v>
      </c>
      <c r="E58" s="2"/>
      <c r="F58" s="2"/>
    </row>
    <row r="59" spans="1:6">
      <c r="A59" s="20" t="s">
        <v>142</v>
      </c>
      <c r="B59" s="20" t="s">
        <v>143</v>
      </c>
      <c r="C59" s="2" t="s">
        <v>3</v>
      </c>
      <c r="D59" s="2" t="s">
        <v>27</v>
      </c>
      <c r="E59" s="2"/>
      <c r="F59" s="2"/>
    </row>
    <row r="60" spans="1:6">
      <c r="A60" s="2" t="s">
        <v>144</v>
      </c>
      <c r="B60" s="2" t="s">
        <v>145</v>
      </c>
      <c r="C60" s="2" t="s">
        <v>3</v>
      </c>
      <c r="D60" s="2" t="s">
        <v>27</v>
      </c>
      <c r="E60" s="2"/>
      <c r="F60" s="2"/>
    </row>
    <row r="61" spans="1:6">
      <c r="A61" s="2" t="s">
        <v>146</v>
      </c>
      <c r="B61" s="2" t="s">
        <v>147</v>
      </c>
      <c r="C61" s="2" t="s">
        <v>3</v>
      </c>
      <c r="D61" s="2" t="s">
        <v>27</v>
      </c>
      <c r="E61" s="2"/>
      <c r="F61" s="2"/>
    </row>
    <row r="62" spans="1:6">
      <c r="A62" s="2" t="s">
        <v>148</v>
      </c>
      <c r="B62" s="2" t="s">
        <v>149</v>
      </c>
      <c r="C62" s="2" t="s">
        <v>6</v>
      </c>
      <c r="D62" s="2" t="s">
        <v>116</v>
      </c>
      <c r="E62" s="2"/>
      <c r="F62" s="2"/>
    </row>
    <row r="63" spans="1:6">
      <c r="A63" s="2" t="s">
        <v>150</v>
      </c>
      <c r="B63" s="2" t="s">
        <v>151</v>
      </c>
      <c r="C63" s="2" t="s">
        <v>6</v>
      </c>
      <c r="D63" s="2" t="s">
        <v>116</v>
      </c>
      <c r="E63" s="2"/>
      <c r="F63" s="2"/>
    </row>
    <row r="64" spans="1:6">
      <c r="A64" s="2" t="s">
        <v>152</v>
      </c>
      <c r="B64" s="2" t="s">
        <v>153</v>
      </c>
      <c r="C64" s="2" t="s">
        <v>3</v>
      </c>
      <c r="D64" s="2" t="s">
        <v>27</v>
      </c>
      <c r="E64" s="2"/>
      <c r="F64" s="2"/>
    </row>
    <row r="65" spans="1:6">
      <c r="A65" s="2" t="s">
        <v>154</v>
      </c>
      <c r="B65" s="2" t="s">
        <v>155</v>
      </c>
      <c r="C65" s="2" t="s">
        <v>3</v>
      </c>
      <c r="D65" s="2" t="s">
        <v>27</v>
      </c>
      <c r="E65" s="2"/>
      <c r="F65" s="2"/>
    </row>
    <row r="66" spans="1:6">
      <c r="A66" s="2" t="s">
        <v>156</v>
      </c>
      <c r="B66" s="2" t="s">
        <v>157</v>
      </c>
      <c r="C66" s="2" t="s">
        <v>3</v>
      </c>
      <c r="D66" s="2" t="s">
        <v>27</v>
      </c>
      <c r="E66" s="2"/>
      <c r="F66" s="2"/>
    </row>
    <row r="67" spans="1:6">
      <c r="A67" s="2" t="s">
        <v>158</v>
      </c>
      <c r="B67" s="2" t="s">
        <v>159</v>
      </c>
      <c r="C67" s="2" t="s">
        <v>3</v>
      </c>
      <c r="D67" s="2" t="s">
        <v>27</v>
      </c>
      <c r="E67" s="2"/>
      <c r="F67" s="2"/>
    </row>
    <row r="68" spans="1:6">
      <c r="A68" s="2" t="s">
        <v>160</v>
      </c>
      <c r="B68" s="2" t="s">
        <v>161</v>
      </c>
      <c r="C68" s="2" t="s">
        <v>3</v>
      </c>
      <c r="D68" s="2" t="s">
        <v>27</v>
      </c>
      <c r="E68" s="2"/>
      <c r="F68" s="2"/>
    </row>
    <row r="69" spans="1:6">
      <c r="A69" s="2" t="s">
        <v>162</v>
      </c>
      <c r="B69" s="2" t="s">
        <v>163</v>
      </c>
      <c r="C69" s="2" t="s">
        <v>3</v>
      </c>
      <c r="D69" s="2" t="s">
        <v>27</v>
      </c>
      <c r="E69" s="2"/>
      <c r="F69" s="2"/>
    </row>
    <row r="70" spans="1:6">
      <c r="A70" s="2" t="s">
        <v>164</v>
      </c>
      <c r="B70" s="2" t="s">
        <v>165</v>
      </c>
      <c r="C70" s="2" t="s">
        <v>3</v>
      </c>
      <c r="D70" s="2" t="s">
        <v>27</v>
      </c>
      <c r="E70" s="2"/>
      <c r="F70" s="2"/>
    </row>
    <row r="71" spans="1:6">
      <c r="A71" s="2" t="s">
        <v>166</v>
      </c>
      <c r="B71" s="2" t="s">
        <v>167</v>
      </c>
      <c r="C71" s="2" t="s">
        <v>3</v>
      </c>
      <c r="D71" s="2" t="s">
        <v>27</v>
      </c>
      <c r="E71" s="2"/>
      <c r="F71" s="2"/>
    </row>
    <row r="72" spans="1:6">
      <c r="A72" s="2" t="s">
        <v>168</v>
      </c>
      <c r="B72" s="2" t="s">
        <v>169</v>
      </c>
      <c r="C72" s="2" t="s">
        <v>3</v>
      </c>
      <c r="D72" s="2" t="s">
        <v>27</v>
      </c>
      <c r="E72" s="2"/>
      <c r="F72" s="2"/>
    </row>
    <row r="73" spans="1:6">
      <c r="A73" s="2" t="s">
        <v>170</v>
      </c>
      <c r="B73" s="2" t="s">
        <v>171</v>
      </c>
      <c r="C73" s="2" t="s">
        <v>3</v>
      </c>
      <c r="D73" s="2" t="s">
        <v>27</v>
      </c>
      <c r="E73" s="2"/>
      <c r="F73" s="2"/>
    </row>
    <row r="74" spans="1:6">
      <c r="A74" s="2" t="s">
        <v>172</v>
      </c>
      <c r="B74" s="2" t="s">
        <v>173</v>
      </c>
      <c r="C74" s="2" t="s">
        <v>3</v>
      </c>
      <c r="D74" s="2" t="s">
        <v>27</v>
      </c>
      <c r="E74" s="2"/>
      <c r="F74" s="2"/>
    </row>
    <row r="75" spans="1:6">
      <c r="A75" s="2" t="s">
        <v>166</v>
      </c>
      <c r="B75" s="2" t="s">
        <v>167</v>
      </c>
      <c r="C75" s="2" t="s">
        <v>3</v>
      </c>
      <c r="D75" s="2" t="s">
        <v>27</v>
      </c>
      <c r="E75" s="2"/>
      <c r="F75" s="2"/>
    </row>
    <row r="76" spans="1:6">
      <c r="A76" s="2" t="s">
        <v>168</v>
      </c>
      <c r="B76" s="2" t="s">
        <v>169</v>
      </c>
      <c r="C76" s="2" t="s">
        <v>3</v>
      </c>
      <c r="D76" s="2" t="s">
        <v>27</v>
      </c>
      <c r="E76" s="2"/>
      <c r="F76" s="2"/>
    </row>
    <row r="77" spans="1:6">
      <c r="A77" s="2" t="s">
        <v>174</v>
      </c>
      <c r="B77" s="2" t="s">
        <v>175</v>
      </c>
      <c r="C77" s="2" t="s">
        <v>3</v>
      </c>
      <c r="D77" s="2" t="s">
        <v>27</v>
      </c>
      <c r="E77" s="2"/>
      <c r="F77" s="2"/>
    </row>
    <row r="78" spans="1:6">
      <c r="A78" s="2" t="s">
        <v>176</v>
      </c>
      <c r="B78" s="2" t="s">
        <v>177</v>
      </c>
      <c r="C78" s="2" t="s">
        <v>3</v>
      </c>
      <c r="D78" s="2" t="s">
        <v>27</v>
      </c>
      <c r="E78" s="2"/>
      <c r="F78" s="2"/>
    </row>
    <row r="79" spans="1:6">
      <c r="A79" s="2" t="s">
        <v>178</v>
      </c>
      <c r="B79" s="2" t="s">
        <v>179</v>
      </c>
      <c r="C79" s="2" t="s">
        <v>3</v>
      </c>
      <c r="D79" s="2" t="s">
        <v>27</v>
      </c>
      <c r="E79" s="2"/>
      <c r="F79" s="2"/>
    </row>
    <row r="80" spans="1:6">
      <c r="A80" s="2" t="s">
        <v>180</v>
      </c>
      <c r="B80" s="2" t="s">
        <v>181</v>
      </c>
      <c r="C80" s="2" t="s">
        <v>3</v>
      </c>
      <c r="D80" s="2" t="s">
        <v>27</v>
      </c>
      <c r="E80" s="2"/>
      <c r="F80" s="2"/>
    </row>
    <row r="81" spans="1:7">
      <c r="A81" s="2" t="s">
        <v>182</v>
      </c>
      <c r="B81" s="2" t="s">
        <v>183</v>
      </c>
      <c r="C81" s="2" t="s">
        <v>3</v>
      </c>
      <c r="D81" s="2" t="s">
        <v>27</v>
      </c>
      <c r="E81" s="2"/>
      <c r="F81" s="2"/>
    </row>
    <row r="82" spans="1:7">
      <c r="A82" s="2" t="s">
        <v>184</v>
      </c>
      <c r="B82" s="2" t="s">
        <v>185</v>
      </c>
      <c r="C82" s="2" t="s">
        <v>3</v>
      </c>
      <c r="D82" s="2" t="s">
        <v>27</v>
      </c>
      <c r="E82" s="2"/>
      <c r="F82" s="2"/>
    </row>
    <row r="83" spans="1:7">
      <c r="A83" s="2" t="s">
        <v>186</v>
      </c>
      <c r="B83" s="2" t="s">
        <v>187</v>
      </c>
      <c r="C83" s="2" t="s">
        <v>3</v>
      </c>
      <c r="D83" s="2" t="s">
        <v>27</v>
      </c>
      <c r="E83" s="2"/>
      <c r="F83" s="2"/>
    </row>
    <row r="84" spans="1:7">
      <c r="A84" s="2" t="s">
        <v>188</v>
      </c>
      <c r="B84" s="2" t="s">
        <v>189</v>
      </c>
      <c r="C84" s="2" t="s">
        <v>3</v>
      </c>
      <c r="D84" s="2" t="s">
        <v>27</v>
      </c>
      <c r="E84" s="2"/>
      <c r="F84" s="2"/>
    </row>
    <row r="85" spans="1:7">
      <c r="A85" s="2" t="s">
        <v>190</v>
      </c>
      <c r="B85" s="2" t="s">
        <v>191</v>
      </c>
      <c r="C85" s="2" t="s">
        <v>3</v>
      </c>
      <c r="D85" s="2" t="s">
        <v>27</v>
      </c>
      <c r="E85" s="2"/>
      <c r="F85" s="2"/>
    </row>
    <row r="86" spans="1:7">
      <c r="A86" s="2" t="s">
        <v>192</v>
      </c>
      <c r="B86" s="2" t="s">
        <v>193</v>
      </c>
      <c r="C86" s="2" t="s">
        <v>3</v>
      </c>
      <c r="D86" s="2" t="s">
        <v>27</v>
      </c>
      <c r="E86" s="2"/>
      <c r="F86" s="2"/>
    </row>
    <row r="87" spans="1:7">
      <c r="A87" s="2" t="s">
        <v>194</v>
      </c>
      <c r="B87" s="2" t="s">
        <v>195</v>
      </c>
      <c r="C87" s="2" t="s">
        <v>3</v>
      </c>
      <c r="D87" s="2" t="s">
        <v>27</v>
      </c>
      <c r="E87" s="2"/>
      <c r="F87" s="2"/>
    </row>
    <row r="88" spans="1:7">
      <c r="A88" s="2" t="s">
        <v>196</v>
      </c>
      <c r="B88" s="2" t="s">
        <v>197</v>
      </c>
      <c r="C88" s="2" t="s">
        <v>3</v>
      </c>
      <c r="D88" s="2" t="s">
        <v>27</v>
      </c>
      <c r="E88" s="2"/>
      <c r="F88" s="2"/>
    </row>
    <row r="89" spans="1:7">
      <c r="A89" s="2" t="s">
        <v>198</v>
      </c>
      <c r="B89" s="2" t="s">
        <v>199</v>
      </c>
      <c r="C89" s="2" t="s">
        <v>3</v>
      </c>
      <c r="D89" s="2" t="s">
        <v>27</v>
      </c>
      <c r="E89" s="2"/>
      <c r="F89" s="2"/>
    </row>
    <row r="90" spans="1:7">
      <c r="A90" s="2" t="s">
        <v>200</v>
      </c>
      <c r="B90" s="2" t="s">
        <v>200</v>
      </c>
      <c r="C90" s="2" t="s">
        <v>3</v>
      </c>
      <c r="D90" s="2" t="s">
        <v>27</v>
      </c>
      <c r="E90" s="2"/>
      <c r="F90" s="2"/>
    </row>
    <row r="91" spans="1:7">
      <c r="A91" s="2" t="s">
        <v>201</v>
      </c>
      <c r="B91" s="2" t="s">
        <v>202</v>
      </c>
      <c r="C91" s="2" t="s">
        <v>3</v>
      </c>
      <c r="D91" s="2" t="s">
        <v>27</v>
      </c>
      <c r="E91" s="2"/>
      <c r="F91" s="2"/>
    </row>
    <row r="92" spans="1:7">
      <c r="A92" s="2" t="s">
        <v>203</v>
      </c>
      <c r="B92" s="2" t="s">
        <v>204</v>
      </c>
      <c r="C92" s="2" t="s">
        <v>3</v>
      </c>
      <c r="D92" s="2" t="s">
        <v>27</v>
      </c>
      <c r="E92" s="2"/>
      <c r="F92" s="2"/>
    </row>
    <row r="93" spans="1:7">
      <c r="A93" s="2" t="s">
        <v>205</v>
      </c>
      <c r="B93" s="2" t="s">
        <v>206</v>
      </c>
      <c r="C93" s="2" t="s">
        <v>3</v>
      </c>
      <c r="D93" s="2" t="s">
        <v>27</v>
      </c>
      <c r="E93" s="2"/>
      <c r="F93" s="2"/>
    </row>
    <row r="94" spans="1:7">
      <c r="A94" s="2" t="s">
        <v>207</v>
      </c>
      <c r="B94" s="2" t="s">
        <v>208</v>
      </c>
      <c r="C94" s="2" t="s">
        <v>3</v>
      </c>
      <c r="D94" s="2" t="s">
        <v>27</v>
      </c>
      <c r="E94" s="2"/>
      <c r="F94" s="2"/>
    </row>
    <row r="95" spans="1:7">
      <c r="A95" s="2" t="s">
        <v>209</v>
      </c>
      <c r="B95" s="2" t="s">
        <v>210</v>
      </c>
      <c r="C95" s="2" t="s">
        <v>3</v>
      </c>
      <c r="D95" s="2" t="s">
        <v>27</v>
      </c>
      <c r="E95" s="2"/>
      <c r="F95" s="2"/>
    </row>
    <row r="96" spans="1:7">
      <c r="A96" s="2" t="s">
        <v>211</v>
      </c>
      <c r="B96" s="2" t="s">
        <v>212</v>
      </c>
      <c r="C96" s="2" t="s">
        <v>3</v>
      </c>
      <c r="D96" s="2" t="s">
        <v>27</v>
      </c>
      <c r="E96" s="2"/>
      <c r="F96" s="2"/>
      <c r="G96" s="85"/>
    </row>
    <row r="97" spans="1:7">
      <c r="A97" s="2" t="s">
        <v>213</v>
      </c>
      <c r="B97" s="2" t="s">
        <v>214</v>
      </c>
      <c r="C97" s="2" t="s">
        <v>3</v>
      </c>
      <c r="D97" s="2" t="s">
        <v>27</v>
      </c>
      <c r="E97" s="2"/>
      <c r="F97" s="2"/>
      <c r="G97" s="85"/>
    </row>
    <row r="98" spans="1:7">
      <c r="A98" s="2" t="s">
        <v>215</v>
      </c>
      <c r="B98" s="2" t="s">
        <v>216</v>
      </c>
      <c r="C98" s="2" t="s">
        <v>3</v>
      </c>
      <c r="D98" s="2" t="s">
        <v>27</v>
      </c>
      <c r="E98" s="2"/>
      <c r="F98" s="2"/>
      <c r="G98" s="88"/>
    </row>
    <row r="99" spans="1:7">
      <c r="A99" s="2" t="s">
        <v>217</v>
      </c>
      <c r="B99" s="2" t="s">
        <v>218</v>
      </c>
      <c r="C99" s="2" t="s">
        <v>3</v>
      </c>
      <c r="D99" s="2" t="s">
        <v>27</v>
      </c>
      <c r="E99" s="2"/>
      <c r="F99" s="2"/>
      <c r="G99" s="89"/>
    </row>
    <row r="100" spans="1:7">
      <c r="A100" s="2" t="s">
        <v>219</v>
      </c>
      <c r="B100" s="2" t="s">
        <v>220</v>
      </c>
      <c r="C100" s="2" t="s">
        <v>3</v>
      </c>
      <c r="D100" s="2" t="s">
        <v>27</v>
      </c>
      <c r="E100" s="2"/>
      <c r="F100" s="2"/>
    </row>
    <row r="101" spans="1:7">
      <c r="A101" s="2" t="s">
        <v>221</v>
      </c>
      <c r="B101" s="2" t="s">
        <v>222</v>
      </c>
      <c r="C101" s="2" t="s">
        <v>3</v>
      </c>
      <c r="D101" s="2" t="s">
        <v>27</v>
      </c>
      <c r="E101" s="2"/>
      <c r="F101" s="2"/>
    </row>
    <row r="102" spans="1:7">
      <c r="A102" s="2" t="s">
        <v>223</v>
      </c>
      <c r="B102" s="2" t="s">
        <v>224</v>
      </c>
      <c r="C102" s="2" t="s">
        <v>3</v>
      </c>
      <c r="D102" s="2" t="s">
        <v>27</v>
      </c>
      <c r="E102" s="2"/>
      <c r="F102" s="2"/>
    </row>
    <row r="103" spans="1:7">
      <c r="A103" s="2" t="s">
        <v>225</v>
      </c>
      <c r="B103" s="2" t="s">
        <v>226</v>
      </c>
      <c r="C103" s="2" t="s">
        <v>3</v>
      </c>
      <c r="D103" s="2" t="s">
        <v>27</v>
      </c>
      <c r="E103" s="2"/>
      <c r="F103" s="2"/>
    </row>
    <row r="104" spans="1:7">
      <c r="A104" s="2" t="s">
        <v>227</v>
      </c>
      <c r="B104" s="2" t="s">
        <v>228</v>
      </c>
      <c r="C104" s="2" t="s">
        <v>3</v>
      </c>
      <c r="D104" s="2" t="s">
        <v>27</v>
      </c>
      <c r="E104" s="2"/>
      <c r="F104" s="2"/>
    </row>
    <row r="105" spans="1:7">
      <c r="A105" s="2" t="s">
        <v>229</v>
      </c>
      <c r="B105" s="2" t="s">
        <v>230</v>
      </c>
      <c r="C105" s="2" t="s">
        <v>3</v>
      </c>
      <c r="D105" s="2" t="s">
        <v>27</v>
      </c>
      <c r="E105" s="2"/>
      <c r="F105" s="2"/>
    </row>
    <row r="106" spans="1:7">
      <c r="A106" s="2" t="s">
        <v>231</v>
      </c>
      <c r="B106" s="2" t="s">
        <v>232</v>
      </c>
      <c r="C106" s="2" t="s">
        <v>3</v>
      </c>
      <c r="D106" s="2" t="s">
        <v>27</v>
      </c>
      <c r="E106" s="2"/>
      <c r="F106" s="2"/>
    </row>
    <row r="107" spans="1:7">
      <c r="A107" s="2" t="s">
        <v>233</v>
      </c>
      <c r="B107" s="2" t="s">
        <v>234</v>
      </c>
      <c r="C107" s="2" t="s">
        <v>3</v>
      </c>
      <c r="D107" s="2" t="s">
        <v>27</v>
      </c>
      <c r="E107" s="2"/>
      <c r="F107" s="2"/>
    </row>
    <row r="108" spans="1:7">
      <c r="A108" s="2" t="s">
        <v>235</v>
      </c>
      <c r="B108" s="2" t="s">
        <v>236</v>
      </c>
      <c r="C108" s="2" t="s">
        <v>3</v>
      </c>
      <c r="D108" s="2" t="s">
        <v>27</v>
      </c>
      <c r="E108" s="2"/>
      <c r="F108" s="2"/>
    </row>
    <row r="109" spans="1:7">
      <c r="A109" s="2" t="s">
        <v>237</v>
      </c>
      <c r="B109" s="2" t="s">
        <v>238</v>
      </c>
      <c r="C109" s="2" t="s">
        <v>3</v>
      </c>
      <c r="D109" s="2" t="s">
        <v>27</v>
      </c>
      <c r="E109" s="2"/>
      <c r="F109" s="2"/>
    </row>
    <row r="110" spans="1:7">
      <c r="A110" s="2" t="s">
        <v>239</v>
      </c>
      <c r="B110" s="2" t="s">
        <v>240</v>
      </c>
      <c r="C110" s="2" t="s">
        <v>3</v>
      </c>
      <c r="D110" s="2" t="s">
        <v>27</v>
      </c>
      <c r="E110" s="2"/>
      <c r="F110" s="2"/>
    </row>
    <row r="111" spans="1:7">
      <c r="A111" s="2" t="s">
        <v>241</v>
      </c>
      <c r="B111" s="2" t="s">
        <v>242</v>
      </c>
      <c r="C111" s="2" t="s">
        <v>3</v>
      </c>
      <c r="D111" s="2" t="s">
        <v>27</v>
      </c>
      <c r="E111" s="2"/>
      <c r="F111" s="2"/>
      <c r="G111" s="139"/>
    </row>
    <row r="112" spans="1:7">
      <c r="A112" s="2" t="s">
        <v>243</v>
      </c>
      <c r="B112" s="2" t="s">
        <v>244</v>
      </c>
      <c r="C112" s="2" t="s">
        <v>3</v>
      </c>
      <c r="D112" s="2" t="s">
        <v>27</v>
      </c>
      <c r="E112" s="2"/>
      <c r="F112" s="2"/>
    </row>
    <row r="113" spans="1:6">
      <c r="A113" s="2" t="s">
        <v>245</v>
      </c>
      <c r="B113" s="2" t="s">
        <v>246</v>
      </c>
      <c r="C113" s="2" t="s">
        <v>3</v>
      </c>
      <c r="D113" s="2" t="s">
        <v>27</v>
      </c>
      <c r="E113" s="2"/>
      <c r="F113" s="2"/>
    </row>
    <row r="114" spans="1:6">
      <c r="A114" s="2" t="s">
        <v>247</v>
      </c>
      <c r="B114" s="2" t="s">
        <v>248</v>
      </c>
      <c r="C114" s="2" t="s">
        <v>3</v>
      </c>
      <c r="D114" s="2" t="s">
        <v>27</v>
      </c>
      <c r="E114" s="2"/>
      <c r="F114" s="2"/>
    </row>
    <row r="115" spans="1:6">
      <c r="A115" s="2" t="s">
        <v>249</v>
      </c>
      <c r="B115" s="2" t="s">
        <v>250</v>
      </c>
      <c r="C115" s="2" t="s">
        <v>3</v>
      </c>
      <c r="D115" s="2" t="s">
        <v>27</v>
      </c>
      <c r="E115" s="2"/>
      <c r="F115" s="2"/>
    </row>
    <row r="116" spans="1:6">
      <c r="A116" s="2" t="s">
        <v>27575</v>
      </c>
      <c r="B116" s="2" t="s">
        <v>31127</v>
      </c>
      <c r="C116" s="2" t="s">
        <v>6095</v>
      </c>
      <c r="D116" s="14" t="s">
        <v>31746</v>
      </c>
      <c r="E116" s="2"/>
      <c r="F116" s="2"/>
    </row>
    <row r="117" spans="1:6">
      <c r="A117" s="2" t="s">
        <v>28388</v>
      </c>
      <c r="B117" s="2" t="s">
        <v>31126</v>
      </c>
      <c r="C117" s="2" t="s">
        <v>6095</v>
      </c>
      <c r="D117" s="14" t="s">
        <v>31746</v>
      </c>
      <c r="E117" s="2"/>
      <c r="F117" s="2"/>
    </row>
    <row r="118" spans="1:6">
      <c r="A118" s="2" t="s">
        <v>28389</v>
      </c>
      <c r="B118" s="2" t="s">
        <v>28390</v>
      </c>
      <c r="C118" s="2" t="s">
        <v>3</v>
      </c>
      <c r="D118" s="2" t="s">
        <v>27</v>
      </c>
      <c r="E118" s="2"/>
      <c r="F118" s="2"/>
    </row>
    <row r="119" spans="1:6">
      <c r="A119" s="2" t="s">
        <v>28391</v>
      </c>
      <c r="B119" s="2" t="s">
        <v>28392</v>
      </c>
      <c r="C119" s="2" t="s">
        <v>3</v>
      </c>
      <c r="D119" s="2" t="s">
        <v>27</v>
      </c>
      <c r="E119" s="2"/>
      <c r="F119" s="2"/>
    </row>
    <row r="120" spans="1:6">
      <c r="A120" s="2" t="s">
        <v>31236</v>
      </c>
      <c r="B120" s="2" t="s">
        <v>31237</v>
      </c>
      <c r="C120" s="2" t="s">
        <v>3</v>
      </c>
      <c r="D120" s="2" t="s">
        <v>27</v>
      </c>
      <c r="E120" s="2"/>
      <c r="F120" s="2"/>
    </row>
    <row r="121" spans="1:6">
      <c r="A121" s="2" t="s">
        <v>31288</v>
      </c>
      <c r="B121" s="2" t="s">
        <v>31289</v>
      </c>
      <c r="C121" s="2" t="s">
        <v>6095</v>
      </c>
      <c r="D121" s="14" t="s">
        <v>31746</v>
      </c>
      <c r="E121" s="2"/>
      <c r="F121" s="2"/>
    </row>
    <row r="122" spans="1:6">
      <c r="A122" s="2" t="s">
        <v>31290</v>
      </c>
      <c r="B122" s="2" t="s">
        <v>31291</v>
      </c>
      <c r="C122" s="2" t="s">
        <v>6095</v>
      </c>
      <c r="D122" s="14" t="s">
        <v>31746</v>
      </c>
      <c r="E122" s="2"/>
      <c r="F122" s="2"/>
    </row>
    <row r="123" spans="1:6">
      <c r="A123" s="2" t="s">
        <v>31292</v>
      </c>
      <c r="B123" s="2" t="s">
        <v>31293</v>
      </c>
      <c r="C123" s="2" t="s">
        <v>6095</v>
      </c>
      <c r="D123" s="14" t="s">
        <v>31746</v>
      </c>
      <c r="E123" s="2"/>
      <c r="F123" s="2"/>
    </row>
    <row r="124" spans="1:6">
      <c r="A124" s="2" t="s">
        <v>31294</v>
      </c>
      <c r="B124" s="2" t="s">
        <v>31295</v>
      </c>
      <c r="C124" s="2" t="s">
        <v>6095</v>
      </c>
      <c r="D124" s="14" t="s">
        <v>31746</v>
      </c>
      <c r="E124" s="2"/>
      <c r="F124" s="2"/>
    </row>
    <row r="125" spans="1:6">
      <c r="A125" s="2" t="s">
        <v>31884</v>
      </c>
      <c r="B125" s="2" t="s">
        <v>31885</v>
      </c>
      <c r="C125" s="2" t="s">
        <v>6095</v>
      </c>
      <c r="D125" s="14" t="s">
        <v>31746</v>
      </c>
      <c r="E125" s="2"/>
      <c r="F125" s="2"/>
    </row>
    <row r="126" spans="1:6">
      <c r="A126" s="2" t="s">
        <v>31886</v>
      </c>
      <c r="B126" s="2" t="s">
        <v>31887</v>
      </c>
      <c r="C126" s="2" t="s">
        <v>6095</v>
      </c>
      <c r="D126" s="14" t="s">
        <v>31746</v>
      </c>
      <c r="E126" s="2"/>
      <c r="F126" s="2"/>
    </row>
    <row r="127" spans="1:6">
      <c r="A127" s="2" t="s">
        <v>31888</v>
      </c>
      <c r="B127" s="2" t="s">
        <v>31889</v>
      </c>
      <c r="C127" s="2" t="s">
        <v>6095</v>
      </c>
      <c r="D127" s="14" t="s">
        <v>31746</v>
      </c>
      <c r="E127" s="2"/>
      <c r="F127" s="2"/>
    </row>
    <row r="128" spans="1:6">
      <c r="A128" s="2" t="s">
        <v>31890</v>
      </c>
      <c r="B128" s="2" t="s">
        <v>31891</v>
      </c>
      <c r="C128" s="2" t="s">
        <v>6095</v>
      </c>
      <c r="D128" s="14" t="s">
        <v>31746</v>
      </c>
      <c r="E128" s="2"/>
      <c r="F128" s="2"/>
    </row>
    <row r="129" spans="1:6">
      <c r="A129" s="2" t="s">
        <v>31892</v>
      </c>
      <c r="B129" s="2" t="s">
        <v>31893</v>
      </c>
      <c r="C129" s="2" t="s">
        <v>6095</v>
      </c>
      <c r="D129" s="14" t="s">
        <v>31746</v>
      </c>
      <c r="E129" s="2"/>
      <c r="F129" s="2"/>
    </row>
    <row r="130" spans="1:6">
      <c r="A130" s="2" t="s">
        <v>31894</v>
      </c>
      <c r="B130" s="2" t="s">
        <v>31895</v>
      </c>
      <c r="C130" s="2" t="s">
        <v>6095</v>
      </c>
      <c r="D130" s="14" t="s">
        <v>31746</v>
      </c>
      <c r="E130" s="2"/>
      <c r="F130" s="2"/>
    </row>
    <row r="131" spans="1:6">
      <c r="A131" s="2" t="s">
        <v>31896</v>
      </c>
      <c r="B131" s="2" t="s">
        <v>31897</v>
      </c>
      <c r="C131" s="2" t="s">
        <v>6095</v>
      </c>
      <c r="D131" s="14" t="s">
        <v>31746</v>
      </c>
      <c r="E131" s="2"/>
      <c r="F131" s="2"/>
    </row>
    <row r="132" spans="1:6">
      <c r="A132" s="2" t="s">
        <v>31898</v>
      </c>
      <c r="B132" s="2" t="s">
        <v>31899</v>
      </c>
      <c r="C132" s="2" t="s">
        <v>5614</v>
      </c>
      <c r="D132" s="2" t="s">
        <v>31796</v>
      </c>
      <c r="E132" s="2"/>
      <c r="F132" s="2"/>
    </row>
    <row r="133" spans="1:6">
      <c r="A133" s="2" t="s">
        <v>31900</v>
      </c>
      <c r="B133" s="2" t="s">
        <v>31901</v>
      </c>
      <c r="C133" s="2" t="s">
        <v>5614</v>
      </c>
      <c r="D133" s="2" t="s">
        <v>31796</v>
      </c>
      <c r="E133" s="2"/>
      <c r="F133" s="2"/>
    </row>
    <row r="134" spans="1:6">
      <c r="A134" s="2" t="s">
        <v>31902</v>
      </c>
      <c r="B134" s="2" t="s">
        <v>31903</v>
      </c>
      <c r="C134" s="2" t="s">
        <v>5614</v>
      </c>
      <c r="D134" s="2" t="s">
        <v>31796</v>
      </c>
      <c r="E134" s="2"/>
      <c r="F134" s="2"/>
    </row>
    <row r="135" spans="1:6">
      <c r="A135" s="2" t="s">
        <v>31904</v>
      </c>
      <c r="B135" s="2" t="s">
        <v>31796</v>
      </c>
      <c r="C135" s="2" t="s">
        <v>5614</v>
      </c>
      <c r="D135" s="2" t="s">
        <v>31796</v>
      </c>
      <c r="E135" s="2"/>
      <c r="F135" s="2"/>
    </row>
    <row r="136" spans="1:6">
      <c r="A136" s="2" t="s">
        <v>31905</v>
      </c>
      <c r="B136" s="2" t="s">
        <v>31906</v>
      </c>
      <c r="C136" s="2" t="s">
        <v>5614</v>
      </c>
      <c r="D136" s="2" t="s">
        <v>31796</v>
      </c>
      <c r="E136" s="2"/>
      <c r="F136" s="2"/>
    </row>
    <row r="137" spans="1:6">
      <c r="A137" s="2" t="s">
        <v>32217</v>
      </c>
      <c r="B137" s="2" t="s">
        <v>3195</v>
      </c>
      <c r="C137" s="2" t="s">
        <v>3</v>
      </c>
      <c r="D137" s="2" t="s">
        <v>27</v>
      </c>
      <c r="E137" s="2"/>
      <c r="F137" s="2"/>
    </row>
    <row r="138" spans="1:6">
      <c r="A138" s="2" t="s">
        <v>32218</v>
      </c>
      <c r="B138" s="2" t="s">
        <v>32219</v>
      </c>
      <c r="C138" s="2" t="s">
        <v>3</v>
      </c>
      <c r="D138" s="2" t="s">
        <v>27</v>
      </c>
      <c r="E138" s="2"/>
      <c r="F138" s="2"/>
    </row>
    <row r="139" spans="1:6">
      <c r="A139" s="2" t="s">
        <v>32220</v>
      </c>
      <c r="B139" s="2" t="s">
        <v>32221</v>
      </c>
      <c r="C139" s="2" t="s">
        <v>3</v>
      </c>
      <c r="D139" s="2" t="s">
        <v>27</v>
      </c>
      <c r="E139" s="2"/>
      <c r="F139" s="2"/>
    </row>
    <row r="140" spans="1:6">
      <c r="A140" s="2" t="s">
        <v>32330</v>
      </c>
      <c r="B140" s="2" t="s">
        <v>32331</v>
      </c>
      <c r="C140" s="2" t="s">
        <v>6095</v>
      </c>
      <c r="D140" s="2" t="s">
        <v>31746</v>
      </c>
      <c r="E140" s="2"/>
      <c r="F140" s="2"/>
    </row>
  </sheetData>
  <autoFilter ref="A1:F140" xr:uid="{00000000-0001-0000-0100-000000000000}"/>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theme="1"/>
  </sheetPr>
  <dimension ref="A1:F3124"/>
  <sheetViews>
    <sheetView showGridLines="0" workbookViewId="0">
      <pane xSplit="1" ySplit="1" topLeftCell="B2" activePane="bottomRight" state="frozen"/>
      <selection pane="topRight" activeCell="C9" sqref="C9"/>
      <selection pane="bottomLeft" activeCell="C9" sqref="C9"/>
      <selection pane="bottomRight"/>
    </sheetView>
  </sheetViews>
  <sheetFormatPr defaultColWidth="9.140625" defaultRowHeight="12.75" customHeight="1"/>
  <cols>
    <col min="1" max="1" width="10.7109375" style="4" customWidth="1"/>
    <col min="2" max="2" width="69.7109375" style="4" customWidth="1"/>
    <col min="3" max="3" width="35.7109375" style="4" bestFit="1" customWidth="1"/>
    <col min="4" max="4" width="54.28515625" style="4" customWidth="1"/>
    <col min="5" max="5" width="0" style="4" hidden="1" customWidth="1"/>
    <col min="6" max="16384" width="9.140625" style="4"/>
  </cols>
  <sheetData>
    <row r="1" spans="1:4" s="7" customFormat="1" ht="12.75" customHeight="1">
      <c r="A1" s="12" t="s">
        <v>251</v>
      </c>
      <c r="B1" s="12" t="s">
        <v>252</v>
      </c>
      <c r="C1" s="12" t="s">
        <v>23</v>
      </c>
      <c r="D1" s="12" t="s">
        <v>2</v>
      </c>
    </row>
    <row r="2" spans="1:4" ht="12.75" customHeight="1">
      <c r="A2" s="2" t="s">
        <v>253</v>
      </c>
      <c r="B2" s="2" t="s">
        <v>254</v>
      </c>
      <c r="C2" s="2"/>
      <c r="D2" s="2"/>
    </row>
    <row r="3" spans="1:4" ht="12.75" customHeight="1">
      <c r="A3" s="2" t="s">
        <v>255</v>
      </c>
      <c r="B3" s="2" t="s">
        <v>256</v>
      </c>
      <c r="C3" s="2" t="s">
        <v>257</v>
      </c>
      <c r="D3" s="2"/>
    </row>
    <row r="4" spans="1:4" ht="12.75" customHeight="1">
      <c r="A4" s="2" t="s">
        <v>258</v>
      </c>
      <c r="B4" s="2" t="s">
        <v>259</v>
      </c>
      <c r="C4" s="2" t="s">
        <v>257</v>
      </c>
      <c r="D4" s="2"/>
    </row>
    <row r="5" spans="1:4" ht="12.75" customHeight="1">
      <c r="A5" s="2" t="s">
        <v>260</v>
      </c>
      <c r="B5" s="2" t="s">
        <v>261</v>
      </c>
      <c r="C5" s="2" t="s">
        <v>257</v>
      </c>
      <c r="D5" s="2"/>
    </row>
    <row r="6" spans="1:4" ht="12.75" customHeight="1">
      <c r="A6" s="2" t="s">
        <v>262</v>
      </c>
      <c r="B6" s="21" t="s">
        <v>263</v>
      </c>
      <c r="C6" s="2" t="s">
        <v>257</v>
      </c>
      <c r="D6" s="2"/>
    </row>
    <row r="7" spans="1:4" ht="12.75" customHeight="1">
      <c r="A7" s="2" t="s">
        <v>264</v>
      </c>
      <c r="B7" s="2" t="s">
        <v>265</v>
      </c>
      <c r="C7" s="2" t="s">
        <v>257</v>
      </c>
      <c r="D7" s="2"/>
    </row>
    <row r="8" spans="1:4" ht="12.75" customHeight="1">
      <c r="A8" s="2" t="s">
        <v>266</v>
      </c>
      <c r="B8" s="2" t="s">
        <v>267</v>
      </c>
      <c r="C8" s="2" t="s">
        <v>257</v>
      </c>
      <c r="D8" s="2"/>
    </row>
    <row r="9" spans="1:4" ht="12.75" customHeight="1">
      <c r="A9" s="2" t="s">
        <v>268</v>
      </c>
      <c r="B9" s="2" t="s">
        <v>269</v>
      </c>
      <c r="C9" s="2" t="s">
        <v>257</v>
      </c>
      <c r="D9" s="2"/>
    </row>
    <row r="10" spans="1:4" ht="12.75" customHeight="1">
      <c r="A10" s="2" t="s">
        <v>270</v>
      </c>
      <c r="B10" s="2" t="s">
        <v>271</v>
      </c>
      <c r="C10" s="2" t="s">
        <v>257</v>
      </c>
      <c r="D10" s="2"/>
    </row>
    <row r="11" spans="1:4" ht="12.75" customHeight="1">
      <c r="A11" s="2" t="s">
        <v>272</v>
      </c>
      <c r="B11" s="2" t="s">
        <v>273</v>
      </c>
      <c r="C11" s="2" t="s">
        <v>257</v>
      </c>
      <c r="D11" s="2"/>
    </row>
    <row r="12" spans="1:4" ht="12.75" customHeight="1">
      <c r="A12" s="2" t="s">
        <v>274</v>
      </c>
      <c r="B12" s="2" t="s">
        <v>275</v>
      </c>
      <c r="C12" s="2" t="s">
        <v>257</v>
      </c>
      <c r="D12" s="2"/>
    </row>
    <row r="13" spans="1:4" ht="12.75" customHeight="1">
      <c r="A13" s="2" t="s">
        <v>276</v>
      </c>
      <c r="B13" s="2" t="s">
        <v>277</v>
      </c>
      <c r="C13" s="2" t="s">
        <v>257</v>
      </c>
      <c r="D13" s="2"/>
    </row>
    <row r="14" spans="1:4" ht="12.75" customHeight="1">
      <c r="A14" s="2" t="s">
        <v>278</v>
      </c>
      <c r="B14" s="2" t="s">
        <v>279</v>
      </c>
      <c r="C14" s="2" t="s">
        <v>257</v>
      </c>
      <c r="D14" s="2"/>
    </row>
    <row r="15" spans="1:4" ht="12.75" customHeight="1">
      <c r="A15" s="2" t="s">
        <v>280</v>
      </c>
      <c r="B15" s="2" t="s">
        <v>281</v>
      </c>
      <c r="C15" s="2" t="s">
        <v>257</v>
      </c>
      <c r="D15" s="2"/>
    </row>
    <row r="16" spans="1:4" ht="12.75" customHeight="1">
      <c r="A16" s="2" t="s">
        <v>282</v>
      </c>
      <c r="B16" s="2" t="s">
        <v>283</v>
      </c>
      <c r="C16" s="2" t="s">
        <v>257</v>
      </c>
      <c r="D16" s="2"/>
    </row>
    <row r="17" spans="1:4" ht="12.75" customHeight="1">
      <c r="A17" s="2" t="s">
        <v>284</v>
      </c>
      <c r="B17" s="2" t="s">
        <v>285</v>
      </c>
      <c r="C17" s="2" t="s">
        <v>257</v>
      </c>
      <c r="D17" s="2"/>
    </row>
    <row r="18" spans="1:4" ht="12.75" customHeight="1">
      <c r="A18" s="2" t="s">
        <v>286</v>
      </c>
      <c r="B18" s="2" t="s">
        <v>287</v>
      </c>
      <c r="C18" s="2" t="s">
        <v>257</v>
      </c>
      <c r="D18" s="2"/>
    </row>
    <row r="19" spans="1:4" ht="12.75" customHeight="1">
      <c r="A19" s="2" t="s">
        <v>288</v>
      </c>
      <c r="B19" s="2" t="s">
        <v>289</v>
      </c>
      <c r="C19" s="2" t="s">
        <v>257</v>
      </c>
      <c r="D19" s="2"/>
    </row>
    <row r="20" spans="1:4" ht="12.75" customHeight="1">
      <c r="A20" s="2" t="s">
        <v>290</v>
      </c>
      <c r="B20" s="2" t="s">
        <v>291</v>
      </c>
      <c r="C20" s="2" t="s">
        <v>257</v>
      </c>
      <c r="D20" s="2"/>
    </row>
    <row r="21" spans="1:4" ht="12.75" customHeight="1">
      <c r="A21" s="2" t="s">
        <v>292</v>
      </c>
      <c r="B21" s="2" t="s">
        <v>293</v>
      </c>
      <c r="C21" s="2" t="s">
        <v>257</v>
      </c>
      <c r="D21" s="2"/>
    </row>
    <row r="22" spans="1:4" ht="12.75" customHeight="1">
      <c r="A22" s="2" t="s">
        <v>294</v>
      </c>
      <c r="B22" s="2" t="s">
        <v>295</v>
      </c>
      <c r="C22" s="2" t="s">
        <v>257</v>
      </c>
      <c r="D22" s="2"/>
    </row>
    <row r="23" spans="1:4" ht="12.75" customHeight="1">
      <c r="A23" s="2" t="s">
        <v>296</v>
      </c>
      <c r="B23" s="2" t="s">
        <v>297</v>
      </c>
      <c r="C23" s="2" t="s">
        <v>257</v>
      </c>
      <c r="D23" s="2"/>
    </row>
    <row r="24" spans="1:4" ht="12.75" customHeight="1">
      <c r="A24" s="2" t="s">
        <v>298</v>
      </c>
      <c r="B24" s="2" t="s">
        <v>299</v>
      </c>
      <c r="C24" s="2" t="s">
        <v>300</v>
      </c>
      <c r="D24" s="2"/>
    </row>
    <row r="25" spans="1:4" ht="12.75" customHeight="1">
      <c r="A25" s="2" t="s">
        <v>301</v>
      </c>
      <c r="B25" s="2" t="s">
        <v>302</v>
      </c>
      <c r="C25" s="2" t="s">
        <v>300</v>
      </c>
      <c r="D25" s="2"/>
    </row>
    <row r="26" spans="1:4" ht="12.75" customHeight="1">
      <c r="A26" s="2" t="s">
        <v>303</v>
      </c>
      <c r="B26" s="2" t="s">
        <v>304</v>
      </c>
      <c r="C26" s="2" t="s">
        <v>300</v>
      </c>
      <c r="D26" s="2"/>
    </row>
    <row r="27" spans="1:4" ht="12.75" customHeight="1">
      <c r="A27" s="2" t="s">
        <v>305</v>
      </c>
      <c r="B27" s="2" t="s">
        <v>306</v>
      </c>
      <c r="C27" s="2" t="s">
        <v>300</v>
      </c>
      <c r="D27" s="2"/>
    </row>
    <row r="28" spans="1:4" ht="12.75" customHeight="1">
      <c r="A28" s="2" t="s">
        <v>307</v>
      </c>
      <c r="B28" s="2" t="s">
        <v>308</v>
      </c>
      <c r="C28" s="2" t="s">
        <v>300</v>
      </c>
      <c r="D28" s="2"/>
    </row>
    <row r="29" spans="1:4" ht="12.75" customHeight="1">
      <c r="A29" s="2" t="s">
        <v>309</v>
      </c>
      <c r="B29" s="2" t="s">
        <v>310</v>
      </c>
      <c r="C29" s="2" t="s">
        <v>300</v>
      </c>
      <c r="D29" s="2"/>
    </row>
    <row r="30" spans="1:4" ht="12.75" customHeight="1">
      <c r="A30" s="2" t="s">
        <v>311</v>
      </c>
      <c r="B30" s="2" t="s">
        <v>312</v>
      </c>
      <c r="C30" s="2" t="s">
        <v>300</v>
      </c>
      <c r="D30" s="2" t="s">
        <v>313</v>
      </c>
    </row>
    <row r="31" spans="1:4" ht="12.75" customHeight="1">
      <c r="A31" s="2" t="s">
        <v>314</v>
      </c>
      <c r="B31" s="2" t="s">
        <v>312</v>
      </c>
      <c r="C31" s="2" t="s">
        <v>300</v>
      </c>
      <c r="D31" s="2"/>
    </row>
    <row r="32" spans="1:4" ht="12.75" customHeight="1">
      <c r="A32" s="2" t="s">
        <v>315</v>
      </c>
      <c r="B32" s="2" t="s">
        <v>316</v>
      </c>
      <c r="C32" s="2" t="s">
        <v>317</v>
      </c>
      <c r="D32" s="2"/>
    </row>
    <row r="33" spans="1:4" ht="12.75" customHeight="1">
      <c r="A33" s="2" t="s">
        <v>318</v>
      </c>
      <c r="B33" s="2" t="s">
        <v>319</v>
      </c>
      <c r="C33" s="2" t="s">
        <v>320</v>
      </c>
      <c r="D33" s="2"/>
    </row>
    <row r="34" spans="1:4" ht="12.75" customHeight="1">
      <c r="A34" s="2" t="s">
        <v>321</v>
      </c>
      <c r="B34" s="2" t="s">
        <v>322</v>
      </c>
      <c r="C34" s="2" t="s">
        <v>320</v>
      </c>
      <c r="D34" s="2"/>
    </row>
    <row r="35" spans="1:4" ht="12.75" customHeight="1">
      <c r="A35" s="2" t="s">
        <v>323</v>
      </c>
      <c r="B35" s="2" t="s">
        <v>324</v>
      </c>
      <c r="C35" s="2" t="s">
        <v>320</v>
      </c>
      <c r="D35" s="2"/>
    </row>
    <row r="36" spans="1:4" ht="12.75" customHeight="1">
      <c r="A36" s="2" t="s">
        <v>325</v>
      </c>
      <c r="B36" s="2" t="s">
        <v>326</v>
      </c>
      <c r="C36" s="2" t="s">
        <v>320</v>
      </c>
      <c r="D36" s="2"/>
    </row>
    <row r="37" spans="1:4" ht="12.75" customHeight="1">
      <c r="A37" s="2" t="s">
        <v>327</v>
      </c>
      <c r="B37" s="2" t="s">
        <v>328</v>
      </c>
      <c r="C37" s="2" t="s">
        <v>320</v>
      </c>
      <c r="D37" s="2"/>
    </row>
    <row r="38" spans="1:4" ht="12.75" customHeight="1">
      <c r="A38" s="2" t="s">
        <v>329</v>
      </c>
      <c r="B38" s="2" t="s">
        <v>330</v>
      </c>
      <c r="C38" s="2" t="s">
        <v>320</v>
      </c>
      <c r="D38" s="2"/>
    </row>
    <row r="39" spans="1:4" ht="12.75" customHeight="1">
      <c r="A39" s="2" t="s">
        <v>331</v>
      </c>
      <c r="B39" s="2" t="s">
        <v>332</v>
      </c>
      <c r="C39" s="2" t="s">
        <v>320</v>
      </c>
      <c r="D39" s="2"/>
    </row>
    <row r="40" spans="1:4" ht="12.75" customHeight="1">
      <c r="A40" s="2" t="s">
        <v>333</v>
      </c>
      <c r="B40" s="2" t="s">
        <v>334</v>
      </c>
      <c r="C40" s="2" t="s">
        <v>320</v>
      </c>
      <c r="D40" s="2"/>
    </row>
    <row r="41" spans="1:4" ht="12.75" customHeight="1">
      <c r="A41" s="2" t="s">
        <v>335</v>
      </c>
      <c r="B41" s="2" t="s">
        <v>336</v>
      </c>
      <c r="C41" s="2" t="s">
        <v>320</v>
      </c>
      <c r="D41" s="2"/>
    </row>
    <row r="42" spans="1:4" ht="12.75" customHeight="1">
      <c r="A42" s="2" t="s">
        <v>337</v>
      </c>
      <c r="B42" s="2" t="s">
        <v>338</v>
      </c>
      <c r="C42" s="2" t="s">
        <v>320</v>
      </c>
      <c r="D42" s="2"/>
    </row>
    <row r="43" spans="1:4" ht="12.75" customHeight="1">
      <c r="A43" s="2" t="s">
        <v>339</v>
      </c>
      <c r="B43" s="2" t="s">
        <v>340</v>
      </c>
      <c r="C43" s="2" t="s">
        <v>320</v>
      </c>
      <c r="D43" s="2"/>
    </row>
    <row r="44" spans="1:4" ht="12.75" customHeight="1">
      <c r="A44" s="2" t="s">
        <v>341</v>
      </c>
      <c r="B44" s="2" t="s">
        <v>342</v>
      </c>
      <c r="C44" s="2" t="s">
        <v>320</v>
      </c>
      <c r="D44" s="2"/>
    </row>
    <row r="45" spans="1:4" ht="12.75" customHeight="1">
      <c r="A45" s="2" t="s">
        <v>343</v>
      </c>
      <c r="B45" s="2" t="s">
        <v>344</v>
      </c>
      <c r="C45" s="2" t="s">
        <v>320</v>
      </c>
      <c r="D45" s="2"/>
    </row>
    <row r="46" spans="1:4" ht="12.75" customHeight="1">
      <c r="A46" s="2" t="s">
        <v>345</v>
      </c>
      <c r="B46" s="2" t="s">
        <v>346</v>
      </c>
      <c r="C46" s="2" t="s">
        <v>320</v>
      </c>
      <c r="D46" s="2"/>
    </row>
    <row r="47" spans="1:4" ht="12.75" customHeight="1">
      <c r="A47" s="2" t="s">
        <v>347</v>
      </c>
      <c r="B47" s="2" t="s">
        <v>348</v>
      </c>
      <c r="C47" s="2" t="s">
        <v>320</v>
      </c>
      <c r="D47" s="2"/>
    </row>
    <row r="48" spans="1:4" ht="12.75" customHeight="1">
      <c r="A48" s="2" t="s">
        <v>349</v>
      </c>
      <c r="B48" s="2" t="s">
        <v>350</v>
      </c>
      <c r="C48" s="2" t="s">
        <v>320</v>
      </c>
      <c r="D48" s="2"/>
    </row>
    <row r="49" spans="1:4" ht="12.75" customHeight="1">
      <c r="A49" s="2" t="s">
        <v>351</v>
      </c>
      <c r="B49" s="2" t="s">
        <v>352</v>
      </c>
      <c r="C49" s="2" t="s">
        <v>320</v>
      </c>
      <c r="D49" s="2"/>
    </row>
    <row r="50" spans="1:4" ht="12.75" customHeight="1">
      <c r="A50" s="2" t="s">
        <v>353</v>
      </c>
      <c r="B50" s="2" t="s">
        <v>354</v>
      </c>
      <c r="C50" s="2" t="s">
        <v>320</v>
      </c>
      <c r="D50" s="2"/>
    </row>
    <row r="51" spans="1:4" ht="12.75" customHeight="1">
      <c r="A51" s="2" t="s">
        <v>355</v>
      </c>
      <c r="B51" s="2" t="s">
        <v>356</v>
      </c>
      <c r="C51" s="2" t="s">
        <v>320</v>
      </c>
      <c r="D51" s="2"/>
    </row>
    <row r="52" spans="1:4" ht="12.75" customHeight="1">
      <c r="A52" s="2" t="s">
        <v>357</v>
      </c>
      <c r="B52" s="2" t="s">
        <v>358</v>
      </c>
      <c r="C52" s="2" t="s">
        <v>320</v>
      </c>
      <c r="D52" s="2"/>
    </row>
    <row r="53" spans="1:4" ht="12.75" customHeight="1">
      <c r="A53" s="2" t="s">
        <v>359</v>
      </c>
      <c r="B53" s="2" t="s">
        <v>360</v>
      </c>
      <c r="C53" s="2" t="s">
        <v>320</v>
      </c>
      <c r="D53" s="2"/>
    </row>
    <row r="54" spans="1:4" ht="12.75" customHeight="1">
      <c r="A54" s="2" t="s">
        <v>361</v>
      </c>
      <c r="B54" s="2" t="s">
        <v>362</v>
      </c>
      <c r="C54" s="2" t="s">
        <v>320</v>
      </c>
      <c r="D54" s="2"/>
    </row>
    <row r="55" spans="1:4" ht="12.75" customHeight="1">
      <c r="A55" s="2" t="s">
        <v>363</v>
      </c>
      <c r="B55" s="2" t="s">
        <v>364</v>
      </c>
      <c r="C55" s="2" t="s">
        <v>320</v>
      </c>
      <c r="D55" s="2"/>
    </row>
    <row r="56" spans="1:4" ht="12.75" customHeight="1">
      <c r="A56" s="2" t="s">
        <v>365</v>
      </c>
      <c r="B56" s="2" t="s">
        <v>366</v>
      </c>
      <c r="C56" s="2" t="s">
        <v>320</v>
      </c>
      <c r="D56" s="2"/>
    </row>
    <row r="57" spans="1:4" ht="12.75" customHeight="1">
      <c r="A57" s="2" t="s">
        <v>367</v>
      </c>
      <c r="B57" s="2" t="s">
        <v>368</v>
      </c>
      <c r="C57" s="2" t="s">
        <v>320</v>
      </c>
      <c r="D57" s="2"/>
    </row>
    <row r="58" spans="1:4" ht="12.75" customHeight="1">
      <c r="A58" s="2" t="s">
        <v>369</v>
      </c>
      <c r="B58" s="2" t="s">
        <v>370</v>
      </c>
      <c r="C58" s="2" t="s">
        <v>320</v>
      </c>
      <c r="D58" s="2"/>
    </row>
    <row r="59" spans="1:4" ht="12.75" customHeight="1">
      <c r="A59" s="2" t="s">
        <v>371</v>
      </c>
      <c r="B59" s="2" t="s">
        <v>372</v>
      </c>
      <c r="C59" s="2" t="s">
        <v>320</v>
      </c>
      <c r="D59" s="2"/>
    </row>
    <row r="60" spans="1:4" ht="12.75" customHeight="1">
      <c r="A60" s="2" t="s">
        <v>373</v>
      </c>
      <c r="B60" s="2" t="s">
        <v>374</v>
      </c>
      <c r="C60" s="2" t="s">
        <v>320</v>
      </c>
      <c r="D60" s="2"/>
    </row>
    <row r="61" spans="1:4" ht="12.75" customHeight="1">
      <c r="A61" s="2" t="s">
        <v>100</v>
      </c>
      <c r="B61" s="2" t="s">
        <v>375</v>
      </c>
      <c r="C61" s="2" t="s">
        <v>376</v>
      </c>
      <c r="D61" s="2"/>
    </row>
    <row r="62" spans="1:4" ht="12.75" customHeight="1">
      <c r="A62" s="2" t="s">
        <v>377</v>
      </c>
      <c r="B62" s="2" t="s">
        <v>378</v>
      </c>
      <c r="C62" s="2" t="s">
        <v>376</v>
      </c>
      <c r="D62" s="2"/>
    </row>
    <row r="63" spans="1:4" ht="12.75" customHeight="1">
      <c r="A63" s="2" t="s">
        <v>379</v>
      </c>
      <c r="B63" s="2" t="s">
        <v>380</v>
      </c>
      <c r="C63" s="2" t="s">
        <v>376</v>
      </c>
      <c r="D63" s="2"/>
    </row>
    <row r="64" spans="1:4" ht="12.75" customHeight="1">
      <c r="A64" s="2" t="s">
        <v>381</v>
      </c>
      <c r="B64" s="2" t="s">
        <v>382</v>
      </c>
      <c r="C64" s="2" t="s">
        <v>376</v>
      </c>
      <c r="D64" s="2"/>
    </row>
    <row r="65" spans="1:4" ht="12.75" customHeight="1">
      <c r="A65" s="2" t="s">
        <v>110</v>
      </c>
      <c r="B65" s="2" t="s">
        <v>383</v>
      </c>
      <c r="C65" s="2" t="s">
        <v>103</v>
      </c>
      <c r="D65" s="2"/>
    </row>
    <row r="66" spans="1:4" ht="12.75" customHeight="1">
      <c r="A66" s="2" t="s">
        <v>384</v>
      </c>
      <c r="B66" s="2" t="s">
        <v>385</v>
      </c>
      <c r="C66" s="2" t="s">
        <v>386</v>
      </c>
      <c r="D66" s="2"/>
    </row>
    <row r="67" spans="1:4" ht="12.75" customHeight="1">
      <c r="A67" s="21" t="s">
        <v>387</v>
      </c>
      <c r="B67" s="71" t="s">
        <v>388</v>
      </c>
      <c r="C67" s="2" t="s">
        <v>386</v>
      </c>
      <c r="D67" s="2"/>
    </row>
    <row r="68" spans="1:4" ht="12.75" customHeight="1">
      <c r="A68" s="2" t="s">
        <v>389</v>
      </c>
      <c r="B68" s="2" t="s">
        <v>390</v>
      </c>
      <c r="C68" s="2" t="s">
        <v>386</v>
      </c>
      <c r="D68" s="2"/>
    </row>
    <row r="69" spans="1:4" ht="12.75" customHeight="1">
      <c r="A69" s="2" t="s">
        <v>391</v>
      </c>
      <c r="B69" s="2" t="s">
        <v>392</v>
      </c>
      <c r="C69" s="2" t="s">
        <v>386</v>
      </c>
      <c r="D69" s="2"/>
    </row>
    <row r="70" spans="1:4" ht="12.75" customHeight="1">
      <c r="A70" s="2" t="s">
        <v>393</v>
      </c>
      <c r="B70" s="2" t="s">
        <v>394</v>
      </c>
      <c r="C70" s="2" t="s">
        <v>386</v>
      </c>
      <c r="D70" s="2"/>
    </row>
    <row r="71" spans="1:4" ht="12.75" customHeight="1">
      <c r="A71" s="2" t="s">
        <v>395</v>
      </c>
      <c r="B71" s="2" t="s">
        <v>396</v>
      </c>
      <c r="C71" s="2" t="s">
        <v>386</v>
      </c>
      <c r="D71" s="2"/>
    </row>
    <row r="72" spans="1:4" ht="12.75" customHeight="1">
      <c r="A72" s="2" t="s">
        <v>397</v>
      </c>
      <c r="B72" s="2" t="s">
        <v>398</v>
      </c>
      <c r="C72" s="2" t="s">
        <v>386</v>
      </c>
      <c r="D72" s="2"/>
    </row>
    <row r="73" spans="1:4" ht="12.75" customHeight="1">
      <c r="A73" s="2" t="s">
        <v>399</v>
      </c>
      <c r="B73" s="2" t="s">
        <v>400</v>
      </c>
      <c r="C73" s="2" t="s">
        <v>386</v>
      </c>
      <c r="D73" s="2"/>
    </row>
    <row r="74" spans="1:4" ht="12.75" customHeight="1">
      <c r="A74" s="2" t="s">
        <v>401</v>
      </c>
      <c r="B74" s="2" t="s">
        <v>402</v>
      </c>
      <c r="C74" s="2" t="s">
        <v>386</v>
      </c>
      <c r="D74" s="2"/>
    </row>
    <row r="75" spans="1:4" ht="12.75" customHeight="1">
      <c r="A75" s="2" t="s">
        <v>403</v>
      </c>
      <c r="B75" s="15" t="s">
        <v>404</v>
      </c>
      <c r="C75" s="2" t="s">
        <v>405</v>
      </c>
      <c r="D75" s="2"/>
    </row>
    <row r="76" spans="1:4" ht="12.75" customHeight="1">
      <c r="A76" s="2" t="s">
        <v>406</v>
      </c>
      <c r="B76" s="15" t="s">
        <v>407</v>
      </c>
      <c r="C76" s="2" t="s">
        <v>405</v>
      </c>
      <c r="D76" s="2"/>
    </row>
    <row r="77" spans="1:4" ht="12.75" customHeight="1">
      <c r="A77" s="2" t="s">
        <v>408</v>
      </c>
      <c r="B77" s="15" t="s">
        <v>409</v>
      </c>
      <c r="C77" s="2" t="s">
        <v>405</v>
      </c>
      <c r="D77" s="2"/>
    </row>
    <row r="78" spans="1:4" ht="12.75" customHeight="1">
      <c r="A78" s="2" t="s">
        <v>410</v>
      </c>
      <c r="B78" s="15" t="s">
        <v>411</v>
      </c>
      <c r="C78" s="2" t="s">
        <v>405</v>
      </c>
      <c r="D78" s="2"/>
    </row>
    <row r="79" spans="1:4" ht="12.75" customHeight="1">
      <c r="A79" s="2" t="s">
        <v>412</v>
      </c>
      <c r="B79" s="15" t="s">
        <v>413</v>
      </c>
      <c r="C79" s="2" t="s">
        <v>405</v>
      </c>
      <c r="D79" s="2"/>
    </row>
    <row r="80" spans="1:4" ht="12.75" customHeight="1">
      <c r="A80" s="2" t="s">
        <v>414</v>
      </c>
      <c r="B80" s="15" t="s">
        <v>415</v>
      </c>
      <c r="C80" s="2" t="s">
        <v>405</v>
      </c>
      <c r="D80" s="2"/>
    </row>
    <row r="81" spans="1:4" ht="12.75" customHeight="1">
      <c r="A81" s="2" t="s">
        <v>416</v>
      </c>
      <c r="B81" s="15" t="s">
        <v>417</v>
      </c>
      <c r="C81" s="2" t="s">
        <v>405</v>
      </c>
      <c r="D81" s="2"/>
    </row>
    <row r="82" spans="1:4" ht="12.75" customHeight="1">
      <c r="A82" s="2" t="s">
        <v>418</v>
      </c>
      <c r="B82" s="2" t="s">
        <v>419</v>
      </c>
      <c r="C82" s="2" t="s">
        <v>87</v>
      </c>
      <c r="D82" s="2"/>
    </row>
    <row r="83" spans="1:4" ht="12.75" customHeight="1">
      <c r="A83" s="2" t="s">
        <v>420</v>
      </c>
      <c r="B83" s="2" t="s">
        <v>421</v>
      </c>
      <c r="C83" s="2" t="s">
        <v>87</v>
      </c>
      <c r="D83" s="2"/>
    </row>
    <row r="84" spans="1:4" ht="12.75" customHeight="1">
      <c r="A84" s="2" t="s">
        <v>422</v>
      </c>
      <c r="B84" s="2" t="s">
        <v>423</v>
      </c>
      <c r="C84" s="2" t="s">
        <v>87</v>
      </c>
      <c r="D84" s="2"/>
    </row>
    <row r="85" spans="1:4" ht="12.75" customHeight="1">
      <c r="A85" s="2" t="s">
        <v>424</v>
      </c>
      <c r="B85" s="2" t="s">
        <v>425</v>
      </c>
      <c r="C85" s="2" t="s">
        <v>87</v>
      </c>
      <c r="D85" s="2"/>
    </row>
    <row r="86" spans="1:4" ht="12.75" customHeight="1">
      <c r="A86" s="2" t="s">
        <v>426</v>
      </c>
      <c r="B86" s="2" t="s">
        <v>427</v>
      </c>
      <c r="C86" s="2" t="s">
        <v>87</v>
      </c>
      <c r="D86" s="2"/>
    </row>
    <row r="87" spans="1:4" ht="12.75" customHeight="1">
      <c r="A87" s="2" t="s">
        <v>428</v>
      </c>
      <c r="B87" s="2" t="s">
        <v>429</v>
      </c>
      <c r="C87" s="2" t="s">
        <v>87</v>
      </c>
      <c r="D87" s="2"/>
    </row>
    <row r="88" spans="1:4" ht="12.75" customHeight="1">
      <c r="A88" s="2" t="s">
        <v>430</v>
      </c>
      <c r="B88" s="2" t="s">
        <v>431</v>
      </c>
      <c r="C88" s="2" t="s">
        <v>87</v>
      </c>
      <c r="D88" s="2"/>
    </row>
    <row r="89" spans="1:4" ht="12.75" customHeight="1">
      <c r="A89" s="2" t="s">
        <v>432</v>
      </c>
      <c r="B89" s="2" t="s">
        <v>433</v>
      </c>
      <c r="C89" s="2" t="s">
        <v>87</v>
      </c>
      <c r="D89" s="2"/>
    </row>
    <row r="90" spans="1:4" ht="12.75" customHeight="1">
      <c r="A90" s="2" t="s">
        <v>434</v>
      </c>
      <c r="B90" s="2" t="s">
        <v>435</v>
      </c>
      <c r="C90" s="2" t="s">
        <v>87</v>
      </c>
      <c r="D90" s="2"/>
    </row>
    <row r="91" spans="1:4" ht="12.75" customHeight="1">
      <c r="A91" s="2" t="s">
        <v>436</v>
      </c>
      <c r="B91" s="2" t="s">
        <v>437</v>
      </c>
      <c r="C91" s="2" t="s">
        <v>87</v>
      </c>
      <c r="D91" s="2"/>
    </row>
    <row r="92" spans="1:4" ht="12.75" customHeight="1">
      <c r="A92" s="2" t="s">
        <v>438</v>
      </c>
      <c r="B92" s="2" t="s">
        <v>439</v>
      </c>
      <c r="C92" s="2" t="s">
        <v>87</v>
      </c>
      <c r="D92" s="2"/>
    </row>
    <row r="93" spans="1:4" ht="12.75" customHeight="1">
      <c r="A93" s="2" t="s">
        <v>440</v>
      </c>
      <c r="B93" s="2" t="s">
        <v>441</v>
      </c>
      <c r="C93" s="2" t="s">
        <v>87</v>
      </c>
      <c r="D93" s="2"/>
    </row>
    <row r="94" spans="1:4" ht="12.75" customHeight="1">
      <c r="A94" s="2" t="s">
        <v>442</v>
      </c>
      <c r="B94" s="2" t="s">
        <v>443</v>
      </c>
      <c r="C94" s="2" t="s">
        <v>87</v>
      </c>
      <c r="D94" s="2"/>
    </row>
    <row r="95" spans="1:4" ht="12.75" customHeight="1">
      <c r="A95" s="2" t="s">
        <v>444</v>
      </c>
      <c r="B95" s="2" t="s">
        <v>445</v>
      </c>
      <c r="C95" s="2" t="s">
        <v>87</v>
      </c>
      <c r="D95" s="2"/>
    </row>
    <row r="96" spans="1:4" ht="12.75" customHeight="1">
      <c r="A96" s="2" t="s">
        <v>446</v>
      </c>
      <c r="B96" s="2" t="s">
        <v>447</v>
      </c>
      <c r="C96" s="2" t="s">
        <v>87</v>
      </c>
      <c r="D96" s="2"/>
    </row>
    <row r="97" spans="1:4" ht="12.75" customHeight="1">
      <c r="A97" s="2" t="s">
        <v>448</v>
      </c>
      <c r="B97" s="2" t="s">
        <v>449</v>
      </c>
      <c r="C97" s="2" t="s">
        <v>87</v>
      </c>
      <c r="D97" s="2"/>
    </row>
    <row r="98" spans="1:4" ht="12.75" customHeight="1">
      <c r="A98" s="2" t="s">
        <v>450</v>
      </c>
      <c r="B98" s="2" t="s">
        <v>451</v>
      </c>
      <c r="C98" s="2" t="s">
        <v>87</v>
      </c>
      <c r="D98" s="2"/>
    </row>
    <row r="99" spans="1:4" ht="12.75" customHeight="1">
      <c r="A99" s="2" t="s">
        <v>452</v>
      </c>
      <c r="B99" s="2" t="s">
        <v>453</v>
      </c>
      <c r="C99" s="2" t="s">
        <v>87</v>
      </c>
      <c r="D99" s="2"/>
    </row>
    <row r="100" spans="1:4" ht="12.75" customHeight="1">
      <c r="A100" s="2" t="s">
        <v>454</v>
      </c>
      <c r="B100" s="2" t="s">
        <v>455</v>
      </c>
      <c r="C100" s="2" t="s">
        <v>87</v>
      </c>
      <c r="D100" s="2"/>
    </row>
    <row r="101" spans="1:4" ht="12.75" customHeight="1">
      <c r="A101" s="2" t="s">
        <v>456</v>
      </c>
      <c r="B101" s="2" t="s">
        <v>457</v>
      </c>
      <c r="C101" s="2" t="s">
        <v>458</v>
      </c>
      <c r="D101" s="2"/>
    </row>
    <row r="102" spans="1:4" ht="12.75" customHeight="1">
      <c r="A102" s="2" t="s">
        <v>459</v>
      </c>
      <c r="B102" s="2" t="s">
        <v>460</v>
      </c>
      <c r="C102" s="2" t="s">
        <v>458</v>
      </c>
      <c r="D102" s="2"/>
    </row>
    <row r="103" spans="1:4" ht="12.75" customHeight="1">
      <c r="A103" s="2" t="s">
        <v>461</v>
      </c>
      <c r="B103" s="2" t="s">
        <v>462</v>
      </c>
      <c r="C103" s="2" t="s">
        <v>458</v>
      </c>
      <c r="D103" s="2"/>
    </row>
    <row r="104" spans="1:4" ht="12.75" customHeight="1">
      <c r="A104" s="2" t="s">
        <v>463</v>
      </c>
      <c r="B104" s="2" t="s">
        <v>464</v>
      </c>
      <c r="C104" s="2" t="s">
        <v>458</v>
      </c>
      <c r="D104" s="2"/>
    </row>
    <row r="105" spans="1:4" ht="12.75" customHeight="1">
      <c r="A105" s="2" t="s">
        <v>465</v>
      </c>
      <c r="B105" s="2" t="s">
        <v>466</v>
      </c>
      <c r="C105" s="2" t="s">
        <v>458</v>
      </c>
      <c r="D105" s="2"/>
    </row>
    <row r="106" spans="1:4" ht="12.75" customHeight="1">
      <c r="A106" s="2" t="s">
        <v>467</v>
      </c>
      <c r="B106" s="2" t="s">
        <v>468</v>
      </c>
      <c r="C106" s="2" t="s">
        <v>458</v>
      </c>
      <c r="D106" s="15"/>
    </row>
    <row r="107" spans="1:4" ht="12.75" customHeight="1">
      <c r="A107" s="2" t="s">
        <v>469</v>
      </c>
      <c r="B107" s="2" t="s">
        <v>470</v>
      </c>
      <c r="C107" s="2" t="s">
        <v>458</v>
      </c>
      <c r="D107" s="15"/>
    </row>
    <row r="108" spans="1:4" ht="12.75" customHeight="1">
      <c r="A108" s="2" t="s">
        <v>471</v>
      </c>
      <c r="B108" s="2" t="s">
        <v>472</v>
      </c>
      <c r="C108" s="2" t="s">
        <v>458</v>
      </c>
      <c r="D108" s="15"/>
    </row>
    <row r="109" spans="1:4" ht="12.75" customHeight="1">
      <c r="A109" s="2" t="s">
        <v>473</v>
      </c>
      <c r="B109" s="2" t="s">
        <v>474</v>
      </c>
      <c r="C109" s="2" t="s">
        <v>458</v>
      </c>
      <c r="D109" s="15"/>
    </row>
    <row r="110" spans="1:4" ht="12.75" customHeight="1">
      <c r="A110" s="2" t="s">
        <v>475</v>
      </c>
      <c r="B110" s="2" t="s">
        <v>476</v>
      </c>
      <c r="C110" s="2" t="s">
        <v>458</v>
      </c>
      <c r="D110" s="15"/>
    </row>
    <row r="111" spans="1:4" ht="12.75" customHeight="1">
      <c r="A111" s="2" t="s">
        <v>477</v>
      </c>
      <c r="B111" s="2" t="s">
        <v>478</v>
      </c>
      <c r="C111" s="2" t="s">
        <v>458</v>
      </c>
      <c r="D111" s="15"/>
    </row>
    <row r="112" spans="1:4" ht="12.75" customHeight="1">
      <c r="A112" s="2" t="s">
        <v>479</v>
      </c>
      <c r="B112" s="2" t="s">
        <v>480</v>
      </c>
      <c r="C112" s="2" t="s">
        <v>458</v>
      </c>
      <c r="D112" s="15"/>
    </row>
    <row r="113" spans="1:4" ht="12.75" customHeight="1">
      <c r="A113" s="2" t="s">
        <v>481</v>
      </c>
      <c r="B113" s="2" t="s">
        <v>482</v>
      </c>
      <c r="C113" s="2" t="s">
        <v>458</v>
      </c>
      <c r="D113" s="2"/>
    </row>
    <row r="114" spans="1:4" ht="12.75" customHeight="1">
      <c r="A114" s="2" t="s">
        <v>483</v>
      </c>
      <c r="B114" s="2" t="s">
        <v>484</v>
      </c>
      <c r="C114" s="2" t="s">
        <v>458</v>
      </c>
      <c r="D114" s="2"/>
    </row>
    <row r="115" spans="1:4" ht="12.75" customHeight="1">
      <c r="A115" s="2" t="s">
        <v>485</v>
      </c>
      <c r="B115" s="2" t="s">
        <v>486</v>
      </c>
      <c r="C115" s="2" t="s">
        <v>85</v>
      </c>
      <c r="D115" s="2"/>
    </row>
    <row r="116" spans="1:4" ht="12.75" customHeight="1">
      <c r="A116" s="2" t="s">
        <v>487</v>
      </c>
      <c r="B116" s="2" t="s">
        <v>488</v>
      </c>
      <c r="C116" s="2" t="s">
        <v>85</v>
      </c>
      <c r="D116" s="2"/>
    </row>
    <row r="117" spans="1:4" ht="12.75" customHeight="1">
      <c r="A117" s="2" t="s">
        <v>489</v>
      </c>
      <c r="B117" s="2" t="s">
        <v>490</v>
      </c>
      <c r="C117" s="2" t="s">
        <v>85</v>
      </c>
      <c r="D117" s="2"/>
    </row>
    <row r="118" spans="1:4" ht="12.75" customHeight="1">
      <c r="A118" s="2" t="s">
        <v>491</v>
      </c>
      <c r="B118" s="2" t="s">
        <v>492</v>
      </c>
      <c r="C118" s="2" t="s">
        <v>85</v>
      </c>
      <c r="D118" s="2"/>
    </row>
    <row r="119" spans="1:4" ht="12.75" customHeight="1">
      <c r="A119" s="2" t="s">
        <v>493</v>
      </c>
      <c r="B119" s="2" t="s">
        <v>494</v>
      </c>
      <c r="C119" s="2" t="s">
        <v>85</v>
      </c>
      <c r="D119" s="2"/>
    </row>
    <row r="120" spans="1:4" ht="12.75" customHeight="1">
      <c r="A120" s="2" t="s">
        <v>495</v>
      </c>
      <c r="B120" s="2" t="s">
        <v>496</v>
      </c>
      <c r="C120" s="2" t="s">
        <v>85</v>
      </c>
      <c r="D120" s="2"/>
    </row>
    <row r="121" spans="1:4" ht="12.75" customHeight="1">
      <c r="A121" s="2" t="s">
        <v>497</v>
      </c>
      <c r="B121" s="2" t="s">
        <v>498</v>
      </c>
      <c r="C121" s="2" t="s">
        <v>85</v>
      </c>
      <c r="D121" s="2"/>
    </row>
    <row r="122" spans="1:4" ht="12.75" customHeight="1">
      <c r="A122" s="2" t="s">
        <v>499</v>
      </c>
      <c r="B122" s="2" t="s">
        <v>500</v>
      </c>
      <c r="C122" s="2" t="s">
        <v>85</v>
      </c>
      <c r="D122" s="2"/>
    </row>
    <row r="123" spans="1:4" ht="12.75" customHeight="1">
      <c r="A123" s="2" t="s">
        <v>501</v>
      </c>
      <c r="B123" s="2" t="s">
        <v>502</v>
      </c>
      <c r="C123" s="2" t="s">
        <v>85</v>
      </c>
      <c r="D123" s="2"/>
    </row>
    <row r="124" spans="1:4" ht="12.75" customHeight="1">
      <c r="A124" s="2" t="s">
        <v>503</v>
      </c>
      <c r="B124" s="2" t="s">
        <v>504</v>
      </c>
      <c r="C124" s="2" t="s">
        <v>77</v>
      </c>
      <c r="D124" s="2"/>
    </row>
    <row r="125" spans="1:4" ht="12.75" customHeight="1">
      <c r="A125" s="2" t="s">
        <v>505</v>
      </c>
      <c r="B125" s="2" t="s">
        <v>506</v>
      </c>
      <c r="C125" s="2" t="s">
        <v>77</v>
      </c>
      <c r="D125" s="2"/>
    </row>
    <row r="126" spans="1:4" ht="12.75" customHeight="1">
      <c r="A126" s="2" t="s">
        <v>507</v>
      </c>
      <c r="B126" s="2" t="s">
        <v>508</v>
      </c>
      <c r="C126" s="2" t="s">
        <v>77</v>
      </c>
      <c r="D126" s="2"/>
    </row>
    <row r="127" spans="1:4" ht="12.75" customHeight="1">
      <c r="A127" s="2" t="s">
        <v>509</v>
      </c>
      <c r="B127" s="2" t="s">
        <v>510</v>
      </c>
      <c r="C127" s="2" t="s">
        <v>79</v>
      </c>
      <c r="D127" s="2"/>
    </row>
    <row r="128" spans="1:4" ht="12.75" customHeight="1">
      <c r="A128" s="2" t="s">
        <v>511</v>
      </c>
      <c r="B128" s="2" t="s">
        <v>512</v>
      </c>
      <c r="C128" s="2" t="s">
        <v>79</v>
      </c>
      <c r="D128" s="2"/>
    </row>
    <row r="129" spans="1:4" ht="12.75" customHeight="1">
      <c r="A129" s="2" t="s">
        <v>513</v>
      </c>
      <c r="B129" s="2" t="s">
        <v>514</v>
      </c>
      <c r="C129" s="2" t="s">
        <v>79</v>
      </c>
      <c r="D129" s="2"/>
    </row>
    <row r="130" spans="1:4" ht="12.75" customHeight="1">
      <c r="A130" s="2" t="s">
        <v>515</v>
      </c>
      <c r="B130" s="2" t="s">
        <v>516</v>
      </c>
      <c r="C130" s="2" t="s">
        <v>79</v>
      </c>
      <c r="D130" s="2"/>
    </row>
    <row r="131" spans="1:4" ht="12.75" customHeight="1">
      <c r="A131" s="2" t="s">
        <v>517</v>
      </c>
      <c r="B131" s="2" t="s">
        <v>518</v>
      </c>
      <c r="C131" s="2" t="s">
        <v>79</v>
      </c>
      <c r="D131" s="2"/>
    </row>
    <row r="132" spans="1:4" ht="12.75" customHeight="1">
      <c r="A132" s="2" t="s">
        <v>519</v>
      </c>
      <c r="B132" s="2" t="s">
        <v>520</v>
      </c>
      <c r="C132" s="2" t="s">
        <v>79</v>
      </c>
      <c r="D132" s="2"/>
    </row>
    <row r="133" spans="1:4" ht="12.75" customHeight="1">
      <c r="A133" s="2" t="s">
        <v>521</v>
      </c>
      <c r="B133" s="2" t="s">
        <v>522</v>
      </c>
      <c r="C133" s="2" t="s">
        <v>79</v>
      </c>
      <c r="D133" s="2"/>
    </row>
    <row r="134" spans="1:4" ht="12.75" customHeight="1">
      <c r="A134" s="2" t="s">
        <v>523</v>
      </c>
      <c r="B134" s="2" t="s">
        <v>524</v>
      </c>
      <c r="C134" s="2" t="s">
        <v>79</v>
      </c>
      <c r="D134" s="2"/>
    </row>
    <row r="135" spans="1:4" ht="12.75" customHeight="1">
      <c r="A135" s="2" t="s">
        <v>525</v>
      </c>
      <c r="B135" s="2" t="s">
        <v>526</v>
      </c>
      <c r="C135" s="2" t="s">
        <v>79</v>
      </c>
      <c r="D135" s="2"/>
    </row>
    <row r="136" spans="1:4" ht="12.75" customHeight="1">
      <c r="A136" s="2" t="s">
        <v>527</v>
      </c>
      <c r="B136" s="2" t="s">
        <v>528</v>
      </c>
      <c r="C136" s="2" t="s">
        <v>81</v>
      </c>
      <c r="D136" s="2"/>
    </row>
    <row r="137" spans="1:4" ht="12.75" customHeight="1">
      <c r="A137" s="2" t="s">
        <v>529</v>
      </c>
      <c r="B137" s="2" t="s">
        <v>530</v>
      </c>
      <c r="C137" s="2" t="s">
        <v>83</v>
      </c>
      <c r="D137" s="2"/>
    </row>
    <row r="138" spans="1:4" ht="12.75" customHeight="1">
      <c r="A138" s="2" t="s">
        <v>531</v>
      </c>
      <c r="B138" s="2" t="s">
        <v>532</v>
      </c>
      <c r="C138" s="2" t="s">
        <v>83</v>
      </c>
      <c r="D138" s="2"/>
    </row>
    <row r="139" spans="1:4" ht="12.75" customHeight="1">
      <c r="A139" s="2" t="s">
        <v>533</v>
      </c>
      <c r="B139" s="2" t="s">
        <v>534</v>
      </c>
      <c r="C139" s="2" t="s">
        <v>83</v>
      </c>
      <c r="D139" s="2"/>
    </row>
    <row r="140" spans="1:4" ht="12.75" customHeight="1">
      <c r="A140" s="2" t="s">
        <v>535</v>
      </c>
      <c r="B140" s="2" t="s">
        <v>536</v>
      </c>
      <c r="C140" s="2" t="s">
        <v>83</v>
      </c>
      <c r="D140" s="2"/>
    </row>
    <row r="141" spans="1:4" ht="12.75" customHeight="1">
      <c r="A141" s="2" t="s">
        <v>537</v>
      </c>
      <c r="B141" s="2" t="s">
        <v>538</v>
      </c>
      <c r="C141" s="2" t="s">
        <v>83</v>
      </c>
      <c r="D141" s="2"/>
    </row>
    <row r="142" spans="1:4" ht="12.75" customHeight="1">
      <c r="A142" s="2" t="s">
        <v>539</v>
      </c>
      <c r="B142" s="2" t="s">
        <v>540</v>
      </c>
      <c r="C142" s="2" t="s">
        <v>83</v>
      </c>
      <c r="D142" s="2"/>
    </row>
    <row r="143" spans="1:4" ht="12.75" customHeight="1">
      <c r="A143" s="2" t="s">
        <v>541</v>
      </c>
      <c r="B143" s="2" t="s">
        <v>542</v>
      </c>
      <c r="C143" s="2" t="s">
        <v>83</v>
      </c>
      <c r="D143" s="2"/>
    </row>
    <row r="144" spans="1:4" ht="12.75" customHeight="1">
      <c r="A144" s="2" t="s">
        <v>543</v>
      </c>
      <c r="B144" s="2" t="s">
        <v>544</v>
      </c>
      <c r="C144" s="2" t="s">
        <v>83</v>
      </c>
      <c r="D144" s="2"/>
    </row>
    <row r="145" spans="1:4" ht="12.75" customHeight="1">
      <c r="A145" s="2" t="s">
        <v>545</v>
      </c>
      <c r="B145" s="2" t="s">
        <v>546</v>
      </c>
      <c r="C145" s="2" t="s">
        <v>83</v>
      </c>
      <c r="D145" s="2"/>
    </row>
    <row r="146" spans="1:4" ht="12.75" customHeight="1">
      <c r="A146" s="2" t="s">
        <v>547</v>
      </c>
      <c r="B146" s="2" t="s">
        <v>548</v>
      </c>
      <c r="C146" s="2" t="s">
        <v>83</v>
      </c>
      <c r="D146" s="2"/>
    </row>
    <row r="147" spans="1:4" ht="12.75" customHeight="1">
      <c r="A147" s="2" t="s">
        <v>549</v>
      </c>
      <c r="B147" s="2" t="s">
        <v>550</v>
      </c>
      <c r="C147" s="2" t="s">
        <v>83</v>
      </c>
      <c r="D147" s="2"/>
    </row>
    <row r="148" spans="1:4" ht="12.75" customHeight="1">
      <c r="A148" s="2" t="s">
        <v>551</v>
      </c>
      <c r="B148" s="2" t="s">
        <v>552</v>
      </c>
      <c r="C148" s="2" t="s">
        <v>83</v>
      </c>
      <c r="D148" s="2"/>
    </row>
    <row r="149" spans="1:4" ht="12.75" customHeight="1">
      <c r="A149" s="2" t="s">
        <v>553</v>
      </c>
      <c r="B149" s="2" t="s">
        <v>554</v>
      </c>
      <c r="C149" s="2" t="s">
        <v>83</v>
      </c>
      <c r="D149" s="2"/>
    </row>
    <row r="150" spans="1:4" ht="12.75" customHeight="1">
      <c r="A150" s="2" t="s">
        <v>555</v>
      </c>
      <c r="B150" s="2" t="s">
        <v>556</v>
      </c>
      <c r="C150" s="2" t="s">
        <v>83</v>
      </c>
      <c r="D150" s="2"/>
    </row>
    <row r="151" spans="1:4" ht="12.75" customHeight="1">
      <c r="A151" s="2" t="s">
        <v>557</v>
      </c>
      <c r="B151" s="2" t="s">
        <v>558</v>
      </c>
      <c r="C151" s="2" t="s">
        <v>83</v>
      </c>
      <c r="D151" s="2"/>
    </row>
    <row r="152" spans="1:4" ht="12.75" customHeight="1">
      <c r="A152" s="2" t="s">
        <v>559</v>
      </c>
      <c r="B152" s="2" t="s">
        <v>560</v>
      </c>
      <c r="C152" s="2" t="s">
        <v>83</v>
      </c>
      <c r="D152" s="2"/>
    </row>
    <row r="153" spans="1:4" ht="12.75" customHeight="1">
      <c r="A153" s="2" t="s">
        <v>561</v>
      </c>
      <c r="B153" s="2" t="s">
        <v>562</v>
      </c>
      <c r="C153" s="2" t="s">
        <v>83</v>
      </c>
      <c r="D153" s="2"/>
    </row>
    <row r="154" spans="1:4" ht="12.75" customHeight="1">
      <c r="A154" s="2" t="s">
        <v>563</v>
      </c>
      <c r="B154" s="2" t="s">
        <v>564</v>
      </c>
      <c r="C154" s="2" t="s">
        <v>83</v>
      </c>
      <c r="D154" s="2"/>
    </row>
    <row r="155" spans="1:4" ht="12.75" customHeight="1">
      <c r="A155" s="2" t="s">
        <v>565</v>
      </c>
      <c r="B155" s="2" t="s">
        <v>566</v>
      </c>
      <c r="C155" s="2" t="s">
        <v>83</v>
      </c>
      <c r="D155" s="2"/>
    </row>
    <row r="156" spans="1:4" ht="12.75" customHeight="1">
      <c r="A156" s="2" t="s">
        <v>567</v>
      </c>
      <c r="B156" s="2" t="s">
        <v>568</v>
      </c>
      <c r="C156" s="2" t="s">
        <v>83</v>
      </c>
      <c r="D156" s="2"/>
    </row>
    <row r="157" spans="1:4" ht="12.75" customHeight="1">
      <c r="A157" s="2" t="s">
        <v>569</v>
      </c>
      <c r="B157" s="2" t="s">
        <v>570</v>
      </c>
      <c r="C157" s="2" t="s">
        <v>83</v>
      </c>
      <c r="D157" s="2"/>
    </row>
    <row r="158" spans="1:4" ht="12.75" customHeight="1">
      <c r="A158" s="2" t="s">
        <v>571</v>
      </c>
      <c r="B158" s="2" t="s">
        <v>572</v>
      </c>
      <c r="C158" s="2" t="s">
        <v>83</v>
      </c>
      <c r="D158" s="2"/>
    </row>
    <row r="159" spans="1:4" ht="12.75" customHeight="1">
      <c r="A159" s="2" t="s">
        <v>573</v>
      </c>
      <c r="B159" s="2" t="s">
        <v>574</v>
      </c>
      <c r="C159" s="2" t="s">
        <v>83</v>
      </c>
      <c r="D159" s="2"/>
    </row>
    <row r="160" spans="1:4" ht="12.75" customHeight="1">
      <c r="A160" s="2" t="s">
        <v>575</v>
      </c>
      <c r="B160" s="2" t="s">
        <v>576</v>
      </c>
      <c r="C160" s="2" t="s">
        <v>83</v>
      </c>
      <c r="D160" s="2"/>
    </row>
    <row r="161" spans="1:4" ht="12.75" customHeight="1">
      <c r="A161" s="2" t="s">
        <v>577</v>
      </c>
      <c r="B161" s="2" t="s">
        <v>578</v>
      </c>
      <c r="C161" s="2" t="s">
        <v>83</v>
      </c>
      <c r="D161" s="2"/>
    </row>
    <row r="162" spans="1:4" ht="12.75" customHeight="1">
      <c r="A162" s="2" t="s">
        <v>579</v>
      </c>
      <c r="B162" s="2" t="s">
        <v>580</v>
      </c>
      <c r="C162" s="2" t="s">
        <v>83</v>
      </c>
      <c r="D162" s="2"/>
    </row>
    <row r="163" spans="1:4" ht="12.75" customHeight="1">
      <c r="A163" s="2" t="s">
        <v>581</v>
      </c>
      <c r="B163" s="2" t="s">
        <v>582</v>
      </c>
      <c r="C163" s="2" t="s">
        <v>83</v>
      </c>
      <c r="D163" s="2"/>
    </row>
    <row r="164" spans="1:4" ht="12.75" customHeight="1">
      <c r="A164" s="2" t="s">
        <v>583</v>
      </c>
      <c r="B164" s="2" t="s">
        <v>584</v>
      </c>
      <c r="C164" s="2" t="s">
        <v>83</v>
      </c>
      <c r="D164" s="2"/>
    </row>
    <row r="165" spans="1:4" ht="12.75" customHeight="1">
      <c r="A165" s="2" t="s">
        <v>585</v>
      </c>
      <c r="B165" s="2" t="s">
        <v>586</v>
      </c>
      <c r="C165" s="2" t="s">
        <v>83</v>
      </c>
      <c r="D165" s="2"/>
    </row>
    <row r="166" spans="1:4" ht="12.75" customHeight="1">
      <c r="A166" s="2" t="s">
        <v>587</v>
      </c>
      <c r="B166" s="2" t="s">
        <v>588</v>
      </c>
      <c r="C166" s="2" t="s">
        <v>83</v>
      </c>
      <c r="D166" s="2"/>
    </row>
    <row r="167" spans="1:4" ht="12.75" customHeight="1">
      <c r="A167" s="2" t="s">
        <v>589</v>
      </c>
      <c r="B167" s="2" t="s">
        <v>590</v>
      </c>
      <c r="C167" s="2" t="s">
        <v>83</v>
      </c>
      <c r="D167" s="2"/>
    </row>
    <row r="168" spans="1:4" ht="12.75" customHeight="1">
      <c r="A168" s="2" t="s">
        <v>591</v>
      </c>
      <c r="B168" s="2" t="s">
        <v>592</v>
      </c>
      <c r="C168" s="2" t="s">
        <v>83</v>
      </c>
      <c r="D168" s="2"/>
    </row>
    <row r="169" spans="1:4" ht="12.75" customHeight="1">
      <c r="A169" s="2" t="s">
        <v>593</v>
      </c>
      <c r="B169" s="2" t="s">
        <v>594</v>
      </c>
      <c r="C169" s="2" t="s">
        <v>83</v>
      </c>
      <c r="D169" s="2"/>
    </row>
    <row r="170" spans="1:4" ht="12.75" customHeight="1">
      <c r="A170" s="2" t="s">
        <v>595</v>
      </c>
      <c r="B170" s="2" t="s">
        <v>596</v>
      </c>
      <c r="C170" s="2" t="s">
        <v>83</v>
      </c>
      <c r="D170" s="2"/>
    </row>
    <row r="171" spans="1:4" ht="12.75" customHeight="1">
      <c r="A171" s="2" t="s">
        <v>597</v>
      </c>
      <c r="B171" s="2" t="s">
        <v>598</v>
      </c>
      <c r="C171" s="2" t="s">
        <v>83</v>
      </c>
      <c r="D171" s="2"/>
    </row>
    <row r="172" spans="1:4" ht="12.75" customHeight="1">
      <c r="A172" s="2" t="s">
        <v>599</v>
      </c>
      <c r="B172" s="2" t="s">
        <v>600</v>
      </c>
      <c r="C172" s="2" t="s">
        <v>83</v>
      </c>
      <c r="D172" s="2"/>
    </row>
    <row r="173" spans="1:4" ht="12.75" customHeight="1">
      <c r="A173" s="2" t="s">
        <v>601</v>
      </c>
      <c r="B173" s="2" t="s">
        <v>602</v>
      </c>
      <c r="C173" s="2" t="s">
        <v>83</v>
      </c>
      <c r="D173" s="2"/>
    </row>
    <row r="174" spans="1:4" ht="12.75" customHeight="1">
      <c r="A174" s="2" t="s">
        <v>603</v>
      </c>
      <c r="B174" s="2" t="s">
        <v>604</v>
      </c>
      <c r="C174" s="2" t="s">
        <v>83</v>
      </c>
      <c r="D174" s="2"/>
    </row>
    <row r="175" spans="1:4" ht="12.75" customHeight="1">
      <c r="A175" s="2" t="s">
        <v>605</v>
      </c>
      <c r="B175" s="2" t="s">
        <v>606</v>
      </c>
      <c r="C175" s="2" t="s">
        <v>83</v>
      </c>
      <c r="D175" s="2"/>
    </row>
    <row r="176" spans="1:4" ht="12.75" customHeight="1">
      <c r="A176" s="2" t="s">
        <v>607</v>
      </c>
      <c r="B176" s="2" t="s">
        <v>608</v>
      </c>
      <c r="C176" s="2" t="s">
        <v>83</v>
      </c>
      <c r="D176" s="2"/>
    </row>
    <row r="177" spans="1:6" ht="12.75" customHeight="1">
      <c r="A177" s="2" t="s">
        <v>609</v>
      </c>
      <c r="B177" s="2" t="s">
        <v>610</v>
      </c>
      <c r="C177" s="2" t="s">
        <v>83</v>
      </c>
      <c r="D177" s="2"/>
    </row>
    <row r="178" spans="1:6" ht="12.75" customHeight="1">
      <c r="A178" s="2" t="s">
        <v>611</v>
      </c>
      <c r="B178" s="2" t="s">
        <v>612</v>
      </c>
      <c r="C178" s="2" t="s">
        <v>83</v>
      </c>
      <c r="D178" s="2"/>
    </row>
    <row r="179" spans="1:6" ht="12.75" customHeight="1">
      <c r="A179" s="2" t="s">
        <v>613</v>
      </c>
      <c r="B179" s="2" t="s">
        <v>614</v>
      </c>
      <c r="C179" s="2" t="s">
        <v>83</v>
      </c>
      <c r="D179" s="2"/>
    </row>
    <row r="180" spans="1:6" ht="12.75" customHeight="1">
      <c r="A180" s="2" t="s">
        <v>615</v>
      </c>
      <c r="B180" s="2" t="s">
        <v>616</v>
      </c>
      <c r="C180" s="2" t="s">
        <v>83</v>
      </c>
      <c r="D180" s="2"/>
    </row>
    <row r="181" spans="1:6" ht="12.75" customHeight="1">
      <c r="A181" s="2" t="s">
        <v>617</v>
      </c>
      <c r="B181" s="2" t="s">
        <v>618</v>
      </c>
      <c r="C181" s="2" t="s">
        <v>83</v>
      </c>
      <c r="D181" s="2"/>
    </row>
    <row r="182" spans="1:6" ht="12.75" customHeight="1">
      <c r="A182" s="2" t="s">
        <v>619</v>
      </c>
      <c r="B182" s="2" t="s">
        <v>620</v>
      </c>
      <c r="C182" s="2" t="s">
        <v>83</v>
      </c>
      <c r="D182" s="2"/>
    </row>
    <row r="183" spans="1:6" ht="12.75" customHeight="1">
      <c r="A183" s="2" t="s">
        <v>621</v>
      </c>
      <c r="B183" s="2" t="s">
        <v>622</v>
      </c>
      <c r="C183" s="2" t="s">
        <v>83</v>
      </c>
      <c r="D183" s="2"/>
      <c r="E183" s="8"/>
      <c r="F183" s="8"/>
    </row>
    <row r="184" spans="1:6" ht="12.75" customHeight="1">
      <c r="A184" s="2" t="s">
        <v>623</v>
      </c>
      <c r="B184" s="2" t="s">
        <v>624</v>
      </c>
      <c r="C184" s="2" t="s">
        <v>83</v>
      </c>
      <c r="D184" s="2"/>
      <c r="E184" s="8"/>
      <c r="F184" s="8"/>
    </row>
    <row r="185" spans="1:6" ht="12.75" customHeight="1">
      <c r="A185" s="2" t="s">
        <v>625</v>
      </c>
      <c r="B185" s="2" t="s">
        <v>626</v>
      </c>
      <c r="C185" s="2" t="s">
        <v>83</v>
      </c>
      <c r="D185" s="2"/>
      <c r="E185" s="8"/>
      <c r="F185" s="8"/>
    </row>
    <row r="186" spans="1:6" ht="12.75" customHeight="1">
      <c r="A186" s="2" t="s">
        <v>627</v>
      </c>
      <c r="B186" s="2" t="s">
        <v>628</v>
      </c>
      <c r="C186" s="2" t="s">
        <v>83</v>
      </c>
      <c r="D186" s="2"/>
      <c r="E186" s="8"/>
      <c r="F186" s="8"/>
    </row>
    <row r="187" spans="1:6" ht="12.75" customHeight="1">
      <c r="A187" s="2" t="s">
        <v>629</v>
      </c>
      <c r="B187" s="2" t="s">
        <v>630</v>
      </c>
      <c r="C187" s="2" t="s">
        <v>83</v>
      </c>
      <c r="D187" s="2"/>
      <c r="E187" s="8"/>
      <c r="F187" s="8"/>
    </row>
    <row r="188" spans="1:6" ht="12.75" customHeight="1">
      <c r="A188" s="2" t="s">
        <v>631</v>
      </c>
      <c r="B188" s="2" t="s">
        <v>632</v>
      </c>
      <c r="C188" s="2" t="s">
        <v>83</v>
      </c>
      <c r="D188" s="2"/>
      <c r="E188" s="8"/>
      <c r="F188" s="8"/>
    </row>
    <row r="189" spans="1:6" ht="12.75" customHeight="1">
      <c r="A189" s="17" t="s">
        <v>633</v>
      </c>
      <c r="B189" s="17" t="s">
        <v>634</v>
      </c>
      <c r="C189" s="2" t="s">
        <v>635</v>
      </c>
      <c r="D189" s="2"/>
      <c r="E189" s="8"/>
      <c r="F189" s="8"/>
    </row>
    <row r="190" spans="1:6" ht="12.75" customHeight="1">
      <c r="A190" s="17" t="s">
        <v>636</v>
      </c>
      <c r="B190" s="17" t="s">
        <v>637</v>
      </c>
      <c r="C190" s="2" t="s">
        <v>635</v>
      </c>
      <c r="D190" s="2"/>
    </row>
    <row r="191" spans="1:6" ht="12.75" customHeight="1">
      <c r="A191" s="17" t="s">
        <v>638</v>
      </c>
      <c r="B191" s="17" t="s">
        <v>639</v>
      </c>
      <c r="C191" s="2" t="s">
        <v>635</v>
      </c>
      <c r="D191" s="2"/>
    </row>
    <row r="192" spans="1:6" ht="12.75" customHeight="1">
      <c r="A192" s="33">
        <v>1200</v>
      </c>
      <c r="B192" s="2" t="s">
        <v>640</v>
      </c>
      <c r="C192" s="2" t="s">
        <v>635</v>
      </c>
      <c r="D192" s="2"/>
    </row>
    <row r="193" spans="1:4" ht="12.75" customHeight="1">
      <c r="A193" s="17" t="s">
        <v>641</v>
      </c>
      <c r="B193" s="17" t="s">
        <v>642</v>
      </c>
      <c r="C193" s="2" t="s">
        <v>635</v>
      </c>
      <c r="D193" s="2"/>
    </row>
    <row r="194" spans="1:4" ht="12.75" customHeight="1">
      <c r="A194" s="2" t="s">
        <v>643</v>
      </c>
      <c r="B194" s="2" t="s">
        <v>644</v>
      </c>
      <c r="C194" s="2" t="s">
        <v>41</v>
      </c>
      <c r="D194" s="2"/>
    </row>
    <row r="195" spans="1:4" ht="12.75" customHeight="1">
      <c r="A195" s="2" t="s">
        <v>645</v>
      </c>
      <c r="B195" s="2" t="s">
        <v>646</v>
      </c>
      <c r="C195" s="2" t="s">
        <v>41</v>
      </c>
      <c r="D195" s="2"/>
    </row>
    <row r="196" spans="1:4" ht="12.75" customHeight="1">
      <c r="A196" s="2" t="s">
        <v>647</v>
      </c>
      <c r="B196" s="2" t="s">
        <v>648</v>
      </c>
      <c r="C196" s="2" t="s">
        <v>41</v>
      </c>
      <c r="D196" s="2"/>
    </row>
    <row r="197" spans="1:4" ht="12.75" customHeight="1">
      <c r="A197" s="2" t="s">
        <v>649</v>
      </c>
      <c r="B197" s="2" t="s">
        <v>650</v>
      </c>
      <c r="C197" s="2" t="s">
        <v>41</v>
      </c>
      <c r="D197" s="2"/>
    </row>
    <row r="198" spans="1:4" ht="12.75" customHeight="1">
      <c r="A198" s="16" t="s">
        <v>651</v>
      </c>
      <c r="B198" s="16" t="s">
        <v>32144</v>
      </c>
      <c r="C198" s="2" t="s">
        <v>41</v>
      </c>
      <c r="D198" s="2"/>
    </row>
    <row r="199" spans="1:4" ht="12.75" customHeight="1">
      <c r="A199" s="2" t="s">
        <v>652</v>
      </c>
      <c r="B199" s="2" t="s">
        <v>653</v>
      </c>
      <c r="C199" s="2" t="s">
        <v>41</v>
      </c>
      <c r="D199" s="2"/>
    </row>
    <row r="200" spans="1:4" ht="12.75" customHeight="1">
      <c r="A200" s="2" t="s">
        <v>654</v>
      </c>
      <c r="B200" s="2" t="s">
        <v>655</v>
      </c>
      <c r="C200" s="2" t="s">
        <v>41</v>
      </c>
      <c r="D200" s="2"/>
    </row>
    <row r="201" spans="1:4" ht="12.75" customHeight="1">
      <c r="A201" s="2" t="s">
        <v>656</v>
      </c>
      <c r="B201" s="2" t="s">
        <v>657</v>
      </c>
      <c r="C201" s="2" t="s">
        <v>41</v>
      </c>
      <c r="D201" s="2" t="s">
        <v>658</v>
      </c>
    </row>
    <row r="202" spans="1:4" ht="12.75" customHeight="1">
      <c r="A202" s="2" t="s">
        <v>659</v>
      </c>
      <c r="B202" s="2" t="s">
        <v>660</v>
      </c>
      <c r="C202" s="2" t="s">
        <v>41</v>
      </c>
      <c r="D202" s="2" t="s">
        <v>661</v>
      </c>
    </row>
    <row r="203" spans="1:4" ht="12.75" customHeight="1">
      <c r="A203" s="2" t="s">
        <v>662</v>
      </c>
      <c r="B203" s="2" t="s">
        <v>663</v>
      </c>
      <c r="C203" s="2" t="s">
        <v>41</v>
      </c>
      <c r="D203" s="2"/>
    </row>
    <row r="204" spans="1:4" ht="12.75" customHeight="1">
      <c r="A204" s="2" t="s">
        <v>664</v>
      </c>
      <c r="B204" s="2" t="s">
        <v>665</v>
      </c>
      <c r="C204" s="2" t="s">
        <v>41</v>
      </c>
      <c r="D204" s="2"/>
    </row>
    <row r="205" spans="1:4" ht="12.75" customHeight="1">
      <c r="A205" s="2" t="s">
        <v>666</v>
      </c>
      <c r="B205" s="2" t="s">
        <v>667</v>
      </c>
      <c r="C205" s="2" t="s">
        <v>41</v>
      </c>
      <c r="D205" s="2"/>
    </row>
    <row r="206" spans="1:4" ht="12.75" customHeight="1">
      <c r="A206" s="2" t="s">
        <v>668</v>
      </c>
      <c r="B206" s="2" t="s">
        <v>669</v>
      </c>
      <c r="C206" s="2" t="s">
        <v>41</v>
      </c>
      <c r="D206" s="2"/>
    </row>
    <row r="207" spans="1:4" ht="12.75" customHeight="1">
      <c r="A207" s="2" t="s">
        <v>670</v>
      </c>
      <c r="B207" s="2" t="s">
        <v>671</v>
      </c>
      <c r="C207" s="2" t="s">
        <v>41</v>
      </c>
      <c r="D207" s="2"/>
    </row>
    <row r="208" spans="1:4" ht="12.75" customHeight="1">
      <c r="A208" s="2" t="s">
        <v>672</v>
      </c>
      <c r="B208" s="2" t="s">
        <v>673</v>
      </c>
      <c r="C208" s="2" t="s">
        <v>41</v>
      </c>
      <c r="D208" s="2"/>
    </row>
    <row r="209" spans="1:4" ht="12.75" customHeight="1">
      <c r="A209" s="2" t="s">
        <v>674</v>
      </c>
      <c r="B209" s="2" t="s">
        <v>675</v>
      </c>
      <c r="C209" s="2" t="s">
        <v>41</v>
      </c>
      <c r="D209" s="2"/>
    </row>
    <row r="210" spans="1:4" ht="12.75" customHeight="1">
      <c r="A210" s="2" t="s">
        <v>676</v>
      </c>
      <c r="B210" s="2" t="s">
        <v>677</v>
      </c>
      <c r="C210" s="2" t="s">
        <v>41</v>
      </c>
      <c r="D210" s="2"/>
    </row>
    <row r="211" spans="1:4" ht="12.75" customHeight="1">
      <c r="A211" s="2" t="s">
        <v>678</v>
      </c>
      <c r="B211" s="2" t="s">
        <v>679</v>
      </c>
      <c r="C211" s="2" t="s">
        <v>41</v>
      </c>
      <c r="D211" s="2"/>
    </row>
    <row r="212" spans="1:4" ht="12.75" customHeight="1">
      <c r="A212" s="2" t="s">
        <v>680</v>
      </c>
      <c r="B212" s="2" t="s">
        <v>681</v>
      </c>
      <c r="C212" s="2" t="s">
        <v>41</v>
      </c>
      <c r="D212" s="2"/>
    </row>
    <row r="213" spans="1:4" ht="12.75" customHeight="1">
      <c r="A213" s="2" t="s">
        <v>682</v>
      </c>
      <c r="B213" s="2" t="s">
        <v>683</v>
      </c>
      <c r="C213" s="2" t="s">
        <v>41</v>
      </c>
      <c r="D213" s="2"/>
    </row>
    <row r="214" spans="1:4" ht="12.75" customHeight="1">
      <c r="A214" s="2" t="s">
        <v>684</v>
      </c>
      <c r="B214" s="2" t="s">
        <v>685</v>
      </c>
      <c r="C214" s="2" t="s">
        <v>41</v>
      </c>
      <c r="D214" s="2"/>
    </row>
    <row r="215" spans="1:4" ht="12.75" customHeight="1">
      <c r="A215" s="2" t="s">
        <v>686</v>
      </c>
      <c r="B215" s="2" t="s">
        <v>687</v>
      </c>
      <c r="C215" s="2" t="s">
        <v>41</v>
      </c>
      <c r="D215" s="2"/>
    </row>
    <row r="216" spans="1:4" ht="12.75" customHeight="1">
      <c r="A216" s="2" t="s">
        <v>688</v>
      </c>
      <c r="B216" s="2" t="s">
        <v>689</v>
      </c>
      <c r="C216" s="2" t="s">
        <v>41</v>
      </c>
      <c r="D216" s="2"/>
    </row>
    <row r="217" spans="1:4" ht="12.75" customHeight="1">
      <c r="A217" s="2" t="s">
        <v>690</v>
      </c>
      <c r="B217" s="2" t="s">
        <v>691</v>
      </c>
      <c r="C217" s="2" t="s">
        <v>89</v>
      </c>
      <c r="D217" s="2"/>
    </row>
    <row r="218" spans="1:4" ht="12.75" customHeight="1">
      <c r="A218" s="2" t="s">
        <v>692</v>
      </c>
      <c r="B218" s="2" t="s">
        <v>693</v>
      </c>
      <c r="C218" s="2" t="s">
        <v>89</v>
      </c>
      <c r="D218" s="2"/>
    </row>
    <row r="219" spans="1:4" ht="12.75" customHeight="1">
      <c r="A219" s="2" t="s">
        <v>694</v>
      </c>
      <c r="B219" s="2" t="s">
        <v>695</v>
      </c>
      <c r="C219" s="2" t="s">
        <v>89</v>
      </c>
      <c r="D219" s="2"/>
    </row>
    <row r="220" spans="1:4" ht="12.75" customHeight="1">
      <c r="A220" s="2" t="s">
        <v>696</v>
      </c>
      <c r="B220" s="2" t="s">
        <v>697</v>
      </c>
      <c r="C220" s="2" t="s">
        <v>89</v>
      </c>
      <c r="D220" s="2"/>
    </row>
    <row r="221" spans="1:4" ht="12.75" customHeight="1">
      <c r="A221" s="21" t="s">
        <v>698</v>
      </c>
      <c r="B221" s="71" t="s">
        <v>91</v>
      </c>
      <c r="C221" s="2" t="s">
        <v>91</v>
      </c>
      <c r="D221" s="2"/>
    </row>
    <row r="222" spans="1:4" ht="12.75" customHeight="1">
      <c r="A222" s="2" t="s">
        <v>699</v>
      </c>
      <c r="B222" s="2" t="s">
        <v>700</v>
      </c>
      <c r="C222" s="2" t="s">
        <v>701</v>
      </c>
      <c r="D222" s="2" t="s">
        <v>702</v>
      </c>
    </row>
    <row r="223" spans="1:4" ht="12.75" customHeight="1">
      <c r="A223" s="2" t="s">
        <v>703</v>
      </c>
      <c r="B223" s="2" t="s">
        <v>704</v>
      </c>
      <c r="C223" s="2" t="s">
        <v>705</v>
      </c>
      <c r="D223" s="2"/>
    </row>
    <row r="224" spans="1:4" ht="12.75" customHeight="1">
      <c r="A224" s="17" t="s">
        <v>706</v>
      </c>
      <c r="B224" s="17" t="s">
        <v>707</v>
      </c>
      <c r="C224" s="2" t="s">
        <v>705</v>
      </c>
      <c r="D224" s="2"/>
    </row>
    <row r="225" spans="1:4" ht="12.75" customHeight="1">
      <c r="A225" s="17" t="s">
        <v>708</v>
      </c>
      <c r="B225" s="17" t="s">
        <v>709</v>
      </c>
      <c r="C225" s="2" t="s">
        <v>705</v>
      </c>
      <c r="D225" s="2"/>
    </row>
    <row r="226" spans="1:4" ht="12.75" customHeight="1">
      <c r="A226" s="17" t="s">
        <v>710</v>
      </c>
      <c r="B226" s="17" t="s">
        <v>711</v>
      </c>
      <c r="C226" s="2" t="s">
        <v>705</v>
      </c>
      <c r="D226" s="2"/>
    </row>
    <row r="227" spans="1:4" ht="12.75" customHeight="1">
      <c r="A227" s="17" t="s">
        <v>712</v>
      </c>
      <c r="B227" s="17" t="s">
        <v>713</v>
      </c>
      <c r="C227" s="2" t="s">
        <v>705</v>
      </c>
      <c r="D227" s="2"/>
    </row>
    <row r="228" spans="1:4" ht="12.75" customHeight="1">
      <c r="A228" s="17" t="s">
        <v>714</v>
      </c>
      <c r="B228" s="17" t="s">
        <v>715</v>
      </c>
      <c r="C228" s="2" t="s">
        <v>705</v>
      </c>
      <c r="D228" s="2"/>
    </row>
    <row r="229" spans="1:4" ht="12.75" customHeight="1">
      <c r="A229" s="19" t="s">
        <v>716</v>
      </c>
      <c r="B229" s="19" t="s">
        <v>717</v>
      </c>
      <c r="C229" s="2" t="s">
        <v>705</v>
      </c>
      <c r="D229" s="2"/>
    </row>
    <row r="230" spans="1:4" ht="12.75" customHeight="1">
      <c r="A230" s="19" t="s">
        <v>718</v>
      </c>
      <c r="B230" s="19" t="s">
        <v>719</v>
      </c>
      <c r="C230" s="2" t="s">
        <v>705</v>
      </c>
      <c r="D230" s="2"/>
    </row>
    <row r="231" spans="1:4" ht="12.75" customHeight="1">
      <c r="A231" s="17" t="s">
        <v>720</v>
      </c>
      <c r="B231" s="17" t="s">
        <v>721</v>
      </c>
      <c r="C231" s="2" t="s">
        <v>705</v>
      </c>
      <c r="D231" s="2"/>
    </row>
    <row r="232" spans="1:4" ht="12.75" customHeight="1">
      <c r="A232" s="17" t="s">
        <v>722</v>
      </c>
      <c r="B232" s="17" t="s">
        <v>723</v>
      </c>
      <c r="C232" s="2" t="s">
        <v>705</v>
      </c>
      <c r="D232" s="2"/>
    </row>
    <row r="233" spans="1:4" ht="12.75" customHeight="1">
      <c r="A233" s="17" t="s">
        <v>724</v>
      </c>
      <c r="B233" s="17" t="s">
        <v>725</v>
      </c>
      <c r="C233" s="2" t="s">
        <v>705</v>
      </c>
      <c r="D233" s="2"/>
    </row>
    <row r="234" spans="1:4" ht="12.75" customHeight="1">
      <c r="A234" s="17" t="s">
        <v>726</v>
      </c>
      <c r="B234" s="17" t="s">
        <v>727</v>
      </c>
      <c r="C234" s="2" t="s">
        <v>705</v>
      </c>
      <c r="D234" s="2"/>
    </row>
    <row r="235" spans="1:4" ht="12.75" customHeight="1">
      <c r="A235" s="21" t="s">
        <v>728</v>
      </c>
      <c r="B235" s="21" t="s">
        <v>729</v>
      </c>
      <c r="C235" s="2" t="s">
        <v>705</v>
      </c>
      <c r="D235" s="2"/>
    </row>
    <row r="236" spans="1:4" ht="12.75" customHeight="1">
      <c r="A236" s="21" t="s">
        <v>730</v>
      </c>
      <c r="B236" s="21" t="s">
        <v>731</v>
      </c>
      <c r="C236" s="2" t="s">
        <v>705</v>
      </c>
      <c r="D236" s="2"/>
    </row>
    <row r="237" spans="1:4" ht="12.75" customHeight="1">
      <c r="A237" s="21" t="s">
        <v>732</v>
      </c>
      <c r="B237" s="71" t="s">
        <v>733</v>
      </c>
      <c r="C237" s="2" t="s">
        <v>705</v>
      </c>
      <c r="D237" s="2"/>
    </row>
    <row r="238" spans="1:4" ht="12.75" customHeight="1">
      <c r="A238" s="19" t="s">
        <v>734</v>
      </c>
      <c r="B238" s="19" t="s">
        <v>735</v>
      </c>
      <c r="C238" s="2" t="s">
        <v>705</v>
      </c>
      <c r="D238" s="2"/>
    </row>
    <row r="239" spans="1:4" ht="12.75" customHeight="1">
      <c r="A239" s="17" t="s">
        <v>736</v>
      </c>
      <c r="B239" s="22" t="s">
        <v>413</v>
      </c>
      <c r="C239" s="2" t="s">
        <v>705</v>
      </c>
      <c r="D239" s="2"/>
    </row>
    <row r="240" spans="1:4" ht="12.75" customHeight="1">
      <c r="A240" s="17" t="s">
        <v>737</v>
      </c>
      <c r="B240" s="17" t="s">
        <v>738</v>
      </c>
      <c r="C240" s="2" t="s">
        <v>705</v>
      </c>
      <c r="D240" s="2"/>
    </row>
    <row r="241" spans="1:4" ht="12.75" customHeight="1">
      <c r="A241" s="17" t="s">
        <v>739</v>
      </c>
      <c r="B241" s="17" t="s">
        <v>740</v>
      </c>
      <c r="C241" s="2" t="s">
        <v>705</v>
      </c>
      <c r="D241" s="2"/>
    </row>
    <row r="242" spans="1:4" ht="12.75" customHeight="1">
      <c r="A242" s="17" t="s">
        <v>741</v>
      </c>
      <c r="B242" s="17" t="s">
        <v>742</v>
      </c>
      <c r="C242" s="2" t="s">
        <v>705</v>
      </c>
      <c r="D242" s="2"/>
    </row>
    <row r="243" spans="1:4" ht="12.75" customHeight="1">
      <c r="A243" s="17" t="s">
        <v>743</v>
      </c>
      <c r="B243" s="17" t="s">
        <v>744</v>
      </c>
      <c r="C243" s="2" t="s">
        <v>705</v>
      </c>
      <c r="D243" s="2"/>
    </row>
    <row r="244" spans="1:4" ht="12.75" customHeight="1">
      <c r="A244" s="17" t="s">
        <v>745</v>
      </c>
      <c r="B244" s="17" t="s">
        <v>746</v>
      </c>
      <c r="C244" s="2" t="s">
        <v>705</v>
      </c>
      <c r="D244" s="2"/>
    </row>
    <row r="245" spans="1:4" ht="12.75" customHeight="1">
      <c r="A245" s="17" t="s">
        <v>747</v>
      </c>
      <c r="B245" s="17" t="s">
        <v>748</v>
      </c>
      <c r="C245" s="2" t="s">
        <v>705</v>
      </c>
      <c r="D245" s="2"/>
    </row>
    <row r="246" spans="1:4" ht="12.75" customHeight="1">
      <c r="A246" s="17" t="s">
        <v>749</v>
      </c>
      <c r="B246" s="17" t="s">
        <v>750</v>
      </c>
      <c r="C246" s="2" t="s">
        <v>705</v>
      </c>
      <c r="D246" s="2"/>
    </row>
    <row r="247" spans="1:4" ht="12.75" customHeight="1">
      <c r="A247" s="17" t="s">
        <v>751</v>
      </c>
      <c r="B247" s="17" t="s">
        <v>238</v>
      </c>
      <c r="C247" s="2" t="s">
        <v>705</v>
      </c>
      <c r="D247" s="2"/>
    </row>
    <row r="248" spans="1:4" ht="12.75" customHeight="1">
      <c r="A248" s="17" t="s">
        <v>752</v>
      </c>
      <c r="B248" s="17" t="s">
        <v>753</v>
      </c>
      <c r="C248" s="2" t="s">
        <v>705</v>
      </c>
      <c r="D248" s="2"/>
    </row>
    <row r="249" spans="1:4" ht="12.75" customHeight="1">
      <c r="A249" s="17" t="s">
        <v>754</v>
      </c>
      <c r="B249" s="17" t="s">
        <v>755</v>
      </c>
      <c r="C249" s="2" t="s">
        <v>705</v>
      </c>
      <c r="D249" s="2"/>
    </row>
    <row r="250" spans="1:4" ht="12.75" customHeight="1">
      <c r="A250" s="17" t="s">
        <v>756</v>
      </c>
      <c r="B250" s="17" t="s">
        <v>757</v>
      </c>
      <c r="C250" s="2" t="s">
        <v>705</v>
      </c>
      <c r="D250" s="2"/>
    </row>
    <row r="251" spans="1:4" ht="12.75" customHeight="1">
      <c r="A251" s="17" t="s">
        <v>758</v>
      </c>
      <c r="B251" s="17" t="s">
        <v>759</v>
      </c>
      <c r="C251" s="2" t="s">
        <v>705</v>
      </c>
      <c r="D251" s="2"/>
    </row>
    <row r="252" spans="1:4" ht="12.75" customHeight="1">
      <c r="A252" s="19" t="s">
        <v>760</v>
      </c>
      <c r="B252" s="19" t="s">
        <v>761</v>
      </c>
      <c r="C252" s="2" t="s">
        <v>705</v>
      </c>
      <c r="D252" s="2"/>
    </row>
    <row r="253" spans="1:4" ht="12.75" customHeight="1">
      <c r="A253" s="17" t="s">
        <v>762</v>
      </c>
      <c r="B253" s="17" t="s">
        <v>763</v>
      </c>
      <c r="C253" s="2" t="s">
        <v>705</v>
      </c>
      <c r="D253" s="2"/>
    </row>
    <row r="254" spans="1:4" ht="12.75" customHeight="1">
      <c r="A254" s="17" t="s">
        <v>764</v>
      </c>
      <c r="B254" s="17" t="s">
        <v>765</v>
      </c>
      <c r="C254" s="2" t="s">
        <v>705</v>
      </c>
      <c r="D254" s="2"/>
    </row>
    <row r="255" spans="1:4" ht="12.75" customHeight="1">
      <c r="A255" s="17" t="s">
        <v>766</v>
      </c>
      <c r="B255" s="17" t="s">
        <v>767</v>
      </c>
      <c r="C255" s="2" t="s">
        <v>705</v>
      </c>
      <c r="D255" s="2"/>
    </row>
    <row r="256" spans="1:4" ht="12.75" customHeight="1">
      <c r="A256" s="17" t="s">
        <v>768</v>
      </c>
      <c r="B256" s="17" t="s">
        <v>769</v>
      </c>
      <c r="C256" s="2" t="s">
        <v>705</v>
      </c>
      <c r="D256" s="2"/>
    </row>
    <row r="257" spans="1:4" ht="12.75" customHeight="1">
      <c r="A257" s="17" t="s">
        <v>770</v>
      </c>
      <c r="B257" s="17" t="s">
        <v>771</v>
      </c>
      <c r="C257" s="2" t="s">
        <v>705</v>
      </c>
      <c r="D257" s="2"/>
    </row>
    <row r="258" spans="1:4" ht="12.75" customHeight="1">
      <c r="A258" s="17" t="s">
        <v>772</v>
      </c>
      <c r="B258" s="17" t="s">
        <v>773</v>
      </c>
      <c r="C258" s="2" t="s">
        <v>705</v>
      </c>
      <c r="D258" s="2"/>
    </row>
    <row r="259" spans="1:4" ht="12.75" customHeight="1">
      <c r="A259" s="17" t="s">
        <v>774</v>
      </c>
      <c r="B259" s="17" t="s">
        <v>775</v>
      </c>
      <c r="C259" s="2" t="s">
        <v>705</v>
      </c>
      <c r="D259" s="2"/>
    </row>
    <row r="260" spans="1:4" ht="12.75" customHeight="1">
      <c r="A260" s="19" t="s">
        <v>776</v>
      </c>
      <c r="B260" s="19" t="s">
        <v>777</v>
      </c>
      <c r="C260" s="2" t="s">
        <v>705</v>
      </c>
      <c r="D260" s="2"/>
    </row>
    <row r="261" spans="1:4" ht="12.75" customHeight="1">
      <c r="A261" s="19" t="s">
        <v>778</v>
      </c>
      <c r="B261" s="19" t="s">
        <v>779</v>
      </c>
      <c r="C261" s="2" t="s">
        <v>705</v>
      </c>
      <c r="D261" s="2"/>
    </row>
    <row r="262" spans="1:4" ht="12.75" customHeight="1">
      <c r="A262" s="19" t="s">
        <v>780</v>
      </c>
      <c r="B262" s="19" t="s">
        <v>781</v>
      </c>
      <c r="C262" s="2" t="s">
        <v>705</v>
      </c>
      <c r="D262" s="2"/>
    </row>
    <row r="263" spans="1:4" ht="12.75" customHeight="1">
      <c r="A263" s="19" t="s">
        <v>782</v>
      </c>
      <c r="B263" s="19" t="s">
        <v>783</v>
      </c>
      <c r="C263" s="2" t="s">
        <v>705</v>
      </c>
      <c r="D263" s="2"/>
    </row>
    <row r="264" spans="1:4" ht="12.75" customHeight="1">
      <c r="A264" s="19" t="s">
        <v>784</v>
      </c>
      <c r="B264" s="19" t="s">
        <v>785</v>
      </c>
      <c r="C264" s="2" t="s">
        <v>705</v>
      </c>
      <c r="D264" s="2"/>
    </row>
    <row r="265" spans="1:4" ht="12.75" customHeight="1">
      <c r="A265" s="19" t="s">
        <v>786</v>
      </c>
      <c r="B265" s="19" t="s">
        <v>787</v>
      </c>
      <c r="C265" s="2" t="s">
        <v>705</v>
      </c>
      <c r="D265" s="2"/>
    </row>
    <row r="266" spans="1:4" ht="12.75" customHeight="1">
      <c r="A266" s="19" t="s">
        <v>788</v>
      </c>
      <c r="B266" s="19" t="s">
        <v>789</v>
      </c>
      <c r="C266" s="2" t="s">
        <v>705</v>
      </c>
      <c r="D266" s="2"/>
    </row>
    <row r="267" spans="1:4" ht="12.75" customHeight="1">
      <c r="A267" s="19" t="s">
        <v>790</v>
      </c>
      <c r="B267" s="19" t="s">
        <v>791</v>
      </c>
      <c r="C267" s="2" t="s">
        <v>705</v>
      </c>
      <c r="D267" s="2"/>
    </row>
    <row r="268" spans="1:4" ht="12.75" customHeight="1">
      <c r="A268" s="19" t="s">
        <v>792</v>
      </c>
      <c r="B268" s="19" t="s">
        <v>793</v>
      </c>
      <c r="C268" s="2" t="s">
        <v>705</v>
      </c>
      <c r="D268" s="2"/>
    </row>
    <row r="269" spans="1:4" ht="12.75" customHeight="1">
      <c r="A269" s="19" t="s">
        <v>794</v>
      </c>
      <c r="B269" s="19" t="s">
        <v>795</v>
      </c>
      <c r="C269" s="2" t="s">
        <v>705</v>
      </c>
      <c r="D269" s="2"/>
    </row>
    <row r="270" spans="1:4" ht="12.75" customHeight="1">
      <c r="A270" s="19" t="s">
        <v>796</v>
      </c>
      <c r="B270" s="19" t="s">
        <v>797</v>
      </c>
      <c r="C270" s="2" t="s">
        <v>705</v>
      </c>
      <c r="D270" s="2"/>
    </row>
    <row r="271" spans="1:4" ht="12.75" customHeight="1">
      <c r="A271" s="19" t="s">
        <v>798</v>
      </c>
      <c r="B271" s="19" t="s">
        <v>799</v>
      </c>
      <c r="C271" s="2" t="s">
        <v>705</v>
      </c>
      <c r="D271" s="2"/>
    </row>
    <row r="272" spans="1:4" ht="12.75" customHeight="1">
      <c r="A272" s="19" t="s">
        <v>800</v>
      </c>
      <c r="B272" s="19" t="s">
        <v>801</v>
      </c>
      <c r="C272" s="2" t="s">
        <v>705</v>
      </c>
      <c r="D272" s="2"/>
    </row>
    <row r="273" spans="1:4" ht="12.75" customHeight="1">
      <c r="A273" s="17" t="s">
        <v>802</v>
      </c>
      <c r="B273" s="17" t="s">
        <v>803</v>
      </c>
      <c r="C273" s="2" t="s">
        <v>705</v>
      </c>
      <c r="D273" s="2"/>
    </row>
    <row r="274" spans="1:4" ht="12.75" customHeight="1">
      <c r="A274" s="17" t="s">
        <v>804</v>
      </c>
      <c r="B274" s="17" t="s">
        <v>805</v>
      </c>
      <c r="C274" s="2" t="s">
        <v>705</v>
      </c>
      <c r="D274" s="2"/>
    </row>
    <row r="275" spans="1:4" ht="12.75" customHeight="1">
      <c r="A275" s="19" t="s">
        <v>806</v>
      </c>
      <c r="B275" s="17" t="s">
        <v>807</v>
      </c>
      <c r="C275" s="2" t="s">
        <v>705</v>
      </c>
      <c r="D275" s="2"/>
    </row>
    <row r="276" spans="1:4" ht="12.75" customHeight="1">
      <c r="A276" s="2" t="s">
        <v>808</v>
      </c>
      <c r="B276" s="72" t="s">
        <v>809</v>
      </c>
      <c r="C276" s="2" t="s">
        <v>810</v>
      </c>
      <c r="D276" s="2" t="s">
        <v>313</v>
      </c>
    </row>
    <row r="277" spans="1:4" ht="12.75" customHeight="1">
      <c r="A277" s="2" t="s">
        <v>811</v>
      </c>
      <c r="B277" s="17" t="s">
        <v>27358</v>
      </c>
      <c r="C277" s="2" t="s">
        <v>810</v>
      </c>
      <c r="D277" s="2"/>
    </row>
    <row r="278" spans="1:4" ht="12.75" customHeight="1">
      <c r="A278" s="2" t="s">
        <v>812</v>
      </c>
      <c r="B278" s="2" t="s">
        <v>813</v>
      </c>
      <c r="C278" s="2" t="s">
        <v>810</v>
      </c>
      <c r="D278" s="2"/>
    </row>
    <row r="279" spans="1:4" ht="12.75" customHeight="1">
      <c r="A279" s="33">
        <v>1000</v>
      </c>
      <c r="B279" s="2" t="s">
        <v>814</v>
      </c>
      <c r="C279" s="2" t="s">
        <v>810</v>
      </c>
      <c r="D279" s="2"/>
    </row>
    <row r="280" spans="1:4" ht="12.75" customHeight="1">
      <c r="A280" s="2" t="s">
        <v>815</v>
      </c>
      <c r="B280" s="2" t="s">
        <v>816</v>
      </c>
      <c r="C280" s="2" t="s">
        <v>810</v>
      </c>
      <c r="D280" s="2"/>
    </row>
    <row r="281" spans="1:4" ht="12.75" customHeight="1">
      <c r="A281" s="2" t="s">
        <v>817</v>
      </c>
      <c r="B281" s="2" t="s">
        <v>818</v>
      </c>
      <c r="C281" s="2" t="s">
        <v>810</v>
      </c>
      <c r="D281" s="2"/>
    </row>
    <row r="282" spans="1:4" ht="12.75" customHeight="1">
      <c r="A282" s="2" t="s">
        <v>819</v>
      </c>
      <c r="B282" s="2" t="s">
        <v>820</v>
      </c>
      <c r="C282" s="2" t="s">
        <v>810</v>
      </c>
      <c r="D282" s="2"/>
    </row>
    <row r="283" spans="1:4" ht="12.75" customHeight="1">
      <c r="A283" s="2" t="s">
        <v>821</v>
      </c>
      <c r="B283" s="15" t="s">
        <v>822</v>
      </c>
      <c r="C283" s="2" t="s">
        <v>810</v>
      </c>
      <c r="D283" s="2"/>
    </row>
    <row r="284" spans="1:4" ht="12.75" customHeight="1">
      <c r="A284" s="2" t="s">
        <v>823</v>
      </c>
      <c r="B284" s="2" t="s">
        <v>824</v>
      </c>
      <c r="C284" s="2" t="s">
        <v>810</v>
      </c>
      <c r="D284" s="15"/>
    </row>
    <row r="285" spans="1:4" ht="12.75" customHeight="1">
      <c r="A285" s="2" t="s">
        <v>825</v>
      </c>
      <c r="B285" s="2" t="s">
        <v>826</v>
      </c>
      <c r="C285" s="2" t="s">
        <v>810</v>
      </c>
      <c r="D285" s="15"/>
    </row>
    <row r="286" spans="1:4" ht="12.75" customHeight="1">
      <c r="A286" s="2" t="s">
        <v>827</v>
      </c>
      <c r="B286" s="2" t="s">
        <v>828</v>
      </c>
      <c r="C286" s="2" t="s">
        <v>810</v>
      </c>
      <c r="D286" s="2"/>
    </row>
    <row r="287" spans="1:4" ht="12.75" customHeight="1">
      <c r="A287" s="2" t="s">
        <v>829</v>
      </c>
      <c r="B287" s="15" t="s">
        <v>830</v>
      </c>
      <c r="C287" s="2" t="s">
        <v>810</v>
      </c>
      <c r="D287" s="2"/>
    </row>
    <row r="288" spans="1:4" ht="12.75" customHeight="1">
      <c r="A288" s="2" t="s">
        <v>831</v>
      </c>
      <c r="B288" s="2" t="s">
        <v>832</v>
      </c>
      <c r="C288" s="2" t="s">
        <v>810</v>
      </c>
      <c r="D288" s="2"/>
    </row>
    <row r="289" spans="1:4" ht="12.75" customHeight="1">
      <c r="A289" s="2" t="s">
        <v>833</v>
      </c>
      <c r="B289" s="15" t="s">
        <v>834</v>
      </c>
      <c r="C289" s="2" t="s">
        <v>810</v>
      </c>
      <c r="D289" s="2"/>
    </row>
    <row r="290" spans="1:4" ht="12.75" customHeight="1">
      <c r="A290" s="2" t="s">
        <v>835</v>
      </c>
      <c r="B290" s="15" t="s">
        <v>836</v>
      </c>
      <c r="C290" s="2" t="s">
        <v>810</v>
      </c>
      <c r="D290" s="2"/>
    </row>
    <row r="291" spans="1:4" ht="12.75" customHeight="1">
      <c r="A291" s="2" t="s">
        <v>837</v>
      </c>
      <c r="B291" s="15" t="s">
        <v>838</v>
      </c>
      <c r="C291" s="2" t="s">
        <v>810</v>
      </c>
      <c r="D291" s="2"/>
    </row>
    <row r="292" spans="1:4" ht="12.75" customHeight="1">
      <c r="A292" s="2" t="s">
        <v>839</v>
      </c>
      <c r="B292" s="2" t="s">
        <v>840</v>
      </c>
      <c r="C292" s="2" t="s">
        <v>810</v>
      </c>
      <c r="D292" s="2"/>
    </row>
    <row r="293" spans="1:4" ht="12.75" customHeight="1">
      <c r="A293" s="2" t="s">
        <v>841</v>
      </c>
      <c r="B293" s="2" t="s">
        <v>842</v>
      </c>
      <c r="C293" s="2" t="s">
        <v>810</v>
      </c>
      <c r="D293" s="2"/>
    </row>
    <row r="294" spans="1:4" ht="12.75" customHeight="1">
      <c r="A294" s="2" t="s">
        <v>843</v>
      </c>
      <c r="B294" s="2" t="s">
        <v>844</v>
      </c>
      <c r="C294" s="2" t="s">
        <v>810</v>
      </c>
      <c r="D294" s="2"/>
    </row>
    <row r="295" spans="1:4" ht="12.75" customHeight="1">
      <c r="A295" s="2" t="s">
        <v>845</v>
      </c>
      <c r="B295" s="2" t="s">
        <v>846</v>
      </c>
      <c r="C295" s="2" t="s">
        <v>810</v>
      </c>
      <c r="D295" s="2"/>
    </row>
    <row r="296" spans="1:4" ht="12.75" customHeight="1">
      <c r="A296" s="2" t="s">
        <v>847</v>
      </c>
      <c r="B296" s="2" t="s">
        <v>848</v>
      </c>
      <c r="C296" s="2" t="s">
        <v>810</v>
      </c>
      <c r="D296" s="2"/>
    </row>
    <row r="297" spans="1:4" ht="12.75" customHeight="1">
      <c r="A297" s="33" t="s">
        <v>849</v>
      </c>
      <c r="B297" s="2" t="s">
        <v>850</v>
      </c>
      <c r="C297" s="2" t="s">
        <v>810</v>
      </c>
      <c r="D297" s="2" t="s">
        <v>851</v>
      </c>
    </row>
    <row r="298" spans="1:4" ht="12.75" customHeight="1">
      <c r="A298" s="2" t="s">
        <v>852</v>
      </c>
      <c r="B298" s="2" t="s">
        <v>853</v>
      </c>
      <c r="C298" s="2" t="s">
        <v>810</v>
      </c>
      <c r="D298" s="2"/>
    </row>
    <row r="299" spans="1:4" ht="12.75" customHeight="1">
      <c r="A299" s="2" t="s">
        <v>854</v>
      </c>
      <c r="B299" s="2" t="s">
        <v>855</v>
      </c>
      <c r="C299" s="2" t="s">
        <v>810</v>
      </c>
      <c r="D299" s="2"/>
    </row>
    <row r="300" spans="1:4" ht="12.75" customHeight="1">
      <c r="A300" s="2" t="s">
        <v>856</v>
      </c>
      <c r="B300" s="2" t="s">
        <v>857</v>
      </c>
      <c r="C300" s="2" t="s">
        <v>810</v>
      </c>
      <c r="D300" s="2"/>
    </row>
    <row r="301" spans="1:4" ht="12.75" customHeight="1">
      <c r="A301" s="2" t="s">
        <v>858</v>
      </c>
      <c r="B301" s="2" t="s">
        <v>859</v>
      </c>
      <c r="C301" s="2" t="s">
        <v>810</v>
      </c>
      <c r="D301" s="2"/>
    </row>
    <row r="302" spans="1:4" ht="12.75" customHeight="1">
      <c r="A302" s="21" t="s">
        <v>860</v>
      </c>
      <c r="B302" s="21" t="s">
        <v>861</v>
      </c>
      <c r="C302" s="2" t="s">
        <v>862</v>
      </c>
      <c r="D302" s="2"/>
    </row>
    <row r="303" spans="1:4" ht="12.75" customHeight="1">
      <c r="A303" s="21" t="s">
        <v>863</v>
      </c>
      <c r="B303" s="21" t="s">
        <v>864</v>
      </c>
      <c r="C303" s="2" t="s">
        <v>862</v>
      </c>
      <c r="D303" s="2"/>
    </row>
    <row r="304" spans="1:4" ht="12.75" customHeight="1">
      <c r="A304" s="21" t="s">
        <v>865</v>
      </c>
      <c r="B304" s="21" t="s">
        <v>866</v>
      </c>
      <c r="C304" s="2" t="s">
        <v>862</v>
      </c>
      <c r="D304" s="2"/>
    </row>
    <row r="305" spans="1:4" ht="12.75" customHeight="1">
      <c r="A305" s="21" t="s">
        <v>867</v>
      </c>
      <c r="B305" s="21" t="s">
        <v>868</v>
      </c>
      <c r="C305" s="2" t="s">
        <v>862</v>
      </c>
      <c r="D305" s="2"/>
    </row>
    <row r="306" spans="1:4" ht="12.75" customHeight="1">
      <c r="A306" s="21" t="s">
        <v>869</v>
      </c>
      <c r="B306" s="21" t="s">
        <v>870</v>
      </c>
      <c r="C306" s="2" t="s">
        <v>862</v>
      </c>
      <c r="D306" s="2"/>
    </row>
    <row r="307" spans="1:4" ht="12.75" customHeight="1">
      <c r="A307" s="21" t="s">
        <v>871</v>
      </c>
      <c r="B307" s="21" t="s">
        <v>872</v>
      </c>
      <c r="C307" s="2" t="s">
        <v>862</v>
      </c>
      <c r="D307" s="2"/>
    </row>
    <row r="308" spans="1:4" ht="12.75" customHeight="1">
      <c r="A308" s="21" t="s">
        <v>873</v>
      </c>
      <c r="B308" s="21" t="s">
        <v>874</v>
      </c>
      <c r="C308" s="2" t="s">
        <v>862</v>
      </c>
      <c r="D308" s="2"/>
    </row>
    <row r="309" spans="1:4" ht="12.75" customHeight="1">
      <c r="A309" s="21" t="s">
        <v>875</v>
      </c>
      <c r="B309" s="21" t="s">
        <v>876</v>
      </c>
      <c r="C309" s="2" t="s">
        <v>862</v>
      </c>
      <c r="D309" s="2"/>
    </row>
    <row r="310" spans="1:4" ht="12.75" customHeight="1">
      <c r="A310" s="21" t="s">
        <v>877</v>
      </c>
      <c r="B310" s="21" t="s">
        <v>878</v>
      </c>
      <c r="C310" s="2" t="s">
        <v>862</v>
      </c>
      <c r="D310" s="2"/>
    </row>
    <row r="311" spans="1:4" ht="12.75" customHeight="1">
      <c r="A311" s="21" t="s">
        <v>879</v>
      </c>
      <c r="B311" s="21" t="s">
        <v>880</v>
      </c>
      <c r="C311" s="2" t="s">
        <v>862</v>
      </c>
      <c r="D311" s="2"/>
    </row>
    <row r="312" spans="1:4" ht="12.75" customHeight="1">
      <c r="A312" s="21" t="s">
        <v>881</v>
      </c>
      <c r="B312" s="21" t="s">
        <v>882</v>
      </c>
      <c r="C312" s="2" t="s">
        <v>862</v>
      </c>
      <c r="D312" s="2"/>
    </row>
    <row r="313" spans="1:4" ht="12.75" customHeight="1">
      <c r="A313" s="21" t="s">
        <v>883</v>
      </c>
      <c r="B313" s="21" t="s">
        <v>884</v>
      </c>
      <c r="C313" s="2" t="s">
        <v>862</v>
      </c>
      <c r="D313" s="2"/>
    </row>
    <row r="314" spans="1:4" ht="12.75" customHeight="1">
      <c r="A314" s="21" t="s">
        <v>885</v>
      </c>
      <c r="B314" s="21" t="s">
        <v>886</v>
      </c>
      <c r="C314" s="2" t="s">
        <v>862</v>
      </c>
      <c r="D314" s="2"/>
    </row>
    <row r="315" spans="1:4" ht="12.75" customHeight="1">
      <c r="A315" s="21" t="s">
        <v>887</v>
      </c>
      <c r="B315" s="21" t="s">
        <v>888</v>
      </c>
      <c r="C315" s="2" t="s">
        <v>862</v>
      </c>
      <c r="D315" s="2"/>
    </row>
    <row r="316" spans="1:4" ht="12.75" customHeight="1">
      <c r="A316" s="21" t="s">
        <v>889</v>
      </c>
      <c r="B316" s="21" t="s">
        <v>890</v>
      </c>
      <c r="C316" s="2" t="s">
        <v>862</v>
      </c>
      <c r="D316" s="2"/>
    </row>
    <row r="317" spans="1:4" ht="12.75" customHeight="1">
      <c r="A317" s="21" t="s">
        <v>891</v>
      </c>
      <c r="B317" s="21" t="s">
        <v>892</v>
      </c>
      <c r="C317" s="2" t="s">
        <v>862</v>
      </c>
      <c r="D317" s="2"/>
    </row>
    <row r="318" spans="1:4" ht="12.75" customHeight="1">
      <c r="A318" s="21" t="s">
        <v>893</v>
      </c>
      <c r="B318" s="21" t="s">
        <v>894</v>
      </c>
      <c r="C318" s="2" t="s">
        <v>862</v>
      </c>
      <c r="D318" s="2"/>
    </row>
    <row r="319" spans="1:4" ht="12.75" customHeight="1">
      <c r="A319" s="21" t="s">
        <v>895</v>
      </c>
      <c r="B319" s="21" t="s">
        <v>896</v>
      </c>
      <c r="C319" s="2" t="s">
        <v>862</v>
      </c>
      <c r="D319" s="2"/>
    </row>
    <row r="320" spans="1:4" ht="12.75" customHeight="1">
      <c r="A320" s="21" t="s">
        <v>897</v>
      </c>
      <c r="B320" s="21" t="s">
        <v>898</v>
      </c>
      <c r="C320" s="2" t="s">
        <v>862</v>
      </c>
      <c r="D320" s="2"/>
    </row>
    <row r="321" spans="1:4" ht="12.75" customHeight="1">
      <c r="A321" s="21" t="s">
        <v>899</v>
      </c>
      <c r="B321" s="21" t="s">
        <v>900</v>
      </c>
      <c r="C321" s="2" t="s">
        <v>111</v>
      </c>
      <c r="D321" s="2"/>
    </row>
    <row r="322" spans="1:4" ht="12.75" customHeight="1">
      <c r="A322" s="21" t="s">
        <v>901</v>
      </c>
      <c r="B322" s="21" t="s">
        <v>902</v>
      </c>
      <c r="C322" s="2" t="s">
        <v>903</v>
      </c>
      <c r="D322" s="2"/>
    </row>
    <row r="323" spans="1:4" ht="12.75" customHeight="1">
      <c r="A323" s="2" t="s">
        <v>904</v>
      </c>
      <c r="B323" s="2" t="s">
        <v>905</v>
      </c>
      <c r="C323" s="2" t="s">
        <v>906</v>
      </c>
      <c r="D323" s="2" t="s">
        <v>6</v>
      </c>
    </row>
    <row r="324" spans="1:4" ht="12.75" customHeight="1">
      <c r="A324" s="2" t="s">
        <v>907</v>
      </c>
      <c r="B324" s="2" t="s">
        <v>908</v>
      </c>
      <c r="C324" s="2" t="s">
        <v>909</v>
      </c>
      <c r="D324" s="2" t="s">
        <v>6</v>
      </c>
    </row>
    <row r="325" spans="1:4" ht="12.75" customHeight="1">
      <c r="A325" s="2" t="s">
        <v>910</v>
      </c>
      <c r="B325" s="2" t="s">
        <v>911</v>
      </c>
      <c r="C325" s="2" t="s">
        <v>912</v>
      </c>
      <c r="D325" s="2" t="s">
        <v>6</v>
      </c>
    </row>
    <row r="326" spans="1:4" ht="12.75" customHeight="1">
      <c r="A326" s="2" t="s">
        <v>913</v>
      </c>
      <c r="B326" s="2" t="s">
        <v>914</v>
      </c>
      <c r="C326" s="2" t="s">
        <v>915</v>
      </c>
      <c r="D326" s="2" t="s">
        <v>6</v>
      </c>
    </row>
    <row r="327" spans="1:4" ht="12.75" customHeight="1">
      <c r="A327" s="2" t="s">
        <v>916</v>
      </c>
      <c r="B327" s="2" t="s">
        <v>32147</v>
      </c>
      <c r="C327" s="2" t="s">
        <v>912</v>
      </c>
      <c r="D327" s="2" t="s">
        <v>6</v>
      </c>
    </row>
    <row r="328" spans="1:4" ht="12.75" customHeight="1">
      <c r="A328" s="2" t="s">
        <v>917</v>
      </c>
      <c r="B328" s="2" t="s">
        <v>32146</v>
      </c>
      <c r="C328" s="2" t="s">
        <v>912</v>
      </c>
      <c r="D328" s="2" t="s">
        <v>6</v>
      </c>
    </row>
    <row r="329" spans="1:4" ht="12.75" customHeight="1">
      <c r="A329" s="2" t="s">
        <v>918</v>
      </c>
      <c r="B329" s="2" t="s">
        <v>32148</v>
      </c>
      <c r="C329" s="2" t="s">
        <v>912</v>
      </c>
      <c r="D329" s="2" t="s">
        <v>6</v>
      </c>
    </row>
    <row r="330" spans="1:4" ht="12.75" customHeight="1">
      <c r="A330" s="2" t="s">
        <v>919</v>
      </c>
      <c r="B330" s="2" t="s">
        <v>920</v>
      </c>
      <c r="C330" s="2" t="s">
        <v>921</v>
      </c>
      <c r="D330" s="2" t="s">
        <v>6</v>
      </c>
    </row>
    <row r="331" spans="1:4" ht="12.75" customHeight="1">
      <c r="A331" s="2" t="s">
        <v>922</v>
      </c>
      <c r="B331" s="2" t="s">
        <v>923</v>
      </c>
      <c r="C331" s="2" t="s">
        <v>909</v>
      </c>
      <c r="D331" s="2" t="s">
        <v>6</v>
      </c>
    </row>
    <row r="332" spans="1:4" ht="12.75" customHeight="1">
      <c r="A332" s="2" t="s">
        <v>924</v>
      </c>
      <c r="B332" s="2" t="s">
        <v>925</v>
      </c>
      <c r="C332" s="2" t="s">
        <v>912</v>
      </c>
      <c r="D332" s="2" t="s">
        <v>6</v>
      </c>
    </row>
    <row r="333" spans="1:4" ht="12.75" customHeight="1">
      <c r="A333" s="2" t="s">
        <v>926</v>
      </c>
      <c r="B333" s="2" t="s">
        <v>927</v>
      </c>
      <c r="C333" s="2" t="s">
        <v>909</v>
      </c>
      <c r="D333" s="2" t="s">
        <v>6</v>
      </c>
    </row>
    <row r="334" spans="1:4" ht="12.75" customHeight="1">
      <c r="A334" s="2" t="s">
        <v>928</v>
      </c>
      <c r="B334" s="2" t="s">
        <v>929</v>
      </c>
      <c r="C334" s="2" t="s">
        <v>930</v>
      </c>
      <c r="D334" s="2" t="s">
        <v>6</v>
      </c>
    </row>
    <row r="335" spans="1:4" ht="12.75" customHeight="1">
      <c r="A335" s="2" t="s">
        <v>931</v>
      </c>
      <c r="B335" s="2" t="s">
        <v>932</v>
      </c>
      <c r="C335" s="2" t="s">
        <v>915</v>
      </c>
      <c r="D335" s="2" t="s">
        <v>6</v>
      </c>
    </row>
    <row r="336" spans="1:4" ht="12.75" customHeight="1">
      <c r="A336" s="2" t="s">
        <v>933</v>
      </c>
      <c r="B336" s="2" t="s">
        <v>934</v>
      </c>
      <c r="C336" s="2" t="s">
        <v>915</v>
      </c>
      <c r="D336" s="2" t="s">
        <v>6</v>
      </c>
    </row>
    <row r="337" spans="1:4" ht="12.75" customHeight="1">
      <c r="A337" s="2" t="s">
        <v>935</v>
      </c>
      <c r="B337" s="2" t="s">
        <v>936</v>
      </c>
      <c r="C337" s="2" t="s">
        <v>909</v>
      </c>
      <c r="D337" s="2" t="s">
        <v>6</v>
      </c>
    </row>
    <row r="338" spans="1:4" ht="12.75" customHeight="1">
      <c r="A338" s="2" t="s">
        <v>937</v>
      </c>
      <c r="B338" s="2" t="s">
        <v>938</v>
      </c>
      <c r="C338" s="2" t="s">
        <v>906</v>
      </c>
      <c r="D338" s="2" t="s">
        <v>6</v>
      </c>
    </row>
    <row r="339" spans="1:4" ht="12.75" customHeight="1">
      <c r="A339" s="2" t="s">
        <v>939</v>
      </c>
      <c r="B339" s="2" t="s">
        <v>940</v>
      </c>
      <c r="C339" s="2" t="s">
        <v>906</v>
      </c>
      <c r="D339" s="2" t="s">
        <v>6</v>
      </c>
    </row>
    <row r="340" spans="1:4" ht="12.75" customHeight="1">
      <c r="A340" s="2" t="s">
        <v>941</v>
      </c>
      <c r="B340" s="2" t="s">
        <v>942</v>
      </c>
      <c r="C340" s="2" t="s">
        <v>906</v>
      </c>
      <c r="D340" s="2" t="s">
        <v>6</v>
      </c>
    </row>
    <row r="341" spans="1:4" ht="12.75" customHeight="1">
      <c r="A341" s="2" t="s">
        <v>943</v>
      </c>
      <c r="B341" s="2" t="s">
        <v>944</v>
      </c>
      <c r="C341" s="2" t="s">
        <v>915</v>
      </c>
      <c r="D341" s="2" t="s">
        <v>6</v>
      </c>
    </row>
    <row r="342" spans="1:4" ht="12.75" customHeight="1">
      <c r="A342" s="2" t="s">
        <v>945</v>
      </c>
      <c r="B342" s="2" t="s">
        <v>946</v>
      </c>
      <c r="C342" s="2" t="s">
        <v>915</v>
      </c>
      <c r="D342" s="2" t="s">
        <v>6</v>
      </c>
    </row>
    <row r="343" spans="1:4" ht="12.75" customHeight="1">
      <c r="A343" s="2" t="s">
        <v>947</v>
      </c>
      <c r="B343" s="2" t="s">
        <v>948</v>
      </c>
      <c r="C343" s="2" t="s">
        <v>915</v>
      </c>
      <c r="D343" s="2" t="s">
        <v>6</v>
      </c>
    </row>
    <row r="344" spans="1:4" ht="12.75" customHeight="1">
      <c r="A344" s="2" t="s">
        <v>949</v>
      </c>
      <c r="B344" s="2" t="s">
        <v>950</v>
      </c>
      <c r="C344" s="2" t="s">
        <v>915</v>
      </c>
      <c r="D344" s="2" t="s">
        <v>6</v>
      </c>
    </row>
    <row r="345" spans="1:4" ht="12.75" customHeight="1">
      <c r="A345" s="2" t="s">
        <v>951</v>
      </c>
      <c r="B345" s="2" t="s">
        <v>952</v>
      </c>
      <c r="C345" s="2" t="s">
        <v>915</v>
      </c>
      <c r="D345" s="2" t="s">
        <v>6</v>
      </c>
    </row>
    <row r="346" spans="1:4" ht="12.75" customHeight="1">
      <c r="A346" s="2" t="s">
        <v>953</v>
      </c>
      <c r="B346" s="2" t="s">
        <v>954</v>
      </c>
      <c r="C346" s="2" t="s">
        <v>915</v>
      </c>
      <c r="D346" s="2" t="s">
        <v>6</v>
      </c>
    </row>
    <row r="347" spans="1:4" ht="12.75" customHeight="1">
      <c r="A347" s="2" t="s">
        <v>955</v>
      </c>
      <c r="B347" s="2" t="s">
        <v>956</v>
      </c>
      <c r="C347" s="2" t="s">
        <v>915</v>
      </c>
      <c r="D347" s="2" t="s">
        <v>6</v>
      </c>
    </row>
    <row r="348" spans="1:4" ht="12.75" customHeight="1">
      <c r="A348" s="2" t="s">
        <v>957</v>
      </c>
      <c r="B348" s="2" t="s">
        <v>958</v>
      </c>
      <c r="C348" s="2" t="s">
        <v>915</v>
      </c>
      <c r="D348" s="2" t="s">
        <v>6</v>
      </c>
    </row>
    <row r="349" spans="1:4" ht="12.75" customHeight="1">
      <c r="A349" s="2" t="s">
        <v>959</v>
      </c>
      <c r="B349" s="2" t="s">
        <v>960</v>
      </c>
      <c r="C349" s="2" t="s">
        <v>915</v>
      </c>
      <c r="D349" s="2" t="s">
        <v>6</v>
      </c>
    </row>
    <row r="350" spans="1:4" ht="12.75" customHeight="1">
      <c r="A350" s="2" t="s">
        <v>961</v>
      </c>
      <c r="B350" s="2" t="s">
        <v>962</v>
      </c>
      <c r="C350" s="2" t="s">
        <v>915</v>
      </c>
      <c r="D350" s="2" t="s">
        <v>6</v>
      </c>
    </row>
    <row r="351" spans="1:4" ht="12.75" customHeight="1">
      <c r="A351" s="2" t="s">
        <v>963</v>
      </c>
      <c r="B351" s="2" t="s">
        <v>964</v>
      </c>
      <c r="C351" s="2" t="s">
        <v>915</v>
      </c>
      <c r="D351" s="2" t="s">
        <v>6</v>
      </c>
    </row>
    <row r="352" spans="1:4" ht="12.75" customHeight="1">
      <c r="A352" s="2" t="s">
        <v>965</v>
      </c>
      <c r="B352" s="2" t="s">
        <v>966</v>
      </c>
      <c r="C352" s="2" t="s">
        <v>915</v>
      </c>
      <c r="D352" s="2" t="s">
        <v>6</v>
      </c>
    </row>
    <row r="353" spans="1:4" ht="12.75" customHeight="1">
      <c r="A353" s="2" t="s">
        <v>967</v>
      </c>
      <c r="B353" s="2" t="s">
        <v>968</v>
      </c>
      <c r="C353" s="2" t="s">
        <v>915</v>
      </c>
      <c r="D353" s="2" t="s">
        <v>6</v>
      </c>
    </row>
    <row r="354" spans="1:4" ht="12.75" customHeight="1">
      <c r="A354" s="2" t="s">
        <v>969</v>
      </c>
      <c r="B354" s="2" t="s">
        <v>970</v>
      </c>
      <c r="C354" s="2" t="s">
        <v>915</v>
      </c>
      <c r="D354" s="2" t="s">
        <v>6</v>
      </c>
    </row>
    <row r="355" spans="1:4" ht="12.75" customHeight="1">
      <c r="A355" s="2" t="s">
        <v>971</v>
      </c>
      <c r="B355" s="2" t="s">
        <v>972</v>
      </c>
      <c r="C355" s="2" t="s">
        <v>915</v>
      </c>
      <c r="D355" s="2" t="s">
        <v>6</v>
      </c>
    </row>
    <row r="356" spans="1:4" ht="12.75" customHeight="1">
      <c r="A356" s="2" t="s">
        <v>973</v>
      </c>
      <c r="B356" s="2" t="s">
        <v>974</v>
      </c>
      <c r="C356" s="2" t="s">
        <v>915</v>
      </c>
      <c r="D356" s="2" t="s">
        <v>6</v>
      </c>
    </row>
    <row r="357" spans="1:4" ht="12.75" customHeight="1">
      <c r="A357" s="2" t="s">
        <v>975</v>
      </c>
      <c r="B357" s="2" t="s">
        <v>976</v>
      </c>
      <c r="C357" s="2" t="s">
        <v>915</v>
      </c>
      <c r="D357" s="2" t="s">
        <v>6</v>
      </c>
    </row>
    <row r="358" spans="1:4" ht="12.75" customHeight="1">
      <c r="A358" s="2" t="s">
        <v>977</v>
      </c>
      <c r="B358" s="2" t="s">
        <v>978</v>
      </c>
      <c r="C358" s="2" t="s">
        <v>915</v>
      </c>
      <c r="D358" s="2" t="s">
        <v>6</v>
      </c>
    </row>
    <row r="359" spans="1:4" ht="12.75" customHeight="1">
      <c r="A359" s="2" t="s">
        <v>979</v>
      </c>
      <c r="B359" s="2" t="s">
        <v>980</v>
      </c>
      <c r="C359" s="2" t="s">
        <v>915</v>
      </c>
      <c r="D359" s="2" t="s">
        <v>6</v>
      </c>
    </row>
    <row r="360" spans="1:4" ht="12.75" customHeight="1">
      <c r="A360" s="2" t="s">
        <v>981</v>
      </c>
      <c r="B360" s="2" t="s">
        <v>982</v>
      </c>
      <c r="C360" s="2" t="s">
        <v>915</v>
      </c>
      <c r="D360" s="2" t="s">
        <v>6</v>
      </c>
    </row>
    <row r="361" spans="1:4" ht="12.75" customHeight="1">
      <c r="A361" s="2" t="s">
        <v>983</v>
      </c>
      <c r="B361" s="2" t="s">
        <v>984</v>
      </c>
      <c r="C361" s="2" t="s">
        <v>915</v>
      </c>
      <c r="D361" s="2" t="s">
        <v>6</v>
      </c>
    </row>
    <row r="362" spans="1:4" ht="12.75" customHeight="1">
      <c r="A362" s="2" t="s">
        <v>985</v>
      </c>
      <c r="B362" s="2" t="s">
        <v>986</v>
      </c>
      <c r="C362" s="2" t="s">
        <v>906</v>
      </c>
      <c r="D362" s="2" t="s">
        <v>6</v>
      </c>
    </row>
    <row r="363" spans="1:4" ht="12.75" customHeight="1">
      <c r="A363" s="2" t="s">
        <v>987</v>
      </c>
      <c r="B363" s="2" t="s">
        <v>988</v>
      </c>
      <c r="C363" s="2" t="s">
        <v>915</v>
      </c>
      <c r="D363" s="2" t="s">
        <v>6</v>
      </c>
    </row>
    <row r="364" spans="1:4" ht="12.75" customHeight="1">
      <c r="A364" s="2" t="s">
        <v>989</v>
      </c>
      <c r="B364" s="2" t="s">
        <v>990</v>
      </c>
      <c r="C364" s="2" t="s">
        <v>915</v>
      </c>
      <c r="D364" s="2" t="s">
        <v>6</v>
      </c>
    </row>
    <row r="365" spans="1:4" ht="12.75" customHeight="1">
      <c r="A365" s="2" t="s">
        <v>991</v>
      </c>
      <c r="B365" s="2" t="s">
        <v>992</v>
      </c>
      <c r="C365" s="2" t="s">
        <v>915</v>
      </c>
      <c r="D365" s="2" t="s">
        <v>6</v>
      </c>
    </row>
    <row r="366" spans="1:4" ht="12.75" customHeight="1">
      <c r="A366" s="2" t="s">
        <v>993</v>
      </c>
      <c r="B366" s="2" t="s">
        <v>994</v>
      </c>
      <c r="C366" s="2" t="s">
        <v>915</v>
      </c>
      <c r="D366" s="2" t="s">
        <v>6</v>
      </c>
    </row>
    <row r="367" spans="1:4" ht="12.75" customHeight="1">
      <c r="A367" s="2" t="s">
        <v>995</v>
      </c>
      <c r="B367" s="2" t="s">
        <v>996</v>
      </c>
      <c r="C367" s="2" t="s">
        <v>915</v>
      </c>
      <c r="D367" s="2" t="s">
        <v>6</v>
      </c>
    </row>
    <row r="368" spans="1:4" ht="12.75" customHeight="1">
      <c r="A368" s="2" t="s">
        <v>997</v>
      </c>
      <c r="B368" s="2" t="s">
        <v>998</v>
      </c>
      <c r="C368" s="2" t="s">
        <v>915</v>
      </c>
      <c r="D368" s="2" t="s">
        <v>6</v>
      </c>
    </row>
    <row r="369" spans="1:4" ht="12.75" customHeight="1">
      <c r="A369" s="2" t="s">
        <v>999</v>
      </c>
      <c r="B369" s="2" t="s">
        <v>1000</v>
      </c>
      <c r="C369" s="2" t="s">
        <v>915</v>
      </c>
      <c r="D369" s="2" t="s">
        <v>6</v>
      </c>
    </row>
    <row r="370" spans="1:4" ht="12.75" customHeight="1">
      <c r="A370" s="2" t="s">
        <v>1001</v>
      </c>
      <c r="B370" s="2" t="s">
        <v>1002</v>
      </c>
      <c r="C370" s="2" t="s">
        <v>906</v>
      </c>
      <c r="D370" s="2" t="s">
        <v>6</v>
      </c>
    </row>
    <row r="371" spans="1:4" ht="12.75" customHeight="1">
      <c r="A371" s="2" t="s">
        <v>1003</v>
      </c>
      <c r="B371" s="2" t="s">
        <v>1004</v>
      </c>
      <c r="C371" s="2" t="s">
        <v>1005</v>
      </c>
      <c r="D371" s="2" t="s">
        <v>6</v>
      </c>
    </row>
    <row r="372" spans="1:4" ht="12.75" customHeight="1">
      <c r="A372" s="2" t="s">
        <v>1006</v>
      </c>
      <c r="B372" s="2" t="s">
        <v>1007</v>
      </c>
      <c r="C372" s="2" t="s">
        <v>909</v>
      </c>
      <c r="D372" s="2" t="s">
        <v>6</v>
      </c>
    </row>
    <row r="373" spans="1:4" ht="12.75" customHeight="1">
      <c r="A373" s="2" t="s">
        <v>1008</v>
      </c>
      <c r="B373" s="2" t="s">
        <v>1009</v>
      </c>
      <c r="C373" s="2" t="s">
        <v>915</v>
      </c>
      <c r="D373" s="2" t="s">
        <v>6</v>
      </c>
    </row>
    <row r="374" spans="1:4" ht="12.75" customHeight="1">
      <c r="A374" s="2" t="s">
        <v>1010</v>
      </c>
      <c r="B374" s="2" t="s">
        <v>1011</v>
      </c>
      <c r="C374" s="2" t="s">
        <v>915</v>
      </c>
      <c r="D374" s="2" t="s">
        <v>6</v>
      </c>
    </row>
    <row r="375" spans="1:4" ht="12.75" customHeight="1">
      <c r="A375" s="2" t="s">
        <v>1012</v>
      </c>
      <c r="B375" s="2" t="s">
        <v>1013</v>
      </c>
      <c r="C375" s="2" t="s">
        <v>915</v>
      </c>
      <c r="D375" s="2" t="s">
        <v>6</v>
      </c>
    </row>
    <row r="376" spans="1:4" ht="12.75" customHeight="1">
      <c r="A376" s="2" t="s">
        <v>1014</v>
      </c>
      <c r="B376" s="2" t="s">
        <v>1015</v>
      </c>
      <c r="C376" s="2" t="s">
        <v>915</v>
      </c>
      <c r="D376" s="2" t="s">
        <v>6</v>
      </c>
    </row>
    <row r="377" spans="1:4" ht="12.75" customHeight="1">
      <c r="A377" s="2" t="s">
        <v>1016</v>
      </c>
      <c r="B377" s="2" t="s">
        <v>1017</v>
      </c>
      <c r="C377" s="2" t="s">
        <v>1005</v>
      </c>
      <c r="D377" s="2" t="s">
        <v>6</v>
      </c>
    </row>
    <row r="378" spans="1:4" ht="12.75" customHeight="1">
      <c r="A378" s="2" t="s">
        <v>1018</v>
      </c>
      <c r="B378" s="2" t="s">
        <v>1019</v>
      </c>
      <c r="C378" s="2" t="s">
        <v>1005</v>
      </c>
      <c r="D378" s="2" t="s">
        <v>6</v>
      </c>
    </row>
    <row r="379" spans="1:4" ht="12.75" customHeight="1">
      <c r="A379" s="2" t="s">
        <v>1020</v>
      </c>
      <c r="B379" s="2" t="s">
        <v>1021</v>
      </c>
      <c r="C379" s="2" t="s">
        <v>1005</v>
      </c>
      <c r="D379" s="2" t="s">
        <v>6</v>
      </c>
    </row>
    <row r="380" spans="1:4" ht="12.75" customHeight="1">
      <c r="A380" s="2" t="s">
        <v>1022</v>
      </c>
      <c r="B380" s="2" t="s">
        <v>1023</v>
      </c>
      <c r="C380" s="2" t="s">
        <v>1005</v>
      </c>
      <c r="D380" s="2" t="s">
        <v>6</v>
      </c>
    </row>
    <row r="381" spans="1:4" ht="12.75" customHeight="1">
      <c r="A381" s="2" t="s">
        <v>1024</v>
      </c>
      <c r="B381" s="2" t="s">
        <v>1025</v>
      </c>
      <c r="C381" s="2" t="s">
        <v>1005</v>
      </c>
      <c r="D381" s="2" t="s">
        <v>6</v>
      </c>
    </row>
    <row r="382" spans="1:4" ht="12.75" customHeight="1">
      <c r="A382" s="2" t="s">
        <v>1026</v>
      </c>
      <c r="B382" s="2" t="s">
        <v>1027</v>
      </c>
      <c r="C382" s="2" t="s">
        <v>1005</v>
      </c>
      <c r="D382" s="2" t="s">
        <v>6</v>
      </c>
    </row>
    <row r="383" spans="1:4" ht="12.75" customHeight="1">
      <c r="A383" s="2" t="s">
        <v>1028</v>
      </c>
      <c r="B383" s="2" t="s">
        <v>1029</v>
      </c>
      <c r="C383" s="2" t="s">
        <v>1005</v>
      </c>
      <c r="D383" s="2" t="s">
        <v>6</v>
      </c>
    </row>
    <row r="384" spans="1:4" ht="12.75" customHeight="1">
      <c r="A384" s="2" t="s">
        <v>1030</v>
      </c>
      <c r="B384" s="2" t="s">
        <v>1031</v>
      </c>
      <c r="C384" s="2" t="s">
        <v>1005</v>
      </c>
      <c r="D384" s="2" t="s">
        <v>6</v>
      </c>
    </row>
    <row r="385" spans="1:4" ht="12.75" customHeight="1">
      <c r="A385" s="2" t="s">
        <v>1032</v>
      </c>
      <c r="B385" s="2" t="s">
        <v>1033</v>
      </c>
      <c r="C385" s="2" t="s">
        <v>1005</v>
      </c>
      <c r="D385" s="2" t="s">
        <v>6</v>
      </c>
    </row>
    <row r="386" spans="1:4" ht="12.75" customHeight="1">
      <c r="A386" s="2" t="s">
        <v>1034</v>
      </c>
      <c r="B386" s="2" t="s">
        <v>1035</v>
      </c>
      <c r="C386" s="2" t="s">
        <v>1005</v>
      </c>
      <c r="D386" s="2" t="s">
        <v>6</v>
      </c>
    </row>
    <row r="387" spans="1:4" ht="12.75" customHeight="1">
      <c r="A387" s="2" t="s">
        <v>1036</v>
      </c>
      <c r="B387" s="2" t="s">
        <v>1037</v>
      </c>
      <c r="C387" s="2" t="s">
        <v>1005</v>
      </c>
      <c r="D387" s="2" t="s">
        <v>6</v>
      </c>
    </row>
    <row r="388" spans="1:4" ht="12.75" customHeight="1">
      <c r="A388" s="2" t="s">
        <v>1038</v>
      </c>
      <c r="B388" s="2" t="s">
        <v>1039</v>
      </c>
      <c r="C388" s="2" t="s">
        <v>1005</v>
      </c>
      <c r="D388" s="2" t="s">
        <v>6</v>
      </c>
    </row>
    <row r="389" spans="1:4" ht="12.75" customHeight="1">
      <c r="A389" s="2" t="s">
        <v>1040</v>
      </c>
      <c r="B389" s="2" t="s">
        <v>1041</v>
      </c>
      <c r="C389" s="2" t="s">
        <v>1005</v>
      </c>
      <c r="D389" s="2" t="s">
        <v>6</v>
      </c>
    </row>
    <row r="390" spans="1:4" ht="12.75" customHeight="1">
      <c r="A390" s="2" t="s">
        <v>1042</v>
      </c>
      <c r="B390" s="2" t="s">
        <v>1043</v>
      </c>
      <c r="C390" s="2" t="s">
        <v>1005</v>
      </c>
      <c r="D390" s="2" t="s">
        <v>6</v>
      </c>
    </row>
    <row r="391" spans="1:4" ht="12.75" customHeight="1">
      <c r="A391" s="2" t="s">
        <v>1044</v>
      </c>
      <c r="B391" s="2" t="s">
        <v>1045</v>
      </c>
      <c r="C391" s="2" t="s">
        <v>1005</v>
      </c>
      <c r="D391" s="2" t="s">
        <v>6</v>
      </c>
    </row>
    <row r="392" spans="1:4" ht="12.75" customHeight="1">
      <c r="A392" s="2" t="s">
        <v>1046</v>
      </c>
      <c r="B392" s="2" t="s">
        <v>1047</v>
      </c>
      <c r="C392" s="2" t="s">
        <v>1005</v>
      </c>
      <c r="D392" s="2" t="s">
        <v>6</v>
      </c>
    </row>
    <row r="393" spans="1:4" ht="12.75" customHeight="1">
      <c r="A393" s="2" t="s">
        <v>1048</v>
      </c>
      <c r="B393" s="2" t="s">
        <v>1049</v>
      </c>
      <c r="C393" s="2" t="s">
        <v>1005</v>
      </c>
      <c r="D393" s="2" t="s">
        <v>6</v>
      </c>
    </row>
    <row r="394" spans="1:4" ht="12.75" customHeight="1">
      <c r="A394" s="2" t="s">
        <v>1050</v>
      </c>
      <c r="B394" s="2" t="s">
        <v>1051</v>
      </c>
      <c r="C394" s="2" t="s">
        <v>1005</v>
      </c>
      <c r="D394" s="2" t="s">
        <v>6</v>
      </c>
    </row>
    <row r="395" spans="1:4" ht="12.75" customHeight="1">
      <c r="A395" s="2" t="s">
        <v>1052</v>
      </c>
      <c r="B395" s="2" t="s">
        <v>1053</v>
      </c>
      <c r="C395" s="2" t="s">
        <v>1005</v>
      </c>
      <c r="D395" s="2" t="s">
        <v>6</v>
      </c>
    </row>
    <row r="396" spans="1:4" ht="12.75" customHeight="1">
      <c r="A396" s="2" t="s">
        <v>1054</v>
      </c>
      <c r="B396" s="2" t="s">
        <v>1055</v>
      </c>
      <c r="C396" s="2" t="s">
        <v>930</v>
      </c>
      <c r="D396" s="2" t="s">
        <v>6</v>
      </c>
    </row>
    <row r="397" spans="1:4" ht="12.75" customHeight="1">
      <c r="A397" s="2" t="s">
        <v>1056</v>
      </c>
      <c r="B397" s="2" t="s">
        <v>1057</v>
      </c>
      <c r="C397" s="2" t="s">
        <v>1005</v>
      </c>
      <c r="D397" s="2" t="s">
        <v>6</v>
      </c>
    </row>
    <row r="398" spans="1:4" ht="12.75" customHeight="1">
      <c r="A398" s="2" t="s">
        <v>1058</v>
      </c>
      <c r="B398" s="2" t="s">
        <v>1059</v>
      </c>
      <c r="C398" s="2" t="s">
        <v>1005</v>
      </c>
      <c r="D398" s="2" t="s">
        <v>6</v>
      </c>
    </row>
    <row r="399" spans="1:4" ht="12.75" customHeight="1">
      <c r="A399" s="2" t="s">
        <v>1060</v>
      </c>
      <c r="B399" s="2" t="s">
        <v>1061</v>
      </c>
      <c r="C399" s="2" t="s">
        <v>1005</v>
      </c>
      <c r="D399" s="2" t="s">
        <v>6</v>
      </c>
    </row>
    <row r="400" spans="1:4" ht="12.75" customHeight="1">
      <c r="A400" s="2" t="s">
        <v>1062</v>
      </c>
      <c r="B400" s="2" t="s">
        <v>1063</v>
      </c>
      <c r="C400" s="2" t="s">
        <v>1005</v>
      </c>
      <c r="D400" s="2" t="s">
        <v>6</v>
      </c>
    </row>
    <row r="401" spans="1:4" ht="12.75" customHeight="1">
      <c r="A401" s="2" t="s">
        <v>1064</v>
      </c>
      <c r="B401" s="2" t="s">
        <v>1065</v>
      </c>
      <c r="C401" s="2" t="s">
        <v>1005</v>
      </c>
      <c r="D401" s="2" t="s">
        <v>6</v>
      </c>
    </row>
    <row r="402" spans="1:4" ht="12.75" customHeight="1">
      <c r="A402" s="2" t="s">
        <v>1066</v>
      </c>
      <c r="B402" s="2" t="s">
        <v>1067</v>
      </c>
      <c r="C402" s="2" t="s">
        <v>912</v>
      </c>
      <c r="D402" s="2" t="s">
        <v>6</v>
      </c>
    </row>
    <row r="403" spans="1:4" ht="12.75" customHeight="1">
      <c r="A403" s="2" t="s">
        <v>1068</v>
      </c>
      <c r="B403" s="2" t="s">
        <v>1069</v>
      </c>
      <c r="C403" s="2" t="s">
        <v>915</v>
      </c>
      <c r="D403" s="2" t="s">
        <v>6</v>
      </c>
    </row>
    <row r="404" spans="1:4" ht="12.75" customHeight="1">
      <c r="A404" s="2" t="s">
        <v>1070</v>
      </c>
      <c r="B404" s="2" t="s">
        <v>1071</v>
      </c>
      <c r="C404" s="2" t="s">
        <v>915</v>
      </c>
      <c r="D404" s="2" t="s">
        <v>6</v>
      </c>
    </row>
    <row r="405" spans="1:4" ht="12.75" customHeight="1">
      <c r="A405" s="2" t="s">
        <v>1072</v>
      </c>
      <c r="B405" s="2" t="s">
        <v>1073</v>
      </c>
      <c r="C405" s="2" t="s">
        <v>915</v>
      </c>
      <c r="D405" s="2" t="s">
        <v>6</v>
      </c>
    </row>
    <row r="406" spans="1:4" ht="12.75" customHeight="1">
      <c r="A406" s="2" t="s">
        <v>1074</v>
      </c>
      <c r="B406" s="2" t="s">
        <v>1075</v>
      </c>
      <c r="C406" s="2" t="s">
        <v>909</v>
      </c>
      <c r="D406" s="2" t="s">
        <v>6</v>
      </c>
    </row>
    <row r="407" spans="1:4" ht="12.75" customHeight="1">
      <c r="A407" s="2" t="s">
        <v>1076</v>
      </c>
      <c r="B407" s="2" t="s">
        <v>1077</v>
      </c>
      <c r="C407" s="2" t="s">
        <v>909</v>
      </c>
      <c r="D407" s="2" t="s">
        <v>6</v>
      </c>
    </row>
    <row r="408" spans="1:4" ht="12.75" customHeight="1">
      <c r="A408" s="2" t="s">
        <v>1078</v>
      </c>
      <c r="B408" s="2" t="s">
        <v>1079</v>
      </c>
      <c r="C408" s="2" t="s">
        <v>909</v>
      </c>
      <c r="D408" s="2" t="s">
        <v>6</v>
      </c>
    </row>
    <row r="409" spans="1:4" ht="12.75" customHeight="1">
      <c r="A409" s="2" t="s">
        <v>1080</v>
      </c>
      <c r="B409" s="2" t="s">
        <v>1081</v>
      </c>
      <c r="C409" s="2" t="s">
        <v>909</v>
      </c>
      <c r="D409" s="2" t="s">
        <v>6</v>
      </c>
    </row>
    <row r="410" spans="1:4" ht="12.75" customHeight="1">
      <c r="A410" s="2" t="s">
        <v>1082</v>
      </c>
      <c r="B410" s="2" t="s">
        <v>1083</v>
      </c>
      <c r="C410" s="2" t="s">
        <v>909</v>
      </c>
      <c r="D410" s="2" t="s">
        <v>6</v>
      </c>
    </row>
    <row r="411" spans="1:4" ht="12.75" customHeight="1">
      <c r="A411" s="2" t="s">
        <v>1084</v>
      </c>
      <c r="B411" s="2" t="s">
        <v>1085</v>
      </c>
      <c r="C411" s="2" t="s">
        <v>915</v>
      </c>
      <c r="D411" s="2" t="s">
        <v>6</v>
      </c>
    </row>
    <row r="412" spans="1:4" ht="12.75" customHeight="1">
      <c r="A412" s="2" t="s">
        <v>1086</v>
      </c>
      <c r="B412" s="2" t="s">
        <v>1087</v>
      </c>
      <c r="C412" s="2" t="s">
        <v>915</v>
      </c>
      <c r="D412" s="2" t="s">
        <v>6</v>
      </c>
    </row>
    <row r="413" spans="1:4" ht="12.75" customHeight="1">
      <c r="A413" s="2" t="s">
        <v>1088</v>
      </c>
      <c r="B413" s="2" t="s">
        <v>1089</v>
      </c>
      <c r="C413" s="2" t="s">
        <v>915</v>
      </c>
      <c r="D413" s="2" t="s">
        <v>6</v>
      </c>
    </row>
    <row r="414" spans="1:4" ht="12.75" customHeight="1">
      <c r="A414" s="2" t="s">
        <v>1090</v>
      </c>
      <c r="B414" s="2" t="s">
        <v>1091</v>
      </c>
      <c r="C414" s="2" t="s">
        <v>915</v>
      </c>
      <c r="D414" s="2" t="s">
        <v>6</v>
      </c>
    </row>
    <row r="415" spans="1:4" ht="12.75" customHeight="1">
      <c r="A415" s="2" t="s">
        <v>1092</v>
      </c>
      <c r="B415" s="2" t="s">
        <v>1093</v>
      </c>
      <c r="C415" s="2" t="s">
        <v>915</v>
      </c>
      <c r="D415" s="2" t="s">
        <v>6</v>
      </c>
    </row>
    <row r="416" spans="1:4" ht="12.75" customHeight="1">
      <c r="A416" s="2" t="s">
        <v>1094</v>
      </c>
      <c r="B416" s="2" t="s">
        <v>1095</v>
      </c>
      <c r="C416" s="2" t="s">
        <v>915</v>
      </c>
      <c r="D416" s="2" t="s">
        <v>6</v>
      </c>
    </row>
    <row r="417" spans="1:4" ht="12.75" customHeight="1">
      <c r="A417" s="2" t="s">
        <v>1096</v>
      </c>
      <c r="B417" s="2" t="s">
        <v>1097</v>
      </c>
      <c r="C417" s="2" t="s">
        <v>915</v>
      </c>
      <c r="D417" s="2" t="s">
        <v>6</v>
      </c>
    </row>
    <row r="418" spans="1:4" ht="12.75" customHeight="1">
      <c r="A418" s="2" t="s">
        <v>1098</v>
      </c>
      <c r="B418" s="2" t="s">
        <v>1099</v>
      </c>
      <c r="C418" s="2" t="s">
        <v>915</v>
      </c>
      <c r="D418" s="2" t="s">
        <v>6</v>
      </c>
    </row>
    <row r="419" spans="1:4" ht="12.75" customHeight="1">
      <c r="A419" s="2" t="s">
        <v>1100</v>
      </c>
      <c r="B419" s="2" t="s">
        <v>1101</v>
      </c>
      <c r="C419" s="2" t="s">
        <v>915</v>
      </c>
      <c r="D419" s="2" t="s">
        <v>6</v>
      </c>
    </row>
    <row r="420" spans="1:4" ht="12.75" customHeight="1">
      <c r="A420" s="2" t="s">
        <v>1102</v>
      </c>
      <c r="B420" s="2" t="s">
        <v>1103</v>
      </c>
      <c r="C420" s="2" t="s">
        <v>915</v>
      </c>
      <c r="D420" s="2" t="s">
        <v>6</v>
      </c>
    </row>
    <row r="421" spans="1:4" ht="12.75" customHeight="1">
      <c r="A421" s="2" t="s">
        <v>1104</v>
      </c>
      <c r="B421" s="2" t="s">
        <v>1105</v>
      </c>
      <c r="C421" s="2" t="s">
        <v>915</v>
      </c>
      <c r="D421" s="2" t="s">
        <v>6</v>
      </c>
    </row>
    <row r="422" spans="1:4" ht="12.75" customHeight="1">
      <c r="A422" s="2" t="s">
        <v>1106</v>
      </c>
      <c r="B422" s="2" t="s">
        <v>1107</v>
      </c>
      <c r="C422" s="2" t="s">
        <v>915</v>
      </c>
      <c r="D422" s="2" t="s">
        <v>6</v>
      </c>
    </row>
    <row r="423" spans="1:4" ht="12.75" customHeight="1">
      <c r="A423" s="2" t="s">
        <v>1108</v>
      </c>
      <c r="B423" s="2" t="s">
        <v>1109</v>
      </c>
      <c r="C423" s="2" t="s">
        <v>915</v>
      </c>
      <c r="D423" s="2" t="s">
        <v>6</v>
      </c>
    </row>
    <row r="424" spans="1:4" ht="12.75" customHeight="1">
      <c r="A424" s="2" t="s">
        <v>1110</v>
      </c>
      <c r="B424" s="2" t="s">
        <v>1111</v>
      </c>
      <c r="C424" s="2" t="s">
        <v>915</v>
      </c>
      <c r="D424" s="2" t="s">
        <v>6</v>
      </c>
    </row>
    <row r="425" spans="1:4" ht="12.75" customHeight="1">
      <c r="A425" s="2" t="s">
        <v>1112</v>
      </c>
      <c r="B425" s="2" t="s">
        <v>1113</v>
      </c>
      <c r="C425" s="2" t="s">
        <v>909</v>
      </c>
      <c r="D425" s="2" t="s">
        <v>6</v>
      </c>
    </row>
    <row r="426" spans="1:4" ht="12.75" customHeight="1">
      <c r="A426" s="2" t="s">
        <v>1114</v>
      </c>
      <c r="B426" s="2" t="s">
        <v>1115</v>
      </c>
      <c r="C426" s="2" t="s">
        <v>915</v>
      </c>
      <c r="D426" s="2" t="s">
        <v>6</v>
      </c>
    </row>
    <row r="427" spans="1:4" ht="12.75" customHeight="1">
      <c r="A427" s="2" t="s">
        <v>1116</v>
      </c>
      <c r="B427" s="2" t="s">
        <v>1117</v>
      </c>
      <c r="C427" s="2" t="s">
        <v>915</v>
      </c>
      <c r="D427" s="2" t="s">
        <v>6</v>
      </c>
    </row>
    <row r="428" spans="1:4" ht="12.75" customHeight="1">
      <c r="A428" s="2" t="s">
        <v>1118</v>
      </c>
      <c r="B428" s="2" t="s">
        <v>1119</v>
      </c>
      <c r="C428" s="2" t="s">
        <v>915</v>
      </c>
      <c r="D428" s="2" t="s">
        <v>6</v>
      </c>
    </row>
    <row r="429" spans="1:4" ht="12.75" customHeight="1">
      <c r="A429" s="2" t="s">
        <v>1120</v>
      </c>
      <c r="B429" s="2" t="s">
        <v>1121</v>
      </c>
      <c r="C429" s="2" t="s">
        <v>915</v>
      </c>
      <c r="D429" s="2" t="s">
        <v>6</v>
      </c>
    </row>
    <row r="430" spans="1:4" ht="12.75" customHeight="1">
      <c r="A430" s="2" t="s">
        <v>1122</v>
      </c>
      <c r="B430" s="2" t="s">
        <v>1123</v>
      </c>
      <c r="C430" s="2" t="s">
        <v>915</v>
      </c>
      <c r="D430" s="2" t="s">
        <v>6</v>
      </c>
    </row>
    <row r="431" spans="1:4" ht="12.75" customHeight="1">
      <c r="A431" s="2" t="s">
        <v>1124</v>
      </c>
      <c r="B431" s="2" t="s">
        <v>1125</v>
      </c>
      <c r="C431" s="2" t="s">
        <v>915</v>
      </c>
      <c r="D431" s="2" t="s">
        <v>6</v>
      </c>
    </row>
    <row r="432" spans="1:4" ht="12.75" customHeight="1">
      <c r="A432" s="2" t="s">
        <v>1126</v>
      </c>
      <c r="B432" s="2" t="s">
        <v>1127</v>
      </c>
      <c r="C432" s="2" t="s">
        <v>915</v>
      </c>
      <c r="D432" s="2" t="s">
        <v>6</v>
      </c>
    </row>
    <row r="433" spans="1:4" ht="12.75" customHeight="1">
      <c r="A433" s="2" t="s">
        <v>1128</v>
      </c>
      <c r="B433" s="2" t="s">
        <v>1129</v>
      </c>
      <c r="C433" s="2" t="s">
        <v>915</v>
      </c>
      <c r="D433" s="2" t="s">
        <v>6</v>
      </c>
    </row>
    <row r="434" spans="1:4" ht="12.75" customHeight="1">
      <c r="A434" s="2" t="s">
        <v>1130</v>
      </c>
      <c r="B434" s="2" t="s">
        <v>1131</v>
      </c>
      <c r="C434" s="2" t="s">
        <v>915</v>
      </c>
      <c r="D434" s="2" t="s">
        <v>6</v>
      </c>
    </row>
    <row r="435" spans="1:4" ht="12.75" customHeight="1">
      <c r="A435" s="2" t="s">
        <v>1132</v>
      </c>
      <c r="B435" s="2" t="s">
        <v>1133</v>
      </c>
      <c r="C435" s="2" t="s">
        <v>915</v>
      </c>
      <c r="D435" s="2" t="s">
        <v>6</v>
      </c>
    </row>
    <row r="436" spans="1:4" ht="12.75" customHeight="1">
      <c r="A436" s="2" t="s">
        <v>1134</v>
      </c>
      <c r="B436" s="2" t="s">
        <v>1135</v>
      </c>
      <c r="C436" s="2" t="s">
        <v>915</v>
      </c>
      <c r="D436" s="2" t="s">
        <v>6</v>
      </c>
    </row>
    <row r="437" spans="1:4" ht="12.75" customHeight="1">
      <c r="A437" s="2" t="s">
        <v>1136</v>
      </c>
      <c r="B437" s="2" t="s">
        <v>1137</v>
      </c>
      <c r="C437" s="2" t="s">
        <v>915</v>
      </c>
      <c r="D437" s="2" t="s">
        <v>6</v>
      </c>
    </row>
    <row r="438" spans="1:4" ht="12.75" customHeight="1">
      <c r="A438" s="2" t="s">
        <v>1138</v>
      </c>
      <c r="B438" s="2" t="s">
        <v>1139</v>
      </c>
      <c r="C438" s="2" t="s">
        <v>915</v>
      </c>
      <c r="D438" s="2" t="s">
        <v>6</v>
      </c>
    </row>
    <row r="439" spans="1:4" ht="12.75" customHeight="1">
      <c r="A439" s="2" t="s">
        <v>1140</v>
      </c>
      <c r="B439" s="2" t="s">
        <v>1141</v>
      </c>
      <c r="C439" s="2" t="s">
        <v>915</v>
      </c>
      <c r="D439" s="2" t="s">
        <v>6</v>
      </c>
    </row>
    <row r="440" spans="1:4" ht="12.75" customHeight="1">
      <c r="A440" s="2" t="s">
        <v>1142</v>
      </c>
      <c r="B440" s="2" t="s">
        <v>1143</v>
      </c>
      <c r="C440" s="2" t="s">
        <v>915</v>
      </c>
      <c r="D440" s="2" t="s">
        <v>6</v>
      </c>
    </row>
    <row r="441" spans="1:4" ht="12.75" customHeight="1">
      <c r="A441" s="2" t="s">
        <v>1144</v>
      </c>
      <c r="B441" s="2" t="s">
        <v>1145</v>
      </c>
      <c r="C441" s="2" t="s">
        <v>915</v>
      </c>
      <c r="D441" s="2" t="s">
        <v>6</v>
      </c>
    </row>
    <row r="442" spans="1:4" ht="12.75" customHeight="1">
      <c r="A442" s="2" t="s">
        <v>1146</v>
      </c>
      <c r="B442" s="2" t="s">
        <v>1147</v>
      </c>
      <c r="C442" s="2" t="s">
        <v>915</v>
      </c>
      <c r="D442" s="2" t="s">
        <v>6</v>
      </c>
    </row>
    <row r="443" spans="1:4" ht="12.75" customHeight="1">
      <c r="A443" s="2" t="s">
        <v>1148</v>
      </c>
      <c r="B443" s="2" t="s">
        <v>1149</v>
      </c>
      <c r="C443" s="2" t="s">
        <v>915</v>
      </c>
      <c r="D443" s="2" t="s">
        <v>6</v>
      </c>
    </row>
    <row r="444" spans="1:4" ht="12.75" customHeight="1">
      <c r="A444" s="2" t="s">
        <v>1150</v>
      </c>
      <c r="B444" s="2" t="s">
        <v>1151</v>
      </c>
      <c r="C444" s="2" t="s">
        <v>915</v>
      </c>
      <c r="D444" s="2" t="s">
        <v>6</v>
      </c>
    </row>
    <row r="445" spans="1:4" ht="12.75" customHeight="1">
      <c r="A445" s="2" t="s">
        <v>1152</v>
      </c>
      <c r="B445" s="2" t="s">
        <v>1153</v>
      </c>
      <c r="C445" s="2" t="s">
        <v>915</v>
      </c>
      <c r="D445" s="2" t="s">
        <v>6</v>
      </c>
    </row>
    <row r="446" spans="1:4" ht="12.75" customHeight="1">
      <c r="A446" s="2" t="s">
        <v>1154</v>
      </c>
      <c r="B446" s="2" t="s">
        <v>1155</v>
      </c>
      <c r="C446" s="2" t="s">
        <v>915</v>
      </c>
      <c r="D446" s="2" t="s">
        <v>6</v>
      </c>
    </row>
    <row r="447" spans="1:4" ht="12.75" customHeight="1">
      <c r="A447" s="2" t="s">
        <v>1156</v>
      </c>
      <c r="B447" s="2" t="s">
        <v>1157</v>
      </c>
      <c r="C447" s="2" t="s">
        <v>915</v>
      </c>
      <c r="D447" s="2" t="s">
        <v>6</v>
      </c>
    </row>
    <row r="448" spans="1:4" ht="12.75" customHeight="1">
      <c r="A448" s="2" t="s">
        <v>1158</v>
      </c>
      <c r="B448" s="2" t="s">
        <v>1159</v>
      </c>
      <c r="C448" s="2" t="s">
        <v>915</v>
      </c>
      <c r="D448" s="2" t="s">
        <v>6</v>
      </c>
    </row>
    <row r="449" spans="1:4" ht="12.75" customHeight="1">
      <c r="A449" s="2" t="s">
        <v>1160</v>
      </c>
      <c r="B449" s="2" t="s">
        <v>1161</v>
      </c>
      <c r="C449" s="2" t="s">
        <v>915</v>
      </c>
      <c r="D449" s="2" t="s">
        <v>6</v>
      </c>
    </row>
    <row r="450" spans="1:4" ht="12.75" customHeight="1">
      <c r="A450" s="2" t="s">
        <v>1162</v>
      </c>
      <c r="B450" s="2" t="s">
        <v>1163</v>
      </c>
      <c r="C450" s="2" t="s">
        <v>909</v>
      </c>
      <c r="D450" s="2" t="s">
        <v>6</v>
      </c>
    </row>
    <row r="451" spans="1:4" ht="12.75" customHeight="1">
      <c r="A451" s="2" t="s">
        <v>1164</v>
      </c>
      <c r="B451" s="2" t="s">
        <v>1165</v>
      </c>
      <c r="C451" s="2" t="s">
        <v>912</v>
      </c>
      <c r="D451" s="2" t="s">
        <v>6</v>
      </c>
    </row>
    <row r="452" spans="1:4" ht="12.75" customHeight="1">
      <c r="A452" s="2" t="s">
        <v>1166</v>
      </c>
      <c r="B452" s="2" t="s">
        <v>1167</v>
      </c>
      <c r="C452" s="2" t="s">
        <v>915</v>
      </c>
      <c r="D452" s="2" t="s">
        <v>6</v>
      </c>
    </row>
    <row r="453" spans="1:4" ht="12.75" customHeight="1">
      <c r="A453" s="2" t="s">
        <v>1168</v>
      </c>
      <c r="B453" s="2" t="s">
        <v>1169</v>
      </c>
      <c r="C453" s="2" t="s">
        <v>1005</v>
      </c>
      <c r="D453" s="2" t="s">
        <v>6</v>
      </c>
    </row>
    <row r="454" spans="1:4" ht="12.75" customHeight="1">
      <c r="A454" s="2" t="s">
        <v>1170</v>
      </c>
      <c r="B454" s="2" t="s">
        <v>1171</v>
      </c>
      <c r="C454" s="2" t="s">
        <v>1005</v>
      </c>
      <c r="D454" s="2" t="s">
        <v>6</v>
      </c>
    </row>
    <row r="455" spans="1:4" ht="12.75" customHeight="1">
      <c r="A455" s="2" t="s">
        <v>1172</v>
      </c>
      <c r="B455" s="2" t="s">
        <v>1173</v>
      </c>
      <c r="C455" s="2" t="s">
        <v>1005</v>
      </c>
      <c r="D455" s="2" t="s">
        <v>6</v>
      </c>
    </row>
    <row r="456" spans="1:4" ht="12.75" customHeight="1">
      <c r="A456" s="2" t="s">
        <v>1174</v>
      </c>
      <c r="B456" s="2" t="s">
        <v>1175</v>
      </c>
      <c r="C456" s="2" t="s">
        <v>1005</v>
      </c>
      <c r="D456" s="2" t="s">
        <v>6</v>
      </c>
    </row>
    <row r="457" spans="1:4" ht="12.75" customHeight="1">
      <c r="A457" s="2" t="s">
        <v>1176</v>
      </c>
      <c r="B457" s="2" t="s">
        <v>1177</v>
      </c>
      <c r="C457" s="2" t="s">
        <v>1005</v>
      </c>
      <c r="D457" s="2" t="s">
        <v>6</v>
      </c>
    </row>
    <row r="458" spans="1:4" ht="12.75" customHeight="1">
      <c r="A458" s="2" t="s">
        <v>1178</v>
      </c>
      <c r="B458" s="2" t="s">
        <v>1179</v>
      </c>
      <c r="C458" s="2" t="s">
        <v>1005</v>
      </c>
      <c r="D458" s="2" t="s">
        <v>6</v>
      </c>
    </row>
    <row r="459" spans="1:4" ht="12.75" customHeight="1">
      <c r="A459" s="2" t="s">
        <v>1180</v>
      </c>
      <c r="B459" s="2" t="s">
        <v>1181</v>
      </c>
      <c r="C459" s="2" t="s">
        <v>1005</v>
      </c>
      <c r="D459" s="2" t="s">
        <v>6</v>
      </c>
    </row>
    <row r="460" spans="1:4" ht="12.75" customHeight="1">
      <c r="A460" s="2" t="s">
        <v>1182</v>
      </c>
      <c r="B460" s="2" t="s">
        <v>1183</v>
      </c>
      <c r="C460" s="2" t="s">
        <v>1005</v>
      </c>
      <c r="D460" s="2" t="s">
        <v>6</v>
      </c>
    </row>
    <row r="461" spans="1:4" ht="12.75" customHeight="1">
      <c r="A461" s="2" t="s">
        <v>1184</v>
      </c>
      <c r="B461" s="2" t="s">
        <v>1185</v>
      </c>
      <c r="C461" s="2" t="s">
        <v>1005</v>
      </c>
      <c r="D461" s="2" t="s">
        <v>6</v>
      </c>
    </row>
    <row r="462" spans="1:4" ht="12.75" customHeight="1">
      <c r="A462" s="2" t="s">
        <v>1186</v>
      </c>
      <c r="B462" s="2" t="s">
        <v>1187</v>
      </c>
      <c r="C462" s="2" t="s">
        <v>1005</v>
      </c>
      <c r="D462" s="2" t="s">
        <v>6</v>
      </c>
    </row>
    <row r="463" spans="1:4" ht="12.75" customHeight="1">
      <c r="A463" s="2" t="s">
        <v>1188</v>
      </c>
      <c r="B463" s="2" t="s">
        <v>1189</v>
      </c>
      <c r="C463" s="2" t="s">
        <v>1005</v>
      </c>
      <c r="D463" s="2" t="s">
        <v>6</v>
      </c>
    </row>
    <row r="464" spans="1:4" ht="12.75" customHeight="1">
      <c r="A464" s="2" t="s">
        <v>1190</v>
      </c>
      <c r="B464" s="2" t="s">
        <v>1191</v>
      </c>
      <c r="C464" s="2" t="s">
        <v>1005</v>
      </c>
      <c r="D464" s="2" t="s">
        <v>6</v>
      </c>
    </row>
    <row r="465" spans="1:4" ht="12.75" customHeight="1">
      <c r="A465" s="2" t="s">
        <v>1192</v>
      </c>
      <c r="B465" s="2" t="s">
        <v>1193</v>
      </c>
      <c r="C465" s="2" t="s">
        <v>1005</v>
      </c>
      <c r="D465" s="2" t="s">
        <v>6</v>
      </c>
    </row>
    <row r="466" spans="1:4" ht="12.75" customHeight="1">
      <c r="A466" s="2" t="s">
        <v>1194</v>
      </c>
      <c r="B466" s="2" t="s">
        <v>1195</v>
      </c>
      <c r="C466" s="2" t="s">
        <v>1005</v>
      </c>
      <c r="D466" s="2" t="s">
        <v>6</v>
      </c>
    </row>
    <row r="467" spans="1:4" ht="12.75" customHeight="1">
      <c r="A467" s="2" t="s">
        <v>1196</v>
      </c>
      <c r="B467" s="2" t="s">
        <v>1197</v>
      </c>
      <c r="C467" s="2" t="s">
        <v>1005</v>
      </c>
      <c r="D467" s="2" t="s">
        <v>6</v>
      </c>
    </row>
    <row r="468" spans="1:4" ht="12.75" customHeight="1">
      <c r="A468" s="2" t="s">
        <v>1198</v>
      </c>
      <c r="B468" s="2" t="s">
        <v>1199</v>
      </c>
      <c r="C468" s="2" t="s">
        <v>1005</v>
      </c>
      <c r="D468" s="2" t="s">
        <v>6</v>
      </c>
    </row>
    <row r="469" spans="1:4" ht="12.75" customHeight="1">
      <c r="A469" s="2" t="s">
        <v>1200</v>
      </c>
      <c r="B469" s="2" t="s">
        <v>1201</v>
      </c>
      <c r="C469" s="2" t="s">
        <v>912</v>
      </c>
      <c r="D469" s="2" t="s">
        <v>6</v>
      </c>
    </row>
    <row r="470" spans="1:4" ht="12.75" customHeight="1">
      <c r="A470" s="2" t="s">
        <v>1202</v>
      </c>
      <c r="B470" s="2" t="s">
        <v>1203</v>
      </c>
      <c r="C470" s="2" t="s">
        <v>915</v>
      </c>
      <c r="D470" s="2" t="s">
        <v>6</v>
      </c>
    </row>
    <row r="471" spans="1:4" ht="12.75" customHeight="1">
      <c r="A471" s="2" t="s">
        <v>1204</v>
      </c>
      <c r="B471" s="2" t="s">
        <v>1205</v>
      </c>
      <c r="C471" s="2" t="s">
        <v>915</v>
      </c>
      <c r="D471" s="2" t="s">
        <v>6</v>
      </c>
    </row>
    <row r="472" spans="1:4" ht="12.75" customHeight="1">
      <c r="A472" s="2" t="s">
        <v>1206</v>
      </c>
      <c r="B472" s="2" t="s">
        <v>1207</v>
      </c>
      <c r="C472" s="2" t="s">
        <v>915</v>
      </c>
      <c r="D472" s="2" t="s">
        <v>6</v>
      </c>
    </row>
    <row r="473" spans="1:4" ht="12.75" customHeight="1">
      <c r="A473" s="2" t="s">
        <v>1208</v>
      </c>
      <c r="B473" s="2" t="s">
        <v>1209</v>
      </c>
      <c r="C473" s="2" t="s">
        <v>915</v>
      </c>
      <c r="D473" s="2" t="s">
        <v>6</v>
      </c>
    </row>
    <row r="474" spans="1:4" ht="12.75" customHeight="1">
      <c r="A474" s="2" t="s">
        <v>1210</v>
      </c>
      <c r="B474" s="2" t="s">
        <v>1211</v>
      </c>
      <c r="C474" s="2" t="s">
        <v>915</v>
      </c>
      <c r="D474" s="2" t="s">
        <v>6</v>
      </c>
    </row>
    <row r="475" spans="1:4" ht="12.75" customHeight="1">
      <c r="A475" s="2" t="s">
        <v>1212</v>
      </c>
      <c r="B475" s="2" t="s">
        <v>1213</v>
      </c>
      <c r="C475" s="2" t="s">
        <v>915</v>
      </c>
      <c r="D475" s="2" t="s">
        <v>6</v>
      </c>
    </row>
    <row r="476" spans="1:4" ht="12.75" customHeight="1">
      <c r="A476" s="2" t="s">
        <v>1214</v>
      </c>
      <c r="B476" s="2" t="s">
        <v>1215</v>
      </c>
      <c r="C476" s="2" t="s">
        <v>915</v>
      </c>
      <c r="D476" s="2" t="s">
        <v>6</v>
      </c>
    </row>
    <row r="477" spans="1:4" ht="12.75" customHeight="1">
      <c r="A477" s="2" t="s">
        <v>1216</v>
      </c>
      <c r="B477" s="2" t="s">
        <v>1217</v>
      </c>
      <c r="C477" s="2" t="s">
        <v>915</v>
      </c>
      <c r="D477" s="2" t="s">
        <v>6</v>
      </c>
    </row>
    <row r="478" spans="1:4" ht="12.75" customHeight="1">
      <c r="A478" s="2" t="s">
        <v>1218</v>
      </c>
      <c r="B478" s="2" t="s">
        <v>1219</v>
      </c>
      <c r="C478" s="2" t="s">
        <v>912</v>
      </c>
      <c r="D478" s="2" t="s">
        <v>6</v>
      </c>
    </row>
    <row r="479" spans="1:4" ht="12.75" customHeight="1">
      <c r="A479" s="2" t="s">
        <v>1220</v>
      </c>
      <c r="B479" s="2" t="s">
        <v>1221</v>
      </c>
      <c r="C479" s="2" t="s">
        <v>912</v>
      </c>
      <c r="D479" s="2" t="s">
        <v>6</v>
      </c>
    </row>
    <row r="480" spans="1:4" ht="12.75" customHeight="1">
      <c r="A480" s="2" t="s">
        <v>1222</v>
      </c>
      <c r="B480" s="2" t="s">
        <v>1223</v>
      </c>
      <c r="C480" s="2" t="s">
        <v>912</v>
      </c>
      <c r="D480" s="2" t="s">
        <v>6</v>
      </c>
    </row>
    <row r="481" spans="1:4" ht="12.75" customHeight="1">
      <c r="A481" s="2" t="s">
        <v>1224</v>
      </c>
      <c r="B481" s="2" t="s">
        <v>1225</v>
      </c>
      <c r="C481" s="2" t="s">
        <v>912</v>
      </c>
      <c r="D481" s="2" t="s">
        <v>6</v>
      </c>
    </row>
    <row r="482" spans="1:4" ht="12.75" customHeight="1">
      <c r="A482" s="2" t="s">
        <v>1226</v>
      </c>
      <c r="B482" s="2" t="s">
        <v>1227</v>
      </c>
      <c r="C482" s="2" t="s">
        <v>912</v>
      </c>
      <c r="D482" s="2" t="s">
        <v>6</v>
      </c>
    </row>
    <row r="483" spans="1:4" ht="12.75" customHeight="1">
      <c r="A483" s="2" t="s">
        <v>1228</v>
      </c>
      <c r="B483" s="2" t="s">
        <v>1229</v>
      </c>
      <c r="C483" s="2" t="s">
        <v>912</v>
      </c>
      <c r="D483" s="2" t="s">
        <v>6</v>
      </c>
    </row>
    <row r="484" spans="1:4" ht="12.75" customHeight="1">
      <c r="A484" s="2" t="s">
        <v>1230</v>
      </c>
      <c r="B484" s="2" t="s">
        <v>1231</v>
      </c>
      <c r="C484" s="2" t="s">
        <v>912</v>
      </c>
      <c r="D484" s="2" t="s">
        <v>6</v>
      </c>
    </row>
    <row r="485" spans="1:4" ht="12.75" customHeight="1">
      <c r="A485" s="2" t="s">
        <v>1232</v>
      </c>
      <c r="B485" s="2" t="s">
        <v>1233</v>
      </c>
      <c r="C485" s="2" t="s">
        <v>912</v>
      </c>
      <c r="D485" s="2" t="s">
        <v>6</v>
      </c>
    </row>
    <row r="486" spans="1:4" ht="12.75" customHeight="1">
      <c r="A486" s="2" t="s">
        <v>1234</v>
      </c>
      <c r="B486" s="2" t="s">
        <v>1235</v>
      </c>
      <c r="C486" s="2" t="s">
        <v>930</v>
      </c>
      <c r="D486" s="2" t="s">
        <v>6</v>
      </c>
    </row>
    <row r="487" spans="1:4" ht="12.75" customHeight="1">
      <c r="A487" s="2" t="s">
        <v>1236</v>
      </c>
      <c r="B487" s="2" t="s">
        <v>1237</v>
      </c>
      <c r="C487" s="2" t="s">
        <v>930</v>
      </c>
      <c r="D487" s="2" t="s">
        <v>6</v>
      </c>
    </row>
    <row r="488" spans="1:4" ht="12.75" customHeight="1">
      <c r="A488" s="2" t="s">
        <v>1238</v>
      </c>
      <c r="B488" s="2" t="s">
        <v>1239</v>
      </c>
      <c r="C488" s="2" t="s">
        <v>930</v>
      </c>
      <c r="D488" s="2" t="s">
        <v>6</v>
      </c>
    </row>
    <row r="489" spans="1:4" ht="12.75" customHeight="1">
      <c r="A489" s="2" t="s">
        <v>1240</v>
      </c>
      <c r="B489" s="2" t="s">
        <v>1241</v>
      </c>
      <c r="C489" s="2" t="s">
        <v>912</v>
      </c>
      <c r="D489" s="2" t="s">
        <v>6</v>
      </c>
    </row>
    <row r="490" spans="1:4" ht="12.75" customHeight="1">
      <c r="A490" s="2" t="s">
        <v>1242</v>
      </c>
      <c r="B490" s="2" t="s">
        <v>1243</v>
      </c>
      <c r="C490" s="2" t="s">
        <v>930</v>
      </c>
      <c r="D490" s="2" t="s">
        <v>6</v>
      </c>
    </row>
    <row r="491" spans="1:4" ht="12.75" customHeight="1">
      <c r="A491" s="2" t="s">
        <v>1244</v>
      </c>
      <c r="B491" s="2" t="s">
        <v>1245</v>
      </c>
      <c r="C491" s="2" t="s">
        <v>912</v>
      </c>
      <c r="D491" s="2" t="s">
        <v>6</v>
      </c>
    </row>
    <row r="492" spans="1:4" ht="12.75" customHeight="1">
      <c r="A492" s="2" t="s">
        <v>1246</v>
      </c>
      <c r="B492" s="2" t="s">
        <v>1247</v>
      </c>
      <c r="C492" s="2" t="s">
        <v>912</v>
      </c>
      <c r="D492" s="2" t="s">
        <v>6</v>
      </c>
    </row>
    <row r="493" spans="1:4" ht="12.75" customHeight="1">
      <c r="A493" s="2" t="s">
        <v>1248</v>
      </c>
      <c r="B493" s="2" t="s">
        <v>1249</v>
      </c>
      <c r="C493" s="2" t="s">
        <v>912</v>
      </c>
      <c r="D493" s="2" t="s">
        <v>6</v>
      </c>
    </row>
    <row r="494" spans="1:4" ht="12.75" customHeight="1">
      <c r="A494" s="2" t="s">
        <v>1250</v>
      </c>
      <c r="B494" s="2" t="s">
        <v>1251</v>
      </c>
      <c r="C494" s="2" t="s">
        <v>912</v>
      </c>
      <c r="D494" s="2" t="s">
        <v>6</v>
      </c>
    </row>
    <row r="495" spans="1:4" ht="12.75" customHeight="1">
      <c r="A495" s="2" t="s">
        <v>1252</v>
      </c>
      <c r="B495" s="2" t="s">
        <v>1253</v>
      </c>
      <c r="C495" s="2" t="s">
        <v>930</v>
      </c>
      <c r="D495" s="2" t="s">
        <v>6</v>
      </c>
    </row>
    <row r="496" spans="1:4" ht="12.75" customHeight="1">
      <c r="A496" s="2" t="s">
        <v>1254</v>
      </c>
      <c r="B496" s="2" t="s">
        <v>1255</v>
      </c>
      <c r="C496" s="2" t="s">
        <v>912</v>
      </c>
      <c r="D496" s="2" t="s">
        <v>6</v>
      </c>
    </row>
    <row r="497" spans="1:4" ht="12.75" customHeight="1">
      <c r="A497" s="2" t="s">
        <v>1256</v>
      </c>
      <c r="B497" s="2" t="s">
        <v>1257</v>
      </c>
      <c r="C497" s="2" t="s">
        <v>912</v>
      </c>
      <c r="D497" s="2" t="s">
        <v>6</v>
      </c>
    </row>
    <row r="498" spans="1:4" ht="12.75" customHeight="1">
      <c r="A498" s="2" t="s">
        <v>1258</v>
      </c>
      <c r="B498" s="2" t="s">
        <v>1259</v>
      </c>
      <c r="C498" s="2" t="s">
        <v>909</v>
      </c>
      <c r="D498" s="2" t="s">
        <v>6</v>
      </c>
    </row>
    <row r="499" spans="1:4" ht="12.75" customHeight="1">
      <c r="A499" s="2" t="s">
        <v>1260</v>
      </c>
      <c r="B499" s="2" t="s">
        <v>1261</v>
      </c>
      <c r="C499" s="2" t="s">
        <v>912</v>
      </c>
      <c r="D499" s="2" t="s">
        <v>6</v>
      </c>
    </row>
    <row r="500" spans="1:4" ht="12.75" customHeight="1">
      <c r="A500" s="2" t="s">
        <v>1262</v>
      </c>
      <c r="B500" s="2" t="s">
        <v>1263</v>
      </c>
      <c r="C500" s="2" t="s">
        <v>909</v>
      </c>
      <c r="D500" s="2" t="s">
        <v>6</v>
      </c>
    </row>
    <row r="501" spans="1:4" ht="12.75" customHeight="1">
      <c r="A501" s="2" t="s">
        <v>1264</v>
      </c>
      <c r="B501" s="2" t="s">
        <v>1265</v>
      </c>
      <c r="C501" s="2" t="s">
        <v>930</v>
      </c>
      <c r="D501" s="2" t="s">
        <v>6</v>
      </c>
    </row>
    <row r="502" spans="1:4" ht="12.75" customHeight="1">
      <c r="A502" s="2" t="s">
        <v>1266</v>
      </c>
      <c r="B502" s="2" t="s">
        <v>1267</v>
      </c>
      <c r="C502" s="2" t="s">
        <v>921</v>
      </c>
      <c r="D502" s="2" t="s">
        <v>6</v>
      </c>
    </row>
    <row r="503" spans="1:4" ht="12.75" customHeight="1">
      <c r="A503" s="2" t="s">
        <v>1268</v>
      </c>
      <c r="B503" s="2" t="s">
        <v>1269</v>
      </c>
      <c r="C503" s="2" t="s">
        <v>930</v>
      </c>
      <c r="D503" s="2" t="s">
        <v>6</v>
      </c>
    </row>
    <row r="504" spans="1:4" ht="12.75" customHeight="1">
      <c r="A504" s="2" t="s">
        <v>1270</v>
      </c>
      <c r="B504" s="2" t="s">
        <v>1271</v>
      </c>
      <c r="C504" s="2" t="s">
        <v>915</v>
      </c>
      <c r="D504" s="2" t="s">
        <v>6</v>
      </c>
    </row>
    <row r="505" spans="1:4" ht="12.75" customHeight="1">
      <c r="A505" s="2" t="s">
        <v>1272</v>
      </c>
      <c r="B505" s="2" t="s">
        <v>1273</v>
      </c>
      <c r="C505" s="2" t="s">
        <v>810</v>
      </c>
      <c r="D505" s="2"/>
    </row>
    <row r="506" spans="1:4" ht="12.75" customHeight="1">
      <c r="A506" s="2" t="s">
        <v>1274</v>
      </c>
      <c r="B506" s="2" t="s">
        <v>1275</v>
      </c>
      <c r="C506" s="2" t="s">
        <v>810</v>
      </c>
      <c r="D506" s="2"/>
    </row>
    <row r="507" spans="1:4" ht="12.75" customHeight="1">
      <c r="A507" s="2" t="s">
        <v>1276</v>
      </c>
      <c r="B507" s="2" t="s">
        <v>1277</v>
      </c>
      <c r="C507" s="2" t="s">
        <v>810</v>
      </c>
      <c r="D507" s="2"/>
    </row>
    <row r="508" spans="1:4" ht="12.75" customHeight="1">
      <c r="A508" s="2" t="s">
        <v>1278</v>
      </c>
      <c r="B508" s="2" t="s">
        <v>1279</v>
      </c>
      <c r="C508" s="2" t="s">
        <v>1280</v>
      </c>
      <c r="D508" s="2"/>
    </row>
    <row r="509" spans="1:4" ht="12.75" customHeight="1">
      <c r="A509" s="2" t="s">
        <v>1281</v>
      </c>
      <c r="B509" s="2" t="s">
        <v>1282</v>
      </c>
      <c r="C509" s="2" t="s">
        <v>1280</v>
      </c>
      <c r="D509" s="2"/>
    </row>
    <row r="510" spans="1:4" ht="12.75" customHeight="1">
      <c r="A510" s="2" t="s">
        <v>1283</v>
      </c>
      <c r="B510" s="2" t="s">
        <v>1284</v>
      </c>
      <c r="C510" s="2" t="s">
        <v>1280</v>
      </c>
      <c r="D510" s="2"/>
    </row>
    <row r="511" spans="1:4" ht="12.75" customHeight="1">
      <c r="A511" s="2" t="s">
        <v>1285</v>
      </c>
      <c r="B511" s="2" t="s">
        <v>1286</v>
      </c>
      <c r="C511" s="2" t="s">
        <v>1280</v>
      </c>
      <c r="D511" s="2"/>
    </row>
    <row r="512" spans="1:4" ht="12.75" customHeight="1">
      <c r="A512" s="2" t="s">
        <v>1287</v>
      </c>
      <c r="B512" s="2" t="s">
        <v>1288</v>
      </c>
      <c r="C512" s="2" t="s">
        <v>1280</v>
      </c>
      <c r="D512" s="2"/>
    </row>
    <row r="513" spans="1:4" ht="12.75" customHeight="1">
      <c r="A513" s="2" t="s">
        <v>1289</v>
      </c>
      <c r="B513" s="2" t="s">
        <v>1290</v>
      </c>
      <c r="C513" s="2" t="s">
        <v>1280</v>
      </c>
      <c r="D513" s="2"/>
    </row>
    <row r="514" spans="1:4" ht="12.75" customHeight="1">
      <c r="A514" s="2" t="s">
        <v>1291</v>
      </c>
      <c r="B514" s="2" t="s">
        <v>1292</v>
      </c>
      <c r="C514" s="2" t="s">
        <v>1280</v>
      </c>
      <c r="D514" s="2"/>
    </row>
    <row r="515" spans="1:4" ht="12.75" customHeight="1">
      <c r="A515" s="2" t="s">
        <v>1293</v>
      </c>
      <c r="B515" s="2" t="s">
        <v>1294</v>
      </c>
      <c r="C515" s="2" t="s">
        <v>1280</v>
      </c>
      <c r="D515" s="2"/>
    </row>
    <row r="516" spans="1:4" ht="12.75" customHeight="1">
      <c r="A516" s="2" t="s">
        <v>1295</v>
      </c>
      <c r="B516" s="2" t="s">
        <v>1296</v>
      </c>
      <c r="C516" s="2" t="s">
        <v>1280</v>
      </c>
      <c r="D516" s="2"/>
    </row>
    <row r="517" spans="1:4" ht="12.75" customHeight="1">
      <c r="A517" s="2" t="s">
        <v>1297</v>
      </c>
      <c r="B517" s="2" t="s">
        <v>1298</v>
      </c>
      <c r="C517" s="2" t="s">
        <v>1280</v>
      </c>
      <c r="D517" s="2"/>
    </row>
    <row r="518" spans="1:4" ht="12.75" customHeight="1">
      <c r="A518" s="2" t="s">
        <v>1299</v>
      </c>
      <c r="B518" s="2" t="s">
        <v>1300</v>
      </c>
      <c r="C518" s="2" t="s">
        <v>1280</v>
      </c>
      <c r="D518" s="2"/>
    </row>
    <row r="519" spans="1:4" ht="12.75" customHeight="1">
      <c r="A519" s="2" t="s">
        <v>1301</v>
      </c>
      <c r="B519" s="2" t="s">
        <v>1302</v>
      </c>
      <c r="C519" s="2" t="s">
        <v>1280</v>
      </c>
      <c r="D519" s="2"/>
    </row>
    <row r="520" spans="1:4" ht="12.75" customHeight="1">
      <c r="A520" s="2" t="s">
        <v>1303</v>
      </c>
      <c r="B520" s="2" t="s">
        <v>1304</v>
      </c>
      <c r="C520" s="2" t="s">
        <v>1280</v>
      </c>
      <c r="D520" s="2"/>
    </row>
    <row r="521" spans="1:4" ht="12.75" customHeight="1">
      <c r="A521" s="2" t="s">
        <v>1305</v>
      </c>
      <c r="B521" s="2" t="s">
        <v>1306</v>
      </c>
      <c r="C521" s="2" t="s">
        <v>1280</v>
      </c>
      <c r="D521" s="2"/>
    </row>
    <row r="522" spans="1:4" ht="12.75" customHeight="1">
      <c r="A522" s="2" t="s">
        <v>1307</v>
      </c>
      <c r="B522" s="2" t="s">
        <v>1308</v>
      </c>
      <c r="C522" s="2" t="s">
        <v>1280</v>
      </c>
      <c r="D522" s="2"/>
    </row>
    <row r="523" spans="1:4" ht="12.75" customHeight="1">
      <c r="A523" s="2" t="s">
        <v>1309</v>
      </c>
      <c r="B523" s="2" t="s">
        <v>1310</v>
      </c>
      <c r="C523" s="2" t="s">
        <v>1280</v>
      </c>
      <c r="D523" s="2"/>
    </row>
    <row r="524" spans="1:4" ht="12.75" customHeight="1">
      <c r="A524" s="2" t="s">
        <v>1311</v>
      </c>
      <c r="B524" s="2" t="s">
        <v>1312</v>
      </c>
      <c r="C524" s="2" t="s">
        <v>1280</v>
      </c>
      <c r="D524" s="2"/>
    </row>
    <row r="525" spans="1:4" ht="12.75" customHeight="1">
      <c r="A525" s="2" t="s">
        <v>1313</v>
      </c>
      <c r="B525" s="2" t="s">
        <v>1314</v>
      </c>
      <c r="C525" s="2" t="s">
        <v>1280</v>
      </c>
      <c r="D525" s="2"/>
    </row>
    <row r="526" spans="1:4" ht="12.75" customHeight="1">
      <c r="A526" s="2" t="s">
        <v>1315</v>
      </c>
      <c r="B526" s="2" t="s">
        <v>1316</v>
      </c>
      <c r="C526" s="2" t="s">
        <v>1280</v>
      </c>
      <c r="D526" s="2"/>
    </row>
    <row r="527" spans="1:4" ht="12.75" customHeight="1">
      <c r="A527" s="2" t="s">
        <v>1317</v>
      </c>
      <c r="B527" s="2" t="s">
        <v>1318</v>
      </c>
      <c r="C527" s="2" t="s">
        <v>1280</v>
      </c>
      <c r="D527" s="2"/>
    </row>
    <row r="528" spans="1:4" ht="12.75" customHeight="1">
      <c r="A528" s="2" t="s">
        <v>1319</v>
      </c>
      <c r="B528" s="2" t="s">
        <v>1320</v>
      </c>
      <c r="C528" s="2" t="s">
        <v>1280</v>
      </c>
      <c r="D528" s="2"/>
    </row>
    <row r="529" spans="1:4" ht="12.75" customHeight="1">
      <c r="A529" s="2" t="s">
        <v>1321</v>
      </c>
      <c r="B529" s="2" t="s">
        <v>1322</v>
      </c>
      <c r="C529" s="2" t="s">
        <v>1280</v>
      </c>
      <c r="D529" s="2"/>
    </row>
    <row r="530" spans="1:4" ht="12.75" customHeight="1">
      <c r="A530" s="2" t="s">
        <v>1323</v>
      </c>
      <c r="B530" s="2" t="s">
        <v>1324</v>
      </c>
      <c r="C530" s="2" t="s">
        <v>1280</v>
      </c>
      <c r="D530" s="2"/>
    </row>
    <row r="531" spans="1:4" ht="12.75" customHeight="1">
      <c r="A531" s="2" t="s">
        <v>1325</v>
      </c>
      <c r="B531" s="2" t="s">
        <v>1326</v>
      </c>
      <c r="C531" s="2" t="s">
        <v>1280</v>
      </c>
      <c r="D531" s="2"/>
    </row>
    <row r="532" spans="1:4" ht="12.75" customHeight="1">
      <c r="A532" s="2" t="s">
        <v>1327</v>
      </c>
      <c r="B532" s="2" t="s">
        <v>1328</v>
      </c>
      <c r="C532" s="2" t="s">
        <v>1280</v>
      </c>
      <c r="D532" s="2"/>
    </row>
    <row r="533" spans="1:4" ht="12.75" customHeight="1">
      <c r="A533" s="2" t="s">
        <v>1329</v>
      </c>
      <c r="B533" s="2" t="s">
        <v>1330</v>
      </c>
      <c r="C533" s="2" t="s">
        <v>1280</v>
      </c>
      <c r="D533" s="2"/>
    </row>
    <row r="534" spans="1:4" ht="12.75" customHeight="1">
      <c r="A534" s="2" t="s">
        <v>1331</v>
      </c>
      <c r="B534" s="2" t="s">
        <v>1332</v>
      </c>
      <c r="C534" s="2" t="s">
        <v>1280</v>
      </c>
      <c r="D534" s="2"/>
    </row>
    <row r="535" spans="1:4" ht="12.75" customHeight="1">
      <c r="A535" s="2" t="s">
        <v>1333</v>
      </c>
      <c r="B535" s="2" t="s">
        <v>1334</v>
      </c>
      <c r="C535" s="2" t="s">
        <v>1280</v>
      </c>
      <c r="D535" s="2"/>
    </row>
    <row r="536" spans="1:4" ht="12.75" customHeight="1">
      <c r="A536" s="2" t="s">
        <v>1335</v>
      </c>
      <c r="B536" s="2" t="s">
        <v>1336</v>
      </c>
      <c r="C536" s="2" t="s">
        <v>1280</v>
      </c>
      <c r="D536" s="2"/>
    </row>
    <row r="537" spans="1:4" ht="12.75" customHeight="1">
      <c r="A537" s="2" t="s">
        <v>1337</v>
      </c>
      <c r="B537" s="2" t="s">
        <v>1338</v>
      </c>
      <c r="C537" s="2"/>
      <c r="D537" s="2" t="s">
        <v>1339</v>
      </c>
    </row>
    <row r="538" spans="1:4" ht="12.75" customHeight="1">
      <c r="A538" s="2" t="s">
        <v>1340</v>
      </c>
      <c r="B538" s="2" t="s">
        <v>1341</v>
      </c>
      <c r="C538" s="2" t="s">
        <v>1280</v>
      </c>
      <c r="D538" s="2"/>
    </row>
    <row r="539" spans="1:4" ht="12.75" customHeight="1">
      <c r="A539" s="2" t="s">
        <v>1342</v>
      </c>
      <c r="B539" s="2" t="s">
        <v>1343</v>
      </c>
      <c r="C539" s="2" t="s">
        <v>1280</v>
      </c>
      <c r="D539" s="2"/>
    </row>
    <row r="540" spans="1:4" ht="12.75" customHeight="1">
      <c r="A540" s="2" t="s">
        <v>1344</v>
      </c>
      <c r="B540" s="2" t="s">
        <v>1345</v>
      </c>
      <c r="C540" s="2" t="s">
        <v>1280</v>
      </c>
      <c r="D540" s="2"/>
    </row>
    <row r="541" spans="1:4" ht="12.75" customHeight="1">
      <c r="A541" s="2" t="s">
        <v>1346</v>
      </c>
      <c r="B541" s="2" t="s">
        <v>1347</v>
      </c>
      <c r="C541" s="2"/>
      <c r="D541" s="2" t="s">
        <v>120</v>
      </c>
    </row>
    <row r="542" spans="1:4" ht="12.75" customHeight="1">
      <c r="A542" s="2" t="s">
        <v>1348</v>
      </c>
      <c r="B542" s="2" t="s">
        <v>1349</v>
      </c>
      <c r="C542" s="2"/>
      <c r="D542" s="2" t="s">
        <v>120</v>
      </c>
    </row>
    <row r="543" spans="1:4" ht="12.75" customHeight="1">
      <c r="A543" s="2" t="s">
        <v>1350</v>
      </c>
      <c r="B543" s="2" t="s">
        <v>1351</v>
      </c>
      <c r="C543" s="2"/>
      <c r="D543" s="2" t="s">
        <v>705</v>
      </c>
    </row>
    <row r="544" spans="1:4" ht="12.75" customHeight="1">
      <c r="A544" s="2" t="s">
        <v>1352</v>
      </c>
      <c r="B544" s="2" t="s">
        <v>1353</v>
      </c>
      <c r="C544" s="2"/>
      <c r="D544" s="2" t="s">
        <v>705</v>
      </c>
    </row>
    <row r="545" spans="1:4" ht="12.75" customHeight="1">
      <c r="A545" s="2" t="s">
        <v>1354</v>
      </c>
      <c r="B545" s="73" t="s">
        <v>1355</v>
      </c>
      <c r="C545" s="2"/>
      <c r="D545" s="2" t="s">
        <v>705</v>
      </c>
    </row>
    <row r="546" spans="1:4" ht="12.75" customHeight="1">
      <c r="A546" s="2" t="s">
        <v>1356</v>
      </c>
      <c r="B546" s="73" t="s">
        <v>1357</v>
      </c>
      <c r="C546" s="2"/>
      <c r="D546" s="2" t="s">
        <v>705</v>
      </c>
    </row>
    <row r="547" spans="1:4" ht="14.25" customHeight="1">
      <c r="A547" s="2" t="s">
        <v>1358</v>
      </c>
      <c r="B547" s="2" t="s">
        <v>1359</v>
      </c>
      <c r="C547" s="2"/>
      <c r="D547" s="2"/>
    </row>
    <row r="548" spans="1:4" ht="12.75" customHeight="1">
      <c r="A548" s="2" t="s">
        <v>1360</v>
      </c>
      <c r="B548" s="2" t="s">
        <v>1361</v>
      </c>
      <c r="C548" s="2" t="s">
        <v>635</v>
      </c>
      <c r="D548" s="2"/>
    </row>
    <row r="549" spans="1:4" ht="12.75" customHeight="1">
      <c r="A549" s="17" t="s">
        <v>1362</v>
      </c>
      <c r="B549" s="17" t="s">
        <v>1363</v>
      </c>
      <c r="C549" s="2" t="s">
        <v>317</v>
      </c>
      <c r="D549" s="2"/>
    </row>
    <row r="550" spans="1:4" ht="12.75" customHeight="1">
      <c r="A550" s="2" t="s">
        <v>1364</v>
      </c>
      <c r="B550" s="2" t="s">
        <v>1365</v>
      </c>
      <c r="C550" s="2" t="s">
        <v>41</v>
      </c>
      <c r="D550" s="2"/>
    </row>
    <row r="551" spans="1:4" ht="12.75" customHeight="1">
      <c r="A551" s="2" t="s">
        <v>1366</v>
      </c>
      <c r="B551" s="2" t="s">
        <v>1367</v>
      </c>
      <c r="C551" s="2" t="s">
        <v>1368</v>
      </c>
      <c r="D551" s="2" t="s">
        <v>1369</v>
      </c>
    </row>
    <row r="552" spans="1:4" ht="12.75" customHeight="1">
      <c r="A552" s="2" t="s">
        <v>1370</v>
      </c>
      <c r="B552" s="2" t="s">
        <v>1371</v>
      </c>
      <c r="C552" s="2" t="s">
        <v>1368</v>
      </c>
      <c r="D552" s="2" t="s">
        <v>1369</v>
      </c>
    </row>
    <row r="553" spans="1:4" ht="12.75" customHeight="1">
      <c r="A553" s="2" t="s">
        <v>1372</v>
      </c>
      <c r="B553" s="2" t="s">
        <v>1373</v>
      </c>
      <c r="C553" s="2" t="s">
        <v>317</v>
      </c>
      <c r="D553" s="2"/>
    </row>
    <row r="554" spans="1:4" ht="12.75" customHeight="1">
      <c r="A554" s="2" t="s">
        <v>1374</v>
      </c>
      <c r="B554" s="2" t="s">
        <v>1375</v>
      </c>
      <c r="C554" s="2" t="s">
        <v>1376</v>
      </c>
      <c r="D554" s="2"/>
    </row>
    <row r="555" spans="1:4" ht="12.75" customHeight="1">
      <c r="A555" s="2" t="s">
        <v>1377</v>
      </c>
      <c r="B555" s="2" t="s">
        <v>1378</v>
      </c>
      <c r="C555" s="2" t="s">
        <v>1376</v>
      </c>
      <c r="D555" s="2"/>
    </row>
    <row r="556" spans="1:4" ht="12.75" customHeight="1">
      <c r="A556" s="2" t="s">
        <v>1379</v>
      </c>
      <c r="B556" s="2" t="s">
        <v>1380</v>
      </c>
      <c r="C556" s="2" t="s">
        <v>1368</v>
      </c>
      <c r="D556" s="2"/>
    </row>
    <row r="557" spans="1:4" ht="12.75" customHeight="1">
      <c r="A557" s="2" t="s">
        <v>1381</v>
      </c>
      <c r="B557" s="2" t="s">
        <v>1382</v>
      </c>
      <c r="C557" s="2"/>
      <c r="D557" s="2"/>
    </row>
    <row r="558" spans="1:4" ht="12.75" customHeight="1">
      <c r="A558" s="2" t="s">
        <v>1383</v>
      </c>
      <c r="B558" s="2" t="s">
        <v>1384</v>
      </c>
      <c r="C558" s="2"/>
      <c r="D558" s="2"/>
    </row>
    <row r="559" spans="1:4" ht="12.75" customHeight="1">
      <c r="A559" s="2" t="s">
        <v>1385</v>
      </c>
      <c r="B559" s="2" t="s">
        <v>1386</v>
      </c>
      <c r="C559" s="2" t="s">
        <v>1368</v>
      </c>
      <c r="D559" s="2"/>
    </row>
    <row r="560" spans="1:4" ht="12.75" customHeight="1">
      <c r="A560" s="2" t="s">
        <v>1387</v>
      </c>
      <c r="B560" s="2" t="s">
        <v>1388</v>
      </c>
      <c r="C560" s="2" t="s">
        <v>87</v>
      </c>
      <c r="D560" s="2"/>
    </row>
    <row r="561" spans="1:4" ht="12.75" customHeight="1">
      <c r="A561" s="2" t="s">
        <v>1389</v>
      </c>
      <c r="B561" s="2" t="s">
        <v>1390</v>
      </c>
      <c r="C561" s="2" t="s">
        <v>87</v>
      </c>
      <c r="D561" s="2"/>
    </row>
    <row r="562" spans="1:4" ht="12.75" customHeight="1">
      <c r="A562" s="2" t="s">
        <v>1391</v>
      </c>
      <c r="B562" s="2" t="s">
        <v>1392</v>
      </c>
      <c r="C562" s="2" t="s">
        <v>87</v>
      </c>
      <c r="D562" s="2"/>
    </row>
    <row r="563" spans="1:4" ht="12.75" customHeight="1">
      <c r="A563" s="2" t="s">
        <v>1393</v>
      </c>
      <c r="B563" s="2" t="s">
        <v>1394</v>
      </c>
      <c r="C563" s="2" t="s">
        <v>87</v>
      </c>
      <c r="D563" s="2"/>
    </row>
    <row r="564" spans="1:4" ht="12.75" customHeight="1">
      <c r="A564" s="2" t="s">
        <v>1395</v>
      </c>
      <c r="B564" s="2" t="s">
        <v>1396</v>
      </c>
      <c r="C564" s="2" t="s">
        <v>87</v>
      </c>
      <c r="D564" s="2"/>
    </row>
    <row r="565" spans="1:4" ht="12.75" customHeight="1">
      <c r="A565" s="2" t="s">
        <v>1397</v>
      </c>
      <c r="B565" s="2" t="s">
        <v>1398</v>
      </c>
      <c r="C565" s="2" t="s">
        <v>87</v>
      </c>
      <c r="D565" s="2"/>
    </row>
    <row r="566" spans="1:4" ht="12.75" customHeight="1">
      <c r="A566" s="2" t="s">
        <v>1399</v>
      </c>
      <c r="B566" s="2" t="s">
        <v>1400</v>
      </c>
      <c r="C566" s="2" t="s">
        <v>87</v>
      </c>
      <c r="D566" s="2"/>
    </row>
    <row r="567" spans="1:4" ht="12.75" customHeight="1">
      <c r="A567" s="2" t="s">
        <v>1401</v>
      </c>
      <c r="B567" s="2" t="s">
        <v>1402</v>
      </c>
      <c r="C567" s="2" t="s">
        <v>87</v>
      </c>
      <c r="D567" s="2"/>
    </row>
    <row r="568" spans="1:4" ht="12.75" customHeight="1">
      <c r="A568" s="2" t="s">
        <v>1403</v>
      </c>
      <c r="B568" s="2" t="s">
        <v>1404</v>
      </c>
      <c r="C568" s="2" t="s">
        <v>87</v>
      </c>
      <c r="D568" s="2"/>
    </row>
    <row r="569" spans="1:4" ht="12.75" customHeight="1">
      <c r="A569" s="2" t="s">
        <v>1405</v>
      </c>
      <c r="B569" s="2" t="s">
        <v>1406</v>
      </c>
      <c r="C569" s="2" t="s">
        <v>87</v>
      </c>
      <c r="D569" s="2"/>
    </row>
    <row r="570" spans="1:4" ht="12.75" customHeight="1">
      <c r="A570" s="2" t="s">
        <v>1407</v>
      </c>
      <c r="B570" s="2" t="s">
        <v>1408</v>
      </c>
      <c r="C570" s="2" t="s">
        <v>87</v>
      </c>
      <c r="D570" s="2"/>
    </row>
    <row r="571" spans="1:4" ht="12.75" customHeight="1">
      <c r="A571" s="2" t="s">
        <v>1409</v>
      </c>
      <c r="B571" s="2" t="s">
        <v>1410</v>
      </c>
      <c r="C571" s="2" t="s">
        <v>87</v>
      </c>
      <c r="D571" s="2"/>
    </row>
    <row r="572" spans="1:4" ht="12.75" customHeight="1">
      <c r="A572" s="2" t="s">
        <v>1411</v>
      </c>
      <c r="B572" s="2" t="s">
        <v>1412</v>
      </c>
      <c r="C572" s="2" t="s">
        <v>87</v>
      </c>
      <c r="D572" s="2"/>
    </row>
    <row r="573" spans="1:4" ht="12.75" customHeight="1">
      <c r="A573" s="2" t="s">
        <v>1413</v>
      </c>
      <c r="B573" s="2" t="s">
        <v>1414</v>
      </c>
      <c r="C573" s="2" t="s">
        <v>87</v>
      </c>
      <c r="D573" s="2"/>
    </row>
    <row r="574" spans="1:4" ht="12.75" customHeight="1">
      <c r="A574" s="2" t="s">
        <v>1415</v>
      </c>
      <c r="B574" s="2" t="s">
        <v>1416</v>
      </c>
      <c r="C574" s="2" t="s">
        <v>87</v>
      </c>
      <c r="D574" s="2"/>
    </row>
    <row r="575" spans="1:4" ht="12.75" customHeight="1">
      <c r="A575" s="2" t="s">
        <v>1417</v>
      </c>
      <c r="B575" s="2" t="s">
        <v>1418</v>
      </c>
      <c r="C575" s="2" t="s">
        <v>87</v>
      </c>
      <c r="D575" s="2"/>
    </row>
    <row r="576" spans="1:4" ht="12.75" customHeight="1">
      <c r="A576" s="2" t="s">
        <v>1419</v>
      </c>
      <c r="B576" s="2" t="s">
        <v>1420</v>
      </c>
      <c r="C576" s="2" t="s">
        <v>87</v>
      </c>
      <c r="D576" s="2"/>
    </row>
    <row r="577" spans="1:4" ht="12.75" customHeight="1">
      <c r="A577" s="2" t="s">
        <v>1421</v>
      </c>
      <c r="B577" s="2" t="s">
        <v>1422</v>
      </c>
      <c r="C577" s="2" t="s">
        <v>87</v>
      </c>
      <c r="D577" s="2"/>
    </row>
    <row r="578" spans="1:4" ht="12.75" customHeight="1">
      <c r="A578" s="2" t="s">
        <v>1423</v>
      </c>
      <c r="B578" s="2" t="s">
        <v>1424</v>
      </c>
      <c r="C578" s="2" t="s">
        <v>87</v>
      </c>
      <c r="D578" s="2"/>
    </row>
    <row r="579" spans="1:4" ht="12.75" customHeight="1">
      <c r="A579" s="2" t="s">
        <v>1425</v>
      </c>
      <c r="B579" s="2" t="s">
        <v>1426</v>
      </c>
      <c r="C579" s="2" t="s">
        <v>87</v>
      </c>
      <c r="D579" s="2"/>
    </row>
    <row r="580" spans="1:4" ht="12.75" customHeight="1">
      <c r="A580" s="2" t="s">
        <v>1427</v>
      </c>
      <c r="B580" s="2" t="s">
        <v>1428</v>
      </c>
      <c r="C580" s="2" t="s">
        <v>87</v>
      </c>
      <c r="D580" s="2"/>
    </row>
    <row r="581" spans="1:4" ht="12.75" customHeight="1">
      <c r="A581" s="2" t="s">
        <v>1429</v>
      </c>
      <c r="B581" s="2" t="s">
        <v>1430</v>
      </c>
      <c r="C581" s="2" t="s">
        <v>87</v>
      </c>
      <c r="D581" s="2"/>
    </row>
    <row r="582" spans="1:4" ht="12.75" customHeight="1">
      <c r="A582" s="2" t="s">
        <v>1431</v>
      </c>
      <c r="B582" s="2" t="s">
        <v>1432</v>
      </c>
      <c r="C582" s="2" t="s">
        <v>87</v>
      </c>
      <c r="D582" s="2"/>
    </row>
    <row r="583" spans="1:4" ht="12.75" customHeight="1">
      <c r="A583" s="2" t="s">
        <v>1433</v>
      </c>
      <c r="B583" s="2" t="s">
        <v>1434</v>
      </c>
      <c r="C583" s="2" t="s">
        <v>87</v>
      </c>
      <c r="D583" s="2"/>
    </row>
    <row r="584" spans="1:4" ht="12.75" customHeight="1">
      <c r="A584" s="2" t="s">
        <v>1435</v>
      </c>
      <c r="B584" s="2" t="s">
        <v>1436</v>
      </c>
      <c r="C584" s="2" t="s">
        <v>87</v>
      </c>
      <c r="D584" s="15"/>
    </row>
    <row r="585" spans="1:4" ht="12.75" customHeight="1">
      <c r="A585" s="2" t="s">
        <v>1437</v>
      </c>
      <c r="B585" s="2" t="s">
        <v>1438</v>
      </c>
      <c r="C585" s="2" t="s">
        <v>87</v>
      </c>
      <c r="D585" s="15"/>
    </row>
    <row r="586" spans="1:4" ht="12.75" customHeight="1">
      <c r="A586" s="2" t="s">
        <v>1439</v>
      </c>
      <c r="B586" s="2" t="s">
        <v>1440</v>
      </c>
      <c r="C586" s="2" t="s">
        <v>87</v>
      </c>
      <c r="D586" s="15"/>
    </row>
    <row r="587" spans="1:4" ht="12.75" customHeight="1">
      <c r="A587" s="2" t="s">
        <v>1441</v>
      </c>
      <c r="B587" s="2" t="s">
        <v>1442</v>
      </c>
      <c r="C587" s="2" t="s">
        <v>87</v>
      </c>
      <c r="D587" s="15"/>
    </row>
    <row r="588" spans="1:4" ht="12.75" customHeight="1">
      <c r="A588" s="2" t="s">
        <v>1443</v>
      </c>
      <c r="B588" s="2" t="s">
        <v>1444</v>
      </c>
      <c r="C588" s="2" t="s">
        <v>87</v>
      </c>
      <c r="D588" s="15"/>
    </row>
    <row r="589" spans="1:4" ht="12.75" customHeight="1">
      <c r="A589" s="2" t="s">
        <v>1445</v>
      </c>
      <c r="B589" s="2" t="s">
        <v>1446</v>
      </c>
      <c r="C589" s="2" t="s">
        <v>87</v>
      </c>
      <c r="D589" s="15"/>
    </row>
    <row r="590" spans="1:4" ht="12.75" customHeight="1">
      <c r="A590" s="2" t="s">
        <v>1447</v>
      </c>
      <c r="B590" s="2" t="s">
        <v>1448</v>
      </c>
      <c r="C590" s="2" t="s">
        <v>87</v>
      </c>
      <c r="D590" s="15"/>
    </row>
    <row r="591" spans="1:4" ht="12.75" customHeight="1">
      <c r="A591" s="2" t="s">
        <v>1449</v>
      </c>
      <c r="B591" s="2" t="s">
        <v>1450</v>
      </c>
      <c r="C591" s="2" t="s">
        <v>87</v>
      </c>
      <c r="D591" s="2"/>
    </row>
    <row r="592" spans="1:4" ht="12.75" customHeight="1">
      <c r="A592" s="2" t="s">
        <v>1451</v>
      </c>
      <c r="B592" s="2" t="s">
        <v>1452</v>
      </c>
      <c r="C592" s="2" t="s">
        <v>87</v>
      </c>
      <c r="D592" s="2"/>
    </row>
    <row r="593" spans="1:4" ht="12.75" customHeight="1">
      <c r="A593" s="2" t="s">
        <v>1453</v>
      </c>
      <c r="B593" s="2" t="s">
        <v>1454</v>
      </c>
      <c r="C593" s="2" t="s">
        <v>87</v>
      </c>
      <c r="D593" s="2"/>
    </row>
    <row r="594" spans="1:4" ht="12.75" customHeight="1">
      <c r="A594" s="2" t="s">
        <v>1455</v>
      </c>
      <c r="B594" s="2" t="s">
        <v>1456</v>
      </c>
      <c r="C594" s="2" t="s">
        <v>87</v>
      </c>
      <c r="D594" s="2"/>
    </row>
    <row r="595" spans="1:4" ht="12.75" customHeight="1">
      <c r="A595" s="2" t="s">
        <v>1457</v>
      </c>
      <c r="B595" s="2" t="s">
        <v>1458</v>
      </c>
      <c r="C595" s="2" t="s">
        <v>87</v>
      </c>
      <c r="D595" s="2"/>
    </row>
    <row r="596" spans="1:4" ht="12.75" customHeight="1">
      <c r="A596" s="2" t="s">
        <v>1459</v>
      </c>
      <c r="B596" s="2" t="s">
        <v>1460</v>
      </c>
      <c r="C596" s="2" t="s">
        <v>87</v>
      </c>
      <c r="D596" s="2"/>
    </row>
    <row r="597" spans="1:4" ht="12.75" customHeight="1">
      <c r="A597" s="2" t="s">
        <v>1461</v>
      </c>
      <c r="B597" s="2" t="s">
        <v>1462</v>
      </c>
      <c r="C597" s="2" t="s">
        <v>87</v>
      </c>
      <c r="D597" s="2"/>
    </row>
    <row r="598" spans="1:4" ht="12.75" customHeight="1">
      <c r="A598" s="2" t="s">
        <v>1463</v>
      </c>
      <c r="B598" s="2" t="s">
        <v>1464</v>
      </c>
      <c r="C598" s="2" t="s">
        <v>87</v>
      </c>
      <c r="D598" s="2"/>
    </row>
    <row r="599" spans="1:4" ht="12.75" customHeight="1">
      <c r="A599" s="2" t="s">
        <v>1465</v>
      </c>
      <c r="B599" s="2" t="s">
        <v>1466</v>
      </c>
      <c r="C599" s="2" t="s">
        <v>87</v>
      </c>
      <c r="D599" s="2"/>
    </row>
    <row r="600" spans="1:4" ht="12.75" customHeight="1">
      <c r="A600" s="2" t="s">
        <v>1467</v>
      </c>
      <c r="B600" s="2" t="s">
        <v>1468</v>
      </c>
      <c r="C600" s="2" t="s">
        <v>87</v>
      </c>
      <c r="D600" s="2"/>
    </row>
    <row r="601" spans="1:4" ht="12.75" customHeight="1">
      <c r="A601" s="2" t="s">
        <v>1469</v>
      </c>
      <c r="B601" s="2" t="s">
        <v>1470</v>
      </c>
      <c r="C601" s="2" t="s">
        <v>87</v>
      </c>
      <c r="D601" s="2"/>
    </row>
    <row r="602" spans="1:4" ht="12.75" customHeight="1">
      <c r="A602" s="2" t="s">
        <v>1471</v>
      </c>
      <c r="B602" s="2" t="s">
        <v>1472</v>
      </c>
      <c r="C602" s="2" t="s">
        <v>87</v>
      </c>
      <c r="D602" s="2"/>
    </row>
    <row r="603" spans="1:4" ht="12.75" customHeight="1">
      <c r="A603" s="2" t="s">
        <v>1473</v>
      </c>
      <c r="B603" s="2" t="s">
        <v>1474</v>
      </c>
      <c r="C603" s="2" t="s">
        <v>1475</v>
      </c>
      <c r="D603" s="2"/>
    </row>
    <row r="604" spans="1:4" ht="12.75" customHeight="1">
      <c r="A604" s="2" t="s">
        <v>1476</v>
      </c>
      <c r="B604" s="2" t="s">
        <v>1477</v>
      </c>
      <c r="C604" s="2" t="s">
        <v>1475</v>
      </c>
      <c r="D604" s="2"/>
    </row>
    <row r="605" spans="1:4" ht="12.75" customHeight="1">
      <c r="A605" s="2" t="s">
        <v>1478</v>
      </c>
      <c r="B605" s="2" t="s">
        <v>1479</v>
      </c>
      <c r="C605" s="2" t="s">
        <v>1475</v>
      </c>
      <c r="D605" s="2"/>
    </row>
    <row r="606" spans="1:4" ht="12.75" customHeight="1">
      <c r="A606" s="2" t="s">
        <v>1480</v>
      </c>
      <c r="B606" s="2" t="s">
        <v>1481</v>
      </c>
      <c r="C606" s="2" t="s">
        <v>1475</v>
      </c>
      <c r="D606" s="2"/>
    </row>
    <row r="607" spans="1:4" ht="12.75" customHeight="1">
      <c r="A607" s="2" t="s">
        <v>1482</v>
      </c>
      <c r="B607" s="2" t="s">
        <v>1483</v>
      </c>
      <c r="C607" s="2" t="s">
        <v>1475</v>
      </c>
      <c r="D607" s="2"/>
    </row>
    <row r="608" spans="1:4" ht="12.75" customHeight="1">
      <c r="A608" s="2" t="s">
        <v>1484</v>
      </c>
      <c r="B608" s="2" t="s">
        <v>1485</v>
      </c>
      <c r="C608" s="2" t="s">
        <v>1475</v>
      </c>
      <c r="D608" s="2"/>
    </row>
    <row r="609" spans="1:4" ht="12.75" customHeight="1">
      <c r="A609" s="2" t="s">
        <v>1486</v>
      </c>
      <c r="B609" s="2" t="s">
        <v>1487</v>
      </c>
      <c r="C609" s="2" t="s">
        <v>1475</v>
      </c>
      <c r="D609" s="2"/>
    </row>
    <row r="610" spans="1:4" ht="12.75" customHeight="1">
      <c r="A610" s="2" t="s">
        <v>1488</v>
      </c>
      <c r="B610" s="2" t="s">
        <v>1489</v>
      </c>
      <c r="C610" s="2" t="s">
        <v>1475</v>
      </c>
      <c r="D610" s="2"/>
    </row>
    <row r="611" spans="1:4" ht="12.75" customHeight="1">
      <c r="A611" s="2" t="s">
        <v>1490</v>
      </c>
      <c r="B611" s="2" t="s">
        <v>1491</v>
      </c>
      <c r="C611" s="2" t="s">
        <v>1475</v>
      </c>
      <c r="D611" s="2"/>
    </row>
    <row r="612" spans="1:4" ht="12.75" customHeight="1">
      <c r="A612" s="2" t="s">
        <v>1492</v>
      </c>
      <c r="B612" s="73" t="s">
        <v>1493</v>
      </c>
      <c r="C612" s="2" t="s">
        <v>1475</v>
      </c>
      <c r="D612" s="2"/>
    </row>
    <row r="613" spans="1:4" ht="12.75" customHeight="1">
      <c r="A613" s="2" t="s">
        <v>1494</v>
      </c>
      <c r="B613" s="73" t="s">
        <v>1495</v>
      </c>
      <c r="C613" s="2" t="s">
        <v>1475</v>
      </c>
      <c r="D613" s="2"/>
    </row>
    <row r="614" spans="1:4" ht="14.25" customHeight="1">
      <c r="A614" s="2" t="s">
        <v>1496</v>
      </c>
      <c r="B614" s="2" t="s">
        <v>1497</v>
      </c>
      <c r="C614" s="2" t="s">
        <v>1475</v>
      </c>
      <c r="D614" s="2"/>
    </row>
    <row r="615" spans="1:4" ht="12.75" customHeight="1">
      <c r="A615" s="2" t="s">
        <v>1498</v>
      </c>
      <c r="B615" s="2" t="s">
        <v>1499</v>
      </c>
      <c r="C615" s="2" t="s">
        <v>1475</v>
      </c>
      <c r="D615" s="2"/>
    </row>
    <row r="616" spans="1:4" ht="12.75" customHeight="1">
      <c r="A616" s="17" t="s">
        <v>1500</v>
      </c>
      <c r="B616" s="17" t="s">
        <v>1501</v>
      </c>
      <c r="C616" s="2" t="s">
        <v>1475</v>
      </c>
      <c r="D616" s="2"/>
    </row>
    <row r="617" spans="1:4" ht="12.75" customHeight="1">
      <c r="A617" s="2" t="s">
        <v>1502</v>
      </c>
      <c r="B617" s="2" t="s">
        <v>1503</v>
      </c>
      <c r="C617" s="2" t="s">
        <v>1475</v>
      </c>
      <c r="D617" s="2"/>
    </row>
    <row r="618" spans="1:4" ht="12.75" customHeight="1">
      <c r="A618" s="2" t="s">
        <v>1504</v>
      </c>
      <c r="B618" s="2" t="s">
        <v>1505</v>
      </c>
      <c r="C618" s="2" t="s">
        <v>1475</v>
      </c>
      <c r="D618" s="2"/>
    </row>
    <row r="619" spans="1:4" ht="12.75" customHeight="1">
      <c r="A619" s="2" t="s">
        <v>1506</v>
      </c>
      <c r="B619" s="2" t="s">
        <v>1507</v>
      </c>
      <c r="C619" s="2" t="s">
        <v>1475</v>
      </c>
      <c r="D619" s="2"/>
    </row>
    <row r="620" spans="1:4" ht="12.75" customHeight="1">
      <c r="A620" s="2" t="s">
        <v>1508</v>
      </c>
      <c r="B620" s="2" t="s">
        <v>1509</v>
      </c>
      <c r="C620" s="2" t="s">
        <v>1475</v>
      </c>
      <c r="D620" s="2"/>
    </row>
    <row r="621" spans="1:4" ht="12.75" customHeight="1">
      <c r="A621" s="2" t="s">
        <v>1510</v>
      </c>
      <c r="B621" s="2" t="s">
        <v>1511</v>
      </c>
      <c r="C621" s="2" t="s">
        <v>1475</v>
      </c>
      <c r="D621" s="2"/>
    </row>
    <row r="622" spans="1:4" ht="12.75" customHeight="1">
      <c r="A622" s="2" t="s">
        <v>1512</v>
      </c>
      <c r="B622" s="2" t="s">
        <v>1513</v>
      </c>
      <c r="C622" s="2" t="s">
        <v>1475</v>
      </c>
      <c r="D622" s="2"/>
    </row>
    <row r="623" spans="1:4" ht="12.75" customHeight="1">
      <c r="A623" s="2" t="s">
        <v>1514</v>
      </c>
      <c r="B623" s="2" t="s">
        <v>1515</v>
      </c>
      <c r="C623" s="2" t="s">
        <v>1475</v>
      </c>
      <c r="D623" s="2"/>
    </row>
    <row r="624" spans="1:4" ht="12.75" customHeight="1">
      <c r="A624" s="2" t="s">
        <v>1516</v>
      </c>
      <c r="B624" s="2" t="s">
        <v>1517</v>
      </c>
      <c r="C624" s="2" t="s">
        <v>1475</v>
      </c>
      <c r="D624" s="2"/>
    </row>
    <row r="625" spans="1:4" ht="12.75" customHeight="1">
      <c r="A625" s="2" t="s">
        <v>1518</v>
      </c>
      <c r="B625" s="2" t="s">
        <v>1519</v>
      </c>
      <c r="C625" s="2" t="s">
        <v>1475</v>
      </c>
      <c r="D625" s="2"/>
    </row>
    <row r="626" spans="1:4" ht="12.75" customHeight="1">
      <c r="A626" s="2" t="s">
        <v>1520</v>
      </c>
      <c r="B626" s="2" t="s">
        <v>1521</v>
      </c>
      <c r="C626" s="2" t="s">
        <v>1475</v>
      </c>
      <c r="D626" s="2"/>
    </row>
    <row r="627" spans="1:4" ht="12.75" customHeight="1">
      <c r="A627" s="2" t="s">
        <v>1522</v>
      </c>
      <c r="B627" s="2" t="s">
        <v>1523</v>
      </c>
      <c r="C627" s="2" t="s">
        <v>1280</v>
      </c>
      <c r="D627" s="2"/>
    </row>
    <row r="628" spans="1:4" ht="12.75" customHeight="1">
      <c r="A628" s="2" t="s">
        <v>1524</v>
      </c>
      <c r="B628" s="2" t="s">
        <v>1525</v>
      </c>
      <c r="C628" s="2" t="s">
        <v>1280</v>
      </c>
      <c r="D628" s="2"/>
    </row>
    <row r="629" spans="1:4" ht="12.75" customHeight="1">
      <c r="A629" s="2" t="s">
        <v>1526</v>
      </c>
      <c r="B629" s="2" t="s">
        <v>1527</v>
      </c>
      <c r="C629" s="2" t="s">
        <v>1280</v>
      </c>
      <c r="D629" s="2"/>
    </row>
    <row r="630" spans="1:4" ht="12.75" customHeight="1">
      <c r="A630" s="2" t="s">
        <v>1528</v>
      </c>
      <c r="B630" s="2" t="s">
        <v>1529</v>
      </c>
      <c r="C630" s="2" t="s">
        <v>1280</v>
      </c>
      <c r="D630" s="2"/>
    </row>
    <row r="631" spans="1:4" ht="12.75" customHeight="1">
      <c r="A631" s="2" t="s">
        <v>1530</v>
      </c>
      <c r="B631" s="2" t="s">
        <v>1531</v>
      </c>
      <c r="C631" s="2" t="s">
        <v>1280</v>
      </c>
      <c r="D631" s="2"/>
    </row>
    <row r="632" spans="1:4" ht="12.75" customHeight="1">
      <c r="A632" s="2" t="s">
        <v>1532</v>
      </c>
      <c r="B632" s="2" t="s">
        <v>1533</v>
      </c>
      <c r="C632" s="2" t="s">
        <v>1280</v>
      </c>
      <c r="D632" s="2"/>
    </row>
    <row r="633" spans="1:4" ht="12.75" customHeight="1">
      <c r="A633" s="2" t="s">
        <v>1534</v>
      </c>
      <c r="B633" s="2" t="s">
        <v>1535</v>
      </c>
      <c r="C633" s="2"/>
      <c r="D633" s="2"/>
    </row>
    <row r="634" spans="1:4" ht="12.75" customHeight="1">
      <c r="A634" s="2" t="s">
        <v>1536</v>
      </c>
      <c r="B634" s="2" t="s">
        <v>1537</v>
      </c>
      <c r="C634" s="2"/>
      <c r="D634" s="2"/>
    </row>
    <row r="635" spans="1:4" ht="12.75" customHeight="1">
      <c r="A635" s="2" t="s">
        <v>1538</v>
      </c>
      <c r="B635" s="2" t="s">
        <v>1539</v>
      </c>
      <c r="C635" s="2"/>
      <c r="D635" s="2"/>
    </row>
    <row r="636" spans="1:4" ht="12.75" customHeight="1">
      <c r="A636" s="2" t="s">
        <v>1540</v>
      </c>
      <c r="B636" s="2" t="s">
        <v>1541</v>
      </c>
      <c r="C636" s="2" t="s">
        <v>810</v>
      </c>
      <c r="D636" s="2"/>
    </row>
    <row r="637" spans="1:4" ht="12.75" customHeight="1">
      <c r="A637" s="2" t="s">
        <v>1542</v>
      </c>
      <c r="B637" s="2" t="s">
        <v>1543</v>
      </c>
      <c r="C637" s="2" t="s">
        <v>810</v>
      </c>
      <c r="D637" s="2"/>
    </row>
    <row r="638" spans="1:4" ht="12.75" customHeight="1">
      <c r="A638" s="2" t="s">
        <v>1544</v>
      </c>
      <c r="B638" s="2" t="s">
        <v>1545</v>
      </c>
      <c r="C638" s="2" t="s">
        <v>810</v>
      </c>
      <c r="D638" s="2"/>
    </row>
    <row r="639" spans="1:4" ht="12.75" customHeight="1">
      <c r="A639" s="2" t="s">
        <v>1546</v>
      </c>
      <c r="B639" s="2" t="s">
        <v>1547</v>
      </c>
      <c r="C639" s="2"/>
      <c r="D639" s="2"/>
    </row>
    <row r="640" spans="1:4" ht="12.75" customHeight="1">
      <c r="A640" s="2" t="s">
        <v>1548</v>
      </c>
      <c r="B640" s="2" t="s">
        <v>1549</v>
      </c>
      <c r="C640" s="2"/>
      <c r="D640" s="2"/>
    </row>
    <row r="641" spans="1:4" ht="12.75" customHeight="1">
      <c r="A641" s="2" t="s">
        <v>1550</v>
      </c>
      <c r="B641" s="2" t="s">
        <v>1551</v>
      </c>
      <c r="C641" s="2"/>
      <c r="D641" s="2"/>
    </row>
    <row r="642" spans="1:4" ht="12.75" customHeight="1">
      <c r="A642" s="2" t="s">
        <v>1552</v>
      </c>
      <c r="B642" s="2" t="s">
        <v>1553</v>
      </c>
      <c r="C642" s="2"/>
      <c r="D642" s="2"/>
    </row>
    <row r="643" spans="1:4" ht="12.75" customHeight="1">
      <c r="A643" s="2" t="s">
        <v>1554</v>
      </c>
      <c r="B643" s="2" t="s">
        <v>1555</v>
      </c>
      <c r="C643" s="2"/>
      <c r="D643" s="2"/>
    </row>
    <row r="644" spans="1:4" ht="12.75" customHeight="1">
      <c r="A644" s="2" t="s">
        <v>1556</v>
      </c>
      <c r="B644" s="2" t="s">
        <v>1557</v>
      </c>
      <c r="C644" s="2"/>
      <c r="D644" s="2"/>
    </row>
    <row r="645" spans="1:4" ht="12.75" customHeight="1">
      <c r="A645" s="2" t="s">
        <v>1558</v>
      </c>
      <c r="B645" s="2" t="s">
        <v>1559</v>
      </c>
      <c r="C645" s="2"/>
      <c r="D645" s="2"/>
    </row>
    <row r="646" spans="1:4" ht="12.75" customHeight="1">
      <c r="A646" s="2" t="s">
        <v>1560</v>
      </c>
      <c r="B646" s="2" t="s">
        <v>1561</v>
      </c>
      <c r="C646" s="2" t="s">
        <v>300</v>
      </c>
      <c r="D646" s="2"/>
    </row>
    <row r="647" spans="1:4" ht="12.75" customHeight="1">
      <c r="A647" s="2" t="s">
        <v>1562</v>
      </c>
      <c r="B647" s="2" t="s">
        <v>1563</v>
      </c>
      <c r="C647" s="2" t="s">
        <v>1280</v>
      </c>
      <c r="D647" s="2"/>
    </row>
    <row r="648" spans="1:4" ht="12.75" customHeight="1">
      <c r="A648" s="2" t="s">
        <v>1564</v>
      </c>
      <c r="B648" s="2" t="s">
        <v>1565</v>
      </c>
      <c r="C648" s="2" t="s">
        <v>1280</v>
      </c>
      <c r="D648" s="2"/>
    </row>
    <row r="649" spans="1:4" ht="12.75" customHeight="1">
      <c r="A649" s="2" t="s">
        <v>1566</v>
      </c>
      <c r="B649" s="2" t="s">
        <v>1567</v>
      </c>
      <c r="C649" s="2" t="s">
        <v>1280</v>
      </c>
      <c r="D649" s="2"/>
    </row>
    <row r="650" spans="1:4" ht="12.75" customHeight="1">
      <c r="A650" s="2" t="s">
        <v>1568</v>
      </c>
      <c r="B650" s="2" t="s">
        <v>1569</v>
      </c>
      <c r="C650" s="2" t="s">
        <v>1280</v>
      </c>
      <c r="D650" s="2"/>
    </row>
    <row r="651" spans="1:4" ht="12.75" customHeight="1">
      <c r="A651" s="2" t="s">
        <v>1570</v>
      </c>
      <c r="B651" s="2" t="s">
        <v>1571</v>
      </c>
      <c r="C651" s="2"/>
      <c r="D651" s="2"/>
    </row>
    <row r="652" spans="1:4" ht="12.75" customHeight="1">
      <c r="A652" s="2" t="s">
        <v>1572</v>
      </c>
      <c r="B652" s="2" t="s">
        <v>1573</v>
      </c>
      <c r="C652" s="2" t="s">
        <v>1280</v>
      </c>
      <c r="D652" s="2"/>
    </row>
    <row r="653" spans="1:4" ht="12.75" customHeight="1">
      <c r="A653" s="2" t="s">
        <v>1574</v>
      </c>
      <c r="B653" s="2" t="s">
        <v>1575</v>
      </c>
      <c r="C653" s="2"/>
      <c r="D653" s="2"/>
    </row>
    <row r="654" spans="1:4" ht="12.75" customHeight="1">
      <c r="A654" s="2" t="s">
        <v>1576</v>
      </c>
      <c r="B654" s="2" t="s">
        <v>1577</v>
      </c>
      <c r="C654" s="2"/>
      <c r="D654" s="2"/>
    </row>
    <row r="655" spans="1:4" ht="12.75" customHeight="1">
      <c r="A655" s="2" t="s">
        <v>1578</v>
      </c>
      <c r="B655" s="2" t="s">
        <v>1579</v>
      </c>
      <c r="C655" s="2"/>
      <c r="D655" s="2"/>
    </row>
    <row r="656" spans="1:4" ht="12.75" customHeight="1">
      <c r="A656" s="2" t="s">
        <v>1580</v>
      </c>
      <c r="B656" s="2" t="s">
        <v>1581</v>
      </c>
      <c r="C656" s="2"/>
      <c r="D656" s="2"/>
    </row>
    <row r="657" spans="1:4" ht="12.75" customHeight="1">
      <c r="A657" s="2" t="s">
        <v>1582</v>
      </c>
      <c r="B657" s="2" t="s">
        <v>1583</v>
      </c>
      <c r="C657" s="2"/>
      <c r="D657" s="2"/>
    </row>
    <row r="658" spans="1:4" ht="12.75" customHeight="1">
      <c r="A658" s="2" t="s">
        <v>1584</v>
      </c>
      <c r="B658" s="2" t="s">
        <v>1585</v>
      </c>
      <c r="C658" s="2" t="s">
        <v>1586</v>
      </c>
      <c r="D658" s="2"/>
    </row>
    <row r="659" spans="1:4" ht="12.75" customHeight="1">
      <c r="A659" s="2" t="s">
        <v>1587</v>
      </c>
      <c r="B659" s="2" t="s">
        <v>1588</v>
      </c>
      <c r="C659" s="2" t="s">
        <v>1586</v>
      </c>
      <c r="D659" s="2"/>
    </row>
    <row r="660" spans="1:4" ht="12.75" customHeight="1">
      <c r="A660" s="2" t="s">
        <v>1589</v>
      </c>
      <c r="B660" s="2" t="s">
        <v>1590</v>
      </c>
      <c r="C660" s="2" t="s">
        <v>1586</v>
      </c>
      <c r="D660" s="2"/>
    </row>
    <row r="661" spans="1:4" ht="12.75" customHeight="1">
      <c r="A661" s="2" t="s">
        <v>1591</v>
      </c>
      <c r="B661" s="2" t="s">
        <v>1592</v>
      </c>
      <c r="C661" s="2" t="s">
        <v>1586</v>
      </c>
      <c r="D661" s="2"/>
    </row>
    <row r="662" spans="1:4" ht="12.75" customHeight="1">
      <c r="A662" s="2" t="s">
        <v>1593</v>
      </c>
      <c r="B662" s="2" t="s">
        <v>1594</v>
      </c>
      <c r="C662" s="2" t="s">
        <v>1586</v>
      </c>
      <c r="D662" s="2"/>
    </row>
    <row r="663" spans="1:4" ht="12.75" customHeight="1">
      <c r="A663" s="2" t="s">
        <v>1595</v>
      </c>
      <c r="B663" s="2" t="s">
        <v>1596</v>
      </c>
      <c r="C663" s="2" t="s">
        <v>1586</v>
      </c>
      <c r="D663" s="2"/>
    </row>
    <row r="664" spans="1:4" ht="12.75" customHeight="1">
      <c r="A664" s="2" t="s">
        <v>1597</v>
      </c>
      <c r="B664" s="2" t="s">
        <v>1598</v>
      </c>
      <c r="C664" s="2" t="s">
        <v>1586</v>
      </c>
      <c r="D664" s="2"/>
    </row>
    <row r="665" spans="1:4" ht="12.75" customHeight="1">
      <c r="A665" s="2" t="s">
        <v>1599</v>
      </c>
      <c r="B665" s="2" t="s">
        <v>1600</v>
      </c>
      <c r="C665" s="2" t="s">
        <v>1586</v>
      </c>
      <c r="D665" s="2"/>
    </row>
    <row r="666" spans="1:4" ht="12.75" customHeight="1">
      <c r="A666" s="2" t="s">
        <v>1601</v>
      </c>
      <c r="B666" s="2" t="s">
        <v>1602</v>
      </c>
      <c r="C666" s="2" t="s">
        <v>1586</v>
      </c>
      <c r="D666" s="2"/>
    </row>
    <row r="667" spans="1:4" ht="12.75" customHeight="1">
      <c r="A667" s="2" t="s">
        <v>1603</v>
      </c>
      <c r="B667" s="2" t="s">
        <v>1604</v>
      </c>
      <c r="C667" s="2" t="s">
        <v>1586</v>
      </c>
      <c r="D667" s="2"/>
    </row>
    <row r="668" spans="1:4" ht="12.75" customHeight="1">
      <c r="A668" s="2" t="s">
        <v>1605</v>
      </c>
      <c r="B668" s="2" t="s">
        <v>1606</v>
      </c>
      <c r="C668" s="2" t="s">
        <v>147</v>
      </c>
      <c r="D668" s="2"/>
    </row>
    <row r="669" spans="1:4" ht="12.75" customHeight="1">
      <c r="A669" s="2" t="s">
        <v>1607</v>
      </c>
      <c r="B669" s="2" t="s">
        <v>1608</v>
      </c>
      <c r="C669" s="2" t="s">
        <v>147</v>
      </c>
      <c r="D669" s="2"/>
    </row>
    <row r="670" spans="1:4" ht="12.75" customHeight="1">
      <c r="A670" s="2" t="s">
        <v>172</v>
      </c>
      <c r="B670" s="2" t="s">
        <v>1609</v>
      </c>
      <c r="C670" s="2" t="s">
        <v>147</v>
      </c>
      <c r="D670" s="2"/>
    </row>
    <row r="671" spans="1:4" ht="12.75" customHeight="1">
      <c r="A671" s="2" t="s">
        <v>1610</v>
      </c>
      <c r="B671" s="2" t="s">
        <v>1611</v>
      </c>
      <c r="C671" s="2" t="s">
        <v>147</v>
      </c>
      <c r="D671" s="2"/>
    </row>
    <row r="672" spans="1:4" ht="12.75" customHeight="1">
      <c r="A672" s="2" t="s">
        <v>1612</v>
      </c>
      <c r="B672" s="2" t="s">
        <v>1613</v>
      </c>
      <c r="C672" s="2" t="s">
        <v>147</v>
      </c>
      <c r="D672" s="2"/>
    </row>
    <row r="673" spans="1:4" ht="12.75" customHeight="1">
      <c r="A673" s="2" t="s">
        <v>1614</v>
      </c>
      <c r="B673" s="2" t="s">
        <v>1615</v>
      </c>
      <c r="C673" s="2" t="s">
        <v>147</v>
      </c>
      <c r="D673" s="2"/>
    </row>
    <row r="674" spans="1:4" ht="12.75" customHeight="1">
      <c r="A674" s="2" t="s">
        <v>1616</v>
      </c>
      <c r="B674" s="2" t="s">
        <v>1617</v>
      </c>
      <c r="C674" s="2" t="s">
        <v>147</v>
      </c>
      <c r="D674" s="2"/>
    </row>
    <row r="675" spans="1:4" ht="12.75" customHeight="1">
      <c r="A675" s="2" t="s">
        <v>1618</v>
      </c>
      <c r="B675" s="2" t="s">
        <v>1619</v>
      </c>
      <c r="C675" s="2" t="s">
        <v>147</v>
      </c>
      <c r="D675" s="2"/>
    </row>
    <row r="676" spans="1:4" ht="12.75" customHeight="1">
      <c r="A676" s="2" t="s">
        <v>1620</v>
      </c>
      <c r="B676" s="2" t="s">
        <v>1621</v>
      </c>
      <c r="C676" s="2" t="s">
        <v>147</v>
      </c>
      <c r="D676" s="2"/>
    </row>
    <row r="677" spans="1:4" ht="12.75" customHeight="1">
      <c r="A677" s="2" t="s">
        <v>1622</v>
      </c>
      <c r="B677" s="2" t="s">
        <v>1623</v>
      </c>
      <c r="C677" s="2" t="s">
        <v>147</v>
      </c>
      <c r="D677" s="2"/>
    </row>
    <row r="678" spans="1:4" ht="12.75" customHeight="1">
      <c r="A678" s="2" t="s">
        <v>1624</v>
      </c>
      <c r="B678" s="2" t="s">
        <v>1625</v>
      </c>
      <c r="C678" s="2" t="s">
        <v>83</v>
      </c>
      <c r="D678" s="2"/>
    </row>
    <row r="679" spans="1:4" ht="12.75" customHeight="1">
      <c r="A679" s="2" t="s">
        <v>1626</v>
      </c>
      <c r="B679" s="2" t="s">
        <v>1627</v>
      </c>
      <c r="C679" s="2" t="s">
        <v>83</v>
      </c>
      <c r="D679" s="2"/>
    </row>
    <row r="680" spans="1:4" ht="12.75" customHeight="1">
      <c r="A680" s="2" t="s">
        <v>1628</v>
      </c>
      <c r="B680" s="2" t="s">
        <v>1629</v>
      </c>
      <c r="C680" s="2"/>
      <c r="D680" s="2"/>
    </row>
    <row r="681" spans="1:4" ht="12.75" customHeight="1">
      <c r="A681" s="2" t="s">
        <v>1630</v>
      </c>
      <c r="B681" s="2" t="s">
        <v>1631</v>
      </c>
      <c r="C681" s="2"/>
      <c r="D681" s="2"/>
    </row>
    <row r="682" spans="1:4" ht="12.75" customHeight="1">
      <c r="A682" s="2" t="s">
        <v>1632</v>
      </c>
      <c r="B682" s="2" t="s">
        <v>1633</v>
      </c>
      <c r="C682" s="2" t="s">
        <v>1280</v>
      </c>
      <c r="D682" s="2"/>
    </row>
    <row r="683" spans="1:4" ht="12.75" customHeight="1">
      <c r="A683" s="2" t="s">
        <v>1634</v>
      </c>
      <c r="B683" s="2" t="s">
        <v>1635</v>
      </c>
      <c r="C683" s="2" t="s">
        <v>1280</v>
      </c>
      <c r="D683" s="2"/>
    </row>
    <row r="684" spans="1:4" ht="12.75" customHeight="1">
      <c r="A684" s="2" t="s">
        <v>1636</v>
      </c>
      <c r="B684" s="2" t="s">
        <v>1637</v>
      </c>
      <c r="C684" s="2"/>
      <c r="D684" s="2"/>
    </row>
    <row r="685" spans="1:4" ht="12.75" customHeight="1">
      <c r="A685" s="2" t="s">
        <v>1638</v>
      </c>
      <c r="B685" s="2" t="s">
        <v>1639</v>
      </c>
      <c r="C685" s="2" t="s">
        <v>862</v>
      </c>
      <c r="D685" s="2"/>
    </row>
    <row r="686" spans="1:4" ht="12.75" customHeight="1">
      <c r="A686" s="2" t="s">
        <v>1640</v>
      </c>
      <c r="B686" s="2" t="s">
        <v>1641</v>
      </c>
      <c r="C686" s="2" t="s">
        <v>862</v>
      </c>
      <c r="D686" s="2"/>
    </row>
    <row r="687" spans="1:4" ht="12.75" customHeight="1">
      <c r="A687" s="2" t="s">
        <v>1642</v>
      </c>
      <c r="B687" s="2" t="s">
        <v>1643</v>
      </c>
      <c r="C687" s="2" t="s">
        <v>862</v>
      </c>
      <c r="D687" s="2"/>
    </row>
    <row r="688" spans="1:4" ht="12.75" customHeight="1">
      <c r="A688" s="2" t="s">
        <v>1644</v>
      </c>
      <c r="B688" s="2" t="s">
        <v>1645</v>
      </c>
      <c r="C688" s="2" t="s">
        <v>862</v>
      </c>
      <c r="D688" s="2"/>
    </row>
    <row r="689" spans="1:4" ht="12.75" customHeight="1">
      <c r="A689" s="2" t="s">
        <v>1646</v>
      </c>
      <c r="B689" s="2" t="s">
        <v>1647</v>
      </c>
      <c r="C689" s="2" t="s">
        <v>862</v>
      </c>
      <c r="D689" s="2"/>
    </row>
    <row r="690" spans="1:4" ht="12.75" customHeight="1">
      <c r="A690" s="2" t="s">
        <v>1648</v>
      </c>
      <c r="B690" s="2" t="s">
        <v>1649</v>
      </c>
      <c r="C690" s="2" t="s">
        <v>1650</v>
      </c>
      <c r="D690" s="2"/>
    </row>
    <row r="691" spans="1:4" ht="12.75" customHeight="1">
      <c r="A691" s="2" t="s">
        <v>1651</v>
      </c>
      <c r="B691" s="2" t="s">
        <v>1652</v>
      </c>
      <c r="C691" s="2" t="s">
        <v>1650</v>
      </c>
      <c r="D691" s="2"/>
    </row>
    <row r="692" spans="1:4" ht="12.75" customHeight="1">
      <c r="A692" s="2" t="s">
        <v>1653</v>
      </c>
      <c r="B692" s="2" t="s">
        <v>1654</v>
      </c>
      <c r="C692" s="2" t="s">
        <v>1650</v>
      </c>
      <c r="D692" s="2"/>
    </row>
    <row r="693" spans="1:4" ht="12.75" customHeight="1">
      <c r="A693" s="2" t="s">
        <v>1655</v>
      </c>
      <c r="B693" s="2" t="s">
        <v>1656</v>
      </c>
      <c r="C693" s="2" t="s">
        <v>1650</v>
      </c>
      <c r="D693" s="2"/>
    </row>
    <row r="694" spans="1:4" ht="12.75" customHeight="1">
      <c r="A694" s="2" t="s">
        <v>1657</v>
      </c>
      <c r="B694" s="2" t="s">
        <v>1658</v>
      </c>
      <c r="C694" s="2"/>
      <c r="D694" s="2"/>
    </row>
    <row r="695" spans="1:4" ht="12.75" customHeight="1">
      <c r="A695" s="2" t="s">
        <v>1659</v>
      </c>
      <c r="B695" s="2" t="s">
        <v>1660</v>
      </c>
      <c r="C695" s="2" t="s">
        <v>912</v>
      </c>
      <c r="D695" s="2"/>
    </row>
    <row r="696" spans="1:4" ht="12.75" customHeight="1">
      <c r="A696" s="2" t="s">
        <v>1661</v>
      </c>
      <c r="B696" s="2" t="s">
        <v>1662</v>
      </c>
      <c r="C696" s="2" t="s">
        <v>909</v>
      </c>
      <c r="D696" s="2"/>
    </row>
    <row r="697" spans="1:4" ht="12.75" customHeight="1">
      <c r="A697" s="2" t="s">
        <v>1663</v>
      </c>
      <c r="B697" s="2" t="s">
        <v>1664</v>
      </c>
      <c r="C697" s="2" t="s">
        <v>909</v>
      </c>
      <c r="D697" s="2"/>
    </row>
    <row r="698" spans="1:4" ht="12.75" customHeight="1">
      <c r="A698" s="2" t="s">
        <v>1665</v>
      </c>
      <c r="B698" s="2" t="s">
        <v>1666</v>
      </c>
      <c r="C698" s="2" t="s">
        <v>915</v>
      </c>
      <c r="D698" s="2"/>
    </row>
    <row r="699" spans="1:4" ht="12.75" customHeight="1">
      <c r="A699" s="2" t="s">
        <v>1667</v>
      </c>
      <c r="B699" s="2" t="s">
        <v>1668</v>
      </c>
      <c r="C699" s="2" t="s">
        <v>915</v>
      </c>
      <c r="D699" s="2"/>
    </row>
    <row r="700" spans="1:4" ht="12.75" customHeight="1">
      <c r="A700" s="2" t="s">
        <v>1669</v>
      </c>
      <c r="B700" s="2" t="s">
        <v>1670</v>
      </c>
      <c r="C700" s="2" t="s">
        <v>915</v>
      </c>
      <c r="D700" s="2"/>
    </row>
    <row r="701" spans="1:4" ht="12.75" customHeight="1">
      <c r="A701" s="2" t="s">
        <v>1671</v>
      </c>
      <c r="B701" s="2" t="s">
        <v>1672</v>
      </c>
      <c r="C701" s="2" t="s">
        <v>915</v>
      </c>
      <c r="D701" s="2"/>
    </row>
    <row r="702" spans="1:4" ht="12.75" customHeight="1">
      <c r="A702" s="2" t="s">
        <v>1673</v>
      </c>
      <c r="B702" s="2" t="s">
        <v>1674</v>
      </c>
      <c r="C702" s="2" t="s">
        <v>915</v>
      </c>
      <c r="D702" s="2"/>
    </row>
    <row r="703" spans="1:4" ht="12.75" customHeight="1">
      <c r="A703" s="2" t="s">
        <v>1675</v>
      </c>
      <c r="B703" s="2" t="s">
        <v>1676</v>
      </c>
      <c r="C703" s="2" t="s">
        <v>915</v>
      </c>
      <c r="D703" s="2"/>
    </row>
    <row r="704" spans="1:4" ht="12.75" customHeight="1">
      <c r="A704" s="2" t="s">
        <v>1677</v>
      </c>
      <c r="B704" s="2" t="s">
        <v>1678</v>
      </c>
      <c r="C704" s="2" t="s">
        <v>915</v>
      </c>
      <c r="D704" s="2"/>
    </row>
    <row r="705" spans="1:4" ht="12.75" customHeight="1">
      <c r="A705" s="2" t="s">
        <v>1679</v>
      </c>
      <c r="B705" s="2" t="s">
        <v>1680</v>
      </c>
      <c r="C705" s="2" t="s">
        <v>915</v>
      </c>
      <c r="D705" s="2"/>
    </row>
    <row r="706" spans="1:4" ht="12.75" customHeight="1">
      <c r="A706" s="2" t="s">
        <v>1681</v>
      </c>
      <c r="B706" s="2" t="s">
        <v>1682</v>
      </c>
      <c r="C706" s="2" t="s">
        <v>915</v>
      </c>
      <c r="D706" s="2"/>
    </row>
    <row r="707" spans="1:4" ht="12.75" customHeight="1">
      <c r="A707" s="2" t="s">
        <v>1683</v>
      </c>
      <c r="B707" s="2" t="s">
        <v>1684</v>
      </c>
      <c r="C707" s="2" t="s">
        <v>915</v>
      </c>
      <c r="D707" s="2"/>
    </row>
    <row r="708" spans="1:4" ht="12.75" customHeight="1">
      <c r="A708" s="2" t="s">
        <v>1685</v>
      </c>
      <c r="B708" s="2" t="s">
        <v>1686</v>
      </c>
      <c r="C708" s="2" t="s">
        <v>915</v>
      </c>
      <c r="D708" s="2"/>
    </row>
    <row r="709" spans="1:4" ht="12.75" customHeight="1">
      <c r="A709" s="2" t="s">
        <v>1687</v>
      </c>
      <c r="B709" s="2" t="s">
        <v>1688</v>
      </c>
      <c r="C709" s="2" t="s">
        <v>915</v>
      </c>
      <c r="D709" s="2"/>
    </row>
    <row r="710" spans="1:4" ht="12.75" customHeight="1">
      <c r="A710" s="2" t="s">
        <v>1689</v>
      </c>
      <c r="B710" s="2" t="s">
        <v>1690</v>
      </c>
      <c r="C710" s="2" t="s">
        <v>906</v>
      </c>
      <c r="D710" s="2"/>
    </row>
    <row r="711" spans="1:4" ht="12.75" customHeight="1">
      <c r="A711" s="2" t="s">
        <v>1691</v>
      </c>
      <c r="B711" s="2" t="s">
        <v>1692</v>
      </c>
      <c r="C711" s="2" t="s">
        <v>906</v>
      </c>
      <c r="D711" s="2"/>
    </row>
    <row r="712" spans="1:4" ht="12.75" customHeight="1">
      <c r="A712" s="2" t="s">
        <v>1693</v>
      </c>
      <c r="B712" s="2" t="s">
        <v>1694</v>
      </c>
      <c r="C712" s="2" t="s">
        <v>906</v>
      </c>
      <c r="D712" s="2"/>
    </row>
    <row r="713" spans="1:4" ht="12.75" customHeight="1">
      <c r="A713" s="2" t="s">
        <v>1695</v>
      </c>
      <c r="B713" s="2" t="s">
        <v>1696</v>
      </c>
      <c r="C713" s="2" t="s">
        <v>906</v>
      </c>
      <c r="D713" s="2"/>
    </row>
    <row r="714" spans="1:4" ht="12.75" customHeight="1">
      <c r="A714" s="2" t="s">
        <v>1697</v>
      </c>
      <c r="B714" s="2" t="s">
        <v>1698</v>
      </c>
      <c r="C714" s="2" t="s">
        <v>906</v>
      </c>
      <c r="D714" s="2"/>
    </row>
    <row r="715" spans="1:4" ht="12.75" customHeight="1">
      <c r="A715" s="2" t="s">
        <v>1699</v>
      </c>
      <c r="B715" s="2" t="s">
        <v>1700</v>
      </c>
      <c r="C715" s="2" t="s">
        <v>906</v>
      </c>
      <c r="D715" s="2"/>
    </row>
    <row r="716" spans="1:4" ht="12.75" customHeight="1">
      <c r="A716" s="2" t="s">
        <v>1701</v>
      </c>
      <c r="B716" s="2" t="s">
        <v>1702</v>
      </c>
      <c r="C716" s="2" t="s">
        <v>1005</v>
      </c>
      <c r="D716" s="2"/>
    </row>
    <row r="717" spans="1:4" ht="12.75" customHeight="1">
      <c r="A717" s="2" t="s">
        <v>1703</v>
      </c>
      <c r="B717" s="2" t="s">
        <v>1704</v>
      </c>
      <c r="C717" s="2" t="s">
        <v>1005</v>
      </c>
      <c r="D717" s="2"/>
    </row>
    <row r="718" spans="1:4" ht="12.75" customHeight="1">
      <c r="A718" s="2" t="s">
        <v>1705</v>
      </c>
      <c r="B718" s="2" t="s">
        <v>1706</v>
      </c>
      <c r="C718" s="2" t="s">
        <v>1005</v>
      </c>
      <c r="D718" s="2"/>
    </row>
    <row r="719" spans="1:4" ht="12.75" customHeight="1">
      <c r="A719" s="2" t="s">
        <v>1707</v>
      </c>
      <c r="B719" s="2" t="s">
        <v>1708</v>
      </c>
      <c r="C719" s="2" t="s">
        <v>906</v>
      </c>
      <c r="D719" s="2"/>
    </row>
    <row r="720" spans="1:4" ht="12.75" customHeight="1">
      <c r="A720" s="2" t="s">
        <v>1709</v>
      </c>
      <c r="B720" s="2" t="s">
        <v>1710</v>
      </c>
      <c r="C720" s="2" t="s">
        <v>862</v>
      </c>
      <c r="D720" s="2"/>
    </row>
    <row r="721" spans="1:4" ht="12.75" customHeight="1">
      <c r="A721" s="2" t="s">
        <v>1711</v>
      </c>
      <c r="B721" s="2" t="s">
        <v>1712</v>
      </c>
      <c r="C721" s="2"/>
      <c r="D721" s="2"/>
    </row>
    <row r="722" spans="1:4" ht="12.75" customHeight="1">
      <c r="A722" s="2" t="s">
        <v>1713</v>
      </c>
      <c r="B722" s="2" t="s">
        <v>1714</v>
      </c>
      <c r="C722" s="2"/>
      <c r="D722" s="2"/>
    </row>
    <row r="723" spans="1:4" ht="12.75" customHeight="1">
      <c r="A723" s="2" t="s">
        <v>1715</v>
      </c>
      <c r="B723" s="2" t="s">
        <v>1716</v>
      </c>
      <c r="C723" s="2"/>
      <c r="D723" s="2"/>
    </row>
    <row r="724" spans="1:4" ht="12.75" customHeight="1">
      <c r="A724" s="2" t="s">
        <v>1717</v>
      </c>
      <c r="B724" s="2" t="s">
        <v>1718</v>
      </c>
      <c r="C724" s="2"/>
      <c r="D724" s="2"/>
    </row>
    <row r="725" spans="1:4" ht="12.75" customHeight="1">
      <c r="A725" s="2" t="s">
        <v>1719</v>
      </c>
      <c r="B725" s="2" t="s">
        <v>1720</v>
      </c>
      <c r="C725" s="2" t="s">
        <v>1280</v>
      </c>
      <c r="D725" s="2"/>
    </row>
    <row r="726" spans="1:4" ht="12.75" customHeight="1">
      <c r="A726" s="2" t="s">
        <v>1721</v>
      </c>
      <c r="B726" s="2" t="s">
        <v>1722</v>
      </c>
      <c r="C726" s="2" t="s">
        <v>1280</v>
      </c>
      <c r="D726" s="2"/>
    </row>
    <row r="727" spans="1:4" ht="12.75" customHeight="1">
      <c r="A727" s="2" t="s">
        <v>1723</v>
      </c>
      <c r="B727" s="2" t="s">
        <v>1724</v>
      </c>
      <c r="C727" s="2" t="s">
        <v>1280</v>
      </c>
      <c r="D727" s="2"/>
    </row>
    <row r="728" spans="1:4" ht="12.75" customHeight="1">
      <c r="A728" s="2" t="s">
        <v>1725</v>
      </c>
      <c r="B728" s="2" t="s">
        <v>1726</v>
      </c>
      <c r="C728" s="2" t="s">
        <v>1280</v>
      </c>
      <c r="D728" s="2"/>
    </row>
    <row r="729" spans="1:4" ht="12.75" customHeight="1">
      <c r="A729" s="2" t="s">
        <v>1727</v>
      </c>
      <c r="B729" s="2" t="s">
        <v>1728</v>
      </c>
      <c r="C729" s="2" t="s">
        <v>1280</v>
      </c>
      <c r="D729" s="2"/>
    </row>
    <row r="730" spans="1:4" ht="12.75" customHeight="1">
      <c r="A730" s="2" t="s">
        <v>1729</v>
      </c>
      <c r="B730" s="2" t="s">
        <v>1730</v>
      </c>
      <c r="C730" s="2" t="s">
        <v>1280</v>
      </c>
      <c r="D730" s="2"/>
    </row>
    <row r="731" spans="1:4" ht="12.75" customHeight="1">
      <c r="A731" s="2" t="s">
        <v>1731</v>
      </c>
      <c r="B731" s="2" t="s">
        <v>1732</v>
      </c>
      <c r="C731" s="2" t="s">
        <v>1280</v>
      </c>
      <c r="D731" s="2"/>
    </row>
    <row r="732" spans="1:4" ht="12.75" customHeight="1">
      <c r="A732" s="2" t="s">
        <v>1733</v>
      </c>
      <c r="B732" s="2" t="s">
        <v>1734</v>
      </c>
      <c r="C732" s="2" t="s">
        <v>1280</v>
      </c>
      <c r="D732" s="2"/>
    </row>
    <row r="733" spans="1:4" ht="12.75" customHeight="1">
      <c r="A733" s="2" t="s">
        <v>1735</v>
      </c>
      <c r="B733" s="2" t="s">
        <v>1736</v>
      </c>
      <c r="C733" s="2" t="s">
        <v>1280</v>
      </c>
      <c r="D733" s="2"/>
    </row>
    <row r="734" spans="1:4" ht="12.75" customHeight="1">
      <c r="A734" s="2" t="s">
        <v>1737</v>
      </c>
      <c r="B734" s="2" t="s">
        <v>1738</v>
      </c>
      <c r="C734" s="2" t="s">
        <v>1280</v>
      </c>
      <c r="D734" s="2"/>
    </row>
    <row r="735" spans="1:4" ht="12.75" customHeight="1">
      <c r="A735" s="2" t="s">
        <v>1739</v>
      </c>
      <c r="B735" s="2" t="s">
        <v>1740</v>
      </c>
      <c r="C735" s="2" t="s">
        <v>1280</v>
      </c>
      <c r="D735" s="2"/>
    </row>
    <row r="736" spans="1:4" ht="12.75" customHeight="1">
      <c r="A736" s="2" t="s">
        <v>1741</v>
      </c>
      <c r="B736" s="2" t="s">
        <v>1742</v>
      </c>
      <c r="C736" s="2" t="s">
        <v>1280</v>
      </c>
      <c r="D736" s="2"/>
    </row>
    <row r="737" spans="1:4" ht="12.75" customHeight="1">
      <c r="A737" s="2" t="s">
        <v>1743</v>
      </c>
      <c r="B737" s="2" t="s">
        <v>1744</v>
      </c>
      <c r="C737" s="2" t="s">
        <v>1280</v>
      </c>
      <c r="D737" s="2"/>
    </row>
    <row r="738" spans="1:4" ht="12.75" customHeight="1">
      <c r="A738" s="2" t="s">
        <v>1745</v>
      </c>
      <c r="B738" s="2" t="s">
        <v>1746</v>
      </c>
      <c r="C738" s="2" t="s">
        <v>1280</v>
      </c>
      <c r="D738" s="2"/>
    </row>
    <row r="739" spans="1:4" ht="12.75" customHeight="1">
      <c r="A739" s="2" t="s">
        <v>1747</v>
      </c>
      <c r="B739" s="2" t="s">
        <v>1748</v>
      </c>
      <c r="C739" s="2" t="s">
        <v>1280</v>
      </c>
      <c r="D739" s="2"/>
    </row>
    <row r="740" spans="1:4" ht="12.75" customHeight="1">
      <c r="A740" s="2" t="s">
        <v>1749</v>
      </c>
      <c r="B740" s="2" t="s">
        <v>1750</v>
      </c>
      <c r="C740" s="2"/>
      <c r="D740" s="2"/>
    </row>
    <row r="741" spans="1:4" ht="12.75" customHeight="1">
      <c r="A741" s="2" t="s">
        <v>1751</v>
      </c>
      <c r="B741" s="2" t="s">
        <v>1752</v>
      </c>
      <c r="C741" s="2"/>
      <c r="D741" s="2"/>
    </row>
    <row r="742" spans="1:4" ht="12.75" customHeight="1">
      <c r="A742" s="2" t="s">
        <v>1753</v>
      </c>
      <c r="B742" s="2" t="s">
        <v>1754</v>
      </c>
      <c r="C742" s="2"/>
      <c r="D742" s="2"/>
    </row>
    <row r="743" spans="1:4" ht="12.75" customHeight="1">
      <c r="A743" s="2" t="s">
        <v>1755</v>
      </c>
      <c r="B743" s="2" t="s">
        <v>1756</v>
      </c>
      <c r="C743" s="2" t="s">
        <v>1280</v>
      </c>
      <c r="D743" s="2"/>
    </row>
    <row r="744" spans="1:4" ht="12.75" customHeight="1">
      <c r="A744" s="2" t="s">
        <v>1757</v>
      </c>
      <c r="B744" s="2" t="s">
        <v>1758</v>
      </c>
      <c r="C744" s="2" t="s">
        <v>1280</v>
      </c>
      <c r="D744" s="2"/>
    </row>
    <row r="745" spans="1:4" ht="12.75" customHeight="1">
      <c r="A745" s="2" t="s">
        <v>1759</v>
      </c>
      <c r="B745" s="2" t="s">
        <v>1760</v>
      </c>
      <c r="C745" s="2" t="s">
        <v>1280</v>
      </c>
      <c r="D745" s="2"/>
    </row>
    <row r="746" spans="1:4" ht="12.75" customHeight="1">
      <c r="A746" s="2" t="s">
        <v>1761</v>
      </c>
      <c r="B746" s="2" t="s">
        <v>1762</v>
      </c>
      <c r="C746" s="2" t="s">
        <v>1280</v>
      </c>
      <c r="D746" s="2"/>
    </row>
    <row r="747" spans="1:4" ht="12.75" customHeight="1">
      <c r="A747" s="2" t="s">
        <v>1763</v>
      </c>
      <c r="B747" s="2" t="s">
        <v>1764</v>
      </c>
      <c r="C747" s="2" t="s">
        <v>1280</v>
      </c>
      <c r="D747" s="2"/>
    </row>
    <row r="748" spans="1:4" ht="12.75" customHeight="1">
      <c r="A748" s="2" t="s">
        <v>1765</v>
      </c>
      <c r="B748" s="2" t="s">
        <v>1766</v>
      </c>
      <c r="C748" s="2" t="s">
        <v>1280</v>
      </c>
      <c r="D748" s="2"/>
    </row>
    <row r="749" spans="1:4" ht="12.75" customHeight="1">
      <c r="A749" s="2" t="s">
        <v>1767</v>
      </c>
      <c r="B749" s="2" t="s">
        <v>1768</v>
      </c>
      <c r="C749" s="2" t="s">
        <v>1280</v>
      </c>
      <c r="D749" s="2"/>
    </row>
    <row r="750" spans="1:4" ht="12.75" customHeight="1">
      <c r="A750" s="2" t="s">
        <v>1769</v>
      </c>
      <c r="B750" s="2" t="s">
        <v>1770</v>
      </c>
      <c r="C750" s="2" t="s">
        <v>1280</v>
      </c>
      <c r="D750" s="2"/>
    </row>
    <row r="751" spans="1:4" ht="12.75" customHeight="1">
      <c r="A751" s="2" t="s">
        <v>1771</v>
      </c>
      <c r="B751" s="2" t="s">
        <v>1772</v>
      </c>
      <c r="C751" s="2" t="s">
        <v>1280</v>
      </c>
      <c r="D751" s="2"/>
    </row>
    <row r="752" spans="1:4" ht="12.75" customHeight="1">
      <c r="A752" s="2" t="s">
        <v>1773</v>
      </c>
      <c r="B752" s="2" t="s">
        <v>1774</v>
      </c>
      <c r="C752" s="2" t="s">
        <v>1280</v>
      </c>
      <c r="D752" s="2"/>
    </row>
    <row r="753" spans="1:4" ht="12.75" customHeight="1">
      <c r="A753" s="2" t="s">
        <v>1775</v>
      </c>
      <c r="B753" s="2" t="s">
        <v>1776</v>
      </c>
      <c r="C753" s="2" t="s">
        <v>1280</v>
      </c>
      <c r="D753" s="2"/>
    </row>
    <row r="754" spans="1:4" ht="12.75" customHeight="1">
      <c r="A754" s="2" t="s">
        <v>1777</v>
      </c>
      <c r="B754" s="2" t="s">
        <v>1778</v>
      </c>
      <c r="C754" s="2" t="s">
        <v>1280</v>
      </c>
      <c r="D754" s="2"/>
    </row>
    <row r="755" spans="1:4" ht="12.75" customHeight="1">
      <c r="A755" s="2" t="s">
        <v>1779</v>
      </c>
      <c r="B755" s="2" t="s">
        <v>1780</v>
      </c>
      <c r="C755" s="2" t="s">
        <v>1280</v>
      </c>
      <c r="D755" s="2"/>
    </row>
    <row r="756" spans="1:4" ht="12.75" customHeight="1">
      <c r="A756" s="2" t="s">
        <v>25</v>
      </c>
      <c r="B756" s="2" t="s">
        <v>1781</v>
      </c>
      <c r="C756" s="2" t="s">
        <v>903</v>
      </c>
      <c r="D756" s="2"/>
    </row>
    <row r="757" spans="1:4" ht="12.75" customHeight="1">
      <c r="A757" s="2" t="s">
        <v>1782</v>
      </c>
      <c r="B757" s="2" t="s">
        <v>1783</v>
      </c>
      <c r="C757" s="2" t="s">
        <v>903</v>
      </c>
      <c r="D757" s="2"/>
    </row>
    <row r="758" spans="1:4" ht="12.75" customHeight="1">
      <c r="A758" s="2" t="s">
        <v>1784</v>
      </c>
      <c r="B758" s="2" t="s">
        <v>1785</v>
      </c>
      <c r="C758" s="2" t="s">
        <v>1280</v>
      </c>
      <c r="D758" s="2"/>
    </row>
    <row r="759" spans="1:4" ht="12.75" customHeight="1">
      <c r="A759" s="2" t="s">
        <v>1786</v>
      </c>
      <c r="B759" s="2" t="s">
        <v>1787</v>
      </c>
      <c r="C759" s="2" t="s">
        <v>1280</v>
      </c>
      <c r="D759" s="2"/>
    </row>
    <row r="760" spans="1:4" ht="12.75" customHeight="1">
      <c r="A760" s="2" t="s">
        <v>1788</v>
      </c>
      <c r="B760" s="2" t="s">
        <v>1789</v>
      </c>
      <c r="C760" s="2" t="s">
        <v>1280</v>
      </c>
      <c r="D760" s="2"/>
    </row>
    <row r="761" spans="1:4" ht="12.75" customHeight="1">
      <c r="A761" s="2" t="s">
        <v>1790</v>
      </c>
      <c r="B761" s="2" t="s">
        <v>1791</v>
      </c>
      <c r="C761" s="2" t="s">
        <v>1280</v>
      </c>
      <c r="D761" s="2"/>
    </row>
    <row r="762" spans="1:4" ht="12.75" customHeight="1">
      <c r="A762" s="2" t="s">
        <v>1792</v>
      </c>
      <c r="B762" s="2" t="s">
        <v>1793</v>
      </c>
      <c r="C762" s="2" t="s">
        <v>1280</v>
      </c>
      <c r="D762" s="2"/>
    </row>
    <row r="763" spans="1:4" ht="12.75" customHeight="1">
      <c r="A763" s="2" t="s">
        <v>1794</v>
      </c>
      <c r="B763" s="2" t="s">
        <v>1795</v>
      </c>
      <c r="C763" s="2" t="s">
        <v>1280</v>
      </c>
      <c r="D763" s="2"/>
    </row>
    <row r="764" spans="1:4" ht="12.75" customHeight="1">
      <c r="A764" s="2" t="s">
        <v>1796</v>
      </c>
      <c r="B764" s="2" t="s">
        <v>1797</v>
      </c>
      <c r="C764" s="2" t="s">
        <v>1280</v>
      </c>
      <c r="D764" s="2"/>
    </row>
    <row r="765" spans="1:4" ht="12.75" customHeight="1">
      <c r="A765" s="2" t="s">
        <v>1798</v>
      </c>
      <c r="B765" s="2" t="s">
        <v>1799</v>
      </c>
      <c r="C765" s="2" t="s">
        <v>1280</v>
      </c>
      <c r="D765" s="2"/>
    </row>
    <row r="766" spans="1:4" ht="12.75" customHeight="1">
      <c r="A766" s="2" t="s">
        <v>1800</v>
      </c>
      <c r="B766" s="2" t="s">
        <v>1801</v>
      </c>
      <c r="C766" s="2" t="s">
        <v>1280</v>
      </c>
      <c r="D766" s="2"/>
    </row>
    <row r="767" spans="1:4" ht="12.75" customHeight="1">
      <c r="A767" s="2" t="s">
        <v>1802</v>
      </c>
      <c r="B767" s="2" t="s">
        <v>1803</v>
      </c>
      <c r="C767" s="2" t="s">
        <v>1280</v>
      </c>
      <c r="D767" s="2"/>
    </row>
    <row r="768" spans="1:4" ht="12.75" customHeight="1">
      <c r="A768" s="2" t="s">
        <v>1804</v>
      </c>
      <c r="B768" s="2" t="s">
        <v>1805</v>
      </c>
      <c r="C768" s="2" t="s">
        <v>1280</v>
      </c>
      <c r="D768" s="2"/>
    </row>
    <row r="769" spans="1:4" ht="12.75" customHeight="1">
      <c r="A769" s="2" t="s">
        <v>1806</v>
      </c>
      <c r="B769" s="2" t="s">
        <v>1807</v>
      </c>
      <c r="C769" s="2" t="s">
        <v>1280</v>
      </c>
      <c r="D769" s="2"/>
    </row>
    <row r="770" spans="1:4" ht="12.75" customHeight="1">
      <c r="A770" s="2" t="s">
        <v>1808</v>
      </c>
      <c r="B770" s="2" t="s">
        <v>1809</v>
      </c>
      <c r="C770" s="2" t="s">
        <v>1280</v>
      </c>
      <c r="D770" s="2"/>
    </row>
    <row r="771" spans="1:4" ht="12.75" customHeight="1">
      <c r="A771" s="2" t="s">
        <v>1810</v>
      </c>
      <c r="B771" s="2" t="s">
        <v>1811</v>
      </c>
      <c r="C771" s="2" t="s">
        <v>1280</v>
      </c>
      <c r="D771" s="2"/>
    </row>
    <row r="772" spans="1:4" ht="12.75" customHeight="1">
      <c r="A772" s="2" t="s">
        <v>1812</v>
      </c>
      <c r="B772" s="2" t="s">
        <v>1813</v>
      </c>
      <c r="C772" s="2"/>
      <c r="D772" s="2"/>
    </row>
    <row r="773" spans="1:4" ht="12.75" customHeight="1">
      <c r="A773" s="2" t="s">
        <v>1814</v>
      </c>
      <c r="B773" s="2" t="s">
        <v>1815</v>
      </c>
      <c r="C773" s="2"/>
      <c r="D773" s="2"/>
    </row>
    <row r="774" spans="1:4" ht="12.75" customHeight="1">
      <c r="A774" s="2" t="s">
        <v>1816</v>
      </c>
      <c r="B774" s="2" t="s">
        <v>1817</v>
      </c>
      <c r="C774" s="2"/>
      <c r="D774" s="2"/>
    </row>
    <row r="775" spans="1:4" ht="12.75" customHeight="1">
      <c r="A775" s="2" t="s">
        <v>1818</v>
      </c>
      <c r="B775" s="2" t="s">
        <v>1819</v>
      </c>
      <c r="C775" s="2"/>
      <c r="D775" s="2"/>
    </row>
    <row r="776" spans="1:4" ht="12.75" customHeight="1">
      <c r="A776" s="2" t="s">
        <v>1820</v>
      </c>
      <c r="B776" s="2" t="s">
        <v>1821</v>
      </c>
      <c r="C776" s="2"/>
      <c r="D776" s="2"/>
    </row>
    <row r="777" spans="1:4" ht="12.75" customHeight="1">
      <c r="A777" s="2" t="s">
        <v>1822</v>
      </c>
      <c r="B777" s="2" t="s">
        <v>1823</v>
      </c>
      <c r="C777" s="2"/>
      <c r="D777" s="2"/>
    </row>
    <row r="778" spans="1:4" ht="12.75" customHeight="1">
      <c r="A778" s="2" t="s">
        <v>1824</v>
      </c>
      <c r="B778" s="2" t="s">
        <v>1825</v>
      </c>
      <c r="C778" s="2"/>
      <c r="D778" s="2"/>
    </row>
    <row r="779" spans="1:4" ht="12.75" customHeight="1">
      <c r="A779" s="2" t="s">
        <v>1826</v>
      </c>
      <c r="B779" s="2" t="s">
        <v>1827</v>
      </c>
      <c r="C779" s="2"/>
      <c r="D779" s="2"/>
    </row>
    <row r="780" spans="1:4" ht="12.75" customHeight="1">
      <c r="A780" s="2" t="s">
        <v>1828</v>
      </c>
      <c r="B780" s="2" t="s">
        <v>1829</v>
      </c>
      <c r="C780" s="2"/>
      <c r="D780" s="2"/>
    </row>
    <row r="781" spans="1:4" ht="12.75" customHeight="1">
      <c r="A781" s="2" t="s">
        <v>1830</v>
      </c>
      <c r="B781" s="2" t="s">
        <v>1831</v>
      </c>
      <c r="C781" s="2"/>
      <c r="D781" s="2"/>
    </row>
    <row r="782" spans="1:4" ht="12.75" customHeight="1">
      <c r="A782" s="2" t="s">
        <v>1832</v>
      </c>
      <c r="B782" s="2" t="s">
        <v>1833</v>
      </c>
      <c r="C782" s="2" t="s">
        <v>1650</v>
      </c>
      <c r="D782" s="2"/>
    </row>
    <row r="783" spans="1:4" ht="12.75" customHeight="1">
      <c r="A783" s="2" t="s">
        <v>1834</v>
      </c>
      <c r="B783" s="2" t="s">
        <v>1835</v>
      </c>
      <c r="C783" s="2"/>
      <c r="D783" s="2"/>
    </row>
    <row r="784" spans="1:4" ht="12.75" customHeight="1">
      <c r="A784" s="2" t="s">
        <v>1836</v>
      </c>
      <c r="B784" s="2" t="s">
        <v>1837</v>
      </c>
      <c r="C784" s="2"/>
      <c r="D784" s="2"/>
    </row>
    <row r="785" spans="1:4" ht="12.75" customHeight="1">
      <c r="A785" s="2" t="s">
        <v>1838</v>
      </c>
      <c r="B785" s="2" t="s">
        <v>1839</v>
      </c>
      <c r="C785" s="2"/>
      <c r="D785" s="2"/>
    </row>
    <row r="786" spans="1:4" ht="12.75" customHeight="1">
      <c r="A786" s="2" t="s">
        <v>1840</v>
      </c>
      <c r="B786" s="2" t="s">
        <v>1841</v>
      </c>
      <c r="C786" s="2"/>
      <c r="D786" s="2"/>
    </row>
    <row r="787" spans="1:4" ht="12.75" customHeight="1">
      <c r="A787" s="2" t="s">
        <v>1842</v>
      </c>
      <c r="B787" s="2" t="s">
        <v>1843</v>
      </c>
      <c r="C787" s="2"/>
      <c r="D787" s="2"/>
    </row>
    <row r="788" spans="1:4" ht="12.75" customHeight="1">
      <c r="A788" s="2" t="s">
        <v>1844</v>
      </c>
      <c r="B788" s="2" t="s">
        <v>1845</v>
      </c>
      <c r="C788" s="2"/>
      <c r="D788" s="2"/>
    </row>
    <row r="789" spans="1:4" ht="12.75" customHeight="1">
      <c r="A789" s="2" t="s">
        <v>1846</v>
      </c>
      <c r="B789" s="2" t="s">
        <v>1847</v>
      </c>
      <c r="C789" s="2"/>
      <c r="D789" s="2"/>
    </row>
    <row r="790" spans="1:4" ht="12.75" customHeight="1">
      <c r="A790" s="2" t="s">
        <v>1848</v>
      </c>
      <c r="B790" s="2" t="s">
        <v>1849</v>
      </c>
      <c r="C790" s="2"/>
      <c r="D790" s="2"/>
    </row>
    <row r="791" spans="1:4" ht="12.75" customHeight="1">
      <c r="A791" s="2" t="s">
        <v>1850</v>
      </c>
      <c r="B791" s="2" t="s">
        <v>1851</v>
      </c>
      <c r="C791" s="2" t="s">
        <v>1280</v>
      </c>
      <c r="D791" s="2"/>
    </row>
    <row r="792" spans="1:4" ht="12.75" customHeight="1">
      <c r="A792" s="2" t="s">
        <v>1852</v>
      </c>
      <c r="B792" s="2" t="s">
        <v>1853</v>
      </c>
      <c r="C792" s="2"/>
      <c r="D792" s="2"/>
    </row>
    <row r="793" spans="1:4" ht="12.75" customHeight="1">
      <c r="A793" s="2" t="s">
        <v>1854</v>
      </c>
      <c r="B793" s="2" t="s">
        <v>1855</v>
      </c>
      <c r="C793" s="2"/>
      <c r="D793" s="2"/>
    </row>
    <row r="794" spans="1:4" ht="12.75" customHeight="1">
      <c r="A794" s="2" t="s">
        <v>1856</v>
      </c>
      <c r="B794" s="2" t="s">
        <v>1857</v>
      </c>
      <c r="C794" s="2"/>
      <c r="D794" s="2"/>
    </row>
    <row r="795" spans="1:4" ht="12.75" customHeight="1">
      <c r="A795" s="2" t="s">
        <v>1858</v>
      </c>
      <c r="B795" s="2" t="s">
        <v>1859</v>
      </c>
      <c r="C795" s="2"/>
      <c r="D795" s="2"/>
    </row>
    <row r="796" spans="1:4" ht="12.75" customHeight="1">
      <c r="A796" s="2" t="s">
        <v>1860</v>
      </c>
      <c r="B796" s="2" t="s">
        <v>1861</v>
      </c>
      <c r="C796" s="2"/>
      <c r="D796" s="2"/>
    </row>
    <row r="797" spans="1:4" ht="12.75" customHeight="1">
      <c r="A797" s="2" t="s">
        <v>1862</v>
      </c>
      <c r="B797" s="2" t="s">
        <v>1863</v>
      </c>
      <c r="C797" s="2"/>
      <c r="D797" s="2"/>
    </row>
    <row r="798" spans="1:4" ht="12.75" customHeight="1">
      <c r="A798" s="2" t="s">
        <v>1864</v>
      </c>
      <c r="B798" s="2" t="s">
        <v>1865</v>
      </c>
      <c r="C798" s="2"/>
      <c r="D798" s="2"/>
    </row>
    <row r="799" spans="1:4" ht="12.75" customHeight="1">
      <c r="A799" s="2" t="s">
        <v>1866</v>
      </c>
      <c r="B799" s="2" t="s">
        <v>1867</v>
      </c>
      <c r="C799" s="2"/>
      <c r="D799" s="2"/>
    </row>
    <row r="800" spans="1:4" ht="12.75" customHeight="1">
      <c r="A800" s="2" t="s">
        <v>1868</v>
      </c>
      <c r="B800" s="2" t="s">
        <v>1869</v>
      </c>
      <c r="C800" s="2" t="s">
        <v>1650</v>
      </c>
      <c r="D800" s="2"/>
    </row>
    <row r="801" spans="1:4" ht="12.75" customHeight="1">
      <c r="A801" s="2" t="s">
        <v>1870</v>
      </c>
      <c r="B801" s="2" t="s">
        <v>1871</v>
      </c>
      <c r="C801" s="2" t="s">
        <v>1280</v>
      </c>
      <c r="D801" s="2"/>
    </row>
    <row r="802" spans="1:4" ht="12.75" customHeight="1">
      <c r="A802" s="2" t="s">
        <v>1872</v>
      </c>
      <c r="B802" s="2" t="s">
        <v>1873</v>
      </c>
      <c r="C802" s="2" t="s">
        <v>1280</v>
      </c>
      <c r="D802" s="2"/>
    </row>
    <row r="803" spans="1:4" ht="12.75" customHeight="1">
      <c r="A803" s="2" t="s">
        <v>1874</v>
      </c>
      <c r="B803" s="2" t="s">
        <v>1875</v>
      </c>
      <c r="C803" s="2" t="s">
        <v>1280</v>
      </c>
      <c r="D803" s="2"/>
    </row>
    <row r="804" spans="1:4" ht="12.75" customHeight="1">
      <c r="A804" s="2" t="s">
        <v>1876</v>
      </c>
      <c r="B804" s="2" t="s">
        <v>1877</v>
      </c>
      <c r="C804" s="2" t="s">
        <v>1280</v>
      </c>
      <c r="D804" s="2"/>
    </row>
    <row r="805" spans="1:4" ht="12.75" customHeight="1">
      <c r="A805" s="2" t="s">
        <v>1878</v>
      </c>
      <c r="B805" s="2" t="s">
        <v>1879</v>
      </c>
      <c r="C805" s="2" t="s">
        <v>1280</v>
      </c>
      <c r="D805" s="2"/>
    </row>
    <row r="806" spans="1:4" ht="12.75" customHeight="1">
      <c r="A806" s="2" t="s">
        <v>1880</v>
      </c>
      <c r="B806" s="2" t="s">
        <v>1881</v>
      </c>
      <c r="C806" s="2"/>
      <c r="D806" s="2"/>
    </row>
    <row r="807" spans="1:4" ht="12.75" customHeight="1">
      <c r="A807" s="2" t="s">
        <v>1882</v>
      </c>
      <c r="B807" s="2" t="s">
        <v>1883</v>
      </c>
      <c r="C807" s="2"/>
      <c r="D807" s="2"/>
    </row>
    <row r="808" spans="1:4" ht="12.75" customHeight="1">
      <c r="A808" s="2" t="s">
        <v>1884</v>
      </c>
      <c r="B808" s="2" t="s">
        <v>1885</v>
      </c>
      <c r="C808" s="2"/>
      <c r="D808" s="2"/>
    </row>
    <row r="809" spans="1:4" ht="12.75" customHeight="1">
      <c r="A809" s="2" t="s">
        <v>1886</v>
      </c>
      <c r="B809" s="2" t="s">
        <v>1887</v>
      </c>
      <c r="C809" s="2"/>
      <c r="D809" s="2"/>
    </row>
    <row r="810" spans="1:4" ht="12.75" customHeight="1">
      <c r="A810" s="2" t="s">
        <v>1888</v>
      </c>
      <c r="B810" s="2" t="s">
        <v>1889</v>
      </c>
      <c r="C810" s="2"/>
      <c r="D810" s="2"/>
    </row>
    <row r="811" spans="1:4" ht="12.75" customHeight="1">
      <c r="A811" s="2" t="s">
        <v>1890</v>
      </c>
      <c r="B811" s="2" t="s">
        <v>1891</v>
      </c>
      <c r="C811" s="2"/>
      <c r="D811" s="2"/>
    </row>
    <row r="812" spans="1:4" ht="12.75" customHeight="1">
      <c r="A812" s="2" t="s">
        <v>1892</v>
      </c>
      <c r="B812" s="2" t="s">
        <v>1893</v>
      </c>
      <c r="C812" s="2"/>
      <c r="D812" s="2"/>
    </row>
    <row r="813" spans="1:4" ht="12.75" customHeight="1">
      <c r="A813" s="2" t="s">
        <v>1894</v>
      </c>
      <c r="B813" s="2" t="s">
        <v>1895</v>
      </c>
      <c r="C813" s="2" t="s">
        <v>1280</v>
      </c>
      <c r="D813" s="2"/>
    </row>
    <row r="814" spans="1:4" ht="12.75" customHeight="1">
      <c r="A814" s="2" t="s">
        <v>1896</v>
      </c>
      <c r="B814" s="2" t="s">
        <v>1897</v>
      </c>
      <c r="C814" s="2" t="s">
        <v>1280</v>
      </c>
      <c r="D814" s="2"/>
    </row>
    <row r="815" spans="1:4" ht="12.75" customHeight="1">
      <c r="A815" s="2" t="s">
        <v>1898</v>
      </c>
      <c r="B815" s="2" t="s">
        <v>1899</v>
      </c>
      <c r="C815" s="2" t="s">
        <v>1280</v>
      </c>
      <c r="D815" s="2"/>
    </row>
    <row r="816" spans="1:4" ht="12.75" customHeight="1">
      <c r="A816" s="2" t="s">
        <v>1900</v>
      </c>
      <c r="B816" s="2" t="s">
        <v>1901</v>
      </c>
      <c r="C816" s="2" t="s">
        <v>1280</v>
      </c>
      <c r="D816" s="2"/>
    </row>
    <row r="817" spans="1:4" ht="12.75" customHeight="1">
      <c r="A817" s="2" t="s">
        <v>1902</v>
      </c>
      <c r="B817" s="2" t="s">
        <v>1903</v>
      </c>
      <c r="C817" s="2" t="s">
        <v>1280</v>
      </c>
      <c r="D817" s="2"/>
    </row>
    <row r="818" spans="1:4" ht="12.75" customHeight="1">
      <c r="A818" s="2" t="s">
        <v>1904</v>
      </c>
      <c r="B818" s="2" t="s">
        <v>1905</v>
      </c>
      <c r="C818" s="2" t="s">
        <v>1280</v>
      </c>
      <c r="D818" s="2"/>
    </row>
    <row r="819" spans="1:4" ht="12.75" customHeight="1">
      <c r="A819" s="2" t="s">
        <v>1906</v>
      </c>
      <c r="B819" s="2" t="s">
        <v>1907</v>
      </c>
      <c r="C819" s="2" t="s">
        <v>1280</v>
      </c>
      <c r="D819" s="2"/>
    </row>
    <row r="820" spans="1:4" ht="12.75" customHeight="1">
      <c r="A820" s="2" t="s">
        <v>1908</v>
      </c>
      <c r="B820" s="2" t="s">
        <v>1909</v>
      </c>
      <c r="C820" s="2" t="s">
        <v>1280</v>
      </c>
      <c r="D820" s="2"/>
    </row>
    <row r="821" spans="1:4" ht="12.75" customHeight="1">
      <c r="A821" s="2" t="s">
        <v>1910</v>
      </c>
      <c r="B821" s="2" t="s">
        <v>1911</v>
      </c>
      <c r="C821" s="2" t="s">
        <v>1280</v>
      </c>
      <c r="D821" s="2"/>
    </row>
    <row r="822" spans="1:4" ht="12.75" customHeight="1">
      <c r="A822" s="2" t="s">
        <v>1912</v>
      </c>
      <c r="B822" s="2" t="s">
        <v>1913</v>
      </c>
      <c r="C822" s="2" t="s">
        <v>1280</v>
      </c>
      <c r="D822" s="2"/>
    </row>
    <row r="823" spans="1:4" ht="12.75" customHeight="1">
      <c r="A823" s="2" t="s">
        <v>1914</v>
      </c>
      <c r="B823" s="2" t="s">
        <v>1915</v>
      </c>
      <c r="C823" s="2" t="s">
        <v>1280</v>
      </c>
      <c r="D823" s="2"/>
    </row>
    <row r="824" spans="1:4" ht="12.75" customHeight="1">
      <c r="A824" s="2" t="s">
        <v>1916</v>
      </c>
      <c r="B824" s="2" t="s">
        <v>1917</v>
      </c>
      <c r="C824" s="2" t="s">
        <v>1280</v>
      </c>
      <c r="D824" s="2"/>
    </row>
    <row r="825" spans="1:4" ht="12.75" customHeight="1">
      <c r="A825" s="2" t="s">
        <v>1918</v>
      </c>
      <c r="B825" s="2" t="s">
        <v>1919</v>
      </c>
      <c r="C825" s="2" t="s">
        <v>1280</v>
      </c>
      <c r="D825" s="2"/>
    </row>
    <row r="826" spans="1:4" ht="12.75" customHeight="1">
      <c r="A826" s="2" t="s">
        <v>1920</v>
      </c>
      <c r="B826" s="2" t="s">
        <v>1921</v>
      </c>
      <c r="C826" s="2" t="s">
        <v>1280</v>
      </c>
      <c r="D826" s="2"/>
    </row>
    <row r="827" spans="1:4" ht="12.75" customHeight="1">
      <c r="A827" s="2" t="s">
        <v>1922</v>
      </c>
      <c r="B827" s="2" t="s">
        <v>1923</v>
      </c>
      <c r="C827" s="2" t="s">
        <v>1280</v>
      </c>
      <c r="D827" s="2"/>
    </row>
    <row r="828" spans="1:4" ht="12.75" customHeight="1">
      <c r="A828" s="2" t="s">
        <v>1924</v>
      </c>
      <c r="B828" s="2" t="s">
        <v>1925</v>
      </c>
      <c r="C828" s="2" t="s">
        <v>1280</v>
      </c>
      <c r="D828" s="2"/>
    </row>
    <row r="829" spans="1:4" ht="12.75" customHeight="1">
      <c r="A829" s="2" t="s">
        <v>1926</v>
      </c>
      <c r="B829" s="2" t="s">
        <v>1927</v>
      </c>
      <c r="C829" s="2" t="s">
        <v>1280</v>
      </c>
      <c r="D829" s="2"/>
    </row>
    <row r="830" spans="1:4" ht="12.75" customHeight="1">
      <c r="A830" s="2" t="s">
        <v>1928</v>
      </c>
      <c r="B830" s="2" t="s">
        <v>1929</v>
      </c>
      <c r="C830" s="2" t="s">
        <v>1280</v>
      </c>
      <c r="D830" s="2"/>
    </row>
    <row r="831" spans="1:4" ht="12.75" customHeight="1">
      <c r="A831" s="2" t="s">
        <v>1930</v>
      </c>
      <c r="B831" s="2" t="s">
        <v>1931</v>
      </c>
      <c r="C831" s="2" t="s">
        <v>1280</v>
      </c>
      <c r="D831" s="2"/>
    </row>
    <row r="832" spans="1:4" ht="12.75" customHeight="1">
      <c r="A832" s="2" t="s">
        <v>1932</v>
      </c>
      <c r="B832" s="2" t="s">
        <v>1933</v>
      </c>
      <c r="C832" s="2" t="s">
        <v>1280</v>
      </c>
      <c r="D832" s="2"/>
    </row>
    <row r="833" spans="1:4" ht="12.75" customHeight="1">
      <c r="A833" s="2" t="s">
        <v>1934</v>
      </c>
      <c r="B833" s="2" t="s">
        <v>1935</v>
      </c>
      <c r="C833" s="2"/>
      <c r="D833" s="2"/>
    </row>
    <row r="834" spans="1:4" ht="12.75" customHeight="1">
      <c r="A834" s="2" t="s">
        <v>1936</v>
      </c>
      <c r="B834" s="2" t="s">
        <v>1937</v>
      </c>
      <c r="C834" s="2"/>
      <c r="D834" s="2"/>
    </row>
    <row r="835" spans="1:4" ht="12.75" customHeight="1">
      <c r="A835" s="2" t="s">
        <v>1938</v>
      </c>
      <c r="B835" s="2" t="s">
        <v>1939</v>
      </c>
      <c r="C835" s="2"/>
      <c r="D835" s="2"/>
    </row>
    <row r="836" spans="1:4" ht="12.75" customHeight="1">
      <c r="A836" s="2" t="s">
        <v>1940</v>
      </c>
      <c r="B836" s="2" t="s">
        <v>1941</v>
      </c>
      <c r="C836" s="2" t="s">
        <v>1280</v>
      </c>
      <c r="D836" s="2"/>
    </row>
    <row r="837" spans="1:4" ht="12.75" customHeight="1">
      <c r="A837" s="2" t="s">
        <v>1942</v>
      </c>
      <c r="B837" s="2" t="s">
        <v>1943</v>
      </c>
      <c r="C837" s="2" t="s">
        <v>1280</v>
      </c>
      <c r="D837" s="2"/>
    </row>
    <row r="838" spans="1:4" ht="12.75" customHeight="1">
      <c r="A838" s="2" t="s">
        <v>1944</v>
      </c>
      <c r="B838" s="2" t="s">
        <v>1945</v>
      </c>
      <c r="C838" s="2" t="s">
        <v>1280</v>
      </c>
      <c r="D838" s="2"/>
    </row>
    <row r="839" spans="1:4" ht="12.75" customHeight="1">
      <c r="A839" s="2" t="s">
        <v>1946</v>
      </c>
      <c r="B839" s="2" t="s">
        <v>1947</v>
      </c>
      <c r="C839" s="2" t="s">
        <v>1280</v>
      </c>
      <c r="D839" s="2"/>
    </row>
    <row r="840" spans="1:4" ht="12.75" customHeight="1">
      <c r="A840" s="2" t="s">
        <v>1948</v>
      </c>
      <c r="B840" s="2" t="s">
        <v>1949</v>
      </c>
      <c r="C840" s="2" t="s">
        <v>1280</v>
      </c>
      <c r="D840" s="2"/>
    </row>
    <row r="841" spans="1:4" ht="12.75" customHeight="1">
      <c r="A841" s="2" t="s">
        <v>1950</v>
      </c>
      <c r="B841" s="2" t="s">
        <v>1951</v>
      </c>
      <c r="C841" s="2"/>
      <c r="D841" s="2"/>
    </row>
    <row r="842" spans="1:4" ht="12.75" customHeight="1">
      <c r="A842" s="2" t="s">
        <v>1952</v>
      </c>
      <c r="B842" s="2" t="s">
        <v>1953</v>
      </c>
      <c r="C842" s="2"/>
      <c r="D842" s="2"/>
    </row>
    <row r="843" spans="1:4" ht="12.75" customHeight="1">
      <c r="A843" s="2" t="s">
        <v>1954</v>
      </c>
      <c r="B843" s="2" t="s">
        <v>1955</v>
      </c>
      <c r="C843" s="2"/>
      <c r="D843" s="2"/>
    </row>
    <row r="844" spans="1:4" ht="12.75" customHeight="1">
      <c r="A844" s="2" t="s">
        <v>1956</v>
      </c>
      <c r="B844" s="2" t="s">
        <v>1957</v>
      </c>
      <c r="C844" s="2"/>
      <c r="D844" s="2"/>
    </row>
    <row r="845" spans="1:4" ht="12.75" customHeight="1">
      <c r="A845" s="2" t="s">
        <v>1958</v>
      </c>
      <c r="B845" s="2" t="s">
        <v>1959</v>
      </c>
      <c r="C845" s="2"/>
      <c r="D845" s="2"/>
    </row>
    <row r="846" spans="1:4" ht="12.75" customHeight="1">
      <c r="A846" s="2" t="s">
        <v>1960</v>
      </c>
      <c r="B846" s="2" t="s">
        <v>1961</v>
      </c>
      <c r="C846" s="2"/>
      <c r="D846" s="2"/>
    </row>
    <row r="847" spans="1:4" ht="12.75" customHeight="1">
      <c r="A847" s="2" t="s">
        <v>1962</v>
      </c>
      <c r="B847" s="2" t="s">
        <v>1963</v>
      </c>
      <c r="C847" s="2"/>
      <c r="D847" s="2" t="s">
        <v>1964</v>
      </c>
    </row>
    <row r="848" spans="1:4" ht="12.75" customHeight="1">
      <c r="A848" s="2" t="s">
        <v>1965</v>
      </c>
      <c r="B848" s="2" t="s">
        <v>1966</v>
      </c>
      <c r="C848" s="2"/>
      <c r="D848" s="2"/>
    </row>
    <row r="849" spans="1:4" ht="12.75" customHeight="1">
      <c r="A849" s="2" t="s">
        <v>1967</v>
      </c>
      <c r="B849" s="2" t="s">
        <v>1968</v>
      </c>
      <c r="C849" s="2"/>
      <c r="D849" s="2"/>
    </row>
    <row r="850" spans="1:4" ht="12.75" customHeight="1">
      <c r="A850" s="2" t="s">
        <v>1969</v>
      </c>
      <c r="B850" s="2" t="s">
        <v>1970</v>
      </c>
      <c r="C850" s="2"/>
      <c r="D850" s="2"/>
    </row>
    <row r="851" spans="1:4" ht="12.75" customHeight="1">
      <c r="A851" s="2" t="s">
        <v>1971</v>
      </c>
      <c r="B851" s="2" t="s">
        <v>1972</v>
      </c>
      <c r="C851" s="2"/>
      <c r="D851" s="2"/>
    </row>
    <row r="852" spans="1:4" ht="12.75" customHeight="1">
      <c r="A852" s="2" t="s">
        <v>1973</v>
      </c>
      <c r="B852" s="2" t="s">
        <v>1974</v>
      </c>
      <c r="C852" s="2"/>
      <c r="D852" s="2"/>
    </row>
    <row r="853" spans="1:4" ht="12.75" customHeight="1">
      <c r="A853" s="2" t="s">
        <v>1975</v>
      </c>
      <c r="B853" s="2" t="s">
        <v>1976</v>
      </c>
      <c r="C853" s="2"/>
      <c r="D853" s="2"/>
    </row>
    <row r="854" spans="1:4" ht="12.75" customHeight="1">
      <c r="A854" s="2" t="s">
        <v>1977</v>
      </c>
      <c r="B854" s="2" t="s">
        <v>1978</v>
      </c>
      <c r="C854" s="2"/>
      <c r="D854" s="2"/>
    </row>
    <row r="855" spans="1:4" ht="12.75" customHeight="1">
      <c r="A855" s="2" t="s">
        <v>1979</v>
      </c>
      <c r="B855" s="2" t="s">
        <v>1980</v>
      </c>
      <c r="C855" s="2"/>
      <c r="D855" s="2"/>
    </row>
    <row r="856" spans="1:4" ht="12.75" customHeight="1">
      <c r="A856" s="2" t="s">
        <v>1981</v>
      </c>
      <c r="B856" s="2" t="s">
        <v>1982</v>
      </c>
      <c r="C856" s="2"/>
      <c r="D856" s="2"/>
    </row>
    <row r="857" spans="1:4" ht="12.75" customHeight="1">
      <c r="A857" s="2" t="s">
        <v>1983</v>
      </c>
      <c r="B857" s="2" t="s">
        <v>1984</v>
      </c>
      <c r="C857" s="2"/>
      <c r="D857" s="2"/>
    </row>
    <row r="858" spans="1:4" ht="12.75" customHeight="1">
      <c r="A858" s="2" t="s">
        <v>36</v>
      </c>
      <c r="B858" s="2" t="s">
        <v>1985</v>
      </c>
      <c r="C858" s="2"/>
      <c r="D858" s="2"/>
    </row>
    <row r="859" spans="1:4" ht="12.75" customHeight="1">
      <c r="A859" s="2" t="s">
        <v>1986</v>
      </c>
      <c r="B859" s="2" t="s">
        <v>1987</v>
      </c>
      <c r="C859" s="2"/>
      <c r="D859" s="2"/>
    </row>
    <row r="860" spans="1:4" ht="12.75" customHeight="1">
      <c r="A860" s="2" t="s">
        <v>1988</v>
      </c>
      <c r="B860" s="2" t="s">
        <v>1989</v>
      </c>
      <c r="C860" s="2"/>
      <c r="D860" s="2"/>
    </row>
    <row r="861" spans="1:4" ht="12.75" customHeight="1">
      <c r="A861" s="2" t="s">
        <v>1990</v>
      </c>
      <c r="B861" s="2" t="s">
        <v>1991</v>
      </c>
      <c r="C861" s="2"/>
      <c r="D861" s="2"/>
    </row>
    <row r="862" spans="1:4" ht="12.75" customHeight="1">
      <c r="A862" s="2" t="s">
        <v>1992</v>
      </c>
      <c r="B862" s="2" t="s">
        <v>1993</v>
      </c>
      <c r="C862" s="2"/>
      <c r="D862" s="2"/>
    </row>
    <row r="863" spans="1:4" ht="12.75" customHeight="1">
      <c r="A863" s="2" t="s">
        <v>1994</v>
      </c>
      <c r="B863" s="2" t="s">
        <v>1995</v>
      </c>
      <c r="C863" s="2"/>
      <c r="D863" s="2"/>
    </row>
    <row r="864" spans="1:4" ht="12.75" customHeight="1">
      <c r="A864" s="2" t="s">
        <v>1996</v>
      </c>
      <c r="B864" s="2" t="s">
        <v>1997</v>
      </c>
      <c r="C864" s="2"/>
      <c r="D864" s="2"/>
    </row>
    <row r="865" spans="1:4" ht="12.75" customHeight="1">
      <c r="A865" s="2" t="s">
        <v>1998</v>
      </c>
      <c r="B865" s="2" t="s">
        <v>1999</v>
      </c>
      <c r="C865" s="2"/>
      <c r="D865" s="2"/>
    </row>
    <row r="866" spans="1:4" ht="12.75" customHeight="1">
      <c r="A866" s="2" t="s">
        <v>2000</v>
      </c>
      <c r="B866" s="2" t="s">
        <v>2001</v>
      </c>
      <c r="C866" s="2"/>
      <c r="D866" s="2"/>
    </row>
    <row r="867" spans="1:4" ht="12.75" customHeight="1">
      <c r="A867" s="2" t="s">
        <v>2002</v>
      </c>
      <c r="B867" s="2" t="s">
        <v>2003</v>
      </c>
      <c r="C867" s="2"/>
      <c r="D867" s="2"/>
    </row>
    <row r="868" spans="1:4" ht="12.75" customHeight="1">
      <c r="A868" s="2" t="s">
        <v>2004</v>
      </c>
      <c r="B868" s="2" t="s">
        <v>2005</v>
      </c>
      <c r="C868" s="2"/>
      <c r="D868" s="2"/>
    </row>
    <row r="869" spans="1:4" ht="12.75" customHeight="1">
      <c r="A869" s="2" t="s">
        <v>2006</v>
      </c>
      <c r="B869" s="2" t="s">
        <v>2007</v>
      </c>
      <c r="C869" s="2"/>
      <c r="D869" s="2"/>
    </row>
    <row r="870" spans="1:4" ht="12.75" customHeight="1">
      <c r="A870" s="2" t="s">
        <v>2008</v>
      </c>
      <c r="B870" s="2" t="s">
        <v>2009</v>
      </c>
      <c r="C870" s="2"/>
      <c r="D870" s="2"/>
    </row>
    <row r="871" spans="1:4" ht="12.75" customHeight="1">
      <c r="A871" s="2" t="s">
        <v>2010</v>
      </c>
      <c r="B871" s="2" t="s">
        <v>2011</v>
      </c>
      <c r="C871" s="2"/>
      <c r="D871" s="2"/>
    </row>
    <row r="872" spans="1:4" ht="12.75" customHeight="1">
      <c r="A872" s="2" t="s">
        <v>2012</v>
      </c>
      <c r="B872" s="2" t="s">
        <v>2013</v>
      </c>
      <c r="C872" s="2"/>
      <c r="D872" s="2"/>
    </row>
    <row r="873" spans="1:4" ht="12.75" customHeight="1">
      <c r="A873" s="2" t="s">
        <v>2014</v>
      </c>
      <c r="B873" s="2" t="s">
        <v>2015</v>
      </c>
      <c r="C873" s="2"/>
      <c r="D873" s="2"/>
    </row>
    <row r="874" spans="1:4" ht="12.75" customHeight="1">
      <c r="A874" s="2" t="s">
        <v>2016</v>
      </c>
      <c r="B874" s="2" t="s">
        <v>2017</v>
      </c>
      <c r="C874" s="2"/>
      <c r="D874" s="2"/>
    </row>
    <row r="875" spans="1:4" ht="12.75" customHeight="1">
      <c r="A875" s="2" t="s">
        <v>2018</v>
      </c>
      <c r="B875" s="2" t="s">
        <v>2019</v>
      </c>
      <c r="C875" s="2"/>
      <c r="D875" s="2"/>
    </row>
    <row r="876" spans="1:4" ht="12.75" customHeight="1">
      <c r="A876" s="2" t="s">
        <v>2020</v>
      </c>
      <c r="B876" s="2" t="s">
        <v>2021</v>
      </c>
      <c r="C876" s="2"/>
      <c r="D876" s="2"/>
    </row>
    <row r="877" spans="1:4" ht="12.75" customHeight="1">
      <c r="A877" s="2" t="s">
        <v>2022</v>
      </c>
      <c r="B877" s="2" t="s">
        <v>2023</v>
      </c>
      <c r="C877" s="2"/>
      <c r="D877" s="2"/>
    </row>
    <row r="878" spans="1:4" ht="12.75" customHeight="1">
      <c r="A878" s="2" t="s">
        <v>2024</v>
      </c>
      <c r="B878" s="2" t="s">
        <v>2025</v>
      </c>
      <c r="C878" s="2" t="s">
        <v>1280</v>
      </c>
      <c r="D878" s="2"/>
    </row>
    <row r="879" spans="1:4" ht="12.75" customHeight="1">
      <c r="A879" s="2" t="s">
        <v>2026</v>
      </c>
      <c r="B879" s="2" t="s">
        <v>2027</v>
      </c>
      <c r="C879" s="2" t="s">
        <v>1280</v>
      </c>
      <c r="D879" s="2"/>
    </row>
    <row r="880" spans="1:4" ht="12.75" customHeight="1">
      <c r="A880" s="2" t="s">
        <v>2028</v>
      </c>
      <c r="B880" s="2" t="s">
        <v>2029</v>
      </c>
      <c r="C880" s="2" t="s">
        <v>1280</v>
      </c>
      <c r="D880" s="2"/>
    </row>
    <row r="881" spans="1:4" ht="12.75" customHeight="1">
      <c r="A881" s="2" t="s">
        <v>2030</v>
      </c>
      <c r="B881" s="2" t="s">
        <v>2031</v>
      </c>
      <c r="C881" s="2" t="s">
        <v>1280</v>
      </c>
      <c r="D881" s="2"/>
    </row>
    <row r="882" spans="1:4" ht="12.75" customHeight="1">
      <c r="A882" s="2" t="s">
        <v>2032</v>
      </c>
      <c r="B882" s="2" t="s">
        <v>2033</v>
      </c>
      <c r="C882" s="2" t="s">
        <v>1280</v>
      </c>
      <c r="D882" s="2"/>
    </row>
    <row r="883" spans="1:4" ht="12.75" customHeight="1">
      <c r="A883" s="2" t="s">
        <v>2034</v>
      </c>
      <c r="B883" s="2" t="s">
        <v>2035</v>
      </c>
      <c r="C883" s="2" t="s">
        <v>1280</v>
      </c>
      <c r="D883" s="2"/>
    </row>
    <row r="884" spans="1:4" ht="12.75" customHeight="1">
      <c r="A884" s="2" t="s">
        <v>2036</v>
      </c>
      <c r="B884" s="2" t="s">
        <v>2037</v>
      </c>
      <c r="C884" s="2" t="s">
        <v>1280</v>
      </c>
      <c r="D884" s="2"/>
    </row>
    <row r="885" spans="1:4" ht="12.75" customHeight="1">
      <c r="A885" s="2" t="s">
        <v>2038</v>
      </c>
      <c r="B885" s="2" t="s">
        <v>2039</v>
      </c>
      <c r="C885" s="2" t="s">
        <v>1280</v>
      </c>
      <c r="D885" s="2"/>
    </row>
    <row r="886" spans="1:4" ht="12.75" customHeight="1">
      <c r="A886" s="2" t="s">
        <v>2040</v>
      </c>
      <c r="B886" s="2" t="s">
        <v>2041</v>
      </c>
      <c r="C886" s="2" t="s">
        <v>1280</v>
      </c>
      <c r="D886" s="2"/>
    </row>
    <row r="887" spans="1:4" ht="12.75" customHeight="1">
      <c r="A887" s="2" t="s">
        <v>2042</v>
      </c>
      <c r="B887" s="2" t="s">
        <v>2043</v>
      </c>
      <c r="C887" s="2" t="s">
        <v>1280</v>
      </c>
      <c r="D887" s="2"/>
    </row>
    <row r="888" spans="1:4" ht="12.75" customHeight="1">
      <c r="A888" s="2" t="s">
        <v>2044</v>
      </c>
      <c r="B888" s="2" t="s">
        <v>2045</v>
      </c>
      <c r="C888" s="2" t="s">
        <v>1280</v>
      </c>
      <c r="D888" s="2"/>
    </row>
    <row r="889" spans="1:4" ht="12.75" customHeight="1">
      <c r="A889" s="2" t="s">
        <v>2046</v>
      </c>
      <c r="B889" s="2" t="s">
        <v>2047</v>
      </c>
      <c r="C889" s="2" t="s">
        <v>1280</v>
      </c>
      <c r="D889" s="2"/>
    </row>
    <row r="890" spans="1:4" ht="12.75" customHeight="1">
      <c r="A890" s="2" t="s">
        <v>2048</v>
      </c>
      <c r="B890" s="2" t="s">
        <v>2049</v>
      </c>
      <c r="C890" s="2" t="s">
        <v>1280</v>
      </c>
      <c r="D890" s="2"/>
    </row>
    <row r="891" spans="1:4" ht="12.75" customHeight="1">
      <c r="A891" s="2" t="s">
        <v>2050</v>
      </c>
      <c r="B891" s="2" t="s">
        <v>2051</v>
      </c>
      <c r="C891" s="2" t="s">
        <v>1280</v>
      </c>
      <c r="D891" s="2"/>
    </row>
    <row r="892" spans="1:4" ht="12.75" customHeight="1">
      <c r="A892" s="2" t="s">
        <v>2052</v>
      </c>
      <c r="B892" s="2" t="s">
        <v>2053</v>
      </c>
      <c r="C892" s="2" t="s">
        <v>1280</v>
      </c>
      <c r="D892" s="2"/>
    </row>
    <row r="893" spans="1:4" ht="12.75" customHeight="1">
      <c r="A893" s="2" t="s">
        <v>2054</v>
      </c>
      <c r="B893" s="2" t="s">
        <v>2055</v>
      </c>
      <c r="C893" s="2" t="s">
        <v>1280</v>
      </c>
      <c r="D893" s="2"/>
    </row>
    <row r="894" spans="1:4" ht="12.75" customHeight="1">
      <c r="A894" s="2" t="s">
        <v>2056</v>
      </c>
      <c r="B894" s="2" t="s">
        <v>2057</v>
      </c>
      <c r="C894" s="2" t="s">
        <v>1280</v>
      </c>
      <c r="D894" s="2"/>
    </row>
    <row r="895" spans="1:4" ht="12.75" customHeight="1">
      <c r="A895" s="2" t="s">
        <v>2058</v>
      </c>
      <c r="B895" s="2" t="s">
        <v>2059</v>
      </c>
      <c r="C895" s="2" t="s">
        <v>1280</v>
      </c>
      <c r="D895" s="2"/>
    </row>
    <row r="896" spans="1:4" ht="12.75" customHeight="1">
      <c r="A896" s="2" t="s">
        <v>2060</v>
      </c>
      <c r="B896" s="2" t="s">
        <v>2061</v>
      </c>
      <c r="C896" s="2" t="s">
        <v>1280</v>
      </c>
      <c r="D896" s="2"/>
    </row>
    <row r="897" spans="1:4" ht="12.75" customHeight="1">
      <c r="A897" s="2" t="s">
        <v>2062</v>
      </c>
      <c r="B897" s="2" t="s">
        <v>2063</v>
      </c>
      <c r="C897" s="2" t="s">
        <v>1280</v>
      </c>
      <c r="D897" s="2"/>
    </row>
    <row r="898" spans="1:4" ht="12.75" customHeight="1">
      <c r="A898" s="2" t="s">
        <v>2064</v>
      </c>
      <c r="B898" s="2" t="s">
        <v>2065</v>
      </c>
      <c r="C898" s="2" t="s">
        <v>1280</v>
      </c>
      <c r="D898" s="2"/>
    </row>
    <row r="899" spans="1:4" ht="12.75" customHeight="1">
      <c r="A899" s="2" t="s">
        <v>2066</v>
      </c>
      <c r="B899" s="2" t="s">
        <v>2067</v>
      </c>
      <c r="C899" s="2" t="s">
        <v>1280</v>
      </c>
      <c r="D899" s="2"/>
    </row>
    <row r="900" spans="1:4" ht="12.75" customHeight="1">
      <c r="A900" s="2" t="s">
        <v>2068</v>
      </c>
      <c r="B900" s="2" t="s">
        <v>2069</v>
      </c>
      <c r="C900" s="2" t="s">
        <v>1280</v>
      </c>
      <c r="D900" s="2"/>
    </row>
    <row r="901" spans="1:4" ht="12.75" customHeight="1">
      <c r="A901" s="2" t="s">
        <v>2070</v>
      </c>
      <c r="B901" s="2" t="s">
        <v>2071</v>
      </c>
      <c r="C901" s="2" t="s">
        <v>1280</v>
      </c>
      <c r="D901" s="2"/>
    </row>
    <row r="902" spans="1:4" ht="12.75" customHeight="1">
      <c r="A902" s="2" t="s">
        <v>2072</v>
      </c>
      <c r="B902" s="2" t="s">
        <v>2073</v>
      </c>
      <c r="C902" s="2" t="s">
        <v>1280</v>
      </c>
      <c r="D902" s="2"/>
    </row>
    <row r="903" spans="1:4" ht="12.75" customHeight="1">
      <c r="A903" s="2" t="s">
        <v>2074</v>
      </c>
      <c r="B903" s="2" t="s">
        <v>2075</v>
      </c>
      <c r="C903" s="2" t="s">
        <v>1280</v>
      </c>
      <c r="D903" s="2"/>
    </row>
    <row r="904" spans="1:4" ht="12.75" customHeight="1">
      <c r="A904" s="2" t="s">
        <v>2076</v>
      </c>
      <c r="B904" s="2" t="s">
        <v>2077</v>
      </c>
      <c r="C904" s="2" t="s">
        <v>1280</v>
      </c>
      <c r="D904" s="2"/>
    </row>
    <row r="905" spans="1:4" ht="12.75" customHeight="1">
      <c r="A905" s="2" t="s">
        <v>2078</v>
      </c>
      <c r="B905" s="2" t="s">
        <v>2079</v>
      </c>
      <c r="C905" s="2" t="s">
        <v>1280</v>
      </c>
      <c r="D905" s="2"/>
    </row>
    <row r="906" spans="1:4" ht="12.75" customHeight="1">
      <c r="A906" s="2" t="s">
        <v>2080</v>
      </c>
      <c r="B906" s="2" t="s">
        <v>2081</v>
      </c>
      <c r="C906" s="2" t="s">
        <v>1280</v>
      </c>
      <c r="D906" s="2"/>
    </row>
    <row r="907" spans="1:4" ht="12.75" customHeight="1">
      <c r="A907" s="2" t="s">
        <v>2082</v>
      </c>
      <c r="B907" s="2" t="s">
        <v>2083</v>
      </c>
      <c r="C907" s="2" t="s">
        <v>1280</v>
      </c>
      <c r="D907" s="2"/>
    </row>
    <row r="908" spans="1:4" ht="12.75" customHeight="1">
      <c r="A908" s="2" t="s">
        <v>2084</v>
      </c>
      <c r="B908" s="2" t="s">
        <v>2085</v>
      </c>
      <c r="C908" s="2" t="s">
        <v>1280</v>
      </c>
      <c r="D908" s="2"/>
    </row>
    <row r="909" spans="1:4" ht="12.75" customHeight="1">
      <c r="A909" s="2" t="s">
        <v>2086</v>
      </c>
      <c r="B909" s="2" t="s">
        <v>2087</v>
      </c>
      <c r="C909" s="2" t="s">
        <v>1280</v>
      </c>
      <c r="D909" s="2"/>
    </row>
    <row r="910" spans="1:4" ht="12.75" customHeight="1">
      <c r="A910" s="2" t="s">
        <v>2088</v>
      </c>
      <c r="B910" s="2" t="s">
        <v>2089</v>
      </c>
      <c r="C910" s="2" t="s">
        <v>1280</v>
      </c>
      <c r="D910" s="2"/>
    </row>
    <row r="911" spans="1:4" ht="12.75" customHeight="1">
      <c r="A911" s="2" t="s">
        <v>2090</v>
      </c>
      <c r="B911" s="2" t="s">
        <v>2091</v>
      </c>
      <c r="C911" s="2" t="s">
        <v>1280</v>
      </c>
      <c r="D911" s="2"/>
    </row>
    <row r="912" spans="1:4" ht="12.75" customHeight="1">
      <c r="A912" s="2" t="s">
        <v>2092</v>
      </c>
      <c r="B912" s="2" t="s">
        <v>2093</v>
      </c>
      <c r="C912" s="2" t="s">
        <v>1280</v>
      </c>
      <c r="D912" s="2"/>
    </row>
    <row r="913" spans="1:4" ht="12.75" customHeight="1">
      <c r="A913" s="2" t="s">
        <v>2094</v>
      </c>
      <c r="B913" s="2" t="s">
        <v>2095</v>
      </c>
      <c r="C913" s="2" t="s">
        <v>1280</v>
      </c>
      <c r="D913" s="2"/>
    </row>
    <row r="914" spans="1:4" ht="12.75" customHeight="1">
      <c r="A914" s="2" t="s">
        <v>2096</v>
      </c>
      <c r="B914" s="2" t="s">
        <v>2097</v>
      </c>
      <c r="C914" s="2" t="s">
        <v>1280</v>
      </c>
      <c r="D914" s="2"/>
    </row>
    <row r="915" spans="1:4" ht="12.75" customHeight="1">
      <c r="A915" s="2" t="s">
        <v>2098</v>
      </c>
      <c r="B915" s="2" t="s">
        <v>2099</v>
      </c>
      <c r="C915" s="2" t="s">
        <v>1280</v>
      </c>
      <c r="D915" s="2"/>
    </row>
    <row r="916" spans="1:4" ht="12.75" customHeight="1">
      <c r="A916" s="2" t="s">
        <v>2100</v>
      </c>
      <c r="B916" s="2" t="s">
        <v>2101</v>
      </c>
      <c r="C916" s="2" t="s">
        <v>1280</v>
      </c>
      <c r="D916" s="2"/>
    </row>
    <row r="917" spans="1:4" ht="12.75" customHeight="1">
      <c r="A917" s="2" t="s">
        <v>2102</v>
      </c>
      <c r="B917" s="2" t="s">
        <v>2103</v>
      </c>
      <c r="C917" s="2" t="s">
        <v>1280</v>
      </c>
      <c r="D917" s="2"/>
    </row>
    <row r="918" spans="1:4" ht="12.75" customHeight="1">
      <c r="A918" s="2" t="s">
        <v>2104</v>
      </c>
      <c r="B918" s="2" t="s">
        <v>2105</v>
      </c>
      <c r="C918" s="2" t="s">
        <v>1280</v>
      </c>
      <c r="D918" s="2"/>
    </row>
    <row r="919" spans="1:4" ht="12.75" customHeight="1">
      <c r="A919" s="2" t="s">
        <v>2106</v>
      </c>
      <c r="B919" s="2" t="s">
        <v>2107</v>
      </c>
      <c r="C919" s="2" t="s">
        <v>1280</v>
      </c>
      <c r="D919" s="2"/>
    </row>
    <row r="920" spans="1:4" ht="12.75" customHeight="1">
      <c r="A920" s="2" t="s">
        <v>2108</v>
      </c>
      <c r="B920" s="2" t="s">
        <v>2109</v>
      </c>
      <c r="C920" s="2" t="s">
        <v>1280</v>
      </c>
      <c r="D920" s="2"/>
    </row>
    <row r="921" spans="1:4" ht="12.75" customHeight="1">
      <c r="A921" s="2" t="s">
        <v>2110</v>
      </c>
      <c r="B921" s="2" t="s">
        <v>2111</v>
      </c>
      <c r="C921" s="2" t="s">
        <v>1280</v>
      </c>
      <c r="D921" s="2"/>
    </row>
    <row r="922" spans="1:4" ht="12.75" customHeight="1">
      <c r="A922" s="2" t="s">
        <v>2112</v>
      </c>
      <c r="B922" s="2" t="s">
        <v>2113</v>
      </c>
      <c r="C922" s="2" t="s">
        <v>1280</v>
      </c>
      <c r="D922" s="2"/>
    </row>
    <row r="923" spans="1:4" ht="12.75" customHeight="1">
      <c r="A923" s="2" t="s">
        <v>2114</v>
      </c>
      <c r="B923" s="2" t="s">
        <v>2115</v>
      </c>
      <c r="C923" s="2" t="s">
        <v>1280</v>
      </c>
      <c r="D923" s="2"/>
    </row>
    <row r="924" spans="1:4" ht="12.75" customHeight="1">
      <c r="A924" s="2" t="s">
        <v>2116</v>
      </c>
      <c r="B924" s="2" t="s">
        <v>2117</v>
      </c>
      <c r="C924" s="2" t="s">
        <v>1280</v>
      </c>
      <c r="D924" s="2"/>
    </row>
    <row r="925" spans="1:4" ht="12.75" customHeight="1">
      <c r="A925" s="2" t="s">
        <v>2118</v>
      </c>
      <c r="B925" s="2" t="s">
        <v>2119</v>
      </c>
      <c r="C925" s="2" t="s">
        <v>1280</v>
      </c>
      <c r="D925" s="2"/>
    </row>
    <row r="926" spans="1:4" ht="12.75" customHeight="1">
      <c r="A926" s="2" t="s">
        <v>2120</v>
      </c>
      <c r="B926" s="2" t="s">
        <v>2121</v>
      </c>
      <c r="C926" s="2" t="s">
        <v>1280</v>
      </c>
      <c r="D926" s="2"/>
    </row>
    <row r="927" spans="1:4" ht="12.75" customHeight="1">
      <c r="A927" s="2" t="s">
        <v>2122</v>
      </c>
      <c r="B927" s="2" t="s">
        <v>2123</v>
      </c>
      <c r="C927" s="2" t="s">
        <v>1280</v>
      </c>
      <c r="D927" s="2"/>
    </row>
    <row r="928" spans="1:4" ht="12.75" customHeight="1">
      <c r="A928" s="2" t="s">
        <v>2124</v>
      </c>
      <c r="B928" s="2" t="s">
        <v>2125</v>
      </c>
      <c r="C928" s="2"/>
      <c r="D928" s="2"/>
    </row>
    <row r="929" spans="1:4" ht="12.75" customHeight="1">
      <c r="A929" s="2" t="s">
        <v>2126</v>
      </c>
      <c r="B929" s="2" t="s">
        <v>2127</v>
      </c>
      <c r="C929" s="2"/>
      <c r="D929" s="2"/>
    </row>
    <row r="930" spans="1:4" ht="12.75" customHeight="1">
      <c r="A930" s="2" t="s">
        <v>2128</v>
      </c>
      <c r="B930" s="2" t="s">
        <v>2129</v>
      </c>
      <c r="C930" s="2"/>
      <c r="D930" s="2"/>
    </row>
    <row r="931" spans="1:4" ht="12.75" customHeight="1">
      <c r="A931" s="2" t="s">
        <v>2130</v>
      </c>
      <c r="B931" s="2" t="s">
        <v>2131</v>
      </c>
      <c r="C931" s="2"/>
      <c r="D931" s="2"/>
    </row>
    <row r="932" spans="1:4" ht="12.75" customHeight="1">
      <c r="A932" s="2" t="s">
        <v>2132</v>
      </c>
      <c r="B932" s="2" t="s">
        <v>2133</v>
      </c>
      <c r="C932" s="2"/>
      <c r="D932" s="2"/>
    </row>
    <row r="933" spans="1:4" ht="12.75" customHeight="1">
      <c r="A933" s="2" t="s">
        <v>2134</v>
      </c>
      <c r="B933" s="2" t="s">
        <v>2135</v>
      </c>
      <c r="C933" s="2"/>
      <c r="D933" s="2"/>
    </row>
    <row r="934" spans="1:4" ht="12.75" customHeight="1">
      <c r="A934" s="2" t="s">
        <v>2136</v>
      </c>
      <c r="B934" s="2" t="s">
        <v>2137</v>
      </c>
      <c r="C934" s="2"/>
      <c r="D934" s="2"/>
    </row>
    <row r="935" spans="1:4" ht="12.75" customHeight="1">
      <c r="A935" s="2" t="s">
        <v>2138</v>
      </c>
      <c r="B935" s="2" t="s">
        <v>2139</v>
      </c>
      <c r="C935" s="2"/>
      <c r="D935" s="2"/>
    </row>
    <row r="936" spans="1:4" ht="12.75" customHeight="1">
      <c r="A936" s="2" t="s">
        <v>2140</v>
      </c>
      <c r="B936" s="2" t="s">
        <v>2141</v>
      </c>
      <c r="C936" s="2"/>
      <c r="D936" s="2"/>
    </row>
    <row r="937" spans="1:4" ht="12.75" customHeight="1">
      <c r="A937" s="2" t="s">
        <v>2142</v>
      </c>
      <c r="B937" s="2" t="s">
        <v>2143</v>
      </c>
      <c r="C937" s="2"/>
      <c r="D937" s="2"/>
    </row>
    <row r="938" spans="1:4" ht="12.75" customHeight="1">
      <c r="A938" s="2" t="s">
        <v>2144</v>
      </c>
      <c r="B938" s="2" t="s">
        <v>2145</v>
      </c>
      <c r="C938" s="2"/>
      <c r="D938" s="2"/>
    </row>
    <row r="939" spans="1:4" ht="12.75" customHeight="1">
      <c r="A939" s="2" t="s">
        <v>2146</v>
      </c>
      <c r="B939" s="2" t="s">
        <v>2147</v>
      </c>
      <c r="C939" s="2"/>
      <c r="D939" s="2"/>
    </row>
    <row r="940" spans="1:4" ht="12.75" customHeight="1">
      <c r="A940" s="2" t="s">
        <v>2148</v>
      </c>
      <c r="B940" s="2" t="s">
        <v>2149</v>
      </c>
      <c r="C940" s="2"/>
      <c r="D940" s="2"/>
    </row>
    <row r="941" spans="1:4" ht="12.75" customHeight="1">
      <c r="A941" s="2" t="s">
        <v>2150</v>
      </c>
      <c r="B941" s="2" t="s">
        <v>2151</v>
      </c>
      <c r="C941" s="2"/>
      <c r="D941" s="2"/>
    </row>
    <row r="942" spans="1:4" ht="12.75" customHeight="1">
      <c r="A942" s="2" t="s">
        <v>2152</v>
      </c>
      <c r="B942" s="2" t="s">
        <v>2153</v>
      </c>
      <c r="C942" s="2"/>
      <c r="D942" s="2"/>
    </row>
    <row r="943" spans="1:4" ht="12.75" customHeight="1">
      <c r="A943" s="2" t="s">
        <v>2154</v>
      </c>
      <c r="B943" s="2" t="s">
        <v>2155</v>
      </c>
      <c r="C943" s="2"/>
      <c r="D943" s="2"/>
    </row>
    <row r="944" spans="1:4" ht="12.75" customHeight="1">
      <c r="A944" s="2" t="s">
        <v>2156</v>
      </c>
      <c r="B944" s="2" t="s">
        <v>2157</v>
      </c>
      <c r="C944" s="2"/>
      <c r="D944" s="2"/>
    </row>
    <row r="945" spans="1:4" ht="12.75" customHeight="1">
      <c r="A945" s="2" t="s">
        <v>2158</v>
      </c>
      <c r="B945" s="2" t="s">
        <v>2159</v>
      </c>
      <c r="C945" s="2"/>
      <c r="D945" s="2"/>
    </row>
    <row r="946" spans="1:4" ht="12.75" customHeight="1">
      <c r="A946" s="2" t="s">
        <v>2160</v>
      </c>
      <c r="B946" s="2" t="s">
        <v>2161</v>
      </c>
      <c r="C946" s="2"/>
      <c r="D946" s="2"/>
    </row>
    <row r="947" spans="1:4" ht="12.75" customHeight="1">
      <c r="A947" s="2" t="s">
        <v>2162</v>
      </c>
      <c r="B947" s="2" t="s">
        <v>2163</v>
      </c>
      <c r="C947" s="2"/>
      <c r="D947" s="2"/>
    </row>
    <row r="948" spans="1:4" ht="12.75" customHeight="1">
      <c r="A948" s="2" t="s">
        <v>2164</v>
      </c>
      <c r="B948" s="2" t="s">
        <v>2165</v>
      </c>
      <c r="C948" s="2"/>
      <c r="D948" s="2"/>
    </row>
    <row r="949" spans="1:4" ht="12.75" customHeight="1">
      <c r="A949" s="2" t="s">
        <v>2166</v>
      </c>
      <c r="B949" s="2" t="s">
        <v>2167</v>
      </c>
      <c r="C949" s="2"/>
      <c r="D949" s="2"/>
    </row>
    <row r="950" spans="1:4" ht="12.75" customHeight="1">
      <c r="A950" s="2" t="s">
        <v>2168</v>
      </c>
      <c r="B950" s="2" t="s">
        <v>2169</v>
      </c>
      <c r="C950" s="2"/>
      <c r="D950" s="2"/>
    </row>
    <row r="951" spans="1:4" ht="12.75" customHeight="1">
      <c r="A951" s="2" t="s">
        <v>2170</v>
      </c>
      <c r="B951" s="2" t="s">
        <v>2171</v>
      </c>
      <c r="C951" s="2"/>
      <c r="D951" s="2"/>
    </row>
    <row r="952" spans="1:4" ht="12.75" customHeight="1">
      <c r="A952" s="2" t="s">
        <v>2172</v>
      </c>
      <c r="B952" s="2" t="s">
        <v>2173</v>
      </c>
      <c r="C952" s="2"/>
      <c r="D952" s="2"/>
    </row>
    <row r="953" spans="1:4" ht="12.75" customHeight="1">
      <c r="A953" s="2" t="s">
        <v>2174</v>
      </c>
      <c r="B953" s="2" t="s">
        <v>2175</v>
      </c>
      <c r="C953" s="2"/>
      <c r="D953" s="2"/>
    </row>
    <row r="954" spans="1:4" ht="12.75" customHeight="1">
      <c r="A954" s="2" t="s">
        <v>2176</v>
      </c>
      <c r="B954" s="2" t="s">
        <v>2177</v>
      </c>
      <c r="C954" s="2"/>
      <c r="D954" s="2"/>
    </row>
    <row r="955" spans="1:4" ht="12.75" customHeight="1">
      <c r="A955" s="2" t="s">
        <v>2178</v>
      </c>
      <c r="B955" s="2" t="s">
        <v>2179</v>
      </c>
      <c r="C955" s="2"/>
      <c r="D955" s="2"/>
    </row>
    <row r="956" spans="1:4" ht="12.75" customHeight="1">
      <c r="A956" s="2" t="s">
        <v>2180</v>
      </c>
      <c r="B956" s="2" t="s">
        <v>2181</v>
      </c>
      <c r="C956" s="2"/>
      <c r="D956" s="2"/>
    </row>
    <row r="957" spans="1:4" ht="12.75" customHeight="1">
      <c r="A957" s="2" t="s">
        <v>2182</v>
      </c>
      <c r="B957" s="2" t="s">
        <v>2183</v>
      </c>
      <c r="C957" s="2"/>
      <c r="D957" s="2"/>
    </row>
    <row r="958" spans="1:4" ht="12.75" customHeight="1">
      <c r="A958" s="2" t="s">
        <v>2184</v>
      </c>
      <c r="B958" s="2" t="s">
        <v>2185</v>
      </c>
      <c r="C958" s="2"/>
      <c r="D958" s="2"/>
    </row>
    <row r="959" spans="1:4" ht="12.75" customHeight="1">
      <c r="A959" s="2" t="s">
        <v>2186</v>
      </c>
      <c r="B959" s="2" t="s">
        <v>2187</v>
      </c>
      <c r="C959" s="2"/>
      <c r="D959" s="2"/>
    </row>
    <row r="960" spans="1:4" ht="12.75" customHeight="1">
      <c r="A960" s="2" t="s">
        <v>2188</v>
      </c>
      <c r="B960" s="2" t="s">
        <v>2189</v>
      </c>
      <c r="C960" s="2"/>
      <c r="D960" s="2"/>
    </row>
    <row r="961" spans="1:4" ht="12.75" customHeight="1">
      <c r="A961" s="2" t="s">
        <v>2190</v>
      </c>
      <c r="B961" s="2" t="s">
        <v>2191</v>
      </c>
      <c r="C961" s="2"/>
      <c r="D961" s="2"/>
    </row>
    <row r="962" spans="1:4" ht="12.75" customHeight="1">
      <c r="A962" s="2" t="s">
        <v>2192</v>
      </c>
      <c r="B962" s="2" t="s">
        <v>2193</v>
      </c>
      <c r="C962" s="2"/>
      <c r="D962" s="2"/>
    </row>
    <row r="963" spans="1:4" ht="12.75" customHeight="1">
      <c r="A963" s="2" t="s">
        <v>2194</v>
      </c>
      <c r="B963" s="2" t="s">
        <v>2195</v>
      </c>
      <c r="C963" s="2"/>
      <c r="D963" s="2"/>
    </row>
    <row r="964" spans="1:4" ht="12.75" customHeight="1">
      <c r="A964" s="2" t="s">
        <v>2196</v>
      </c>
      <c r="B964" s="2" t="s">
        <v>2197</v>
      </c>
      <c r="C964" s="2"/>
      <c r="D964" s="2"/>
    </row>
    <row r="965" spans="1:4" ht="12.75" customHeight="1">
      <c r="A965" s="2" t="s">
        <v>2198</v>
      </c>
      <c r="B965" s="2" t="s">
        <v>2199</v>
      </c>
      <c r="C965" s="2"/>
      <c r="D965" s="2"/>
    </row>
    <row r="966" spans="1:4" ht="12.75" customHeight="1">
      <c r="A966" s="2" t="s">
        <v>2200</v>
      </c>
      <c r="B966" s="2" t="s">
        <v>2201</v>
      </c>
      <c r="C966" s="2" t="s">
        <v>6</v>
      </c>
      <c r="D966" s="2"/>
    </row>
    <row r="967" spans="1:4" ht="12.75" customHeight="1">
      <c r="A967" s="2" t="s">
        <v>2202</v>
      </c>
      <c r="B967" s="2" t="s">
        <v>2203</v>
      </c>
      <c r="C967" s="2" t="s">
        <v>2204</v>
      </c>
      <c r="D967" s="2"/>
    </row>
    <row r="968" spans="1:4" ht="12.75" customHeight="1">
      <c r="A968" s="2" t="s">
        <v>2205</v>
      </c>
      <c r="B968" s="2" t="s">
        <v>2206</v>
      </c>
      <c r="C968" s="2" t="s">
        <v>2204</v>
      </c>
      <c r="D968" s="2"/>
    </row>
    <row r="969" spans="1:4" ht="12.75" customHeight="1">
      <c r="A969" s="2" t="s">
        <v>2207</v>
      </c>
      <c r="B969" s="2" t="s">
        <v>2208</v>
      </c>
      <c r="C969" s="2"/>
      <c r="D969" s="2"/>
    </row>
    <row r="970" spans="1:4" ht="12.75" customHeight="1">
      <c r="A970" s="2" t="s">
        <v>2209</v>
      </c>
      <c r="B970" s="2" t="s">
        <v>2210</v>
      </c>
      <c r="C970" s="2"/>
      <c r="D970" s="2"/>
    </row>
    <row r="971" spans="1:4" ht="12.75" customHeight="1">
      <c r="A971" s="2" t="s">
        <v>2211</v>
      </c>
      <c r="B971" s="2" t="s">
        <v>2212</v>
      </c>
      <c r="C971" s="2"/>
      <c r="D971" s="2"/>
    </row>
    <row r="972" spans="1:4" ht="12.75" customHeight="1">
      <c r="A972" s="2" t="s">
        <v>2213</v>
      </c>
      <c r="B972" s="2" t="s">
        <v>2214</v>
      </c>
      <c r="C972" s="2"/>
      <c r="D972" s="2"/>
    </row>
    <row r="973" spans="1:4" ht="12.75" customHeight="1">
      <c r="A973" s="2" t="s">
        <v>2215</v>
      </c>
      <c r="B973" s="2" t="s">
        <v>2216</v>
      </c>
      <c r="C973" s="2"/>
      <c r="D973" s="2"/>
    </row>
    <row r="974" spans="1:4" ht="12.75" customHeight="1">
      <c r="A974" s="2" t="s">
        <v>2217</v>
      </c>
      <c r="B974" s="2" t="s">
        <v>2218</v>
      </c>
      <c r="C974" s="2"/>
      <c r="D974" s="2"/>
    </row>
    <row r="975" spans="1:4" ht="12.75" customHeight="1">
      <c r="A975" s="2" t="s">
        <v>2219</v>
      </c>
      <c r="B975" s="2" t="s">
        <v>2220</v>
      </c>
      <c r="C975" s="2"/>
      <c r="D975" s="2"/>
    </row>
    <row r="976" spans="1:4" ht="12.75" customHeight="1">
      <c r="A976" s="2" t="s">
        <v>2221</v>
      </c>
      <c r="B976" s="2" t="s">
        <v>2222</v>
      </c>
      <c r="C976" s="2"/>
      <c r="D976" s="2"/>
    </row>
    <row r="977" spans="1:4" ht="12.75" customHeight="1">
      <c r="A977" s="2" t="s">
        <v>2223</v>
      </c>
      <c r="B977" s="2" t="s">
        <v>2224</v>
      </c>
      <c r="C977" s="2" t="s">
        <v>1280</v>
      </c>
      <c r="D977" s="2"/>
    </row>
    <row r="978" spans="1:4" ht="12.75" customHeight="1">
      <c r="A978" s="2" t="s">
        <v>2225</v>
      </c>
      <c r="B978" s="2" t="s">
        <v>2226</v>
      </c>
      <c r="C978" s="2" t="s">
        <v>1280</v>
      </c>
      <c r="D978" s="2"/>
    </row>
    <row r="979" spans="1:4" ht="12.75" customHeight="1">
      <c r="A979" s="2" t="s">
        <v>2227</v>
      </c>
      <c r="B979" s="2" t="s">
        <v>2228</v>
      </c>
      <c r="C979" s="2"/>
      <c r="D979" s="2"/>
    </row>
    <row r="980" spans="1:4" ht="12.75" customHeight="1">
      <c r="A980" s="2" t="s">
        <v>2229</v>
      </c>
      <c r="B980" s="2" t="s">
        <v>2230</v>
      </c>
      <c r="C980" s="2"/>
      <c r="D980" s="2"/>
    </row>
    <row r="981" spans="1:4" ht="12.75" customHeight="1">
      <c r="A981" s="2" t="s">
        <v>2231</v>
      </c>
      <c r="B981" s="2" t="s">
        <v>2232</v>
      </c>
      <c r="C981" s="2"/>
      <c r="D981" s="2"/>
    </row>
    <row r="982" spans="1:4" ht="12.75" customHeight="1">
      <c r="A982" s="2" t="s">
        <v>2233</v>
      </c>
      <c r="B982" s="2" t="s">
        <v>2234</v>
      </c>
      <c r="C982" s="2"/>
      <c r="D982" s="2"/>
    </row>
    <row r="983" spans="1:4" ht="12.75" customHeight="1">
      <c r="A983" s="2" t="s">
        <v>2235</v>
      </c>
      <c r="B983" s="2" t="s">
        <v>2236</v>
      </c>
      <c r="C983" s="2"/>
      <c r="D983" s="2"/>
    </row>
    <row r="984" spans="1:4" ht="12.75" customHeight="1">
      <c r="A984" s="2" t="s">
        <v>2237</v>
      </c>
      <c r="B984" s="2" t="s">
        <v>2238</v>
      </c>
      <c r="C984" s="2"/>
      <c r="D984" s="2"/>
    </row>
    <row r="985" spans="1:4" ht="12.75" customHeight="1">
      <c r="A985" s="2" t="s">
        <v>2239</v>
      </c>
      <c r="B985" s="2" t="s">
        <v>2240</v>
      </c>
      <c r="C985" s="2"/>
      <c r="D985" s="2"/>
    </row>
    <row r="986" spans="1:4" ht="12.75" customHeight="1">
      <c r="A986" s="2" t="s">
        <v>2241</v>
      </c>
      <c r="B986" s="2" t="s">
        <v>2242</v>
      </c>
      <c r="C986" s="2"/>
      <c r="D986" s="2"/>
    </row>
    <row r="987" spans="1:4" ht="12.75" customHeight="1">
      <c r="A987" s="2" t="s">
        <v>2243</v>
      </c>
      <c r="B987" s="2" t="s">
        <v>2244</v>
      </c>
      <c r="C987" s="2"/>
      <c r="D987" s="2"/>
    </row>
    <row r="988" spans="1:4" ht="12.75" customHeight="1">
      <c r="A988" s="2" t="s">
        <v>2245</v>
      </c>
      <c r="B988" s="2" t="s">
        <v>2246</v>
      </c>
      <c r="C988" s="2"/>
      <c r="D988" s="2"/>
    </row>
    <row r="989" spans="1:4" ht="12.75" customHeight="1">
      <c r="A989" s="2" t="s">
        <v>2247</v>
      </c>
      <c r="B989" s="2" t="s">
        <v>2248</v>
      </c>
      <c r="C989" s="2"/>
      <c r="D989" s="2"/>
    </row>
    <row r="990" spans="1:4" ht="12.75" customHeight="1">
      <c r="A990" s="2" t="s">
        <v>2249</v>
      </c>
      <c r="B990" s="2" t="s">
        <v>2250</v>
      </c>
      <c r="C990" s="2"/>
      <c r="D990" s="2"/>
    </row>
    <row r="991" spans="1:4" ht="12.75" customHeight="1">
      <c r="A991" s="2" t="s">
        <v>2251</v>
      </c>
      <c r="B991" s="2" t="s">
        <v>2252</v>
      </c>
      <c r="C991" s="2"/>
      <c r="D991" s="2"/>
    </row>
    <row r="992" spans="1:4" ht="12.75" customHeight="1">
      <c r="A992" s="2" t="s">
        <v>2253</v>
      </c>
      <c r="B992" s="2" t="s">
        <v>2254</v>
      </c>
      <c r="C992" s="2"/>
      <c r="D992" s="2"/>
    </row>
    <row r="993" spans="1:4" ht="12.75" customHeight="1">
      <c r="A993" s="2" t="s">
        <v>2255</v>
      </c>
      <c r="B993" s="2" t="s">
        <v>2256</v>
      </c>
      <c r="C993" s="2"/>
      <c r="D993" s="2"/>
    </row>
    <row r="994" spans="1:4" ht="12.75" customHeight="1">
      <c r="A994" s="2" t="s">
        <v>2257</v>
      </c>
      <c r="B994" s="2" t="s">
        <v>2258</v>
      </c>
      <c r="C994" s="2"/>
      <c r="D994" s="2"/>
    </row>
    <row r="995" spans="1:4" ht="12.75" customHeight="1">
      <c r="A995" s="2" t="s">
        <v>2259</v>
      </c>
      <c r="B995" s="2" t="s">
        <v>2260</v>
      </c>
      <c r="C995" s="2"/>
      <c r="D995" s="2"/>
    </row>
    <row r="996" spans="1:4" ht="12.75" customHeight="1">
      <c r="A996" s="2" t="s">
        <v>2261</v>
      </c>
      <c r="B996" s="2" t="s">
        <v>2262</v>
      </c>
      <c r="C996" s="2"/>
      <c r="D996" s="2"/>
    </row>
    <row r="997" spans="1:4" ht="12.75" customHeight="1">
      <c r="A997" s="2" t="s">
        <v>2263</v>
      </c>
      <c r="B997" s="2" t="s">
        <v>2264</v>
      </c>
      <c r="C997" s="2"/>
      <c r="D997" s="2"/>
    </row>
    <row r="998" spans="1:4" ht="12.75" customHeight="1">
      <c r="A998" s="2" t="s">
        <v>2265</v>
      </c>
      <c r="B998" s="2" t="s">
        <v>2266</v>
      </c>
      <c r="C998" s="2"/>
      <c r="D998" s="2"/>
    </row>
    <row r="999" spans="1:4" ht="12.75" customHeight="1">
      <c r="A999" s="2" t="s">
        <v>2267</v>
      </c>
      <c r="B999" s="2" t="s">
        <v>2268</v>
      </c>
      <c r="C999" s="2"/>
      <c r="D999" s="2"/>
    </row>
    <row r="1000" spans="1:4" ht="12.75" customHeight="1">
      <c r="A1000" s="2" t="s">
        <v>2269</v>
      </c>
      <c r="B1000" s="2" t="s">
        <v>2270</v>
      </c>
      <c r="C1000" s="2"/>
      <c r="D1000" s="2"/>
    </row>
    <row r="1001" spans="1:4" ht="12.75" customHeight="1">
      <c r="A1001" s="2" t="s">
        <v>2271</v>
      </c>
      <c r="B1001" s="2" t="s">
        <v>2272</v>
      </c>
      <c r="C1001" s="2"/>
      <c r="D1001" s="2"/>
    </row>
    <row r="1002" spans="1:4" ht="12.75" customHeight="1">
      <c r="A1002" s="2" t="s">
        <v>2273</v>
      </c>
      <c r="B1002" s="2" t="s">
        <v>2274</v>
      </c>
      <c r="C1002" s="2"/>
      <c r="D1002" s="2"/>
    </row>
    <row r="1003" spans="1:4" ht="12.75" customHeight="1">
      <c r="A1003" s="2" t="s">
        <v>2275</v>
      </c>
      <c r="B1003" s="2" t="s">
        <v>2276</v>
      </c>
      <c r="C1003" s="2" t="s">
        <v>1280</v>
      </c>
      <c r="D1003" s="2"/>
    </row>
    <row r="1004" spans="1:4" ht="12.75" customHeight="1">
      <c r="A1004" s="2" t="s">
        <v>2277</v>
      </c>
      <c r="B1004" s="2" t="s">
        <v>2278</v>
      </c>
      <c r="C1004" s="2" t="s">
        <v>1280</v>
      </c>
      <c r="D1004" s="2"/>
    </row>
    <row r="1005" spans="1:4" ht="12.75" customHeight="1">
      <c r="A1005" s="2" t="s">
        <v>2279</v>
      </c>
      <c r="B1005" s="2" t="s">
        <v>2280</v>
      </c>
      <c r="C1005" s="2" t="s">
        <v>1280</v>
      </c>
      <c r="D1005" s="2"/>
    </row>
    <row r="1006" spans="1:4" ht="12.75" customHeight="1">
      <c r="A1006" s="2" t="s">
        <v>2281</v>
      </c>
      <c r="B1006" s="2" t="s">
        <v>2282</v>
      </c>
      <c r="C1006" s="2" t="s">
        <v>1280</v>
      </c>
      <c r="D1006" s="2"/>
    </row>
    <row r="1007" spans="1:4" ht="12.75" customHeight="1">
      <c r="A1007" s="2" t="s">
        <v>2283</v>
      </c>
      <c r="B1007" s="2" t="s">
        <v>2284</v>
      </c>
      <c r="C1007" s="2" t="s">
        <v>1280</v>
      </c>
      <c r="D1007" s="2"/>
    </row>
    <row r="1008" spans="1:4" ht="12.75" customHeight="1">
      <c r="A1008" s="2" t="s">
        <v>2285</v>
      </c>
      <c r="B1008" s="2" t="s">
        <v>2286</v>
      </c>
      <c r="C1008" s="2" t="s">
        <v>1280</v>
      </c>
      <c r="D1008" s="2"/>
    </row>
    <row r="1009" spans="1:4" ht="12.75" customHeight="1">
      <c r="A1009" s="2" t="s">
        <v>2287</v>
      </c>
      <c r="B1009" s="2" t="s">
        <v>2288</v>
      </c>
      <c r="C1009" s="2"/>
      <c r="D1009" s="2"/>
    </row>
    <row r="1010" spans="1:4" ht="12.75" customHeight="1">
      <c r="A1010" s="2" t="s">
        <v>2289</v>
      </c>
      <c r="B1010" s="2" t="s">
        <v>2290</v>
      </c>
      <c r="C1010" s="2"/>
      <c r="D1010" s="2"/>
    </row>
    <row r="1011" spans="1:4" ht="12.75" customHeight="1">
      <c r="A1011" s="2" t="s">
        <v>2291</v>
      </c>
      <c r="B1011" s="2" t="s">
        <v>2292</v>
      </c>
      <c r="C1011" s="2" t="s">
        <v>1280</v>
      </c>
      <c r="D1011" s="2"/>
    </row>
    <row r="1012" spans="1:4" ht="12.75" customHeight="1">
      <c r="A1012" s="2" t="s">
        <v>2293</v>
      </c>
      <c r="B1012" s="2" t="s">
        <v>2294</v>
      </c>
      <c r="C1012" s="2" t="s">
        <v>1280</v>
      </c>
      <c r="D1012" s="2"/>
    </row>
    <row r="1013" spans="1:4" ht="12.75" customHeight="1">
      <c r="A1013" s="2" t="s">
        <v>2295</v>
      </c>
      <c r="B1013" s="2" t="s">
        <v>2296</v>
      </c>
      <c r="C1013" s="2" t="s">
        <v>1280</v>
      </c>
      <c r="D1013" s="2"/>
    </row>
    <row r="1014" spans="1:4" ht="12.75" customHeight="1">
      <c r="A1014" s="2" t="s">
        <v>2297</v>
      </c>
      <c r="B1014" s="2" t="s">
        <v>2298</v>
      </c>
      <c r="C1014" s="2" t="s">
        <v>1280</v>
      </c>
      <c r="D1014" s="2"/>
    </row>
    <row r="1015" spans="1:4" ht="12.75" customHeight="1">
      <c r="A1015" s="2" t="s">
        <v>2299</v>
      </c>
      <c r="B1015" s="2" t="s">
        <v>2300</v>
      </c>
      <c r="C1015" s="2" t="s">
        <v>1280</v>
      </c>
      <c r="D1015" s="2"/>
    </row>
    <row r="1016" spans="1:4" ht="12.75" customHeight="1">
      <c r="A1016" s="2" t="s">
        <v>2301</v>
      </c>
      <c r="B1016" s="2" t="s">
        <v>2302</v>
      </c>
      <c r="C1016" s="2" t="s">
        <v>1280</v>
      </c>
      <c r="D1016" s="2"/>
    </row>
    <row r="1017" spans="1:4" ht="12.75" customHeight="1">
      <c r="A1017" s="2" t="s">
        <v>2303</v>
      </c>
      <c r="B1017" s="2" t="s">
        <v>2304</v>
      </c>
      <c r="C1017" s="2" t="s">
        <v>1280</v>
      </c>
      <c r="D1017" s="2"/>
    </row>
    <row r="1018" spans="1:4" ht="12.75" customHeight="1">
      <c r="A1018" s="2" t="s">
        <v>2305</v>
      </c>
      <c r="B1018" s="2" t="s">
        <v>2306</v>
      </c>
      <c r="C1018" s="2" t="s">
        <v>1280</v>
      </c>
      <c r="D1018" s="2"/>
    </row>
    <row r="1019" spans="1:4" ht="12.75" customHeight="1">
      <c r="A1019" s="2" t="s">
        <v>2307</v>
      </c>
      <c r="B1019" s="2" t="s">
        <v>2308</v>
      </c>
      <c r="C1019" s="2" t="s">
        <v>1280</v>
      </c>
      <c r="D1019" s="2"/>
    </row>
    <row r="1020" spans="1:4" ht="12.75" customHeight="1">
      <c r="A1020" s="2" t="s">
        <v>2309</v>
      </c>
      <c r="B1020" s="2" t="s">
        <v>2310</v>
      </c>
      <c r="C1020" s="2" t="s">
        <v>1280</v>
      </c>
      <c r="D1020" s="2"/>
    </row>
    <row r="1021" spans="1:4" ht="12.75" customHeight="1">
      <c r="A1021" s="2" t="s">
        <v>2311</v>
      </c>
      <c r="B1021" s="2" t="s">
        <v>2312</v>
      </c>
      <c r="C1021" s="2"/>
      <c r="D1021" s="2"/>
    </row>
    <row r="1022" spans="1:4" ht="12.75" customHeight="1">
      <c r="A1022" s="2" t="s">
        <v>2313</v>
      </c>
      <c r="B1022" s="2" t="s">
        <v>2314</v>
      </c>
      <c r="C1022" s="2" t="s">
        <v>1280</v>
      </c>
      <c r="D1022" s="2"/>
    </row>
    <row r="1023" spans="1:4" ht="12.75" customHeight="1">
      <c r="A1023" s="2" t="s">
        <v>2315</v>
      </c>
      <c r="B1023" s="2" t="s">
        <v>2316</v>
      </c>
      <c r="C1023" s="2" t="s">
        <v>1280</v>
      </c>
      <c r="D1023" s="2"/>
    </row>
    <row r="1024" spans="1:4" ht="12.75" customHeight="1">
      <c r="A1024" s="2" t="s">
        <v>2317</v>
      </c>
      <c r="B1024" s="2" t="s">
        <v>2318</v>
      </c>
      <c r="C1024" s="2" t="s">
        <v>1280</v>
      </c>
      <c r="D1024" s="2"/>
    </row>
    <row r="1025" spans="1:4" ht="12.75" customHeight="1">
      <c r="A1025" s="2" t="s">
        <v>2319</v>
      </c>
      <c r="B1025" s="2" t="s">
        <v>2320</v>
      </c>
      <c r="C1025" s="2" t="s">
        <v>1280</v>
      </c>
      <c r="D1025" s="2"/>
    </row>
    <row r="1026" spans="1:4" ht="12.75" customHeight="1">
      <c r="A1026" s="2" t="s">
        <v>2321</v>
      </c>
      <c r="B1026" s="2" t="s">
        <v>2322</v>
      </c>
      <c r="C1026" s="2" t="s">
        <v>1280</v>
      </c>
      <c r="D1026" s="2"/>
    </row>
    <row r="1027" spans="1:4" ht="12.75" customHeight="1">
      <c r="A1027" s="2" t="s">
        <v>2323</v>
      </c>
      <c r="B1027" s="2" t="s">
        <v>2324</v>
      </c>
      <c r="C1027" s="2" t="s">
        <v>1280</v>
      </c>
      <c r="D1027" s="2"/>
    </row>
    <row r="1028" spans="1:4" ht="12.75" customHeight="1">
      <c r="A1028" s="2" t="s">
        <v>2325</v>
      </c>
      <c r="B1028" s="2" t="s">
        <v>2326</v>
      </c>
      <c r="C1028" s="2" t="s">
        <v>1280</v>
      </c>
      <c r="D1028" s="2"/>
    </row>
    <row r="1029" spans="1:4" ht="12.75" customHeight="1">
      <c r="A1029" s="2" t="s">
        <v>2327</v>
      </c>
      <c r="B1029" s="2" t="s">
        <v>2328</v>
      </c>
      <c r="C1029" s="2" t="s">
        <v>1280</v>
      </c>
      <c r="D1029" s="2"/>
    </row>
    <row r="1030" spans="1:4" ht="12.75" customHeight="1">
      <c r="A1030" s="2" t="s">
        <v>2329</v>
      </c>
      <c r="B1030" s="2" t="s">
        <v>2330</v>
      </c>
      <c r="C1030" s="2" t="s">
        <v>1280</v>
      </c>
      <c r="D1030" s="2"/>
    </row>
    <row r="1031" spans="1:4" ht="12.75" customHeight="1">
      <c r="A1031" s="2" t="s">
        <v>2331</v>
      </c>
      <c r="B1031" s="2" t="s">
        <v>2332</v>
      </c>
      <c r="C1031" s="2" t="s">
        <v>1280</v>
      </c>
      <c r="D1031" s="2"/>
    </row>
    <row r="1032" spans="1:4" ht="12.75" customHeight="1">
      <c r="A1032" s="2" t="s">
        <v>2333</v>
      </c>
      <c r="B1032" s="2" t="s">
        <v>2334</v>
      </c>
      <c r="C1032" s="2" t="s">
        <v>1280</v>
      </c>
      <c r="D1032" s="2"/>
    </row>
    <row r="1033" spans="1:4" ht="12.75" customHeight="1">
      <c r="A1033" s="2" t="s">
        <v>2335</v>
      </c>
      <c r="B1033" s="2" t="s">
        <v>2336</v>
      </c>
      <c r="C1033" s="2" t="s">
        <v>1280</v>
      </c>
      <c r="D1033" s="2"/>
    </row>
    <row r="1034" spans="1:4" ht="12.75" customHeight="1">
      <c r="A1034" s="2" t="s">
        <v>2337</v>
      </c>
      <c r="B1034" s="2" t="s">
        <v>2338</v>
      </c>
      <c r="C1034" s="2" t="s">
        <v>1280</v>
      </c>
      <c r="D1034" s="2"/>
    </row>
    <row r="1035" spans="1:4" ht="12.75" customHeight="1">
      <c r="A1035" s="2" t="s">
        <v>2339</v>
      </c>
      <c r="B1035" s="2" t="s">
        <v>2340</v>
      </c>
      <c r="C1035" s="2"/>
      <c r="D1035" s="2"/>
    </row>
    <row r="1036" spans="1:4" ht="12.75" customHeight="1">
      <c r="A1036" s="2" t="s">
        <v>2341</v>
      </c>
      <c r="B1036" s="2" t="s">
        <v>2342</v>
      </c>
      <c r="C1036" s="2"/>
      <c r="D1036" s="2"/>
    </row>
    <row r="1037" spans="1:4" ht="12.75" customHeight="1">
      <c r="A1037" s="2" t="s">
        <v>2343</v>
      </c>
      <c r="B1037" s="2" t="s">
        <v>2344</v>
      </c>
      <c r="C1037" s="2"/>
      <c r="D1037" s="2"/>
    </row>
    <row r="1038" spans="1:4" ht="12.75" customHeight="1">
      <c r="A1038" s="2" t="s">
        <v>2345</v>
      </c>
      <c r="B1038" s="2" t="s">
        <v>2346</v>
      </c>
      <c r="C1038" s="2"/>
      <c r="D1038" s="2"/>
    </row>
    <row r="1039" spans="1:4" ht="12.75" customHeight="1">
      <c r="A1039" s="2" t="s">
        <v>2347</v>
      </c>
      <c r="B1039" s="2" t="s">
        <v>2348</v>
      </c>
      <c r="C1039" s="2" t="s">
        <v>1280</v>
      </c>
      <c r="D1039" s="2"/>
    </row>
    <row r="1040" spans="1:4" ht="12.75" customHeight="1">
      <c r="A1040" s="2" t="s">
        <v>2349</v>
      </c>
      <c r="B1040" s="2" t="s">
        <v>2350</v>
      </c>
      <c r="C1040" s="2"/>
      <c r="D1040" s="2"/>
    </row>
    <row r="1041" spans="1:4" ht="12.75" customHeight="1">
      <c r="A1041" s="2" t="s">
        <v>2351</v>
      </c>
      <c r="B1041" s="2" t="s">
        <v>2352</v>
      </c>
      <c r="C1041" s="2"/>
      <c r="D1041" s="2"/>
    </row>
    <row r="1042" spans="1:4" ht="12.75" customHeight="1">
      <c r="A1042" s="2" t="s">
        <v>2353</v>
      </c>
      <c r="B1042" s="2" t="s">
        <v>2354</v>
      </c>
      <c r="C1042" s="2" t="s">
        <v>1280</v>
      </c>
      <c r="D1042" s="2"/>
    </row>
    <row r="1043" spans="1:4" ht="12.75" customHeight="1">
      <c r="A1043" s="2" t="s">
        <v>2355</v>
      </c>
      <c r="B1043" s="2" t="s">
        <v>2356</v>
      </c>
      <c r="C1043" s="2"/>
      <c r="D1043" s="2"/>
    </row>
    <row r="1044" spans="1:4" ht="12.75" customHeight="1">
      <c r="A1044" s="2" t="s">
        <v>2357</v>
      </c>
      <c r="B1044" s="2" t="s">
        <v>2358</v>
      </c>
      <c r="C1044" s="2"/>
      <c r="D1044" s="2"/>
    </row>
    <row r="1045" spans="1:4" ht="12.75" customHeight="1">
      <c r="A1045" s="2" t="s">
        <v>2359</v>
      </c>
      <c r="B1045" s="2" t="s">
        <v>2360</v>
      </c>
      <c r="C1045" s="2"/>
      <c r="D1045" s="2"/>
    </row>
    <row r="1046" spans="1:4" ht="12.75" customHeight="1">
      <c r="A1046" s="2" t="s">
        <v>2361</v>
      </c>
      <c r="B1046" s="2" t="s">
        <v>2362</v>
      </c>
      <c r="C1046" s="2"/>
      <c r="D1046" s="2"/>
    </row>
    <row r="1047" spans="1:4" ht="12.75" customHeight="1">
      <c r="A1047" s="2" t="s">
        <v>2363</v>
      </c>
      <c r="B1047" s="2" t="s">
        <v>2364</v>
      </c>
      <c r="C1047" s="2"/>
      <c r="D1047" s="2"/>
    </row>
    <row r="1048" spans="1:4" ht="12.75" customHeight="1">
      <c r="A1048" s="2" t="s">
        <v>2365</v>
      </c>
      <c r="B1048" s="2" t="s">
        <v>2366</v>
      </c>
      <c r="C1048" s="2"/>
      <c r="D1048" s="2"/>
    </row>
    <row r="1049" spans="1:4" ht="12.75" customHeight="1">
      <c r="A1049" s="2" t="s">
        <v>2367</v>
      </c>
      <c r="B1049" s="2" t="s">
        <v>2368</v>
      </c>
      <c r="C1049" s="2"/>
      <c r="D1049" s="2"/>
    </row>
    <row r="1050" spans="1:4" ht="12.75" customHeight="1">
      <c r="A1050" s="2" t="s">
        <v>2369</v>
      </c>
      <c r="B1050" s="2" t="s">
        <v>2370</v>
      </c>
      <c r="C1050" s="2"/>
      <c r="D1050" s="2"/>
    </row>
    <row r="1051" spans="1:4" ht="12.75" customHeight="1">
      <c r="A1051" s="2" t="s">
        <v>2371</v>
      </c>
      <c r="B1051" s="2" t="s">
        <v>2372</v>
      </c>
      <c r="C1051" s="2"/>
      <c r="D1051" s="2"/>
    </row>
    <row r="1052" spans="1:4" ht="12.75" customHeight="1">
      <c r="A1052" s="2" t="s">
        <v>2373</v>
      </c>
      <c r="B1052" s="2" t="s">
        <v>2374</v>
      </c>
      <c r="C1052" s="2"/>
      <c r="D1052" s="2"/>
    </row>
    <row r="1053" spans="1:4" ht="12.75" customHeight="1">
      <c r="A1053" s="2" t="s">
        <v>2375</v>
      </c>
      <c r="B1053" s="2" t="s">
        <v>2376</v>
      </c>
      <c r="C1053" s="2"/>
      <c r="D1053" s="2"/>
    </row>
    <row r="1054" spans="1:4" ht="12.75" customHeight="1">
      <c r="A1054" s="2" t="s">
        <v>2377</v>
      </c>
      <c r="B1054" s="2" t="s">
        <v>2378</v>
      </c>
      <c r="C1054" s="2"/>
      <c r="D1054" s="2"/>
    </row>
    <row r="1055" spans="1:4" ht="12.75" customHeight="1">
      <c r="A1055" s="2" t="s">
        <v>2379</v>
      </c>
      <c r="B1055" s="2" t="s">
        <v>2380</v>
      </c>
      <c r="C1055" s="2"/>
      <c r="D1055" s="2"/>
    </row>
    <row r="1056" spans="1:4" ht="12.75" customHeight="1">
      <c r="A1056" s="2" t="s">
        <v>2381</v>
      </c>
      <c r="B1056" s="2" t="s">
        <v>2382</v>
      </c>
      <c r="C1056" s="2"/>
      <c r="D1056" s="2"/>
    </row>
    <row r="1057" spans="1:4" ht="12.75" customHeight="1">
      <c r="A1057" s="2" t="s">
        <v>2383</v>
      </c>
      <c r="B1057" s="2" t="s">
        <v>2384</v>
      </c>
      <c r="C1057" s="2"/>
      <c r="D1057" s="2"/>
    </row>
    <row r="1058" spans="1:4" ht="12.75" customHeight="1">
      <c r="A1058" s="2" t="s">
        <v>2385</v>
      </c>
      <c r="B1058" s="2" t="s">
        <v>2386</v>
      </c>
      <c r="C1058" s="2"/>
      <c r="D1058" s="2"/>
    </row>
    <row r="1059" spans="1:4" ht="12.75" customHeight="1">
      <c r="A1059" s="2" t="s">
        <v>2387</v>
      </c>
      <c r="B1059" s="2" t="s">
        <v>2388</v>
      </c>
      <c r="C1059" s="2"/>
      <c r="D1059" s="2"/>
    </row>
    <row r="1060" spans="1:4" ht="12.75" customHeight="1">
      <c r="A1060" s="2" t="s">
        <v>2389</v>
      </c>
      <c r="B1060" s="2" t="s">
        <v>2390</v>
      </c>
      <c r="C1060" s="2"/>
      <c r="D1060" s="2"/>
    </row>
    <row r="1061" spans="1:4" ht="12.75" customHeight="1">
      <c r="A1061" s="2" t="s">
        <v>2391</v>
      </c>
      <c r="B1061" s="2" t="s">
        <v>2392</v>
      </c>
      <c r="C1061" s="2"/>
      <c r="D1061" s="2"/>
    </row>
    <row r="1062" spans="1:4" ht="12.75" customHeight="1">
      <c r="A1062" s="2" t="s">
        <v>2393</v>
      </c>
      <c r="B1062" s="2" t="s">
        <v>2394</v>
      </c>
      <c r="C1062" s="2"/>
      <c r="D1062" s="2"/>
    </row>
    <row r="1063" spans="1:4" ht="12.75" customHeight="1">
      <c r="A1063" s="2" t="s">
        <v>2395</v>
      </c>
      <c r="B1063" s="2" t="s">
        <v>2396</v>
      </c>
      <c r="C1063" s="2"/>
      <c r="D1063" s="2"/>
    </row>
    <row r="1064" spans="1:4" ht="12.75" customHeight="1">
      <c r="A1064" s="2" t="s">
        <v>2397</v>
      </c>
      <c r="B1064" s="2" t="s">
        <v>2398</v>
      </c>
      <c r="C1064" s="2"/>
      <c r="D1064" s="2"/>
    </row>
    <row r="1065" spans="1:4" ht="12.75" customHeight="1">
      <c r="A1065" s="2" t="s">
        <v>2399</v>
      </c>
      <c r="B1065" s="2" t="s">
        <v>2400</v>
      </c>
      <c r="C1065" s="2"/>
      <c r="D1065" s="2"/>
    </row>
    <row r="1066" spans="1:4" ht="12.75" customHeight="1">
      <c r="A1066" s="2" t="s">
        <v>2401</v>
      </c>
      <c r="B1066" s="2" t="s">
        <v>2402</v>
      </c>
      <c r="C1066" s="2"/>
      <c r="D1066" s="2"/>
    </row>
    <row r="1067" spans="1:4" ht="12.75" customHeight="1">
      <c r="A1067" s="2" t="s">
        <v>2403</v>
      </c>
      <c r="B1067" s="2" t="s">
        <v>2404</v>
      </c>
      <c r="C1067" s="2"/>
      <c r="D1067" s="2"/>
    </row>
    <row r="1068" spans="1:4" ht="12.75" customHeight="1">
      <c r="A1068" s="2" t="s">
        <v>2405</v>
      </c>
      <c r="B1068" s="2" t="s">
        <v>2406</v>
      </c>
      <c r="C1068" s="2"/>
      <c r="D1068" s="2"/>
    </row>
    <row r="1069" spans="1:4" ht="12.75" customHeight="1">
      <c r="A1069" s="2" t="s">
        <v>2407</v>
      </c>
      <c r="B1069" s="2" t="s">
        <v>2408</v>
      </c>
      <c r="C1069" s="2"/>
      <c r="D1069" s="2"/>
    </row>
    <row r="1070" spans="1:4" ht="12.75" customHeight="1">
      <c r="A1070" s="2" t="s">
        <v>2409</v>
      </c>
      <c r="B1070" s="2" t="s">
        <v>2410</v>
      </c>
      <c r="C1070" s="2"/>
      <c r="D1070" s="2"/>
    </row>
    <row r="1071" spans="1:4" ht="12.75" customHeight="1">
      <c r="A1071" s="2" t="s">
        <v>2411</v>
      </c>
      <c r="B1071" s="2" t="s">
        <v>2412</v>
      </c>
      <c r="C1071" s="2"/>
      <c r="D1071" s="2"/>
    </row>
    <row r="1072" spans="1:4" ht="12.75" customHeight="1">
      <c r="A1072" s="2" t="s">
        <v>2413</v>
      </c>
      <c r="B1072" s="2" t="s">
        <v>2414</v>
      </c>
      <c r="C1072" s="2"/>
      <c r="D1072" s="2"/>
    </row>
    <row r="1073" spans="1:4" ht="12.75" customHeight="1">
      <c r="A1073" s="2" t="s">
        <v>2415</v>
      </c>
      <c r="B1073" s="2" t="s">
        <v>2416</v>
      </c>
      <c r="C1073" s="2"/>
      <c r="D1073" s="2"/>
    </row>
    <row r="1074" spans="1:4" ht="12.75" customHeight="1">
      <c r="A1074" s="2" t="s">
        <v>2417</v>
      </c>
      <c r="B1074" s="2" t="s">
        <v>2418</v>
      </c>
      <c r="C1074" s="2"/>
      <c r="D1074" s="2"/>
    </row>
    <row r="1075" spans="1:4" ht="12.75" customHeight="1">
      <c r="A1075" s="2" t="s">
        <v>2419</v>
      </c>
      <c r="B1075" s="2" t="s">
        <v>2420</v>
      </c>
      <c r="C1075" s="2"/>
      <c r="D1075" s="2"/>
    </row>
    <row r="1076" spans="1:4" ht="12.75" customHeight="1">
      <c r="A1076" s="2" t="s">
        <v>2421</v>
      </c>
      <c r="B1076" s="2" t="s">
        <v>2422</v>
      </c>
      <c r="C1076" s="2"/>
      <c r="D1076" s="2"/>
    </row>
    <row r="1077" spans="1:4" ht="12.75" customHeight="1">
      <c r="A1077" s="2" t="s">
        <v>2423</v>
      </c>
      <c r="B1077" s="2" t="s">
        <v>2424</v>
      </c>
      <c r="C1077" s="2"/>
      <c r="D1077" s="2"/>
    </row>
    <row r="1078" spans="1:4" ht="12.75" customHeight="1">
      <c r="A1078" s="2" t="s">
        <v>2425</v>
      </c>
      <c r="B1078" s="2" t="s">
        <v>2426</v>
      </c>
      <c r="C1078" s="2"/>
      <c r="D1078" s="2"/>
    </row>
    <row r="1079" spans="1:4" ht="12.75" customHeight="1">
      <c r="A1079" s="2" t="s">
        <v>2427</v>
      </c>
      <c r="B1079" s="2" t="s">
        <v>2428</v>
      </c>
      <c r="C1079" s="2"/>
      <c r="D1079" s="2"/>
    </row>
    <row r="1080" spans="1:4" ht="12.75" customHeight="1">
      <c r="A1080" s="2" t="s">
        <v>2429</v>
      </c>
      <c r="B1080" s="2" t="s">
        <v>2430</v>
      </c>
      <c r="C1080" s="2"/>
      <c r="D1080" s="2"/>
    </row>
    <row r="1081" spans="1:4" ht="12.75" customHeight="1">
      <c r="A1081" s="2" t="s">
        <v>2431</v>
      </c>
      <c r="B1081" s="2" t="s">
        <v>2432</v>
      </c>
      <c r="C1081" s="2"/>
      <c r="D1081" s="2"/>
    </row>
    <row r="1082" spans="1:4" ht="12.75" customHeight="1">
      <c r="A1082" s="2" t="s">
        <v>2433</v>
      </c>
      <c r="B1082" s="2" t="s">
        <v>2434</v>
      </c>
      <c r="C1082" s="2"/>
      <c r="D1082" s="2"/>
    </row>
    <row r="1083" spans="1:4" ht="12.75" customHeight="1">
      <c r="A1083" s="2" t="s">
        <v>2435</v>
      </c>
      <c r="B1083" s="2" t="s">
        <v>2436</v>
      </c>
      <c r="C1083" s="2"/>
      <c r="D1083" s="2"/>
    </row>
    <row r="1084" spans="1:4" ht="12.75" customHeight="1">
      <c r="A1084" s="2" t="s">
        <v>2437</v>
      </c>
      <c r="B1084" s="2" t="s">
        <v>2438</v>
      </c>
      <c r="C1084" s="2"/>
      <c r="D1084" s="2"/>
    </row>
    <row r="1085" spans="1:4" ht="12.75" customHeight="1">
      <c r="A1085" s="2" t="s">
        <v>2439</v>
      </c>
      <c r="B1085" s="2" t="s">
        <v>2440</v>
      </c>
      <c r="C1085" s="2"/>
      <c r="D1085" s="2"/>
    </row>
    <row r="1086" spans="1:4" ht="12.75" customHeight="1">
      <c r="A1086" s="2" t="s">
        <v>2441</v>
      </c>
      <c r="B1086" s="2" t="s">
        <v>2442</v>
      </c>
      <c r="C1086" s="2"/>
      <c r="D1086" s="2"/>
    </row>
    <row r="1087" spans="1:4" ht="12.75" customHeight="1">
      <c r="A1087" s="2" t="s">
        <v>2443</v>
      </c>
      <c r="B1087" s="2" t="s">
        <v>2444</v>
      </c>
      <c r="C1087" s="2"/>
      <c r="D1087" s="2"/>
    </row>
    <row r="1088" spans="1:4" ht="12.75" customHeight="1">
      <c r="A1088" s="2" t="s">
        <v>2445</v>
      </c>
      <c r="B1088" s="2" t="s">
        <v>2446</v>
      </c>
      <c r="C1088" s="2"/>
      <c r="D1088" s="2"/>
    </row>
    <row r="1089" spans="1:5" ht="12.75" customHeight="1">
      <c r="A1089" s="2" t="s">
        <v>2447</v>
      </c>
      <c r="B1089" s="2" t="s">
        <v>2448</v>
      </c>
      <c r="C1089" s="2"/>
      <c r="D1089" s="2"/>
      <c r="E1089" s="149"/>
    </row>
    <row r="1090" spans="1:5" ht="12.75" customHeight="1">
      <c r="A1090" s="2" t="s">
        <v>2449</v>
      </c>
      <c r="B1090" s="2" t="s">
        <v>2450</v>
      </c>
      <c r="C1090" s="2"/>
      <c r="D1090" s="2"/>
      <c r="E1090" s="149"/>
    </row>
    <row r="1091" spans="1:5" ht="12.75" customHeight="1">
      <c r="A1091" s="2" t="s">
        <v>2451</v>
      </c>
      <c r="B1091" s="2" t="s">
        <v>2452</v>
      </c>
      <c r="C1091" s="2"/>
      <c r="D1091" s="2"/>
    </row>
    <row r="1092" spans="1:5" ht="12.75" customHeight="1">
      <c r="A1092" s="2" t="s">
        <v>2453</v>
      </c>
      <c r="B1092" s="2" t="s">
        <v>2454</v>
      </c>
      <c r="C1092" s="2"/>
      <c r="D1092" s="2"/>
    </row>
    <row r="1093" spans="1:5" ht="12.75" customHeight="1">
      <c r="A1093" s="2" t="s">
        <v>2455</v>
      </c>
      <c r="B1093" s="2" t="s">
        <v>2456</v>
      </c>
      <c r="C1093" s="2"/>
      <c r="D1093" s="2"/>
    </row>
    <row r="1094" spans="1:5" ht="12.75" customHeight="1">
      <c r="A1094" s="2" t="s">
        <v>2457</v>
      </c>
      <c r="B1094" s="2" t="s">
        <v>2458</v>
      </c>
      <c r="C1094" s="2"/>
      <c r="D1094" s="2"/>
    </row>
    <row r="1095" spans="1:5" ht="12.75" customHeight="1">
      <c r="A1095" s="2" t="s">
        <v>2459</v>
      </c>
      <c r="B1095" s="2" t="s">
        <v>2460</v>
      </c>
      <c r="C1095" s="2"/>
      <c r="D1095" s="2"/>
    </row>
    <row r="1096" spans="1:5" ht="12.75" customHeight="1">
      <c r="A1096" s="2" t="s">
        <v>2461</v>
      </c>
      <c r="B1096" s="2" t="s">
        <v>2462</v>
      </c>
      <c r="C1096" s="2"/>
      <c r="D1096" s="2"/>
    </row>
    <row r="1097" spans="1:5" ht="12.75" customHeight="1">
      <c r="A1097" s="2" t="s">
        <v>2463</v>
      </c>
      <c r="B1097" s="2" t="s">
        <v>2464</v>
      </c>
      <c r="C1097" s="2"/>
      <c r="D1097" s="2"/>
    </row>
    <row r="1098" spans="1:5" ht="12.75" customHeight="1">
      <c r="A1098" s="2" t="s">
        <v>2465</v>
      </c>
      <c r="B1098" s="2" t="s">
        <v>2466</v>
      </c>
      <c r="C1098" s="2"/>
      <c r="D1098" s="2"/>
    </row>
    <row r="1099" spans="1:5" ht="12.75" customHeight="1">
      <c r="A1099" s="2" t="s">
        <v>2467</v>
      </c>
      <c r="B1099" s="2" t="s">
        <v>2468</v>
      </c>
      <c r="C1099" s="2"/>
      <c r="D1099" s="2"/>
    </row>
    <row r="1100" spans="1:5" ht="12.75" customHeight="1">
      <c r="A1100" s="2" t="s">
        <v>2469</v>
      </c>
      <c r="B1100" s="2" t="s">
        <v>2470</v>
      </c>
      <c r="C1100" s="2"/>
      <c r="D1100" s="2"/>
    </row>
    <row r="1101" spans="1:5" ht="12.75" customHeight="1">
      <c r="A1101" s="2" t="s">
        <v>2471</v>
      </c>
      <c r="B1101" s="2" t="s">
        <v>2472</v>
      </c>
      <c r="C1101" s="2"/>
      <c r="D1101" s="2"/>
    </row>
    <row r="1102" spans="1:5" ht="12.75" customHeight="1">
      <c r="A1102" s="2" t="s">
        <v>2473</v>
      </c>
      <c r="B1102" s="2" t="s">
        <v>2474</v>
      </c>
      <c r="C1102" s="2"/>
      <c r="D1102" s="2"/>
    </row>
    <row r="1103" spans="1:5" ht="12.75" customHeight="1">
      <c r="A1103" s="2" t="s">
        <v>2475</v>
      </c>
      <c r="B1103" s="2" t="s">
        <v>2476</v>
      </c>
      <c r="C1103" s="2"/>
      <c r="D1103" s="2"/>
    </row>
    <row r="1104" spans="1:5" ht="12.75" customHeight="1">
      <c r="A1104" s="2" t="s">
        <v>2477</v>
      </c>
      <c r="B1104" s="2" t="s">
        <v>2478</v>
      </c>
      <c r="C1104" s="2"/>
      <c r="D1104" s="2"/>
    </row>
    <row r="1105" spans="1:5" ht="12.75" customHeight="1">
      <c r="A1105" s="2" t="s">
        <v>2479</v>
      </c>
      <c r="B1105" s="2" t="s">
        <v>2480</v>
      </c>
      <c r="C1105" s="2"/>
      <c r="D1105" s="2"/>
    </row>
    <row r="1106" spans="1:5" ht="12.75" customHeight="1">
      <c r="A1106" s="2" t="s">
        <v>2481</v>
      </c>
      <c r="B1106" s="2" t="s">
        <v>2482</v>
      </c>
      <c r="C1106" s="2"/>
      <c r="D1106" s="2"/>
    </row>
    <row r="1107" spans="1:5" ht="12.75" customHeight="1">
      <c r="A1107" s="2" t="s">
        <v>2483</v>
      </c>
      <c r="B1107" s="2" t="s">
        <v>2484</v>
      </c>
      <c r="C1107" s="2"/>
      <c r="D1107" s="2"/>
    </row>
    <row r="1108" spans="1:5" ht="12.75" customHeight="1">
      <c r="A1108" s="2" t="s">
        <v>2485</v>
      </c>
      <c r="B1108" s="2" t="s">
        <v>2486</v>
      </c>
      <c r="C1108" s="2"/>
      <c r="D1108" s="2"/>
      <c r="E1108" s="143"/>
    </row>
    <row r="1109" spans="1:5" ht="12.75" customHeight="1">
      <c r="A1109" s="2" t="s">
        <v>2487</v>
      </c>
      <c r="B1109" s="2" t="s">
        <v>2488</v>
      </c>
      <c r="C1109" s="2"/>
      <c r="D1109" s="2"/>
      <c r="E1109" s="143">
        <v>42472</v>
      </c>
    </row>
    <row r="1110" spans="1:5" ht="12.75" customHeight="1">
      <c r="A1110" s="2" t="s">
        <v>2489</v>
      </c>
      <c r="B1110" s="2" t="s">
        <v>2490</v>
      </c>
      <c r="C1110" s="2"/>
      <c r="D1110" s="2"/>
      <c r="E1110" s="143">
        <v>42447</v>
      </c>
    </row>
    <row r="1111" spans="1:5" ht="12.75" customHeight="1">
      <c r="A1111" s="2" t="s">
        <v>2491</v>
      </c>
      <c r="B1111" s="2" t="s">
        <v>2492</v>
      </c>
      <c r="C1111" s="2"/>
      <c r="D1111" s="2"/>
      <c r="E1111" s="143">
        <v>42488</v>
      </c>
    </row>
    <row r="1112" spans="1:5" ht="12.75" customHeight="1">
      <c r="A1112" s="2" t="s">
        <v>2493</v>
      </c>
      <c r="B1112" s="2" t="s">
        <v>2494</v>
      </c>
      <c r="C1112" s="2" t="s">
        <v>1280</v>
      </c>
      <c r="D1112" s="2"/>
      <c r="E1112" s="143"/>
    </row>
    <row r="1113" spans="1:5" ht="12.75" customHeight="1">
      <c r="A1113" s="2" t="s">
        <v>2495</v>
      </c>
      <c r="B1113" s="2" t="s">
        <v>2496</v>
      </c>
      <c r="C1113" s="2"/>
      <c r="D1113" s="2"/>
      <c r="E1113" s="143">
        <v>42447</v>
      </c>
    </row>
    <row r="1114" spans="1:5" ht="12.75" customHeight="1">
      <c r="A1114" s="2" t="s">
        <v>2497</v>
      </c>
      <c r="B1114" s="2" t="s">
        <v>2498</v>
      </c>
      <c r="C1114" s="2"/>
      <c r="D1114" s="2"/>
      <c r="E1114" s="143">
        <v>42447</v>
      </c>
    </row>
    <row r="1115" spans="1:5" ht="12.75" customHeight="1">
      <c r="A1115" s="2" t="s">
        <v>2499</v>
      </c>
      <c r="B1115" s="2" t="s">
        <v>2500</v>
      </c>
      <c r="C1115" s="2"/>
      <c r="D1115" s="2"/>
      <c r="E1115" s="143">
        <v>42447</v>
      </c>
    </row>
    <row r="1116" spans="1:5" ht="12.75" customHeight="1">
      <c r="A1116" s="2" t="s">
        <v>2501</v>
      </c>
      <c r="B1116" s="2" t="s">
        <v>2502</v>
      </c>
      <c r="C1116" s="2"/>
      <c r="D1116" s="2"/>
      <c r="E1116" s="143">
        <v>42447</v>
      </c>
    </row>
    <row r="1117" spans="1:5" ht="12.75" customHeight="1">
      <c r="A1117" s="2" t="s">
        <v>2503</v>
      </c>
      <c r="B1117" s="2" t="s">
        <v>2504</v>
      </c>
      <c r="C1117" s="2"/>
      <c r="D1117" s="2"/>
      <c r="E1117" s="143">
        <v>42447</v>
      </c>
    </row>
    <row r="1118" spans="1:5" ht="12.75" customHeight="1">
      <c r="A1118" s="2" t="s">
        <v>2505</v>
      </c>
      <c r="B1118" s="2" t="s">
        <v>2506</v>
      </c>
      <c r="C1118" s="2"/>
      <c r="D1118" s="2"/>
      <c r="E1118" s="143">
        <v>42447</v>
      </c>
    </row>
    <row r="1119" spans="1:5" ht="12.75" customHeight="1">
      <c r="A1119" s="2" t="s">
        <v>2507</v>
      </c>
      <c r="B1119" s="2" t="s">
        <v>2508</v>
      </c>
      <c r="C1119" s="2"/>
      <c r="D1119" s="2"/>
      <c r="E1119" s="143">
        <v>42447</v>
      </c>
    </row>
    <row r="1120" spans="1:5" ht="12.75" customHeight="1">
      <c r="A1120" s="2" t="s">
        <v>2509</v>
      </c>
      <c r="B1120" s="2" t="s">
        <v>2510</v>
      </c>
      <c r="C1120" s="2"/>
      <c r="D1120" s="2"/>
      <c r="E1120" s="143">
        <v>42447</v>
      </c>
    </row>
    <row r="1121" spans="1:5" ht="12.75" customHeight="1">
      <c r="A1121" s="2" t="s">
        <v>2511</v>
      </c>
      <c r="B1121" s="2" t="s">
        <v>2512</v>
      </c>
      <c r="C1121" s="2"/>
      <c r="D1121" s="2"/>
      <c r="E1121" s="143">
        <v>42447</v>
      </c>
    </row>
    <row r="1122" spans="1:5" ht="12.75" customHeight="1">
      <c r="A1122" s="2" t="s">
        <v>2513</v>
      </c>
      <c r="B1122" s="2" t="s">
        <v>2514</v>
      </c>
      <c r="C1122" s="2"/>
      <c r="D1122" s="2"/>
      <c r="E1122" s="143">
        <v>42404</v>
      </c>
    </row>
    <row r="1123" spans="1:5" ht="12.75" customHeight="1">
      <c r="A1123" s="2" t="s">
        <v>2515</v>
      </c>
      <c r="B1123" s="2" t="s">
        <v>2516</v>
      </c>
      <c r="C1123" s="2"/>
      <c r="D1123" s="2"/>
      <c r="E1123" s="143">
        <v>42460</v>
      </c>
    </row>
    <row r="1124" spans="1:5" ht="12.75" customHeight="1">
      <c r="A1124" s="2" t="s">
        <v>2517</v>
      </c>
      <c r="B1124" s="2" t="s">
        <v>2518</v>
      </c>
      <c r="C1124" s="2"/>
      <c r="D1124" s="2"/>
      <c r="E1124" s="143">
        <v>42472</v>
      </c>
    </row>
    <row r="1125" spans="1:5" ht="12.75" customHeight="1">
      <c r="A1125" s="2" t="s">
        <v>2519</v>
      </c>
      <c r="B1125" s="2" t="s">
        <v>2520</v>
      </c>
      <c r="C1125" s="2"/>
      <c r="D1125" s="2"/>
      <c r="E1125" s="143">
        <v>42472</v>
      </c>
    </row>
    <row r="1126" spans="1:5" ht="12.75" customHeight="1">
      <c r="A1126" s="2" t="s">
        <v>2521</v>
      </c>
      <c r="B1126" s="2" t="s">
        <v>2522</v>
      </c>
      <c r="C1126" s="2"/>
      <c r="D1126" s="2"/>
      <c r="E1126" s="143">
        <v>42472</v>
      </c>
    </row>
    <row r="1127" spans="1:5" ht="12.75" customHeight="1">
      <c r="A1127" s="2" t="s">
        <v>2523</v>
      </c>
      <c r="B1127" s="2" t="s">
        <v>2524</v>
      </c>
      <c r="C1127" s="2"/>
      <c r="D1127" s="2"/>
      <c r="E1127" s="143">
        <v>42472</v>
      </c>
    </row>
    <row r="1128" spans="1:5" ht="12.75" customHeight="1">
      <c r="A1128" s="2" t="s">
        <v>2525</v>
      </c>
      <c r="B1128" s="2" t="s">
        <v>2526</v>
      </c>
      <c r="C1128" s="2"/>
      <c r="D1128" s="2"/>
      <c r="E1128" s="143">
        <v>42473</v>
      </c>
    </row>
    <row r="1129" spans="1:5" ht="12.75" customHeight="1">
      <c r="A1129" s="2" t="s">
        <v>2527</v>
      </c>
      <c r="B1129" s="2" t="s">
        <v>2528</v>
      </c>
      <c r="C1129" s="2"/>
      <c r="D1129" s="2"/>
      <c r="E1129" s="143"/>
    </row>
    <row r="1130" spans="1:5" ht="12.75" customHeight="1">
      <c r="A1130" s="2" t="s">
        <v>2529</v>
      </c>
      <c r="B1130" s="2" t="s">
        <v>2530</v>
      </c>
      <c r="C1130" s="2"/>
      <c r="D1130" s="2" t="s">
        <v>120</v>
      </c>
      <c r="E1130" s="143">
        <v>42521</v>
      </c>
    </row>
    <row r="1131" spans="1:5" ht="12.75" customHeight="1">
      <c r="A1131" s="2" t="s">
        <v>2531</v>
      </c>
      <c r="B1131" s="2" t="s">
        <v>2532</v>
      </c>
      <c r="C1131" s="2"/>
      <c r="D1131" s="2"/>
      <c r="E1131" s="143">
        <v>42528</v>
      </c>
    </row>
    <row r="1132" spans="1:5" ht="12.75" customHeight="1">
      <c r="A1132" s="2" t="s">
        <v>2533</v>
      </c>
      <c r="B1132" s="2" t="s">
        <v>2534</v>
      </c>
      <c r="C1132" s="2"/>
      <c r="D1132" s="2"/>
      <c r="E1132" s="143">
        <v>42528</v>
      </c>
    </row>
    <row r="1133" spans="1:5" ht="12.75" customHeight="1">
      <c r="A1133" s="2" t="s">
        <v>2535</v>
      </c>
      <c r="B1133" s="2" t="s">
        <v>2536</v>
      </c>
      <c r="C1133" s="2"/>
      <c r="D1133" s="2"/>
      <c r="E1133" s="143">
        <v>42528</v>
      </c>
    </row>
    <row r="1134" spans="1:5" ht="12.75" customHeight="1">
      <c r="A1134" s="2" t="s">
        <v>2537</v>
      </c>
      <c r="B1134" s="2" t="s">
        <v>2538</v>
      </c>
      <c r="C1134" s="2"/>
      <c r="D1134" s="2"/>
      <c r="E1134" s="143">
        <v>42528</v>
      </c>
    </row>
    <row r="1135" spans="1:5" ht="12.75" customHeight="1">
      <c r="A1135" s="2" t="s">
        <v>2539</v>
      </c>
      <c r="B1135" s="2" t="s">
        <v>2540</v>
      </c>
      <c r="C1135" s="2"/>
      <c r="D1135" s="2"/>
      <c r="E1135" s="143">
        <v>42528</v>
      </c>
    </row>
    <row r="1136" spans="1:5" ht="12.75" customHeight="1">
      <c r="A1136" s="2" t="s">
        <v>2541</v>
      </c>
      <c r="B1136" s="2" t="s">
        <v>2542</v>
      </c>
      <c r="C1136" s="2"/>
      <c r="D1136" s="2"/>
      <c r="E1136" s="143">
        <v>42528</v>
      </c>
    </row>
    <row r="1137" spans="1:5" ht="12.75" customHeight="1">
      <c r="A1137" s="2" t="s">
        <v>2543</v>
      </c>
      <c r="B1137" s="2" t="s">
        <v>2544</v>
      </c>
      <c r="C1137" s="2"/>
      <c r="D1137" s="2"/>
      <c r="E1137" s="143">
        <v>42528</v>
      </c>
    </row>
    <row r="1138" spans="1:5" ht="12.75" customHeight="1">
      <c r="A1138" s="2" t="s">
        <v>2545</v>
      </c>
      <c r="B1138" s="2" t="s">
        <v>2546</v>
      </c>
      <c r="C1138" s="2"/>
      <c r="D1138" s="2"/>
      <c r="E1138" s="143">
        <v>42528</v>
      </c>
    </row>
    <row r="1139" spans="1:5" ht="12.75" customHeight="1">
      <c r="A1139" s="2" t="s">
        <v>2547</v>
      </c>
      <c r="B1139" s="2" t="s">
        <v>2548</v>
      </c>
      <c r="C1139" s="2"/>
      <c r="D1139" s="2"/>
      <c r="E1139" s="143">
        <v>42528</v>
      </c>
    </row>
    <row r="1140" spans="1:5" ht="12.75" customHeight="1">
      <c r="A1140" s="2" t="s">
        <v>2549</v>
      </c>
      <c r="B1140" s="2" t="s">
        <v>2550</v>
      </c>
      <c r="C1140" s="2"/>
      <c r="D1140" s="2"/>
      <c r="E1140" s="143">
        <v>42528</v>
      </c>
    </row>
    <row r="1141" spans="1:5" ht="12.75" customHeight="1">
      <c r="A1141" s="2" t="s">
        <v>2551</v>
      </c>
      <c r="B1141" s="2" t="s">
        <v>2552</v>
      </c>
      <c r="C1141" s="2"/>
      <c r="D1141" s="2"/>
      <c r="E1141" s="143">
        <v>42528</v>
      </c>
    </row>
    <row r="1142" spans="1:5" ht="12.75" customHeight="1">
      <c r="A1142" s="2" t="s">
        <v>2553</v>
      </c>
      <c r="B1142" s="2" t="s">
        <v>2554</v>
      </c>
      <c r="C1142" s="2"/>
      <c r="D1142" s="2"/>
      <c r="E1142" s="143">
        <v>42528</v>
      </c>
    </row>
    <row r="1143" spans="1:5" ht="12.75" customHeight="1">
      <c r="A1143" s="2" t="s">
        <v>2555</v>
      </c>
      <c r="B1143" s="2" t="s">
        <v>2556</v>
      </c>
      <c r="C1143" s="2"/>
      <c r="D1143" s="2"/>
      <c r="E1143" s="143">
        <v>42528</v>
      </c>
    </row>
    <row r="1144" spans="1:5" ht="12.75" customHeight="1">
      <c r="A1144" s="2" t="s">
        <v>2557</v>
      </c>
      <c r="B1144" s="2" t="s">
        <v>2558</v>
      </c>
      <c r="C1144" s="2"/>
      <c r="D1144" s="2"/>
      <c r="E1144" s="143">
        <v>42528</v>
      </c>
    </row>
    <row r="1145" spans="1:5" ht="12.75" customHeight="1">
      <c r="A1145" s="2" t="s">
        <v>2559</v>
      </c>
      <c r="B1145" s="2" t="s">
        <v>2560</v>
      </c>
      <c r="C1145" s="2"/>
      <c r="D1145" s="2"/>
      <c r="E1145" s="143">
        <v>42528</v>
      </c>
    </row>
    <row r="1146" spans="1:5" ht="12.75" customHeight="1">
      <c r="A1146" s="2" t="s">
        <v>2561</v>
      </c>
      <c r="B1146" s="2" t="s">
        <v>2562</v>
      </c>
      <c r="C1146" s="2"/>
      <c r="D1146" s="2"/>
      <c r="E1146" s="143">
        <v>42528</v>
      </c>
    </row>
    <row r="1147" spans="1:5" ht="12.75" customHeight="1">
      <c r="A1147" s="2" t="s">
        <v>2563</v>
      </c>
      <c r="B1147" s="2" t="s">
        <v>2564</v>
      </c>
      <c r="C1147" s="2"/>
      <c r="D1147" s="2"/>
      <c r="E1147" s="143">
        <v>42528</v>
      </c>
    </row>
    <row r="1148" spans="1:5" ht="12.75" customHeight="1">
      <c r="A1148" s="2" t="s">
        <v>2565</v>
      </c>
      <c r="B1148" s="2" t="s">
        <v>2566</v>
      </c>
      <c r="C1148" s="2"/>
      <c r="D1148" s="2"/>
      <c r="E1148" s="143">
        <v>42487</v>
      </c>
    </row>
    <row r="1149" spans="1:5" ht="12.75" customHeight="1">
      <c r="A1149" s="2" t="s">
        <v>2567</v>
      </c>
      <c r="B1149" s="2" t="s">
        <v>2568</v>
      </c>
      <c r="C1149" s="2" t="s">
        <v>1280</v>
      </c>
      <c r="D1149" s="2"/>
      <c r="E1149" s="143">
        <v>42487</v>
      </c>
    </row>
    <row r="1150" spans="1:5" ht="12.75" customHeight="1">
      <c r="A1150" s="2" t="s">
        <v>2569</v>
      </c>
      <c r="B1150" s="2" t="s">
        <v>2570</v>
      </c>
      <c r="C1150" s="2" t="s">
        <v>1280</v>
      </c>
      <c r="D1150" s="2"/>
      <c r="E1150" s="143">
        <v>42528</v>
      </c>
    </row>
    <row r="1151" spans="1:5" ht="12.75" customHeight="1">
      <c r="A1151" s="2" t="s">
        <v>2571</v>
      </c>
      <c r="B1151" s="2" t="s">
        <v>2572</v>
      </c>
      <c r="C1151" s="2"/>
      <c r="D1151" s="2"/>
      <c r="E1151" s="143">
        <v>42528</v>
      </c>
    </row>
    <row r="1152" spans="1:5" ht="12.75" customHeight="1">
      <c r="A1152" s="2" t="s">
        <v>2573</v>
      </c>
      <c r="B1152" s="2" t="s">
        <v>2574</v>
      </c>
      <c r="C1152" s="2"/>
      <c r="D1152" s="2"/>
      <c r="E1152" s="143">
        <v>42528</v>
      </c>
    </row>
    <row r="1153" spans="1:5" ht="12.75" customHeight="1">
      <c r="A1153" s="2" t="s">
        <v>2575</v>
      </c>
      <c r="B1153" s="2" t="s">
        <v>2576</v>
      </c>
      <c r="C1153" s="2"/>
      <c r="D1153" s="2"/>
      <c r="E1153" s="143">
        <v>42528</v>
      </c>
    </row>
    <row r="1154" spans="1:5" ht="12.75" customHeight="1">
      <c r="A1154" s="2" t="s">
        <v>2577</v>
      </c>
      <c r="B1154" s="2" t="s">
        <v>2578</v>
      </c>
      <c r="C1154" s="2"/>
      <c r="D1154" s="2"/>
      <c r="E1154" s="143">
        <v>42528</v>
      </c>
    </row>
    <row r="1155" spans="1:5" ht="12.75" customHeight="1">
      <c r="A1155" s="2" t="s">
        <v>2579</v>
      </c>
      <c r="B1155" s="2" t="s">
        <v>2580</v>
      </c>
      <c r="C1155" s="2"/>
      <c r="D1155" s="2"/>
      <c r="E1155" s="143">
        <v>42528</v>
      </c>
    </row>
    <row r="1156" spans="1:5" ht="12.75" customHeight="1">
      <c r="A1156" s="2" t="s">
        <v>2581</v>
      </c>
      <c r="B1156" s="2" t="s">
        <v>2582</v>
      </c>
      <c r="C1156" s="2"/>
      <c r="D1156" s="2"/>
      <c r="E1156" s="143">
        <v>42528</v>
      </c>
    </row>
    <row r="1157" spans="1:5" ht="12.75" customHeight="1">
      <c r="A1157" s="2" t="s">
        <v>2583</v>
      </c>
      <c r="B1157" s="2" t="s">
        <v>2584</v>
      </c>
      <c r="C1157" s="2"/>
      <c r="D1157" s="2"/>
      <c r="E1157" s="143">
        <v>42468</v>
      </c>
    </row>
    <row r="1158" spans="1:5" ht="12.75" customHeight="1">
      <c r="A1158" s="2" t="s">
        <v>2585</v>
      </c>
      <c r="B1158" s="2" t="s">
        <v>2586</v>
      </c>
      <c r="C1158" s="2" t="s">
        <v>2587</v>
      </c>
      <c r="D1158" s="2" t="s">
        <v>2588</v>
      </c>
      <c r="E1158" s="143">
        <v>42534</v>
      </c>
    </row>
    <row r="1159" spans="1:5" ht="12.75" customHeight="1">
      <c r="A1159" s="2" t="s">
        <v>2589</v>
      </c>
      <c r="B1159" s="2" t="s">
        <v>2590</v>
      </c>
      <c r="C1159" s="2" t="s">
        <v>2587</v>
      </c>
      <c r="D1159" s="2"/>
      <c r="E1159" s="143">
        <v>42534</v>
      </c>
    </row>
    <row r="1160" spans="1:5" ht="12.75" customHeight="1">
      <c r="A1160" s="2" t="s">
        <v>2591</v>
      </c>
      <c r="B1160" s="2" t="s">
        <v>2592</v>
      </c>
      <c r="C1160" s="2" t="s">
        <v>2587</v>
      </c>
      <c r="D1160" s="2"/>
      <c r="E1160" s="143">
        <v>42534</v>
      </c>
    </row>
    <row r="1161" spans="1:5" ht="12.75" customHeight="1">
      <c r="A1161" s="2" t="s">
        <v>2593</v>
      </c>
      <c r="B1161" s="2" t="s">
        <v>2594</v>
      </c>
      <c r="C1161" s="2" t="s">
        <v>2587</v>
      </c>
      <c r="D1161" s="2"/>
      <c r="E1161" s="143">
        <v>42534</v>
      </c>
    </row>
    <row r="1162" spans="1:5" ht="12.75" customHeight="1">
      <c r="A1162" s="2" t="s">
        <v>2595</v>
      </c>
      <c r="B1162" s="2" t="s">
        <v>2596</v>
      </c>
      <c r="C1162" s="2" t="s">
        <v>2587</v>
      </c>
      <c r="D1162" s="2"/>
      <c r="E1162" s="143">
        <v>42534</v>
      </c>
    </row>
    <row r="1163" spans="1:5" ht="12.75" customHeight="1">
      <c r="A1163" s="2" t="s">
        <v>2597</v>
      </c>
      <c r="B1163" s="2" t="s">
        <v>2598</v>
      </c>
      <c r="C1163" s="2" t="s">
        <v>2587</v>
      </c>
      <c r="D1163" s="2"/>
      <c r="E1163" s="143">
        <v>42534</v>
      </c>
    </row>
    <row r="1164" spans="1:5" ht="12.75" customHeight="1">
      <c r="A1164" s="2" t="s">
        <v>2599</v>
      </c>
      <c r="B1164" s="2" t="s">
        <v>2600</v>
      </c>
      <c r="C1164" s="2" t="s">
        <v>2587</v>
      </c>
      <c r="D1164" s="2"/>
      <c r="E1164" s="143">
        <v>42460</v>
      </c>
    </row>
    <row r="1165" spans="1:5" ht="12.75" customHeight="1">
      <c r="A1165" s="2" t="s">
        <v>2601</v>
      </c>
      <c r="B1165" s="2" t="s">
        <v>2602</v>
      </c>
      <c r="C1165" s="2" t="s">
        <v>1280</v>
      </c>
      <c r="D1165" s="2"/>
      <c r="E1165" s="143">
        <v>42460</v>
      </c>
    </row>
    <row r="1166" spans="1:5" ht="12.75" customHeight="1">
      <c r="A1166" s="2" t="s">
        <v>2603</v>
      </c>
      <c r="B1166" s="2" t="s">
        <v>2604</v>
      </c>
      <c r="C1166" s="2" t="s">
        <v>1280</v>
      </c>
      <c r="D1166" s="2"/>
      <c r="E1166" s="143">
        <v>42460</v>
      </c>
    </row>
    <row r="1167" spans="1:5" ht="12.75" customHeight="1">
      <c r="A1167" s="2" t="s">
        <v>2605</v>
      </c>
      <c r="B1167" s="2" t="s">
        <v>2606</v>
      </c>
      <c r="C1167" s="2" t="s">
        <v>1280</v>
      </c>
      <c r="D1167" s="2"/>
      <c r="E1167" s="143">
        <v>42460</v>
      </c>
    </row>
    <row r="1168" spans="1:5" ht="12.75" customHeight="1">
      <c r="A1168" s="2" t="s">
        <v>2607</v>
      </c>
      <c r="B1168" s="2" t="s">
        <v>2608</v>
      </c>
      <c r="C1168" s="2" t="s">
        <v>1280</v>
      </c>
      <c r="D1168" s="2"/>
      <c r="E1168" s="143">
        <v>42460</v>
      </c>
    </row>
    <row r="1169" spans="1:5" ht="12.75" customHeight="1">
      <c r="A1169" s="2" t="s">
        <v>2609</v>
      </c>
      <c r="B1169" s="2" t="s">
        <v>2610</v>
      </c>
      <c r="C1169" s="2" t="s">
        <v>1280</v>
      </c>
      <c r="D1169" s="2"/>
      <c r="E1169" s="143">
        <v>42528</v>
      </c>
    </row>
    <row r="1170" spans="1:5" ht="12.75" customHeight="1">
      <c r="A1170" s="2" t="s">
        <v>2611</v>
      </c>
      <c r="B1170" s="2" t="s">
        <v>2612</v>
      </c>
      <c r="C1170" s="2"/>
      <c r="D1170" s="2"/>
      <c r="E1170" s="143"/>
    </row>
    <row r="1171" spans="1:5" ht="12.75" customHeight="1">
      <c r="A1171" s="2" t="s">
        <v>2613</v>
      </c>
      <c r="B1171" s="2" t="s">
        <v>2614</v>
      </c>
      <c r="C1171" s="2"/>
      <c r="D1171" s="2"/>
      <c r="E1171" s="143">
        <v>42178</v>
      </c>
    </row>
    <row r="1172" spans="1:5" ht="12.75" customHeight="1">
      <c r="A1172" s="2" t="s">
        <v>2615</v>
      </c>
      <c r="B1172" s="2" t="s">
        <v>2616</v>
      </c>
      <c r="C1172" s="2" t="s">
        <v>2617</v>
      </c>
      <c r="D1172" s="2"/>
      <c r="E1172" s="143">
        <v>42389</v>
      </c>
    </row>
    <row r="1173" spans="1:5" ht="12.75" customHeight="1">
      <c r="A1173" s="2" t="s">
        <v>2618</v>
      </c>
      <c r="B1173" s="2" t="s">
        <v>2619</v>
      </c>
      <c r="C1173" s="2"/>
      <c r="D1173" s="2"/>
      <c r="E1173" s="143">
        <v>42389</v>
      </c>
    </row>
    <row r="1174" spans="1:5" ht="12.75" customHeight="1">
      <c r="A1174" s="2" t="s">
        <v>2620</v>
      </c>
      <c r="B1174" s="2" t="s">
        <v>2621</v>
      </c>
      <c r="C1174" s="2"/>
      <c r="D1174" s="2"/>
      <c r="E1174" s="143">
        <v>42389</v>
      </c>
    </row>
    <row r="1175" spans="1:5" ht="12.75" customHeight="1">
      <c r="A1175" s="2" t="s">
        <v>2622</v>
      </c>
      <c r="B1175" s="2" t="s">
        <v>2623</v>
      </c>
      <c r="C1175" s="2"/>
      <c r="D1175" s="2"/>
      <c r="E1175" s="143">
        <v>42389</v>
      </c>
    </row>
    <row r="1176" spans="1:5" ht="12.75" customHeight="1">
      <c r="A1176" s="2" t="s">
        <v>2624</v>
      </c>
      <c r="B1176" s="2" t="s">
        <v>2625</v>
      </c>
      <c r="C1176" s="2"/>
      <c r="D1176" s="2"/>
      <c r="E1176" s="143">
        <v>42389</v>
      </c>
    </row>
    <row r="1177" spans="1:5" ht="12.75" customHeight="1">
      <c r="A1177" s="2" t="s">
        <v>2626</v>
      </c>
      <c r="B1177" s="2" t="s">
        <v>2627</v>
      </c>
      <c r="C1177" s="2"/>
      <c r="D1177" s="2"/>
      <c r="E1177" s="143">
        <v>42389</v>
      </c>
    </row>
    <row r="1178" spans="1:5" ht="12.75" customHeight="1">
      <c r="A1178" s="2" t="s">
        <v>2628</v>
      </c>
      <c r="B1178" s="2" t="s">
        <v>2629</v>
      </c>
      <c r="C1178" s="2"/>
      <c r="D1178" s="2"/>
      <c r="E1178" s="143">
        <v>42389</v>
      </c>
    </row>
    <row r="1179" spans="1:5" ht="12.75" customHeight="1">
      <c r="A1179" s="2" t="s">
        <v>2630</v>
      </c>
      <c r="B1179" s="2" t="s">
        <v>2631</v>
      </c>
      <c r="C1179" s="2"/>
      <c r="D1179" s="2"/>
      <c r="E1179" s="143">
        <v>42389</v>
      </c>
    </row>
    <row r="1180" spans="1:5" ht="12.75" customHeight="1">
      <c r="A1180" s="2" t="s">
        <v>2632</v>
      </c>
      <c r="B1180" s="2" t="s">
        <v>2633</v>
      </c>
      <c r="C1180" s="2"/>
      <c r="D1180" s="2"/>
      <c r="E1180" s="143">
        <v>42389</v>
      </c>
    </row>
    <row r="1181" spans="1:5" ht="12.75" customHeight="1">
      <c r="A1181" s="2" t="s">
        <v>2634</v>
      </c>
      <c r="B1181" s="2" t="s">
        <v>2635</v>
      </c>
      <c r="C1181" s="2"/>
      <c r="D1181" s="2"/>
      <c r="E1181" s="143">
        <v>42389</v>
      </c>
    </row>
    <row r="1182" spans="1:5" ht="12.75" customHeight="1">
      <c r="A1182" s="2" t="s">
        <v>2636</v>
      </c>
      <c r="B1182" s="2" t="s">
        <v>2637</v>
      </c>
      <c r="C1182" s="2"/>
      <c r="D1182" s="2"/>
      <c r="E1182" s="143">
        <v>42389</v>
      </c>
    </row>
    <row r="1183" spans="1:5" ht="12.75" customHeight="1">
      <c r="A1183" s="2" t="s">
        <v>2638</v>
      </c>
      <c r="B1183" s="2" t="s">
        <v>2639</v>
      </c>
      <c r="C1183" s="2"/>
      <c r="D1183" s="2"/>
      <c r="E1183" s="143">
        <v>42389</v>
      </c>
    </row>
    <row r="1184" spans="1:5" ht="12.75" customHeight="1">
      <c r="A1184" s="2" t="s">
        <v>2640</v>
      </c>
      <c r="B1184" s="2" t="s">
        <v>2641</v>
      </c>
      <c r="C1184" s="2"/>
      <c r="D1184" s="2"/>
      <c r="E1184" s="143">
        <v>42389</v>
      </c>
    </row>
    <row r="1185" spans="1:5" ht="12.75" customHeight="1">
      <c r="A1185" s="2" t="s">
        <v>2642</v>
      </c>
      <c r="B1185" s="2" t="s">
        <v>2643</v>
      </c>
      <c r="C1185" s="2"/>
      <c r="D1185" s="2"/>
      <c r="E1185" s="143">
        <v>42389</v>
      </c>
    </row>
    <row r="1186" spans="1:5" ht="12.75" customHeight="1">
      <c r="A1186" s="2" t="s">
        <v>2644</v>
      </c>
      <c r="B1186" s="2" t="s">
        <v>2645</v>
      </c>
      <c r="C1186" s="2"/>
      <c r="D1186" s="2"/>
      <c r="E1186" s="143">
        <v>42389</v>
      </c>
    </row>
    <row r="1187" spans="1:5" ht="12.75" customHeight="1">
      <c r="A1187" s="2" t="s">
        <v>2646</v>
      </c>
      <c r="B1187" s="2" t="s">
        <v>2647</v>
      </c>
      <c r="C1187" s="2"/>
      <c r="D1187" s="2"/>
      <c r="E1187" s="143">
        <v>42389</v>
      </c>
    </row>
    <row r="1188" spans="1:5" ht="12.75" customHeight="1">
      <c r="A1188" s="2" t="s">
        <v>2648</v>
      </c>
      <c r="B1188" s="2" t="s">
        <v>2649</v>
      </c>
      <c r="C1188" s="2"/>
      <c r="D1188" s="2"/>
      <c r="E1188" s="143">
        <v>42389</v>
      </c>
    </row>
    <row r="1189" spans="1:5" ht="12.75" customHeight="1">
      <c r="A1189" s="2" t="s">
        <v>2650</v>
      </c>
      <c r="B1189" s="2" t="s">
        <v>2651</v>
      </c>
      <c r="C1189" s="2"/>
      <c r="D1189" s="2"/>
      <c r="E1189" s="143">
        <v>42389</v>
      </c>
    </row>
    <row r="1190" spans="1:5" ht="12.75" customHeight="1">
      <c r="A1190" s="2" t="s">
        <v>2652</v>
      </c>
      <c r="B1190" s="2" t="s">
        <v>2653</v>
      </c>
      <c r="C1190" s="2"/>
      <c r="D1190" s="2"/>
      <c r="E1190" s="143">
        <v>42389</v>
      </c>
    </row>
    <row r="1191" spans="1:5" ht="12.75" customHeight="1">
      <c r="A1191" s="2" t="s">
        <v>2654</v>
      </c>
      <c r="B1191" s="2" t="s">
        <v>2655</v>
      </c>
      <c r="C1191" s="2"/>
      <c r="D1191" s="2"/>
      <c r="E1191" s="143">
        <v>42389</v>
      </c>
    </row>
    <row r="1192" spans="1:5" ht="12.75" customHeight="1">
      <c r="A1192" s="2" t="s">
        <v>2656</v>
      </c>
      <c r="B1192" s="2" t="s">
        <v>2657</v>
      </c>
      <c r="C1192" s="2"/>
      <c r="D1192" s="2"/>
      <c r="E1192" s="143">
        <v>42389</v>
      </c>
    </row>
    <row r="1193" spans="1:5" ht="12.75" customHeight="1">
      <c r="A1193" s="2" t="s">
        <v>2658</v>
      </c>
      <c r="B1193" s="2" t="s">
        <v>2659</v>
      </c>
      <c r="C1193" s="2"/>
      <c r="D1193" s="2"/>
      <c r="E1193" s="143">
        <v>42389</v>
      </c>
    </row>
    <row r="1194" spans="1:5" ht="12.75" customHeight="1">
      <c r="A1194" s="2" t="s">
        <v>2660</v>
      </c>
      <c r="B1194" s="2" t="s">
        <v>2661</v>
      </c>
      <c r="C1194" s="2"/>
      <c r="D1194" s="2"/>
      <c r="E1194" s="143">
        <v>42389</v>
      </c>
    </row>
    <row r="1195" spans="1:5" ht="12.75" customHeight="1">
      <c r="A1195" s="2" t="s">
        <v>2662</v>
      </c>
      <c r="B1195" s="2" t="s">
        <v>2663</v>
      </c>
      <c r="C1195" s="2"/>
      <c r="D1195" s="2"/>
      <c r="E1195" s="143">
        <v>42389</v>
      </c>
    </row>
    <row r="1196" spans="1:5" ht="12.75" customHeight="1">
      <c r="A1196" s="2" t="s">
        <v>2664</v>
      </c>
      <c r="B1196" s="2" t="s">
        <v>2665</v>
      </c>
      <c r="C1196" s="2"/>
      <c r="D1196" s="2"/>
      <c r="E1196" s="143">
        <v>42389</v>
      </c>
    </row>
    <row r="1197" spans="1:5" ht="12.75" customHeight="1">
      <c r="A1197" s="2" t="s">
        <v>2666</v>
      </c>
      <c r="B1197" s="2" t="s">
        <v>2667</v>
      </c>
      <c r="C1197" s="2"/>
      <c r="D1197" s="2"/>
      <c r="E1197" s="143">
        <v>42389</v>
      </c>
    </row>
    <row r="1198" spans="1:5" ht="12.75" customHeight="1">
      <c r="A1198" s="2" t="s">
        <v>2668</v>
      </c>
      <c r="B1198" s="2" t="s">
        <v>2669</v>
      </c>
      <c r="C1198" s="2"/>
      <c r="D1198" s="2"/>
      <c r="E1198" s="143">
        <v>42389</v>
      </c>
    </row>
    <row r="1199" spans="1:5" ht="12.75" customHeight="1">
      <c r="A1199" s="2" t="s">
        <v>2670</v>
      </c>
      <c r="B1199" s="2" t="s">
        <v>2671</v>
      </c>
      <c r="C1199" s="2"/>
      <c r="D1199" s="2"/>
      <c r="E1199" s="143">
        <v>42389</v>
      </c>
    </row>
    <row r="1200" spans="1:5" ht="12.75" customHeight="1">
      <c r="A1200" s="2" t="s">
        <v>2672</v>
      </c>
      <c r="B1200" s="2" t="s">
        <v>2673</v>
      </c>
      <c r="C1200" s="2"/>
      <c r="D1200" s="2"/>
      <c r="E1200" s="143">
        <v>42389</v>
      </c>
    </row>
    <row r="1201" spans="1:5" ht="12.75" customHeight="1">
      <c r="A1201" s="2" t="s">
        <v>2674</v>
      </c>
      <c r="B1201" s="2" t="s">
        <v>2675</v>
      </c>
      <c r="C1201" s="2"/>
      <c r="D1201" s="2"/>
      <c r="E1201" s="143">
        <v>42389</v>
      </c>
    </row>
    <row r="1202" spans="1:5" ht="12.75" customHeight="1">
      <c r="A1202" s="2" t="s">
        <v>2676</v>
      </c>
      <c r="B1202" s="2" t="s">
        <v>2677</v>
      </c>
      <c r="C1202" s="2"/>
      <c r="D1202" s="2"/>
      <c r="E1202" s="143">
        <v>42389</v>
      </c>
    </row>
    <row r="1203" spans="1:5" ht="12.75" customHeight="1">
      <c r="A1203" s="2" t="s">
        <v>2678</v>
      </c>
      <c r="B1203" s="2" t="s">
        <v>2679</v>
      </c>
      <c r="C1203" s="2"/>
      <c r="D1203" s="2"/>
      <c r="E1203" s="143">
        <v>42389</v>
      </c>
    </row>
    <row r="1204" spans="1:5" ht="12.75" customHeight="1">
      <c r="A1204" s="2" t="s">
        <v>2680</v>
      </c>
      <c r="B1204" s="2" t="s">
        <v>2681</v>
      </c>
      <c r="C1204" s="2"/>
      <c r="D1204" s="2"/>
      <c r="E1204" s="143">
        <v>42389</v>
      </c>
    </row>
    <row r="1205" spans="1:5" ht="12.75" customHeight="1">
      <c r="A1205" s="2" t="s">
        <v>2682</v>
      </c>
      <c r="B1205" s="2" t="s">
        <v>2683</v>
      </c>
      <c r="C1205" s="2"/>
      <c r="D1205" s="2"/>
      <c r="E1205" s="143">
        <v>42389</v>
      </c>
    </row>
    <row r="1206" spans="1:5" ht="12.75" customHeight="1">
      <c r="A1206" s="2" t="s">
        <v>2684</v>
      </c>
      <c r="B1206" s="2" t="s">
        <v>2685</v>
      </c>
      <c r="C1206" s="2"/>
      <c r="D1206" s="2"/>
      <c r="E1206" s="143">
        <v>42389</v>
      </c>
    </row>
    <row r="1207" spans="1:5" ht="12.75" customHeight="1">
      <c r="A1207" s="2" t="s">
        <v>2686</v>
      </c>
      <c r="B1207" s="2" t="s">
        <v>2687</v>
      </c>
      <c r="C1207" s="2"/>
      <c r="D1207" s="2"/>
      <c r="E1207" s="143">
        <v>42389</v>
      </c>
    </row>
    <row r="1208" spans="1:5" ht="12.75" customHeight="1">
      <c r="A1208" s="2" t="s">
        <v>2688</v>
      </c>
      <c r="B1208" s="2" t="s">
        <v>2689</v>
      </c>
      <c r="C1208" s="2"/>
      <c r="D1208" s="2"/>
      <c r="E1208" s="143">
        <v>42389</v>
      </c>
    </row>
    <row r="1209" spans="1:5" ht="12.75" customHeight="1">
      <c r="A1209" s="2" t="s">
        <v>2690</v>
      </c>
      <c r="B1209" s="2" t="s">
        <v>2691</v>
      </c>
      <c r="C1209" s="2"/>
      <c r="D1209" s="2"/>
      <c r="E1209" s="143">
        <v>42389</v>
      </c>
    </row>
    <row r="1210" spans="1:5" ht="12.75" customHeight="1">
      <c r="A1210" s="2" t="s">
        <v>2692</v>
      </c>
      <c r="B1210" s="2" t="s">
        <v>2693</v>
      </c>
      <c r="C1210" s="2"/>
      <c r="D1210" s="2"/>
      <c r="E1210" s="143">
        <v>42389</v>
      </c>
    </row>
    <row r="1211" spans="1:5" ht="12.75" customHeight="1">
      <c r="A1211" s="2" t="s">
        <v>2694</v>
      </c>
      <c r="B1211" s="2" t="s">
        <v>2695</v>
      </c>
      <c r="C1211" s="2"/>
      <c r="D1211" s="2"/>
      <c r="E1211" s="143">
        <v>42389</v>
      </c>
    </row>
    <row r="1212" spans="1:5" ht="12.75" customHeight="1">
      <c r="A1212" s="2" t="s">
        <v>2696</v>
      </c>
      <c r="B1212" s="2" t="s">
        <v>2697</v>
      </c>
      <c r="C1212" s="2"/>
      <c r="D1212" s="2"/>
      <c r="E1212" s="143">
        <v>42389</v>
      </c>
    </row>
    <row r="1213" spans="1:5" ht="12.75" customHeight="1">
      <c r="A1213" s="2" t="s">
        <v>2698</v>
      </c>
      <c r="B1213" s="2" t="s">
        <v>2699</v>
      </c>
      <c r="C1213" s="2"/>
      <c r="D1213" s="2"/>
      <c r="E1213" s="143">
        <v>42389</v>
      </c>
    </row>
    <row r="1214" spans="1:5" ht="12.75" customHeight="1">
      <c r="A1214" s="2" t="s">
        <v>2700</v>
      </c>
      <c r="B1214" s="2" t="s">
        <v>2701</v>
      </c>
      <c r="C1214" s="2"/>
      <c r="D1214" s="2"/>
      <c r="E1214" s="143">
        <v>42389</v>
      </c>
    </row>
    <row r="1215" spans="1:5" ht="12.75" customHeight="1">
      <c r="A1215" s="2" t="s">
        <v>2702</v>
      </c>
      <c r="B1215" s="2" t="s">
        <v>2703</v>
      </c>
      <c r="C1215" s="2"/>
      <c r="D1215" s="2"/>
      <c r="E1215" s="143">
        <v>42389</v>
      </c>
    </row>
    <row r="1216" spans="1:5" ht="12.75" customHeight="1">
      <c r="A1216" s="2" t="s">
        <v>2704</v>
      </c>
      <c r="B1216" s="2" t="s">
        <v>2705</v>
      </c>
      <c r="C1216" s="2"/>
      <c r="D1216" s="2"/>
      <c r="E1216" s="143">
        <v>42389</v>
      </c>
    </row>
    <row r="1217" spans="1:5" ht="12.75" customHeight="1">
      <c r="A1217" s="2" t="s">
        <v>2706</v>
      </c>
      <c r="B1217" s="2" t="s">
        <v>2707</v>
      </c>
      <c r="C1217" s="2"/>
      <c r="D1217" s="2"/>
      <c r="E1217" s="143">
        <v>42389</v>
      </c>
    </row>
    <row r="1218" spans="1:5" ht="12.75" customHeight="1">
      <c r="A1218" s="2" t="s">
        <v>2708</v>
      </c>
      <c r="B1218" s="2" t="s">
        <v>2709</v>
      </c>
      <c r="C1218" s="2"/>
      <c r="D1218" s="2"/>
      <c r="E1218" s="143">
        <v>42389</v>
      </c>
    </row>
    <row r="1219" spans="1:5" ht="12.75" customHeight="1">
      <c r="A1219" s="2" t="s">
        <v>2710</v>
      </c>
      <c r="B1219" s="2" t="s">
        <v>2711</v>
      </c>
      <c r="C1219" s="2"/>
      <c r="D1219" s="2"/>
      <c r="E1219" s="143">
        <v>42389</v>
      </c>
    </row>
    <row r="1220" spans="1:5" ht="12.75" customHeight="1">
      <c r="A1220" s="2" t="s">
        <v>2712</v>
      </c>
      <c r="B1220" s="2" t="s">
        <v>2713</v>
      </c>
      <c r="C1220" s="2"/>
      <c r="D1220" s="2"/>
      <c r="E1220" s="143">
        <v>42389</v>
      </c>
    </row>
    <row r="1221" spans="1:5" ht="12.75" customHeight="1">
      <c r="A1221" s="2" t="s">
        <v>2714</v>
      </c>
      <c r="B1221" s="2" t="s">
        <v>2715</v>
      </c>
      <c r="C1221" s="2"/>
      <c r="D1221" s="2"/>
      <c r="E1221" s="143">
        <v>42389</v>
      </c>
    </row>
    <row r="1222" spans="1:5" ht="12.75" customHeight="1">
      <c r="A1222" s="2" t="s">
        <v>2716</v>
      </c>
      <c r="B1222" s="2" t="s">
        <v>2717</v>
      </c>
      <c r="C1222" s="2"/>
      <c r="D1222" s="2"/>
      <c r="E1222" s="143">
        <v>42389</v>
      </c>
    </row>
    <row r="1223" spans="1:5" ht="12.75" customHeight="1">
      <c r="A1223" s="2" t="s">
        <v>2718</v>
      </c>
      <c r="B1223" s="2" t="s">
        <v>2719</v>
      </c>
      <c r="C1223" s="2"/>
      <c r="D1223" s="2"/>
      <c r="E1223" s="143">
        <v>42389</v>
      </c>
    </row>
    <row r="1224" spans="1:5" ht="12.75" customHeight="1">
      <c r="A1224" s="2" t="s">
        <v>2720</v>
      </c>
      <c r="B1224" s="2" t="s">
        <v>2721</v>
      </c>
      <c r="C1224" s="2"/>
      <c r="D1224" s="2"/>
      <c r="E1224" s="143">
        <v>42389</v>
      </c>
    </row>
    <row r="1225" spans="1:5" ht="12.75" customHeight="1">
      <c r="A1225" s="2" t="s">
        <v>2722</v>
      </c>
      <c r="B1225" s="2" t="s">
        <v>2723</v>
      </c>
      <c r="C1225" s="2"/>
      <c r="D1225" s="2"/>
      <c r="E1225" s="143">
        <v>42389</v>
      </c>
    </row>
    <row r="1226" spans="1:5" ht="12.75" customHeight="1">
      <c r="A1226" s="2" t="s">
        <v>2724</v>
      </c>
      <c r="B1226" s="2" t="s">
        <v>2725</v>
      </c>
      <c r="C1226" s="2"/>
      <c r="D1226" s="2"/>
      <c r="E1226" s="143">
        <v>42389</v>
      </c>
    </row>
    <row r="1227" spans="1:5" ht="12.75" customHeight="1">
      <c r="A1227" s="2" t="s">
        <v>2726</v>
      </c>
      <c r="B1227" s="2" t="s">
        <v>2727</v>
      </c>
      <c r="C1227" s="2"/>
      <c r="D1227" s="2"/>
      <c r="E1227" s="143">
        <v>42389</v>
      </c>
    </row>
    <row r="1228" spans="1:5" ht="12.75" customHeight="1">
      <c r="A1228" s="2" t="s">
        <v>2728</v>
      </c>
      <c r="B1228" s="2" t="s">
        <v>2729</v>
      </c>
      <c r="C1228" s="2"/>
      <c r="D1228" s="2"/>
      <c r="E1228" s="143">
        <v>42389</v>
      </c>
    </row>
    <row r="1229" spans="1:5" ht="12.75" customHeight="1">
      <c r="A1229" s="2" t="s">
        <v>2730</v>
      </c>
      <c r="B1229" s="2" t="s">
        <v>2731</v>
      </c>
      <c r="C1229" s="2"/>
      <c r="D1229" s="2"/>
      <c r="E1229" s="143">
        <v>42389</v>
      </c>
    </row>
    <row r="1230" spans="1:5" ht="12.75" customHeight="1">
      <c r="A1230" s="2" t="s">
        <v>2732</v>
      </c>
      <c r="B1230" s="2" t="s">
        <v>2733</v>
      </c>
      <c r="C1230" s="2"/>
      <c r="D1230" s="2"/>
      <c r="E1230" s="143">
        <v>42389</v>
      </c>
    </row>
    <row r="1231" spans="1:5" ht="12.75" customHeight="1">
      <c r="A1231" s="2" t="s">
        <v>2734</v>
      </c>
      <c r="B1231" s="2" t="s">
        <v>2735</v>
      </c>
      <c r="C1231" s="2"/>
      <c r="D1231" s="2"/>
      <c r="E1231" s="143">
        <v>42389</v>
      </c>
    </row>
    <row r="1232" spans="1:5" ht="12.75" customHeight="1">
      <c r="A1232" s="2" t="s">
        <v>2736</v>
      </c>
      <c r="B1232" s="2" t="s">
        <v>2737</v>
      </c>
      <c r="C1232" s="2"/>
      <c r="D1232" s="2"/>
      <c r="E1232" s="143">
        <v>42389</v>
      </c>
    </row>
    <row r="1233" spans="1:5" ht="12.75" customHeight="1">
      <c r="A1233" s="2" t="s">
        <v>2738</v>
      </c>
      <c r="B1233" s="2" t="s">
        <v>2739</v>
      </c>
      <c r="C1233" s="2"/>
      <c r="D1233" s="2"/>
      <c r="E1233" s="143">
        <v>42389</v>
      </c>
    </row>
    <row r="1234" spans="1:5" ht="12.75" customHeight="1">
      <c r="A1234" s="2" t="s">
        <v>2740</v>
      </c>
      <c r="B1234" s="2" t="s">
        <v>2741</v>
      </c>
      <c r="C1234" s="2"/>
      <c r="D1234" s="2"/>
      <c r="E1234" s="143">
        <v>42389</v>
      </c>
    </row>
    <row r="1235" spans="1:5" ht="12.75" customHeight="1">
      <c r="A1235" s="2" t="s">
        <v>2742</v>
      </c>
      <c r="B1235" s="2" t="s">
        <v>2743</v>
      </c>
      <c r="C1235" s="2"/>
      <c r="D1235" s="2"/>
      <c r="E1235" s="143">
        <v>42389</v>
      </c>
    </row>
    <row r="1236" spans="1:5" ht="12.75" customHeight="1">
      <c r="A1236" s="2" t="s">
        <v>2744</v>
      </c>
      <c r="B1236" s="2" t="s">
        <v>2745</v>
      </c>
      <c r="C1236" s="2"/>
      <c r="D1236" s="2"/>
      <c r="E1236" s="143">
        <v>42389</v>
      </c>
    </row>
    <row r="1237" spans="1:5" ht="12.75" customHeight="1">
      <c r="A1237" s="2" t="s">
        <v>2746</v>
      </c>
      <c r="B1237" s="2" t="s">
        <v>2747</v>
      </c>
      <c r="C1237" s="2"/>
      <c r="D1237" s="2"/>
      <c r="E1237" s="143">
        <v>42389</v>
      </c>
    </row>
    <row r="1238" spans="1:5" ht="12.75" customHeight="1">
      <c r="A1238" s="2" t="s">
        <v>2748</v>
      </c>
      <c r="B1238" s="2" t="s">
        <v>2749</v>
      </c>
      <c r="C1238" s="2"/>
      <c r="D1238" s="2"/>
      <c r="E1238" s="143">
        <v>42389</v>
      </c>
    </row>
    <row r="1239" spans="1:5" ht="12.75" customHeight="1">
      <c r="A1239" s="2" t="s">
        <v>2750</v>
      </c>
      <c r="B1239" s="2" t="s">
        <v>2751</v>
      </c>
      <c r="C1239" s="2"/>
      <c r="D1239" s="2"/>
      <c r="E1239" s="143">
        <v>42389</v>
      </c>
    </row>
    <row r="1240" spans="1:5" ht="12.75" customHeight="1">
      <c r="A1240" s="2" t="s">
        <v>2752</v>
      </c>
      <c r="B1240" s="2" t="s">
        <v>2753</v>
      </c>
      <c r="C1240" s="2"/>
      <c r="D1240" s="2"/>
      <c r="E1240" s="143">
        <v>42389</v>
      </c>
    </row>
    <row r="1241" spans="1:5" ht="12.75" customHeight="1">
      <c r="A1241" s="2" t="s">
        <v>2754</v>
      </c>
      <c r="B1241" s="2" t="s">
        <v>2755</v>
      </c>
      <c r="C1241" s="2"/>
      <c r="D1241" s="2"/>
      <c r="E1241" s="143">
        <v>42389</v>
      </c>
    </row>
    <row r="1242" spans="1:5" ht="12.75" customHeight="1">
      <c r="A1242" s="2" t="s">
        <v>2756</v>
      </c>
      <c r="B1242" s="2" t="s">
        <v>2757</v>
      </c>
      <c r="C1242" s="2"/>
      <c r="D1242" s="2"/>
      <c r="E1242" s="143">
        <v>42389</v>
      </c>
    </row>
    <row r="1243" spans="1:5" ht="12.75" customHeight="1">
      <c r="A1243" s="2" t="s">
        <v>2758</v>
      </c>
      <c r="B1243" s="2" t="s">
        <v>2759</v>
      </c>
      <c r="C1243" s="2"/>
      <c r="D1243" s="2"/>
      <c r="E1243" s="143">
        <v>42389</v>
      </c>
    </row>
    <row r="1244" spans="1:5" ht="12.75" customHeight="1">
      <c r="A1244" s="2" t="s">
        <v>2760</v>
      </c>
      <c r="B1244" s="2" t="s">
        <v>2761</v>
      </c>
      <c r="C1244" s="2"/>
      <c r="D1244" s="2"/>
      <c r="E1244" s="143">
        <v>42389</v>
      </c>
    </row>
    <row r="1245" spans="1:5" ht="12.75" customHeight="1">
      <c r="A1245" s="2" t="s">
        <v>2762</v>
      </c>
      <c r="B1245" s="2" t="s">
        <v>2763</v>
      </c>
      <c r="C1245" s="2"/>
      <c r="D1245" s="2"/>
      <c r="E1245" s="143">
        <v>42389</v>
      </c>
    </row>
    <row r="1246" spans="1:5" ht="12.75" customHeight="1">
      <c r="A1246" s="2" t="s">
        <v>2764</v>
      </c>
      <c r="B1246" s="2" t="s">
        <v>2765</v>
      </c>
      <c r="C1246" s="2"/>
      <c r="D1246" s="2"/>
      <c r="E1246" s="143">
        <v>42389</v>
      </c>
    </row>
    <row r="1247" spans="1:5" ht="12.75" customHeight="1">
      <c r="A1247" s="2" t="s">
        <v>2766</v>
      </c>
      <c r="B1247" s="2" t="s">
        <v>2767</v>
      </c>
      <c r="C1247" s="2"/>
      <c r="D1247" s="2"/>
      <c r="E1247" s="143">
        <v>42389</v>
      </c>
    </row>
    <row r="1248" spans="1:5" ht="12.75" customHeight="1">
      <c r="A1248" s="2" t="s">
        <v>2768</v>
      </c>
      <c r="B1248" s="2" t="s">
        <v>2769</v>
      </c>
      <c r="C1248" s="2"/>
      <c r="D1248" s="2"/>
      <c r="E1248" s="143">
        <v>42389</v>
      </c>
    </row>
    <row r="1249" spans="1:5" ht="12.75" customHeight="1">
      <c r="A1249" s="2" t="s">
        <v>2770</v>
      </c>
      <c r="B1249" s="2" t="s">
        <v>2771</v>
      </c>
      <c r="C1249" s="2"/>
      <c r="D1249" s="2"/>
      <c r="E1249" s="143">
        <v>42389</v>
      </c>
    </row>
    <row r="1250" spans="1:5" ht="12.75" customHeight="1">
      <c r="A1250" s="2" t="s">
        <v>2772</v>
      </c>
      <c r="B1250" s="2" t="s">
        <v>2773</v>
      </c>
      <c r="C1250" s="2"/>
      <c r="D1250" s="2"/>
      <c r="E1250" s="143">
        <v>42389</v>
      </c>
    </row>
    <row r="1251" spans="1:5" ht="12.75" customHeight="1">
      <c r="A1251" s="2" t="s">
        <v>2774</v>
      </c>
      <c r="B1251" s="2" t="s">
        <v>2775</v>
      </c>
      <c r="C1251" s="2"/>
      <c r="D1251" s="2"/>
      <c r="E1251" s="143">
        <v>42389</v>
      </c>
    </row>
    <row r="1252" spans="1:5" ht="12.75" customHeight="1">
      <c r="A1252" s="2" t="s">
        <v>2776</v>
      </c>
      <c r="B1252" s="2" t="s">
        <v>2777</v>
      </c>
      <c r="C1252" s="2"/>
      <c r="D1252" s="2"/>
      <c r="E1252" s="143">
        <v>42389</v>
      </c>
    </row>
    <row r="1253" spans="1:5" ht="12.75" customHeight="1">
      <c r="A1253" s="2" t="s">
        <v>2778</v>
      </c>
      <c r="B1253" s="2" t="s">
        <v>2779</v>
      </c>
      <c r="C1253" s="2"/>
      <c r="D1253" s="2"/>
      <c r="E1253" s="143">
        <v>42389</v>
      </c>
    </row>
    <row r="1254" spans="1:5" ht="12.75" customHeight="1">
      <c r="A1254" s="2" t="s">
        <v>2780</v>
      </c>
      <c r="B1254" s="2" t="s">
        <v>2781</v>
      </c>
      <c r="C1254" s="2"/>
      <c r="D1254" s="2"/>
      <c r="E1254" s="143">
        <v>42389</v>
      </c>
    </row>
    <row r="1255" spans="1:5" ht="12.75" customHeight="1">
      <c r="A1255" s="2" t="s">
        <v>2782</v>
      </c>
      <c r="B1255" s="2" t="s">
        <v>2783</v>
      </c>
      <c r="C1255" s="2"/>
      <c r="D1255" s="2"/>
      <c r="E1255" s="143">
        <v>42389</v>
      </c>
    </row>
    <row r="1256" spans="1:5" ht="12.75" customHeight="1">
      <c r="A1256" s="2" t="s">
        <v>2784</v>
      </c>
      <c r="B1256" s="2" t="s">
        <v>2785</v>
      </c>
      <c r="C1256" s="2"/>
      <c r="D1256" s="2"/>
      <c r="E1256" s="143">
        <v>42389</v>
      </c>
    </row>
    <row r="1257" spans="1:5" ht="12.75" customHeight="1">
      <c r="A1257" s="2" t="s">
        <v>2786</v>
      </c>
      <c r="B1257" s="2" t="s">
        <v>2787</v>
      </c>
      <c r="C1257" s="2"/>
      <c r="D1257" s="2"/>
      <c r="E1257" s="143">
        <v>42389</v>
      </c>
    </row>
    <row r="1258" spans="1:5" ht="12.75" customHeight="1">
      <c r="A1258" s="2" t="s">
        <v>2788</v>
      </c>
      <c r="B1258" s="2" t="s">
        <v>2789</v>
      </c>
      <c r="C1258" s="2"/>
      <c r="D1258" s="2"/>
      <c r="E1258" s="143">
        <v>42389</v>
      </c>
    </row>
    <row r="1259" spans="1:5" ht="12.75" customHeight="1">
      <c r="A1259" s="2" t="s">
        <v>2790</v>
      </c>
      <c r="B1259" s="2" t="s">
        <v>2791</v>
      </c>
      <c r="C1259" s="2"/>
      <c r="D1259" s="2"/>
      <c r="E1259" s="143">
        <v>42389</v>
      </c>
    </row>
    <row r="1260" spans="1:5" ht="12.75" customHeight="1">
      <c r="A1260" s="2" t="s">
        <v>2792</v>
      </c>
      <c r="B1260" s="2" t="s">
        <v>2793</v>
      </c>
      <c r="C1260" s="2"/>
      <c r="D1260" s="2"/>
      <c r="E1260" s="143">
        <v>42389</v>
      </c>
    </row>
    <row r="1261" spans="1:5" ht="12.75" customHeight="1">
      <c r="A1261" s="2" t="s">
        <v>2794</v>
      </c>
      <c r="B1261" s="2" t="s">
        <v>2795</v>
      </c>
      <c r="C1261" s="2"/>
      <c r="D1261" s="2"/>
      <c r="E1261" s="143">
        <v>42389</v>
      </c>
    </row>
    <row r="1262" spans="1:5" ht="12.75" customHeight="1">
      <c r="A1262" s="2" t="s">
        <v>2796</v>
      </c>
      <c r="B1262" s="2" t="s">
        <v>2797</v>
      </c>
      <c r="C1262" s="2"/>
      <c r="D1262" s="2"/>
      <c r="E1262" s="143">
        <v>42389</v>
      </c>
    </row>
    <row r="1263" spans="1:5" ht="12.75" customHeight="1">
      <c r="A1263" s="2" t="s">
        <v>2798</v>
      </c>
      <c r="B1263" s="2" t="s">
        <v>2799</v>
      </c>
      <c r="C1263" s="2"/>
      <c r="D1263" s="2"/>
      <c r="E1263" s="143">
        <v>42389</v>
      </c>
    </row>
    <row r="1264" spans="1:5" ht="12.75" customHeight="1">
      <c r="A1264" s="2" t="s">
        <v>2800</v>
      </c>
      <c r="B1264" s="2" t="s">
        <v>2801</v>
      </c>
      <c r="C1264" s="2"/>
      <c r="D1264" s="2"/>
      <c r="E1264" s="143">
        <v>42389</v>
      </c>
    </row>
    <row r="1265" spans="1:5" ht="12.75" customHeight="1">
      <c r="A1265" s="2" t="s">
        <v>2802</v>
      </c>
      <c r="B1265" s="2" t="s">
        <v>2803</v>
      </c>
      <c r="C1265" s="2"/>
      <c r="D1265" s="2"/>
      <c r="E1265" s="143">
        <v>42389</v>
      </c>
    </row>
    <row r="1266" spans="1:5" ht="12.75" customHeight="1">
      <c r="A1266" s="2" t="s">
        <v>2804</v>
      </c>
      <c r="B1266" s="2" t="s">
        <v>2805</v>
      </c>
      <c r="C1266" s="2"/>
      <c r="D1266" s="2"/>
      <c r="E1266" s="143">
        <v>42389</v>
      </c>
    </row>
    <row r="1267" spans="1:5" ht="12.75" customHeight="1">
      <c r="A1267" s="2" t="s">
        <v>2806</v>
      </c>
      <c r="B1267" s="2" t="s">
        <v>2807</v>
      </c>
      <c r="C1267" s="2"/>
      <c r="D1267" s="2"/>
      <c r="E1267" s="143">
        <v>42389</v>
      </c>
    </row>
    <row r="1268" spans="1:5" ht="12.75" customHeight="1">
      <c r="A1268" s="2" t="s">
        <v>2808</v>
      </c>
      <c r="B1268" s="2" t="s">
        <v>2809</v>
      </c>
      <c r="C1268" s="2"/>
      <c r="D1268" s="2"/>
      <c r="E1268" s="143">
        <v>42389</v>
      </c>
    </row>
    <row r="1269" spans="1:5" ht="12.75" customHeight="1">
      <c r="A1269" s="2" t="s">
        <v>2810</v>
      </c>
      <c r="B1269" s="2" t="s">
        <v>2811</v>
      </c>
      <c r="C1269" s="2"/>
      <c r="D1269" s="2"/>
      <c r="E1269" s="143">
        <v>42389</v>
      </c>
    </row>
    <row r="1270" spans="1:5" ht="12.75" customHeight="1">
      <c r="A1270" s="2" t="s">
        <v>2812</v>
      </c>
      <c r="B1270" s="2" t="s">
        <v>2813</v>
      </c>
      <c r="C1270" s="2"/>
      <c r="D1270" s="2"/>
      <c r="E1270" s="143">
        <v>42389</v>
      </c>
    </row>
    <row r="1271" spans="1:5" ht="12.75" customHeight="1">
      <c r="A1271" s="2" t="s">
        <v>2814</v>
      </c>
      <c r="B1271" s="2" t="s">
        <v>2815</v>
      </c>
      <c r="C1271" s="2"/>
      <c r="D1271" s="2"/>
      <c r="E1271" s="143">
        <v>42389</v>
      </c>
    </row>
    <row r="1272" spans="1:5" ht="12.75" customHeight="1">
      <c r="A1272" s="2" t="s">
        <v>2816</v>
      </c>
      <c r="B1272" s="2" t="s">
        <v>2817</v>
      </c>
      <c r="C1272" s="2"/>
      <c r="D1272" s="2"/>
      <c r="E1272" s="143">
        <v>42389</v>
      </c>
    </row>
    <row r="1273" spans="1:5" ht="12.75" customHeight="1">
      <c r="A1273" s="2" t="s">
        <v>2818</v>
      </c>
      <c r="B1273" s="2" t="s">
        <v>2819</v>
      </c>
      <c r="C1273" s="2"/>
      <c r="D1273" s="2"/>
      <c r="E1273" s="143">
        <v>42389</v>
      </c>
    </row>
    <row r="1274" spans="1:5" ht="12.75" customHeight="1">
      <c r="A1274" s="2" t="s">
        <v>2820</v>
      </c>
      <c r="B1274" s="2" t="s">
        <v>2821</v>
      </c>
      <c r="C1274" s="2"/>
      <c r="D1274" s="2"/>
      <c r="E1274" s="143">
        <v>42389</v>
      </c>
    </row>
    <row r="1275" spans="1:5" ht="12.75" customHeight="1">
      <c r="A1275" s="2" t="s">
        <v>2822</v>
      </c>
      <c r="B1275" s="2" t="s">
        <v>2823</v>
      </c>
      <c r="C1275" s="2"/>
      <c r="D1275" s="2"/>
      <c r="E1275" s="143">
        <v>42389</v>
      </c>
    </row>
    <row r="1276" spans="1:5" ht="12.75" customHeight="1">
      <c r="A1276" s="2" t="s">
        <v>2824</v>
      </c>
      <c r="B1276" s="2" t="s">
        <v>2825</v>
      </c>
      <c r="C1276" s="2"/>
      <c r="D1276" s="2"/>
      <c r="E1276" s="143">
        <v>42389</v>
      </c>
    </row>
    <row r="1277" spans="1:5" ht="12.75" customHeight="1">
      <c r="A1277" s="2" t="s">
        <v>2826</v>
      </c>
      <c r="B1277" s="2" t="s">
        <v>2827</v>
      </c>
      <c r="C1277" s="2"/>
      <c r="D1277" s="2"/>
      <c r="E1277" s="143">
        <v>42389</v>
      </c>
    </row>
    <row r="1278" spans="1:5" ht="12.75" customHeight="1">
      <c r="A1278" s="2" t="s">
        <v>2828</v>
      </c>
      <c r="B1278" s="2" t="s">
        <v>2829</v>
      </c>
      <c r="C1278" s="2"/>
      <c r="D1278" s="2"/>
      <c r="E1278" s="143">
        <v>42389</v>
      </c>
    </row>
    <row r="1279" spans="1:5" ht="12.75" customHeight="1">
      <c r="A1279" s="2" t="s">
        <v>2830</v>
      </c>
      <c r="B1279" s="2" t="s">
        <v>2831</v>
      </c>
      <c r="C1279" s="2"/>
      <c r="D1279" s="2"/>
      <c r="E1279" s="143">
        <v>42389</v>
      </c>
    </row>
    <row r="1280" spans="1:5" ht="12.75" customHeight="1">
      <c r="A1280" s="2" t="s">
        <v>2832</v>
      </c>
      <c r="B1280" s="2" t="s">
        <v>2833</v>
      </c>
      <c r="C1280" s="2"/>
      <c r="D1280" s="2"/>
      <c r="E1280" s="143">
        <v>42389</v>
      </c>
    </row>
    <row r="1281" spans="1:5" ht="12.75" customHeight="1">
      <c r="A1281" s="2" t="s">
        <v>2834</v>
      </c>
      <c r="B1281" s="2" t="s">
        <v>2835</v>
      </c>
      <c r="C1281" s="2"/>
      <c r="D1281" s="2"/>
      <c r="E1281" s="143">
        <v>42389</v>
      </c>
    </row>
    <row r="1282" spans="1:5" ht="12.75" customHeight="1">
      <c r="A1282" s="2" t="s">
        <v>2836</v>
      </c>
      <c r="B1282" s="2" t="s">
        <v>2837</v>
      </c>
      <c r="C1282" s="2"/>
      <c r="D1282" s="2"/>
      <c r="E1282" s="143">
        <v>42389</v>
      </c>
    </row>
    <row r="1283" spans="1:5" ht="12.75" customHeight="1">
      <c r="A1283" s="2" t="s">
        <v>2838</v>
      </c>
      <c r="B1283" s="2" t="s">
        <v>2839</v>
      </c>
      <c r="C1283" s="2"/>
      <c r="D1283" s="2"/>
      <c r="E1283" s="143">
        <v>42389</v>
      </c>
    </row>
    <row r="1284" spans="1:5" ht="12.75" customHeight="1">
      <c r="A1284" s="2" t="s">
        <v>2840</v>
      </c>
      <c r="B1284" s="2" t="s">
        <v>2841</v>
      </c>
      <c r="C1284" s="2"/>
      <c r="D1284" s="2"/>
      <c r="E1284" s="143">
        <v>42389</v>
      </c>
    </row>
    <row r="1285" spans="1:5" ht="12.75" customHeight="1">
      <c r="A1285" s="2" t="s">
        <v>2842</v>
      </c>
      <c r="B1285" s="2" t="s">
        <v>2843</v>
      </c>
      <c r="C1285" s="2"/>
      <c r="D1285" s="2"/>
      <c r="E1285" s="143">
        <v>42389</v>
      </c>
    </row>
    <row r="1286" spans="1:5" ht="12.75" customHeight="1">
      <c r="A1286" s="2" t="s">
        <v>2844</v>
      </c>
      <c r="B1286" s="2" t="s">
        <v>2845</v>
      </c>
      <c r="C1286" s="2"/>
      <c r="D1286" s="2"/>
      <c r="E1286" s="143">
        <v>42389</v>
      </c>
    </row>
    <row r="1287" spans="1:5" ht="12.75" customHeight="1">
      <c r="A1287" s="2" t="s">
        <v>2846</v>
      </c>
      <c r="B1287" s="2" t="s">
        <v>2847</v>
      </c>
      <c r="C1287" s="2"/>
      <c r="D1287" s="2"/>
      <c r="E1287" s="143">
        <v>42389</v>
      </c>
    </row>
    <row r="1288" spans="1:5" ht="12.75" customHeight="1">
      <c r="A1288" s="2" t="s">
        <v>2848</v>
      </c>
      <c r="B1288" s="2" t="s">
        <v>2849</v>
      </c>
      <c r="C1288" s="2"/>
      <c r="D1288" s="2"/>
      <c r="E1288" s="143">
        <v>42389</v>
      </c>
    </row>
    <row r="1289" spans="1:5" ht="12.75" customHeight="1">
      <c r="A1289" s="2" t="s">
        <v>2850</v>
      </c>
      <c r="B1289" s="2" t="s">
        <v>2851</v>
      </c>
      <c r="C1289" s="2"/>
      <c r="D1289" s="2"/>
      <c r="E1289" s="143">
        <v>42389</v>
      </c>
    </row>
    <row r="1290" spans="1:5" ht="12.75" customHeight="1">
      <c r="A1290" s="2" t="s">
        <v>2852</v>
      </c>
      <c r="B1290" s="2" t="s">
        <v>2853</v>
      </c>
      <c r="C1290" s="2"/>
      <c r="D1290" s="2"/>
      <c r="E1290" s="143">
        <v>42389</v>
      </c>
    </row>
    <row r="1291" spans="1:5" ht="12.75" customHeight="1">
      <c r="A1291" s="2" t="s">
        <v>2854</v>
      </c>
      <c r="B1291" s="2" t="s">
        <v>2855</v>
      </c>
      <c r="C1291" s="2"/>
      <c r="D1291" s="2"/>
      <c r="E1291" s="143">
        <v>42389</v>
      </c>
    </row>
    <row r="1292" spans="1:5" ht="12.75" customHeight="1">
      <c r="A1292" s="2" t="s">
        <v>2856</v>
      </c>
      <c r="B1292" s="2" t="s">
        <v>2857</v>
      </c>
      <c r="C1292" s="2"/>
      <c r="D1292" s="2"/>
      <c r="E1292" s="143">
        <v>42389</v>
      </c>
    </row>
    <row r="1293" spans="1:5" ht="12.75" customHeight="1">
      <c r="A1293" s="2" t="s">
        <v>2858</v>
      </c>
      <c r="B1293" s="2" t="s">
        <v>2859</v>
      </c>
      <c r="C1293" s="2"/>
      <c r="D1293" s="2"/>
      <c r="E1293" s="143">
        <v>42389</v>
      </c>
    </row>
    <row r="1294" spans="1:5" ht="12.75" customHeight="1">
      <c r="A1294" s="2" t="s">
        <v>2860</v>
      </c>
      <c r="B1294" s="2" t="s">
        <v>2861</v>
      </c>
      <c r="C1294" s="2"/>
      <c r="D1294" s="2"/>
      <c r="E1294" s="143">
        <v>42389</v>
      </c>
    </row>
    <row r="1295" spans="1:5" ht="12.75" customHeight="1">
      <c r="A1295" s="2" t="s">
        <v>2862</v>
      </c>
      <c r="B1295" s="2" t="s">
        <v>2863</v>
      </c>
      <c r="C1295" s="2"/>
      <c r="D1295" s="2"/>
      <c r="E1295" s="143">
        <v>42389</v>
      </c>
    </row>
    <row r="1296" spans="1:5" ht="12.75" customHeight="1">
      <c r="A1296" s="2" t="s">
        <v>2864</v>
      </c>
      <c r="B1296" s="2" t="s">
        <v>2865</v>
      </c>
      <c r="C1296" s="2"/>
      <c r="D1296" s="2"/>
      <c r="E1296" s="143">
        <v>42389</v>
      </c>
    </row>
    <row r="1297" spans="1:5" ht="12.75" customHeight="1">
      <c r="A1297" s="2" t="s">
        <v>2866</v>
      </c>
      <c r="B1297" s="2" t="s">
        <v>2867</v>
      </c>
      <c r="C1297" s="2"/>
      <c r="D1297" s="2"/>
      <c r="E1297" s="143">
        <v>42389</v>
      </c>
    </row>
    <row r="1298" spans="1:5" ht="12.75" customHeight="1">
      <c r="A1298" s="2" t="s">
        <v>2868</v>
      </c>
      <c r="B1298" s="2" t="s">
        <v>2869</v>
      </c>
      <c r="C1298" s="2"/>
      <c r="D1298" s="2"/>
      <c r="E1298" s="143">
        <v>42389</v>
      </c>
    </row>
    <row r="1299" spans="1:5" ht="12.75" customHeight="1">
      <c r="A1299" s="2" t="s">
        <v>2870</v>
      </c>
      <c r="B1299" s="2" t="s">
        <v>2871</v>
      </c>
      <c r="C1299" s="2"/>
      <c r="D1299" s="2"/>
      <c r="E1299" s="143">
        <v>42389</v>
      </c>
    </row>
    <row r="1300" spans="1:5" ht="12.75" customHeight="1">
      <c r="A1300" s="2" t="s">
        <v>2872</v>
      </c>
      <c r="B1300" s="2" t="s">
        <v>2873</v>
      </c>
      <c r="C1300" s="2"/>
      <c r="D1300" s="2"/>
      <c r="E1300" s="143">
        <v>42389</v>
      </c>
    </row>
    <row r="1301" spans="1:5" ht="12.75" customHeight="1">
      <c r="A1301" s="2" t="s">
        <v>2874</v>
      </c>
      <c r="B1301" s="2" t="s">
        <v>2875</v>
      </c>
      <c r="C1301" s="2"/>
      <c r="D1301" s="2"/>
      <c r="E1301" s="143">
        <v>42389</v>
      </c>
    </row>
    <row r="1302" spans="1:5" ht="12.75" customHeight="1">
      <c r="A1302" s="2" t="s">
        <v>2876</v>
      </c>
      <c r="B1302" s="2" t="s">
        <v>2877</v>
      </c>
      <c r="C1302" s="2"/>
      <c r="D1302" s="2"/>
      <c r="E1302" s="143">
        <v>42389</v>
      </c>
    </row>
    <row r="1303" spans="1:5" ht="12.75" customHeight="1">
      <c r="A1303" s="2" t="s">
        <v>2878</v>
      </c>
      <c r="B1303" s="2" t="s">
        <v>2879</v>
      </c>
      <c r="C1303" s="2"/>
      <c r="D1303" s="2"/>
      <c r="E1303" s="143">
        <v>42389</v>
      </c>
    </row>
    <row r="1304" spans="1:5" ht="12.75" customHeight="1">
      <c r="A1304" s="2" t="s">
        <v>2880</v>
      </c>
      <c r="B1304" s="2" t="s">
        <v>2881</v>
      </c>
      <c r="C1304" s="2"/>
      <c r="D1304" s="2"/>
      <c r="E1304" s="143">
        <v>42536</v>
      </c>
    </row>
    <row r="1305" spans="1:5" ht="12.75" customHeight="1">
      <c r="A1305" s="2" t="s">
        <v>2882</v>
      </c>
      <c r="B1305" s="2" t="s">
        <v>2883</v>
      </c>
      <c r="C1305" s="2"/>
      <c r="D1305" s="2"/>
      <c r="E1305" s="143">
        <v>42536</v>
      </c>
    </row>
    <row r="1306" spans="1:5" ht="12.75" customHeight="1">
      <c r="A1306" s="2" t="s">
        <v>2884</v>
      </c>
      <c r="B1306" s="2" t="s">
        <v>2885</v>
      </c>
      <c r="C1306" s="2"/>
      <c r="D1306" s="2"/>
      <c r="E1306" s="143">
        <v>42536</v>
      </c>
    </row>
    <row r="1307" spans="1:5" ht="12.75" customHeight="1">
      <c r="A1307" s="2" t="s">
        <v>2886</v>
      </c>
      <c r="B1307" s="2" t="s">
        <v>2887</v>
      </c>
      <c r="C1307" s="2"/>
      <c r="D1307" s="2"/>
      <c r="E1307" s="143">
        <v>42536</v>
      </c>
    </row>
    <row r="1308" spans="1:5" ht="12.75" customHeight="1">
      <c r="A1308" s="2" t="s">
        <v>2888</v>
      </c>
      <c r="B1308" s="2" t="s">
        <v>2889</v>
      </c>
      <c r="C1308" s="2"/>
      <c r="D1308" s="2"/>
      <c r="E1308" s="143">
        <v>42536</v>
      </c>
    </row>
    <row r="1309" spans="1:5" ht="12.75" customHeight="1">
      <c r="A1309" s="2" t="s">
        <v>2890</v>
      </c>
      <c r="B1309" s="2" t="s">
        <v>2891</v>
      </c>
      <c r="C1309" s="2"/>
      <c r="D1309" s="2"/>
      <c r="E1309" s="143">
        <v>42536</v>
      </c>
    </row>
    <row r="1310" spans="1:5" ht="12.75" customHeight="1">
      <c r="A1310" s="2" t="s">
        <v>2892</v>
      </c>
      <c r="B1310" s="2" t="s">
        <v>2893</v>
      </c>
      <c r="C1310" s="2"/>
      <c r="D1310" s="2"/>
      <c r="E1310" s="143">
        <v>42536</v>
      </c>
    </row>
    <row r="1311" spans="1:5" ht="12.75" customHeight="1">
      <c r="A1311" s="2" t="s">
        <v>2894</v>
      </c>
      <c r="B1311" s="2" t="s">
        <v>2895</v>
      </c>
      <c r="C1311" s="2"/>
      <c r="D1311" s="2"/>
      <c r="E1311" s="143">
        <v>42536</v>
      </c>
    </row>
    <row r="1312" spans="1:5" ht="12.75" customHeight="1">
      <c r="A1312" s="2" t="s">
        <v>2896</v>
      </c>
      <c r="B1312" s="2" t="s">
        <v>2897</v>
      </c>
      <c r="C1312" s="2"/>
      <c r="D1312" s="2"/>
      <c r="E1312" s="143">
        <v>42536</v>
      </c>
    </row>
    <row r="1313" spans="1:5" ht="12.75" customHeight="1">
      <c r="A1313" s="2" t="s">
        <v>2898</v>
      </c>
      <c r="B1313" s="2" t="s">
        <v>2899</v>
      </c>
      <c r="C1313" s="2"/>
      <c r="D1313" s="2"/>
      <c r="E1313" s="143">
        <v>42536</v>
      </c>
    </row>
    <row r="1314" spans="1:5" ht="12.75" customHeight="1">
      <c r="A1314" s="2" t="s">
        <v>2900</v>
      </c>
      <c r="B1314" s="2" t="s">
        <v>2901</v>
      </c>
      <c r="C1314" s="2"/>
      <c r="D1314" s="2"/>
      <c r="E1314" s="143">
        <v>42536</v>
      </c>
    </row>
    <row r="1315" spans="1:5" ht="12.75" customHeight="1">
      <c r="A1315" s="2" t="s">
        <v>2902</v>
      </c>
      <c r="B1315" s="2" t="s">
        <v>2903</v>
      </c>
      <c r="C1315" s="2"/>
      <c r="D1315" s="2"/>
      <c r="E1315" s="143">
        <v>42536</v>
      </c>
    </row>
    <row r="1316" spans="1:5" ht="12.75" customHeight="1">
      <c r="A1316" s="2" t="s">
        <v>2904</v>
      </c>
      <c r="B1316" s="2" t="s">
        <v>2905</v>
      </c>
      <c r="C1316" s="2"/>
      <c r="D1316" s="2"/>
      <c r="E1316" s="143">
        <v>42541</v>
      </c>
    </row>
    <row r="1317" spans="1:5" ht="12.75" customHeight="1">
      <c r="A1317" s="2" t="s">
        <v>2906</v>
      </c>
      <c r="B1317" s="2" t="s">
        <v>2907</v>
      </c>
      <c r="C1317" s="2"/>
      <c r="D1317" s="2"/>
      <c r="E1317" s="143">
        <v>42541</v>
      </c>
    </row>
    <row r="1318" spans="1:5" ht="12.75" customHeight="1">
      <c r="A1318" s="2" t="s">
        <v>2908</v>
      </c>
      <c r="B1318" s="2" t="s">
        <v>2909</v>
      </c>
      <c r="C1318" s="2"/>
      <c r="D1318" s="2"/>
      <c r="E1318" s="143">
        <v>42543</v>
      </c>
    </row>
    <row r="1319" spans="1:5" ht="12.75" customHeight="1">
      <c r="A1319" s="2" t="s">
        <v>2910</v>
      </c>
      <c r="B1319" s="2" t="s">
        <v>2911</v>
      </c>
      <c r="C1319" s="2"/>
      <c r="D1319" s="2"/>
      <c r="E1319" s="143">
        <v>42544</v>
      </c>
    </row>
    <row r="1320" spans="1:5" ht="12.75" customHeight="1">
      <c r="A1320" s="2" t="s">
        <v>2912</v>
      </c>
      <c r="B1320" s="2" t="s">
        <v>206</v>
      </c>
      <c r="C1320" s="2"/>
      <c r="D1320" s="2"/>
      <c r="E1320" s="143">
        <v>42544</v>
      </c>
    </row>
    <row r="1321" spans="1:5" ht="12.75" customHeight="1">
      <c r="A1321" s="2" t="s">
        <v>2913</v>
      </c>
      <c r="B1321" s="2" t="s">
        <v>2914</v>
      </c>
      <c r="C1321" s="2"/>
      <c r="D1321" s="2"/>
      <c r="E1321" s="143">
        <v>42544</v>
      </c>
    </row>
    <row r="1322" spans="1:5" ht="12.75" customHeight="1">
      <c r="A1322" s="2" t="s">
        <v>2915</v>
      </c>
      <c r="B1322" s="2" t="s">
        <v>2916</v>
      </c>
      <c r="C1322" s="2"/>
      <c r="D1322" s="2"/>
      <c r="E1322" s="143">
        <v>42544</v>
      </c>
    </row>
    <row r="1323" spans="1:5" ht="12.75" customHeight="1">
      <c r="A1323" s="2" t="s">
        <v>2917</v>
      </c>
      <c r="B1323" s="2" t="s">
        <v>2918</v>
      </c>
      <c r="C1323" s="2"/>
      <c r="D1323" s="2"/>
      <c r="E1323" s="143">
        <v>42544</v>
      </c>
    </row>
    <row r="1324" spans="1:5" ht="12.75" customHeight="1">
      <c r="A1324" s="2" t="s">
        <v>2919</v>
      </c>
      <c r="B1324" s="2" t="s">
        <v>2920</v>
      </c>
      <c r="C1324" s="2"/>
      <c r="D1324" s="2"/>
      <c r="E1324" s="143">
        <v>42544</v>
      </c>
    </row>
    <row r="1325" spans="1:5" ht="12.75" customHeight="1">
      <c r="A1325" s="2" t="s">
        <v>2921</v>
      </c>
      <c r="B1325" s="2" t="s">
        <v>2922</v>
      </c>
      <c r="C1325" s="2"/>
      <c r="D1325" s="2"/>
      <c r="E1325" s="143">
        <v>42544</v>
      </c>
    </row>
    <row r="1326" spans="1:5" ht="12.75" customHeight="1">
      <c r="A1326" s="2" t="s">
        <v>2923</v>
      </c>
      <c r="B1326" s="2" t="s">
        <v>2924</v>
      </c>
      <c r="C1326" s="2"/>
      <c r="D1326" s="2"/>
      <c r="E1326" s="143">
        <v>42544</v>
      </c>
    </row>
    <row r="1327" spans="1:5" ht="12.75" customHeight="1">
      <c r="A1327" s="2" t="s">
        <v>2925</v>
      </c>
      <c r="B1327" s="2" t="s">
        <v>2926</v>
      </c>
      <c r="C1327" s="2"/>
      <c r="D1327" s="2"/>
      <c r="E1327" s="143">
        <v>42544</v>
      </c>
    </row>
    <row r="1328" spans="1:5" ht="12.75" customHeight="1">
      <c r="A1328" s="2" t="s">
        <v>2927</v>
      </c>
      <c r="B1328" s="2" t="s">
        <v>2928</v>
      </c>
      <c r="C1328" s="2"/>
      <c r="D1328" s="2"/>
      <c r="E1328" s="143">
        <v>42545</v>
      </c>
    </row>
    <row r="1329" spans="1:5" ht="12.75" customHeight="1">
      <c r="A1329" s="2" t="s">
        <v>2929</v>
      </c>
      <c r="B1329" s="2" t="s">
        <v>2930</v>
      </c>
      <c r="C1329" s="2"/>
      <c r="D1329" s="2"/>
      <c r="E1329" s="143">
        <v>42545</v>
      </c>
    </row>
    <row r="1330" spans="1:5" ht="12.75" customHeight="1">
      <c r="A1330" s="2" t="s">
        <v>2931</v>
      </c>
      <c r="B1330" s="2" t="s">
        <v>2932</v>
      </c>
      <c r="C1330" s="2"/>
      <c r="D1330" s="2"/>
      <c r="E1330" s="143">
        <v>42550</v>
      </c>
    </row>
    <row r="1331" spans="1:5" ht="12.75" customHeight="1">
      <c r="A1331" s="2" t="s">
        <v>2933</v>
      </c>
      <c r="B1331" s="2" t="s">
        <v>2934</v>
      </c>
      <c r="C1331" s="2"/>
      <c r="D1331" s="2"/>
      <c r="E1331" s="143">
        <v>42550</v>
      </c>
    </row>
    <row r="1332" spans="1:5" ht="12.75" customHeight="1">
      <c r="A1332" s="2" t="s">
        <v>2935</v>
      </c>
      <c r="B1332" s="2" t="s">
        <v>2936</v>
      </c>
      <c r="C1332" s="2"/>
      <c r="D1332" s="2"/>
      <c r="E1332" s="143">
        <v>42550</v>
      </c>
    </row>
    <row r="1333" spans="1:5" ht="12.75" customHeight="1">
      <c r="A1333" s="2" t="s">
        <v>2937</v>
      </c>
      <c r="B1333" s="2" t="s">
        <v>2938</v>
      </c>
      <c r="C1333" s="2"/>
      <c r="D1333" s="2"/>
      <c r="E1333" s="143">
        <v>42550</v>
      </c>
    </row>
    <row r="1334" spans="1:5" ht="12.75" customHeight="1">
      <c r="A1334" s="2" t="s">
        <v>2939</v>
      </c>
      <c r="B1334" s="2" t="s">
        <v>2940</v>
      </c>
      <c r="C1334" s="2"/>
      <c r="D1334" s="2"/>
      <c r="E1334" s="143">
        <v>42550</v>
      </c>
    </row>
    <row r="1335" spans="1:5" ht="12.75" customHeight="1">
      <c r="A1335" s="2" t="s">
        <v>2941</v>
      </c>
      <c r="B1335" s="2" t="s">
        <v>2942</v>
      </c>
      <c r="C1335" s="2"/>
      <c r="D1335" s="2"/>
      <c r="E1335" s="143">
        <v>42556</v>
      </c>
    </row>
    <row r="1336" spans="1:5" ht="12.75" customHeight="1">
      <c r="A1336" s="2" t="s">
        <v>2943</v>
      </c>
      <c r="B1336" s="2" t="s">
        <v>2944</v>
      </c>
      <c r="C1336" s="2"/>
      <c r="D1336" s="2"/>
      <c r="E1336" s="143">
        <v>42556</v>
      </c>
    </row>
    <row r="1337" spans="1:5" ht="12.75" customHeight="1">
      <c r="A1337" s="2" t="s">
        <v>2945</v>
      </c>
      <c r="B1337" s="2" t="s">
        <v>2946</v>
      </c>
      <c r="C1337" s="2"/>
      <c r="D1337" s="2"/>
      <c r="E1337" s="143">
        <v>42556</v>
      </c>
    </row>
    <row r="1338" spans="1:5" ht="12.75" customHeight="1">
      <c r="A1338" s="2" t="s">
        <v>2947</v>
      </c>
      <c r="B1338" s="2" t="s">
        <v>2948</v>
      </c>
      <c r="C1338" s="2"/>
      <c r="D1338" s="2"/>
      <c r="E1338" s="143">
        <v>42556</v>
      </c>
    </row>
    <row r="1339" spans="1:5" ht="12.75" customHeight="1">
      <c r="A1339" s="2" t="s">
        <v>2949</v>
      </c>
      <c r="B1339" s="2" t="s">
        <v>2950</v>
      </c>
      <c r="C1339" s="2"/>
      <c r="D1339" s="2"/>
      <c r="E1339" s="143">
        <v>42556</v>
      </c>
    </row>
    <row r="1340" spans="1:5" ht="12.75" customHeight="1">
      <c r="A1340" s="2" t="s">
        <v>2951</v>
      </c>
      <c r="B1340" s="2" t="s">
        <v>2952</v>
      </c>
      <c r="C1340" s="2"/>
      <c r="D1340" s="2"/>
      <c r="E1340" s="143">
        <v>42556</v>
      </c>
    </row>
    <row r="1341" spans="1:5" ht="12.75" customHeight="1">
      <c r="A1341" s="2" t="s">
        <v>2953</v>
      </c>
      <c r="B1341" s="2" t="s">
        <v>2954</v>
      </c>
      <c r="C1341" s="2"/>
      <c r="D1341" s="2"/>
      <c r="E1341" s="143">
        <v>42556</v>
      </c>
    </row>
    <row r="1342" spans="1:5" ht="12.75" customHeight="1">
      <c r="A1342" s="2" t="s">
        <v>2955</v>
      </c>
      <c r="B1342" s="2" t="s">
        <v>2956</v>
      </c>
      <c r="C1342" s="2"/>
      <c r="D1342" s="2"/>
      <c r="E1342" s="143">
        <v>42556</v>
      </c>
    </row>
    <row r="1343" spans="1:5" ht="12.75" customHeight="1">
      <c r="A1343" s="2" t="s">
        <v>2957</v>
      </c>
      <c r="B1343" s="2" t="s">
        <v>2958</v>
      </c>
      <c r="C1343" s="2"/>
      <c r="D1343" s="2"/>
      <c r="E1343" s="143">
        <v>42556</v>
      </c>
    </row>
    <row r="1344" spans="1:5" ht="12.75" customHeight="1">
      <c r="A1344" s="2" t="s">
        <v>2959</v>
      </c>
      <c r="B1344" s="2" t="s">
        <v>2960</v>
      </c>
      <c r="C1344" s="2"/>
      <c r="D1344" s="2"/>
      <c r="E1344" s="143">
        <v>42556</v>
      </c>
    </row>
    <row r="1345" spans="1:5" ht="12.75" customHeight="1">
      <c r="A1345" s="2" t="s">
        <v>2961</v>
      </c>
      <c r="B1345" s="2" t="s">
        <v>2962</v>
      </c>
      <c r="C1345" s="2"/>
      <c r="D1345" s="2"/>
      <c r="E1345" s="143">
        <v>42556</v>
      </c>
    </row>
    <row r="1346" spans="1:5" ht="12.75" customHeight="1">
      <c r="A1346" s="2" t="s">
        <v>2963</v>
      </c>
      <c r="B1346" s="2" t="s">
        <v>2964</v>
      </c>
      <c r="C1346" s="2"/>
      <c r="D1346" s="2"/>
      <c r="E1346" s="143">
        <v>42556</v>
      </c>
    </row>
    <row r="1347" spans="1:5" ht="12.75" customHeight="1">
      <c r="A1347" s="2" t="s">
        <v>2965</v>
      </c>
      <c r="B1347" s="2" t="s">
        <v>2966</v>
      </c>
      <c r="C1347" s="2"/>
      <c r="D1347" s="2"/>
      <c r="E1347" s="143">
        <v>42465</v>
      </c>
    </row>
    <row r="1348" spans="1:5" ht="12.75" customHeight="1">
      <c r="A1348" s="2" t="s">
        <v>2967</v>
      </c>
      <c r="B1348" s="2" t="s">
        <v>2968</v>
      </c>
      <c r="C1348" s="2"/>
      <c r="D1348" s="2"/>
      <c r="E1348" s="143">
        <v>42465</v>
      </c>
    </row>
    <row r="1349" spans="1:5" ht="12.75" customHeight="1">
      <c r="A1349" s="2" t="s">
        <v>2969</v>
      </c>
      <c r="B1349" s="2" t="s">
        <v>2970</v>
      </c>
      <c r="C1349" s="2"/>
      <c r="D1349" s="2"/>
      <c r="E1349" s="143">
        <v>42465</v>
      </c>
    </row>
    <row r="1350" spans="1:5" ht="12.75" customHeight="1">
      <c r="A1350" s="2" t="s">
        <v>50</v>
      </c>
      <c r="B1350" s="2" t="s">
        <v>2971</v>
      </c>
      <c r="C1350" s="2"/>
      <c r="D1350" s="2"/>
      <c r="E1350" s="143">
        <v>42465</v>
      </c>
    </row>
    <row r="1351" spans="1:5" ht="12.75" customHeight="1">
      <c r="A1351" s="2" t="s">
        <v>2972</v>
      </c>
      <c r="B1351" s="2" t="s">
        <v>2973</v>
      </c>
      <c r="C1351" s="2"/>
      <c r="D1351" s="2"/>
      <c r="E1351" s="143">
        <v>42465</v>
      </c>
    </row>
    <row r="1352" spans="1:5" ht="12.75" customHeight="1">
      <c r="A1352" s="2" t="s">
        <v>2974</v>
      </c>
      <c r="B1352" s="2" t="s">
        <v>2975</v>
      </c>
      <c r="C1352" s="2"/>
      <c r="D1352" s="2"/>
      <c r="E1352" s="143">
        <v>42465</v>
      </c>
    </row>
    <row r="1353" spans="1:5" ht="12.75" customHeight="1">
      <c r="A1353" s="2" t="s">
        <v>2976</v>
      </c>
      <c r="B1353" s="2" t="s">
        <v>2977</v>
      </c>
      <c r="C1353" s="2"/>
      <c r="D1353" s="2"/>
      <c r="E1353" s="143">
        <v>42465</v>
      </c>
    </row>
    <row r="1354" spans="1:5" ht="12.75" customHeight="1">
      <c r="A1354" s="2" t="s">
        <v>2978</v>
      </c>
      <c r="B1354" s="2" t="s">
        <v>2979</v>
      </c>
      <c r="C1354" s="2"/>
      <c r="D1354" s="2"/>
      <c r="E1354" s="143">
        <v>41887</v>
      </c>
    </row>
    <row r="1355" spans="1:5" ht="12.75" customHeight="1">
      <c r="A1355" s="2" t="s">
        <v>2980</v>
      </c>
      <c r="B1355" s="2" t="s">
        <v>2981</v>
      </c>
      <c r="C1355" s="2" t="s">
        <v>1280</v>
      </c>
      <c r="D1355" s="2"/>
    </row>
    <row r="1356" spans="1:5" ht="12.75" customHeight="1">
      <c r="A1356" s="2" t="s">
        <v>2982</v>
      </c>
      <c r="B1356" s="2" t="s">
        <v>2983</v>
      </c>
      <c r="C1356" s="2"/>
      <c r="D1356" s="2"/>
    </row>
    <row r="1357" spans="1:5" ht="12.75" customHeight="1">
      <c r="A1357" s="2" t="s">
        <v>2984</v>
      </c>
      <c r="B1357" s="2" t="s">
        <v>2985</v>
      </c>
      <c r="C1357" s="2"/>
      <c r="D1357" s="2"/>
    </row>
    <row r="1358" spans="1:5" ht="12.75" customHeight="1">
      <c r="A1358" s="2" t="s">
        <v>2986</v>
      </c>
      <c r="B1358" s="2" t="s">
        <v>2987</v>
      </c>
      <c r="C1358" s="2"/>
      <c r="D1358" s="2"/>
    </row>
    <row r="1359" spans="1:5" ht="12.75" customHeight="1">
      <c r="A1359" s="2" t="s">
        <v>2988</v>
      </c>
      <c r="B1359" s="2" t="s">
        <v>2989</v>
      </c>
      <c r="C1359" s="2"/>
      <c r="D1359" s="2"/>
    </row>
    <row r="1360" spans="1:5" ht="12.75" customHeight="1">
      <c r="A1360" s="2" t="s">
        <v>2990</v>
      </c>
      <c r="B1360" s="2" t="s">
        <v>2991</v>
      </c>
      <c r="C1360" s="2"/>
      <c r="D1360" s="2"/>
    </row>
    <row r="1361" spans="1:4" ht="12.75" customHeight="1">
      <c r="A1361" s="2" t="s">
        <v>2992</v>
      </c>
      <c r="B1361" s="2" t="s">
        <v>2993</v>
      </c>
      <c r="C1361" s="2"/>
      <c r="D1361" s="2"/>
    </row>
    <row r="1362" spans="1:4" ht="12.75" customHeight="1">
      <c r="A1362" s="2" t="s">
        <v>2994</v>
      </c>
      <c r="B1362" s="2" t="s">
        <v>2478</v>
      </c>
      <c r="C1362" s="2"/>
      <c r="D1362" s="2"/>
    </row>
    <row r="1363" spans="1:4" ht="12.75" customHeight="1">
      <c r="A1363" s="2" t="s">
        <v>2995</v>
      </c>
      <c r="B1363" s="2" t="s">
        <v>2480</v>
      </c>
      <c r="C1363" s="2"/>
      <c r="D1363" s="2"/>
    </row>
    <row r="1364" spans="1:4" ht="12.75" customHeight="1">
      <c r="A1364" s="2" t="s">
        <v>2996</v>
      </c>
      <c r="B1364" s="2" t="s">
        <v>2997</v>
      </c>
      <c r="C1364" s="2"/>
      <c r="D1364" s="2"/>
    </row>
    <row r="1365" spans="1:4" ht="12.75" customHeight="1">
      <c r="A1365" s="2" t="s">
        <v>2998</v>
      </c>
      <c r="B1365" s="2" t="s">
        <v>2999</v>
      </c>
      <c r="C1365" s="2"/>
      <c r="D1365" s="2"/>
    </row>
    <row r="1366" spans="1:4" ht="12.75" customHeight="1">
      <c r="A1366" s="2" t="s">
        <v>3000</v>
      </c>
      <c r="B1366" s="2" t="s">
        <v>3001</v>
      </c>
      <c r="C1366" s="2"/>
      <c r="D1366" s="2"/>
    </row>
    <row r="1367" spans="1:4" ht="12.75" customHeight="1">
      <c r="A1367" s="2" t="s">
        <v>3002</v>
      </c>
      <c r="B1367" s="2" t="s">
        <v>3003</v>
      </c>
      <c r="C1367" s="2"/>
      <c r="D1367" s="2"/>
    </row>
    <row r="1368" spans="1:4" ht="12.75" customHeight="1">
      <c r="A1368" s="2" t="s">
        <v>3004</v>
      </c>
      <c r="B1368" s="2" t="s">
        <v>3005</v>
      </c>
      <c r="C1368" s="2"/>
      <c r="D1368" s="2"/>
    </row>
    <row r="1369" spans="1:4" ht="12.75" customHeight="1">
      <c r="A1369" s="2" t="s">
        <v>3006</v>
      </c>
      <c r="B1369" s="2" t="s">
        <v>3007</v>
      </c>
      <c r="C1369" s="2"/>
      <c r="D1369" s="2"/>
    </row>
    <row r="1370" spans="1:4" ht="12.75" customHeight="1">
      <c r="A1370" s="2" t="s">
        <v>3008</v>
      </c>
      <c r="B1370" s="2" t="s">
        <v>3009</v>
      </c>
      <c r="C1370" s="2"/>
      <c r="D1370" s="2"/>
    </row>
    <row r="1371" spans="1:4" ht="12.75" customHeight="1">
      <c r="A1371" s="2" t="s">
        <v>3010</v>
      </c>
      <c r="B1371" s="2" t="s">
        <v>3011</v>
      </c>
      <c r="C1371" s="2"/>
      <c r="D1371" s="2"/>
    </row>
    <row r="1372" spans="1:4" ht="12.75" customHeight="1">
      <c r="A1372" s="2" t="s">
        <v>3012</v>
      </c>
      <c r="B1372" s="2" t="s">
        <v>3013</v>
      </c>
      <c r="C1372" s="2"/>
      <c r="D1372" s="2"/>
    </row>
    <row r="1373" spans="1:4" ht="12.75" customHeight="1">
      <c r="A1373" s="2" t="s">
        <v>3014</v>
      </c>
      <c r="B1373" s="2" t="s">
        <v>3015</v>
      </c>
      <c r="C1373" s="2"/>
      <c r="D1373" s="2"/>
    </row>
    <row r="1374" spans="1:4" ht="12.75" customHeight="1">
      <c r="A1374" s="2" t="s">
        <v>3016</v>
      </c>
      <c r="B1374" s="2" t="s">
        <v>3017</v>
      </c>
      <c r="C1374" s="2"/>
      <c r="D1374" s="2"/>
    </row>
    <row r="1375" spans="1:4" ht="12.75" customHeight="1">
      <c r="A1375" s="2" t="s">
        <v>3018</v>
      </c>
      <c r="B1375" s="2" t="s">
        <v>3019</v>
      </c>
      <c r="C1375" s="2"/>
      <c r="D1375" s="2"/>
    </row>
    <row r="1376" spans="1:4" ht="12.75" customHeight="1">
      <c r="A1376" s="2" t="s">
        <v>3020</v>
      </c>
      <c r="B1376" s="2" t="s">
        <v>3021</v>
      </c>
      <c r="C1376" s="2"/>
      <c r="D1376" s="2"/>
    </row>
    <row r="1377" spans="1:5" ht="12.75" customHeight="1">
      <c r="A1377" s="2" t="s">
        <v>3022</v>
      </c>
      <c r="B1377" s="2" t="s">
        <v>3023</v>
      </c>
      <c r="C1377" s="2"/>
      <c r="D1377" s="2"/>
    </row>
    <row r="1378" spans="1:5" ht="12.75" customHeight="1">
      <c r="A1378" s="2" t="s">
        <v>3024</v>
      </c>
      <c r="B1378" s="2" t="s">
        <v>3025</v>
      </c>
      <c r="C1378" s="2"/>
      <c r="D1378" s="2"/>
    </row>
    <row r="1379" spans="1:5" ht="12.75" customHeight="1">
      <c r="A1379" s="2" t="s">
        <v>3026</v>
      </c>
      <c r="B1379" s="2" t="s">
        <v>3027</v>
      </c>
      <c r="C1379" s="2"/>
      <c r="D1379" s="2"/>
    </row>
    <row r="1380" spans="1:5" ht="12.75" customHeight="1">
      <c r="A1380" s="2" t="s">
        <v>3028</v>
      </c>
      <c r="B1380" s="2" t="s">
        <v>3029</v>
      </c>
      <c r="C1380" s="2"/>
      <c r="D1380" s="2"/>
    </row>
    <row r="1381" spans="1:5" ht="12.75" customHeight="1">
      <c r="A1381" s="2" t="s">
        <v>3030</v>
      </c>
      <c r="B1381" s="2" t="s">
        <v>3031</v>
      </c>
      <c r="C1381" s="2"/>
      <c r="D1381" s="2"/>
      <c r="E1381" s="2"/>
    </row>
    <row r="1382" spans="1:5" ht="12.75" customHeight="1">
      <c r="A1382" s="2" t="s">
        <v>3032</v>
      </c>
      <c r="B1382" s="2" t="s">
        <v>3033</v>
      </c>
      <c r="C1382" s="2"/>
      <c r="D1382" s="2"/>
      <c r="E1382" s="2"/>
    </row>
    <row r="1383" spans="1:5" ht="12.75" customHeight="1">
      <c r="A1383" s="2" t="s">
        <v>3034</v>
      </c>
      <c r="B1383" s="2" t="s">
        <v>3035</v>
      </c>
      <c r="C1383" s="2"/>
      <c r="D1383" s="2"/>
      <c r="E1383" s="2"/>
    </row>
    <row r="1384" spans="1:5" ht="12.75" customHeight="1">
      <c r="A1384" s="2" t="s">
        <v>3036</v>
      </c>
      <c r="B1384" s="2" t="s">
        <v>3037</v>
      </c>
      <c r="C1384" s="2"/>
      <c r="D1384" s="2"/>
      <c r="E1384" s="2"/>
    </row>
    <row r="1385" spans="1:5" ht="12.75" customHeight="1">
      <c r="A1385" s="2" t="s">
        <v>3038</v>
      </c>
      <c r="B1385" s="2" t="s">
        <v>3039</v>
      </c>
      <c r="C1385" s="2"/>
      <c r="D1385" s="2"/>
      <c r="E1385" s="2"/>
    </row>
    <row r="1386" spans="1:5" ht="12.75" customHeight="1">
      <c r="A1386" s="2" t="s">
        <v>3040</v>
      </c>
      <c r="B1386" s="2" t="s">
        <v>3041</v>
      </c>
      <c r="C1386" s="2"/>
      <c r="D1386" s="2"/>
      <c r="E1386" s="2"/>
    </row>
    <row r="1387" spans="1:5" ht="12.75" customHeight="1">
      <c r="A1387" s="2" t="s">
        <v>3042</v>
      </c>
      <c r="B1387" s="2" t="s">
        <v>3043</v>
      </c>
      <c r="C1387" s="2"/>
      <c r="D1387" s="2"/>
      <c r="E1387" s="2"/>
    </row>
    <row r="1388" spans="1:5" ht="12.75" customHeight="1">
      <c r="A1388" s="2" t="s">
        <v>3044</v>
      </c>
      <c r="B1388" s="2" t="s">
        <v>3045</v>
      </c>
      <c r="C1388" s="2"/>
      <c r="D1388" s="2"/>
      <c r="E1388" s="2"/>
    </row>
    <row r="1389" spans="1:5" ht="12.75" customHeight="1">
      <c r="A1389" s="2" t="s">
        <v>3046</v>
      </c>
      <c r="B1389" s="2" t="s">
        <v>3047</v>
      </c>
      <c r="C1389" s="2"/>
      <c r="D1389" s="2"/>
      <c r="E1389" s="2"/>
    </row>
    <row r="1390" spans="1:5" ht="12.75" customHeight="1">
      <c r="A1390" s="2" t="s">
        <v>3048</v>
      </c>
      <c r="B1390" s="2" t="s">
        <v>3049</v>
      </c>
      <c r="C1390" s="2"/>
      <c r="D1390" s="2"/>
      <c r="E1390" s="2"/>
    </row>
    <row r="1391" spans="1:5" ht="12.75" customHeight="1">
      <c r="A1391" s="2" t="s">
        <v>3050</v>
      </c>
      <c r="B1391" s="2" t="s">
        <v>3051</v>
      </c>
      <c r="C1391" s="2"/>
      <c r="D1391" s="2"/>
      <c r="E1391" s="2"/>
    </row>
    <row r="1392" spans="1:5" ht="12.75" customHeight="1">
      <c r="A1392" s="2" t="s">
        <v>3052</v>
      </c>
      <c r="B1392" s="2" t="s">
        <v>3053</v>
      </c>
      <c r="C1392" s="2"/>
      <c r="D1392" s="2"/>
      <c r="E1392" s="2"/>
    </row>
    <row r="1393" spans="1:5" ht="12.75" customHeight="1">
      <c r="A1393" s="2" t="s">
        <v>3054</v>
      </c>
      <c r="B1393" s="2" t="s">
        <v>3055</v>
      </c>
      <c r="C1393" s="2"/>
      <c r="D1393" s="2"/>
      <c r="E1393" s="2"/>
    </row>
    <row r="1394" spans="1:5" ht="12.75" customHeight="1">
      <c r="A1394" s="2" t="s">
        <v>3056</v>
      </c>
      <c r="B1394" s="2" t="s">
        <v>3057</v>
      </c>
      <c r="C1394" s="2"/>
      <c r="D1394" s="2"/>
      <c r="E1394" s="2"/>
    </row>
    <row r="1395" spans="1:5" ht="12.75" customHeight="1">
      <c r="A1395" s="2" t="s">
        <v>3058</v>
      </c>
      <c r="B1395" s="2" t="s">
        <v>3059</v>
      </c>
      <c r="C1395" s="2"/>
      <c r="D1395" s="2"/>
      <c r="E1395" s="2"/>
    </row>
    <row r="1396" spans="1:5" ht="12.75" customHeight="1">
      <c r="A1396" s="2" t="s">
        <v>3060</v>
      </c>
      <c r="B1396" s="2" t="s">
        <v>3061</v>
      </c>
      <c r="C1396" s="2"/>
      <c r="D1396" s="2"/>
      <c r="E1396" s="2"/>
    </row>
    <row r="1397" spans="1:5" ht="12.75" customHeight="1">
      <c r="A1397" s="2" t="s">
        <v>3062</v>
      </c>
      <c r="B1397" s="2" t="s">
        <v>3063</v>
      </c>
      <c r="C1397" s="2"/>
      <c r="D1397" s="2"/>
      <c r="E1397" s="2"/>
    </row>
    <row r="1398" spans="1:5" ht="12.75" customHeight="1">
      <c r="A1398" s="2" t="s">
        <v>3064</v>
      </c>
      <c r="B1398" s="2" t="s">
        <v>3065</v>
      </c>
      <c r="C1398" s="2"/>
      <c r="D1398" s="2"/>
      <c r="E1398" s="2"/>
    </row>
    <row r="1399" spans="1:5" ht="12.75" customHeight="1">
      <c r="A1399" s="2" t="s">
        <v>3066</v>
      </c>
      <c r="B1399" s="2" t="s">
        <v>3067</v>
      </c>
      <c r="C1399" s="2"/>
      <c r="D1399" s="2"/>
      <c r="E1399" s="2"/>
    </row>
    <row r="1400" spans="1:5" ht="12.75" customHeight="1">
      <c r="A1400" s="2" t="s">
        <v>3068</v>
      </c>
      <c r="B1400" s="2" t="s">
        <v>3069</v>
      </c>
      <c r="C1400" s="2"/>
      <c r="D1400" s="2"/>
      <c r="E1400" s="2"/>
    </row>
    <row r="1401" spans="1:5" ht="12.75" customHeight="1">
      <c r="A1401" s="2" t="s">
        <v>3070</v>
      </c>
      <c r="B1401" s="2" t="s">
        <v>3071</v>
      </c>
      <c r="C1401" s="2"/>
      <c r="D1401" s="2"/>
      <c r="E1401" s="2"/>
    </row>
    <row r="1402" spans="1:5" ht="12.75" customHeight="1">
      <c r="A1402" s="2" t="s">
        <v>3072</v>
      </c>
      <c r="B1402" s="2" t="s">
        <v>3073</v>
      </c>
      <c r="C1402" s="2"/>
      <c r="D1402" s="2"/>
      <c r="E1402" s="2"/>
    </row>
    <row r="1403" spans="1:5" ht="12.75" customHeight="1">
      <c r="A1403" s="2" t="s">
        <v>3074</v>
      </c>
      <c r="B1403" s="2" t="s">
        <v>3075</v>
      </c>
      <c r="C1403" s="2"/>
      <c r="D1403" s="2"/>
      <c r="E1403" s="2"/>
    </row>
    <row r="1404" spans="1:5" ht="12.75" customHeight="1">
      <c r="A1404" s="2" t="s">
        <v>3076</v>
      </c>
      <c r="B1404" s="2" t="s">
        <v>3077</v>
      </c>
      <c r="C1404" s="2"/>
      <c r="D1404" s="2"/>
      <c r="E1404" s="2"/>
    </row>
    <row r="1405" spans="1:5" ht="12.75" customHeight="1">
      <c r="A1405" s="2" t="s">
        <v>3078</v>
      </c>
      <c r="B1405" s="2" t="s">
        <v>3079</v>
      </c>
      <c r="C1405" s="2"/>
      <c r="D1405" s="2"/>
      <c r="E1405" s="2"/>
    </row>
    <row r="1406" spans="1:5" ht="12.75" customHeight="1">
      <c r="A1406" s="2" t="s">
        <v>3080</v>
      </c>
      <c r="B1406" s="2" t="s">
        <v>3081</v>
      </c>
      <c r="C1406" s="2"/>
      <c r="D1406" s="2"/>
      <c r="E1406" s="2"/>
    </row>
    <row r="1407" spans="1:5" ht="12.75" customHeight="1">
      <c r="A1407" s="2" t="s">
        <v>3082</v>
      </c>
      <c r="B1407" s="2" t="s">
        <v>3083</v>
      </c>
      <c r="C1407" s="2"/>
      <c r="D1407" s="2"/>
      <c r="E1407" s="2"/>
    </row>
    <row r="1408" spans="1:5" ht="12.75" customHeight="1">
      <c r="A1408" s="2" t="s">
        <v>3084</v>
      </c>
      <c r="B1408" s="2" t="s">
        <v>3085</v>
      </c>
      <c r="C1408" s="2"/>
      <c r="D1408" s="2"/>
      <c r="E1408" s="2"/>
    </row>
    <row r="1409" spans="1:5" ht="12.75" customHeight="1">
      <c r="A1409" s="2" t="s">
        <v>3086</v>
      </c>
      <c r="B1409" s="2" t="s">
        <v>3087</v>
      </c>
      <c r="C1409" s="2"/>
      <c r="D1409" s="2"/>
      <c r="E1409" s="2"/>
    </row>
    <row r="1410" spans="1:5" ht="12.75" customHeight="1">
      <c r="A1410" s="2" t="s">
        <v>3088</v>
      </c>
      <c r="B1410" s="2" t="s">
        <v>3089</v>
      </c>
      <c r="C1410" s="2"/>
      <c r="D1410" s="2"/>
      <c r="E1410" s="2"/>
    </row>
    <row r="1411" spans="1:5" ht="12.75" customHeight="1">
      <c r="A1411" s="2" t="s">
        <v>3090</v>
      </c>
      <c r="B1411" s="2" t="s">
        <v>3091</v>
      </c>
      <c r="C1411" s="2"/>
      <c r="D1411" s="2"/>
      <c r="E1411" s="2"/>
    </row>
    <row r="1412" spans="1:5" ht="12.75" customHeight="1">
      <c r="A1412" s="2" t="s">
        <v>3092</v>
      </c>
      <c r="B1412" s="2" t="s">
        <v>3093</v>
      </c>
      <c r="C1412" s="2"/>
      <c r="D1412" s="2"/>
      <c r="E1412" s="2"/>
    </row>
    <row r="1413" spans="1:5" ht="12.75" customHeight="1">
      <c r="A1413" s="2" t="s">
        <v>3094</v>
      </c>
      <c r="B1413" s="2" t="s">
        <v>3095</v>
      </c>
      <c r="C1413" s="2"/>
      <c r="D1413" s="2"/>
      <c r="E1413" s="2"/>
    </row>
    <row r="1414" spans="1:5" ht="12.75" customHeight="1">
      <c r="A1414" s="2" t="s">
        <v>3096</v>
      </c>
      <c r="B1414" s="2" t="s">
        <v>3097</v>
      </c>
      <c r="C1414" s="2"/>
      <c r="D1414" s="2"/>
      <c r="E1414" s="2"/>
    </row>
    <row r="1415" spans="1:5" ht="12.75" customHeight="1">
      <c r="A1415" s="2" t="s">
        <v>3098</v>
      </c>
      <c r="B1415" s="2" t="s">
        <v>3099</v>
      </c>
      <c r="C1415" s="2"/>
      <c r="D1415" s="2"/>
      <c r="E1415" s="2"/>
    </row>
    <row r="1416" spans="1:5" ht="12.75" customHeight="1">
      <c r="A1416" s="2" t="s">
        <v>3100</v>
      </c>
      <c r="B1416" s="2" t="s">
        <v>3101</v>
      </c>
      <c r="C1416" s="2"/>
      <c r="D1416" s="2"/>
      <c r="E1416" s="2"/>
    </row>
    <row r="1417" spans="1:5" ht="12.75" customHeight="1">
      <c r="A1417" s="2" t="s">
        <v>3102</v>
      </c>
      <c r="B1417" s="2" t="s">
        <v>3103</v>
      </c>
      <c r="C1417" s="2"/>
      <c r="D1417" s="2"/>
      <c r="E1417" s="2"/>
    </row>
    <row r="1418" spans="1:5" ht="12.75" customHeight="1">
      <c r="A1418" s="2" t="s">
        <v>3104</v>
      </c>
      <c r="B1418" s="2" t="s">
        <v>3105</v>
      </c>
      <c r="C1418" s="2"/>
      <c r="D1418" s="2"/>
      <c r="E1418" s="2"/>
    </row>
    <row r="1419" spans="1:5" ht="12.75" customHeight="1">
      <c r="A1419" s="2" t="s">
        <v>3106</v>
      </c>
      <c r="B1419" s="2" t="s">
        <v>3107</v>
      </c>
      <c r="C1419" s="2"/>
      <c r="D1419" s="2"/>
      <c r="E1419" s="2"/>
    </row>
    <row r="1420" spans="1:5" ht="12.75" customHeight="1">
      <c r="A1420" s="2" t="s">
        <v>3108</v>
      </c>
      <c r="B1420" s="2" t="s">
        <v>3109</v>
      </c>
      <c r="C1420" s="2"/>
      <c r="D1420" s="2"/>
      <c r="E1420" s="2"/>
    </row>
    <row r="1421" spans="1:5" ht="12.75" customHeight="1">
      <c r="A1421" s="2" t="s">
        <v>3110</v>
      </c>
      <c r="B1421" s="2" t="s">
        <v>3111</v>
      </c>
      <c r="C1421" s="2"/>
      <c r="D1421" s="2"/>
      <c r="E1421" s="2"/>
    </row>
    <row r="1422" spans="1:5" ht="12.75" customHeight="1">
      <c r="A1422" s="2" t="s">
        <v>3112</v>
      </c>
      <c r="B1422" s="2" t="s">
        <v>3113</v>
      </c>
      <c r="C1422" s="2"/>
      <c r="D1422" s="2"/>
      <c r="E1422" s="2"/>
    </row>
    <row r="1423" spans="1:5" ht="12.75" customHeight="1">
      <c r="A1423" s="2" t="s">
        <v>3114</v>
      </c>
      <c r="B1423" s="2" t="s">
        <v>3115</v>
      </c>
      <c r="C1423" s="2"/>
      <c r="D1423" s="2"/>
      <c r="E1423" s="150">
        <v>42619</v>
      </c>
    </row>
    <row r="1424" spans="1:5" ht="12.75" customHeight="1">
      <c r="A1424" s="2" t="s">
        <v>3116</v>
      </c>
      <c r="B1424" s="2" t="s">
        <v>3117</v>
      </c>
      <c r="C1424" s="2"/>
      <c r="D1424" s="2"/>
      <c r="E1424" s="2"/>
    </row>
    <row r="1425" spans="1:5" ht="12.75" customHeight="1">
      <c r="A1425" s="2" t="s">
        <v>3118</v>
      </c>
      <c r="B1425" s="2" t="s">
        <v>3119</v>
      </c>
      <c r="C1425" s="2"/>
      <c r="D1425" s="2"/>
      <c r="E1425" s="2"/>
    </row>
    <row r="1426" spans="1:5" ht="12.75" customHeight="1">
      <c r="A1426" s="2" t="s">
        <v>3120</v>
      </c>
      <c r="B1426" s="2" t="s">
        <v>3121</v>
      </c>
      <c r="C1426" s="2"/>
      <c r="D1426" s="2"/>
      <c r="E1426" s="2"/>
    </row>
    <row r="1427" spans="1:5" ht="12.75" customHeight="1">
      <c r="A1427" s="2" t="s">
        <v>3122</v>
      </c>
      <c r="B1427" s="2" t="s">
        <v>3123</v>
      </c>
      <c r="C1427" s="2"/>
      <c r="D1427" s="2"/>
      <c r="E1427" s="2"/>
    </row>
    <row r="1428" spans="1:5" ht="12.75" customHeight="1">
      <c r="A1428" s="2" t="s">
        <v>3124</v>
      </c>
      <c r="B1428" s="2" t="s">
        <v>3125</v>
      </c>
      <c r="C1428" s="2"/>
      <c r="D1428" s="2"/>
      <c r="E1428" s="2"/>
    </row>
    <row r="1429" spans="1:5" ht="12.75" customHeight="1">
      <c r="A1429" s="2" t="s">
        <v>3126</v>
      </c>
      <c r="B1429" s="2" t="s">
        <v>3127</v>
      </c>
      <c r="C1429" s="2"/>
      <c r="D1429" s="2"/>
      <c r="E1429" s="2"/>
    </row>
    <row r="1430" spans="1:5" ht="12.75" customHeight="1">
      <c r="A1430" s="2" t="s">
        <v>3128</v>
      </c>
      <c r="B1430" s="2" t="s">
        <v>3129</v>
      </c>
      <c r="C1430" s="2"/>
      <c r="D1430" s="2"/>
      <c r="E1430" s="2"/>
    </row>
    <row r="1431" spans="1:5" ht="12.75" customHeight="1">
      <c r="A1431" s="2" t="s">
        <v>3130</v>
      </c>
      <c r="B1431" s="2" t="s">
        <v>3131</v>
      </c>
      <c r="C1431" s="2"/>
      <c r="D1431" s="2"/>
      <c r="E1431" s="2"/>
    </row>
    <row r="1432" spans="1:5" ht="12.75" customHeight="1">
      <c r="A1432" s="2" t="s">
        <v>3132</v>
      </c>
      <c r="B1432" s="2" t="s">
        <v>3133</v>
      </c>
      <c r="C1432" s="2"/>
      <c r="D1432" s="2"/>
      <c r="E1432" s="2"/>
    </row>
    <row r="1433" spans="1:5" ht="12.75" customHeight="1">
      <c r="A1433" s="2" t="s">
        <v>3134</v>
      </c>
      <c r="B1433" s="2" t="s">
        <v>3135</v>
      </c>
      <c r="C1433" s="2"/>
      <c r="D1433" s="2"/>
      <c r="E1433" s="2"/>
    </row>
    <row r="1434" spans="1:5" ht="12.75" customHeight="1">
      <c r="A1434" s="2" t="s">
        <v>3136</v>
      </c>
      <c r="B1434" s="2" t="s">
        <v>3137</v>
      </c>
      <c r="C1434" s="2"/>
      <c r="D1434" s="2"/>
      <c r="E1434" s="2"/>
    </row>
    <row r="1435" spans="1:5" ht="12.75" customHeight="1">
      <c r="A1435" s="2" t="s">
        <v>3138</v>
      </c>
      <c r="B1435" s="2" t="s">
        <v>3139</v>
      </c>
      <c r="C1435" s="2"/>
      <c r="D1435" s="2"/>
      <c r="E1435" s="2"/>
    </row>
    <row r="1436" spans="1:5" ht="12.75" customHeight="1">
      <c r="A1436" s="2" t="s">
        <v>3140</v>
      </c>
      <c r="B1436" s="2" t="s">
        <v>3141</v>
      </c>
      <c r="C1436" s="2"/>
      <c r="D1436" s="2"/>
      <c r="E1436" s="2"/>
    </row>
    <row r="1437" spans="1:5" ht="12.75" customHeight="1">
      <c r="A1437" s="2" t="s">
        <v>3142</v>
      </c>
      <c r="B1437" s="2" t="s">
        <v>3143</v>
      </c>
      <c r="C1437" s="2"/>
      <c r="D1437" s="2"/>
      <c r="E1437" s="2"/>
    </row>
    <row r="1438" spans="1:5" ht="12.75" customHeight="1">
      <c r="A1438" s="2" t="s">
        <v>3144</v>
      </c>
      <c r="B1438" s="2" t="s">
        <v>3145</v>
      </c>
      <c r="C1438" s="2"/>
      <c r="D1438" s="2"/>
      <c r="E1438" s="2"/>
    </row>
    <row r="1439" spans="1:5" ht="12.75" customHeight="1">
      <c r="A1439" s="2" t="s">
        <v>3146</v>
      </c>
      <c r="B1439" s="2" t="s">
        <v>3147</v>
      </c>
      <c r="C1439" s="2"/>
      <c r="D1439" s="2"/>
      <c r="E1439" s="2"/>
    </row>
    <row r="1440" spans="1:5" ht="12.75" customHeight="1">
      <c r="A1440" s="2" t="s">
        <v>3148</v>
      </c>
      <c r="B1440" s="2" t="s">
        <v>3149</v>
      </c>
      <c r="C1440" s="2"/>
      <c r="D1440" s="2"/>
      <c r="E1440" s="2"/>
    </row>
    <row r="1441" spans="1:5" ht="12.75" customHeight="1">
      <c r="A1441" s="2" t="s">
        <v>3150</v>
      </c>
      <c r="B1441" s="2" t="s">
        <v>3151</v>
      </c>
      <c r="C1441" s="2"/>
      <c r="D1441" s="2"/>
      <c r="E1441" s="2"/>
    </row>
    <row r="1442" spans="1:5" ht="12.75" customHeight="1">
      <c r="A1442" s="2" t="s">
        <v>3152</v>
      </c>
      <c r="B1442" s="2" t="s">
        <v>3153</v>
      </c>
      <c r="C1442" s="2"/>
      <c r="D1442" s="2"/>
      <c r="E1442" s="2"/>
    </row>
    <row r="1443" spans="1:5" ht="12.75" customHeight="1">
      <c r="A1443" s="2" t="s">
        <v>3154</v>
      </c>
      <c r="B1443" s="2" t="s">
        <v>3155</v>
      </c>
      <c r="C1443" s="2"/>
      <c r="D1443" s="2"/>
      <c r="E1443" s="2"/>
    </row>
    <row r="1444" spans="1:5" ht="12.75" customHeight="1">
      <c r="A1444" s="2" t="s">
        <v>3156</v>
      </c>
      <c r="B1444" s="2" t="s">
        <v>3157</v>
      </c>
      <c r="C1444" s="2"/>
      <c r="D1444" s="2"/>
      <c r="E1444" s="2"/>
    </row>
    <row r="1445" spans="1:5" ht="12.75" customHeight="1">
      <c r="A1445" s="2" t="s">
        <v>3158</v>
      </c>
      <c r="B1445" s="2" t="s">
        <v>3159</v>
      </c>
      <c r="C1445" s="2"/>
      <c r="D1445" s="2"/>
      <c r="E1445" s="2"/>
    </row>
    <row r="1446" spans="1:5" ht="12.75" customHeight="1">
      <c r="A1446" s="2" t="s">
        <v>3160</v>
      </c>
      <c r="B1446" s="2" t="s">
        <v>3161</v>
      </c>
      <c r="C1446" s="2"/>
      <c r="D1446" s="2"/>
      <c r="E1446" s="2"/>
    </row>
    <row r="1447" spans="1:5" ht="12.75" customHeight="1">
      <c r="A1447" s="2" t="s">
        <v>3162</v>
      </c>
      <c r="B1447" s="2" t="s">
        <v>3163</v>
      </c>
      <c r="C1447" s="2"/>
      <c r="D1447" s="2"/>
      <c r="E1447" s="2"/>
    </row>
    <row r="1448" spans="1:5" ht="12.75" customHeight="1">
      <c r="A1448" s="2" t="s">
        <v>3164</v>
      </c>
      <c r="B1448" s="2" t="s">
        <v>3165</v>
      </c>
      <c r="C1448" s="2"/>
      <c r="D1448" s="2"/>
      <c r="E1448" s="2"/>
    </row>
    <row r="1449" spans="1:5" ht="12.75" customHeight="1">
      <c r="A1449" s="2" t="s">
        <v>3166</v>
      </c>
      <c r="B1449" s="2" t="s">
        <v>3167</v>
      </c>
      <c r="C1449" s="2"/>
      <c r="D1449" s="2"/>
      <c r="E1449" s="2"/>
    </row>
    <row r="1450" spans="1:5" ht="12.75" customHeight="1">
      <c r="A1450" s="2" t="s">
        <v>3168</v>
      </c>
      <c r="B1450" s="2" t="s">
        <v>3169</v>
      </c>
      <c r="C1450" s="2"/>
      <c r="D1450" s="2"/>
      <c r="E1450" s="2"/>
    </row>
    <row r="1451" spans="1:5" ht="12.75" customHeight="1">
      <c r="A1451" s="2" t="s">
        <v>3170</v>
      </c>
      <c r="B1451" s="2" t="s">
        <v>3171</v>
      </c>
      <c r="C1451" s="2"/>
      <c r="D1451" s="2"/>
      <c r="E1451" s="2"/>
    </row>
    <row r="1452" spans="1:5" ht="12.75" customHeight="1">
      <c r="A1452" s="2" t="s">
        <v>3172</v>
      </c>
      <c r="B1452" s="2" t="s">
        <v>3173</v>
      </c>
      <c r="C1452" s="2"/>
      <c r="D1452" s="2"/>
      <c r="E1452" s="2"/>
    </row>
    <row r="1453" spans="1:5" ht="12.75" customHeight="1">
      <c r="A1453" s="2" t="s">
        <v>3174</v>
      </c>
      <c r="B1453" s="2" t="s">
        <v>3175</v>
      </c>
      <c r="C1453" s="2"/>
      <c r="D1453" s="2"/>
      <c r="E1453" s="2"/>
    </row>
    <row r="1454" spans="1:5" ht="12.75" customHeight="1">
      <c r="A1454" s="2" t="s">
        <v>3176</v>
      </c>
      <c r="B1454" s="2" t="s">
        <v>3177</v>
      </c>
      <c r="C1454" s="2"/>
      <c r="D1454" s="2"/>
      <c r="E1454" s="2"/>
    </row>
    <row r="1455" spans="1:5" ht="12.75" customHeight="1">
      <c r="A1455" s="2" t="s">
        <v>3178</v>
      </c>
      <c r="B1455" s="2" t="s">
        <v>3179</v>
      </c>
      <c r="C1455" s="2"/>
      <c r="D1455" s="2"/>
      <c r="E1455" s="2"/>
    </row>
    <row r="1456" spans="1:5" ht="12.75" customHeight="1">
      <c r="A1456" s="2" t="s">
        <v>3180</v>
      </c>
      <c r="B1456" s="2" t="s">
        <v>3181</v>
      </c>
      <c r="C1456" s="2"/>
      <c r="D1456" s="2"/>
      <c r="E1456" s="2"/>
    </row>
    <row r="1457" spans="1:5" ht="12.75" customHeight="1">
      <c r="A1457" s="2" t="s">
        <v>3182</v>
      </c>
      <c r="B1457" s="2" t="s">
        <v>3183</v>
      </c>
      <c r="C1457" s="2"/>
      <c r="D1457" s="2"/>
      <c r="E1457" s="2"/>
    </row>
    <row r="1458" spans="1:5" ht="12.75" customHeight="1">
      <c r="A1458" s="2" t="s">
        <v>3184</v>
      </c>
      <c r="B1458" s="2" t="s">
        <v>3185</v>
      </c>
      <c r="C1458" s="2"/>
      <c r="D1458" s="2"/>
      <c r="E1458" s="2"/>
    </row>
    <row r="1459" spans="1:5" ht="12.75" customHeight="1">
      <c r="A1459" s="2" t="s">
        <v>3186</v>
      </c>
      <c r="B1459" s="2" t="s">
        <v>3187</v>
      </c>
      <c r="C1459" s="2"/>
      <c r="D1459" s="2"/>
      <c r="E1459" s="2"/>
    </row>
    <row r="1460" spans="1:5" ht="12.75" customHeight="1">
      <c r="A1460" s="2" t="s">
        <v>3188</v>
      </c>
      <c r="B1460" s="2" t="s">
        <v>3189</v>
      </c>
      <c r="C1460" s="2"/>
      <c r="D1460" s="2"/>
      <c r="E1460" s="2"/>
    </row>
    <row r="1461" spans="1:5" ht="12.75" customHeight="1">
      <c r="A1461" s="2" t="s">
        <v>3190</v>
      </c>
      <c r="B1461" s="2" t="s">
        <v>3191</v>
      </c>
      <c r="C1461" s="2"/>
      <c r="D1461" s="2"/>
      <c r="E1461" s="2"/>
    </row>
    <row r="1462" spans="1:5" ht="12.75" customHeight="1">
      <c r="A1462" s="2" t="s">
        <v>3192</v>
      </c>
      <c r="B1462" s="2" t="s">
        <v>3193</v>
      </c>
      <c r="C1462" s="2"/>
      <c r="D1462" s="2"/>
      <c r="E1462" s="2"/>
    </row>
    <row r="1463" spans="1:5" ht="12.75" customHeight="1">
      <c r="A1463" s="2" t="s">
        <v>3194</v>
      </c>
      <c r="B1463" s="2" t="s">
        <v>3195</v>
      </c>
      <c r="C1463" s="2"/>
      <c r="D1463" s="2"/>
      <c r="E1463" s="2"/>
    </row>
    <row r="1464" spans="1:5" ht="12.75" customHeight="1">
      <c r="A1464" s="2" t="s">
        <v>3196</v>
      </c>
      <c r="B1464" s="2" t="s">
        <v>3197</v>
      </c>
      <c r="C1464" s="2"/>
      <c r="D1464" s="2"/>
      <c r="E1464" s="2"/>
    </row>
    <row r="1465" spans="1:5" ht="12.75" customHeight="1">
      <c r="A1465" s="2" t="s">
        <v>3198</v>
      </c>
      <c r="B1465" s="2" t="s">
        <v>3199</v>
      </c>
      <c r="C1465" s="2"/>
      <c r="D1465" s="2"/>
      <c r="E1465" s="2"/>
    </row>
    <row r="1466" spans="1:5" ht="12.75" customHeight="1">
      <c r="A1466" s="2" t="s">
        <v>3200</v>
      </c>
      <c r="B1466" s="2" t="s">
        <v>3201</v>
      </c>
      <c r="C1466" s="2"/>
      <c r="D1466" s="2"/>
      <c r="E1466" s="2"/>
    </row>
    <row r="1467" spans="1:5" ht="12.75" customHeight="1">
      <c r="A1467" s="2" t="s">
        <v>3202</v>
      </c>
      <c r="B1467" s="2" t="s">
        <v>3203</v>
      </c>
      <c r="C1467" s="2"/>
      <c r="D1467" s="2"/>
      <c r="E1467" s="2"/>
    </row>
    <row r="1468" spans="1:5" ht="12.75" customHeight="1">
      <c r="A1468" s="2" t="s">
        <v>3204</v>
      </c>
      <c r="B1468" s="2" t="s">
        <v>3205</v>
      </c>
      <c r="C1468" s="2"/>
      <c r="D1468" s="2"/>
      <c r="E1468" s="2"/>
    </row>
    <row r="1469" spans="1:5" ht="12.75" customHeight="1">
      <c r="A1469" s="2" t="s">
        <v>3206</v>
      </c>
      <c r="B1469" s="2" t="s">
        <v>3207</v>
      </c>
      <c r="C1469" s="2"/>
      <c r="D1469" s="2"/>
      <c r="E1469" s="2"/>
    </row>
    <row r="1470" spans="1:5" ht="12.75" customHeight="1">
      <c r="A1470" s="2" t="s">
        <v>3208</v>
      </c>
      <c r="B1470" s="2" t="s">
        <v>3209</v>
      </c>
      <c r="C1470" s="2"/>
      <c r="D1470" s="2"/>
      <c r="E1470" s="2"/>
    </row>
    <row r="1471" spans="1:5" ht="12.75" customHeight="1">
      <c r="A1471" s="2" t="s">
        <v>3210</v>
      </c>
      <c r="B1471" s="2" t="s">
        <v>3211</v>
      </c>
      <c r="C1471" s="2"/>
      <c r="D1471" s="2"/>
      <c r="E1471" s="2"/>
    </row>
    <row r="1472" spans="1:5" ht="12.75" customHeight="1">
      <c r="A1472" s="2" t="s">
        <v>3212</v>
      </c>
      <c r="B1472" s="2" t="s">
        <v>3213</v>
      </c>
      <c r="C1472" s="2"/>
      <c r="D1472" s="2"/>
      <c r="E1472" s="2"/>
    </row>
    <row r="1473" spans="1:5" ht="12.75" customHeight="1">
      <c r="A1473" s="2" t="s">
        <v>3214</v>
      </c>
      <c r="B1473" s="2" t="s">
        <v>3215</v>
      </c>
      <c r="C1473" s="2"/>
      <c r="D1473" s="2"/>
      <c r="E1473" s="2"/>
    </row>
    <row r="1474" spans="1:5" ht="12.75" customHeight="1">
      <c r="A1474" s="2" t="s">
        <v>3216</v>
      </c>
      <c r="B1474" s="2" t="s">
        <v>3217</v>
      </c>
      <c r="C1474" s="2"/>
      <c r="D1474" s="2"/>
      <c r="E1474" s="2"/>
    </row>
    <row r="1475" spans="1:5" ht="12.75" customHeight="1">
      <c r="A1475" s="2" t="s">
        <v>3218</v>
      </c>
      <c r="B1475" s="2" t="s">
        <v>3219</v>
      </c>
      <c r="C1475" s="2"/>
      <c r="D1475" s="2"/>
      <c r="E1475" s="2"/>
    </row>
    <row r="1476" spans="1:5" ht="12.75" customHeight="1">
      <c r="A1476" s="2" t="s">
        <v>3220</v>
      </c>
      <c r="B1476" s="2" t="s">
        <v>3221</v>
      </c>
      <c r="C1476" s="2"/>
      <c r="D1476" s="2"/>
      <c r="E1476" s="2"/>
    </row>
    <row r="1477" spans="1:5" ht="12.75" customHeight="1">
      <c r="A1477" s="2" t="s">
        <v>3222</v>
      </c>
      <c r="B1477" s="2" t="s">
        <v>3223</v>
      </c>
      <c r="C1477" s="2"/>
      <c r="D1477" s="2"/>
      <c r="E1477" s="2"/>
    </row>
    <row r="1478" spans="1:5" ht="12.75" customHeight="1">
      <c r="A1478" s="2" t="s">
        <v>3224</v>
      </c>
      <c r="B1478" s="2" t="s">
        <v>3225</v>
      </c>
      <c r="C1478" s="2"/>
      <c r="D1478" s="2"/>
      <c r="E1478" s="2"/>
    </row>
    <row r="1479" spans="1:5" ht="12.75" customHeight="1">
      <c r="A1479" s="2" t="s">
        <v>3226</v>
      </c>
      <c r="B1479" s="2" t="s">
        <v>3227</v>
      </c>
      <c r="C1479" s="2"/>
      <c r="D1479" s="2"/>
      <c r="E1479" s="2"/>
    </row>
    <row r="1480" spans="1:5" ht="12.75" customHeight="1">
      <c r="A1480" s="2" t="s">
        <v>3228</v>
      </c>
      <c r="B1480" s="2" t="s">
        <v>3229</v>
      </c>
      <c r="C1480" s="2"/>
      <c r="D1480" s="2"/>
      <c r="E1480" s="2"/>
    </row>
    <row r="1481" spans="1:5" ht="12.75" customHeight="1">
      <c r="A1481" s="2" t="s">
        <v>3230</v>
      </c>
      <c r="B1481" s="2" t="s">
        <v>3231</v>
      </c>
      <c r="C1481" s="2"/>
      <c r="D1481" s="2"/>
      <c r="E1481" s="2"/>
    </row>
    <row r="1482" spans="1:5" ht="12.75" customHeight="1">
      <c r="A1482" s="2" t="s">
        <v>3232</v>
      </c>
      <c r="B1482" s="2" t="s">
        <v>3233</v>
      </c>
      <c r="C1482" s="2"/>
      <c r="D1482" s="2"/>
      <c r="E1482" s="2"/>
    </row>
    <row r="1483" spans="1:5" ht="12.75" customHeight="1">
      <c r="A1483" s="2" t="s">
        <v>3234</v>
      </c>
      <c r="B1483" s="2" t="s">
        <v>3235</v>
      </c>
      <c r="C1483" s="2"/>
      <c r="D1483" s="2"/>
      <c r="E1483" s="2"/>
    </row>
    <row r="1484" spans="1:5" ht="12.75" customHeight="1">
      <c r="A1484" s="2" t="s">
        <v>3236</v>
      </c>
      <c r="B1484" s="2" t="s">
        <v>3237</v>
      </c>
      <c r="C1484" s="2"/>
      <c r="D1484" s="2"/>
      <c r="E1484" s="2"/>
    </row>
    <row r="1485" spans="1:5" ht="12.75" customHeight="1">
      <c r="A1485" s="2" t="s">
        <v>3238</v>
      </c>
      <c r="B1485" s="2" t="s">
        <v>3239</v>
      </c>
      <c r="C1485" s="2"/>
      <c r="D1485" s="2"/>
      <c r="E1485" s="2"/>
    </row>
    <row r="1486" spans="1:5" ht="12.75" customHeight="1">
      <c r="A1486" s="2" t="s">
        <v>3240</v>
      </c>
      <c r="B1486" s="2" t="s">
        <v>3241</v>
      </c>
      <c r="C1486" s="2"/>
      <c r="D1486" s="2"/>
      <c r="E1486" s="148">
        <v>42732</v>
      </c>
    </row>
    <row r="1487" spans="1:5" ht="12.75" customHeight="1">
      <c r="A1487" s="2" t="s">
        <v>3242</v>
      </c>
      <c r="B1487" s="2" t="s">
        <v>3243</v>
      </c>
      <c r="C1487" s="2"/>
      <c r="D1487" s="2"/>
      <c r="E1487" s="148">
        <v>42725</v>
      </c>
    </row>
    <row r="1488" spans="1:5" ht="12.75" customHeight="1">
      <c r="A1488" s="2" t="s">
        <v>3244</v>
      </c>
      <c r="B1488" s="2" t="s">
        <v>3245</v>
      </c>
      <c r="C1488" s="2"/>
      <c r="D1488" s="2"/>
      <c r="E1488" s="148">
        <v>42725</v>
      </c>
    </row>
    <row r="1489" spans="1:5" ht="12.75" customHeight="1">
      <c r="A1489" s="2" t="s">
        <v>3246</v>
      </c>
      <c r="B1489" s="2" t="s">
        <v>3247</v>
      </c>
      <c r="C1489" s="2"/>
      <c r="D1489" s="2"/>
      <c r="E1489" s="148">
        <v>42725</v>
      </c>
    </row>
    <row r="1490" spans="1:5" ht="12.75" customHeight="1">
      <c r="A1490" s="2" t="s">
        <v>3248</v>
      </c>
      <c r="B1490" s="2" t="s">
        <v>3249</v>
      </c>
      <c r="C1490" s="2"/>
      <c r="D1490" s="2"/>
      <c r="E1490" s="148">
        <v>42725</v>
      </c>
    </row>
    <row r="1491" spans="1:5" ht="12.75" customHeight="1">
      <c r="A1491" s="2" t="s">
        <v>3250</v>
      </c>
      <c r="B1491" s="2" t="s">
        <v>3251</v>
      </c>
      <c r="C1491" s="2"/>
      <c r="D1491" s="2"/>
      <c r="E1491" s="148">
        <v>42725</v>
      </c>
    </row>
    <row r="1492" spans="1:5" ht="12.75" customHeight="1">
      <c r="A1492" s="2" t="s">
        <v>3252</v>
      </c>
      <c r="B1492" s="2" t="s">
        <v>3253</v>
      </c>
      <c r="C1492" s="2"/>
      <c r="D1492" s="2"/>
      <c r="E1492" s="148">
        <v>42725</v>
      </c>
    </row>
    <row r="1493" spans="1:5" ht="12.75" customHeight="1">
      <c r="A1493" s="2" t="s">
        <v>3254</v>
      </c>
      <c r="B1493" s="2" t="s">
        <v>3255</v>
      </c>
      <c r="C1493" s="2"/>
      <c r="D1493" s="2"/>
      <c r="E1493" s="148">
        <v>42725</v>
      </c>
    </row>
    <row r="1494" spans="1:5" ht="12.75" customHeight="1">
      <c r="A1494" s="2" t="s">
        <v>3256</v>
      </c>
      <c r="B1494" s="2" t="s">
        <v>3257</v>
      </c>
      <c r="C1494" s="2"/>
      <c r="D1494" s="2"/>
      <c r="E1494" s="148">
        <v>42725</v>
      </c>
    </row>
    <row r="1495" spans="1:5" ht="12.75" customHeight="1">
      <c r="A1495" s="2" t="s">
        <v>3258</v>
      </c>
      <c r="B1495" s="2" t="s">
        <v>3259</v>
      </c>
      <c r="C1495" s="2"/>
      <c r="D1495" s="2"/>
      <c r="E1495" s="148">
        <v>42725</v>
      </c>
    </row>
    <row r="1496" spans="1:5" ht="12.75" customHeight="1">
      <c r="A1496" s="2" t="s">
        <v>3260</v>
      </c>
      <c r="B1496" s="2" t="s">
        <v>3261</v>
      </c>
      <c r="C1496" s="2"/>
      <c r="D1496" s="2"/>
      <c r="E1496" s="148">
        <v>42725</v>
      </c>
    </row>
    <row r="1497" spans="1:5" ht="12.75" customHeight="1">
      <c r="A1497" s="2" t="s">
        <v>3262</v>
      </c>
      <c r="B1497" s="2" t="s">
        <v>3263</v>
      </c>
      <c r="C1497" s="2"/>
      <c r="D1497" s="2"/>
      <c r="E1497" s="148">
        <v>42725</v>
      </c>
    </row>
    <row r="1498" spans="1:5" ht="12.75" customHeight="1">
      <c r="A1498" s="2" t="s">
        <v>3264</v>
      </c>
      <c r="B1498" s="2" t="s">
        <v>3265</v>
      </c>
      <c r="C1498" s="2"/>
      <c r="D1498" s="2"/>
      <c r="E1498" s="148">
        <v>42725</v>
      </c>
    </row>
    <row r="1499" spans="1:5" ht="12.75" customHeight="1">
      <c r="A1499" s="2" t="s">
        <v>3266</v>
      </c>
      <c r="B1499" s="2" t="s">
        <v>3267</v>
      </c>
      <c r="C1499" s="2"/>
      <c r="D1499" s="2"/>
      <c r="E1499" s="148">
        <v>42725</v>
      </c>
    </row>
    <row r="1500" spans="1:5" ht="12.75" customHeight="1">
      <c r="A1500" s="2" t="s">
        <v>3268</v>
      </c>
      <c r="B1500" s="2" t="s">
        <v>3269</v>
      </c>
      <c r="C1500" s="2"/>
      <c r="D1500" s="2"/>
      <c r="E1500" s="148">
        <v>42725</v>
      </c>
    </row>
    <row r="1501" spans="1:5" ht="12.75" customHeight="1">
      <c r="A1501" s="2" t="s">
        <v>3270</v>
      </c>
      <c r="B1501" s="2" t="s">
        <v>3271</v>
      </c>
      <c r="C1501" s="2"/>
      <c r="D1501" s="2"/>
      <c r="E1501" s="148">
        <v>42725</v>
      </c>
    </row>
    <row r="1502" spans="1:5" ht="12.75" customHeight="1">
      <c r="A1502" s="2" t="s">
        <v>3272</v>
      </c>
      <c r="B1502" s="2" t="s">
        <v>3273</v>
      </c>
      <c r="C1502" s="2"/>
      <c r="D1502" s="2"/>
      <c r="E1502" s="148">
        <v>42725</v>
      </c>
    </row>
    <row r="1503" spans="1:5" ht="12.75" customHeight="1">
      <c r="A1503" s="2" t="s">
        <v>3274</v>
      </c>
      <c r="B1503" s="2" t="s">
        <v>3275</v>
      </c>
      <c r="C1503" s="2"/>
      <c r="D1503" s="2"/>
      <c r="E1503" s="148">
        <v>42725</v>
      </c>
    </row>
    <row r="1504" spans="1:5" ht="12.75" customHeight="1">
      <c r="A1504" s="2" t="s">
        <v>3276</v>
      </c>
      <c r="B1504" s="2" t="s">
        <v>3277</v>
      </c>
      <c r="C1504" s="2"/>
      <c r="D1504" s="2"/>
      <c r="E1504" s="148">
        <v>42725</v>
      </c>
    </row>
    <row r="1505" spans="1:5" ht="12.75" customHeight="1">
      <c r="A1505" s="2" t="s">
        <v>3278</v>
      </c>
      <c r="B1505" s="2" t="s">
        <v>3279</v>
      </c>
      <c r="C1505" s="2"/>
      <c r="D1505" s="2"/>
      <c r="E1505" s="148">
        <v>42725</v>
      </c>
    </row>
    <row r="1506" spans="1:5" ht="12.75" customHeight="1">
      <c r="A1506" s="2" t="s">
        <v>3280</v>
      </c>
      <c r="B1506" s="2" t="s">
        <v>3281</v>
      </c>
      <c r="C1506" s="2"/>
      <c r="D1506" s="2"/>
      <c r="E1506" s="148">
        <v>42725</v>
      </c>
    </row>
    <row r="1507" spans="1:5" ht="12.75" customHeight="1">
      <c r="A1507" s="2" t="s">
        <v>3282</v>
      </c>
      <c r="B1507" s="2" t="s">
        <v>3283</v>
      </c>
      <c r="C1507" s="2"/>
      <c r="D1507" s="2"/>
      <c r="E1507" s="148">
        <v>42725</v>
      </c>
    </row>
    <row r="1508" spans="1:5" ht="12.75" customHeight="1">
      <c r="A1508" s="2" t="s">
        <v>3284</v>
      </c>
      <c r="B1508" s="2" t="s">
        <v>3285</v>
      </c>
      <c r="C1508" s="2"/>
      <c r="D1508" s="2"/>
      <c r="E1508" s="148">
        <v>42725</v>
      </c>
    </row>
    <row r="1509" spans="1:5" ht="12.75" customHeight="1">
      <c r="A1509" s="2" t="s">
        <v>3286</v>
      </c>
      <c r="B1509" s="2" t="s">
        <v>3287</v>
      </c>
      <c r="C1509" s="2"/>
      <c r="D1509" s="2"/>
      <c r="E1509" s="148">
        <v>42725</v>
      </c>
    </row>
    <row r="1510" spans="1:5" ht="12.75" customHeight="1">
      <c r="A1510" s="2" t="s">
        <v>3288</v>
      </c>
      <c r="B1510" s="2" t="s">
        <v>3289</v>
      </c>
      <c r="C1510" s="2"/>
      <c r="D1510" s="2"/>
      <c r="E1510" s="148">
        <v>42725</v>
      </c>
    </row>
    <row r="1511" spans="1:5" ht="12.75" customHeight="1">
      <c r="A1511" s="2" t="s">
        <v>3290</v>
      </c>
      <c r="B1511" s="2" t="s">
        <v>3291</v>
      </c>
      <c r="C1511" s="2"/>
      <c r="D1511" s="2"/>
      <c r="E1511" s="148">
        <v>42725</v>
      </c>
    </row>
    <row r="1512" spans="1:5" ht="12.75" customHeight="1">
      <c r="A1512" s="2" t="s">
        <v>3292</v>
      </c>
      <c r="B1512" s="2" t="s">
        <v>3293</v>
      </c>
      <c r="C1512" s="2"/>
      <c r="D1512" s="2"/>
      <c r="E1512" s="148">
        <v>42725</v>
      </c>
    </row>
    <row r="1513" spans="1:5" ht="12.75" customHeight="1">
      <c r="A1513" s="2" t="s">
        <v>3294</v>
      </c>
      <c r="B1513" s="2" t="s">
        <v>3295</v>
      </c>
      <c r="C1513" s="2"/>
      <c r="D1513" s="2"/>
      <c r="E1513" s="148">
        <v>42720</v>
      </c>
    </row>
    <row r="1514" spans="1:5" ht="12.75" customHeight="1">
      <c r="A1514" s="2" t="s">
        <v>3296</v>
      </c>
      <c r="B1514" s="2" t="s">
        <v>3297</v>
      </c>
      <c r="C1514" s="2"/>
      <c r="D1514" s="2"/>
      <c r="E1514" s="148">
        <v>42720</v>
      </c>
    </row>
    <row r="1515" spans="1:5" ht="12.75" customHeight="1">
      <c r="A1515" s="2" t="s">
        <v>3298</v>
      </c>
      <c r="B1515" s="2" t="s">
        <v>3299</v>
      </c>
      <c r="C1515" s="2"/>
      <c r="D1515" s="2"/>
      <c r="E1515" s="148">
        <v>42705</v>
      </c>
    </row>
    <row r="1516" spans="1:5" ht="12.75" customHeight="1">
      <c r="A1516" s="2" t="s">
        <v>3300</v>
      </c>
      <c r="B1516" s="2" t="s">
        <v>3301</v>
      </c>
      <c r="C1516" s="2"/>
      <c r="D1516" s="2"/>
      <c r="E1516" s="148">
        <v>42698</v>
      </c>
    </row>
    <row r="1517" spans="1:5" ht="12.75" customHeight="1">
      <c r="A1517" s="2" t="s">
        <v>3302</v>
      </c>
      <c r="B1517" s="2" t="s">
        <v>3303</v>
      </c>
      <c r="C1517" s="2"/>
      <c r="D1517" s="2"/>
      <c r="E1517" s="2"/>
    </row>
    <row r="1518" spans="1:5" ht="12.75" customHeight="1">
      <c r="A1518" s="125" t="s">
        <v>3304</v>
      </c>
      <c r="B1518" s="2" t="s">
        <v>3305</v>
      </c>
      <c r="C1518" s="126"/>
      <c r="D1518" s="86"/>
      <c r="E1518" s="2"/>
    </row>
    <row r="1519" spans="1:5" ht="12.75" customHeight="1">
      <c r="A1519" s="125" t="s">
        <v>3306</v>
      </c>
      <c r="B1519" s="2" t="s">
        <v>3307</v>
      </c>
      <c r="C1519" s="126"/>
      <c r="D1519" s="86"/>
      <c r="E1519" s="2"/>
    </row>
    <row r="1520" spans="1:5" ht="12.75" customHeight="1">
      <c r="A1520" s="125" t="s">
        <v>3308</v>
      </c>
      <c r="B1520" s="2" t="s">
        <v>3309</v>
      </c>
      <c r="C1520" s="126"/>
      <c r="D1520" s="86"/>
      <c r="E1520" s="2"/>
    </row>
    <row r="1521" spans="1:5" ht="12.75" customHeight="1">
      <c r="A1521" s="125" t="s">
        <v>3310</v>
      </c>
      <c r="B1521" s="2" t="s">
        <v>3311</v>
      </c>
      <c r="C1521" s="126"/>
      <c r="D1521" s="86"/>
      <c r="E1521" s="2"/>
    </row>
    <row r="1522" spans="1:5" ht="12.75" customHeight="1">
      <c r="A1522" s="125" t="s">
        <v>3312</v>
      </c>
      <c r="B1522" s="2" t="s">
        <v>3313</v>
      </c>
      <c r="C1522" s="126"/>
      <c r="D1522" s="86"/>
      <c r="E1522" s="2"/>
    </row>
    <row r="1523" spans="1:5" ht="12.75" customHeight="1">
      <c r="A1523" s="125" t="s">
        <v>3314</v>
      </c>
      <c r="B1523" s="2" t="s">
        <v>3315</v>
      </c>
      <c r="C1523" s="126"/>
      <c r="D1523" s="86"/>
      <c r="E1523" s="2"/>
    </row>
    <row r="1524" spans="1:5" ht="12.75" customHeight="1">
      <c r="A1524" s="125" t="s">
        <v>3316</v>
      </c>
      <c r="B1524" s="2" t="s">
        <v>3317</v>
      </c>
      <c r="C1524" s="126"/>
      <c r="D1524" s="86"/>
      <c r="E1524" s="2"/>
    </row>
    <row r="1525" spans="1:5" ht="12.75" customHeight="1">
      <c r="A1525" s="125" t="s">
        <v>3318</v>
      </c>
      <c r="B1525" s="2" t="s">
        <v>3319</v>
      </c>
      <c r="C1525" s="126"/>
      <c r="D1525" s="86"/>
      <c r="E1525" s="2"/>
    </row>
    <row r="1526" spans="1:5" ht="12.75" customHeight="1">
      <c r="A1526" s="125" t="s">
        <v>3320</v>
      </c>
      <c r="B1526" s="2" t="s">
        <v>3321</v>
      </c>
      <c r="C1526" s="126"/>
      <c r="D1526" s="86"/>
      <c r="E1526" s="2"/>
    </row>
    <row r="1527" spans="1:5" ht="12.75" customHeight="1">
      <c r="A1527" s="125" t="s">
        <v>3322</v>
      </c>
      <c r="B1527" s="2" t="s">
        <v>3323</v>
      </c>
      <c r="C1527" s="126"/>
      <c r="D1527" s="86"/>
      <c r="E1527" s="2"/>
    </row>
    <row r="1528" spans="1:5" ht="12.75" customHeight="1">
      <c r="A1528" s="125" t="s">
        <v>3324</v>
      </c>
      <c r="B1528" s="2" t="s">
        <v>3325</v>
      </c>
      <c r="C1528" s="126"/>
      <c r="D1528" s="86"/>
      <c r="E1528" s="2"/>
    </row>
    <row r="1529" spans="1:5" ht="12.75" customHeight="1">
      <c r="A1529" s="125" t="s">
        <v>3326</v>
      </c>
      <c r="B1529" s="2" t="s">
        <v>3327</v>
      </c>
      <c r="C1529" s="126"/>
      <c r="D1529" s="86"/>
      <c r="E1529" s="2"/>
    </row>
    <row r="1530" spans="1:5" ht="12.75" customHeight="1">
      <c r="A1530" s="125" t="s">
        <v>3328</v>
      </c>
      <c r="B1530" s="2" t="s">
        <v>3329</v>
      </c>
      <c r="C1530" s="126"/>
      <c r="D1530" s="86"/>
      <c r="E1530" s="2"/>
    </row>
    <row r="1531" spans="1:5" ht="12.75" customHeight="1">
      <c r="A1531" s="125" t="s">
        <v>3330</v>
      </c>
      <c r="B1531" s="2" t="s">
        <v>3331</v>
      </c>
      <c r="C1531" s="126"/>
      <c r="D1531" s="86"/>
      <c r="E1531" s="145">
        <v>42760</v>
      </c>
    </row>
    <row r="1532" spans="1:5" ht="12.75" customHeight="1">
      <c r="A1532" s="125" t="s">
        <v>3332</v>
      </c>
      <c r="B1532" s="2" t="s">
        <v>3333</v>
      </c>
      <c r="C1532" s="126"/>
      <c r="D1532" s="86"/>
      <c r="E1532" s="145">
        <v>42760</v>
      </c>
    </row>
    <row r="1533" spans="1:5" ht="12.75" customHeight="1">
      <c r="A1533" s="125" t="s">
        <v>3334</v>
      </c>
      <c r="B1533" s="2" t="s">
        <v>3335</v>
      </c>
      <c r="C1533" s="126"/>
      <c r="D1533" s="86"/>
      <c r="E1533" s="145">
        <v>42760</v>
      </c>
    </row>
    <row r="1534" spans="1:5" ht="12.75" customHeight="1">
      <c r="A1534" s="125" t="s">
        <v>3336</v>
      </c>
      <c r="B1534" s="2" t="s">
        <v>3337</v>
      </c>
      <c r="C1534" s="126"/>
      <c r="D1534" s="86"/>
      <c r="E1534" s="145">
        <v>42760</v>
      </c>
    </row>
    <row r="1535" spans="1:5" ht="12.75" customHeight="1">
      <c r="A1535" s="125" t="s">
        <v>3338</v>
      </c>
      <c r="B1535" s="2" t="s">
        <v>3339</v>
      </c>
      <c r="C1535" s="126"/>
      <c r="D1535" s="86"/>
      <c r="E1535" s="145">
        <v>42760</v>
      </c>
    </row>
    <row r="1536" spans="1:5" ht="12.75" customHeight="1">
      <c r="A1536" s="125" t="s">
        <v>3340</v>
      </c>
      <c r="B1536" s="2" t="s">
        <v>3341</v>
      </c>
      <c r="C1536" s="126"/>
      <c r="D1536" s="86"/>
      <c r="E1536" s="145">
        <v>42760</v>
      </c>
    </row>
    <row r="1537" spans="1:5" ht="12.75" customHeight="1">
      <c r="A1537" s="125" t="s">
        <v>3342</v>
      </c>
      <c r="B1537" s="2" t="s">
        <v>3343</v>
      </c>
      <c r="C1537" s="126"/>
      <c r="D1537" s="86"/>
      <c r="E1537" s="145">
        <v>42760</v>
      </c>
    </row>
    <row r="1538" spans="1:5" ht="12.75" customHeight="1">
      <c r="A1538" s="125" t="s">
        <v>3344</v>
      </c>
      <c r="B1538" s="2" t="s">
        <v>3345</v>
      </c>
      <c r="C1538" s="126"/>
      <c r="D1538" s="86"/>
      <c r="E1538" s="145">
        <v>42760</v>
      </c>
    </row>
    <row r="1539" spans="1:5" ht="12.75" customHeight="1">
      <c r="A1539" s="125" t="s">
        <v>3346</v>
      </c>
      <c r="B1539" s="2" t="s">
        <v>3347</v>
      </c>
      <c r="C1539" s="126"/>
      <c r="D1539" s="86"/>
      <c r="E1539" s="145">
        <v>42746</v>
      </c>
    </row>
    <row r="1540" spans="1:5" ht="12.75" customHeight="1">
      <c r="A1540" s="125" t="s">
        <v>3348</v>
      </c>
      <c r="B1540" s="2" t="s">
        <v>3349</v>
      </c>
      <c r="C1540" s="126"/>
      <c r="D1540" s="86"/>
      <c r="E1540" s="146">
        <v>42774</v>
      </c>
    </row>
    <row r="1541" spans="1:5" ht="12.75" customHeight="1">
      <c r="A1541" s="125" t="s">
        <v>3350</v>
      </c>
      <c r="B1541" s="2" t="s">
        <v>3351</v>
      </c>
      <c r="C1541" s="126"/>
      <c r="D1541" s="86"/>
      <c r="E1541" s="146">
        <v>42772</v>
      </c>
    </row>
    <row r="1542" spans="1:5" ht="12.75" customHeight="1">
      <c r="A1542" s="125" t="s">
        <v>3352</v>
      </c>
      <c r="B1542" s="2" t="s">
        <v>3353</v>
      </c>
      <c r="C1542" s="126"/>
      <c r="D1542" s="86"/>
      <c r="E1542" s="147">
        <v>42754</v>
      </c>
    </row>
    <row r="1543" spans="1:5" ht="12.75" customHeight="1">
      <c r="A1543" s="125" t="s">
        <v>3354</v>
      </c>
      <c r="B1543" s="2" t="s">
        <v>3355</v>
      </c>
      <c r="C1543" s="126"/>
      <c r="D1543" s="86"/>
      <c r="E1543" s="147">
        <v>42754</v>
      </c>
    </row>
    <row r="1544" spans="1:5" ht="12.75" customHeight="1">
      <c r="A1544" s="125" t="s">
        <v>3356</v>
      </c>
      <c r="B1544" s="2" t="s">
        <v>3357</v>
      </c>
      <c r="C1544" s="126"/>
      <c r="D1544" s="86"/>
      <c r="E1544" s="147">
        <v>42746</v>
      </c>
    </row>
    <row r="1545" spans="1:5" ht="12.75" customHeight="1">
      <c r="A1545" s="125" t="s">
        <v>3358</v>
      </c>
      <c r="B1545" s="2" t="s">
        <v>3359</v>
      </c>
      <c r="C1545" s="126"/>
      <c r="D1545" s="86"/>
      <c r="E1545" s="147">
        <v>42731</v>
      </c>
    </row>
    <row r="1546" spans="1:5" ht="12.75" customHeight="1">
      <c r="A1546" s="125" t="s">
        <v>3360</v>
      </c>
      <c r="B1546" s="2" t="s">
        <v>3361</v>
      </c>
      <c r="C1546" s="126"/>
      <c r="D1546" s="86"/>
      <c r="E1546" s="2"/>
    </row>
    <row r="1547" spans="1:5" ht="12.75" customHeight="1">
      <c r="A1547" s="125" t="s">
        <v>3362</v>
      </c>
      <c r="B1547" s="2" t="s">
        <v>3363</v>
      </c>
      <c r="C1547" s="126"/>
      <c r="D1547" s="86"/>
      <c r="E1547" s="2"/>
    </row>
    <row r="1548" spans="1:5" ht="12.75" customHeight="1">
      <c r="A1548" s="125" t="s">
        <v>3364</v>
      </c>
      <c r="B1548" s="2" t="s">
        <v>3365</v>
      </c>
      <c r="C1548" s="126"/>
      <c r="D1548" s="86"/>
      <c r="E1548" s="2"/>
    </row>
    <row r="1549" spans="1:5" ht="12.75" customHeight="1">
      <c r="A1549" s="125" t="s">
        <v>3366</v>
      </c>
      <c r="B1549" s="2" t="s">
        <v>3367</v>
      </c>
      <c r="C1549" s="126"/>
      <c r="D1549" s="86"/>
      <c r="E1549" s="2"/>
    </row>
    <row r="1550" spans="1:5" ht="12.75" customHeight="1">
      <c r="A1550" s="125" t="s">
        <v>3368</v>
      </c>
      <c r="B1550" s="2" t="s">
        <v>3369</v>
      </c>
      <c r="C1550" s="126"/>
      <c r="D1550" s="86"/>
      <c r="E1550" s="2"/>
    </row>
    <row r="1551" spans="1:5" ht="12.75" customHeight="1">
      <c r="A1551" s="125" t="s">
        <v>3370</v>
      </c>
      <c r="B1551" s="2" t="s">
        <v>3371</v>
      </c>
      <c r="C1551" s="126"/>
      <c r="D1551" s="86"/>
      <c r="E1551" s="2"/>
    </row>
    <row r="1552" spans="1:5" ht="12.75" customHeight="1">
      <c r="A1552" s="125" t="s">
        <v>3372</v>
      </c>
      <c r="B1552" s="2" t="s">
        <v>3373</v>
      </c>
      <c r="C1552" s="126"/>
      <c r="D1552" s="86"/>
      <c r="E1552" s="2"/>
    </row>
    <row r="1553" spans="1:5" ht="12.75" customHeight="1">
      <c r="A1553" s="125" t="s">
        <v>3374</v>
      </c>
      <c r="B1553" s="2" t="s">
        <v>3375</v>
      </c>
      <c r="C1553" s="126"/>
      <c r="D1553" s="86"/>
      <c r="E1553" s="2"/>
    </row>
    <row r="1554" spans="1:5" ht="12.75" customHeight="1">
      <c r="A1554" s="125" t="s">
        <v>3376</v>
      </c>
      <c r="B1554" s="2" t="s">
        <v>3377</v>
      </c>
      <c r="C1554" s="126"/>
      <c r="D1554" s="86"/>
      <c r="E1554" s="2"/>
    </row>
    <row r="1555" spans="1:5" ht="12.75" customHeight="1">
      <c r="A1555" s="125" t="s">
        <v>3378</v>
      </c>
      <c r="B1555" s="2" t="s">
        <v>3379</v>
      </c>
      <c r="C1555" s="126"/>
      <c r="D1555" s="86"/>
      <c r="E1555" s="2"/>
    </row>
    <row r="1556" spans="1:5" ht="12.75" customHeight="1">
      <c r="A1556" s="125" t="s">
        <v>3380</v>
      </c>
      <c r="B1556" s="2" t="s">
        <v>3381</v>
      </c>
      <c r="C1556" s="126"/>
      <c r="D1556" s="86"/>
      <c r="E1556" s="2"/>
    </row>
    <row r="1557" spans="1:5" ht="12.75" customHeight="1">
      <c r="A1557" s="125" t="s">
        <v>3382</v>
      </c>
      <c r="B1557" s="2" t="s">
        <v>3383</v>
      </c>
      <c r="C1557" s="126"/>
      <c r="D1557" s="86"/>
      <c r="E1557" s="2"/>
    </row>
    <row r="1558" spans="1:5" ht="12.75" customHeight="1">
      <c r="A1558" s="125" t="s">
        <v>3384</v>
      </c>
      <c r="B1558" s="2" t="s">
        <v>3385</v>
      </c>
      <c r="C1558" s="126"/>
      <c r="D1558" s="86"/>
      <c r="E1558" s="2"/>
    </row>
    <row r="1559" spans="1:5" ht="12.75" customHeight="1">
      <c r="A1559" s="125" t="s">
        <v>3386</v>
      </c>
      <c r="B1559" s="2" t="s">
        <v>3387</v>
      </c>
      <c r="C1559" s="126"/>
      <c r="D1559" s="86"/>
      <c r="E1559" s="2"/>
    </row>
    <row r="1560" spans="1:5" ht="12.75" customHeight="1">
      <c r="A1560" s="125" t="s">
        <v>3388</v>
      </c>
      <c r="B1560" s="2" t="s">
        <v>3389</v>
      </c>
      <c r="C1560" s="126"/>
      <c r="D1560" s="86"/>
      <c r="E1560" s="2"/>
    </row>
    <row r="1561" spans="1:5" ht="12.75" customHeight="1">
      <c r="A1561" s="125" t="s">
        <v>3390</v>
      </c>
      <c r="B1561" s="2" t="s">
        <v>3391</v>
      </c>
      <c r="C1561" s="126"/>
      <c r="D1561" s="86"/>
      <c r="E1561" s="2"/>
    </row>
    <row r="1562" spans="1:5" ht="12.75" customHeight="1">
      <c r="A1562" s="125" t="s">
        <v>3392</v>
      </c>
      <c r="B1562" s="2" t="s">
        <v>3393</v>
      </c>
      <c r="C1562" s="126"/>
      <c r="D1562" s="86"/>
      <c r="E1562" s="2"/>
    </row>
    <row r="1563" spans="1:5" ht="12.75" customHeight="1">
      <c r="A1563" s="125" t="s">
        <v>3394</v>
      </c>
      <c r="B1563" s="2" t="s">
        <v>3395</v>
      </c>
      <c r="C1563" s="126"/>
      <c r="D1563" s="86"/>
      <c r="E1563" s="2"/>
    </row>
    <row r="1564" spans="1:5" ht="12.75" customHeight="1">
      <c r="A1564" s="125" t="s">
        <v>3396</v>
      </c>
      <c r="B1564" s="2" t="s">
        <v>3397</v>
      </c>
      <c r="C1564" s="126"/>
      <c r="D1564" s="86"/>
      <c r="E1564" s="2"/>
    </row>
    <row r="1565" spans="1:5" ht="12.75" customHeight="1">
      <c r="A1565" s="125" t="s">
        <v>3398</v>
      </c>
      <c r="B1565" s="2" t="s">
        <v>3399</v>
      </c>
      <c r="C1565" s="126"/>
      <c r="D1565" s="86"/>
      <c r="E1565" s="2"/>
    </row>
    <row r="1566" spans="1:5" ht="12.75" customHeight="1">
      <c r="A1566" s="125" t="s">
        <v>3400</v>
      </c>
      <c r="B1566" s="2" t="s">
        <v>3401</v>
      </c>
      <c r="C1566" s="126"/>
      <c r="D1566" s="86"/>
      <c r="E1566" s="2"/>
    </row>
    <row r="1567" spans="1:5" ht="12.75" customHeight="1">
      <c r="A1567" s="125" t="s">
        <v>3402</v>
      </c>
      <c r="B1567" s="2" t="s">
        <v>3403</v>
      </c>
      <c r="C1567" s="126"/>
      <c r="D1567" s="86"/>
      <c r="E1567" s="2"/>
    </row>
    <row r="1568" spans="1:5" ht="12.75" customHeight="1">
      <c r="A1568" s="125" t="s">
        <v>3404</v>
      </c>
      <c r="B1568" s="2" t="s">
        <v>3405</v>
      </c>
      <c r="C1568" s="126"/>
      <c r="D1568" s="86"/>
      <c r="E1568" s="2"/>
    </row>
    <row r="1569" spans="1:5" ht="12.75" customHeight="1">
      <c r="A1569" s="125" t="s">
        <v>3406</v>
      </c>
      <c r="B1569" s="2" t="s">
        <v>3407</v>
      </c>
      <c r="C1569" s="126"/>
      <c r="D1569" s="86"/>
      <c r="E1569" s="2"/>
    </row>
    <row r="1570" spans="1:5" ht="12.75" customHeight="1">
      <c r="A1570" s="125" t="s">
        <v>3408</v>
      </c>
      <c r="B1570" s="2" t="s">
        <v>3409</v>
      </c>
      <c r="C1570" s="126"/>
      <c r="D1570" s="86"/>
      <c r="E1570" s="2"/>
    </row>
    <row r="1571" spans="1:5" ht="12.75" customHeight="1">
      <c r="A1571" s="125" t="s">
        <v>3410</v>
      </c>
      <c r="B1571" s="2" t="s">
        <v>3411</v>
      </c>
      <c r="C1571" s="126"/>
      <c r="D1571" s="86"/>
      <c r="E1571" s="2"/>
    </row>
    <row r="1572" spans="1:5" ht="12.75" customHeight="1">
      <c r="A1572" s="125" t="s">
        <v>3412</v>
      </c>
      <c r="B1572" s="2" t="s">
        <v>3413</v>
      </c>
      <c r="C1572" s="126"/>
      <c r="D1572" s="86"/>
      <c r="E1572" s="2"/>
    </row>
    <row r="1573" spans="1:5" ht="12.75" customHeight="1">
      <c r="A1573" s="125" t="s">
        <v>3414</v>
      </c>
      <c r="B1573" s="2" t="s">
        <v>3415</v>
      </c>
      <c r="C1573" s="126"/>
      <c r="D1573" s="86"/>
      <c r="E1573" s="2"/>
    </row>
    <row r="1574" spans="1:5" ht="12.75" customHeight="1">
      <c r="A1574" s="125" t="s">
        <v>3416</v>
      </c>
      <c r="B1574" s="2" t="s">
        <v>3417</v>
      </c>
      <c r="C1574" s="126"/>
      <c r="D1574" s="86"/>
      <c r="E1574" s="2"/>
    </row>
    <row r="1575" spans="1:5" ht="12.75" customHeight="1">
      <c r="A1575" s="125" t="s">
        <v>3418</v>
      </c>
      <c r="B1575" s="2" t="s">
        <v>3419</v>
      </c>
      <c r="C1575" s="126"/>
      <c r="D1575" s="86"/>
      <c r="E1575" s="2"/>
    </row>
    <row r="1576" spans="1:5" ht="12.75" customHeight="1">
      <c r="A1576" s="125" t="s">
        <v>3420</v>
      </c>
      <c r="B1576" s="2" t="s">
        <v>3421</v>
      </c>
      <c r="C1576" s="126"/>
      <c r="D1576" s="86"/>
      <c r="E1576" s="2"/>
    </row>
    <row r="1577" spans="1:5" ht="12.75" customHeight="1">
      <c r="A1577" s="125" t="s">
        <v>3422</v>
      </c>
      <c r="B1577" s="2" t="s">
        <v>3423</v>
      </c>
      <c r="C1577" s="126"/>
      <c r="D1577" s="86"/>
      <c r="E1577" s="2"/>
    </row>
    <row r="1578" spans="1:5" ht="12.75" customHeight="1">
      <c r="A1578" s="125" t="s">
        <v>3424</v>
      </c>
      <c r="B1578" s="2" t="s">
        <v>3425</v>
      </c>
      <c r="C1578" s="126"/>
      <c r="D1578" s="86"/>
      <c r="E1578" s="2"/>
    </row>
    <row r="1579" spans="1:5" ht="12.75" customHeight="1">
      <c r="A1579" s="125" t="s">
        <v>3426</v>
      </c>
      <c r="B1579" s="2" t="s">
        <v>3427</v>
      </c>
      <c r="C1579" s="126"/>
      <c r="D1579" s="86"/>
      <c r="E1579" s="2"/>
    </row>
    <row r="1580" spans="1:5" ht="12.75" customHeight="1">
      <c r="A1580" s="125" t="s">
        <v>3428</v>
      </c>
      <c r="B1580" s="2" t="s">
        <v>3429</v>
      </c>
      <c r="C1580" s="126"/>
      <c r="D1580" s="86"/>
      <c r="E1580" s="2"/>
    </row>
    <row r="1581" spans="1:5" ht="12.75" customHeight="1">
      <c r="A1581" s="125" t="s">
        <v>3430</v>
      </c>
      <c r="B1581" s="2" t="s">
        <v>3431</v>
      </c>
      <c r="C1581" s="126"/>
      <c r="D1581" s="86"/>
      <c r="E1581" s="2"/>
    </row>
    <row r="1582" spans="1:5" ht="12.75" customHeight="1">
      <c r="A1582" s="125" t="s">
        <v>3432</v>
      </c>
      <c r="B1582" s="2" t="s">
        <v>3433</v>
      </c>
      <c r="C1582" s="126"/>
      <c r="D1582" s="86"/>
      <c r="E1582" s="2"/>
    </row>
    <row r="1583" spans="1:5" ht="12.75" customHeight="1">
      <c r="A1583" s="125" t="s">
        <v>3434</v>
      </c>
      <c r="B1583" s="2" t="s">
        <v>3435</v>
      </c>
      <c r="C1583" s="126"/>
      <c r="D1583" s="86"/>
      <c r="E1583" s="2"/>
    </row>
    <row r="1584" spans="1:5" ht="12.75" customHeight="1">
      <c r="A1584" s="125" t="s">
        <v>3436</v>
      </c>
      <c r="B1584" s="2" t="s">
        <v>3437</v>
      </c>
      <c r="C1584" s="126"/>
      <c r="D1584" s="86"/>
      <c r="E1584" s="2"/>
    </row>
    <row r="1585" spans="1:5" ht="12.75" customHeight="1">
      <c r="A1585" s="125" t="s">
        <v>3438</v>
      </c>
      <c r="B1585" s="2" t="s">
        <v>3439</v>
      </c>
      <c r="C1585" s="126"/>
      <c r="D1585" s="86"/>
      <c r="E1585" s="2"/>
    </row>
    <row r="1586" spans="1:5" ht="12.75" customHeight="1">
      <c r="A1586" s="125" t="s">
        <v>3440</v>
      </c>
      <c r="B1586" s="2" t="s">
        <v>3441</v>
      </c>
      <c r="C1586" s="126"/>
      <c r="D1586" s="86"/>
      <c r="E1586" s="2"/>
    </row>
    <row r="1587" spans="1:5" ht="12.75" customHeight="1">
      <c r="A1587" s="125" t="s">
        <v>3442</v>
      </c>
      <c r="B1587" s="2" t="s">
        <v>3443</v>
      </c>
      <c r="C1587" s="126"/>
      <c r="D1587" s="86"/>
      <c r="E1587" s="2"/>
    </row>
    <row r="1588" spans="1:5" ht="12.75" customHeight="1">
      <c r="A1588" s="125" t="s">
        <v>3444</v>
      </c>
      <c r="B1588" s="2" t="s">
        <v>3445</v>
      </c>
      <c r="C1588" s="126"/>
      <c r="D1588" s="86"/>
      <c r="E1588" s="2"/>
    </row>
    <row r="1589" spans="1:5" ht="12.75" customHeight="1">
      <c r="A1589" s="125" t="s">
        <v>3446</v>
      </c>
      <c r="B1589" s="2" t="s">
        <v>3447</v>
      </c>
      <c r="C1589" s="126"/>
      <c r="D1589" s="86"/>
      <c r="E1589" s="2"/>
    </row>
    <row r="1590" spans="1:5" ht="12.75" customHeight="1">
      <c r="A1590" s="125" t="s">
        <v>3448</v>
      </c>
      <c r="B1590" s="2" t="s">
        <v>3449</v>
      </c>
      <c r="C1590" s="126"/>
      <c r="D1590" s="86"/>
      <c r="E1590" s="2"/>
    </row>
    <row r="1591" spans="1:5" ht="12.75" customHeight="1">
      <c r="A1591" s="125" t="s">
        <v>3450</v>
      </c>
      <c r="B1591" s="2" t="s">
        <v>3451</v>
      </c>
      <c r="C1591" s="126"/>
      <c r="D1591" s="86"/>
      <c r="E1591" s="2"/>
    </row>
    <row r="1592" spans="1:5" ht="12.75" customHeight="1">
      <c r="A1592" s="125" t="s">
        <v>3452</v>
      </c>
      <c r="B1592" s="2" t="s">
        <v>3453</v>
      </c>
      <c r="C1592" s="126"/>
      <c r="D1592" s="86"/>
      <c r="E1592" s="2"/>
    </row>
    <row r="1593" spans="1:5" ht="12.75" customHeight="1">
      <c r="A1593" s="125" t="s">
        <v>3454</v>
      </c>
      <c r="B1593" s="2" t="s">
        <v>3455</v>
      </c>
      <c r="C1593" s="126"/>
      <c r="D1593" s="86"/>
      <c r="E1593" s="2"/>
    </row>
    <row r="1594" spans="1:5" ht="12.75" customHeight="1">
      <c r="A1594" s="125" t="s">
        <v>3456</v>
      </c>
      <c r="B1594" s="2" t="s">
        <v>3457</v>
      </c>
      <c r="C1594" s="126"/>
      <c r="D1594" s="86"/>
      <c r="E1594" s="2"/>
    </row>
    <row r="1595" spans="1:5" ht="12.75" customHeight="1">
      <c r="A1595" s="125" t="s">
        <v>3458</v>
      </c>
      <c r="B1595" s="2" t="s">
        <v>3459</v>
      </c>
      <c r="C1595" s="126"/>
      <c r="D1595" s="86"/>
      <c r="E1595" s="2"/>
    </row>
    <row r="1596" spans="1:5" ht="12.75" customHeight="1">
      <c r="A1596" s="125" t="s">
        <v>3460</v>
      </c>
      <c r="B1596" s="2" t="s">
        <v>3461</v>
      </c>
      <c r="C1596" s="126"/>
      <c r="D1596" s="86"/>
      <c r="E1596" s="2"/>
    </row>
    <row r="1597" spans="1:5" ht="12.75" customHeight="1">
      <c r="A1597" s="125" t="s">
        <v>3462</v>
      </c>
      <c r="B1597" s="2" t="s">
        <v>3463</v>
      </c>
      <c r="C1597" s="126"/>
      <c r="D1597" s="86"/>
      <c r="E1597" s="2"/>
    </row>
    <row r="1598" spans="1:5" ht="12.75" customHeight="1">
      <c r="A1598" s="125" t="s">
        <v>3464</v>
      </c>
      <c r="B1598" s="2" t="s">
        <v>3465</v>
      </c>
      <c r="C1598" s="126"/>
      <c r="D1598" s="86"/>
      <c r="E1598" s="2"/>
    </row>
    <row r="1599" spans="1:5" ht="12.75" customHeight="1">
      <c r="A1599" s="125" t="s">
        <v>3466</v>
      </c>
      <c r="B1599" s="2" t="s">
        <v>3467</v>
      </c>
      <c r="C1599" s="126"/>
      <c r="D1599" s="86"/>
      <c r="E1599" s="2"/>
    </row>
    <row r="1600" spans="1:5" ht="12.75" customHeight="1">
      <c r="A1600" s="125" t="s">
        <v>3468</v>
      </c>
      <c r="B1600" s="2" t="s">
        <v>3469</v>
      </c>
      <c r="C1600" s="126"/>
      <c r="D1600" s="86"/>
      <c r="E1600" s="2"/>
    </row>
    <row r="1601" spans="1:5" ht="12.75" customHeight="1">
      <c r="A1601" s="125" t="s">
        <v>3470</v>
      </c>
      <c r="B1601" s="2" t="s">
        <v>3471</v>
      </c>
      <c r="C1601" s="126"/>
      <c r="D1601" s="86"/>
      <c r="E1601" s="2"/>
    </row>
    <row r="1602" spans="1:5" ht="12.75" customHeight="1">
      <c r="A1602" s="125" t="s">
        <v>3472</v>
      </c>
      <c r="B1602" s="2" t="s">
        <v>3473</v>
      </c>
      <c r="C1602" s="126"/>
      <c r="D1602" s="86"/>
      <c r="E1602" s="2"/>
    </row>
    <row r="1603" spans="1:5" ht="12.75" customHeight="1">
      <c r="A1603" s="125" t="s">
        <v>3474</v>
      </c>
      <c r="B1603" s="2" t="s">
        <v>3475</v>
      </c>
      <c r="C1603" s="126"/>
      <c r="D1603" s="86"/>
      <c r="E1603" s="2"/>
    </row>
    <row r="1604" spans="1:5" ht="12.75" customHeight="1">
      <c r="A1604" s="125" t="s">
        <v>3476</v>
      </c>
      <c r="B1604" s="2" t="s">
        <v>3477</v>
      </c>
      <c r="C1604" s="126"/>
      <c r="D1604" s="86"/>
      <c r="E1604" s="2"/>
    </row>
    <row r="1605" spans="1:5" ht="12.75" customHeight="1">
      <c r="A1605" s="125" t="s">
        <v>3478</v>
      </c>
      <c r="B1605" s="2" t="s">
        <v>3479</v>
      </c>
      <c r="C1605" s="126"/>
      <c r="D1605" s="86"/>
      <c r="E1605" s="2"/>
    </row>
    <row r="1606" spans="1:5" ht="12.75" customHeight="1">
      <c r="A1606" s="125" t="s">
        <v>3480</v>
      </c>
      <c r="B1606" s="2" t="s">
        <v>3481</v>
      </c>
      <c r="C1606" s="126"/>
      <c r="D1606" s="86"/>
      <c r="E1606" s="2"/>
    </row>
    <row r="1607" spans="1:5" ht="12.75" customHeight="1">
      <c r="A1607" s="125" t="s">
        <v>3482</v>
      </c>
      <c r="B1607" s="2" t="s">
        <v>3483</v>
      </c>
      <c r="C1607" s="126"/>
      <c r="D1607" s="86"/>
      <c r="E1607" s="2"/>
    </row>
    <row r="1608" spans="1:5" ht="12.75" customHeight="1">
      <c r="A1608" s="125" t="s">
        <v>3484</v>
      </c>
      <c r="B1608" s="2" t="s">
        <v>3485</v>
      </c>
      <c r="C1608" s="126"/>
      <c r="D1608" s="86"/>
      <c r="E1608" s="2"/>
    </row>
    <row r="1609" spans="1:5" ht="12.75" customHeight="1">
      <c r="A1609" s="125" t="s">
        <v>3486</v>
      </c>
      <c r="B1609" s="2" t="s">
        <v>3487</v>
      </c>
      <c r="C1609" s="126"/>
      <c r="D1609" s="86"/>
      <c r="E1609" s="2"/>
    </row>
    <row r="1610" spans="1:5" ht="12.75" customHeight="1">
      <c r="A1610" s="125" t="s">
        <v>3488</v>
      </c>
      <c r="B1610" s="2" t="s">
        <v>3489</v>
      </c>
      <c r="C1610" s="126"/>
      <c r="D1610" s="86"/>
      <c r="E1610" s="2"/>
    </row>
    <row r="1611" spans="1:5" ht="12.75" customHeight="1">
      <c r="A1611" s="125" t="s">
        <v>3490</v>
      </c>
      <c r="B1611" s="2" t="s">
        <v>3491</v>
      </c>
      <c r="C1611" s="126"/>
      <c r="D1611" s="86"/>
      <c r="E1611" s="2"/>
    </row>
    <row r="1612" spans="1:5" ht="12.75" customHeight="1">
      <c r="A1612" s="125" t="s">
        <v>3492</v>
      </c>
      <c r="B1612" s="2" t="s">
        <v>3493</v>
      </c>
      <c r="C1612" s="126"/>
      <c r="D1612" s="86"/>
      <c r="E1612" s="2"/>
    </row>
    <row r="1613" spans="1:5" ht="12.75" customHeight="1">
      <c r="A1613" s="125" t="s">
        <v>3494</v>
      </c>
      <c r="B1613" s="2" t="s">
        <v>3495</v>
      </c>
      <c r="C1613" s="126"/>
      <c r="D1613" s="86"/>
      <c r="E1613" s="2"/>
    </row>
    <row r="1614" spans="1:5" ht="12.75" customHeight="1">
      <c r="A1614" s="125" t="s">
        <v>3496</v>
      </c>
      <c r="B1614" s="2" t="s">
        <v>3497</v>
      </c>
      <c r="C1614" s="126"/>
      <c r="D1614" s="86"/>
      <c r="E1614" s="2"/>
    </row>
    <row r="1615" spans="1:5" ht="12.75" customHeight="1">
      <c r="A1615" s="125" t="s">
        <v>3498</v>
      </c>
      <c r="B1615" s="2" t="s">
        <v>3499</v>
      </c>
      <c r="C1615" s="126"/>
      <c r="D1615" s="86"/>
      <c r="E1615" s="2"/>
    </row>
    <row r="1616" spans="1:5" ht="12.75" customHeight="1">
      <c r="A1616" s="125" t="s">
        <v>3500</v>
      </c>
      <c r="B1616" s="2" t="s">
        <v>3501</v>
      </c>
      <c r="C1616" s="126"/>
      <c r="D1616" s="86"/>
      <c r="E1616" s="2"/>
    </row>
    <row r="1617" spans="1:5" ht="12.75" customHeight="1">
      <c r="A1617" s="125" t="s">
        <v>3502</v>
      </c>
      <c r="B1617" s="2" t="s">
        <v>3503</v>
      </c>
      <c r="C1617" s="126"/>
      <c r="D1617" s="86"/>
      <c r="E1617" s="2"/>
    </row>
    <row r="1618" spans="1:5" ht="12.75" customHeight="1">
      <c r="A1618" s="125" t="s">
        <v>3504</v>
      </c>
      <c r="B1618" s="2" t="s">
        <v>3505</v>
      </c>
      <c r="C1618" s="126"/>
      <c r="D1618" s="86"/>
      <c r="E1618" s="2"/>
    </row>
    <row r="1619" spans="1:5" ht="12.75" customHeight="1">
      <c r="A1619" s="125" t="s">
        <v>3506</v>
      </c>
      <c r="B1619" s="2" t="s">
        <v>3507</v>
      </c>
      <c r="C1619" s="126"/>
      <c r="D1619" s="86"/>
      <c r="E1619" s="2"/>
    </row>
    <row r="1620" spans="1:5" ht="12.75" customHeight="1">
      <c r="A1620" s="125" t="s">
        <v>3508</v>
      </c>
      <c r="B1620" s="2" t="s">
        <v>3509</v>
      </c>
      <c r="C1620" s="126"/>
      <c r="D1620" s="86"/>
      <c r="E1620" s="2"/>
    </row>
    <row r="1621" spans="1:5" ht="12.75" customHeight="1">
      <c r="A1621" s="125" t="s">
        <v>3510</v>
      </c>
      <c r="B1621" s="2" t="s">
        <v>3511</v>
      </c>
      <c r="C1621" s="126"/>
      <c r="D1621" s="86"/>
      <c r="E1621" s="2"/>
    </row>
    <row r="1622" spans="1:5" ht="12.75" customHeight="1">
      <c r="A1622" s="125" t="s">
        <v>3512</v>
      </c>
      <c r="B1622" s="2" t="s">
        <v>3513</v>
      </c>
      <c r="C1622" s="126"/>
      <c r="D1622" s="86"/>
      <c r="E1622" s="2"/>
    </row>
    <row r="1623" spans="1:5" ht="12.75" customHeight="1">
      <c r="A1623" s="125" t="s">
        <v>3514</v>
      </c>
      <c r="B1623" s="2" t="s">
        <v>3515</v>
      </c>
      <c r="C1623" s="126"/>
      <c r="D1623" s="86"/>
      <c r="E1623" s="2"/>
    </row>
    <row r="1624" spans="1:5" ht="12.75" customHeight="1">
      <c r="A1624" s="125" t="s">
        <v>3516</v>
      </c>
      <c r="B1624" s="2" t="s">
        <v>3517</v>
      </c>
      <c r="C1624" s="126"/>
      <c r="D1624" s="86"/>
      <c r="E1624" s="2"/>
    </row>
    <row r="1625" spans="1:5" ht="12.75" customHeight="1">
      <c r="A1625" s="125" t="s">
        <v>3518</v>
      </c>
      <c r="B1625" s="2" t="s">
        <v>3519</v>
      </c>
      <c r="C1625" s="126"/>
      <c r="D1625" s="86"/>
      <c r="E1625" s="2"/>
    </row>
    <row r="1626" spans="1:5" ht="12.75" customHeight="1">
      <c r="A1626" s="125" t="s">
        <v>3520</v>
      </c>
      <c r="B1626" s="2" t="s">
        <v>3521</v>
      </c>
      <c r="C1626" s="126"/>
      <c r="D1626" s="86"/>
      <c r="E1626" s="2">
        <v>42997</v>
      </c>
    </row>
    <row r="1627" spans="1:5" ht="12.75" customHeight="1">
      <c r="A1627" s="125" t="s">
        <v>3522</v>
      </c>
      <c r="B1627" s="2" t="s">
        <v>3523</v>
      </c>
      <c r="C1627" s="126"/>
      <c r="D1627" s="86"/>
      <c r="E1627" s="2">
        <v>43020</v>
      </c>
    </row>
    <row r="1628" spans="1:5" ht="12.75" customHeight="1">
      <c r="A1628" s="125" t="s">
        <v>3524</v>
      </c>
      <c r="B1628" s="2" t="s">
        <v>3525</v>
      </c>
      <c r="C1628" s="126"/>
      <c r="D1628" s="86"/>
      <c r="E1628" s="2">
        <v>43019</v>
      </c>
    </row>
    <row r="1629" spans="1:5" ht="12.75" customHeight="1">
      <c r="A1629" s="125" t="s">
        <v>3526</v>
      </c>
      <c r="B1629" s="2" t="s">
        <v>3527</v>
      </c>
      <c r="C1629" s="126"/>
      <c r="D1629" s="86"/>
      <c r="E1629" s="2">
        <v>43018</v>
      </c>
    </row>
    <row r="1630" spans="1:5" ht="12.75" customHeight="1">
      <c r="A1630" s="125" t="s">
        <v>3528</v>
      </c>
      <c r="B1630" s="2" t="s">
        <v>3529</v>
      </c>
      <c r="C1630" s="126"/>
      <c r="D1630" s="86"/>
      <c r="E1630" s="2">
        <v>43018</v>
      </c>
    </row>
    <row r="1631" spans="1:5" ht="12.75" customHeight="1">
      <c r="A1631" s="125" t="s">
        <v>3530</v>
      </c>
      <c r="B1631" s="2" t="s">
        <v>3531</v>
      </c>
      <c r="C1631" s="126"/>
      <c r="D1631" s="86"/>
      <c r="E1631" s="2">
        <v>43018</v>
      </c>
    </row>
    <row r="1632" spans="1:5" ht="12.75" customHeight="1">
      <c r="A1632" s="125" t="s">
        <v>3532</v>
      </c>
      <c r="B1632" s="2" t="s">
        <v>3533</v>
      </c>
      <c r="C1632" s="126"/>
      <c r="D1632" s="86"/>
      <c r="E1632" s="2">
        <v>43018</v>
      </c>
    </row>
    <row r="1633" spans="1:5" ht="12.75" customHeight="1">
      <c r="A1633" s="125" t="s">
        <v>3534</v>
      </c>
      <c r="B1633" s="2" t="s">
        <v>3535</v>
      </c>
      <c r="C1633" s="126"/>
      <c r="D1633" s="86"/>
      <c r="E1633" s="2">
        <v>43018</v>
      </c>
    </row>
    <row r="1634" spans="1:5" ht="12.75" customHeight="1">
      <c r="A1634" s="125" t="s">
        <v>3536</v>
      </c>
      <c r="B1634" s="2" t="s">
        <v>3537</v>
      </c>
      <c r="C1634" s="126"/>
      <c r="D1634" s="86"/>
      <c r="E1634" s="2">
        <v>43018</v>
      </c>
    </row>
    <row r="1635" spans="1:5" ht="12.75" customHeight="1">
      <c r="A1635" s="125" t="s">
        <v>3538</v>
      </c>
      <c r="B1635" s="2" t="s">
        <v>3539</v>
      </c>
      <c r="C1635" s="126"/>
      <c r="D1635" s="86"/>
      <c r="E1635" s="2">
        <v>43018</v>
      </c>
    </row>
    <row r="1636" spans="1:5" ht="12.75" customHeight="1">
      <c r="A1636" s="125" t="s">
        <v>3540</v>
      </c>
      <c r="B1636" s="2" t="s">
        <v>3541</v>
      </c>
      <c r="C1636" s="126"/>
      <c r="D1636" s="86"/>
      <c r="E1636" s="2">
        <v>43018</v>
      </c>
    </row>
    <row r="1637" spans="1:5" ht="12.75" customHeight="1">
      <c r="A1637" s="125" t="s">
        <v>3542</v>
      </c>
      <c r="B1637" s="2" t="s">
        <v>3543</v>
      </c>
      <c r="C1637" s="126"/>
      <c r="D1637" s="86"/>
      <c r="E1637" s="2">
        <v>43018</v>
      </c>
    </row>
    <row r="1638" spans="1:5" ht="12.75" customHeight="1">
      <c r="A1638" s="125" t="s">
        <v>3544</v>
      </c>
      <c r="B1638" s="2" t="s">
        <v>3545</v>
      </c>
      <c r="C1638" s="126"/>
      <c r="D1638" s="86"/>
      <c r="E1638" s="2">
        <v>43014</v>
      </c>
    </row>
    <row r="1639" spans="1:5" ht="12.75" customHeight="1">
      <c r="A1639" s="125" t="s">
        <v>3546</v>
      </c>
      <c r="B1639" s="2" t="s">
        <v>3547</v>
      </c>
      <c r="C1639" s="126"/>
      <c r="D1639" s="86"/>
      <c r="E1639" s="2">
        <v>42935</v>
      </c>
    </row>
    <row r="1640" spans="1:5" ht="12.75" customHeight="1">
      <c r="A1640" s="125" t="s">
        <v>3548</v>
      </c>
      <c r="B1640" s="2" t="s">
        <v>3549</v>
      </c>
      <c r="C1640" s="126"/>
      <c r="D1640" s="86"/>
      <c r="E1640" s="2"/>
    </row>
    <row r="1641" spans="1:5" ht="12.75" customHeight="1">
      <c r="A1641" s="125" t="s">
        <v>3550</v>
      </c>
      <c r="B1641" s="2" t="s">
        <v>3551</v>
      </c>
      <c r="C1641" s="126"/>
      <c r="D1641" s="86"/>
      <c r="E1641" s="2"/>
    </row>
    <row r="1642" spans="1:5" ht="12.75" customHeight="1">
      <c r="A1642" s="125" t="s">
        <v>3552</v>
      </c>
      <c r="B1642" s="2" t="s">
        <v>3553</v>
      </c>
      <c r="C1642" s="126"/>
      <c r="D1642" s="86"/>
      <c r="E1642" s="2"/>
    </row>
    <row r="1643" spans="1:5" ht="12.75" customHeight="1">
      <c r="A1643" s="125" t="s">
        <v>3554</v>
      </c>
      <c r="B1643" s="2" t="s">
        <v>3555</v>
      </c>
      <c r="C1643" s="126"/>
      <c r="D1643" s="86"/>
      <c r="E1643" s="2"/>
    </row>
    <row r="1644" spans="1:5" ht="12.75" customHeight="1">
      <c r="A1644" s="125" t="s">
        <v>3556</v>
      </c>
      <c r="B1644" s="2" t="s">
        <v>3557</v>
      </c>
      <c r="C1644" s="126"/>
      <c r="D1644" s="86"/>
      <c r="E1644" s="2"/>
    </row>
    <row r="1645" spans="1:5" ht="12.75" customHeight="1">
      <c r="A1645" s="125" t="s">
        <v>3558</v>
      </c>
      <c r="B1645" s="2" t="s">
        <v>3559</v>
      </c>
      <c r="C1645" s="126"/>
      <c r="D1645" s="86"/>
      <c r="E1645" s="2"/>
    </row>
    <row r="1646" spans="1:5" ht="12.75" customHeight="1">
      <c r="A1646" s="125" t="s">
        <v>3560</v>
      </c>
      <c r="B1646" s="2" t="s">
        <v>3561</v>
      </c>
      <c r="C1646" s="126"/>
      <c r="D1646" s="86"/>
      <c r="E1646" s="2"/>
    </row>
    <row r="1647" spans="1:5" ht="12.75" customHeight="1">
      <c r="A1647" s="125" t="s">
        <v>3562</v>
      </c>
      <c r="B1647" s="2" t="s">
        <v>3563</v>
      </c>
      <c r="C1647" s="126"/>
      <c r="D1647" s="86"/>
      <c r="E1647" s="2"/>
    </row>
    <row r="1648" spans="1:5" ht="12.75" customHeight="1">
      <c r="A1648" s="125" t="s">
        <v>3564</v>
      </c>
      <c r="B1648" s="2" t="s">
        <v>3565</v>
      </c>
      <c r="C1648" s="126"/>
      <c r="D1648" s="86"/>
      <c r="E1648" s="2"/>
    </row>
    <row r="1649" spans="1:4" ht="12.75" customHeight="1">
      <c r="A1649" s="125" t="s">
        <v>3566</v>
      </c>
      <c r="B1649" s="2" t="s">
        <v>3567</v>
      </c>
      <c r="C1649" s="126"/>
      <c r="D1649" s="86"/>
    </row>
    <row r="1650" spans="1:4" ht="12.75" customHeight="1">
      <c r="A1650" s="125" t="s">
        <v>3568</v>
      </c>
      <c r="B1650" s="2" t="s">
        <v>3569</v>
      </c>
      <c r="C1650" s="126"/>
      <c r="D1650" s="86"/>
    </row>
    <row r="1651" spans="1:4" ht="12.75" customHeight="1">
      <c r="A1651" s="125" t="s">
        <v>3570</v>
      </c>
      <c r="B1651" s="2" t="s">
        <v>3571</v>
      </c>
      <c r="C1651" s="126"/>
      <c r="D1651" s="86"/>
    </row>
    <row r="1652" spans="1:4" ht="12.75" customHeight="1">
      <c r="A1652" s="125" t="s">
        <v>3572</v>
      </c>
      <c r="B1652" s="2" t="s">
        <v>3573</v>
      </c>
      <c r="C1652" s="126"/>
      <c r="D1652" s="86"/>
    </row>
    <row r="1653" spans="1:4" ht="12.75" customHeight="1">
      <c r="A1653" s="125" t="s">
        <v>3574</v>
      </c>
      <c r="B1653" s="2" t="s">
        <v>3575</v>
      </c>
      <c r="C1653" s="126"/>
      <c r="D1653" s="86"/>
    </row>
    <row r="1654" spans="1:4" ht="12.75" customHeight="1">
      <c r="A1654" s="125" t="s">
        <v>3576</v>
      </c>
      <c r="B1654" s="2" t="s">
        <v>3577</v>
      </c>
      <c r="C1654" s="126"/>
      <c r="D1654" s="86"/>
    </row>
    <row r="1655" spans="1:4" ht="12.75" customHeight="1">
      <c r="A1655" s="125" t="s">
        <v>3578</v>
      </c>
      <c r="B1655" s="2" t="s">
        <v>3579</v>
      </c>
      <c r="C1655" s="126"/>
      <c r="D1655" s="86"/>
    </row>
    <row r="1656" spans="1:4" ht="12.75" customHeight="1">
      <c r="A1656" s="125" t="s">
        <v>3580</v>
      </c>
      <c r="B1656" s="2" t="s">
        <v>3581</v>
      </c>
      <c r="C1656" s="126"/>
      <c r="D1656" s="86"/>
    </row>
    <row r="1657" spans="1:4" ht="12.75" customHeight="1">
      <c r="A1657" s="125" t="s">
        <v>3582</v>
      </c>
      <c r="B1657" s="2" t="s">
        <v>3583</v>
      </c>
      <c r="C1657" s="126"/>
      <c r="D1657" s="86"/>
    </row>
    <row r="1658" spans="1:4" ht="12.75" customHeight="1">
      <c r="A1658" s="125" t="s">
        <v>3584</v>
      </c>
      <c r="B1658" s="2" t="s">
        <v>3585</v>
      </c>
      <c r="C1658" s="126"/>
      <c r="D1658" s="86"/>
    </row>
    <row r="1659" spans="1:4" ht="12.75" customHeight="1">
      <c r="A1659" s="125" t="s">
        <v>3586</v>
      </c>
      <c r="B1659" s="2" t="s">
        <v>3587</v>
      </c>
      <c r="C1659" s="126"/>
      <c r="D1659" s="86"/>
    </row>
    <row r="1660" spans="1:4" ht="12.75" customHeight="1">
      <c r="A1660" s="125" t="s">
        <v>3588</v>
      </c>
      <c r="B1660" s="2" t="s">
        <v>3589</v>
      </c>
      <c r="C1660" s="126"/>
      <c r="D1660" s="86"/>
    </row>
    <row r="1661" spans="1:4" ht="12.75" customHeight="1">
      <c r="A1661" s="125" t="s">
        <v>3590</v>
      </c>
      <c r="B1661" s="2" t="s">
        <v>3591</v>
      </c>
      <c r="C1661" s="126"/>
      <c r="D1661" s="86"/>
    </row>
    <row r="1662" spans="1:4" ht="12.75" customHeight="1">
      <c r="A1662" s="125" t="s">
        <v>3592</v>
      </c>
      <c r="B1662" s="2" t="s">
        <v>3593</v>
      </c>
      <c r="C1662" s="126"/>
      <c r="D1662" s="86"/>
    </row>
    <row r="1663" spans="1:4" ht="12.75" customHeight="1">
      <c r="A1663" s="125" t="s">
        <v>3594</v>
      </c>
      <c r="B1663" s="2" t="s">
        <v>3595</v>
      </c>
      <c r="C1663" s="126"/>
      <c r="D1663" s="86"/>
    </row>
    <row r="1664" spans="1:4" ht="12.75" customHeight="1">
      <c r="A1664" s="125" t="s">
        <v>3596</v>
      </c>
      <c r="B1664" s="2" t="s">
        <v>3597</v>
      </c>
      <c r="C1664" s="126"/>
      <c r="D1664" s="86"/>
    </row>
    <row r="1665" spans="1:4" ht="12.75" customHeight="1">
      <c r="A1665" s="125" t="s">
        <v>3598</v>
      </c>
      <c r="B1665" s="2" t="s">
        <v>3599</v>
      </c>
      <c r="C1665" s="126"/>
      <c r="D1665" s="86"/>
    </row>
    <row r="1666" spans="1:4" ht="12.75" customHeight="1">
      <c r="A1666" s="125" t="s">
        <v>3600</v>
      </c>
      <c r="B1666" s="2" t="s">
        <v>3601</v>
      </c>
      <c r="C1666" s="126"/>
      <c r="D1666" s="86"/>
    </row>
    <row r="1667" spans="1:4" ht="12.75" customHeight="1">
      <c r="A1667" s="125" t="s">
        <v>3602</v>
      </c>
      <c r="B1667" s="2" t="s">
        <v>3603</v>
      </c>
      <c r="C1667" s="126"/>
      <c r="D1667" s="86"/>
    </row>
    <row r="1668" spans="1:4" ht="12.75" customHeight="1">
      <c r="A1668" s="125" t="s">
        <v>3604</v>
      </c>
      <c r="B1668" s="2" t="s">
        <v>3605</v>
      </c>
      <c r="C1668" s="126"/>
      <c r="D1668" s="86"/>
    </row>
    <row r="1669" spans="1:4" ht="12.75" customHeight="1">
      <c r="A1669" s="125" t="s">
        <v>3606</v>
      </c>
      <c r="B1669" s="2" t="s">
        <v>3607</v>
      </c>
      <c r="C1669" s="126"/>
      <c r="D1669" s="86"/>
    </row>
    <row r="1670" spans="1:4" ht="12.75" customHeight="1">
      <c r="A1670" s="125" t="s">
        <v>3608</v>
      </c>
      <c r="B1670" s="2" t="s">
        <v>3609</v>
      </c>
      <c r="C1670" s="126"/>
      <c r="D1670" s="86"/>
    </row>
    <row r="1671" spans="1:4" ht="12.75" customHeight="1">
      <c r="A1671" s="125" t="s">
        <v>3610</v>
      </c>
      <c r="B1671" s="2" t="s">
        <v>3611</v>
      </c>
      <c r="C1671" s="126"/>
      <c r="D1671" s="86"/>
    </row>
    <row r="1672" spans="1:4" ht="12.75" customHeight="1">
      <c r="A1672" s="125" t="s">
        <v>3612</v>
      </c>
      <c r="B1672" s="2" t="s">
        <v>3613</v>
      </c>
      <c r="C1672" s="126"/>
      <c r="D1672" s="86"/>
    </row>
    <row r="1673" spans="1:4" ht="12.75" customHeight="1">
      <c r="A1673" s="125" t="s">
        <v>3614</v>
      </c>
      <c r="B1673" s="2" t="s">
        <v>3615</v>
      </c>
      <c r="C1673" s="126"/>
      <c r="D1673" s="86"/>
    </row>
    <row r="1674" spans="1:4" ht="12.75" customHeight="1">
      <c r="A1674" s="125" t="s">
        <v>3616</v>
      </c>
      <c r="B1674" s="2" t="s">
        <v>3617</v>
      </c>
      <c r="C1674" s="126"/>
      <c r="D1674" s="86"/>
    </row>
    <row r="1675" spans="1:4" ht="12.75" customHeight="1">
      <c r="A1675" s="125" t="s">
        <v>3618</v>
      </c>
      <c r="B1675" s="2" t="s">
        <v>3619</v>
      </c>
      <c r="C1675" s="126"/>
      <c r="D1675" s="86"/>
    </row>
    <row r="1676" spans="1:4" ht="12.75" customHeight="1">
      <c r="A1676" s="125" t="s">
        <v>3620</v>
      </c>
      <c r="B1676" s="2" t="s">
        <v>3621</v>
      </c>
      <c r="C1676" s="126"/>
      <c r="D1676" s="86"/>
    </row>
    <row r="1677" spans="1:4" ht="12.75" customHeight="1">
      <c r="A1677" s="125" t="s">
        <v>3622</v>
      </c>
      <c r="B1677" s="2" t="s">
        <v>3623</v>
      </c>
      <c r="C1677" s="126"/>
      <c r="D1677" s="86"/>
    </row>
    <row r="1678" spans="1:4" ht="12.75" customHeight="1">
      <c r="A1678" s="125" t="s">
        <v>3624</v>
      </c>
      <c r="B1678" s="2" t="s">
        <v>3625</v>
      </c>
      <c r="C1678" s="126"/>
      <c r="D1678" s="86"/>
    </row>
    <row r="1679" spans="1:4" ht="12.75" customHeight="1">
      <c r="A1679" s="125" t="s">
        <v>3626</v>
      </c>
      <c r="B1679" s="2" t="s">
        <v>3627</v>
      </c>
      <c r="C1679" s="126"/>
      <c r="D1679" s="86"/>
    </row>
    <row r="1680" spans="1:4" ht="12.75" customHeight="1">
      <c r="A1680" s="125" t="s">
        <v>3628</v>
      </c>
      <c r="B1680" s="2" t="s">
        <v>3629</v>
      </c>
      <c r="C1680" s="126"/>
      <c r="D1680" s="86"/>
    </row>
    <row r="1681" spans="1:4" ht="12.75" customHeight="1">
      <c r="A1681" s="125" t="s">
        <v>3630</v>
      </c>
      <c r="B1681" s="2" t="s">
        <v>3631</v>
      </c>
      <c r="C1681" s="126"/>
      <c r="D1681" s="86"/>
    </row>
    <row r="1682" spans="1:4" ht="12.75" customHeight="1">
      <c r="A1682" s="125" t="s">
        <v>3632</v>
      </c>
      <c r="B1682" s="2" t="s">
        <v>3633</v>
      </c>
      <c r="C1682" s="126"/>
      <c r="D1682" s="86"/>
    </row>
    <row r="1683" spans="1:4" ht="12.75" customHeight="1">
      <c r="A1683" s="125" t="s">
        <v>3634</v>
      </c>
      <c r="B1683" s="2" t="s">
        <v>3635</v>
      </c>
      <c r="C1683" s="126"/>
      <c r="D1683" s="86"/>
    </row>
    <row r="1684" spans="1:4" ht="12.75" customHeight="1">
      <c r="A1684" s="125" t="s">
        <v>3636</v>
      </c>
      <c r="B1684" s="2" t="s">
        <v>3637</v>
      </c>
      <c r="C1684" s="126"/>
      <c r="D1684" s="86"/>
    </row>
    <row r="1685" spans="1:4" ht="12.75" customHeight="1">
      <c r="A1685" s="125" t="s">
        <v>3638</v>
      </c>
      <c r="B1685" s="2" t="s">
        <v>3639</v>
      </c>
      <c r="C1685" s="126"/>
      <c r="D1685" s="86"/>
    </row>
    <row r="1686" spans="1:4" ht="12.75" customHeight="1">
      <c r="A1686" s="125" t="s">
        <v>3640</v>
      </c>
      <c r="B1686" s="2" t="s">
        <v>3641</v>
      </c>
      <c r="C1686" s="126"/>
      <c r="D1686" s="86"/>
    </row>
    <row r="1687" spans="1:4" ht="12.75" customHeight="1">
      <c r="A1687" s="125" t="s">
        <v>3642</v>
      </c>
      <c r="B1687" s="2" t="s">
        <v>3643</v>
      </c>
      <c r="C1687" s="126"/>
      <c r="D1687" s="86"/>
    </row>
    <row r="1688" spans="1:4" ht="12.75" customHeight="1">
      <c r="A1688" s="125" t="s">
        <v>3644</v>
      </c>
      <c r="B1688" s="2" t="s">
        <v>3645</v>
      </c>
      <c r="C1688" s="126"/>
      <c r="D1688" s="86"/>
    </row>
    <row r="1689" spans="1:4" ht="12.75" customHeight="1">
      <c r="A1689" s="125" t="s">
        <v>3646</v>
      </c>
      <c r="B1689" s="2" t="s">
        <v>3647</v>
      </c>
      <c r="C1689" s="126"/>
      <c r="D1689" s="86"/>
    </row>
    <row r="1690" spans="1:4" ht="12.75" customHeight="1">
      <c r="A1690" s="125" t="s">
        <v>3648</v>
      </c>
      <c r="B1690" s="2" t="s">
        <v>3649</v>
      </c>
      <c r="C1690" s="126"/>
      <c r="D1690" s="86"/>
    </row>
    <row r="1691" spans="1:4" ht="12.75" customHeight="1">
      <c r="A1691" s="125" t="s">
        <v>3650</v>
      </c>
      <c r="B1691" s="2" t="s">
        <v>3651</v>
      </c>
      <c r="C1691" s="126"/>
      <c r="D1691" s="86"/>
    </row>
    <row r="1692" spans="1:4" ht="12.75" customHeight="1">
      <c r="A1692" s="125" t="s">
        <v>3652</v>
      </c>
      <c r="B1692" s="2" t="s">
        <v>3653</v>
      </c>
      <c r="C1692" s="126"/>
      <c r="D1692" s="86"/>
    </row>
    <row r="1693" spans="1:4" ht="12.75" customHeight="1">
      <c r="A1693" s="125" t="s">
        <v>3654</v>
      </c>
      <c r="B1693" s="2" t="s">
        <v>3655</v>
      </c>
      <c r="C1693" s="126"/>
      <c r="D1693" s="86"/>
    </row>
    <row r="1694" spans="1:4" ht="12.75" customHeight="1">
      <c r="A1694" s="125" t="s">
        <v>3656</v>
      </c>
      <c r="B1694" s="2" t="s">
        <v>3657</v>
      </c>
      <c r="C1694" s="126"/>
      <c r="D1694" s="86"/>
    </row>
    <row r="1695" spans="1:4" ht="12.75" customHeight="1">
      <c r="A1695" s="125" t="s">
        <v>3658</v>
      </c>
      <c r="B1695" s="2" t="s">
        <v>3659</v>
      </c>
      <c r="C1695" s="126"/>
      <c r="D1695" s="86"/>
    </row>
    <row r="1696" spans="1:4" ht="12.75" customHeight="1">
      <c r="A1696" s="125" t="s">
        <v>3660</v>
      </c>
      <c r="B1696" s="2" t="s">
        <v>3661</v>
      </c>
      <c r="C1696" s="126"/>
      <c r="D1696" s="86"/>
    </row>
    <row r="1697" spans="1:4" ht="12.75" customHeight="1">
      <c r="A1697" s="125" t="s">
        <v>3662</v>
      </c>
      <c r="B1697" s="2" t="s">
        <v>3663</v>
      </c>
      <c r="C1697" s="126"/>
      <c r="D1697" s="86"/>
    </row>
    <row r="1698" spans="1:4" ht="12.75" customHeight="1">
      <c r="A1698" s="125" t="s">
        <v>3664</v>
      </c>
      <c r="B1698" s="2" t="s">
        <v>3665</v>
      </c>
      <c r="C1698" s="126"/>
      <c r="D1698" s="86"/>
    </row>
    <row r="1699" spans="1:4" ht="12.75" customHeight="1">
      <c r="A1699" s="125" t="s">
        <v>3666</v>
      </c>
      <c r="B1699" s="2" t="s">
        <v>3667</v>
      </c>
      <c r="C1699" s="126"/>
      <c r="D1699" s="86"/>
    </row>
    <row r="1700" spans="1:4" ht="12.75" customHeight="1">
      <c r="A1700" s="125" t="s">
        <v>3668</v>
      </c>
      <c r="B1700" s="2" t="s">
        <v>3669</v>
      </c>
      <c r="C1700" s="126"/>
      <c r="D1700" s="86"/>
    </row>
    <row r="1701" spans="1:4" ht="12.75" customHeight="1">
      <c r="A1701" s="125" t="s">
        <v>3670</v>
      </c>
      <c r="B1701" s="2" t="s">
        <v>3671</v>
      </c>
      <c r="C1701" s="126"/>
      <c r="D1701" s="86"/>
    </row>
    <row r="1702" spans="1:4" ht="12.75" customHeight="1">
      <c r="A1702" s="125" t="s">
        <v>3672</v>
      </c>
      <c r="B1702" s="2" t="s">
        <v>3673</v>
      </c>
      <c r="C1702" s="126"/>
      <c r="D1702" s="86"/>
    </row>
    <row r="1703" spans="1:4" ht="12.75" customHeight="1">
      <c r="A1703" s="125" t="s">
        <v>3674</v>
      </c>
      <c r="B1703" s="2" t="s">
        <v>3675</v>
      </c>
      <c r="C1703" s="126"/>
      <c r="D1703" s="86"/>
    </row>
    <row r="1704" spans="1:4" ht="12.75" customHeight="1">
      <c r="A1704" s="125" t="s">
        <v>3676</v>
      </c>
      <c r="B1704" s="2" t="s">
        <v>3677</v>
      </c>
      <c r="C1704" s="126"/>
      <c r="D1704" s="86"/>
    </row>
    <row r="1705" spans="1:4" ht="12.75" customHeight="1">
      <c r="A1705" s="125" t="s">
        <v>3678</v>
      </c>
      <c r="B1705" s="2" t="s">
        <v>3679</v>
      </c>
      <c r="C1705" s="126"/>
      <c r="D1705" s="86"/>
    </row>
    <row r="1706" spans="1:4" ht="12.75" customHeight="1">
      <c r="A1706" s="125" t="s">
        <v>3680</v>
      </c>
      <c r="B1706" s="2" t="s">
        <v>3681</v>
      </c>
      <c r="C1706" s="126"/>
      <c r="D1706" s="86"/>
    </row>
    <row r="1707" spans="1:4" ht="12.75" customHeight="1">
      <c r="A1707" s="125" t="s">
        <v>3682</v>
      </c>
      <c r="B1707" s="2" t="s">
        <v>3683</v>
      </c>
      <c r="C1707" s="126"/>
      <c r="D1707" s="86"/>
    </row>
    <row r="1708" spans="1:4" ht="12.75" customHeight="1">
      <c r="A1708" s="125" t="s">
        <v>3684</v>
      </c>
      <c r="B1708" s="2" t="s">
        <v>3685</v>
      </c>
      <c r="C1708" s="126"/>
      <c r="D1708" s="86"/>
    </row>
    <row r="1709" spans="1:4" ht="12.75" customHeight="1">
      <c r="A1709" s="125" t="s">
        <v>3686</v>
      </c>
      <c r="B1709" s="2" t="s">
        <v>3687</v>
      </c>
      <c r="C1709" s="126"/>
      <c r="D1709" s="86"/>
    </row>
    <row r="1710" spans="1:4" ht="12.75" customHeight="1">
      <c r="A1710" s="125" t="s">
        <v>3688</v>
      </c>
      <c r="B1710" s="2" t="s">
        <v>3689</v>
      </c>
      <c r="C1710" s="126"/>
      <c r="D1710" s="86"/>
    </row>
    <row r="1711" spans="1:4" ht="12.75" customHeight="1">
      <c r="A1711" s="125" t="s">
        <v>3690</v>
      </c>
      <c r="B1711" s="2" t="s">
        <v>3691</v>
      </c>
      <c r="C1711" s="126"/>
      <c r="D1711" s="86"/>
    </row>
    <row r="1712" spans="1:4" ht="12.75" customHeight="1">
      <c r="A1712" s="125" t="s">
        <v>3692</v>
      </c>
      <c r="B1712" s="2" t="s">
        <v>3693</v>
      </c>
      <c r="C1712" s="126"/>
      <c r="D1712" s="86"/>
    </row>
    <row r="1713" spans="1:4" ht="12.75" customHeight="1">
      <c r="A1713" s="125" t="s">
        <v>3694</v>
      </c>
      <c r="B1713" s="2" t="s">
        <v>3695</v>
      </c>
      <c r="C1713" s="126"/>
      <c r="D1713" s="86"/>
    </row>
    <row r="1714" spans="1:4" ht="12.75" customHeight="1">
      <c r="A1714" s="125" t="s">
        <v>3696</v>
      </c>
      <c r="B1714" s="2" t="s">
        <v>3697</v>
      </c>
      <c r="C1714" s="126"/>
      <c r="D1714" s="86"/>
    </row>
    <row r="1715" spans="1:4" ht="12.75" customHeight="1">
      <c r="A1715" s="125" t="s">
        <v>3698</v>
      </c>
      <c r="B1715" s="2" t="s">
        <v>3699</v>
      </c>
      <c r="C1715" s="126"/>
      <c r="D1715" s="86"/>
    </row>
    <row r="1716" spans="1:4" ht="12.75" customHeight="1">
      <c r="A1716" s="125" t="s">
        <v>3700</v>
      </c>
      <c r="B1716" s="2" t="s">
        <v>3701</v>
      </c>
      <c r="C1716" s="126"/>
      <c r="D1716" s="86"/>
    </row>
    <row r="1717" spans="1:4" ht="12.75" customHeight="1">
      <c r="A1717" s="125" t="s">
        <v>3702</v>
      </c>
      <c r="B1717" s="2" t="s">
        <v>3703</v>
      </c>
      <c r="C1717" s="126"/>
      <c r="D1717" s="86"/>
    </row>
    <row r="1718" spans="1:4" ht="12.75" customHeight="1">
      <c r="A1718" s="125" t="s">
        <v>3704</v>
      </c>
      <c r="B1718" s="2" t="s">
        <v>3705</v>
      </c>
      <c r="C1718" s="126"/>
      <c r="D1718" s="86"/>
    </row>
    <row r="1719" spans="1:4" ht="12.75" customHeight="1">
      <c r="A1719" s="125" t="s">
        <v>3706</v>
      </c>
      <c r="B1719" s="2" t="s">
        <v>3707</v>
      </c>
      <c r="C1719" s="126"/>
      <c r="D1719" s="86"/>
    </row>
    <row r="1720" spans="1:4" ht="12.75" customHeight="1">
      <c r="A1720" s="125" t="s">
        <v>3708</v>
      </c>
      <c r="B1720" s="2" t="s">
        <v>3709</v>
      </c>
      <c r="C1720" s="126"/>
      <c r="D1720" s="86"/>
    </row>
    <row r="1721" spans="1:4" ht="12.75" customHeight="1">
      <c r="A1721" s="125" t="s">
        <v>3710</v>
      </c>
      <c r="B1721" s="2" t="s">
        <v>3711</v>
      </c>
      <c r="C1721" s="126"/>
      <c r="D1721" s="86"/>
    </row>
    <row r="1722" spans="1:4" ht="12.75" customHeight="1">
      <c r="A1722" s="125" t="s">
        <v>3712</v>
      </c>
      <c r="B1722" s="2" t="s">
        <v>3713</v>
      </c>
      <c r="C1722" s="126"/>
      <c r="D1722" s="86"/>
    </row>
    <row r="1723" spans="1:4" ht="12.75" customHeight="1">
      <c r="A1723" s="125" t="s">
        <v>3714</v>
      </c>
      <c r="B1723" s="2" t="s">
        <v>3715</v>
      </c>
      <c r="C1723" s="126"/>
      <c r="D1723" s="86"/>
    </row>
    <row r="1724" spans="1:4" ht="12.75" customHeight="1">
      <c r="A1724" s="125" t="s">
        <v>3716</v>
      </c>
      <c r="B1724" s="2" t="s">
        <v>3717</v>
      </c>
      <c r="C1724" s="126"/>
      <c r="D1724" s="86"/>
    </row>
    <row r="1725" spans="1:4" ht="12.75" customHeight="1">
      <c r="A1725" s="125" t="s">
        <v>3718</v>
      </c>
      <c r="B1725" s="2" t="s">
        <v>3719</v>
      </c>
      <c r="C1725" s="126"/>
      <c r="D1725" s="86"/>
    </row>
    <row r="1726" spans="1:4" ht="12.75" customHeight="1">
      <c r="A1726" s="125" t="s">
        <v>3720</v>
      </c>
      <c r="B1726" s="2" t="s">
        <v>3721</v>
      </c>
      <c r="C1726" s="126"/>
      <c r="D1726" s="86"/>
    </row>
    <row r="1727" spans="1:4" ht="12.75" customHeight="1">
      <c r="A1727" s="125" t="s">
        <v>3722</v>
      </c>
      <c r="B1727" s="2" t="s">
        <v>3723</v>
      </c>
      <c r="C1727" s="126"/>
      <c r="D1727" s="86"/>
    </row>
    <row r="1728" spans="1:4" ht="12.75" customHeight="1">
      <c r="A1728" s="125" t="s">
        <v>3724</v>
      </c>
      <c r="B1728" s="2" t="s">
        <v>3725</v>
      </c>
      <c r="C1728" s="126"/>
      <c r="D1728" s="86"/>
    </row>
    <row r="1729" spans="1:4" ht="12.75" customHeight="1">
      <c r="A1729" s="125" t="s">
        <v>3726</v>
      </c>
      <c r="B1729" s="2" t="s">
        <v>3727</v>
      </c>
      <c r="C1729" s="126"/>
      <c r="D1729" s="86"/>
    </row>
    <row r="1730" spans="1:4" ht="12.75" customHeight="1">
      <c r="A1730" s="125" t="s">
        <v>3728</v>
      </c>
      <c r="B1730" s="2" t="s">
        <v>3729</v>
      </c>
      <c r="C1730" s="126"/>
      <c r="D1730" s="86"/>
    </row>
    <row r="1731" spans="1:4" ht="12.75" customHeight="1">
      <c r="A1731" s="125" t="s">
        <v>3730</v>
      </c>
      <c r="B1731" s="2" t="s">
        <v>3731</v>
      </c>
      <c r="C1731" s="126"/>
      <c r="D1731" s="86"/>
    </row>
    <row r="1732" spans="1:4" ht="12.75" customHeight="1">
      <c r="A1732" s="125" t="s">
        <v>3732</v>
      </c>
      <c r="B1732" s="2" t="s">
        <v>3733</v>
      </c>
      <c r="C1732" s="126"/>
      <c r="D1732" s="86"/>
    </row>
    <row r="1733" spans="1:4" ht="12.75" customHeight="1">
      <c r="A1733" s="125" t="s">
        <v>3734</v>
      </c>
      <c r="B1733" s="2" t="s">
        <v>3735</v>
      </c>
      <c r="C1733" s="126"/>
      <c r="D1733" s="86"/>
    </row>
    <row r="1734" spans="1:4" ht="12.75" customHeight="1">
      <c r="A1734" s="125" t="s">
        <v>3736</v>
      </c>
      <c r="B1734" s="2" t="s">
        <v>3737</v>
      </c>
      <c r="C1734" s="126"/>
      <c r="D1734" s="86"/>
    </row>
    <row r="1735" spans="1:4" ht="12.75" customHeight="1">
      <c r="A1735" s="125" t="s">
        <v>3738</v>
      </c>
      <c r="B1735" s="2" t="s">
        <v>3739</v>
      </c>
      <c r="C1735" s="126"/>
      <c r="D1735" s="86"/>
    </row>
    <row r="1736" spans="1:4" ht="12.75" customHeight="1">
      <c r="A1736" s="125" t="s">
        <v>3740</v>
      </c>
      <c r="B1736" s="2" t="s">
        <v>3741</v>
      </c>
      <c r="C1736" s="126"/>
      <c r="D1736" s="86"/>
    </row>
    <row r="1737" spans="1:4" ht="12.75" customHeight="1">
      <c r="A1737" s="125" t="s">
        <v>3742</v>
      </c>
      <c r="B1737" s="2" t="s">
        <v>3743</v>
      </c>
      <c r="C1737" s="126"/>
      <c r="D1737" s="86"/>
    </row>
    <row r="1738" spans="1:4" ht="12.75" customHeight="1">
      <c r="A1738" s="125" t="s">
        <v>3744</v>
      </c>
      <c r="B1738" s="2" t="s">
        <v>3745</v>
      </c>
      <c r="C1738" s="126"/>
      <c r="D1738" s="86"/>
    </row>
    <row r="1739" spans="1:4" ht="12.75" customHeight="1">
      <c r="A1739" s="125" t="s">
        <v>3746</v>
      </c>
      <c r="B1739" s="2" t="s">
        <v>3747</v>
      </c>
      <c r="C1739" s="126"/>
      <c r="D1739" s="86"/>
    </row>
    <row r="1740" spans="1:4" ht="12.75" customHeight="1">
      <c r="A1740" s="125" t="s">
        <v>3748</v>
      </c>
      <c r="B1740" s="2" t="s">
        <v>3621</v>
      </c>
      <c r="C1740" s="126"/>
      <c r="D1740" s="86"/>
    </row>
    <row r="1741" spans="1:4" ht="12.75" customHeight="1">
      <c r="A1741" s="125" t="s">
        <v>3749</v>
      </c>
      <c r="B1741" s="2" t="s">
        <v>3750</v>
      </c>
      <c r="C1741" s="126"/>
      <c r="D1741" s="86"/>
    </row>
    <row r="1742" spans="1:4" ht="12.75" customHeight="1">
      <c r="A1742" s="125" t="s">
        <v>3751</v>
      </c>
      <c r="B1742" s="2" t="s">
        <v>3752</v>
      </c>
      <c r="C1742" s="126"/>
      <c r="D1742" s="86"/>
    </row>
    <row r="1743" spans="1:4" ht="12.75" customHeight="1">
      <c r="A1743" s="125" t="s">
        <v>3753</v>
      </c>
      <c r="B1743" s="2" t="s">
        <v>3754</v>
      </c>
      <c r="C1743" s="126"/>
      <c r="D1743" s="86"/>
    </row>
    <row r="1744" spans="1:4" ht="12.75" customHeight="1">
      <c r="A1744" s="125" t="s">
        <v>3755</v>
      </c>
      <c r="B1744" s="2" t="s">
        <v>3756</v>
      </c>
      <c r="C1744" s="126"/>
      <c r="D1744" s="86"/>
    </row>
    <row r="1745" spans="1:4" ht="12.75" customHeight="1">
      <c r="A1745" s="125" t="s">
        <v>3757</v>
      </c>
      <c r="B1745" s="2" t="s">
        <v>3758</v>
      </c>
      <c r="C1745" s="126"/>
      <c r="D1745" s="86"/>
    </row>
    <row r="1746" spans="1:4" ht="12.75" customHeight="1">
      <c r="A1746" s="125" t="s">
        <v>3759</v>
      </c>
      <c r="B1746" s="2" t="s">
        <v>3760</v>
      </c>
      <c r="C1746" s="126"/>
      <c r="D1746" s="86"/>
    </row>
    <row r="1747" spans="1:4" ht="12.75" customHeight="1">
      <c r="A1747" s="125" t="s">
        <v>3761</v>
      </c>
      <c r="B1747" s="2" t="s">
        <v>3762</v>
      </c>
      <c r="C1747" s="126"/>
      <c r="D1747" s="86"/>
    </row>
    <row r="1748" spans="1:4" ht="12.75" customHeight="1">
      <c r="A1748" s="125" t="s">
        <v>3763</v>
      </c>
      <c r="B1748" s="2" t="s">
        <v>3764</v>
      </c>
      <c r="C1748" s="126"/>
      <c r="D1748" s="86"/>
    </row>
    <row r="1749" spans="1:4" ht="12.75" customHeight="1">
      <c r="A1749" s="125" t="s">
        <v>3765</v>
      </c>
      <c r="B1749" s="2" t="s">
        <v>3766</v>
      </c>
      <c r="C1749" s="126"/>
      <c r="D1749" s="86"/>
    </row>
    <row r="1750" spans="1:4" ht="12.75" customHeight="1">
      <c r="A1750" s="125" t="s">
        <v>3767</v>
      </c>
      <c r="B1750" s="2" t="s">
        <v>3768</v>
      </c>
      <c r="C1750" s="126"/>
      <c r="D1750" s="86"/>
    </row>
    <row r="1751" spans="1:4" ht="12.75" customHeight="1">
      <c r="A1751" s="125" t="s">
        <v>3769</v>
      </c>
      <c r="B1751" s="2" t="s">
        <v>3770</v>
      </c>
      <c r="C1751" s="126"/>
      <c r="D1751" s="86"/>
    </row>
    <row r="1752" spans="1:4" ht="12.75" customHeight="1">
      <c r="A1752" s="125" t="s">
        <v>3771</v>
      </c>
      <c r="B1752" s="2" t="s">
        <v>3772</v>
      </c>
      <c r="C1752" s="126"/>
      <c r="D1752" s="86"/>
    </row>
    <row r="1753" spans="1:4" ht="12.75" customHeight="1">
      <c r="A1753" s="125" t="s">
        <v>3773</v>
      </c>
      <c r="B1753" s="2" t="s">
        <v>3774</v>
      </c>
      <c r="C1753" s="126"/>
      <c r="D1753" s="86"/>
    </row>
    <row r="1754" spans="1:4" ht="12.75" customHeight="1">
      <c r="A1754" s="125" t="s">
        <v>3775</v>
      </c>
      <c r="B1754" s="2" t="s">
        <v>3776</v>
      </c>
      <c r="C1754" s="126"/>
      <c r="D1754" s="86"/>
    </row>
    <row r="1755" spans="1:4" ht="12.75" customHeight="1">
      <c r="A1755" s="125" t="s">
        <v>3777</v>
      </c>
      <c r="B1755" s="2" t="s">
        <v>3778</v>
      </c>
      <c r="C1755" s="126"/>
      <c r="D1755" s="86"/>
    </row>
    <row r="1756" spans="1:4" ht="12.75" customHeight="1">
      <c r="A1756" s="125" t="s">
        <v>3779</v>
      </c>
      <c r="B1756" s="2" t="s">
        <v>3780</v>
      </c>
      <c r="C1756" s="126"/>
      <c r="D1756" s="86"/>
    </row>
    <row r="1757" spans="1:4" ht="12.75" customHeight="1">
      <c r="A1757" s="125" t="s">
        <v>3781</v>
      </c>
      <c r="B1757" s="2" t="s">
        <v>3782</v>
      </c>
      <c r="C1757" s="126"/>
      <c r="D1757" s="86"/>
    </row>
    <row r="1758" spans="1:4" ht="12.75" customHeight="1">
      <c r="A1758" s="125" t="s">
        <v>3783</v>
      </c>
      <c r="B1758" s="2" t="s">
        <v>3784</v>
      </c>
      <c r="C1758" s="126"/>
      <c r="D1758" s="86"/>
    </row>
    <row r="1759" spans="1:4" ht="12.75" customHeight="1">
      <c r="A1759" s="125" t="s">
        <v>3785</v>
      </c>
      <c r="B1759" s="2" t="s">
        <v>3786</v>
      </c>
      <c r="C1759" s="126"/>
      <c r="D1759" s="86"/>
    </row>
    <row r="1760" spans="1:4" ht="12.75" customHeight="1">
      <c r="A1760" s="125" t="s">
        <v>3787</v>
      </c>
      <c r="B1760" s="2" t="s">
        <v>3788</v>
      </c>
      <c r="C1760" s="126"/>
      <c r="D1760" s="86"/>
    </row>
    <row r="1761" spans="1:4" ht="12.75" customHeight="1">
      <c r="A1761" s="125" t="s">
        <v>3789</v>
      </c>
      <c r="B1761" s="2" t="s">
        <v>3790</v>
      </c>
      <c r="C1761" s="126"/>
      <c r="D1761" s="86"/>
    </row>
    <row r="1762" spans="1:4" ht="12.75" customHeight="1">
      <c r="A1762" s="125" t="s">
        <v>3791</v>
      </c>
      <c r="B1762" s="2" t="s">
        <v>3792</v>
      </c>
      <c r="C1762" s="126"/>
      <c r="D1762" s="86"/>
    </row>
    <row r="1763" spans="1:4" ht="12.75" customHeight="1">
      <c r="A1763" s="125" t="s">
        <v>3793</v>
      </c>
      <c r="B1763" s="2" t="s">
        <v>3794</v>
      </c>
      <c r="C1763" s="126"/>
      <c r="D1763" s="86"/>
    </row>
    <row r="1764" spans="1:4" ht="12.75" customHeight="1">
      <c r="A1764" s="125" t="s">
        <v>3795</v>
      </c>
      <c r="B1764" s="2" t="s">
        <v>3796</v>
      </c>
      <c r="C1764" s="126"/>
      <c r="D1764" s="86"/>
    </row>
    <row r="1765" spans="1:4" ht="12.75" customHeight="1">
      <c r="A1765" s="125" t="s">
        <v>3797</v>
      </c>
      <c r="B1765" s="2" t="s">
        <v>3798</v>
      </c>
      <c r="C1765" s="126"/>
      <c r="D1765" s="86"/>
    </row>
    <row r="1766" spans="1:4" ht="12.75" customHeight="1">
      <c r="A1766" s="125" t="s">
        <v>3799</v>
      </c>
      <c r="B1766" s="2" t="s">
        <v>3800</v>
      </c>
      <c r="C1766" s="126"/>
      <c r="D1766" s="86"/>
    </row>
    <row r="1767" spans="1:4" ht="12.75" customHeight="1">
      <c r="A1767" s="125" t="s">
        <v>3801</v>
      </c>
      <c r="B1767" s="2" t="s">
        <v>3802</v>
      </c>
      <c r="C1767" s="126"/>
      <c r="D1767" s="86"/>
    </row>
    <row r="1768" spans="1:4" ht="12.75" customHeight="1">
      <c r="A1768" s="125" t="s">
        <v>3803</v>
      </c>
      <c r="B1768" s="2" t="s">
        <v>3804</v>
      </c>
      <c r="C1768" s="126"/>
      <c r="D1768" s="86"/>
    </row>
    <row r="1769" spans="1:4" ht="12.75" customHeight="1">
      <c r="A1769" s="125" t="s">
        <v>3805</v>
      </c>
      <c r="B1769" s="2" t="s">
        <v>3806</v>
      </c>
      <c r="C1769" s="126"/>
      <c r="D1769" s="86"/>
    </row>
    <row r="1770" spans="1:4" ht="12.75" customHeight="1">
      <c r="A1770" s="125" t="s">
        <v>3807</v>
      </c>
      <c r="B1770" s="2" t="s">
        <v>3808</v>
      </c>
      <c r="C1770" s="126"/>
      <c r="D1770" s="86"/>
    </row>
    <row r="1771" spans="1:4" ht="12.75" customHeight="1">
      <c r="A1771" s="125" t="s">
        <v>3809</v>
      </c>
      <c r="B1771" s="2" t="s">
        <v>3810</v>
      </c>
      <c r="C1771" s="126"/>
      <c r="D1771" s="86"/>
    </row>
    <row r="1772" spans="1:4" ht="12.75" customHeight="1">
      <c r="A1772" s="125" t="s">
        <v>3811</v>
      </c>
      <c r="B1772" s="2" t="s">
        <v>3812</v>
      </c>
      <c r="C1772" s="126"/>
      <c r="D1772" s="86"/>
    </row>
    <row r="1773" spans="1:4" ht="12.75" customHeight="1">
      <c r="A1773" s="125" t="s">
        <v>3813</v>
      </c>
      <c r="B1773" s="2" t="s">
        <v>3814</v>
      </c>
      <c r="C1773" s="126"/>
      <c r="D1773" s="86"/>
    </row>
    <row r="1774" spans="1:4" ht="12.75" customHeight="1">
      <c r="A1774" s="125" t="s">
        <v>3815</v>
      </c>
      <c r="B1774" s="2" t="s">
        <v>3816</v>
      </c>
      <c r="C1774" s="126"/>
      <c r="D1774" s="86"/>
    </row>
    <row r="1775" spans="1:4" ht="12.75" customHeight="1">
      <c r="A1775" s="125" t="s">
        <v>3817</v>
      </c>
      <c r="B1775" s="2" t="s">
        <v>3818</v>
      </c>
      <c r="C1775" s="126"/>
      <c r="D1775" s="86"/>
    </row>
    <row r="1776" spans="1:4" ht="12.75" customHeight="1">
      <c r="A1776" s="125" t="s">
        <v>3819</v>
      </c>
      <c r="B1776" s="2" t="s">
        <v>3820</v>
      </c>
      <c r="C1776" s="126"/>
      <c r="D1776" s="86"/>
    </row>
    <row r="1777" spans="1:4" ht="12.75" customHeight="1">
      <c r="A1777" s="125" t="s">
        <v>3821</v>
      </c>
      <c r="B1777" s="2" t="s">
        <v>3822</v>
      </c>
      <c r="C1777" s="126"/>
      <c r="D1777" s="86"/>
    </row>
    <row r="1778" spans="1:4" ht="12.75" customHeight="1">
      <c r="A1778" s="125" t="s">
        <v>3823</v>
      </c>
      <c r="B1778" s="2" t="s">
        <v>3824</v>
      </c>
      <c r="C1778" s="126"/>
      <c r="D1778" s="86"/>
    </row>
    <row r="1779" spans="1:4" ht="12.75" customHeight="1">
      <c r="A1779" s="125" t="s">
        <v>3825</v>
      </c>
      <c r="B1779" s="2" t="s">
        <v>3826</v>
      </c>
      <c r="C1779" s="126"/>
      <c r="D1779" s="86"/>
    </row>
    <row r="1780" spans="1:4" ht="12.75" customHeight="1">
      <c r="A1780" s="125" t="s">
        <v>3827</v>
      </c>
      <c r="B1780" s="2" t="s">
        <v>3828</v>
      </c>
      <c r="C1780" s="126"/>
      <c r="D1780" s="86"/>
    </row>
    <row r="1781" spans="1:4" ht="12.75" customHeight="1">
      <c r="A1781" s="125" t="s">
        <v>3829</v>
      </c>
      <c r="B1781" s="2" t="s">
        <v>3830</v>
      </c>
      <c r="C1781" s="126"/>
      <c r="D1781" s="86"/>
    </row>
    <row r="1782" spans="1:4" ht="12.75" customHeight="1">
      <c r="A1782" s="125" t="s">
        <v>3831</v>
      </c>
      <c r="B1782" s="2" t="s">
        <v>3832</v>
      </c>
      <c r="C1782" s="126"/>
      <c r="D1782" s="86"/>
    </row>
    <row r="1783" spans="1:4" ht="12.75" customHeight="1">
      <c r="A1783" s="125" t="s">
        <v>3833</v>
      </c>
      <c r="B1783" s="2" t="s">
        <v>3834</v>
      </c>
      <c r="C1783" s="126"/>
      <c r="D1783" s="86"/>
    </row>
    <row r="1784" spans="1:4" ht="12.75" customHeight="1">
      <c r="A1784" s="125" t="s">
        <v>3835</v>
      </c>
      <c r="B1784" s="2" t="s">
        <v>3836</v>
      </c>
      <c r="C1784" s="126"/>
      <c r="D1784" s="86"/>
    </row>
    <row r="1785" spans="1:4" ht="12.75" customHeight="1">
      <c r="A1785" s="125" t="s">
        <v>3837</v>
      </c>
      <c r="B1785" s="2" t="s">
        <v>3838</v>
      </c>
      <c r="C1785" s="126"/>
      <c r="D1785" s="86"/>
    </row>
    <row r="1786" spans="1:4" ht="12.75" customHeight="1">
      <c r="A1786" s="125" t="s">
        <v>3839</v>
      </c>
      <c r="B1786" s="2" t="s">
        <v>3840</v>
      </c>
      <c r="C1786" s="126"/>
      <c r="D1786" s="86"/>
    </row>
    <row r="1787" spans="1:4" ht="12.75" customHeight="1">
      <c r="A1787" s="125" t="s">
        <v>3841</v>
      </c>
      <c r="B1787" s="2" t="s">
        <v>3842</v>
      </c>
      <c r="C1787" s="126"/>
      <c r="D1787" s="86"/>
    </row>
    <row r="1788" spans="1:4" ht="12.75" customHeight="1">
      <c r="A1788" s="125" t="s">
        <v>3843</v>
      </c>
      <c r="B1788" s="2" t="s">
        <v>3844</v>
      </c>
      <c r="C1788" s="126"/>
      <c r="D1788" s="86"/>
    </row>
    <row r="1789" spans="1:4" ht="12.75" customHeight="1">
      <c r="A1789" s="125" t="s">
        <v>3845</v>
      </c>
      <c r="B1789" s="2" t="s">
        <v>3846</v>
      </c>
      <c r="C1789" s="126"/>
      <c r="D1789" s="86"/>
    </row>
    <row r="1790" spans="1:4" ht="12.75" customHeight="1">
      <c r="A1790" s="125" t="s">
        <v>3847</v>
      </c>
      <c r="B1790" s="2" t="s">
        <v>3848</v>
      </c>
      <c r="C1790" s="126"/>
      <c r="D1790" s="86"/>
    </row>
    <row r="1791" spans="1:4" ht="12.75" customHeight="1">
      <c r="A1791" s="125" t="s">
        <v>3849</v>
      </c>
      <c r="B1791" s="2" t="s">
        <v>3850</v>
      </c>
      <c r="C1791" s="126"/>
      <c r="D1791" s="86"/>
    </row>
    <row r="1792" spans="1:4" ht="12.75" customHeight="1">
      <c r="A1792" s="125" t="s">
        <v>3851</v>
      </c>
      <c r="B1792" s="2" t="s">
        <v>3852</v>
      </c>
      <c r="C1792" s="126"/>
      <c r="D1792" s="86"/>
    </row>
    <row r="1793" spans="1:4" ht="12.75" customHeight="1">
      <c r="A1793" s="125" t="s">
        <v>3853</v>
      </c>
      <c r="B1793" s="2" t="s">
        <v>3854</v>
      </c>
      <c r="C1793" s="126"/>
      <c r="D1793" s="86"/>
    </row>
    <row r="1794" spans="1:4" ht="12.75" customHeight="1">
      <c r="A1794" s="125" t="s">
        <v>3855</v>
      </c>
      <c r="B1794" s="2" t="s">
        <v>3856</v>
      </c>
      <c r="C1794" s="126"/>
      <c r="D1794" s="86"/>
    </row>
    <row r="1795" spans="1:4" ht="12.75" customHeight="1">
      <c r="A1795" s="125" t="s">
        <v>3857</v>
      </c>
      <c r="B1795" s="2" t="s">
        <v>3858</v>
      </c>
      <c r="C1795" s="126"/>
      <c r="D1795" s="86"/>
    </row>
    <row r="1796" spans="1:4" ht="12.75" customHeight="1">
      <c r="A1796" s="125" t="s">
        <v>3859</v>
      </c>
      <c r="B1796" s="2" t="s">
        <v>3860</v>
      </c>
      <c r="C1796" s="126"/>
      <c r="D1796" s="86"/>
    </row>
    <row r="1797" spans="1:4" ht="12.75" customHeight="1">
      <c r="A1797" s="125" t="s">
        <v>3861</v>
      </c>
      <c r="B1797" s="2" t="s">
        <v>3862</v>
      </c>
      <c r="C1797" s="126"/>
      <c r="D1797" s="86"/>
    </row>
    <row r="1798" spans="1:4" ht="12.75" customHeight="1">
      <c r="A1798" s="125" t="s">
        <v>3863</v>
      </c>
      <c r="B1798" s="2" t="s">
        <v>3864</v>
      </c>
      <c r="C1798" s="126"/>
      <c r="D1798" s="86"/>
    </row>
    <row r="1799" spans="1:4" ht="12.75" customHeight="1">
      <c r="A1799" s="125" t="s">
        <v>3865</v>
      </c>
      <c r="B1799" s="2" t="s">
        <v>3866</v>
      </c>
      <c r="C1799" s="126"/>
      <c r="D1799" s="86"/>
    </row>
    <row r="1800" spans="1:4" ht="12.75" customHeight="1">
      <c r="A1800" s="125" t="s">
        <v>3867</v>
      </c>
      <c r="B1800" s="2" t="s">
        <v>3868</v>
      </c>
      <c r="C1800" s="126"/>
      <c r="D1800" s="86"/>
    </row>
    <row r="1801" spans="1:4" ht="12.75" customHeight="1">
      <c r="A1801" s="125" t="s">
        <v>3869</v>
      </c>
      <c r="B1801" s="2" t="s">
        <v>3870</v>
      </c>
      <c r="C1801" s="126"/>
      <c r="D1801" s="86"/>
    </row>
    <row r="1802" spans="1:4" ht="12.75" customHeight="1">
      <c r="A1802" s="125" t="s">
        <v>3871</v>
      </c>
      <c r="B1802" s="2" t="s">
        <v>3872</v>
      </c>
      <c r="C1802" s="126"/>
      <c r="D1802" s="86"/>
    </row>
    <row r="1803" spans="1:4" ht="12.75" customHeight="1">
      <c r="A1803" s="125" t="s">
        <v>3873</v>
      </c>
      <c r="B1803" s="2" t="s">
        <v>3874</v>
      </c>
      <c r="C1803" s="126"/>
      <c r="D1803" s="86"/>
    </row>
    <row r="1804" spans="1:4" ht="12.75" customHeight="1">
      <c r="A1804" s="125" t="s">
        <v>3875</v>
      </c>
      <c r="B1804" s="2" t="s">
        <v>3876</v>
      </c>
      <c r="C1804" s="126"/>
      <c r="D1804" s="86"/>
    </row>
    <row r="1805" spans="1:4" ht="12.75" customHeight="1">
      <c r="A1805" s="125" t="s">
        <v>3877</v>
      </c>
      <c r="B1805" s="2" t="s">
        <v>3878</v>
      </c>
      <c r="C1805" s="126"/>
      <c r="D1805" s="86"/>
    </row>
    <row r="1806" spans="1:4" ht="12.75" customHeight="1">
      <c r="A1806" s="125" t="s">
        <v>3879</v>
      </c>
      <c r="B1806" s="2" t="s">
        <v>3880</v>
      </c>
      <c r="C1806" s="126"/>
      <c r="D1806" s="86"/>
    </row>
    <row r="1807" spans="1:4" ht="12.75" customHeight="1">
      <c r="A1807" s="125" t="s">
        <v>3881</v>
      </c>
      <c r="B1807" s="2" t="s">
        <v>3882</v>
      </c>
      <c r="C1807" s="126"/>
      <c r="D1807" s="86"/>
    </row>
    <row r="1808" spans="1:4" ht="12.75" customHeight="1">
      <c r="A1808" s="125" t="s">
        <v>3883</v>
      </c>
      <c r="B1808" s="2" t="s">
        <v>3884</v>
      </c>
      <c r="C1808" s="126"/>
      <c r="D1808" s="86"/>
    </row>
    <row r="1809" spans="1:4" ht="12.75" customHeight="1">
      <c r="A1809" s="125" t="s">
        <v>3885</v>
      </c>
      <c r="B1809" s="2" t="s">
        <v>3886</v>
      </c>
      <c r="C1809" s="126"/>
      <c r="D1809" s="86"/>
    </row>
    <row r="1810" spans="1:4" ht="12.75" customHeight="1">
      <c r="A1810" s="125" t="s">
        <v>3887</v>
      </c>
      <c r="B1810" s="2" t="s">
        <v>3888</v>
      </c>
      <c r="C1810" s="126"/>
      <c r="D1810" s="86"/>
    </row>
    <row r="1811" spans="1:4" ht="12.75" customHeight="1">
      <c r="A1811" s="125" t="s">
        <v>3889</v>
      </c>
      <c r="B1811" s="2" t="s">
        <v>3890</v>
      </c>
      <c r="C1811" s="126"/>
      <c r="D1811" s="86"/>
    </row>
    <row r="1812" spans="1:4" ht="12.75" customHeight="1">
      <c r="A1812" s="125" t="s">
        <v>3891</v>
      </c>
      <c r="B1812" s="2" t="s">
        <v>3892</v>
      </c>
      <c r="C1812" s="126"/>
      <c r="D1812" s="86"/>
    </row>
    <row r="1813" spans="1:4" ht="12.75" customHeight="1">
      <c r="A1813" s="125" t="s">
        <v>3893</v>
      </c>
      <c r="B1813" s="2" t="s">
        <v>3894</v>
      </c>
      <c r="C1813" s="126"/>
      <c r="D1813" s="86"/>
    </row>
    <row r="1814" spans="1:4" ht="12.75" customHeight="1">
      <c r="A1814" s="125" t="s">
        <v>3895</v>
      </c>
      <c r="B1814" s="2" t="s">
        <v>3896</v>
      </c>
      <c r="C1814" s="126"/>
      <c r="D1814" s="86"/>
    </row>
    <row r="1815" spans="1:4" ht="12.75" customHeight="1">
      <c r="A1815" s="125" t="s">
        <v>3897</v>
      </c>
      <c r="B1815" s="2" t="s">
        <v>3898</v>
      </c>
      <c r="C1815" s="126"/>
      <c r="D1815" s="86"/>
    </row>
    <row r="1816" spans="1:4" ht="12.75" customHeight="1">
      <c r="A1816" s="125" t="s">
        <v>3899</v>
      </c>
      <c r="B1816" s="2" t="s">
        <v>3900</v>
      </c>
      <c r="C1816" s="126"/>
      <c r="D1816" s="86"/>
    </row>
    <row r="1817" spans="1:4" ht="12.75" customHeight="1">
      <c r="A1817" s="125" t="s">
        <v>3901</v>
      </c>
      <c r="B1817" s="2" t="s">
        <v>3902</v>
      </c>
      <c r="C1817" s="126"/>
      <c r="D1817" s="86"/>
    </row>
    <row r="1818" spans="1:4" ht="12.75" customHeight="1">
      <c r="A1818" s="125" t="s">
        <v>3903</v>
      </c>
      <c r="B1818" s="2" t="s">
        <v>3904</v>
      </c>
      <c r="C1818" s="126"/>
      <c r="D1818" s="86"/>
    </row>
    <row r="1819" spans="1:4" ht="12.75" customHeight="1">
      <c r="A1819" s="125" t="s">
        <v>3905</v>
      </c>
      <c r="B1819" s="2" t="s">
        <v>3906</v>
      </c>
      <c r="C1819" s="126"/>
      <c r="D1819" s="86"/>
    </row>
    <row r="1820" spans="1:4" ht="12.75" customHeight="1">
      <c r="A1820" s="125" t="s">
        <v>3907</v>
      </c>
      <c r="B1820" s="2" t="s">
        <v>3908</v>
      </c>
      <c r="C1820" s="126"/>
      <c r="D1820" s="86"/>
    </row>
    <row r="1821" spans="1:4" ht="12.75" customHeight="1">
      <c r="A1821" s="125" t="s">
        <v>3909</v>
      </c>
      <c r="B1821" s="2" t="s">
        <v>3910</v>
      </c>
      <c r="C1821" s="126"/>
      <c r="D1821" s="86"/>
    </row>
    <row r="1822" spans="1:4" ht="12.75" customHeight="1">
      <c r="A1822" s="125" t="s">
        <v>3911</v>
      </c>
      <c r="B1822" s="2" t="s">
        <v>3912</v>
      </c>
      <c r="C1822" s="126"/>
      <c r="D1822" s="86"/>
    </row>
    <row r="1823" spans="1:4" ht="12.75" customHeight="1">
      <c r="A1823" s="125" t="s">
        <v>3913</v>
      </c>
      <c r="B1823" s="2" t="s">
        <v>3914</v>
      </c>
      <c r="C1823" s="126"/>
      <c r="D1823" s="86"/>
    </row>
    <row r="1824" spans="1:4" ht="12.75" customHeight="1">
      <c r="A1824" s="125" t="s">
        <v>3915</v>
      </c>
      <c r="B1824" s="2" t="s">
        <v>3916</v>
      </c>
      <c r="C1824" s="126"/>
      <c r="D1824" s="86"/>
    </row>
    <row r="1825" spans="1:4" ht="12.75" customHeight="1">
      <c r="A1825" s="125" t="s">
        <v>3917</v>
      </c>
      <c r="B1825" s="2" t="s">
        <v>3918</v>
      </c>
      <c r="C1825" s="126"/>
      <c r="D1825" s="86"/>
    </row>
    <row r="1826" spans="1:4" ht="12.75" customHeight="1">
      <c r="A1826" s="125" t="s">
        <v>3919</v>
      </c>
      <c r="B1826" s="2" t="s">
        <v>3920</v>
      </c>
      <c r="C1826" s="126"/>
      <c r="D1826" s="86"/>
    </row>
    <row r="1827" spans="1:4" ht="12.75" customHeight="1">
      <c r="A1827" s="125" t="s">
        <v>3921</v>
      </c>
      <c r="B1827" s="2" t="s">
        <v>3922</v>
      </c>
      <c r="C1827" s="126"/>
      <c r="D1827" s="86"/>
    </row>
    <row r="1828" spans="1:4" ht="12.75" customHeight="1">
      <c r="A1828" s="125" t="s">
        <v>3923</v>
      </c>
      <c r="B1828" s="2" t="s">
        <v>3924</v>
      </c>
      <c r="C1828" s="126"/>
      <c r="D1828" s="86"/>
    </row>
    <row r="1829" spans="1:4" ht="12.75" customHeight="1">
      <c r="A1829" s="125" t="s">
        <v>3925</v>
      </c>
      <c r="B1829" s="2" t="s">
        <v>3926</v>
      </c>
      <c r="C1829" s="126"/>
      <c r="D1829" s="86"/>
    </row>
    <row r="1830" spans="1:4" ht="12.75" customHeight="1">
      <c r="A1830" s="125" t="s">
        <v>3927</v>
      </c>
      <c r="B1830" s="2" t="s">
        <v>3928</v>
      </c>
      <c r="C1830" s="126"/>
      <c r="D1830" s="86"/>
    </row>
    <row r="1831" spans="1:4" ht="12.75" customHeight="1">
      <c r="A1831" s="125" t="s">
        <v>3929</v>
      </c>
      <c r="B1831" s="2" t="s">
        <v>3930</v>
      </c>
      <c r="C1831" s="126"/>
      <c r="D1831" s="86"/>
    </row>
    <row r="1832" spans="1:4" ht="12.75" customHeight="1">
      <c r="A1832" s="125" t="s">
        <v>3931</v>
      </c>
      <c r="B1832" s="2" t="s">
        <v>3932</v>
      </c>
      <c r="C1832" s="126"/>
      <c r="D1832" s="86"/>
    </row>
    <row r="1833" spans="1:4" ht="12.75" customHeight="1">
      <c r="A1833" s="125" t="s">
        <v>3933</v>
      </c>
      <c r="B1833" s="2" t="s">
        <v>3934</v>
      </c>
      <c r="C1833" s="126"/>
      <c r="D1833" s="86"/>
    </row>
    <row r="1834" spans="1:4" ht="12.75" customHeight="1">
      <c r="A1834" s="125" t="s">
        <v>3935</v>
      </c>
      <c r="B1834" s="2" t="s">
        <v>3936</v>
      </c>
      <c r="C1834" s="126"/>
      <c r="D1834" s="86"/>
    </row>
    <row r="1835" spans="1:4" ht="12.75" customHeight="1">
      <c r="A1835" s="125" t="s">
        <v>3937</v>
      </c>
      <c r="B1835" s="2" t="s">
        <v>3938</v>
      </c>
      <c r="C1835" s="126"/>
      <c r="D1835" s="86"/>
    </row>
    <row r="1836" spans="1:4" ht="12.75" customHeight="1">
      <c r="A1836" s="125" t="s">
        <v>3939</v>
      </c>
      <c r="B1836" s="2" t="s">
        <v>3940</v>
      </c>
      <c r="C1836" s="126"/>
      <c r="D1836" s="86"/>
    </row>
    <row r="1837" spans="1:4" ht="12.75" customHeight="1">
      <c r="A1837" s="125" t="s">
        <v>3941</v>
      </c>
      <c r="B1837" s="2" t="s">
        <v>3942</v>
      </c>
      <c r="C1837" s="126"/>
      <c r="D1837" s="86"/>
    </row>
    <row r="1838" spans="1:4" ht="12.75" customHeight="1">
      <c r="A1838" s="125" t="s">
        <v>3943</v>
      </c>
      <c r="B1838" s="2" t="s">
        <v>3944</v>
      </c>
      <c r="C1838" s="126"/>
      <c r="D1838" s="86"/>
    </row>
    <row r="1839" spans="1:4" ht="12.75" customHeight="1">
      <c r="A1839" s="125" t="s">
        <v>3945</v>
      </c>
      <c r="B1839" s="2" t="s">
        <v>3946</v>
      </c>
      <c r="C1839" s="126"/>
      <c r="D1839" s="86"/>
    </row>
    <row r="1840" spans="1:4" ht="12.75" customHeight="1">
      <c r="A1840" s="125" t="s">
        <v>3947</v>
      </c>
      <c r="B1840" s="2" t="s">
        <v>3948</v>
      </c>
      <c r="C1840" s="126"/>
      <c r="D1840" s="86"/>
    </row>
    <row r="1841" spans="1:4" ht="12.75" customHeight="1">
      <c r="A1841" s="125" t="s">
        <v>3949</v>
      </c>
      <c r="B1841" s="2" t="s">
        <v>3950</v>
      </c>
      <c r="C1841" s="126"/>
      <c r="D1841" s="86"/>
    </row>
    <row r="1842" spans="1:4" ht="12.75" customHeight="1">
      <c r="A1842" s="125" t="s">
        <v>3951</v>
      </c>
      <c r="B1842" s="2" t="s">
        <v>3952</v>
      </c>
      <c r="C1842" s="126"/>
      <c r="D1842" s="86"/>
    </row>
    <row r="1843" spans="1:4" ht="12.75" customHeight="1">
      <c r="A1843" s="125" t="s">
        <v>3953</v>
      </c>
      <c r="B1843" s="2" t="s">
        <v>3954</v>
      </c>
      <c r="C1843" s="126"/>
      <c r="D1843" s="86"/>
    </row>
    <row r="1844" spans="1:4" ht="12.75" customHeight="1">
      <c r="A1844" s="125" t="s">
        <v>3955</v>
      </c>
      <c r="B1844" s="2" t="s">
        <v>3956</v>
      </c>
      <c r="C1844" s="126"/>
      <c r="D1844" s="86"/>
    </row>
    <row r="1845" spans="1:4" ht="12.75" customHeight="1">
      <c r="A1845" s="125" t="s">
        <v>3957</v>
      </c>
      <c r="B1845" s="2" t="s">
        <v>3958</v>
      </c>
      <c r="C1845" s="126"/>
      <c r="D1845" s="86"/>
    </row>
    <row r="1846" spans="1:4" ht="12.75" customHeight="1">
      <c r="A1846" s="125" t="s">
        <v>3959</v>
      </c>
      <c r="B1846" s="2" t="s">
        <v>3960</v>
      </c>
      <c r="C1846" s="126"/>
      <c r="D1846" s="86"/>
    </row>
    <row r="1847" spans="1:4" ht="12.75" customHeight="1">
      <c r="A1847" s="125" t="s">
        <v>3961</v>
      </c>
      <c r="B1847" s="2" t="s">
        <v>3962</v>
      </c>
      <c r="C1847" s="126"/>
      <c r="D1847" s="86"/>
    </row>
    <row r="1848" spans="1:4" ht="12.75" customHeight="1">
      <c r="A1848" s="125" t="s">
        <v>3963</v>
      </c>
      <c r="B1848" s="2" t="s">
        <v>3964</v>
      </c>
      <c r="C1848" s="126"/>
      <c r="D1848" s="86"/>
    </row>
    <row r="1849" spans="1:4" ht="12.75" customHeight="1">
      <c r="A1849" s="125" t="s">
        <v>3965</v>
      </c>
      <c r="B1849" s="2" t="s">
        <v>3966</v>
      </c>
      <c r="C1849" s="126"/>
      <c r="D1849" s="86"/>
    </row>
    <row r="1850" spans="1:4" ht="12.75" customHeight="1">
      <c r="A1850" s="125" t="s">
        <v>3967</v>
      </c>
      <c r="B1850" s="2" t="s">
        <v>3968</v>
      </c>
      <c r="C1850" s="126"/>
      <c r="D1850" s="86"/>
    </row>
    <row r="1851" spans="1:4" ht="12.75" customHeight="1">
      <c r="A1851" s="125" t="s">
        <v>3969</v>
      </c>
      <c r="B1851" s="2" t="s">
        <v>3970</v>
      </c>
      <c r="C1851" s="126"/>
      <c r="D1851" s="86"/>
    </row>
    <row r="1852" spans="1:4" ht="12.75" customHeight="1">
      <c r="A1852" s="125" t="s">
        <v>3971</v>
      </c>
      <c r="B1852" s="2" t="s">
        <v>3972</v>
      </c>
      <c r="C1852" s="126"/>
      <c r="D1852" s="86"/>
    </row>
    <row r="1853" spans="1:4" ht="12.75" customHeight="1">
      <c r="A1853" s="125" t="s">
        <v>3973</v>
      </c>
      <c r="B1853" s="2" t="s">
        <v>3974</v>
      </c>
      <c r="C1853" s="126"/>
      <c r="D1853" s="86"/>
    </row>
    <row r="1854" spans="1:4" ht="12.75" customHeight="1">
      <c r="A1854" s="125" t="s">
        <v>3975</v>
      </c>
      <c r="B1854" s="2" t="s">
        <v>3976</v>
      </c>
      <c r="C1854" s="126"/>
      <c r="D1854" s="86"/>
    </row>
    <row r="1855" spans="1:4" ht="12.75" customHeight="1">
      <c r="A1855" s="125" t="s">
        <v>3977</v>
      </c>
      <c r="B1855" s="2" t="s">
        <v>3978</v>
      </c>
      <c r="C1855" s="126"/>
      <c r="D1855" s="86"/>
    </row>
    <row r="1856" spans="1:4" ht="12.75" customHeight="1">
      <c r="A1856" s="125" t="s">
        <v>3979</v>
      </c>
      <c r="B1856" s="2" t="s">
        <v>3980</v>
      </c>
      <c r="C1856" s="126"/>
      <c r="D1856" s="86"/>
    </row>
    <row r="1857" spans="1:4" ht="12.75" customHeight="1">
      <c r="A1857" s="125" t="s">
        <v>3981</v>
      </c>
      <c r="B1857" s="2" t="s">
        <v>3982</v>
      </c>
      <c r="C1857" s="126"/>
      <c r="D1857" s="86"/>
    </row>
    <row r="1858" spans="1:4" ht="12.75" customHeight="1">
      <c r="A1858" s="125" t="s">
        <v>3983</v>
      </c>
      <c r="B1858" s="2" t="s">
        <v>3984</v>
      </c>
      <c r="C1858" s="126"/>
      <c r="D1858" s="86"/>
    </row>
    <row r="1859" spans="1:4" ht="12.75" customHeight="1">
      <c r="A1859" s="125" t="s">
        <v>3985</v>
      </c>
      <c r="B1859" s="2" t="s">
        <v>3986</v>
      </c>
      <c r="C1859" s="126"/>
      <c r="D1859" s="86"/>
    </row>
    <row r="1860" spans="1:4" ht="12.75" customHeight="1">
      <c r="A1860" s="125" t="s">
        <v>3987</v>
      </c>
      <c r="B1860" s="2" t="s">
        <v>3988</v>
      </c>
      <c r="C1860" s="126"/>
      <c r="D1860" s="86"/>
    </row>
    <row r="1861" spans="1:4" ht="12.75" customHeight="1">
      <c r="A1861" s="125" t="s">
        <v>3989</v>
      </c>
      <c r="B1861" s="2" t="s">
        <v>234</v>
      </c>
      <c r="C1861" s="126"/>
      <c r="D1861" s="86"/>
    </row>
    <row r="1862" spans="1:4" ht="12.75" customHeight="1">
      <c r="A1862" s="125" t="s">
        <v>3990</v>
      </c>
      <c r="B1862" s="2" t="s">
        <v>3991</v>
      </c>
      <c r="C1862" s="126"/>
      <c r="D1862" s="86"/>
    </row>
    <row r="1863" spans="1:4" ht="12.75" customHeight="1">
      <c r="A1863" s="125" t="s">
        <v>3992</v>
      </c>
      <c r="B1863" s="2" t="s">
        <v>3993</v>
      </c>
      <c r="C1863" s="126"/>
      <c r="D1863" s="86"/>
    </row>
    <row r="1864" spans="1:4" ht="12.75" customHeight="1">
      <c r="A1864" s="125" t="s">
        <v>3994</v>
      </c>
      <c r="B1864" s="2" t="s">
        <v>3995</v>
      </c>
      <c r="C1864" s="126"/>
      <c r="D1864" s="86"/>
    </row>
    <row r="1865" spans="1:4" ht="12.75" customHeight="1">
      <c r="A1865" s="125" t="s">
        <v>3996</v>
      </c>
      <c r="B1865" s="2" t="s">
        <v>3997</v>
      </c>
      <c r="C1865" s="126"/>
      <c r="D1865" s="86"/>
    </row>
    <row r="1866" spans="1:4" ht="12.75" customHeight="1">
      <c r="A1866" s="125" t="s">
        <v>3998</v>
      </c>
      <c r="B1866" s="125" t="s">
        <v>3999</v>
      </c>
      <c r="C1866" s="125"/>
      <c r="D1866" s="125"/>
    </row>
    <row r="1867" spans="1:4" ht="12.75" customHeight="1">
      <c r="A1867" s="125" t="s">
        <v>4000</v>
      </c>
      <c r="B1867" s="2" t="s">
        <v>4001</v>
      </c>
      <c r="C1867" s="126"/>
      <c r="D1867" s="86"/>
    </row>
    <row r="1868" spans="1:4" ht="12.75" customHeight="1">
      <c r="A1868" s="125" t="s">
        <v>4002</v>
      </c>
      <c r="B1868" s="2" t="s">
        <v>4003</v>
      </c>
      <c r="C1868" s="125" t="s">
        <v>317</v>
      </c>
      <c r="D1868" s="86"/>
    </row>
    <row r="1869" spans="1:4" ht="12.75" customHeight="1">
      <c r="A1869" s="125" t="s">
        <v>4004</v>
      </c>
      <c r="B1869" s="2" t="s">
        <v>4005</v>
      </c>
      <c r="C1869" s="125" t="s">
        <v>317</v>
      </c>
      <c r="D1869" s="86"/>
    </row>
    <row r="1870" spans="1:4" ht="12.75" customHeight="1">
      <c r="A1870" s="125" t="s">
        <v>4006</v>
      </c>
      <c r="B1870" s="2" t="s">
        <v>4007</v>
      </c>
      <c r="C1870" s="125" t="s">
        <v>317</v>
      </c>
      <c r="D1870" s="125"/>
    </row>
    <row r="1871" spans="1:4" ht="12.75" customHeight="1">
      <c r="A1871" s="125" t="s">
        <v>4008</v>
      </c>
      <c r="B1871" s="2" t="s">
        <v>4009</v>
      </c>
      <c r="C1871" s="125"/>
      <c r="D1871" s="125"/>
    </row>
    <row r="1872" spans="1:4" ht="12.75" customHeight="1">
      <c r="A1872" s="125" t="s">
        <v>4010</v>
      </c>
      <c r="B1872" s="2" t="s">
        <v>4011</v>
      </c>
      <c r="C1872" s="125"/>
      <c r="D1872" s="125"/>
    </row>
    <row r="1873" spans="1:4" ht="12.75" customHeight="1">
      <c r="A1873" s="125" t="s">
        <v>4012</v>
      </c>
      <c r="B1873" s="125" t="s">
        <v>4013</v>
      </c>
      <c r="C1873" s="125" t="s">
        <v>2204</v>
      </c>
      <c r="D1873" s="125"/>
    </row>
    <row r="1874" spans="1:4" ht="12.75" customHeight="1">
      <c r="A1874" s="125" t="s">
        <v>4014</v>
      </c>
      <c r="B1874" s="125" t="s">
        <v>4015</v>
      </c>
      <c r="C1874" s="125"/>
      <c r="D1874" s="125"/>
    </row>
    <row r="1875" spans="1:4" ht="12.75" customHeight="1">
      <c r="A1875" s="125" t="s">
        <v>4016</v>
      </c>
      <c r="B1875" s="125" t="s">
        <v>4017</v>
      </c>
      <c r="C1875" s="125"/>
      <c r="D1875" s="125"/>
    </row>
    <row r="1876" spans="1:4" ht="12.75" customHeight="1">
      <c r="A1876" s="125" t="s">
        <v>4018</v>
      </c>
      <c r="B1876" s="125" t="s">
        <v>4019</v>
      </c>
      <c r="C1876" s="125"/>
      <c r="D1876" s="125"/>
    </row>
    <row r="1877" spans="1:4" ht="12.75" customHeight="1">
      <c r="A1877" s="125" t="s">
        <v>4020</v>
      </c>
      <c r="B1877" s="125" t="s">
        <v>4021</v>
      </c>
      <c r="C1877" s="125"/>
      <c r="D1877" s="125"/>
    </row>
    <row r="1878" spans="1:4" ht="12.75" customHeight="1">
      <c r="A1878" s="125" t="s">
        <v>4022</v>
      </c>
      <c r="B1878" s="125" t="s">
        <v>4023</v>
      </c>
      <c r="C1878" s="125"/>
      <c r="D1878" s="125"/>
    </row>
    <row r="1879" spans="1:4" ht="12.75" customHeight="1">
      <c r="A1879" s="125" t="s">
        <v>4024</v>
      </c>
      <c r="B1879" s="125" t="s">
        <v>4025</v>
      </c>
      <c r="C1879" s="125"/>
      <c r="D1879" s="125"/>
    </row>
    <row r="1880" spans="1:4" ht="12.75" customHeight="1">
      <c r="A1880" s="125" t="s">
        <v>4026</v>
      </c>
      <c r="B1880" s="125" t="s">
        <v>4027</v>
      </c>
      <c r="C1880" s="125"/>
      <c r="D1880" s="125"/>
    </row>
    <row r="1881" spans="1:4" ht="12.75" customHeight="1">
      <c r="A1881" s="125" t="s">
        <v>4028</v>
      </c>
      <c r="B1881" s="125" t="s">
        <v>4029</v>
      </c>
      <c r="C1881" s="125"/>
      <c r="D1881" s="125"/>
    </row>
    <row r="1882" spans="1:4" ht="12.75" customHeight="1">
      <c r="A1882" s="125" t="s">
        <v>4030</v>
      </c>
      <c r="B1882" s="125" t="s">
        <v>4031</v>
      </c>
      <c r="C1882" s="125"/>
      <c r="D1882" s="125"/>
    </row>
    <row r="1883" spans="1:4" ht="12.75" customHeight="1">
      <c r="A1883" s="125" t="s">
        <v>4032</v>
      </c>
      <c r="B1883" s="125" t="s">
        <v>4033</v>
      </c>
      <c r="C1883" s="125"/>
      <c r="D1883" s="125"/>
    </row>
    <row r="1884" spans="1:4" ht="12.75" customHeight="1">
      <c r="A1884" s="125" t="s">
        <v>4034</v>
      </c>
      <c r="B1884" s="125" t="s">
        <v>4035</v>
      </c>
      <c r="C1884" s="125"/>
      <c r="D1884" s="125"/>
    </row>
    <row r="1885" spans="1:4" ht="12.75" customHeight="1">
      <c r="A1885" s="125" t="s">
        <v>4036</v>
      </c>
      <c r="B1885" s="125" t="s">
        <v>4037</v>
      </c>
      <c r="C1885" s="125"/>
      <c r="D1885" s="125"/>
    </row>
    <row r="1886" spans="1:4" ht="12.75" customHeight="1">
      <c r="A1886" s="125" t="s">
        <v>4038</v>
      </c>
      <c r="B1886" s="125" t="s">
        <v>4039</v>
      </c>
      <c r="C1886" s="125"/>
      <c r="D1886" s="125"/>
    </row>
    <row r="1887" spans="1:4" ht="12.75" customHeight="1">
      <c r="A1887" s="125" t="s">
        <v>4040</v>
      </c>
      <c r="B1887" s="125" t="s">
        <v>4041</v>
      </c>
      <c r="C1887" s="125"/>
      <c r="D1887" s="125"/>
    </row>
    <row r="1888" spans="1:4" ht="12.75" customHeight="1">
      <c r="A1888" s="125" t="s">
        <v>4042</v>
      </c>
      <c r="B1888" s="125" t="s">
        <v>4043</v>
      </c>
      <c r="C1888" s="125"/>
      <c r="D1888" s="125"/>
    </row>
    <row r="1889" spans="1:5" ht="12.75" customHeight="1">
      <c r="A1889" s="125" t="s">
        <v>4044</v>
      </c>
      <c r="B1889" s="125" t="s">
        <v>4045</v>
      </c>
      <c r="C1889" s="125"/>
      <c r="D1889" s="125"/>
    </row>
    <row r="1890" spans="1:5" ht="12.75" customHeight="1">
      <c r="A1890" s="125" t="s">
        <v>4046</v>
      </c>
      <c r="B1890" s="125" t="s">
        <v>4047</v>
      </c>
      <c r="C1890" s="125"/>
      <c r="D1890" s="125"/>
    </row>
    <row r="1891" spans="1:5" ht="12.75" customHeight="1">
      <c r="A1891" s="125" t="s">
        <v>4048</v>
      </c>
      <c r="B1891" s="125" t="s">
        <v>4049</v>
      </c>
      <c r="C1891" s="125"/>
      <c r="D1891" s="125"/>
      <c r="E1891" s="144"/>
    </row>
    <row r="1892" spans="1:5" ht="12.75" customHeight="1">
      <c r="A1892" s="125" t="s">
        <v>4050</v>
      </c>
      <c r="B1892" s="125" t="s">
        <v>4051</v>
      </c>
      <c r="C1892" s="125" t="s">
        <v>705</v>
      </c>
      <c r="D1892" s="125"/>
    </row>
    <row r="1893" spans="1:5" ht="12.75" customHeight="1">
      <c r="A1893" s="125" t="s">
        <v>4052</v>
      </c>
      <c r="B1893" s="125" t="s">
        <v>4053</v>
      </c>
      <c r="C1893" s="125" t="s">
        <v>700</v>
      </c>
      <c r="D1893" s="125"/>
    </row>
    <row r="1894" spans="1:5" ht="12.75" customHeight="1">
      <c r="A1894" s="125" t="s">
        <v>4054</v>
      </c>
      <c r="B1894" s="125" t="s">
        <v>4055</v>
      </c>
      <c r="C1894" s="125" t="s">
        <v>700</v>
      </c>
      <c r="D1894" s="125"/>
    </row>
    <row r="1895" spans="1:5" ht="12.75" customHeight="1">
      <c r="A1895" s="125" t="s">
        <v>4056</v>
      </c>
      <c r="B1895" s="125" t="s">
        <v>4057</v>
      </c>
      <c r="C1895" s="125" t="s">
        <v>700</v>
      </c>
      <c r="D1895" s="125"/>
    </row>
    <row r="1896" spans="1:5" ht="12.75" customHeight="1">
      <c r="A1896" s="125" t="s">
        <v>4058</v>
      </c>
      <c r="B1896" s="125" t="s">
        <v>4059</v>
      </c>
      <c r="C1896" s="125" t="s">
        <v>700</v>
      </c>
      <c r="D1896" s="125"/>
    </row>
    <row r="1897" spans="1:5" ht="12.75" customHeight="1">
      <c r="A1897" s="125" t="s">
        <v>4060</v>
      </c>
      <c r="B1897" s="125" t="s">
        <v>4061</v>
      </c>
      <c r="C1897" s="125" t="s">
        <v>700</v>
      </c>
      <c r="D1897" s="125"/>
    </row>
    <row r="1898" spans="1:5" ht="12.75" customHeight="1">
      <c r="A1898" s="125" t="s">
        <v>4062</v>
      </c>
      <c r="B1898" s="125" t="s">
        <v>4063</v>
      </c>
      <c r="C1898" s="125" t="s">
        <v>700</v>
      </c>
      <c r="D1898" s="125"/>
    </row>
    <row r="1899" spans="1:5" ht="12.75" customHeight="1">
      <c r="A1899" s="125" t="s">
        <v>4064</v>
      </c>
      <c r="B1899" s="125" t="s">
        <v>4065</v>
      </c>
      <c r="C1899" s="125" t="s">
        <v>700</v>
      </c>
      <c r="D1899" s="125"/>
    </row>
    <row r="1900" spans="1:5" ht="12.75" customHeight="1">
      <c r="A1900" s="125" t="s">
        <v>4066</v>
      </c>
      <c r="B1900" s="125" t="s">
        <v>4067</v>
      </c>
      <c r="C1900" s="125" t="s">
        <v>700</v>
      </c>
      <c r="D1900" s="125"/>
    </row>
    <row r="1901" spans="1:5" ht="12.75" customHeight="1">
      <c r="A1901" s="125" t="s">
        <v>4068</v>
      </c>
      <c r="B1901" s="125" t="s">
        <v>4069</v>
      </c>
      <c r="C1901" s="125" t="s">
        <v>700</v>
      </c>
      <c r="D1901" s="125"/>
    </row>
    <row r="1902" spans="1:5" ht="12.75" customHeight="1">
      <c r="A1902" s="125" t="s">
        <v>4070</v>
      </c>
      <c r="B1902" s="125" t="s">
        <v>4071</v>
      </c>
      <c r="C1902" s="125" t="s">
        <v>700</v>
      </c>
      <c r="D1902" s="125"/>
    </row>
    <row r="1903" spans="1:5" ht="12.75" customHeight="1">
      <c r="A1903" s="125" t="s">
        <v>4072</v>
      </c>
      <c r="B1903" s="125" t="s">
        <v>4073</v>
      </c>
      <c r="C1903" s="125" t="s">
        <v>700</v>
      </c>
      <c r="D1903" s="125"/>
    </row>
    <row r="1904" spans="1:5" ht="12.75" customHeight="1">
      <c r="A1904" s="125" t="s">
        <v>4074</v>
      </c>
      <c r="B1904" s="125" t="s">
        <v>4075</v>
      </c>
      <c r="C1904" s="125" t="s">
        <v>700</v>
      </c>
      <c r="D1904" s="125"/>
    </row>
    <row r="1905" spans="1:4" ht="12.75" customHeight="1">
      <c r="A1905" s="125" t="s">
        <v>4076</v>
      </c>
      <c r="B1905" s="125" t="s">
        <v>4077</v>
      </c>
      <c r="C1905" s="125" t="s">
        <v>700</v>
      </c>
      <c r="D1905" s="125"/>
    </row>
    <row r="1906" spans="1:4" ht="12.75" customHeight="1">
      <c r="A1906" s="125" t="s">
        <v>4078</v>
      </c>
      <c r="B1906" s="125" t="s">
        <v>4079</v>
      </c>
      <c r="C1906" s="125" t="s">
        <v>700</v>
      </c>
      <c r="D1906" s="125"/>
    </row>
    <row r="1907" spans="1:4" ht="12.75" customHeight="1">
      <c r="A1907" s="125" t="s">
        <v>4080</v>
      </c>
      <c r="B1907" s="125" t="s">
        <v>4081</v>
      </c>
      <c r="C1907" s="125" t="s">
        <v>700</v>
      </c>
      <c r="D1907" s="125"/>
    </row>
    <row r="1908" spans="1:4" ht="12.75" customHeight="1">
      <c r="A1908" s="125" t="s">
        <v>4082</v>
      </c>
      <c r="B1908" s="125" t="s">
        <v>4083</v>
      </c>
      <c r="C1908" s="125" t="s">
        <v>700</v>
      </c>
      <c r="D1908" s="125"/>
    </row>
    <row r="1909" spans="1:4" ht="12.75" customHeight="1">
      <c r="A1909" s="125" t="s">
        <v>4084</v>
      </c>
      <c r="B1909" s="125" t="s">
        <v>4085</v>
      </c>
      <c r="C1909" s="125" t="s">
        <v>700</v>
      </c>
      <c r="D1909" s="125"/>
    </row>
    <row r="1910" spans="1:4" ht="12.75" customHeight="1">
      <c r="A1910" s="125" t="s">
        <v>4086</v>
      </c>
      <c r="B1910" s="125" t="s">
        <v>4087</v>
      </c>
      <c r="C1910" s="125" t="s">
        <v>700</v>
      </c>
      <c r="D1910" s="125"/>
    </row>
    <row r="1911" spans="1:4" ht="12.75" customHeight="1">
      <c r="A1911" s="125" t="s">
        <v>4088</v>
      </c>
      <c r="B1911" s="125" t="s">
        <v>4089</v>
      </c>
      <c r="C1911" s="125" t="s">
        <v>700</v>
      </c>
      <c r="D1911" s="125"/>
    </row>
    <row r="1912" spans="1:4" ht="12.75" customHeight="1">
      <c r="A1912" s="125" t="s">
        <v>4090</v>
      </c>
      <c r="B1912" s="125" t="s">
        <v>4091</v>
      </c>
      <c r="C1912" s="125" t="s">
        <v>700</v>
      </c>
      <c r="D1912" s="125"/>
    </row>
    <row r="1913" spans="1:4" ht="12.75" customHeight="1">
      <c r="A1913" s="125" t="s">
        <v>4092</v>
      </c>
      <c r="B1913" s="125" t="s">
        <v>4093</v>
      </c>
      <c r="C1913" s="125" t="s">
        <v>700</v>
      </c>
      <c r="D1913" s="125"/>
    </row>
    <row r="1914" spans="1:4" ht="12.75" customHeight="1">
      <c r="A1914" s="125" t="s">
        <v>4094</v>
      </c>
      <c r="B1914" s="125" t="s">
        <v>4095</v>
      </c>
      <c r="C1914" s="125" t="s">
        <v>700</v>
      </c>
      <c r="D1914" s="125"/>
    </row>
    <row r="1915" spans="1:4" ht="12.75" customHeight="1">
      <c r="A1915" s="125" t="s">
        <v>4096</v>
      </c>
      <c r="B1915" s="125" t="s">
        <v>4097</v>
      </c>
      <c r="C1915" s="125" t="s">
        <v>700</v>
      </c>
      <c r="D1915" s="125"/>
    </row>
    <row r="1916" spans="1:4" ht="12.75" customHeight="1">
      <c r="A1916" s="125" t="s">
        <v>4098</v>
      </c>
      <c r="B1916" s="125" t="s">
        <v>4099</v>
      </c>
      <c r="C1916" s="125" t="s">
        <v>700</v>
      </c>
      <c r="D1916" s="125"/>
    </row>
    <row r="1917" spans="1:4" ht="12.75" customHeight="1">
      <c r="A1917" s="125" t="s">
        <v>4100</v>
      </c>
      <c r="B1917" s="125" t="s">
        <v>4101</v>
      </c>
      <c r="C1917" s="125" t="s">
        <v>1280</v>
      </c>
      <c r="D1917" s="125"/>
    </row>
    <row r="1918" spans="1:4" ht="12.75" customHeight="1">
      <c r="A1918" s="125" t="s">
        <v>4102</v>
      </c>
      <c r="B1918" s="125" t="s">
        <v>4103</v>
      </c>
      <c r="C1918" s="125" t="s">
        <v>1280</v>
      </c>
      <c r="D1918" s="125"/>
    </row>
    <row r="1919" spans="1:4" ht="12.75" customHeight="1">
      <c r="A1919" s="125" t="s">
        <v>4104</v>
      </c>
      <c r="B1919" s="125" t="s">
        <v>4105</v>
      </c>
      <c r="C1919" s="125" t="s">
        <v>1280</v>
      </c>
      <c r="D1919" s="125"/>
    </row>
    <row r="1920" spans="1:4" ht="12.75" customHeight="1">
      <c r="A1920" s="125" t="s">
        <v>4106</v>
      </c>
      <c r="B1920" s="125" t="s">
        <v>4107</v>
      </c>
      <c r="C1920" s="125" t="s">
        <v>1280</v>
      </c>
      <c r="D1920" s="125"/>
    </row>
    <row r="1921" spans="1:5" ht="12.75" customHeight="1">
      <c r="A1921" s="125" t="s">
        <v>4108</v>
      </c>
      <c r="B1921" s="125" t="s">
        <v>4109</v>
      </c>
      <c r="C1921" s="125" t="s">
        <v>1280</v>
      </c>
      <c r="D1921" s="125"/>
    </row>
    <row r="1922" spans="1:5" ht="12.75" customHeight="1">
      <c r="A1922" s="125" t="s">
        <v>4110</v>
      </c>
      <c r="B1922" s="125" t="s">
        <v>4111</v>
      </c>
      <c r="C1922" s="125" t="s">
        <v>1280</v>
      </c>
      <c r="D1922" s="125"/>
    </row>
    <row r="1923" spans="1:5" ht="12.75" customHeight="1">
      <c r="A1923" s="125" t="s">
        <v>4112</v>
      </c>
      <c r="B1923" s="125" t="s">
        <v>4113</v>
      </c>
      <c r="C1923" s="125" t="s">
        <v>1280</v>
      </c>
      <c r="D1923" s="125"/>
    </row>
    <row r="1924" spans="1:5" ht="12.75" customHeight="1">
      <c r="A1924" s="125" t="s">
        <v>4114</v>
      </c>
      <c r="B1924" s="125" t="s">
        <v>4115</v>
      </c>
      <c r="C1924" s="125" t="s">
        <v>1280</v>
      </c>
      <c r="D1924" s="125"/>
    </row>
    <row r="1925" spans="1:5" ht="12.75" customHeight="1">
      <c r="A1925" s="125" t="s">
        <v>4116</v>
      </c>
      <c r="B1925" s="125" t="s">
        <v>4117</v>
      </c>
      <c r="C1925" s="125" t="s">
        <v>1280</v>
      </c>
      <c r="D1925" s="125"/>
    </row>
    <row r="1926" spans="1:5" ht="12.75" customHeight="1">
      <c r="A1926" s="125" t="s">
        <v>4118</v>
      </c>
      <c r="B1926" s="125" t="s">
        <v>4119</v>
      </c>
      <c r="C1926" s="125" t="s">
        <v>1280</v>
      </c>
      <c r="D1926" s="125"/>
    </row>
    <row r="1927" spans="1:5" ht="12.75" customHeight="1">
      <c r="A1927" s="125" t="s">
        <v>4120</v>
      </c>
      <c r="B1927" s="125" t="s">
        <v>4121</v>
      </c>
      <c r="C1927" s="125" t="s">
        <v>1280</v>
      </c>
      <c r="D1927" s="125"/>
    </row>
    <row r="1928" spans="1:5" ht="12.75" customHeight="1">
      <c r="A1928" s="125" t="s">
        <v>4122</v>
      </c>
      <c r="B1928" s="125" t="s">
        <v>4123</v>
      </c>
      <c r="C1928" s="125" t="s">
        <v>1280</v>
      </c>
      <c r="D1928" s="125"/>
    </row>
    <row r="1929" spans="1:5" ht="12.75" customHeight="1">
      <c r="A1929" s="125" t="s">
        <v>4124</v>
      </c>
      <c r="B1929" s="125" t="s">
        <v>4125</v>
      </c>
      <c r="C1929" s="125" t="s">
        <v>1280</v>
      </c>
      <c r="D1929" s="125"/>
    </row>
    <row r="1930" spans="1:5" ht="12.75" customHeight="1">
      <c r="A1930" s="125" t="s">
        <v>4126</v>
      </c>
      <c r="B1930" s="125" t="s">
        <v>4127</v>
      </c>
      <c r="C1930" s="125" t="s">
        <v>1280</v>
      </c>
      <c r="D1930" s="125"/>
    </row>
    <row r="1931" spans="1:5" ht="12.75" customHeight="1">
      <c r="A1931" s="125" t="s">
        <v>4128</v>
      </c>
      <c r="B1931" s="125" t="s">
        <v>4129</v>
      </c>
      <c r="C1931" s="125" t="s">
        <v>1280</v>
      </c>
      <c r="D1931" s="125"/>
    </row>
    <row r="1932" spans="1:5" ht="12.75" customHeight="1">
      <c r="A1932" s="125" t="s">
        <v>4130</v>
      </c>
      <c r="B1932" s="125" t="s">
        <v>4131</v>
      </c>
      <c r="C1932" s="125" t="s">
        <v>1280</v>
      </c>
      <c r="D1932" s="125"/>
    </row>
    <row r="1933" spans="1:5" ht="12.75" customHeight="1">
      <c r="A1933" s="125" t="s">
        <v>4132</v>
      </c>
      <c r="B1933" s="125" t="s">
        <v>4133</v>
      </c>
      <c r="C1933" s="125" t="s">
        <v>1280</v>
      </c>
      <c r="D1933" s="125"/>
      <c r="E1933" s="139">
        <v>43643</v>
      </c>
    </row>
    <row r="1934" spans="1:5" ht="12.75" customHeight="1">
      <c r="A1934" s="125" t="s">
        <v>4134</v>
      </c>
      <c r="B1934" s="125" t="s">
        <v>4135</v>
      </c>
      <c r="C1934" s="125" t="s">
        <v>700</v>
      </c>
      <c r="D1934" s="125"/>
      <c r="E1934" s="139">
        <v>43643</v>
      </c>
    </row>
    <row r="1935" spans="1:5" ht="12.75" customHeight="1">
      <c r="A1935" s="125" t="s">
        <v>4136</v>
      </c>
      <c r="B1935" s="125" t="s">
        <v>4137</v>
      </c>
      <c r="C1935" s="125" t="s">
        <v>700</v>
      </c>
      <c r="D1935" s="125"/>
      <c r="E1935" s="139">
        <v>43644</v>
      </c>
    </row>
    <row r="1936" spans="1:5" ht="12.75" customHeight="1">
      <c r="A1936" s="125" t="s">
        <v>4138</v>
      </c>
      <c r="B1936" s="125" t="s">
        <v>4139</v>
      </c>
      <c r="C1936" s="125" t="s">
        <v>700</v>
      </c>
      <c r="D1936" s="125"/>
      <c r="E1936" s="139">
        <v>43647</v>
      </c>
    </row>
    <row r="1937" spans="1:5" ht="12.75" customHeight="1">
      <c r="A1937" s="125" t="s">
        <v>4140</v>
      </c>
      <c r="B1937" s="125" t="s">
        <v>238</v>
      </c>
      <c r="C1937" s="125" t="s">
        <v>700</v>
      </c>
      <c r="D1937" s="125"/>
      <c r="E1937" s="139">
        <v>43647</v>
      </c>
    </row>
    <row r="1938" spans="1:5" ht="12.75" customHeight="1">
      <c r="A1938" s="125" t="s">
        <v>4141</v>
      </c>
      <c r="B1938" s="125" t="s">
        <v>4142</v>
      </c>
      <c r="C1938" s="125" t="s">
        <v>700</v>
      </c>
      <c r="D1938" s="125"/>
      <c r="E1938" s="139">
        <v>43650</v>
      </c>
    </row>
    <row r="1939" spans="1:5" ht="12.75" customHeight="1">
      <c r="A1939" s="125" t="s">
        <v>4143</v>
      </c>
      <c r="B1939" s="125" t="s">
        <v>4144</v>
      </c>
      <c r="C1939" s="125" t="s">
        <v>700</v>
      </c>
      <c r="D1939" s="125"/>
      <c r="E1939" s="139">
        <v>43650</v>
      </c>
    </row>
    <row r="1940" spans="1:5" ht="12.75" customHeight="1">
      <c r="A1940" s="125" t="s">
        <v>4145</v>
      </c>
      <c r="B1940" s="125" t="s">
        <v>4146</v>
      </c>
      <c r="C1940" s="125" t="s">
        <v>700</v>
      </c>
      <c r="D1940" s="125"/>
      <c r="E1940" s="139">
        <v>43650</v>
      </c>
    </row>
    <row r="1941" spans="1:5" ht="12.75" customHeight="1">
      <c r="A1941" s="125" t="s">
        <v>4147</v>
      </c>
      <c r="B1941" s="125" t="s">
        <v>4148</v>
      </c>
      <c r="C1941" s="125" t="s">
        <v>700</v>
      </c>
      <c r="D1941" s="125"/>
      <c r="E1941" s="139">
        <v>43651</v>
      </c>
    </row>
    <row r="1942" spans="1:5" ht="12.75" customHeight="1">
      <c r="A1942" s="125" t="s">
        <v>4149</v>
      </c>
      <c r="B1942" s="125" t="s">
        <v>4150</v>
      </c>
      <c r="C1942" s="125" t="s">
        <v>700</v>
      </c>
      <c r="D1942" s="125"/>
      <c r="E1942" s="139">
        <v>43656</v>
      </c>
    </row>
    <row r="1943" spans="1:5" ht="12.75" customHeight="1">
      <c r="A1943" s="125" t="s">
        <v>4151</v>
      </c>
      <c r="B1943" s="125" t="s">
        <v>4152</v>
      </c>
      <c r="C1943" s="125" t="s">
        <v>700</v>
      </c>
      <c r="D1943" s="125"/>
      <c r="E1943" s="139">
        <v>43658</v>
      </c>
    </row>
    <row r="1944" spans="1:5" ht="12.75" customHeight="1">
      <c r="A1944" s="125" t="s">
        <v>4153</v>
      </c>
      <c r="B1944" s="125" t="s">
        <v>4154</v>
      </c>
      <c r="C1944" s="125" t="s">
        <v>700</v>
      </c>
      <c r="D1944" s="125"/>
      <c r="E1944" s="139">
        <v>43683</v>
      </c>
    </row>
    <row r="1945" spans="1:5" ht="12.75" customHeight="1">
      <c r="A1945" s="125" t="s">
        <v>4155</v>
      </c>
      <c r="B1945" s="125" t="s">
        <v>4156</v>
      </c>
      <c r="C1945" s="125" t="s">
        <v>700</v>
      </c>
      <c r="D1945" s="125"/>
    </row>
    <row r="1946" spans="1:5" ht="12.75" customHeight="1">
      <c r="A1946" s="125" t="s">
        <v>17948</v>
      </c>
      <c r="B1946" s="125" t="s">
        <v>32047</v>
      </c>
      <c r="C1946" s="125" t="s">
        <v>700</v>
      </c>
      <c r="D1946" s="125"/>
    </row>
    <row r="1947" spans="1:5" ht="12.75" customHeight="1">
      <c r="A1947" s="125" t="s">
        <v>4157</v>
      </c>
      <c r="B1947" s="125" t="s">
        <v>4158</v>
      </c>
      <c r="C1947" s="125" t="s">
        <v>700</v>
      </c>
      <c r="D1947" s="125"/>
    </row>
    <row r="1948" spans="1:5" ht="12.75" customHeight="1">
      <c r="A1948" s="125" t="s">
        <v>4159</v>
      </c>
      <c r="B1948" s="125" t="s">
        <v>4160</v>
      </c>
      <c r="C1948" s="125" t="s">
        <v>700</v>
      </c>
      <c r="D1948" s="125"/>
    </row>
    <row r="1949" spans="1:5" ht="12.75" customHeight="1">
      <c r="A1949" s="125" t="s">
        <v>4161</v>
      </c>
      <c r="B1949" s="125" t="s">
        <v>4162</v>
      </c>
      <c r="C1949" s="125" t="s">
        <v>700</v>
      </c>
      <c r="D1949" s="125"/>
    </row>
    <row r="1950" spans="1:5" ht="12.75" customHeight="1">
      <c r="A1950" s="125" t="s">
        <v>4163</v>
      </c>
      <c r="B1950" s="125" t="s">
        <v>4164</v>
      </c>
      <c r="C1950" s="125" t="s">
        <v>700</v>
      </c>
      <c r="D1950" s="125"/>
    </row>
    <row r="1951" spans="1:5" ht="12.75" customHeight="1">
      <c r="A1951" s="125" t="s">
        <v>4165</v>
      </c>
      <c r="B1951" s="125" t="s">
        <v>4166</v>
      </c>
      <c r="C1951" s="125" t="s">
        <v>700</v>
      </c>
      <c r="D1951" s="125"/>
    </row>
    <row r="1952" spans="1:5" ht="12.75" customHeight="1">
      <c r="A1952" s="125" t="s">
        <v>4167</v>
      </c>
      <c r="B1952" s="125" t="s">
        <v>4168</v>
      </c>
      <c r="C1952" s="125" t="s">
        <v>700</v>
      </c>
      <c r="D1952" s="125"/>
    </row>
    <row r="1953" spans="1:4" ht="12.75" customHeight="1">
      <c r="A1953" s="125" t="s">
        <v>4169</v>
      </c>
      <c r="B1953" s="125" t="s">
        <v>4170</v>
      </c>
      <c r="C1953" s="125" t="s">
        <v>700</v>
      </c>
      <c r="D1953" s="125"/>
    </row>
    <row r="1954" spans="1:4" ht="12.75" customHeight="1">
      <c r="A1954" s="125" t="s">
        <v>4171</v>
      </c>
      <c r="B1954" s="125" t="s">
        <v>4172</v>
      </c>
      <c r="C1954" s="125" t="s">
        <v>700</v>
      </c>
      <c r="D1954" s="125"/>
    </row>
    <row r="1955" spans="1:4" ht="12.75" customHeight="1">
      <c r="A1955" s="125" t="s">
        <v>4173</v>
      </c>
      <c r="B1955" s="125" t="s">
        <v>4174</v>
      </c>
      <c r="C1955" s="125" t="s">
        <v>700</v>
      </c>
      <c r="D1955" s="125"/>
    </row>
    <row r="1956" spans="1:4" ht="12.75" customHeight="1">
      <c r="A1956" s="125" t="s">
        <v>4175</v>
      </c>
      <c r="B1956" s="125" t="s">
        <v>4176</v>
      </c>
      <c r="C1956" s="125" t="s">
        <v>700</v>
      </c>
      <c r="D1956" s="125"/>
    </row>
    <row r="1957" spans="1:4" ht="12.75" customHeight="1">
      <c r="A1957" s="125" t="s">
        <v>4177</v>
      </c>
      <c r="B1957" s="125" t="s">
        <v>4178</v>
      </c>
      <c r="C1957" s="125" t="s">
        <v>700</v>
      </c>
      <c r="D1957" s="125"/>
    </row>
    <row r="1958" spans="1:4" ht="12.75" customHeight="1">
      <c r="A1958" s="125" t="s">
        <v>4179</v>
      </c>
      <c r="B1958" s="125" t="s">
        <v>4180</v>
      </c>
      <c r="C1958" s="125" t="s">
        <v>700</v>
      </c>
      <c r="D1958" s="125"/>
    </row>
    <row r="1959" spans="1:4" ht="12.75" customHeight="1">
      <c r="A1959" s="125" t="s">
        <v>4181</v>
      </c>
      <c r="B1959" s="125" t="s">
        <v>4182</v>
      </c>
      <c r="C1959" s="125" t="s">
        <v>700</v>
      </c>
      <c r="D1959" s="125"/>
    </row>
    <row r="1960" spans="1:4" ht="12.75" customHeight="1">
      <c r="A1960" s="125" t="s">
        <v>4183</v>
      </c>
      <c r="B1960" s="125" t="s">
        <v>4184</v>
      </c>
      <c r="C1960" s="125" t="s">
        <v>700</v>
      </c>
      <c r="D1960" s="125"/>
    </row>
    <row r="1961" spans="1:4" ht="12.75" customHeight="1">
      <c r="A1961" s="125" t="s">
        <v>4185</v>
      </c>
      <c r="B1961" s="125" t="s">
        <v>4186</v>
      </c>
      <c r="C1961" s="125" t="s">
        <v>700</v>
      </c>
      <c r="D1961" s="125"/>
    </row>
    <row r="1962" spans="1:4" ht="12.75" customHeight="1">
      <c r="A1962" s="125" t="s">
        <v>4187</v>
      </c>
      <c r="B1962" s="125" t="s">
        <v>4188</v>
      </c>
      <c r="C1962" s="125" t="s">
        <v>700</v>
      </c>
      <c r="D1962" s="125"/>
    </row>
    <row r="1963" spans="1:4" ht="12.75" customHeight="1">
      <c r="A1963" s="125" t="s">
        <v>4189</v>
      </c>
      <c r="B1963" s="125" t="s">
        <v>4190</v>
      </c>
      <c r="C1963" s="125" t="s">
        <v>700</v>
      </c>
      <c r="D1963" s="125"/>
    </row>
    <row r="1964" spans="1:4" ht="12.75" customHeight="1">
      <c r="A1964" s="125" t="s">
        <v>4191</v>
      </c>
      <c r="B1964" s="125" t="s">
        <v>4192</v>
      </c>
      <c r="C1964" s="125" t="s">
        <v>700</v>
      </c>
      <c r="D1964" s="125"/>
    </row>
    <row r="1965" spans="1:4" ht="12.75" customHeight="1">
      <c r="A1965" s="125" t="s">
        <v>4193</v>
      </c>
      <c r="B1965" s="125" t="s">
        <v>4194</v>
      </c>
      <c r="C1965" s="125" t="s">
        <v>700</v>
      </c>
      <c r="D1965" s="125"/>
    </row>
    <row r="1966" spans="1:4" ht="12.75" customHeight="1">
      <c r="A1966" s="125" t="s">
        <v>4195</v>
      </c>
      <c r="B1966" s="125" t="s">
        <v>4196</v>
      </c>
      <c r="C1966" s="125" t="s">
        <v>700</v>
      </c>
      <c r="D1966" s="125"/>
    </row>
    <row r="1967" spans="1:4" ht="12.75" customHeight="1">
      <c r="A1967" s="125" t="s">
        <v>4197</v>
      </c>
      <c r="B1967" s="125" t="s">
        <v>4198</v>
      </c>
      <c r="C1967" s="125" t="s">
        <v>700</v>
      </c>
      <c r="D1967" s="125"/>
    </row>
    <row r="1968" spans="1:4" ht="12.75" customHeight="1">
      <c r="A1968" s="125" t="s">
        <v>4199</v>
      </c>
      <c r="B1968" s="125" t="s">
        <v>4200</v>
      </c>
      <c r="C1968" s="125" t="s">
        <v>700</v>
      </c>
      <c r="D1968" s="125"/>
    </row>
    <row r="1969" spans="1:4" ht="12.75" customHeight="1">
      <c r="A1969" s="125" t="s">
        <v>4201</v>
      </c>
      <c r="B1969" s="125" t="s">
        <v>4202</v>
      </c>
      <c r="C1969" s="125" t="s">
        <v>700</v>
      </c>
      <c r="D1969" s="125"/>
    </row>
    <row r="1970" spans="1:4" ht="12.75" customHeight="1">
      <c r="A1970" s="125" t="s">
        <v>4203</v>
      </c>
      <c r="B1970" s="125" t="s">
        <v>4204</v>
      </c>
      <c r="C1970" s="125" t="s">
        <v>700</v>
      </c>
      <c r="D1970" s="125"/>
    </row>
    <row r="1971" spans="1:4" ht="12.75" customHeight="1">
      <c r="A1971" s="125" t="s">
        <v>4205</v>
      </c>
      <c r="B1971" s="125" t="s">
        <v>4206</v>
      </c>
      <c r="C1971" s="125" t="s">
        <v>700</v>
      </c>
      <c r="D1971" s="125"/>
    </row>
    <row r="1972" spans="1:4" ht="12.75" customHeight="1">
      <c r="A1972" s="125" t="s">
        <v>4207</v>
      </c>
      <c r="B1972" s="125" t="s">
        <v>4208</v>
      </c>
      <c r="C1972" s="125" t="s">
        <v>700</v>
      </c>
      <c r="D1972" s="125"/>
    </row>
    <row r="1973" spans="1:4" ht="12.75" customHeight="1">
      <c r="A1973" s="125" t="s">
        <v>4209</v>
      </c>
      <c r="B1973" s="125" t="s">
        <v>4210</v>
      </c>
      <c r="C1973" s="125" t="s">
        <v>700</v>
      </c>
      <c r="D1973" s="125"/>
    </row>
    <row r="1974" spans="1:4" ht="12.75" customHeight="1">
      <c r="A1974" s="125" t="s">
        <v>4211</v>
      </c>
      <c r="B1974" s="125" t="s">
        <v>4212</v>
      </c>
      <c r="C1974" s="125" t="s">
        <v>700</v>
      </c>
      <c r="D1974" s="125"/>
    </row>
    <row r="1975" spans="1:4" ht="12.75" customHeight="1">
      <c r="A1975" s="125" t="s">
        <v>4213</v>
      </c>
      <c r="B1975" s="125" t="s">
        <v>4214</v>
      </c>
      <c r="C1975" s="125" t="s">
        <v>700</v>
      </c>
      <c r="D1975" s="125"/>
    </row>
    <row r="1976" spans="1:4" ht="12.75" customHeight="1">
      <c r="A1976" s="125" t="s">
        <v>4215</v>
      </c>
      <c r="B1976" s="125" t="s">
        <v>4216</v>
      </c>
      <c r="C1976" s="125" t="s">
        <v>700</v>
      </c>
      <c r="D1976" s="125"/>
    </row>
    <row r="1977" spans="1:4" ht="12.75" customHeight="1">
      <c r="A1977" s="125" t="s">
        <v>4217</v>
      </c>
      <c r="B1977" s="125" t="s">
        <v>4218</v>
      </c>
      <c r="C1977" s="125" t="s">
        <v>700</v>
      </c>
      <c r="D1977" s="125"/>
    </row>
    <row r="1978" spans="1:4" ht="12.75" customHeight="1">
      <c r="A1978" s="125" t="s">
        <v>4219</v>
      </c>
      <c r="B1978" s="125" t="s">
        <v>4220</v>
      </c>
      <c r="C1978" s="125" t="s">
        <v>700</v>
      </c>
      <c r="D1978" s="125"/>
    </row>
    <row r="1979" spans="1:4" ht="12.75" customHeight="1">
      <c r="A1979" s="125" t="s">
        <v>4221</v>
      </c>
      <c r="B1979" s="125" t="s">
        <v>4222</v>
      </c>
      <c r="C1979" s="125" t="s">
        <v>700</v>
      </c>
      <c r="D1979" s="125"/>
    </row>
    <row r="1980" spans="1:4" ht="12.75" customHeight="1">
      <c r="A1980" s="125" t="s">
        <v>4223</v>
      </c>
      <c r="B1980" s="125" t="s">
        <v>4224</v>
      </c>
      <c r="C1980" s="125" t="s">
        <v>700</v>
      </c>
      <c r="D1980" s="125"/>
    </row>
    <row r="1981" spans="1:4" ht="12.75" customHeight="1">
      <c r="A1981" s="125" t="s">
        <v>4225</v>
      </c>
      <c r="B1981" s="125" t="s">
        <v>4226</v>
      </c>
      <c r="C1981" s="125" t="s">
        <v>700</v>
      </c>
      <c r="D1981" s="125"/>
    </row>
    <row r="1982" spans="1:4" ht="12.75" customHeight="1">
      <c r="A1982" s="125" t="s">
        <v>4227</v>
      </c>
      <c r="B1982" s="125" t="s">
        <v>4228</v>
      </c>
      <c r="C1982" s="125"/>
      <c r="D1982" s="125"/>
    </row>
    <row r="1983" spans="1:4" ht="12.75" customHeight="1">
      <c r="A1983" s="125" t="s">
        <v>4229</v>
      </c>
      <c r="B1983" s="125" t="s">
        <v>4230</v>
      </c>
      <c r="C1983" s="125"/>
      <c r="D1983" s="125"/>
    </row>
    <row r="1984" spans="1:4" ht="12.75" customHeight="1">
      <c r="A1984" s="125" t="s">
        <v>4231</v>
      </c>
      <c r="B1984" s="125" t="s">
        <v>4232</v>
      </c>
      <c r="C1984" s="125"/>
      <c r="D1984" s="125"/>
    </row>
    <row r="1985" spans="1:4" ht="12.75" customHeight="1">
      <c r="A1985" s="125" t="s">
        <v>4233</v>
      </c>
      <c r="B1985" s="125" t="s">
        <v>4234</v>
      </c>
      <c r="C1985" s="125"/>
      <c r="D1985" s="125"/>
    </row>
    <row r="1986" spans="1:4" ht="12.75" customHeight="1">
      <c r="A1986" s="125" t="s">
        <v>4235</v>
      </c>
      <c r="B1986" s="125" t="s">
        <v>4236</v>
      </c>
      <c r="C1986" s="125"/>
      <c r="D1986" s="125"/>
    </row>
    <row r="1987" spans="1:4" ht="12.75" customHeight="1">
      <c r="A1987" s="125" t="s">
        <v>4237</v>
      </c>
      <c r="B1987" s="125" t="s">
        <v>4238</v>
      </c>
      <c r="C1987" s="125"/>
      <c r="D1987" s="125"/>
    </row>
    <row r="1988" spans="1:4" ht="12.75" customHeight="1">
      <c r="A1988" s="125" t="s">
        <v>4239</v>
      </c>
      <c r="B1988" s="125" t="s">
        <v>4240</v>
      </c>
      <c r="C1988" s="125"/>
      <c r="D1988" s="125"/>
    </row>
    <row r="1989" spans="1:4" ht="12.75" customHeight="1">
      <c r="A1989" s="125" t="s">
        <v>4241</v>
      </c>
      <c r="B1989" s="125" t="s">
        <v>4242</v>
      </c>
      <c r="C1989" s="125"/>
      <c r="D1989" s="125"/>
    </row>
    <row r="1990" spans="1:4" ht="12.75" customHeight="1">
      <c r="A1990" s="125" t="s">
        <v>4243</v>
      </c>
      <c r="B1990" s="125" t="s">
        <v>4244</v>
      </c>
      <c r="C1990" s="125"/>
      <c r="D1990" s="125"/>
    </row>
    <row r="1991" spans="1:4" ht="12.75" customHeight="1">
      <c r="A1991" s="125" t="s">
        <v>4245</v>
      </c>
      <c r="B1991" s="125" t="s">
        <v>4246</v>
      </c>
      <c r="C1991" s="125"/>
      <c r="D1991" s="125"/>
    </row>
    <row r="1992" spans="1:4" ht="12.75" customHeight="1">
      <c r="A1992" s="125" t="s">
        <v>4247</v>
      </c>
      <c r="B1992" s="125" t="s">
        <v>4248</v>
      </c>
      <c r="C1992" s="125"/>
      <c r="D1992" s="125"/>
    </row>
    <row r="1993" spans="1:4" ht="12.75" customHeight="1">
      <c r="A1993" s="125" t="s">
        <v>4249</v>
      </c>
      <c r="B1993" s="125" t="s">
        <v>4250</v>
      </c>
      <c r="C1993" s="125"/>
      <c r="D1993" s="125"/>
    </row>
    <row r="1994" spans="1:4" ht="12.75" customHeight="1">
      <c r="A1994" s="125" t="s">
        <v>4251</v>
      </c>
      <c r="B1994" s="125" t="s">
        <v>4252</v>
      </c>
      <c r="C1994" s="125"/>
      <c r="D1994" s="125"/>
    </row>
    <row r="1995" spans="1:4" ht="12.75" customHeight="1">
      <c r="A1995" s="125" t="s">
        <v>4253</v>
      </c>
      <c r="B1995" s="125" t="s">
        <v>4254</v>
      </c>
      <c r="C1995" s="125"/>
      <c r="D1995" s="125"/>
    </row>
    <row r="1996" spans="1:4" ht="12.75" customHeight="1">
      <c r="A1996" s="125" t="s">
        <v>4255</v>
      </c>
      <c r="B1996" s="125" t="s">
        <v>4256</v>
      </c>
      <c r="C1996" s="125"/>
      <c r="D1996" s="125"/>
    </row>
    <row r="1997" spans="1:4" ht="12.75" customHeight="1">
      <c r="A1997" s="125" t="s">
        <v>4257</v>
      </c>
      <c r="B1997" s="125" t="s">
        <v>4258</v>
      </c>
      <c r="C1997" s="125"/>
      <c r="D1997" s="125"/>
    </row>
    <row r="1998" spans="1:4" ht="12.75" customHeight="1">
      <c r="A1998" s="125" t="s">
        <v>4259</v>
      </c>
      <c r="B1998" s="125" t="s">
        <v>4260</v>
      </c>
      <c r="C1998" s="125"/>
      <c r="D1998" s="125"/>
    </row>
    <row r="1999" spans="1:4" ht="12.75" customHeight="1">
      <c r="A1999" s="125" t="s">
        <v>4261</v>
      </c>
      <c r="B1999" s="125" t="s">
        <v>4262</v>
      </c>
      <c r="C1999" s="125"/>
      <c r="D1999" s="125"/>
    </row>
    <row r="2000" spans="1:4" ht="12.75" customHeight="1">
      <c r="A2000" s="125" t="s">
        <v>4263</v>
      </c>
      <c r="B2000" s="125" t="s">
        <v>4264</v>
      </c>
      <c r="C2000" s="125"/>
      <c r="D2000" s="125"/>
    </row>
    <row r="2001" spans="1:4" ht="12.75" customHeight="1">
      <c r="A2001" s="125" t="s">
        <v>4265</v>
      </c>
      <c r="B2001" s="125" t="s">
        <v>4266</v>
      </c>
      <c r="C2001" s="125"/>
      <c r="D2001" s="125"/>
    </row>
    <row r="2002" spans="1:4" ht="12.75" customHeight="1">
      <c r="A2002" s="125" t="s">
        <v>4267</v>
      </c>
      <c r="B2002" s="125" t="s">
        <v>4268</v>
      </c>
      <c r="C2002" s="125"/>
      <c r="D2002" s="125"/>
    </row>
    <row r="2003" spans="1:4" ht="12.75" customHeight="1">
      <c r="A2003" s="125" t="s">
        <v>4269</v>
      </c>
      <c r="B2003" s="125" t="s">
        <v>4270</v>
      </c>
      <c r="C2003" s="125"/>
      <c r="D2003" s="125"/>
    </row>
    <row r="2004" spans="1:4" ht="12.75" customHeight="1">
      <c r="A2004" s="125" t="s">
        <v>4271</v>
      </c>
      <c r="B2004" s="125" t="s">
        <v>4272</v>
      </c>
      <c r="C2004" s="125"/>
      <c r="D2004" s="125"/>
    </row>
    <row r="2005" spans="1:4" ht="12.75" customHeight="1">
      <c r="A2005" s="125" t="s">
        <v>4273</v>
      </c>
      <c r="B2005" s="125" t="s">
        <v>4274</v>
      </c>
      <c r="C2005" s="125"/>
      <c r="D2005" s="125"/>
    </row>
    <row r="2006" spans="1:4" ht="12.75" customHeight="1">
      <c r="A2006" s="125" t="s">
        <v>4276</v>
      </c>
      <c r="B2006" s="125" t="s">
        <v>4277</v>
      </c>
      <c r="C2006" s="125" t="s">
        <v>700</v>
      </c>
      <c r="D2006" s="125"/>
    </row>
    <row r="2007" spans="1:4" ht="12.75" customHeight="1">
      <c r="A2007" s="125" t="s">
        <v>4278</v>
      </c>
      <c r="B2007" s="125" t="s">
        <v>4279</v>
      </c>
      <c r="C2007" s="125" t="s">
        <v>700</v>
      </c>
      <c r="D2007" s="125"/>
    </row>
    <row r="2008" spans="1:4" ht="12.75" customHeight="1">
      <c r="A2008" s="125" t="s">
        <v>4280</v>
      </c>
      <c r="B2008" s="125" t="s">
        <v>4281</v>
      </c>
      <c r="C2008" s="125" t="s">
        <v>700</v>
      </c>
      <c r="D2008" s="125"/>
    </row>
    <row r="2009" spans="1:4" ht="12.75" customHeight="1">
      <c r="A2009" s="125" t="s">
        <v>4282</v>
      </c>
      <c r="B2009" s="125" t="s">
        <v>4283</v>
      </c>
      <c r="C2009" s="125" t="s">
        <v>700</v>
      </c>
      <c r="D2009" s="125"/>
    </row>
    <row r="2010" spans="1:4" ht="12.75" customHeight="1">
      <c r="A2010" s="125" t="s">
        <v>4284</v>
      </c>
      <c r="B2010" s="125" t="s">
        <v>4285</v>
      </c>
      <c r="C2010" s="125" t="s">
        <v>700</v>
      </c>
      <c r="D2010" s="125"/>
    </row>
    <row r="2011" spans="1:4" ht="12.75" customHeight="1">
      <c r="A2011" s="125" t="s">
        <v>4286</v>
      </c>
      <c r="B2011" s="125" t="s">
        <v>4287</v>
      </c>
      <c r="C2011" s="125" t="s">
        <v>700</v>
      </c>
      <c r="D2011" s="125"/>
    </row>
    <row r="2012" spans="1:4" ht="12.75" customHeight="1">
      <c r="A2012" s="125" t="s">
        <v>4288</v>
      </c>
      <c r="B2012" s="125" t="s">
        <v>4289</v>
      </c>
      <c r="C2012" s="125" t="s">
        <v>700</v>
      </c>
      <c r="D2012" s="125"/>
    </row>
    <row r="2013" spans="1:4" ht="12.75" customHeight="1">
      <c r="A2013" s="125" t="s">
        <v>4290</v>
      </c>
      <c r="B2013" s="125" t="s">
        <v>4291</v>
      </c>
      <c r="C2013" s="125" t="s">
        <v>2204</v>
      </c>
      <c r="D2013" s="125"/>
    </row>
    <row r="2014" spans="1:4" ht="12.75" customHeight="1">
      <c r="A2014" s="125" t="s">
        <v>4292</v>
      </c>
      <c r="B2014" s="125" t="s">
        <v>4293</v>
      </c>
      <c r="C2014" s="125" t="s">
        <v>2204</v>
      </c>
      <c r="D2014" s="125"/>
    </row>
    <row r="2015" spans="1:4" ht="12.75" customHeight="1">
      <c r="A2015" s="125" t="s">
        <v>4294</v>
      </c>
      <c r="B2015" s="125" t="s">
        <v>4295</v>
      </c>
      <c r="C2015" s="125" t="s">
        <v>2204</v>
      </c>
      <c r="D2015" s="125"/>
    </row>
    <row r="2016" spans="1:4" ht="12.75" customHeight="1">
      <c r="A2016" s="125" t="s">
        <v>4296</v>
      </c>
      <c r="B2016" s="125" t="s">
        <v>4297</v>
      </c>
      <c r="C2016" s="125" t="s">
        <v>2204</v>
      </c>
      <c r="D2016" s="125"/>
    </row>
    <row r="2017" spans="1:4" ht="12.75" customHeight="1">
      <c r="A2017" s="125" t="s">
        <v>4298</v>
      </c>
      <c r="B2017" s="125" t="s">
        <v>4299</v>
      </c>
      <c r="C2017" s="125" t="s">
        <v>2204</v>
      </c>
      <c r="D2017" s="125"/>
    </row>
    <row r="2018" spans="1:4" ht="12.75" customHeight="1">
      <c r="A2018" s="125" t="s">
        <v>4300</v>
      </c>
      <c r="B2018" s="125" t="s">
        <v>4301</v>
      </c>
      <c r="C2018" s="125" t="s">
        <v>2204</v>
      </c>
      <c r="D2018" s="125"/>
    </row>
    <row r="2019" spans="1:4" ht="12.75" customHeight="1">
      <c r="A2019" s="125" t="s">
        <v>4302</v>
      </c>
      <c r="B2019" s="125" t="s">
        <v>31825</v>
      </c>
      <c r="C2019" s="125" t="s">
        <v>700</v>
      </c>
      <c r="D2019" s="125"/>
    </row>
    <row r="2020" spans="1:4" ht="12.75" customHeight="1">
      <c r="A2020" s="125" t="s">
        <v>4303</v>
      </c>
      <c r="B2020" s="125" t="s">
        <v>4304</v>
      </c>
      <c r="C2020" s="125" t="s">
        <v>700</v>
      </c>
      <c r="D2020" s="125"/>
    </row>
    <row r="2021" spans="1:4" ht="12.75" customHeight="1">
      <c r="A2021" s="125" t="s">
        <v>4305</v>
      </c>
      <c r="B2021" s="125" t="s">
        <v>4306</v>
      </c>
      <c r="C2021" s="125" t="s">
        <v>700</v>
      </c>
      <c r="D2021" s="125"/>
    </row>
    <row r="2022" spans="1:4" ht="12.75" customHeight="1">
      <c r="A2022" s="125" t="s">
        <v>4307</v>
      </c>
      <c r="B2022" s="125" t="s">
        <v>4308</v>
      </c>
      <c r="C2022" s="125" t="s">
        <v>700</v>
      </c>
      <c r="D2022" s="125"/>
    </row>
    <row r="2023" spans="1:4" ht="12.75" customHeight="1">
      <c r="A2023" s="125" t="s">
        <v>4309</v>
      </c>
      <c r="B2023" s="125" t="s">
        <v>4310</v>
      </c>
      <c r="C2023" s="125" t="s">
        <v>700</v>
      </c>
      <c r="D2023" s="125"/>
    </row>
    <row r="2024" spans="1:4" ht="12.75" customHeight="1">
      <c r="A2024" s="125" t="s">
        <v>4311</v>
      </c>
      <c r="B2024" s="125" t="s">
        <v>4312</v>
      </c>
      <c r="C2024" s="125" t="s">
        <v>700</v>
      </c>
      <c r="D2024" s="125"/>
    </row>
    <row r="2025" spans="1:4" ht="12.75" customHeight="1">
      <c r="A2025" s="125" t="s">
        <v>4313</v>
      </c>
      <c r="B2025" s="125" t="s">
        <v>4314</v>
      </c>
      <c r="C2025" s="125" t="s">
        <v>4315</v>
      </c>
      <c r="D2025" s="125"/>
    </row>
    <row r="2026" spans="1:4" ht="12.75" customHeight="1">
      <c r="A2026" s="125" t="s">
        <v>4316</v>
      </c>
      <c r="B2026" s="125" t="s">
        <v>4317</v>
      </c>
      <c r="C2026" s="125" t="s">
        <v>2204</v>
      </c>
      <c r="D2026" s="125"/>
    </row>
    <row r="2027" spans="1:4" ht="12.75" customHeight="1">
      <c r="A2027" s="125" t="s">
        <v>4318</v>
      </c>
      <c r="B2027" s="125" t="s">
        <v>4319</v>
      </c>
      <c r="C2027" s="125" t="s">
        <v>700</v>
      </c>
      <c r="D2027" s="125"/>
    </row>
    <row r="2028" spans="1:4" ht="12.75" customHeight="1">
      <c r="A2028" s="125" t="s">
        <v>4320</v>
      </c>
      <c r="B2028" s="125" t="s">
        <v>4321</v>
      </c>
      <c r="C2028" s="125" t="s">
        <v>700</v>
      </c>
      <c r="D2028" s="125"/>
    </row>
    <row r="2029" spans="1:4" ht="12.75" customHeight="1">
      <c r="A2029" s="125" t="s">
        <v>4322</v>
      </c>
      <c r="B2029" s="125" t="s">
        <v>4323</v>
      </c>
      <c r="C2029" s="125" t="s">
        <v>700</v>
      </c>
      <c r="D2029" s="125"/>
    </row>
    <row r="2030" spans="1:4" ht="12.75" customHeight="1">
      <c r="A2030" s="125" t="s">
        <v>4324</v>
      </c>
      <c r="B2030" s="125" t="s">
        <v>4325</v>
      </c>
      <c r="C2030" s="125" t="s">
        <v>700</v>
      </c>
      <c r="D2030" s="125"/>
    </row>
    <row r="2031" spans="1:4" ht="12.75" customHeight="1">
      <c r="A2031" s="125" t="s">
        <v>4326</v>
      </c>
      <c r="B2031" s="125" t="s">
        <v>4327</v>
      </c>
      <c r="C2031" s="125" t="s">
        <v>700</v>
      </c>
      <c r="D2031" s="125"/>
    </row>
    <row r="2032" spans="1:4" ht="12.75" customHeight="1">
      <c r="A2032" s="125" t="s">
        <v>4328</v>
      </c>
      <c r="B2032" s="125" t="s">
        <v>4329</v>
      </c>
      <c r="C2032" s="125" t="s">
        <v>700</v>
      </c>
      <c r="D2032" s="125"/>
    </row>
    <row r="2033" spans="1:4" ht="12.75" customHeight="1">
      <c r="A2033" s="125" t="s">
        <v>4330</v>
      </c>
      <c r="B2033" s="125" t="s">
        <v>4331</v>
      </c>
      <c r="C2033" s="125" t="s">
        <v>700</v>
      </c>
      <c r="D2033" s="125"/>
    </row>
    <row r="2034" spans="1:4" ht="12.75" customHeight="1">
      <c r="A2034" s="125" t="s">
        <v>4332</v>
      </c>
      <c r="B2034" s="125" t="s">
        <v>4333</v>
      </c>
      <c r="C2034" s="125" t="s">
        <v>700</v>
      </c>
      <c r="D2034" s="125"/>
    </row>
    <row r="2035" spans="1:4" ht="12.75" customHeight="1">
      <c r="A2035" s="125" t="s">
        <v>4334</v>
      </c>
      <c r="B2035" s="125" t="s">
        <v>4335</v>
      </c>
      <c r="C2035" s="125" t="s">
        <v>700</v>
      </c>
      <c r="D2035" s="125"/>
    </row>
    <row r="2036" spans="1:4" ht="12.75" customHeight="1">
      <c r="A2036" s="125" t="s">
        <v>4336</v>
      </c>
      <c r="B2036" s="125" t="s">
        <v>4337</v>
      </c>
      <c r="C2036" s="125" t="s">
        <v>700</v>
      </c>
      <c r="D2036" s="125"/>
    </row>
    <row r="2037" spans="1:4" ht="12.75" customHeight="1">
      <c r="A2037" s="125" t="s">
        <v>4338</v>
      </c>
      <c r="B2037" s="125" t="s">
        <v>4339</v>
      </c>
      <c r="C2037" s="125" t="s">
        <v>700</v>
      </c>
      <c r="D2037" s="125"/>
    </row>
    <row r="2038" spans="1:4" ht="12.75" customHeight="1">
      <c r="A2038" s="125" t="s">
        <v>4340</v>
      </c>
      <c r="B2038" s="125" t="s">
        <v>4341</v>
      </c>
      <c r="C2038" s="125" t="s">
        <v>700</v>
      </c>
      <c r="D2038" s="125"/>
    </row>
    <row r="2039" spans="1:4" ht="12.75" customHeight="1">
      <c r="A2039" s="125" t="s">
        <v>4342</v>
      </c>
      <c r="B2039" s="125" t="s">
        <v>4343</v>
      </c>
      <c r="C2039" s="125" t="s">
        <v>700</v>
      </c>
      <c r="D2039" s="125"/>
    </row>
    <row r="2040" spans="1:4" ht="12.75" customHeight="1">
      <c r="A2040" s="125" t="s">
        <v>4344</v>
      </c>
      <c r="B2040" s="125" t="s">
        <v>4345</v>
      </c>
      <c r="C2040" s="125" t="s">
        <v>700</v>
      </c>
      <c r="D2040" s="125"/>
    </row>
    <row r="2041" spans="1:4" ht="12.75" customHeight="1">
      <c r="A2041" s="125" t="s">
        <v>4346</v>
      </c>
      <c r="B2041" s="125" t="s">
        <v>4347</v>
      </c>
      <c r="C2041" s="125" t="s">
        <v>700</v>
      </c>
      <c r="D2041" s="125"/>
    </row>
    <row r="2042" spans="1:4" ht="12.75" customHeight="1">
      <c r="A2042" s="125" t="s">
        <v>4348</v>
      </c>
      <c r="B2042" s="125" t="s">
        <v>4349</v>
      </c>
      <c r="C2042" s="125" t="s">
        <v>700</v>
      </c>
      <c r="D2042" s="125"/>
    </row>
    <row r="2043" spans="1:4" ht="12.75" customHeight="1">
      <c r="A2043" s="125" t="s">
        <v>4350</v>
      </c>
      <c r="B2043" s="125" t="s">
        <v>4351</v>
      </c>
      <c r="C2043" s="125" t="s">
        <v>700</v>
      </c>
      <c r="D2043" s="125"/>
    </row>
    <row r="2044" spans="1:4" ht="12.75" customHeight="1">
      <c r="A2044" s="125" t="s">
        <v>4352</v>
      </c>
      <c r="B2044" s="125" t="s">
        <v>4353</v>
      </c>
      <c r="C2044" s="125" t="s">
        <v>700</v>
      </c>
      <c r="D2044" s="125"/>
    </row>
    <row r="2045" spans="1:4" ht="12.75" customHeight="1">
      <c r="A2045" s="125" t="s">
        <v>4354</v>
      </c>
      <c r="B2045" s="125" t="s">
        <v>4355</v>
      </c>
      <c r="C2045" s="125" t="s">
        <v>700</v>
      </c>
      <c r="D2045" s="125"/>
    </row>
    <row r="2046" spans="1:4" ht="12.75" customHeight="1">
      <c r="A2046" s="2" t="s">
        <v>4356</v>
      </c>
      <c r="B2046" s="2" t="s">
        <v>32145</v>
      </c>
      <c r="C2046" s="2" t="s">
        <v>41</v>
      </c>
      <c r="D2046" s="2"/>
    </row>
    <row r="2047" spans="1:4" ht="12.75" customHeight="1">
      <c r="A2047" s="2" t="s">
        <v>4357</v>
      </c>
      <c r="B2047" s="2" t="s">
        <v>4358</v>
      </c>
      <c r="C2047" s="2" t="s">
        <v>909</v>
      </c>
      <c r="D2047" s="2" t="s">
        <v>6</v>
      </c>
    </row>
    <row r="2048" spans="1:4" ht="12.75" customHeight="1">
      <c r="A2048" s="2" t="s">
        <v>4359</v>
      </c>
      <c r="B2048" s="2" t="s">
        <v>4360</v>
      </c>
      <c r="C2048" s="2" t="s">
        <v>909</v>
      </c>
      <c r="D2048" s="2" t="s">
        <v>6</v>
      </c>
    </row>
    <row r="2049" spans="1:4" ht="12.75" customHeight="1">
      <c r="A2049" s="2" t="s">
        <v>4361</v>
      </c>
      <c r="B2049" s="2" t="s">
        <v>711</v>
      </c>
      <c r="C2049" s="2"/>
      <c r="D2049" s="2"/>
    </row>
    <row r="2050" spans="1:4" ht="12.75" customHeight="1">
      <c r="A2050" s="2" t="s">
        <v>4362</v>
      </c>
      <c r="B2050" s="2" t="s">
        <v>4363</v>
      </c>
      <c r="C2050" s="2"/>
      <c r="D2050" s="2"/>
    </row>
    <row r="2051" spans="1:4" ht="12.75" customHeight="1">
      <c r="A2051" s="2" t="s">
        <v>4364</v>
      </c>
      <c r="B2051" s="2" t="s">
        <v>4365</v>
      </c>
      <c r="C2051" s="2"/>
      <c r="D2051" s="2"/>
    </row>
    <row r="2052" spans="1:4" ht="12.75" customHeight="1">
      <c r="A2052" s="125" t="s">
        <v>4366</v>
      </c>
      <c r="B2052" s="2" t="s">
        <v>4367</v>
      </c>
      <c r="C2052" s="126"/>
      <c r="D2052" s="86"/>
    </row>
    <row r="2053" spans="1:4" ht="12.75" customHeight="1">
      <c r="A2053" s="2" t="s">
        <v>4368</v>
      </c>
      <c r="B2053" s="2" t="s">
        <v>4369</v>
      </c>
      <c r="C2053" s="2"/>
      <c r="D2053" s="2"/>
    </row>
    <row r="2054" spans="1:4" ht="12.75" customHeight="1">
      <c r="A2054" s="2" t="s">
        <v>4370</v>
      </c>
      <c r="B2054" s="2" t="s">
        <v>4371</v>
      </c>
      <c r="C2054" s="2"/>
      <c r="D2054" s="2"/>
    </row>
    <row r="2055" spans="1:4" ht="12.75" customHeight="1">
      <c r="A2055" s="2" t="s">
        <v>4372</v>
      </c>
      <c r="B2055" s="2" t="s">
        <v>4373</v>
      </c>
      <c r="C2055" s="2"/>
      <c r="D2055" s="2"/>
    </row>
    <row r="2056" spans="1:4" ht="12.75" customHeight="1">
      <c r="A2056" s="2" t="s">
        <v>4374</v>
      </c>
      <c r="B2056" s="2" t="s">
        <v>4375</v>
      </c>
      <c r="C2056" s="2"/>
      <c r="D2056" s="2"/>
    </row>
    <row r="2057" spans="1:4" ht="12.75" customHeight="1">
      <c r="A2057" s="2" t="s">
        <v>4376</v>
      </c>
      <c r="B2057" s="2" t="s">
        <v>4377</v>
      </c>
      <c r="C2057" s="2"/>
      <c r="D2057" s="2"/>
    </row>
    <row r="2058" spans="1:4" ht="12.75" customHeight="1">
      <c r="A2058" s="2" t="s">
        <v>4378</v>
      </c>
      <c r="B2058" s="2" t="s">
        <v>4379</v>
      </c>
      <c r="C2058" s="2"/>
      <c r="D2058" s="2"/>
    </row>
    <row r="2059" spans="1:4" ht="12.75" customHeight="1">
      <c r="A2059" s="2" t="s">
        <v>4380</v>
      </c>
      <c r="B2059" s="2" t="s">
        <v>4381</v>
      </c>
      <c r="C2059" s="2"/>
      <c r="D2059" s="2"/>
    </row>
    <row r="2060" spans="1:4" ht="12.75" customHeight="1">
      <c r="A2060" s="2" t="s">
        <v>4382</v>
      </c>
      <c r="B2060" s="2" t="s">
        <v>4383</v>
      </c>
      <c r="C2060" s="2"/>
      <c r="D2060" s="2"/>
    </row>
    <row r="2061" spans="1:4" ht="12.75" customHeight="1">
      <c r="A2061" s="2" t="s">
        <v>4384</v>
      </c>
      <c r="B2061" s="2" t="s">
        <v>4385</v>
      </c>
      <c r="C2061" s="2"/>
      <c r="D2061" s="2"/>
    </row>
    <row r="2062" spans="1:4" ht="12.75" customHeight="1">
      <c r="A2062" s="2" t="s">
        <v>4386</v>
      </c>
      <c r="B2062" s="2" t="s">
        <v>4387</v>
      </c>
      <c r="C2062" s="2"/>
      <c r="D2062" s="2"/>
    </row>
    <row r="2063" spans="1:4" ht="12.75" customHeight="1">
      <c r="A2063" s="2" t="s">
        <v>4388</v>
      </c>
      <c r="B2063" s="2" t="s">
        <v>4389</v>
      </c>
      <c r="C2063" s="2"/>
      <c r="D2063" s="2"/>
    </row>
    <row r="2064" spans="1:4" ht="12.75" customHeight="1">
      <c r="A2064" s="2" t="s">
        <v>4390</v>
      </c>
      <c r="B2064" s="2" t="s">
        <v>4391</v>
      </c>
      <c r="C2064" s="2"/>
      <c r="D2064" s="2"/>
    </row>
    <row r="2065" spans="1:4" ht="12.75" customHeight="1">
      <c r="A2065" s="2" t="s">
        <v>4392</v>
      </c>
      <c r="B2065" s="2" t="s">
        <v>4393</v>
      </c>
      <c r="C2065" s="2"/>
      <c r="D2065" s="2"/>
    </row>
    <row r="2066" spans="1:4" ht="12.75" customHeight="1">
      <c r="A2066" s="2" t="s">
        <v>4394</v>
      </c>
      <c r="B2066" s="2" t="s">
        <v>4395</v>
      </c>
      <c r="C2066" s="2"/>
      <c r="D2066" s="2"/>
    </row>
    <row r="2067" spans="1:4" ht="12.75" customHeight="1">
      <c r="A2067" s="2" t="s">
        <v>4396</v>
      </c>
      <c r="B2067" s="2" t="s">
        <v>4397</v>
      </c>
      <c r="C2067" s="2"/>
      <c r="D2067" s="2"/>
    </row>
    <row r="2068" spans="1:4" ht="12.75" customHeight="1">
      <c r="A2068" s="2" t="s">
        <v>4398</v>
      </c>
      <c r="B2068" s="2" t="s">
        <v>4399</v>
      </c>
      <c r="C2068" s="2"/>
      <c r="D2068" s="2"/>
    </row>
    <row r="2069" spans="1:4" ht="12.75" customHeight="1">
      <c r="A2069" s="2" t="s">
        <v>4400</v>
      </c>
      <c r="B2069" s="2" t="s">
        <v>4401</v>
      </c>
      <c r="C2069" s="2"/>
      <c r="D2069" s="2"/>
    </row>
    <row r="2070" spans="1:4" ht="12.75" customHeight="1">
      <c r="A2070" s="2" t="s">
        <v>4402</v>
      </c>
      <c r="B2070" s="2" t="s">
        <v>4403</v>
      </c>
      <c r="C2070" s="2"/>
      <c r="D2070" s="2"/>
    </row>
    <row r="2071" spans="1:4" ht="12.75" customHeight="1">
      <c r="A2071" s="2" t="s">
        <v>4404</v>
      </c>
      <c r="B2071" s="2" t="s">
        <v>4405</v>
      </c>
      <c r="C2071" s="2"/>
      <c r="D2071" s="2"/>
    </row>
    <row r="2072" spans="1:4" ht="12.75" customHeight="1">
      <c r="A2072" s="2" t="s">
        <v>4406</v>
      </c>
      <c r="B2072" s="2" t="s">
        <v>4407</v>
      </c>
      <c r="C2072" s="2"/>
      <c r="D2072" s="2"/>
    </row>
    <row r="2073" spans="1:4" ht="12.75" customHeight="1">
      <c r="A2073" s="2" t="s">
        <v>4408</v>
      </c>
      <c r="B2073" s="2" t="s">
        <v>4409</v>
      </c>
      <c r="C2073" s="2"/>
      <c r="D2073" s="2"/>
    </row>
    <row r="2074" spans="1:4" ht="12.75" customHeight="1">
      <c r="A2074" s="2" t="s">
        <v>4410</v>
      </c>
      <c r="B2074" s="2" t="s">
        <v>4411</v>
      </c>
      <c r="C2074" s="2"/>
      <c r="D2074" s="2"/>
    </row>
    <row r="2075" spans="1:4" ht="12.75" customHeight="1">
      <c r="A2075" s="2" t="s">
        <v>4412</v>
      </c>
      <c r="B2075" s="2" t="s">
        <v>4413</v>
      </c>
      <c r="C2075" s="2"/>
      <c r="D2075" s="2"/>
    </row>
    <row r="2076" spans="1:4" ht="12.75" customHeight="1">
      <c r="A2076" s="2" t="s">
        <v>4414</v>
      </c>
      <c r="B2076" s="2" t="s">
        <v>4415</v>
      </c>
      <c r="C2076" s="2"/>
      <c r="D2076" s="2"/>
    </row>
    <row r="2077" spans="1:4" ht="12.75" customHeight="1">
      <c r="A2077" s="2" t="s">
        <v>4416</v>
      </c>
      <c r="B2077" s="2" t="s">
        <v>4417</v>
      </c>
      <c r="C2077" s="2"/>
      <c r="D2077" s="2"/>
    </row>
    <row r="2078" spans="1:4" ht="12.75" customHeight="1">
      <c r="A2078" s="2" t="s">
        <v>4418</v>
      </c>
      <c r="B2078" s="2" t="s">
        <v>4419</v>
      </c>
      <c r="C2078" s="2"/>
      <c r="D2078" s="2"/>
    </row>
    <row r="2079" spans="1:4" ht="12.75" customHeight="1">
      <c r="A2079" s="2" t="s">
        <v>4420</v>
      </c>
      <c r="B2079" s="2" t="s">
        <v>4421</v>
      </c>
      <c r="C2079" s="2" t="s">
        <v>1280</v>
      </c>
      <c r="D2079" s="2"/>
    </row>
    <row r="2080" spans="1:4" ht="12.75" customHeight="1">
      <c r="A2080" s="2" t="s">
        <v>4422</v>
      </c>
      <c r="B2080" s="2" t="s">
        <v>4423</v>
      </c>
      <c r="C2080" s="2" t="s">
        <v>1280</v>
      </c>
      <c r="D2080" s="2"/>
    </row>
    <row r="2081" spans="1:4" ht="12.75" customHeight="1">
      <c r="A2081" s="2" t="s">
        <v>4424</v>
      </c>
      <c r="B2081" s="2" t="s">
        <v>4425</v>
      </c>
      <c r="C2081" s="2" t="s">
        <v>1280</v>
      </c>
      <c r="D2081" s="2"/>
    </row>
    <row r="2082" spans="1:4" ht="12.75" customHeight="1">
      <c r="A2082" s="2" t="s">
        <v>4426</v>
      </c>
      <c r="B2082" s="2" t="s">
        <v>4427</v>
      </c>
      <c r="C2082" s="2" t="s">
        <v>1280</v>
      </c>
      <c r="D2082" s="2"/>
    </row>
    <row r="2083" spans="1:4" ht="12.75" customHeight="1">
      <c r="A2083" s="2" t="s">
        <v>4428</v>
      </c>
      <c r="B2083" s="2" t="s">
        <v>4429</v>
      </c>
      <c r="C2083" s="2" t="s">
        <v>1280</v>
      </c>
      <c r="D2083" s="2"/>
    </row>
    <row r="2084" spans="1:4" ht="12.75" customHeight="1">
      <c r="A2084" s="2" t="s">
        <v>4430</v>
      </c>
      <c r="B2084" s="2" t="s">
        <v>4431</v>
      </c>
      <c r="C2084" s="2" t="s">
        <v>1280</v>
      </c>
      <c r="D2084" s="2"/>
    </row>
    <row r="2085" spans="1:4" ht="12.75" customHeight="1">
      <c r="A2085" s="2" t="s">
        <v>4432</v>
      </c>
      <c r="B2085" s="2" t="s">
        <v>4433</v>
      </c>
      <c r="C2085" s="2" t="s">
        <v>1280</v>
      </c>
      <c r="D2085" s="2"/>
    </row>
    <row r="2086" spans="1:4" ht="12.75" customHeight="1">
      <c r="A2086" s="2" t="s">
        <v>4434</v>
      </c>
      <c r="B2086" s="2" t="s">
        <v>4435</v>
      </c>
      <c r="C2086" s="2" t="s">
        <v>1280</v>
      </c>
      <c r="D2086" s="2"/>
    </row>
    <row r="2087" spans="1:4" ht="12.75" customHeight="1">
      <c r="A2087" s="2" t="s">
        <v>4436</v>
      </c>
      <c r="B2087" s="2" t="s">
        <v>4437</v>
      </c>
      <c r="C2087" s="2" t="s">
        <v>1280</v>
      </c>
      <c r="D2087" s="2"/>
    </row>
    <row r="2088" spans="1:4" ht="12.75" customHeight="1">
      <c r="A2088" s="2" t="s">
        <v>4438</v>
      </c>
      <c r="B2088" s="2" t="s">
        <v>4439</v>
      </c>
      <c r="C2088" s="2" t="s">
        <v>1280</v>
      </c>
      <c r="D2088" s="2"/>
    </row>
    <row r="2089" spans="1:4" ht="12.75" customHeight="1">
      <c r="A2089" s="2" t="s">
        <v>4440</v>
      </c>
      <c r="B2089" s="2" t="s">
        <v>4441</v>
      </c>
      <c r="C2089" s="2" t="s">
        <v>1280</v>
      </c>
      <c r="D2089" s="2"/>
    </row>
    <row r="2090" spans="1:4" ht="12.75" customHeight="1">
      <c r="A2090" s="2" t="s">
        <v>4442</v>
      </c>
      <c r="B2090" s="2" t="s">
        <v>4443</v>
      </c>
      <c r="C2090" s="2" t="s">
        <v>1280</v>
      </c>
      <c r="D2090" s="2"/>
    </row>
    <row r="2091" spans="1:4" ht="12.75" customHeight="1">
      <c r="A2091" s="2" t="s">
        <v>4444</v>
      </c>
      <c r="B2091" s="2" t="s">
        <v>4445</v>
      </c>
      <c r="C2091" s="2" t="s">
        <v>1280</v>
      </c>
      <c r="D2091" s="2"/>
    </row>
    <row r="2092" spans="1:4" ht="12.75" customHeight="1">
      <c r="A2092" s="2" t="s">
        <v>4446</v>
      </c>
      <c r="B2092" s="2" t="s">
        <v>4447</v>
      </c>
      <c r="C2092" s="2" t="s">
        <v>1280</v>
      </c>
      <c r="D2092" s="2"/>
    </row>
    <row r="2093" spans="1:4" ht="12.75" customHeight="1">
      <c r="A2093" s="2" t="s">
        <v>4448</v>
      </c>
      <c r="B2093" s="2" t="s">
        <v>4449</v>
      </c>
      <c r="C2093" s="2" t="s">
        <v>1280</v>
      </c>
      <c r="D2093" s="2"/>
    </row>
    <row r="2094" spans="1:4" ht="12.75" customHeight="1">
      <c r="A2094" s="2" t="s">
        <v>4450</v>
      </c>
      <c r="B2094" s="2" t="s">
        <v>4451</v>
      </c>
      <c r="C2094" s="2" t="s">
        <v>1280</v>
      </c>
      <c r="D2094" s="2"/>
    </row>
    <row r="2095" spans="1:4" ht="12.75" customHeight="1">
      <c r="A2095" s="2" t="s">
        <v>4452</v>
      </c>
      <c r="B2095" s="2" t="s">
        <v>4453</v>
      </c>
      <c r="C2095" s="2" t="s">
        <v>1280</v>
      </c>
      <c r="D2095" s="2"/>
    </row>
    <row r="2096" spans="1:4" ht="12.75" customHeight="1">
      <c r="A2096" s="2" t="s">
        <v>4454</v>
      </c>
      <c r="B2096" s="2" t="s">
        <v>4455</v>
      </c>
      <c r="C2096" s="2" t="s">
        <v>1280</v>
      </c>
      <c r="D2096" s="2"/>
    </row>
    <row r="2097" spans="1:4" ht="12.75" customHeight="1">
      <c r="A2097" s="2" t="s">
        <v>4456</v>
      </c>
      <c r="B2097" s="2" t="s">
        <v>4457</v>
      </c>
      <c r="C2097" s="2"/>
      <c r="D2097" s="2"/>
    </row>
    <row r="2098" spans="1:4" ht="12.75" customHeight="1">
      <c r="A2098" s="2" t="s">
        <v>4458</v>
      </c>
      <c r="B2098" s="2" t="s">
        <v>4459</v>
      </c>
      <c r="C2098" s="2"/>
      <c r="D2098" s="2"/>
    </row>
    <row r="2099" spans="1:4" ht="12.75" customHeight="1">
      <c r="A2099" s="2" t="s">
        <v>4460</v>
      </c>
      <c r="B2099" s="2" t="s">
        <v>4461</v>
      </c>
      <c r="C2099" s="2"/>
      <c r="D2099" s="2"/>
    </row>
    <row r="2100" spans="1:4" ht="12.75" customHeight="1">
      <c r="A2100" s="2" t="s">
        <v>4462</v>
      </c>
      <c r="B2100" s="2" t="s">
        <v>4463</v>
      </c>
      <c r="C2100" s="2"/>
      <c r="D2100" s="2"/>
    </row>
    <row r="2101" spans="1:4" ht="12.75" customHeight="1">
      <c r="A2101" s="2" t="s">
        <v>4464</v>
      </c>
      <c r="B2101" s="2" t="s">
        <v>4465</v>
      </c>
      <c r="C2101" s="2"/>
      <c r="D2101" s="2"/>
    </row>
    <row r="2102" spans="1:4" ht="12.75" customHeight="1">
      <c r="A2102" s="2" t="s">
        <v>4466</v>
      </c>
      <c r="B2102" s="2" t="s">
        <v>4467</v>
      </c>
      <c r="C2102" s="2"/>
      <c r="D2102" s="2"/>
    </row>
    <row r="2103" spans="1:4" ht="12.75" customHeight="1">
      <c r="A2103" s="2" t="s">
        <v>4468</v>
      </c>
      <c r="B2103" s="2" t="s">
        <v>4469</v>
      </c>
      <c r="C2103" s="2"/>
      <c r="D2103" s="2"/>
    </row>
    <row r="2104" spans="1:4" ht="12.75" customHeight="1">
      <c r="A2104" s="2" t="s">
        <v>4470</v>
      </c>
      <c r="B2104" s="2" t="s">
        <v>4471</v>
      </c>
      <c r="C2104" s="2"/>
      <c r="D2104" s="2"/>
    </row>
    <row r="2105" spans="1:4" ht="12.75" customHeight="1">
      <c r="A2105" s="2" t="s">
        <v>4472</v>
      </c>
      <c r="B2105" s="2" t="s">
        <v>4473</v>
      </c>
      <c r="C2105" s="2"/>
      <c r="D2105" s="2"/>
    </row>
    <row r="2106" spans="1:4" ht="12.75" customHeight="1">
      <c r="A2106" s="2" t="s">
        <v>4474</v>
      </c>
      <c r="B2106" s="2" t="s">
        <v>4475</v>
      </c>
      <c r="C2106" s="2"/>
      <c r="D2106" s="2"/>
    </row>
    <row r="2107" spans="1:4" ht="12.75" customHeight="1">
      <c r="A2107" s="2" t="s">
        <v>4476</v>
      </c>
      <c r="B2107" s="2" t="s">
        <v>4477</v>
      </c>
      <c r="C2107" s="2"/>
      <c r="D2107" s="2"/>
    </row>
    <row r="2108" spans="1:4" ht="12.75" customHeight="1">
      <c r="A2108" s="2" t="s">
        <v>4478</v>
      </c>
      <c r="B2108" s="2" t="s">
        <v>4479</v>
      </c>
      <c r="C2108" s="2"/>
      <c r="D2108" s="2"/>
    </row>
    <row r="2109" spans="1:4" ht="12.75" customHeight="1">
      <c r="A2109" s="2" t="s">
        <v>4480</v>
      </c>
      <c r="B2109" s="2" t="s">
        <v>4481</v>
      </c>
      <c r="C2109" s="2"/>
      <c r="D2109" s="2"/>
    </row>
    <row r="2110" spans="1:4" ht="12.75" customHeight="1">
      <c r="A2110" s="2" t="s">
        <v>4482</v>
      </c>
      <c r="B2110" s="2" t="s">
        <v>4483</v>
      </c>
      <c r="C2110" s="2"/>
      <c r="D2110" s="2"/>
    </row>
    <row r="2111" spans="1:4" ht="12.75" customHeight="1">
      <c r="A2111" s="2" t="s">
        <v>4484</v>
      </c>
      <c r="B2111" s="2" t="s">
        <v>4485</v>
      </c>
      <c r="C2111" s="2"/>
      <c r="D2111" s="2"/>
    </row>
    <row r="2112" spans="1:4" ht="12.75" customHeight="1">
      <c r="A2112" s="2" t="s">
        <v>4486</v>
      </c>
      <c r="B2112" s="2" t="s">
        <v>4487</v>
      </c>
      <c r="C2112" s="2"/>
      <c r="D2112" s="2"/>
    </row>
    <row r="2113" spans="1:4" ht="12.75" customHeight="1">
      <c r="A2113" s="2" t="s">
        <v>4488</v>
      </c>
      <c r="B2113" s="2" t="s">
        <v>4489</v>
      </c>
      <c r="C2113" s="2"/>
      <c r="D2113" s="2"/>
    </row>
    <row r="2114" spans="1:4" ht="12.75" customHeight="1">
      <c r="A2114" s="2" t="s">
        <v>4490</v>
      </c>
      <c r="B2114" s="2" t="s">
        <v>4491</v>
      </c>
      <c r="C2114" s="2"/>
      <c r="D2114" s="2"/>
    </row>
    <row r="2115" spans="1:4" ht="12.75" customHeight="1">
      <c r="A2115" s="2" t="s">
        <v>4492</v>
      </c>
      <c r="B2115" s="2" t="s">
        <v>4493</v>
      </c>
      <c r="C2115" s="2"/>
      <c r="D2115" s="2"/>
    </row>
    <row r="2116" spans="1:4" ht="12.75" customHeight="1">
      <c r="A2116" s="2" t="s">
        <v>4494</v>
      </c>
      <c r="B2116" s="2" t="s">
        <v>4495</v>
      </c>
      <c r="C2116" s="2"/>
      <c r="D2116" s="2"/>
    </row>
    <row r="2117" spans="1:4" ht="12.75" customHeight="1">
      <c r="A2117" s="2" t="s">
        <v>4496</v>
      </c>
      <c r="B2117" s="2" t="s">
        <v>4497</v>
      </c>
      <c r="C2117" s="2"/>
      <c r="D2117" s="2"/>
    </row>
    <row r="2118" spans="1:4" ht="12.75" customHeight="1">
      <c r="A2118" s="2" t="s">
        <v>4498</v>
      </c>
      <c r="B2118" s="2" t="s">
        <v>4499</v>
      </c>
      <c r="C2118" s="2"/>
      <c r="D2118" s="2"/>
    </row>
    <row r="2119" spans="1:4" ht="12.75" customHeight="1">
      <c r="A2119" s="2" t="s">
        <v>4500</v>
      </c>
      <c r="B2119" s="2" t="s">
        <v>4501</v>
      </c>
      <c r="C2119" s="2"/>
      <c r="D2119" s="2"/>
    </row>
    <row r="2120" spans="1:4" ht="12.75" customHeight="1">
      <c r="A2120" s="2" t="s">
        <v>4502</v>
      </c>
      <c r="B2120" s="2" t="s">
        <v>4503</v>
      </c>
      <c r="C2120" s="2"/>
      <c r="D2120" s="2"/>
    </row>
    <row r="2121" spans="1:4" ht="12.75" customHeight="1">
      <c r="A2121" s="2" t="s">
        <v>4504</v>
      </c>
      <c r="B2121" s="2" t="s">
        <v>4505</v>
      </c>
      <c r="C2121" s="2"/>
      <c r="D2121" s="2"/>
    </row>
    <row r="2122" spans="1:4" ht="12.75" customHeight="1">
      <c r="A2122" s="2" t="s">
        <v>4506</v>
      </c>
      <c r="B2122" s="2" t="s">
        <v>4397</v>
      </c>
      <c r="C2122" s="2"/>
      <c r="D2122" s="2"/>
    </row>
    <row r="2123" spans="1:4" ht="12.75" customHeight="1">
      <c r="A2123" s="2" t="s">
        <v>4507</v>
      </c>
      <c r="B2123" s="2" t="s">
        <v>4399</v>
      </c>
      <c r="C2123" s="2"/>
      <c r="D2123" s="2"/>
    </row>
    <row r="2124" spans="1:4" ht="12.75" customHeight="1">
      <c r="A2124" s="2" t="s">
        <v>4508</v>
      </c>
      <c r="B2124" s="2" t="s">
        <v>4401</v>
      </c>
      <c r="C2124" s="2"/>
      <c r="D2124" s="2"/>
    </row>
    <row r="2125" spans="1:4" ht="12.75" customHeight="1">
      <c r="A2125" s="2" t="s">
        <v>4509</v>
      </c>
      <c r="B2125" s="2" t="s">
        <v>4403</v>
      </c>
      <c r="C2125" s="2"/>
      <c r="D2125" s="2"/>
    </row>
    <row r="2126" spans="1:4" ht="12.75" customHeight="1">
      <c r="A2126" s="2" t="s">
        <v>4510</v>
      </c>
      <c r="B2126" s="2" t="s">
        <v>4405</v>
      </c>
      <c r="C2126" s="2"/>
      <c r="D2126" s="2"/>
    </row>
    <row r="2127" spans="1:4" ht="12.75" customHeight="1">
      <c r="A2127" s="2" t="s">
        <v>4511</v>
      </c>
      <c r="B2127" s="2" t="s">
        <v>4407</v>
      </c>
      <c r="C2127" s="2"/>
      <c r="D2127" s="2"/>
    </row>
    <row r="2128" spans="1:4" ht="12.75" customHeight="1">
      <c r="A2128" s="2" t="s">
        <v>4512</v>
      </c>
      <c r="B2128" s="2" t="s">
        <v>4409</v>
      </c>
      <c r="C2128" s="2"/>
      <c r="D2128" s="2"/>
    </row>
    <row r="2129" spans="1:4" ht="12.75" customHeight="1">
      <c r="A2129" s="2" t="s">
        <v>4513</v>
      </c>
      <c r="B2129" s="2" t="s">
        <v>4411</v>
      </c>
      <c r="C2129" s="2"/>
      <c r="D2129" s="2"/>
    </row>
    <row r="2130" spans="1:4" ht="12.75" customHeight="1">
      <c r="A2130" s="2" t="s">
        <v>4514</v>
      </c>
      <c r="B2130" s="2" t="s">
        <v>4413</v>
      </c>
      <c r="C2130" s="2"/>
      <c r="D2130" s="2"/>
    </row>
    <row r="2131" spans="1:4" ht="12.75" customHeight="1">
      <c r="A2131" s="2" t="s">
        <v>4515</v>
      </c>
      <c r="B2131" s="2" t="s">
        <v>4415</v>
      </c>
      <c r="C2131" s="2"/>
      <c r="D2131" s="2"/>
    </row>
    <row r="2132" spans="1:4" ht="12.75" customHeight="1">
      <c r="A2132" s="2" t="s">
        <v>4516</v>
      </c>
      <c r="B2132" s="2" t="s">
        <v>4417</v>
      </c>
      <c r="C2132" s="2"/>
      <c r="D2132" s="2"/>
    </row>
    <row r="2133" spans="1:4" ht="12.75" customHeight="1">
      <c r="A2133" s="2" t="s">
        <v>4517</v>
      </c>
      <c r="B2133" s="2" t="s">
        <v>4419</v>
      </c>
      <c r="C2133" s="2"/>
      <c r="D2133" s="2"/>
    </row>
    <row r="2134" spans="1:4" ht="12.75" customHeight="1">
      <c r="A2134" s="2" t="s">
        <v>4518</v>
      </c>
      <c r="B2134" s="2" t="s">
        <v>4519</v>
      </c>
      <c r="C2134" s="2"/>
      <c r="D2134" s="2"/>
    </row>
    <row r="2135" spans="1:4" ht="12.75" customHeight="1">
      <c r="A2135" s="2" t="s">
        <v>4520</v>
      </c>
      <c r="B2135" s="2" t="s">
        <v>4521</v>
      </c>
      <c r="C2135" s="2"/>
      <c r="D2135" s="2"/>
    </row>
    <row r="2136" spans="1:4" ht="12.75" customHeight="1">
      <c r="A2136" s="2" t="s">
        <v>4522</v>
      </c>
      <c r="B2136" s="2" t="s">
        <v>4523</v>
      </c>
      <c r="C2136" s="2"/>
      <c r="D2136" s="2"/>
    </row>
    <row r="2137" spans="1:4" ht="12.75" customHeight="1">
      <c r="A2137" s="2" t="s">
        <v>4524</v>
      </c>
      <c r="B2137" s="2" t="s">
        <v>4525</v>
      </c>
      <c r="C2137" s="2"/>
      <c r="D2137" s="2"/>
    </row>
    <row r="2138" spans="1:4" ht="12.75" customHeight="1">
      <c r="A2138" s="2" t="s">
        <v>4526</v>
      </c>
      <c r="B2138" s="2" t="s">
        <v>4527</v>
      </c>
      <c r="C2138" s="2"/>
      <c r="D2138" s="2"/>
    </row>
    <row r="2139" spans="1:4" ht="12.75" customHeight="1">
      <c r="A2139" s="2" t="s">
        <v>4528</v>
      </c>
      <c r="B2139" s="2" t="s">
        <v>4529</v>
      </c>
      <c r="C2139" s="2"/>
      <c r="D2139" s="2"/>
    </row>
    <row r="2140" spans="1:4" ht="12.75" customHeight="1">
      <c r="A2140" s="2" t="s">
        <v>4530</v>
      </c>
      <c r="B2140" s="2" t="s">
        <v>4531</v>
      </c>
      <c r="C2140" s="2"/>
      <c r="D2140" s="2"/>
    </row>
    <row r="2141" spans="1:4" ht="12.75" customHeight="1">
      <c r="A2141" s="2" t="s">
        <v>4532</v>
      </c>
      <c r="B2141" s="2" t="s">
        <v>4533</v>
      </c>
      <c r="C2141" s="2"/>
      <c r="D2141" s="2"/>
    </row>
    <row r="2142" spans="1:4" ht="12.75" customHeight="1">
      <c r="A2142" s="2" t="s">
        <v>4534</v>
      </c>
      <c r="B2142" s="2" t="s">
        <v>4535</v>
      </c>
      <c r="C2142" s="2"/>
      <c r="D2142" s="2"/>
    </row>
    <row r="2143" spans="1:4" ht="12.75" customHeight="1">
      <c r="A2143" s="2" t="s">
        <v>4536</v>
      </c>
      <c r="B2143" s="2" t="s">
        <v>4537</v>
      </c>
      <c r="C2143" s="2"/>
      <c r="D2143" s="2"/>
    </row>
    <row r="2144" spans="1:4" ht="12.75" customHeight="1">
      <c r="A2144" s="2" t="s">
        <v>4538</v>
      </c>
      <c r="B2144" s="2" t="s">
        <v>4539</v>
      </c>
      <c r="C2144" s="2"/>
      <c r="D2144" s="2"/>
    </row>
    <row r="2145" spans="1:4" ht="12.75" customHeight="1">
      <c r="A2145" s="2" t="s">
        <v>4540</v>
      </c>
      <c r="B2145" s="2" t="s">
        <v>4541</v>
      </c>
      <c r="C2145" s="2"/>
      <c r="D2145" s="2"/>
    </row>
    <row r="2146" spans="1:4" ht="12.75" customHeight="1">
      <c r="A2146" s="2" t="s">
        <v>4542</v>
      </c>
      <c r="B2146" s="2" t="s">
        <v>4543</v>
      </c>
      <c r="C2146" s="2" t="s">
        <v>1280</v>
      </c>
      <c r="D2146" s="2"/>
    </row>
    <row r="2147" spans="1:4" ht="12.75" customHeight="1">
      <c r="A2147" s="2" t="s">
        <v>4544</v>
      </c>
      <c r="B2147" s="2" t="s">
        <v>4545</v>
      </c>
      <c r="C2147" s="2" t="s">
        <v>1280</v>
      </c>
      <c r="D2147" s="2"/>
    </row>
    <row r="2148" spans="1:4" ht="12.75" customHeight="1">
      <c r="A2148" s="2" t="s">
        <v>4546</v>
      </c>
      <c r="B2148" s="2" t="s">
        <v>4547</v>
      </c>
      <c r="C2148" s="2"/>
      <c r="D2148" s="2"/>
    </row>
    <row r="2149" spans="1:4" ht="12.75" customHeight="1">
      <c r="A2149" s="2" t="s">
        <v>4548</v>
      </c>
      <c r="B2149" s="2" t="s">
        <v>4549</v>
      </c>
      <c r="C2149" s="2"/>
      <c r="D2149" s="2"/>
    </row>
    <row r="2150" spans="1:4" ht="12.75" customHeight="1">
      <c r="A2150" s="2" t="s">
        <v>4550</v>
      </c>
      <c r="B2150" s="2" t="s">
        <v>4551</v>
      </c>
      <c r="C2150" s="2"/>
      <c r="D2150" s="2"/>
    </row>
    <row r="2151" spans="1:4" ht="12.75" customHeight="1">
      <c r="A2151" s="2" t="s">
        <v>4552</v>
      </c>
      <c r="B2151" s="2" t="s">
        <v>4553</v>
      </c>
      <c r="C2151" s="2" t="s">
        <v>1280</v>
      </c>
      <c r="D2151" s="2"/>
    </row>
    <row r="2152" spans="1:4" ht="12.75" customHeight="1">
      <c r="A2152" s="2" t="s">
        <v>4554</v>
      </c>
      <c r="B2152" s="2" t="s">
        <v>4555</v>
      </c>
      <c r="C2152" s="2" t="s">
        <v>1280</v>
      </c>
      <c r="D2152" s="2"/>
    </row>
    <row r="2153" spans="1:4" ht="12.75" customHeight="1">
      <c r="A2153" s="2" t="s">
        <v>4556</v>
      </c>
      <c r="B2153" s="2" t="s">
        <v>4557</v>
      </c>
      <c r="C2153" s="2" t="s">
        <v>1280</v>
      </c>
      <c r="D2153" s="2"/>
    </row>
    <row r="2154" spans="1:4" ht="12.75" customHeight="1">
      <c r="A2154" s="2" t="s">
        <v>4558</v>
      </c>
      <c r="B2154" s="2" t="s">
        <v>4559</v>
      </c>
      <c r="C2154" s="2" t="s">
        <v>1280</v>
      </c>
      <c r="D2154" s="2"/>
    </row>
    <row r="2155" spans="1:4" ht="12.75" customHeight="1">
      <c r="A2155" s="2" t="s">
        <v>4560</v>
      </c>
      <c r="B2155" s="2" t="s">
        <v>4561</v>
      </c>
      <c r="C2155" s="2" t="s">
        <v>1280</v>
      </c>
      <c r="D2155" s="2"/>
    </row>
    <row r="2156" spans="1:4" ht="12.75" customHeight="1">
      <c r="A2156" s="2" t="s">
        <v>4562</v>
      </c>
      <c r="B2156" s="2" t="s">
        <v>4563</v>
      </c>
      <c r="C2156" s="2" t="s">
        <v>1280</v>
      </c>
      <c r="D2156" s="2"/>
    </row>
    <row r="2157" spans="1:4" ht="12.75" customHeight="1">
      <c r="A2157" s="2" t="s">
        <v>4564</v>
      </c>
      <c r="B2157" s="2" t="s">
        <v>4565</v>
      </c>
      <c r="C2157" s="2" t="s">
        <v>1280</v>
      </c>
      <c r="D2157" s="2"/>
    </row>
    <row r="2158" spans="1:4" ht="12.75" customHeight="1">
      <c r="A2158" s="2" t="s">
        <v>4566</v>
      </c>
      <c r="B2158" s="2" t="s">
        <v>4567</v>
      </c>
      <c r="C2158" s="2" t="s">
        <v>1280</v>
      </c>
      <c r="D2158" s="2"/>
    </row>
    <row r="2159" spans="1:4" ht="12.75" customHeight="1">
      <c r="A2159" s="2" t="s">
        <v>4568</v>
      </c>
      <c r="B2159" s="2" t="s">
        <v>4569</v>
      </c>
      <c r="C2159" s="2" t="s">
        <v>1280</v>
      </c>
      <c r="D2159" s="2"/>
    </row>
    <row r="2160" spans="1:4" ht="12.75" customHeight="1">
      <c r="A2160" s="2" t="s">
        <v>4570</v>
      </c>
      <c r="B2160" s="2" t="s">
        <v>4571</v>
      </c>
      <c r="C2160" s="2" t="s">
        <v>1280</v>
      </c>
      <c r="D2160" s="2"/>
    </row>
    <row r="2161" spans="1:4" ht="12.75" customHeight="1">
      <c r="A2161" s="2" t="s">
        <v>4572</v>
      </c>
      <c r="B2161" s="2" t="s">
        <v>4573</v>
      </c>
      <c r="C2161" s="2" t="s">
        <v>1280</v>
      </c>
      <c r="D2161" s="2"/>
    </row>
    <row r="2162" spans="1:4" ht="12.75" customHeight="1">
      <c r="A2162" s="2" t="s">
        <v>4574</v>
      </c>
      <c r="B2162" s="2" t="s">
        <v>4575</v>
      </c>
      <c r="C2162" s="2" t="s">
        <v>1280</v>
      </c>
      <c r="D2162" s="2"/>
    </row>
    <row r="2163" spans="1:4" ht="12.75" customHeight="1">
      <c r="A2163" s="2" t="s">
        <v>4576</v>
      </c>
      <c r="B2163" s="2" t="s">
        <v>4577</v>
      </c>
      <c r="C2163" s="2" t="s">
        <v>1280</v>
      </c>
      <c r="D2163" s="2"/>
    </row>
    <row r="2164" spans="1:4" ht="12.75" customHeight="1">
      <c r="A2164" s="2" t="s">
        <v>4578</v>
      </c>
      <c r="B2164" s="2" t="s">
        <v>4579</v>
      </c>
      <c r="C2164" s="2" t="s">
        <v>1280</v>
      </c>
      <c r="D2164" s="2"/>
    </row>
    <row r="2165" spans="1:4" ht="12.75" customHeight="1">
      <c r="A2165" s="2" t="s">
        <v>4580</v>
      </c>
      <c r="B2165" s="2" t="s">
        <v>4581</v>
      </c>
      <c r="C2165" s="2" t="s">
        <v>1280</v>
      </c>
      <c r="D2165" s="2"/>
    </row>
    <row r="2166" spans="1:4" ht="12.75" customHeight="1">
      <c r="A2166" s="2" t="s">
        <v>4582</v>
      </c>
      <c r="B2166" s="2" t="s">
        <v>4583</v>
      </c>
      <c r="C2166" s="2" t="s">
        <v>1280</v>
      </c>
      <c r="D2166" s="2"/>
    </row>
    <row r="2167" spans="1:4" ht="12.75" customHeight="1">
      <c r="A2167" s="2" t="s">
        <v>4584</v>
      </c>
      <c r="B2167" s="2" t="s">
        <v>4585</v>
      </c>
      <c r="C2167" s="2" t="s">
        <v>1280</v>
      </c>
      <c r="D2167" s="2"/>
    </row>
    <row r="2168" spans="1:4" ht="12.75" customHeight="1">
      <c r="A2168" s="2" t="s">
        <v>4586</v>
      </c>
      <c r="B2168" s="2" t="s">
        <v>4587</v>
      </c>
      <c r="C2168" s="2"/>
      <c r="D2168" s="2"/>
    </row>
    <row r="2169" spans="1:4" ht="12.75" customHeight="1">
      <c r="A2169" s="2" t="s">
        <v>4588</v>
      </c>
      <c r="B2169" s="2" t="s">
        <v>4589</v>
      </c>
      <c r="C2169" s="2"/>
      <c r="D2169" s="2"/>
    </row>
    <row r="2170" spans="1:4" ht="12.75" customHeight="1">
      <c r="A2170" s="2" t="s">
        <v>4590</v>
      </c>
      <c r="B2170" s="2" t="s">
        <v>4591</v>
      </c>
      <c r="C2170" s="2"/>
      <c r="D2170" s="2"/>
    </row>
    <row r="2171" spans="1:4" ht="12.75" customHeight="1">
      <c r="A2171" s="2" t="s">
        <v>4592</v>
      </c>
      <c r="B2171" s="2" t="s">
        <v>4593</v>
      </c>
      <c r="C2171" s="2"/>
      <c r="D2171" s="2"/>
    </row>
    <row r="2172" spans="1:4" ht="12.75" customHeight="1">
      <c r="A2172" s="2" t="s">
        <v>4594</v>
      </c>
      <c r="B2172" s="2" t="s">
        <v>4595</v>
      </c>
      <c r="C2172" s="2" t="s">
        <v>1650</v>
      </c>
      <c r="D2172" s="2"/>
    </row>
    <row r="2173" spans="1:4" ht="12.75" customHeight="1">
      <c r="A2173" s="2" t="s">
        <v>4596</v>
      </c>
      <c r="B2173" s="2" t="s">
        <v>4597</v>
      </c>
      <c r="C2173" s="2"/>
      <c r="D2173" s="2"/>
    </row>
    <row r="2174" spans="1:4" ht="12.75" customHeight="1">
      <c r="A2174" s="2" t="s">
        <v>4598</v>
      </c>
      <c r="B2174" s="2" t="s">
        <v>4599</v>
      </c>
      <c r="C2174" s="2" t="s">
        <v>1280</v>
      </c>
      <c r="D2174" s="2"/>
    </row>
    <row r="2175" spans="1:4" ht="12.75" customHeight="1">
      <c r="A2175" s="2" t="s">
        <v>4600</v>
      </c>
      <c r="B2175" s="2" t="s">
        <v>4601</v>
      </c>
      <c r="C2175" s="2" t="s">
        <v>1280</v>
      </c>
      <c r="D2175" s="2"/>
    </row>
    <row r="2176" spans="1:4" ht="12.75" customHeight="1">
      <c r="A2176" s="2" t="s">
        <v>4602</v>
      </c>
      <c r="B2176" s="2" t="s">
        <v>4603</v>
      </c>
      <c r="C2176" s="2" t="s">
        <v>1280</v>
      </c>
      <c r="D2176" s="2"/>
    </row>
    <row r="2177" spans="1:4" ht="12.75" customHeight="1">
      <c r="A2177" s="2" t="s">
        <v>4604</v>
      </c>
      <c r="B2177" s="2" t="s">
        <v>4605</v>
      </c>
      <c r="C2177" s="2" t="s">
        <v>1280</v>
      </c>
      <c r="D2177" s="2"/>
    </row>
    <row r="2178" spans="1:4" ht="12.75" customHeight="1">
      <c r="A2178" s="2" t="s">
        <v>4606</v>
      </c>
      <c r="B2178" s="2" t="s">
        <v>4607</v>
      </c>
      <c r="C2178" s="2" t="s">
        <v>1280</v>
      </c>
      <c r="D2178" s="2"/>
    </row>
    <row r="2179" spans="1:4" ht="12.75" customHeight="1">
      <c r="A2179" s="2" t="s">
        <v>4608</v>
      </c>
      <c r="B2179" s="2" t="s">
        <v>4609</v>
      </c>
      <c r="C2179" s="2" t="s">
        <v>1280</v>
      </c>
      <c r="D2179" s="2"/>
    </row>
    <row r="2180" spans="1:4" ht="12.75" customHeight="1">
      <c r="A2180" s="2" t="s">
        <v>4610</v>
      </c>
      <c r="B2180" s="2" t="s">
        <v>4611</v>
      </c>
      <c r="C2180" s="2" t="s">
        <v>1280</v>
      </c>
      <c r="D2180" s="2"/>
    </row>
    <row r="2181" spans="1:4" ht="12.75" customHeight="1">
      <c r="A2181" s="2" t="s">
        <v>4612</v>
      </c>
      <c r="B2181" s="2" t="s">
        <v>4613</v>
      </c>
      <c r="C2181" s="2" t="s">
        <v>1280</v>
      </c>
      <c r="D2181" s="2"/>
    </row>
    <row r="2182" spans="1:4" ht="12.75" customHeight="1">
      <c r="A2182" s="2" t="s">
        <v>4614</v>
      </c>
      <c r="B2182" s="2" t="s">
        <v>4615</v>
      </c>
      <c r="C2182" s="2" t="s">
        <v>1280</v>
      </c>
      <c r="D2182" s="2"/>
    </row>
    <row r="2183" spans="1:4" ht="12.75" customHeight="1">
      <c r="A2183" s="2" t="s">
        <v>4616</v>
      </c>
      <c r="B2183" s="2" t="s">
        <v>4617</v>
      </c>
      <c r="C2183" s="2" t="s">
        <v>1280</v>
      </c>
      <c r="D2183" s="2"/>
    </row>
    <row r="2184" spans="1:4" ht="12.75" customHeight="1">
      <c r="A2184" s="2" t="s">
        <v>4618</v>
      </c>
      <c r="B2184" s="2" t="s">
        <v>4619</v>
      </c>
      <c r="C2184" s="2" t="s">
        <v>1280</v>
      </c>
      <c r="D2184" s="2"/>
    </row>
    <row r="2185" spans="1:4" ht="12.75" customHeight="1">
      <c r="A2185" s="2" t="s">
        <v>4620</v>
      </c>
      <c r="B2185" s="2" t="s">
        <v>4621</v>
      </c>
      <c r="C2185" s="2" t="s">
        <v>1280</v>
      </c>
      <c r="D2185" s="2"/>
    </row>
    <row r="2186" spans="1:4" ht="12.75" customHeight="1">
      <c r="A2186" s="2" t="s">
        <v>4622</v>
      </c>
      <c r="B2186" s="2" t="s">
        <v>4623</v>
      </c>
      <c r="C2186" s="2" t="s">
        <v>1280</v>
      </c>
      <c r="D2186" s="2"/>
    </row>
    <row r="2187" spans="1:4" ht="12.75" customHeight="1">
      <c r="A2187" s="2" t="s">
        <v>4624</v>
      </c>
      <c r="B2187" s="2" t="s">
        <v>4625</v>
      </c>
      <c r="C2187" s="2" t="s">
        <v>1280</v>
      </c>
      <c r="D2187" s="2"/>
    </row>
    <row r="2188" spans="1:4" ht="12.75" customHeight="1">
      <c r="A2188" s="2" t="s">
        <v>4626</v>
      </c>
      <c r="B2188" s="2" t="s">
        <v>4627</v>
      </c>
      <c r="C2188" s="2" t="s">
        <v>1280</v>
      </c>
      <c r="D2188" s="2"/>
    </row>
    <row r="2189" spans="1:4" ht="12.75" customHeight="1">
      <c r="A2189" s="2" t="s">
        <v>4628</v>
      </c>
      <c r="B2189" s="2" t="s">
        <v>4629</v>
      </c>
      <c r="C2189" s="2" t="s">
        <v>1280</v>
      </c>
      <c r="D2189" s="2"/>
    </row>
    <row r="2190" spans="1:4" ht="12.75" customHeight="1">
      <c r="A2190" s="2" t="s">
        <v>4630</v>
      </c>
      <c r="B2190" s="2" t="s">
        <v>4631</v>
      </c>
      <c r="C2190" s="2"/>
      <c r="D2190" s="2"/>
    </row>
    <row r="2191" spans="1:4" ht="12.75" customHeight="1">
      <c r="A2191" s="2" t="s">
        <v>4632</v>
      </c>
      <c r="B2191" s="2" t="s">
        <v>4633</v>
      </c>
      <c r="C2191" s="2"/>
      <c r="D2191" s="2"/>
    </row>
    <row r="2192" spans="1:4" ht="12.75" customHeight="1">
      <c r="A2192" s="125" t="s">
        <v>4634</v>
      </c>
      <c r="B2192" s="2" t="s">
        <v>4635</v>
      </c>
      <c r="C2192" s="126"/>
      <c r="D2192" s="86"/>
    </row>
    <row r="2193" spans="1:4" ht="12.75" customHeight="1">
      <c r="A2193" s="125" t="s">
        <v>4636</v>
      </c>
      <c r="B2193" s="2" t="s">
        <v>4637</v>
      </c>
      <c r="C2193" s="126"/>
      <c r="D2193" s="86"/>
    </row>
    <row r="2194" spans="1:4" ht="12.75" customHeight="1">
      <c r="A2194" s="125" t="s">
        <v>4638</v>
      </c>
      <c r="B2194" s="2" t="s">
        <v>4639</v>
      </c>
      <c r="C2194" s="126"/>
      <c r="D2194" s="86"/>
    </row>
    <row r="2195" spans="1:4" ht="12.75" customHeight="1">
      <c r="A2195" s="125" t="s">
        <v>4640</v>
      </c>
      <c r="B2195" s="125" t="s">
        <v>4641</v>
      </c>
      <c r="C2195" s="125" t="s">
        <v>700</v>
      </c>
      <c r="D2195" s="125"/>
    </row>
    <row r="2196" spans="1:4" ht="12.75" customHeight="1">
      <c r="A2196" s="125" t="s">
        <v>56</v>
      </c>
      <c r="B2196" s="125" t="s">
        <v>4642</v>
      </c>
      <c r="C2196" s="125"/>
      <c r="D2196" s="125"/>
    </row>
    <row r="2197" spans="1:4" ht="12.75" customHeight="1">
      <c r="A2197" s="125" t="s">
        <v>4643</v>
      </c>
      <c r="B2197" s="125" t="s">
        <v>4644</v>
      </c>
      <c r="C2197" s="125"/>
      <c r="D2197" s="125"/>
    </row>
    <row r="2198" spans="1:4" ht="12.75" customHeight="1">
      <c r="A2198" s="125" t="s">
        <v>4645</v>
      </c>
      <c r="B2198" s="125" t="s">
        <v>4646</v>
      </c>
      <c r="C2198" s="125"/>
      <c r="D2198" s="125"/>
    </row>
    <row r="2199" spans="1:4" ht="12.75" customHeight="1">
      <c r="A2199" s="125" t="s">
        <v>4647</v>
      </c>
      <c r="B2199" s="125" t="s">
        <v>4648</v>
      </c>
      <c r="C2199" s="125"/>
      <c r="D2199" s="125"/>
    </row>
    <row r="2200" spans="1:4" ht="12.75" customHeight="1">
      <c r="A2200" s="125" t="s">
        <v>4649</v>
      </c>
      <c r="B2200" s="125" t="s">
        <v>4650</v>
      </c>
      <c r="C2200" s="125"/>
      <c r="D2200" s="125"/>
    </row>
    <row r="2201" spans="1:4" ht="12.75" customHeight="1">
      <c r="A2201" s="125" t="s">
        <v>4651</v>
      </c>
      <c r="B2201" s="125" t="s">
        <v>4652</v>
      </c>
      <c r="C2201" s="125"/>
      <c r="D2201" s="125"/>
    </row>
    <row r="2202" spans="1:4" ht="12.75" customHeight="1">
      <c r="A2202" s="125" t="s">
        <v>4653</v>
      </c>
      <c r="B2202" s="125" t="s">
        <v>4654</v>
      </c>
      <c r="C2202" s="2" t="s">
        <v>1280</v>
      </c>
      <c r="D2202" s="125"/>
    </row>
    <row r="2203" spans="1:4" ht="12.75" customHeight="1">
      <c r="A2203" s="125" t="s">
        <v>4655</v>
      </c>
      <c r="B2203" s="125" t="s">
        <v>4656</v>
      </c>
      <c r="C2203" s="2" t="s">
        <v>1280</v>
      </c>
      <c r="D2203" s="125"/>
    </row>
    <row r="2204" spans="1:4" ht="12.75" customHeight="1">
      <c r="A2204" s="125" t="s">
        <v>4657</v>
      </c>
      <c r="B2204" s="125" t="s">
        <v>4658</v>
      </c>
      <c r="C2204" s="125"/>
      <c r="D2204" s="125"/>
    </row>
    <row r="2205" spans="1:4" ht="12.75" customHeight="1">
      <c r="A2205" s="125" t="s">
        <v>4659</v>
      </c>
      <c r="B2205" s="125" t="s">
        <v>4660</v>
      </c>
      <c r="C2205" s="125"/>
      <c r="D2205" s="125"/>
    </row>
    <row r="2206" spans="1:4" ht="12.75" customHeight="1">
      <c r="A2206" s="125" t="s">
        <v>4661</v>
      </c>
      <c r="B2206" s="125" t="s">
        <v>4662</v>
      </c>
      <c r="C2206" s="125"/>
      <c r="D2206" s="125"/>
    </row>
    <row r="2207" spans="1:4" ht="12.75" customHeight="1">
      <c r="A2207" s="125" t="s">
        <v>4663</v>
      </c>
      <c r="B2207" s="125" t="s">
        <v>4664</v>
      </c>
      <c r="C2207" s="125"/>
      <c r="D2207" s="125"/>
    </row>
    <row r="2208" spans="1:4" ht="12.75" customHeight="1">
      <c r="A2208" s="125" t="s">
        <v>4665</v>
      </c>
      <c r="B2208" s="125" t="s">
        <v>4666</v>
      </c>
      <c r="C2208" s="125"/>
      <c r="D2208" s="125"/>
    </row>
    <row r="2209" spans="1:4" ht="12.75" customHeight="1">
      <c r="A2209" s="125" t="s">
        <v>4667</v>
      </c>
      <c r="B2209" s="125" t="s">
        <v>4668</v>
      </c>
      <c r="C2209" s="125"/>
      <c r="D2209" s="125"/>
    </row>
    <row r="2210" spans="1:4" ht="12.75" customHeight="1">
      <c r="A2210" s="125" t="s">
        <v>4669</v>
      </c>
      <c r="B2210" s="125" t="s">
        <v>4670</v>
      </c>
      <c r="C2210" s="125"/>
      <c r="D2210" s="125"/>
    </row>
    <row r="2211" spans="1:4" ht="12.75" customHeight="1">
      <c r="A2211" s="125" t="s">
        <v>4671</v>
      </c>
      <c r="B2211" s="125" t="s">
        <v>4672</v>
      </c>
      <c r="C2211" s="125"/>
      <c r="D2211" s="125"/>
    </row>
    <row r="2212" spans="1:4" ht="12.75" customHeight="1">
      <c r="A2212" s="125" t="s">
        <v>4673</v>
      </c>
      <c r="B2212" s="125" t="s">
        <v>4674</v>
      </c>
      <c r="C2212" s="125"/>
      <c r="D2212" s="125"/>
    </row>
    <row r="2213" spans="1:4" ht="12.75" customHeight="1">
      <c r="A2213" s="125" t="s">
        <v>4675</v>
      </c>
      <c r="B2213" s="125" t="s">
        <v>4676</v>
      </c>
      <c r="C2213" s="125"/>
      <c r="D2213" s="125"/>
    </row>
    <row r="2214" spans="1:4" ht="12.75" customHeight="1">
      <c r="A2214" s="125" t="s">
        <v>4677</v>
      </c>
      <c r="B2214" s="125" t="s">
        <v>4678</v>
      </c>
      <c r="C2214" s="125"/>
      <c r="D2214" s="125"/>
    </row>
    <row r="2215" spans="1:4" ht="12.75" customHeight="1">
      <c r="A2215" s="125" t="s">
        <v>4679</v>
      </c>
      <c r="B2215" s="125" t="s">
        <v>4680</v>
      </c>
      <c r="C2215" s="125"/>
      <c r="D2215" s="125"/>
    </row>
    <row r="2216" spans="1:4" ht="12.75" customHeight="1">
      <c r="A2216" s="125" t="s">
        <v>4681</v>
      </c>
      <c r="B2216" s="125" t="s">
        <v>4682</v>
      </c>
      <c r="C2216" s="125"/>
      <c r="D2216" s="125"/>
    </row>
    <row r="2217" spans="1:4" ht="12.75" customHeight="1">
      <c r="A2217" s="125" t="s">
        <v>4683</v>
      </c>
      <c r="B2217" s="125" t="s">
        <v>4684</v>
      </c>
      <c r="C2217" s="125"/>
      <c r="D2217" s="125"/>
    </row>
    <row r="2218" spans="1:4" ht="12.75" customHeight="1">
      <c r="A2218" s="125" t="s">
        <v>4685</v>
      </c>
      <c r="B2218" s="125" t="s">
        <v>4686</v>
      </c>
      <c r="C2218" s="125"/>
      <c r="D2218" s="125"/>
    </row>
    <row r="2219" spans="1:4" ht="12.75" customHeight="1">
      <c r="A2219" s="125" t="s">
        <v>4687</v>
      </c>
      <c r="B2219" s="125" t="s">
        <v>4688</v>
      </c>
      <c r="C2219" s="125"/>
      <c r="D2219" s="125"/>
    </row>
    <row r="2220" spans="1:4" ht="12.75" customHeight="1">
      <c r="A2220" s="125" t="s">
        <v>4689</v>
      </c>
      <c r="B2220" s="125" t="s">
        <v>4690</v>
      </c>
      <c r="C2220" s="125"/>
      <c r="D2220" s="125"/>
    </row>
    <row r="2221" spans="1:4" ht="12.75" customHeight="1">
      <c r="A2221" s="125" t="s">
        <v>4691</v>
      </c>
      <c r="B2221" s="125" t="s">
        <v>4692</v>
      </c>
      <c r="C2221" s="125"/>
      <c r="D2221" s="125"/>
    </row>
    <row r="2222" spans="1:4" ht="12.75" customHeight="1">
      <c r="A2222" s="125" t="s">
        <v>4693</v>
      </c>
      <c r="B2222" s="125" t="s">
        <v>4694</v>
      </c>
      <c r="C2222" s="125"/>
      <c r="D2222" s="125"/>
    </row>
    <row r="2223" spans="1:4" ht="12.75" customHeight="1">
      <c r="A2223" s="125" t="s">
        <v>4695</v>
      </c>
      <c r="B2223" s="125" t="s">
        <v>4696</v>
      </c>
      <c r="C2223" s="125"/>
      <c r="D2223" s="125"/>
    </row>
    <row r="2224" spans="1:4" ht="12.75" customHeight="1">
      <c r="A2224" s="125" t="s">
        <v>4697</v>
      </c>
      <c r="B2224" s="125" t="s">
        <v>4698</v>
      </c>
      <c r="C2224" s="125"/>
      <c r="D2224" s="125"/>
    </row>
    <row r="2225" spans="1:4" ht="12.75" customHeight="1">
      <c r="A2225" s="125" t="s">
        <v>4699</v>
      </c>
      <c r="B2225" s="125" t="s">
        <v>4700</v>
      </c>
      <c r="C2225" s="125"/>
      <c r="D2225" s="125"/>
    </row>
    <row r="2226" spans="1:4" ht="12.75" customHeight="1">
      <c r="A2226" s="125" t="s">
        <v>4701</v>
      </c>
      <c r="B2226" s="125" t="s">
        <v>4702</v>
      </c>
      <c r="C2226" s="125"/>
      <c r="D2226" s="125"/>
    </row>
    <row r="2227" spans="1:4" ht="12.75" customHeight="1">
      <c r="A2227" s="125" t="s">
        <v>4703</v>
      </c>
      <c r="B2227" s="125" t="s">
        <v>4704</v>
      </c>
      <c r="C2227" s="125"/>
      <c r="D2227" s="125"/>
    </row>
    <row r="2228" spans="1:4" ht="12.75" customHeight="1">
      <c r="A2228" s="125" t="s">
        <v>4705</v>
      </c>
      <c r="B2228" s="125" t="s">
        <v>4706</v>
      </c>
      <c r="C2228" s="125"/>
      <c r="D2228" s="125"/>
    </row>
    <row r="2229" spans="1:4" ht="12.75" customHeight="1">
      <c r="A2229" s="125" t="s">
        <v>4707</v>
      </c>
      <c r="B2229" s="125" t="s">
        <v>4708</v>
      </c>
      <c r="C2229" s="2" t="s">
        <v>1280</v>
      </c>
      <c r="D2229" s="125"/>
    </row>
    <row r="2230" spans="1:4" ht="12.75" customHeight="1">
      <c r="A2230" s="125" t="s">
        <v>4709</v>
      </c>
      <c r="B2230" s="125" t="s">
        <v>4710</v>
      </c>
      <c r="C2230" s="2" t="s">
        <v>1280</v>
      </c>
      <c r="D2230" s="125"/>
    </row>
    <row r="2231" spans="1:4" ht="12.75" customHeight="1">
      <c r="A2231" s="125" t="s">
        <v>4711</v>
      </c>
      <c r="B2231" s="125" t="s">
        <v>4712</v>
      </c>
      <c r="C2231" s="125"/>
      <c r="D2231" s="125"/>
    </row>
    <row r="2232" spans="1:4" ht="12.75" customHeight="1">
      <c r="A2232" s="125" t="s">
        <v>4713</v>
      </c>
      <c r="B2232" s="125" t="s">
        <v>4714</v>
      </c>
      <c r="C2232" s="125"/>
      <c r="D2232" s="125"/>
    </row>
    <row r="2233" spans="1:4" ht="12.75" customHeight="1">
      <c r="A2233" s="125" t="s">
        <v>4715</v>
      </c>
      <c r="B2233" s="125" t="s">
        <v>4716</v>
      </c>
      <c r="C2233" s="2" t="s">
        <v>1280</v>
      </c>
      <c r="D2233" s="125"/>
    </row>
    <row r="2234" spans="1:4" ht="12.75" customHeight="1">
      <c r="A2234" s="125" t="s">
        <v>4717</v>
      </c>
      <c r="B2234" s="125" t="s">
        <v>4718</v>
      </c>
      <c r="C2234" s="2" t="s">
        <v>1280</v>
      </c>
      <c r="D2234" s="125"/>
    </row>
    <row r="2235" spans="1:4" ht="12.75" customHeight="1">
      <c r="A2235" s="125" t="s">
        <v>4719</v>
      </c>
      <c r="B2235" s="125" t="s">
        <v>4720</v>
      </c>
      <c r="C2235" s="2" t="s">
        <v>1280</v>
      </c>
      <c r="D2235" s="125"/>
    </row>
    <row r="2236" spans="1:4" ht="12.75" customHeight="1">
      <c r="A2236" s="125" t="s">
        <v>4721</v>
      </c>
      <c r="B2236" s="125" t="s">
        <v>4722</v>
      </c>
      <c r="C2236" s="2" t="s">
        <v>1280</v>
      </c>
      <c r="D2236" s="125"/>
    </row>
    <row r="2237" spans="1:4" ht="12.75" customHeight="1">
      <c r="A2237" s="125" t="s">
        <v>4723</v>
      </c>
      <c r="B2237" s="125" t="s">
        <v>4724</v>
      </c>
      <c r="C2237" s="125"/>
      <c r="D2237" s="125"/>
    </row>
    <row r="2238" spans="1:4" ht="12.75" customHeight="1">
      <c r="A2238" s="125" t="s">
        <v>4725</v>
      </c>
      <c r="B2238" s="125" t="s">
        <v>4726</v>
      </c>
      <c r="C2238" s="125"/>
      <c r="D2238" s="125"/>
    </row>
    <row r="2239" spans="1:4" ht="12.75" customHeight="1">
      <c r="A2239" s="125" t="s">
        <v>4727</v>
      </c>
      <c r="B2239" s="125" t="s">
        <v>4728</v>
      </c>
      <c r="C2239" s="125" t="s">
        <v>1280</v>
      </c>
      <c r="D2239" s="125"/>
    </row>
    <row r="2240" spans="1:4" ht="12.75" customHeight="1">
      <c r="A2240" s="125" t="s">
        <v>4729</v>
      </c>
      <c r="B2240" s="125" t="s">
        <v>4730</v>
      </c>
      <c r="C2240" s="125"/>
      <c r="D2240" s="125"/>
    </row>
    <row r="2241" spans="1:4" ht="12.75" customHeight="1">
      <c r="A2241" s="125" t="s">
        <v>4731</v>
      </c>
      <c r="B2241" s="125" t="s">
        <v>4732</v>
      </c>
      <c r="C2241" s="125"/>
      <c r="D2241" s="125"/>
    </row>
    <row r="2242" spans="1:4" ht="12.75" customHeight="1">
      <c r="A2242" s="125" t="s">
        <v>4733</v>
      </c>
      <c r="B2242" s="125" t="s">
        <v>4734</v>
      </c>
      <c r="C2242" s="125"/>
      <c r="D2242" s="125"/>
    </row>
    <row r="2243" spans="1:4" ht="12.75" customHeight="1">
      <c r="A2243" s="125" t="s">
        <v>4735</v>
      </c>
      <c r="B2243" s="125" t="s">
        <v>4736</v>
      </c>
      <c r="C2243" s="125"/>
      <c r="D2243" s="125"/>
    </row>
    <row r="2244" spans="1:4" ht="12.75" customHeight="1">
      <c r="A2244" s="125" t="s">
        <v>4737</v>
      </c>
      <c r="B2244" s="125" t="s">
        <v>4738</v>
      </c>
      <c r="C2244" s="125"/>
      <c r="D2244" s="125"/>
    </row>
    <row r="2245" spans="1:4" ht="12.75" customHeight="1">
      <c r="A2245" s="125" t="s">
        <v>4739</v>
      </c>
      <c r="B2245" s="125" t="s">
        <v>4740</v>
      </c>
      <c r="C2245" s="125"/>
      <c r="D2245" s="125"/>
    </row>
    <row r="2246" spans="1:4" ht="12.75" customHeight="1">
      <c r="A2246" s="125" t="s">
        <v>4741</v>
      </c>
      <c r="B2246" s="125" t="s">
        <v>4742</v>
      </c>
      <c r="C2246" s="125"/>
      <c r="D2246" s="125"/>
    </row>
    <row r="2247" spans="1:4" ht="12.75" customHeight="1">
      <c r="A2247" s="125" t="s">
        <v>4743</v>
      </c>
      <c r="B2247" s="125" t="s">
        <v>4744</v>
      </c>
      <c r="C2247" s="125"/>
      <c r="D2247" s="125"/>
    </row>
    <row r="2248" spans="1:4" ht="12.75" customHeight="1">
      <c r="A2248" s="125" t="s">
        <v>4745</v>
      </c>
      <c r="B2248" s="125" t="s">
        <v>4746</v>
      </c>
      <c r="C2248" s="125"/>
      <c r="D2248" s="125"/>
    </row>
    <row r="2249" spans="1:4" ht="12.75" customHeight="1">
      <c r="A2249" s="125" t="s">
        <v>4747</v>
      </c>
      <c r="B2249" s="125" t="s">
        <v>4748</v>
      </c>
      <c r="C2249" s="125"/>
      <c r="D2249" s="125"/>
    </row>
    <row r="2250" spans="1:4" ht="12.75" customHeight="1">
      <c r="A2250" s="125" t="s">
        <v>4749</v>
      </c>
      <c r="B2250" s="125" t="s">
        <v>4750</v>
      </c>
      <c r="C2250" s="125"/>
      <c r="D2250" s="125"/>
    </row>
    <row r="2251" spans="1:4" ht="12.75" customHeight="1">
      <c r="A2251" s="125" t="s">
        <v>4751</v>
      </c>
      <c r="B2251" s="125" t="s">
        <v>4752</v>
      </c>
      <c r="C2251" s="125"/>
      <c r="D2251" s="125"/>
    </row>
    <row r="2252" spans="1:4" ht="12.75" customHeight="1">
      <c r="A2252" s="125" t="s">
        <v>4753</v>
      </c>
      <c r="B2252" s="125" t="s">
        <v>4754</v>
      </c>
      <c r="C2252" s="125"/>
      <c r="D2252" s="125"/>
    </row>
    <row r="2253" spans="1:4" ht="12.75" customHeight="1">
      <c r="A2253" s="125" t="s">
        <v>4755</v>
      </c>
      <c r="B2253" s="125" t="s">
        <v>4756</v>
      </c>
      <c r="C2253" s="125"/>
      <c r="D2253" s="125"/>
    </row>
    <row r="2254" spans="1:4" ht="12.75" customHeight="1">
      <c r="A2254" s="125" t="s">
        <v>4757</v>
      </c>
      <c r="B2254" s="125" t="s">
        <v>4758</v>
      </c>
      <c r="C2254" s="125"/>
      <c r="D2254" s="125"/>
    </row>
    <row r="2255" spans="1:4" ht="12.75" customHeight="1">
      <c r="A2255" s="125" t="s">
        <v>4759</v>
      </c>
      <c r="B2255" s="125" t="s">
        <v>4760</v>
      </c>
      <c r="C2255" s="125"/>
      <c r="D2255" s="125"/>
    </row>
    <row r="2256" spans="1:4" ht="12.75" customHeight="1">
      <c r="A2256" s="125" t="s">
        <v>4761</v>
      </c>
      <c r="B2256" s="125" t="s">
        <v>4762</v>
      </c>
      <c r="C2256" s="125"/>
      <c r="D2256" s="125"/>
    </row>
    <row r="2257" spans="1:4" ht="12.75" customHeight="1">
      <c r="A2257" s="125" t="s">
        <v>4763</v>
      </c>
      <c r="B2257" s="125" t="s">
        <v>4764</v>
      </c>
      <c r="C2257" s="125"/>
      <c r="D2257" s="125"/>
    </row>
    <row r="2258" spans="1:4" ht="12.75" customHeight="1">
      <c r="A2258" s="125" t="s">
        <v>4765</v>
      </c>
      <c r="B2258" s="125" t="s">
        <v>4766</v>
      </c>
      <c r="C2258" s="125"/>
      <c r="D2258" s="125"/>
    </row>
    <row r="2259" spans="1:4" ht="12.75" customHeight="1">
      <c r="A2259" s="125" t="s">
        <v>4767</v>
      </c>
      <c r="B2259" s="125" t="s">
        <v>4768</v>
      </c>
      <c r="C2259" s="125"/>
      <c r="D2259" s="125"/>
    </row>
    <row r="2260" spans="1:4" ht="12.75" customHeight="1">
      <c r="A2260" s="125" t="s">
        <v>4769</v>
      </c>
      <c r="B2260" s="125" t="s">
        <v>4770</v>
      </c>
      <c r="C2260" s="125"/>
      <c r="D2260" s="125"/>
    </row>
    <row r="2261" spans="1:4" ht="12.75" customHeight="1">
      <c r="A2261" s="125" t="s">
        <v>4771</v>
      </c>
      <c r="B2261" s="125" t="s">
        <v>4772</v>
      </c>
      <c r="C2261" s="125"/>
      <c r="D2261" s="125"/>
    </row>
    <row r="2262" spans="1:4" ht="12.75" customHeight="1">
      <c r="A2262" s="125" t="s">
        <v>4773</v>
      </c>
      <c r="B2262" s="125" t="s">
        <v>4774</v>
      </c>
      <c r="C2262" s="125"/>
      <c r="D2262" s="125"/>
    </row>
    <row r="2263" spans="1:4" ht="12.75" customHeight="1">
      <c r="A2263" s="125" t="s">
        <v>4775</v>
      </c>
      <c r="B2263" s="125" t="s">
        <v>4776</v>
      </c>
      <c r="C2263" s="125"/>
      <c r="D2263" s="125"/>
    </row>
    <row r="2264" spans="1:4" ht="12.75" customHeight="1">
      <c r="A2264" s="125" t="s">
        <v>4777</v>
      </c>
      <c r="B2264" s="125" t="s">
        <v>4778</v>
      </c>
      <c r="C2264" s="125"/>
      <c r="D2264" s="125"/>
    </row>
    <row r="2265" spans="1:4" ht="12.75" customHeight="1">
      <c r="A2265" s="125" t="s">
        <v>4779</v>
      </c>
      <c r="B2265" s="125" t="s">
        <v>4780</v>
      </c>
      <c r="C2265" s="125"/>
      <c r="D2265" s="125"/>
    </row>
    <row r="2266" spans="1:4" ht="12.75" customHeight="1">
      <c r="A2266" s="125" t="s">
        <v>4781</v>
      </c>
      <c r="B2266" s="125" t="s">
        <v>4782</v>
      </c>
      <c r="C2266" s="125"/>
      <c r="D2266" s="125"/>
    </row>
    <row r="2267" spans="1:4" ht="12.75" customHeight="1">
      <c r="A2267" s="125" t="s">
        <v>4783</v>
      </c>
      <c r="B2267" s="125" t="s">
        <v>4784</v>
      </c>
      <c r="C2267" s="125"/>
      <c r="D2267" s="125"/>
    </row>
    <row r="2268" spans="1:4" ht="12.75" customHeight="1">
      <c r="A2268" s="125" t="s">
        <v>4785</v>
      </c>
      <c r="B2268" s="125" t="s">
        <v>4786</v>
      </c>
      <c r="C2268" s="125"/>
      <c r="D2268" s="125"/>
    </row>
    <row r="2269" spans="1:4" ht="12.75" customHeight="1">
      <c r="A2269" s="125" t="s">
        <v>4787</v>
      </c>
      <c r="B2269" s="125" t="s">
        <v>4788</v>
      </c>
      <c r="C2269" s="125"/>
      <c r="D2269" s="125"/>
    </row>
    <row r="2270" spans="1:4" ht="12.75" customHeight="1">
      <c r="A2270" s="125" t="s">
        <v>4789</v>
      </c>
      <c r="B2270" s="125" t="s">
        <v>4790</v>
      </c>
      <c r="C2270" s="125"/>
      <c r="D2270" s="125"/>
    </row>
    <row r="2271" spans="1:4" ht="12.75" customHeight="1">
      <c r="A2271" s="125" t="s">
        <v>4791</v>
      </c>
      <c r="B2271" s="125" t="s">
        <v>4792</v>
      </c>
      <c r="C2271" s="125"/>
      <c r="D2271" s="125"/>
    </row>
    <row r="2272" spans="1:4" ht="12.75" customHeight="1">
      <c r="A2272" s="125" t="s">
        <v>4793</v>
      </c>
      <c r="B2272" s="125" t="s">
        <v>4794</v>
      </c>
      <c r="C2272" s="125"/>
      <c r="D2272" s="125"/>
    </row>
    <row r="2273" spans="1:4" ht="12.75" customHeight="1">
      <c r="A2273" s="125" t="s">
        <v>4795</v>
      </c>
      <c r="B2273" s="125" t="s">
        <v>4796</v>
      </c>
      <c r="C2273" s="125"/>
      <c r="D2273" s="125"/>
    </row>
    <row r="2274" spans="1:4" ht="12.75" customHeight="1">
      <c r="A2274" s="125" t="s">
        <v>4797</v>
      </c>
      <c r="B2274" s="125" t="s">
        <v>4798</v>
      </c>
      <c r="C2274" s="125"/>
      <c r="D2274" s="125"/>
    </row>
    <row r="2275" spans="1:4" ht="12.75" customHeight="1">
      <c r="A2275" s="125" t="s">
        <v>4799</v>
      </c>
      <c r="B2275" s="125" t="s">
        <v>4800</v>
      </c>
      <c r="C2275" s="125"/>
      <c r="D2275" s="125"/>
    </row>
    <row r="2276" spans="1:4" ht="12.75" customHeight="1">
      <c r="A2276" s="125" t="s">
        <v>4801</v>
      </c>
      <c r="B2276" s="125" t="s">
        <v>4802</v>
      </c>
      <c r="C2276" s="125"/>
      <c r="D2276" s="125"/>
    </row>
    <row r="2277" spans="1:4" ht="12.75" customHeight="1">
      <c r="A2277" s="125" t="s">
        <v>4803</v>
      </c>
      <c r="B2277" s="125" t="s">
        <v>4804</v>
      </c>
      <c r="C2277" s="125"/>
      <c r="D2277" s="125"/>
    </row>
    <row r="2278" spans="1:4" ht="12.75" customHeight="1">
      <c r="A2278" s="125" t="s">
        <v>4805</v>
      </c>
      <c r="B2278" s="125" t="s">
        <v>4804</v>
      </c>
      <c r="C2278" s="125"/>
      <c r="D2278" s="125"/>
    </row>
    <row r="2279" spans="1:4" ht="12.75" customHeight="1">
      <c r="A2279" s="125" t="s">
        <v>4806</v>
      </c>
      <c r="B2279" s="125" t="s">
        <v>4804</v>
      </c>
      <c r="C2279" s="125"/>
      <c r="D2279" s="125"/>
    </row>
    <row r="2280" spans="1:4" ht="12.75" customHeight="1">
      <c r="A2280" s="125" t="s">
        <v>4807</v>
      </c>
      <c r="B2280" s="125" t="s">
        <v>4808</v>
      </c>
      <c r="C2280" s="125"/>
      <c r="D2280" s="125"/>
    </row>
    <row r="2281" spans="1:4" ht="12.75" customHeight="1">
      <c r="A2281" s="125" t="s">
        <v>4809</v>
      </c>
      <c r="B2281" s="125" t="s">
        <v>4810</v>
      </c>
      <c r="C2281" s="125"/>
      <c r="D2281" s="125"/>
    </row>
    <row r="2282" spans="1:4" ht="12.75" customHeight="1">
      <c r="A2282" s="125" t="s">
        <v>4811</v>
      </c>
      <c r="B2282" s="125" t="s">
        <v>4812</v>
      </c>
      <c r="C2282" s="125"/>
      <c r="D2282" s="125"/>
    </row>
    <row r="2283" spans="1:4" ht="12.75" customHeight="1">
      <c r="A2283" s="125" t="s">
        <v>4813</v>
      </c>
      <c r="B2283" s="125" t="s">
        <v>4814</v>
      </c>
      <c r="C2283" s="125"/>
      <c r="D2283" s="125"/>
    </row>
    <row r="2284" spans="1:4" ht="12.75" customHeight="1">
      <c r="A2284" s="125" t="s">
        <v>4815</v>
      </c>
      <c r="B2284" s="125" t="s">
        <v>4816</v>
      </c>
      <c r="C2284" s="125"/>
      <c r="D2284" s="125"/>
    </row>
    <row r="2285" spans="1:4" ht="12.75" customHeight="1">
      <c r="A2285" s="125" t="s">
        <v>4817</v>
      </c>
      <c r="B2285" s="125" t="s">
        <v>4818</v>
      </c>
      <c r="C2285" s="125"/>
      <c r="D2285" s="125"/>
    </row>
    <row r="2286" spans="1:4" ht="12.75" customHeight="1">
      <c r="A2286" s="125" t="s">
        <v>4819</v>
      </c>
      <c r="B2286" s="125" t="s">
        <v>4820</v>
      </c>
      <c r="C2286" s="125"/>
      <c r="D2286" s="125"/>
    </row>
    <row r="2287" spans="1:4" ht="12.75" customHeight="1">
      <c r="A2287" s="125" t="s">
        <v>4821</v>
      </c>
      <c r="B2287" s="125" t="s">
        <v>4822</v>
      </c>
      <c r="C2287" s="125"/>
      <c r="D2287" s="125"/>
    </row>
    <row r="2288" spans="1:4" ht="12.75" customHeight="1">
      <c r="A2288" s="125" t="s">
        <v>4823</v>
      </c>
      <c r="B2288" s="125" t="s">
        <v>4824</v>
      </c>
      <c r="C2288" s="125"/>
      <c r="D2288" s="125"/>
    </row>
    <row r="2289" spans="1:4" ht="12.75" customHeight="1">
      <c r="A2289" s="125" t="s">
        <v>4825</v>
      </c>
      <c r="B2289" s="125" t="s">
        <v>4826</v>
      </c>
      <c r="C2289" s="125"/>
      <c r="D2289" s="125"/>
    </row>
    <row r="2290" spans="1:4" ht="12.75" customHeight="1">
      <c r="A2290" s="125" t="s">
        <v>4827</v>
      </c>
      <c r="B2290" s="125" t="s">
        <v>4828</v>
      </c>
      <c r="C2290" s="125"/>
      <c r="D2290" s="125"/>
    </row>
    <row r="2291" spans="1:4" ht="12.75" customHeight="1">
      <c r="A2291" s="125" t="s">
        <v>4829</v>
      </c>
      <c r="B2291" s="125" t="s">
        <v>4830</v>
      </c>
      <c r="C2291" s="125"/>
      <c r="D2291" s="125"/>
    </row>
    <row r="2292" spans="1:4" ht="12.75" customHeight="1">
      <c r="A2292" s="125" t="s">
        <v>4831</v>
      </c>
      <c r="B2292" s="125" t="s">
        <v>4832</v>
      </c>
      <c r="C2292" s="125"/>
      <c r="D2292" s="125"/>
    </row>
    <row r="2293" spans="1:4" ht="12.75" customHeight="1">
      <c r="A2293" s="125" t="s">
        <v>4833</v>
      </c>
      <c r="B2293" s="125" t="s">
        <v>4834</v>
      </c>
      <c r="C2293" s="125"/>
      <c r="D2293" s="125"/>
    </row>
    <row r="2294" spans="1:4" ht="12.75" customHeight="1">
      <c r="A2294" s="125" t="s">
        <v>4835</v>
      </c>
      <c r="B2294" s="125" t="s">
        <v>4836</v>
      </c>
      <c r="C2294" s="125"/>
      <c r="D2294" s="125"/>
    </row>
    <row r="2295" spans="1:4" ht="12.75" customHeight="1">
      <c r="A2295" s="125" t="s">
        <v>4837</v>
      </c>
      <c r="B2295" s="125" t="s">
        <v>4838</v>
      </c>
      <c r="C2295" s="125"/>
      <c r="D2295" s="125"/>
    </row>
    <row r="2296" spans="1:4" ht="12.75" customHeight="1">
      <c r="A2296" s="125" t="s">
        <v>4839</v>
      </c>
      <c r="B2296" s="125" t="s">
        <v>4840</v>
      </c>
      <c r="C2296" s="125"/>
      <c r="D2296" s="125"/>
    </row>
    <row r="2297" spans="1:4" ht="12.75" customHeight="1">
      <c r="A2297" s="125" t="s">
        <v>4841</v>
      </c>
      <c r="B2297" s="125" t="s">
        <v>4842</v>
      </c>
      <c r="C2297" s="125"/>
      <c r="D2297" s="125"/>
    </row>
    <row r="2298" spans="1:4" ht="12.75" customHeight="1">
      <c r="A2298" s="125" t="s">
        <v>4843</v>
      </c>
      <c r="B2298" s="125" t="s">
        <v>4844</v>
      </c>
      <c r="C2298" s="125"/>
      <c r="D2298" s="125"/>
    </row>
    <row r="2299" spans="1:4" ht="12.75" customHeight="1">
      <c r="A2299" s="125" t="s">
        <v>4845</v>
      </c>
      <c r="B2299" s="125" t="s">
        <v>4846</v>
      </c>
      <c r="C2299" s="125"/>
      <c r="D2299" s="125"/>
    </row>
    <row r="2300" spans="1:4" ht="12.75" customHeight="1">
      <c r="A2300" s="125" t="s">
        <v>4847</v>
      </c>
      <c r="B2300" s="125" t="s">
        <v>4848</v>
      </c>
      <c r="C2300" s="125"/>
      <c r="D2300" s="125"/>
    </row>
    <row r="2301" spans="1:4" ht="12.75" customHeight="1">
      <c r="A2301" s="125" t="s">
        <v>4849</v>
      </c>
      <c r="B2301" s="125" t="s">
        <v>4850</v>
      </c>
      <c r="C2301" s="125"/>
      <c r="D2301" s="125"/>
    </row>
    <row r="2302" spans="1:4" ht="12.75" customHeight="1">
      <c r="A2302" s="125" t="s">
        <v>4851</v>
      </c>
      <c r="B2302" s="125" t="s">
        <v>4852</v>
      </c>
      <c r="C2302" s="125"/>
      <c r="D2302" s="125"/>
    </row>
    <row r="2303" spans="1:4" ht="12.75" customHeight="1">
      <c r="A2303" s="125" t="s">
        <v>4853</v>
      </c>
      <c r="B2303" s="125" t="s">
        <v>4854</v>
      </c>
      <c r="C2303" s="125"/>
      <c r="D2303" s="125"/>
    </row>
    <row r="2304" spans="1:4" ht="12.75" customHeight="1">
      <c r="A2304" s="125" t="s">
        <v>4855</v>
      </c>
      <c r="B2304" s="125" t="s">
        <v>4856</v>
      </c>
      <c r="C2304" s="125"/>
      <c r="D2304" s="125"/>
    </row>
    <row r="2305" spans="1:4" ht="12.75" customHeight="1">
      <c r="A2305" s="125" t="s">
        <v>4857</v>
      </c>
      <c r="B2305" s="125" t="s">
        <v>4858</v>
      </c>
      <c r="C2305" s="125"/>
      <c r="D2305" s="125"/>
    </row>
    <row r="2306" spans="1:4" ht="12.75" customHeight="1">
      <c r="A2306" s="125" t="s">
        <v>4859</v>
      </c>
      <c r="B2306" s="125" t="s">
        <v>28617</v>
      </c>
      <c r="C2306" s="125"/>
      <c r="D2306" s="125"/>
    </row>
    <row r="2307" spans="1:4" ht="12.75" customHeight="1">
      <c r="A2307" s="125" t="s">
        <v>4860</v>
      </c>
      <c r="B2307" s="125" t="s">
        <v>28618</v>
      </c>
      <c r="C2307" s="125"/>
      <c r="D2307" s="125"/>
    </row>
    <row r="2308" spans="1:4" ht="12.75" customHeight="1">
      <c r="A2308" s="125" t="s">
        <v>4861</v>
      </c>
      <c r="B2308" s="125" t="s">
        <v>28619</v>
      </c>
      <c r="C2308" s="125"/>
      <c r="D2308" s="125"/>
    </row>
    <row r="2309" spans="1:4" ht="12.75" customHeight="1">
      <c r="A2309" s="125" t="s">
        <v>4862</v>
      </c>
      <c r="B2309" s="125" t="s">
        <v>4863</v>
      </c>
      <c r="C2309" s="125"/>
      <c r="D2309" s="125"/>
    </row>
    <row r="2310" spans="1:4" ht="12.75" customHeight="1">
      <c r="A2310" s="125" t="s">
        <v>4864</v>
      </c>
      <c r="B2310" s="125" t="s">
        <v>4865</v>
      </c>
      <c r="C2310" s="125"/>
      <c r="D2310" s="125"/>
    </row>
    <row r="2311" spans="1:4" ht="12.75" customHeight="1">
      <c r="A2311" s="125" t="s">
        <v>4866</v>
      </c>
      <c r="B2311" s="125" t="s">
        <v>4867</v>
      </c>
      <c r="C2311" s="125"/>
      <c r="D2311" s="125"/>
    </row>
    <row r="2312" spans="1:4" ht="12.75" customHeight="1">
      <c r="A2312" s="125" t="s">
        <v>4868</v>
      </c>
      <c r="B2312" s="125" t="s">
        <v>4869</v>
      </c>
      <c r="C2312" s="125"/>
      <c r="D2312" s="125"/>
    </row>
    <row r="2313" spans="1:4" ht="12.75" customHeight="1">
      <c r="A2313" s="125" t="s">
        <v>4870</v>
      </c>
      <c r="B2313" s="125" t="s">
        <v>4871</v>
      </c>
      <c r="C2313" s="125"/>
      <c r="D2313" s="125"/>
    </row>
    <row r="2314" spans="1:4" ht="12.75" customHeight="1">
      <c r="A2314" s="125" t="s">
        <v>4872</v>
      </c>
      <c r="B2314" s="125" t="s">
        <v>4873</v>
      </c>
      <c r="C2314" s="125"/>
      <c r="D2314" s="125"/>
    </row>
    <row r="2315" spans="1:4" ht="12.75" customHeight="1">
      <c r="A2315" s="125" t="s">
        <v>4874</v>
      </c>
      <c r="B2315" s="125" t="s">
        <v>4875</v>
      </c>
      <c r="C2315" s="125"/>
      <c r="D2315" s="125"/>
    </row>
    <row r="2316" spans="1:4" ht="12.75" customHeight="1">
      <c r="A2316" s="125" t="s">
        <v>4876</v>
      </c>
      <c r="B2316" s="125" t="s">
        <v>4877</v>
      </c>
      <c r="C2316" s="125"/>
      <c r="D2316" s="125"/>
    </row>
    <row r="2317" spans="1:4" ht="12.75" customHeight="1">
      <c r="A2317" s="125" t="s">
        <v>4878</v>
      </c>
      <c r="B2317" s="125" t="s">
        <v>4879</v>
      </c>
      <c r="C2317" s="125"/>
      <c r="D2317" s="125"/>
    </row>
    <row r="2318" spans="1:4" ht="12.75" customHeight="1">
      <c r="A2318" s="125" t="s">
        <v>4880</v>
      </c>
      <c r="B2318" s="125" t="s">
        <v>4881</v>
      </c>
      <c r="C2318" s="125"/>
      <c r="D2318" s="125"/>
    </row>
    <row r="2319" spans="1:4" ht="12.75" customHeight="1">
      <c r="A2319" s="125" t="s">
        <v>4882</v>
      </c>
      <c r="B2319" s="125" t="s">
        <v>4883</v>
      </c>
      <c r="C2319" s="125"/>
      <c r="D2319" s="125"/>
    </row>
    <row r="2320" spans="1:4" ht="12.75" customHeight="1">
      <c r="A2320" s="125" t="s">
        <v>4884</v>
      </c>
      <c r="B2320" s="125" t="s">
        <v>4885</v>
      </c>
      <c r="C2320" s="125"/>
      <c r="D2320" s="125"/>
    </row>
    <row r="2321" spans="1:4" ht="12.75" customHeight="1">
      <c r="A2321" s="125" t="s">
        <v>4886</v>
      </c>
      <c r="B2321" s="125" t="s">
        <v>4887</v>
      </c>
      <c r="C2321" s="125"/>
      <c r="D2321" s="125"/>
    </row>
    <row r="2322" spans="1:4" ht="12.75" customHeight="1">
      <c r="A2322" s="125" t="s">
        <v>4888</v>
      </c>
      <c r="B2322" s="125" t="s">
        <v>4889</v>
      </c>
      <c r="C2322" s="125"/>
      <c r="D2322" s="125"/>
    </row>
    <row r="2323" spans="1:4" ht="12.75" customHeight="1">
      <c r="A2323" s="125" t="s">
        <v>4890</v>
      </c>
      <c r="B2323" s="125" t="s">
        <v>4891</v>
      </c>
      <c r="C2323" s="125"/>
      <c r="D2323" s="125"/>
    </row>
    <row r="2324" spans="1:4" ht="12.75" customHeight="1">
      <c r="A2324" s="125" t="s">
        <v>4892</v>
      </c>
      <c r="B2324" s="125" t="s">
        <v>4893</v>
      </c>
      <c r="C2324" s="125"/>
      <c r="D2324" s="125"/>
    </row>
    <row r="2325" spans="1:4" ht="12.75" customHeight="1">
      <c r="A2325" s="125" t="s">
        <v>4894</v>
      </c>
      <c r="B2325" s="125" t="s">
        <v>4895</v>
      </c>
      <c r="C2325" s="125"/>
      <c r="D2325" s="125"/>
    </row>
    <row r="2326" spans="1:4" ht="12.75" customHeight="1">
      <c r="A2326" s="125" t="s">
        <v>4896</v>
      </c>
      <c r="B2326" s="125" t="s">
        <v>4897</v>
      </c>
      <c r="C2326" s="125"/>
      <c r="D2326" s="125"/>
    </row>
    <row r="2327" spans="1:4" ht="12.75" customHeight="1">
      <c r="A2327" s="125" t="s">
        <v>4898</v>
      </c>
      <c r="B2327" s="125" t="s">
        <v>4899</v>
      </c>
      <c r="C2327" s="125"/>
      <c r="D2327" s="125"/>
    </row>
    <row r="2328" spans="1:4" ht="12.75" customHeight="1">
      <c r="A2328" s="125" t="s">
        <v>4900</v>
      </c>
      <c r="B2328" s="125" t="s">
        <v>4901</v>
      </c>
      <c r="C2328" s="125"/>
      <c r="D2328" s="125"/>
    </row>
    <row r="2329" spans="1:4" ht="12.75" customHeight="1">
      <c r="A2329" s="125" t="s">
        <v>4902</v>
      </c>
      <c r="B2329" s="125" t="s">
        <v>4903</v>
      </c>
      <c r="C2329" s="125"/>
      <c r="D2329" s="125"/>
    </row>
    <row r="2330" spans="1:4" ht="12.75" customHeight="1">
      <c r="A2330" s="125" t="s">
        <v>4904</v>
      </c>
      <c r="B2330" s="125" t="s">
        <v>4905</v>
      </c>
      <c r="C2330" s="125"/>
      <c r="D2330" s="125"/>
    </row>
    <row r="2331" spans="1:4" ht="12.75" customHeight="1">
      <c r="A2331" s="125" t="s">
        <v>4906</v>
      </c>
      <c r="B2331" s="125" t="s">
        <v>4907</v>
      </c>
      <c r="C2331" s="125"/>
      <c r="D2331" s="125"/>
    </row>
    <row r="2332" spans="1:4" ht="12.75" customHeight="1">
      <c r="A2332" s="125" t="s">
        <v>4908</v>
      </c>
      <c r="B2332" s="125" t="s">
        <v>4909</v>
      </c>
      <c r="C2332" s="125"/>
      <c r="D2332" s="125"/>
    </row>
    <row r="2333" spans="1:4" ht="12.75" customHeight="1">
      <c r="A2333" s="125" t="s">
        <v>4910</v>
      </c>
      <c r="B2333" s="125" t="s">
        <v>4911</v>
      </c>
      <c r="C2333" s="125"/>
      <c r="D2333" s="125"/>
    </row>
    <row r="2334" spans="1:4" ht="12.75" customHeight="1">
      <c r="A2334" s="125" t="s">
        <v>4912</v>
      </c>
      <c r="B2334" s="125" t="s">
        <v>4913</v>
      </c>
      <c r="C2334" s="125"/>
      <c r="D2334" s="125"/>
    </row>
    <row r="2335" spans="1:4" ht="12.75" customHeight="1">
      <c r="A2335" s="125" t="s">
        <v>4914</v>
      </c>
      <c r="B2335" s="125" t="s">
        <v>4915</v>
      </c>
      <c r="C2335" s="125"/>
      <c r="D2335" s="125"/>
    </row>
    <row r="2336" spans="1:4" ht="12.75" customHeight="1">
      <c r="A2336" s="125" t="s">
        <v>4916</v>
      </c>
      <c r="B2336" s="125" t="s">
        <v>4917</v>
      </c>
      <c r="C2336" s="125"/>
      <c r="D2336" s="125"/>
    </row>
    <row r="2337" spans="1:4" ht="12.75" customHeight="1">
      <c r="A2337" s="125" t="s">
        <v>4918</v>
      </c>
      <c r="B2337" s="125" t="s">
        <v>4919</v>
      </c>
      <c r="C2337" s="125"/>
      <c r="D2337" s="125"/>
    </row>
    <row r="2338" spans="1:4" ht="12.75" customHeight="1">
      <c r="A2338" s="125" t="s">
        <v>4920</v>
      </c>
      <c r="B2338" s="125" t="s">
        <v>4921</v>
      </c>
      <c r="C2338" s="125"/>
      <c r="D2338" s="125"/>
    </row>
    <row r="2339" spans="1:4" ht="12.75" customHeight="1">
      <c r="A2339" s="125" t="s">
        <v>4922</v>
      </c>
      <c r="B2339" s="125" t="s">
        <v>4923</v>
      </c>
      <c r="C2339" s="125"/>
      <c r="D2339" s="125"/>
    </row>
    <row r="2340" spans="1:4" ht="12.75" customHeight="1">
      <c r="A2340" s="125" t="s">
        <v>4924</v>
      </c>
      <c r="B2340" s="125" t="s">
        <v>4925</v>
      </c>
      <c r="C2340" s="125"/>
      <c r="D2340" s="125"/>
    </row>
    <row r="2341" spans="1:4" ht="12.75" customHeight="1">
      <c r="A2341" s="125" t="s">
        <v>4926</v>
      </c>
      <c r="B2341" s="125" t="s">
        <v>4927</v>
      </c>
      <c r="C2341" s="125"/>
      <c r="D2341" s="125"/>
    </row>
    <row r="2342" spans="1:4" ht="12.75" customHeight="1">
      <c r="A2342" s="125" t="s">
        <v>4928</v>
      </c>
      <c r="B2342" s="125" t="s">
        <v>4929</v>
      </c>
      <c r="C2342" s="125"/>
      <c r="D2342" s="125"/>
    </row>
    <row r="2343" spans="1:4" ht="12.75" customHeight="1">
      <c r="A2343" s="125" t="s">
        <v>4930</v>
      </c>
      <c r="B2343" s="125" t="s">
        <v>4931</v>
      </c>
      <c r="C2343" s="125"/>
      <c r="D2343" s="125"/>
    </row>
    <row r="2344" spans="1:4" ht="12.75" customHeight="1">
      <c r="A2344" s="125" t="s">
        <v>4932</v>
      </c>
      <c r="B2344" s="125" t="s">
        <v>4933</v>
      </c>
      <c r="C2344" s="125"/>
      <c r="D2344" s="125"/>
    </row>
    <row r="2345" spans="1:4" ht="12.75" customHeight="1">
      <c r="A2345" s="125" t="s">
        <v>4934</v>
      </c>
      <c r="B2345" s="125" t="s">
        <v>4935</v>
      </c>
      <c r="C2345" s="125"/>
      <c r="D2345" s="125"/>
    </row>
    <row r="2346" spans="1:4" ht="12.75" customHeight="1">
      <c r="A2346" s="125" t="s">
        <v>4936</v>
      </c>
      <c r="B2346" s="125" t="s">
        <v>4937</v>
      </c>
      <c r="C2346" s="125"/>
      <c r="D2346" s="125"/>
    </row>
    <row r="2347" spans="1:4" ht="12.75" customHeight="1">
      <c r="A2347" s="125" t="s">
        <v>4938</v>
      </c>
      <c r="B2347" s="125" t="s">
        <v>4939</v>
      </c>
      <c r="C2347" s="125"/>
      <c r="D2347" s="125"/>
    </row>
    <row r="2348" spans="1:4" ht="12.75" customHeight="1">
      <c r="A2348" s="125" t="s">
        <v>4938</v>
      </c>
      <c r="B2348" s="125" t="s">
        <v>4939</v>
      </c>
      <c r="C2348" s="125"/>
      <c r="D2348" s="125"/>
    </row>
    <row r="2349" spans="1:4" ht="12.75" customHeight="1">
      <c r="A2349" s="125" t="s">
        <v>4940</v>
      </c>
      <c r="B2349" s="125" t="s">
        <v>4941</v>
      </c>
      <c r="C2349" s="125"/>
      <c r="D2349" s="125"/>
    </row>
    <row r="2350" spans="1:4" ht="12.75" customHeight="1">
      <c r="A2350" s="125" t="s">
        <v>4942</v>
      </c>
      <c r="B2350" s="125" t="s">
        <v>4943</v>
      </c>
      <c r="C2350" s="125"/>
      <c r="D2350" s="125"/>
    </row>
    <row r="2351" spans="1:4" ht="12.75" customHeight="1">
      <c r="A2351" s="125" t="s">
        <v>4944</v>
      </c>
      <c r="B2351" s="125" t="s">
        <v>4945</v>
      </c>
      <c r="C2351" s="125"/>
      <c r="D2351" s="125"/>
    </row>
    <row r="2352" spans="1:4" ht="12.75" customHeight="1">
      <c r="A2352" s="125" t="s">
        <v>4946</v>
      </c>
      <c r="B2352" s="125" t="s">
        <v>4947</v>
      </c>
      <c r="C2352" s="125"/>
      <c r="D2352" s="125"/>
    </row>
    <row r="2353" spans="1:4" ht="12.75" customHeight="1">
      <c r="A2353" s="125" t="s">
        <v>4948</v>
      </c>
      <c r="B2353" s="125" t="s">
        <v>4949</v>
      </c>
      <c r="C2353" s="125"/>
      <c r="D2353" s="125"/>
    </row>
    <row r="2354" spans="1:4" ht="12.75" customHeight="1">
      <c r="A2354" s="125" t="s">
        <v>4950</v>
      </c>
      <c r="B2354" s="125" t="s">
        <v>4951</v>
      </c>
      <c r="C2354" s="125"/>
      <c r="D2354" s="125"/>
    </row>
    <row r="2355" spans="1:4" ht="12.75" customHeight="1">
      <c r="A2355" s="125" t="s">
        <v>4952</v>
      </c>
      <c r="B2355" s="125" t="s">
        <v>4953</v>
      </c>
      <c r="C2355" s="125"/>
      <c r="D2355" s="125"/>
    </row>
    <row r="2356" spans="1:4" ht="12.75" customHeight="1">
      <c r="A2356" s="125" t="s">
        <v>4954</v>
      </c>
      <c r="B2356" s="125" t="s">
        <v>4955</v>
      </c>
      <c r="C2356" s="125"/>
      <c r="D2356" s="125"/>
    </row>
    <row r="2357" spans="1:4" ht="12.75" customHeight="1">
      <c r="A2357" s="125" t="s">
        <v>4956</v>
      </c>
      <c r="B2357" s="125" t="s">
        <v>4957</v>
      </c>
      <c r="C2357" s="125"/>
      <c r="D2357" s="125"/>
    </row>
    <row r="2358" spans="1:4" ht="12.75" customHeight="1">
      <c r="A2358" s="125" t="s">
        <v>4958</v>
      </c>
      <c r="B2358" s="125" t="s">
        <v>4959</v>
      </c>
      <c r="C2358" s="125"/>
      <c r="D2358" s="125"/>
    </row>
    <row r="2359" spans="1:4" ht="12.75" customHeight="1">
      <c r="A2359" s="125" t="s">
        <v>4960</v>
      </c>
      <c r="B2359" s="125" t="s">
        <v>4961</v>
      </c>
      <c r="C2359" s="125"/>
      <c r="D2359" s="125"/>
    </row>
    <row r="2360" spans="1:4" ht="12.75" customHeight="1">
      <c r="A2360" s="125" t="s">
        <v>4962</v>
      </c>
      <c r="B2360" s="125" t="s">
        <v>4963</v>
      </c>
      <c r="C2360" s="125"/>
      <c r="D2360" s="125"/>
    </row>
    <row r="2361" spans="1:4" ht="12.75" customHeight="1">
      <c r="A2361" s="125" t="s">
        <v>4964</v>
      </c>
      <c r="B2361" s="125" t="s">
        <v>4965</v>
      </c>
      <c r="C2361" s="125"/>
      <c r="D2361" s="125"/>
    </row>
    <row r="2362" spans="1:4" ht="12.75" customHeight="1">
      <c r="A2362" s="125" t="s">
        <v>4966</v>
      </c>
      <c r="B2362" s="125" t="s">
        <v>4967</v>
      </c>
      <c r="C2362" s="125"/>
      <c r="D2362" s="125"/>
    </row>
    <row r="2363" spans="1:4" ht="12.75" customHeight="1">
      <c r="A2363" s="125" t="s">
        <v>4968</v>
      </c>
      <c r="B2363" s="125" t="s">
        <v>4969</v>
      </c>
      <c r="C2363" s="125"/>
      <c r="D2363" s="125"/>
    </row>
    <row r="2364" spans="1:4" ht="12.75" customHeight="1">
      <c r="A2364" s="125" t="s">
        <v>4970</v>
      </c>
      <c r="B2364" s="125" t="s">
        <v>4971</v>
      </c>
      <c r="C2364" s="125"/>
      <c r="D2364" s="125"/>
    </row>
    <row r="2365" spans="1:4" ht="12.75" customHeight="1">
      <c r="A2365" s="125" t="s">
        <v>4972</v>
      </c>
      <c r="B2365" s="125" t="s">
        <v>4973</v>
      </c>
      <c r="C2365" s="125"/>
      <c r="D2365" s="125"/>
    </row>
    <row r="2366" spans="1:4" ht="12.75" customHeight="1">
      <c r="A2366" s="125" t="s">
        <v>4974</v>
      </c>
      <c r="B2366" s="125" t="s">
        <v>4975</v>
      </c>
      <c r="C2366" s="125"/>
      <c r="D2366" s="125"/>
    </row>
    <row r="2367" spans="1:4" ht="12.75" customHeight="1">
      <c r="A2367" s="125" t="s">
        <v>4976</v>
      </c>
      <c r="B2367" s="125" t="s">
        <v>4977</v>
      </c>
      <c r="C2367" s="125"/>
      <c r="D2367" s="125"/>
    </row>
    <row r="2368" spans="1:4" ht="12.75" customHeight="1">
      <c r="A2368" s="125" t="s">
        <v>4978</v>
      </c>
      <c r="B2368" s="125" t="s">
        <v>4979</v>
      </c>
      <c r="C2368" s="125"/>
      <c r="D2368" s="125"/>
    </row>
    <row r="2369" spans="1:4" ht="12.75" customHeight="1">
      <c r="A2369" s="125" t="s">
        <v>4980</v>
      </c>
      <c r="B2369" s="125" t="s">
        <v>4981</v>
      </c>
      <c r="C2369" s="125"/>
      <c r="D2369" s="125"/>
    </row>
    <row r="2370" spans="1:4" ht="12.75" customHeight="1">
      <c r="A2370" s="125" t="s">
        <v>4982</v>
      </c>
      <c r="B2370" s="125" t="s">
        <v>4983</v>
      </c>
      <c r="C2370" s="125"/>
      <c r="D2370" s="125"/>
    </row>
    <row r="2371" spans="1:4" ht="12.75" customHeight="1">
      <c r="A2371" s="125" t="s">
        <v>4984</v>
      </c>
      <c r="B2371" s="125" t="s">
        <v>4985</v>
      </c>
      <c r="C2371" s="125"/>
      <c r="D2371" s="125"/>
    </row>
    <row r="2372" spans="1:4" ht="12.75" customHeight="1">
      <c r="A2372" s="125" t="s">
        <v>4986</v>
      </c>
      <c r="B2372" s="125" t="s">
        <v>4987</v>
      </c>
      <c r="C2372" s="125"/>
      <c r="D2372" s="125"/>
    </row>
    <row r="2373" spans="1:4" ht="12.75" customHeight="1">
      <c r="A2373" s="125" t="s">
        <v>4988</v>
      </c>
      <c r="B2373" s="125" t="s">
        <v>4989</v>
      </c>
      <c r="C2373" s="125"/>
      <c r="D2373" s="125"/>
    </row>
    <row r="2374" spans="1:4" ht="12.75" customHeight="1">
      <c r="A2374" s="125" t="s">
        <v>4990</v>
      </c>
      <c r="B2374" s="125" t="s">
        <v>4991</v>
      </c>
      <c r="C2374" s="125"/>
      <c r="D2374" s="125"/>
    </row>
    <row r="2375" spans="1:4" ht="12.75" customHeight="1">
      <c r="A2375" s="125" t="s">
        <v>4992</v>
      </c>
      <c r="B2375" s="125" t="s">
        <v>4993</v>
      </c>
      <c r="C2375" s="125"/>
      <c r="D2375" s="125"/>
    </row>
    <row r="2376" spans="1:4" ht="12.75" customHeight="1">
      <c r="A2376" s="125" t="s">
        <v>4994</v>
      </c>
      <c r="B2376" s="125" t="s">
        <v>4995</v>
      </c>
      <c r="C2376" s="125"/>
      <c r="D2376" s="125"/>
    </row>
    <row r="2377" spans="1:4" ht="12.75" customHeight="1">
      <c r="A2377" s="125" t="s">
        <v>4996</v>
      </c>
      <c r="B2377" s="125" t="s">
        <v>4997</v>
      </c>
      <c r="C2377" s="125"/>
      <c r="D2377" s="125"/>
    </row>
    <row r="2378" spans="1:4" ht="12.75" customHeight="1">
      <c r="A2378" s="125" t="s">
        <v>4998</v>
      </c>
      <c r="B2378" s="125" t="s">
        <v>4999</v>
      </c>
      <c r="C2378" s="125"/>
      <c r="D2378" s="125"/>
    </row>
    <row r="2379" spans="1:4" ht="12.75" customHeight="1">
      <c r="A2379" s="125" t="s">
        <v>5000</v>
      </c>
      <c r="B2379" s="125" t="s">
        <v>5001</v>
      </c>
      <c r="C2379" s="125"/>
      <c r="D2379" s="125"/>
    </row>
    <row r="2380" spans="1:4" ht="12.75" customHeight="1">
      <c r="A2380" s="125" t="s">
        <v>5002</v>
      </c>
      <c r="B2380" s="125" t="s">
        <v>5003</v>
      </c>
      <c r="C2380" s="125"/>
      <c r="D2380" s="125"/>
    </row>
    <row r="2381" spans="1:4" ht="12.75" customHeight="1">
      <c r="A2381" s="125" t="s">
        <v>5004</v>
      </c>
      <c r="B2381" s="125" t="s">
        <v>5005</v>
      </c>
      <c r="C2381" s="125"/>
      <c r="D2381" s="125"/>
    </row>
    <row r="2382" spans="1:4" ht="12.75" customHeight="1">
      <c r="A2382" s="125" t="s">
        <v>5006</v>
      </c>
      <c r="B2382" s="125" t="s">
        <v>5007</v>
      </c>
      <c r="C2382" s="125"/>
      <c r="D2382" s="125"/>
    </row>
    <row r="2383" spans="1:4" ht="12.75" customHeight="1">
      <c r="A2383" s="125" t="s">
        <v>5008</v>
      </c>
      <c r="B2383" s="125" t="s">
        <v>5009</v>
      </c>
      <c r="C2383" s="125"/>
      <c r="D2383" s="125"/>
    </row>
    <row r="2384" spans="1:4" ht="12.75" customHeight="1">
      <c r="A2384" s="125" t="s">
        <v>5010</v>
      </c>
      <c r="B2384" s="125" t="s">
        <v>5011</v>
      </c>
      <c r="C2384" s="125"/>
      <c r="D2384" s="125"/>
    </row>
    <row r="2385" spans="1:4" ht="12.75" customHeight="1">
      <c r="A2385" s="125" t="s">
        <v>5012</v>
      </c>
      <c r="B2385" s="125" t="s">
        <v>5013</v>
      </c>
      <c r="C2385" s="125"/>
      <c r="D2385" s="125"/>
    </row>
    <row r="2386" spans="1:4" ht="12.75" customHeight="1">
      <c r="A2386" s="125" t="s">
        <v>5014</v>
      </c>
      <c r="B2386" s="125" t="s">
        <v>5015</v>
      </c>
      <c r="C2386" s="125"/>
      <c r="D2386" s="125"/>
    </row>
    <row r="2387" spans="1:4" ht="12.75" customHeight="1">
      <c r="A2387" s="125" t="s">
        <v>5016</v>
      </c>
      <c r="B2387" s="125" t="s">
        <v>5017</v>
      </c>
      <c r="C2387" s="125"/>
      <c r="D2387" s="125"/>
    </row>
    <row r="2388" spans="1:4" ht="12.75" customHeight="1">
      <c r="A2388" s="125" t="s">
        <v>5018</v>
      </c>
      <c r="B2388" s="125" t="s">
        <v>5019</v>
      </c>
      <c r="C2388" s="125"/>
      <c r="D2388" s="125"/>
    </row>
    <row r="2389" spans="1:4" ht="12.75" customHeight="1">
      <c r="A2389" s="125" t="s">
        <v>5020</v>
      </c>
      <c r="B2389" s="125" t="s">
        <v>4202</v>
      </c>
      <c r="C2389" s="125"/>
      <c r="D2389" s="125"/>
    </row>
    <row r="2390" spans="1:4" ht="12.75" customHeight="1">
      <c r="A2390" s="125" t="s">
        <v>5021</v>
      </c>
      <c r="B2390" s="125" t="s">
        <v>5022</v>
      </c>
      <c r="C2390" s="125"/>
      <c r="D2390" s="125"/>
    </row>
    <row r="2391" spans="1:4" ht="12.75" customHeight="1">
      <c r="A2391" s="125" t="s">
        <v>5023</v>
      </c>
      <c r="B2391" s="125" t="s">
        <v>5024</v>
      </c>
      <c r="C2391" s="125"/>
      <c r="D2391" s="125"/>
    </row>
    <row r="2392" spans="1:4" ht="12.75" customHeight="1">
      <c r="A2392" s="125" t="s">
        <v>5025</v>
      </c>
      <c r="B2392" s="125" t="s">
        <v>5026</v>
      </c>
      <c r="C2392" s="125"/>
      <c r="D2392" s="125"/>
    </row>
    <row r="2393" spans="1:4" ht="12.75" customHeight="1">
      <c r="A2393" s="125" t="s">
        <v>5027</v>
      </c>
      <c r="B2393" s="125" t="s">
        <v>5028</v>
      </c>
      <c r="C2393" s="125"/>
      <c r="D2393" s="125"/>
    </row>
    <row r="2394" spans="1:4" ht="12.75" customHeight="1">
      <c r="A2394" s="125" t="s">
        <v>5029</v>
      </c>
      <c r="B2394" s="125" t="s">
        <v>761</v>
      </c>
      <c r="C2394" s="125"/>
      <c r="D2394" s="125"/>
    </row>
    <row r="2395" spans="1:4" ht="12.75" customHeight="1">
      <c r="A2395" s="125" t="s">
        <v>5030</v>
      </c>
      <c r="B2395" s="125" t="s">
        <v>5031</v>
      </c>
      <c r="C2395" s="125"/>
      <c r="D2395" s="125"/>
    </row>
    <row r="2396" spans="1:4" ht="12.75" customHeight="1">
      <c r="A2396" s="125" t="s">
        <v>5032</v>
      </c>
      <c r="B2396" s="125" t="s">
        <v>5033</v>
      </c>
      <c r="C2396" s="125"/>
      <c r="D2396" s="125"/>
    </row>
    <row r="2397" spans="1:4" ht="12.75" customHeight="1">
      <c r="A2397" s="125" t="s">
        <v>5034</v>
      </c>
      <c r="B2397" s="125" t="s">
        <v>5035</v>
      </c>
      <c r="C2397" s="125"/>
      <c r="D2397" s="125"/>
    </row>
    <row r="2398" spans="1:4" ht="12.75" customHeight="1">
      <c r="A2398" s="125" t="s">
        <v>5036</v>
      </c>
      <c r="B2398" s="125" t="s">
        <v>5037</v>
      </c>
      <c r="C2398" s="125"/>
      <c r="D2398" s="125"/>
    </row>
    <row r="2399" spans="1:4" ht="12.75" customHeight="1">
      <c r="A2399" s="125" t="s">
        <v>5038</v>
      </c>
      <c r="B2399" s="125" t="s">
        <v>5039</v>
      </c>
      <c r="C2399" s="125"/>
      <c r="D2399" s="125"/>
    </row>
    <row r="2400" spans="1:4" ht="12.75" customHeight="1">
      <c r="A2400" s="125" t="s">
        <v>5040</v>
      </c>
      <c r="B2400" s="125" t="s">
        <v>5041</v>
      </c>
      <c r="C2400" s="125"/>
      <c r="D2400" s="125"/>
    </row>
    <row r="2401" spans="1:4" ht="12.75" customHeight="1">
      <c r="A2401" s="125" t="s">
        <v>5042</v>
      </c>
      <c r="B2401" s="125" t="s">
        <v>5043</v>
      </c>
      <c r="C2401" s="125"/>
      <c r="D2401" s="125"/>
    </row>
    <row r="2402" spans="1:4" ht="12.75" customHeight="1">
      <c r="A2402" s="125" t="s">
        <v>5044</v>
      </c>
      <c r="B2402" s="125" t="s">
        <v>5045</v>
      </c>
      <c r="C2402" s="125"/>
      <c r="D2402" s="125"/>
    </row>
    <row r="2403" spans="1:4" ht="12.75" customHeight="1">
      <c r="A2403" s="125" t="s">
        <v>5046</v>
      </c>
      <c r="B2403" s="125" t="s">
        <v>5047</v>
      </c>
      <c r="C2403" s="125"/>
      <c r="D2403" s="125"/>
    </row>
    <row r="2404" spans="1:4" ht="12.75" customHeight="1">
      <c r="A2404" s="125" t="s">
        <v>5048</v>
      </c>
      <c r="B2404" s="125" t="s">
        <v>5049</v>
      </c>
      <c r="C2404" s="125"/>
      <c r="D2404" s="125"/>
    </row>
    <row r="2405" spans="1:4" ht="12.75" customHeight="1">
      <c r="A2405" s="125" t="s">
        <v>5050</v>
      </c>
      <c r="B2405" s="125" t="s">
        <v>204</v>
      </c>
      <c r="C2405" s="125"/>
      <c r="D2405" s="125"/>
    </row>
    <row r="2406" spans="1:4" ht="12.75" customHeight="1">
      <c r="A2406" s="125" t="s">
        <v>26968</v>
      </c>
      <c r="B2406" s="125" t="s">
        <v>26969</v>
      </c>
      <c r="C2406" s="125"/>
      <c r="D2406" s="125"/>
    </row>
    <row r="2407" spans="1:4" ht="12.75" customHeight="1">
      <c r="A2407" s="125" t="s">
        <v>26970</v>
      </c>
      <c r="B2407" s="125" t="s">
        <v>26971</v>
      </c>
      <c r="C2407" s="125"/>
      <c r="D2407" s="125"/>
    </row>
    <row r="2408" spans="1:4" ht="12.75" customHeight="1">
      <c r="A2408" s="125" t="s">
        <v>26972</v>
      </c>
      <c r="B2408" s="125" t="s">
        <v>26973</v>
      </c>
      <c r="C2408" s="125"/>
      <c r="D2408" s="125"/>
    </row>
    <row r="2409" spans="1:4" ht="12.75" customHeight="1">
      <c r="A2409" s="125" t="s">
        <v>26974</v>
      </c>
      <c r="B2409" s="125" t="s">
        <v>26975</v>
      </c>
      <c r="C2409" s="125"/>
      <c r="D2409" s="125"/>
    </row>
    <row r="2410" spans="1:4" ht="12.75" customHeight="1">
      <c r="A2410" s="125" t="s">
        <v>26976</v>
      </c>
      <c r="B2410" s="125" t="s">
        <v>26977</v>
      </c>
      <c r="C2410" s="125"/>
      <c r="D2410" s="125"/>
    </row>
    <row r="2411" spans="1:4" ht="12.75" customHeight="1">
      <c r="A2411" s="125" t="s">
        <v>26978</v>
      </c>
      <c r="B2411" s="125" t="s">
        <v>26979</v>
      </c>
      <c r="C2411" s="125"/>
      <c r="D2411" s="125"/>
    </row>
    <row r="2412" spans="1:4" ht="12.75" customHeight="1">
      <c r="A2412" s="125" t="s">
        <v>26980</v>
      </c>
      <c r="B2412" s="125" t="s">
        <v>26981</v>
      </c>
      <c r="C2412" s="125"/>
      <c r="D2412" s="125"/>
    </row>
    <row r="2413" spans="1:4" ht="12.75" customHeight="1">
      <c r="A2413" s="125" t="s">
        <v>26982</v>
      </c>
      <c r="B2413" s="125" t="s">
        <v>26983</v>
      </c>
      <c r="C2413" s="125"/>
      <c r="D2413" s="125"/>
    </row>
    <row r="2414" spans="1:4" ht="12.75" customHeight="1">
      <c r="A2414" s="125" t="s">
        <v>27283</v>
      </c>
      <c r="B2414" s="125" t="s">
        <v>27284</v>
      </c>
      <c r="C2414" s="125"/>
      <c r="D2414" s="125"/>
    </row>
    <row r="2415" spans="1:4" ht="12.75" customHeight="1">
      <c r="A2415" s="125" t="s">
        <v>27285</v>
      </c>
      <c r="B2415" s="125" t="s">
        <v>27286</v>
      </c>
      <c r="C2415" s="125"/>
      <c r="D2415" s="125"/>
    </row>
    <row r="2416" spans="1:4" ht="12.75" customHeight="1">
      <c r="A2416" s="125" t="s">
        <v>27287</v>
      </c>
      <c r="B2416" s="125" t="s">
        <v>27288</v>
      </c>
      <c r="C2416" s="125"/>
      <c r="D2416" s="125"/>
    </row>
    <row r="2417" spans="1:4" ht="12.75" customHeight="1">
      <c r="A2417" s="125" t="s">
        <v>27289</v>
      </c>
      <c r="B2417" s="125" t="s">
        <v>27290</v>
      </c>
      <c r="C2417" s="125"/>
      <c r="D2417" s="125"/>
    </row>
    <row r="2418" spans="1:4" ht="12.75" customHeight="1">
      <c r="A2418" s="125" t="s">
        <v>27291</v>
      </c>
      <c r="B2418" s="125" t="s">
        <v>27292</v>
      </c>
      <c r="C2418" s="125"/>
      <c r="D2418" s="125"/>
    </row>
    <row r="2419" spans="1:4" ht="12.75" customHeight="1">
      <c r="A2419" s="125" t="s">
        <v>27293</v>
      </c>
      <c r="B2419" s="125" t="s">
        <v>27294</v>
      </c>
      <c r="C2419" s="125"/>
      <c r="D2419" s="125"/>
    </row>
    <row r="2420" spans="1:4" ht="12.75" customHeight="1">
      <c r="A2420" s="125" t="s">
        <v>27295</v>
      </c>
      <c r="B2420" s="125" t="s">
        <v>27296</v>
      </c>
      <c r="C2420" s="125"/>
      <c r="D2420" s="125"/>
    </row>
    <row r="2421" spans="1:4" ht="12.75" customHeight="1">
      <c r="A2421" s="125" t="s">
        <v>27297</v>
      </c>
      <c r="B2421" s="125" t="s">
        <v>27298</v>
      </c>
      <c r="C2421" s="125"/>
      <c r="D2421" s="125"/>
    </row>
    <row r="2422" spans="1:4" ht="12.75" customHeight="1">
      <c r="A2422" s="125" t="s">
        <v>27299</v>
      </c>
      <c r="B2422" s="125" t="s">
        <v>27300</v>
      </c>
      <c r="C2422" s="125"/>
      <c r="D2422" s="125"/>
    </row>
    <row r="2423" spans="1:4" ht="12.75" customHeight="1">
      <c r="A2423" s="125" t="s">
        <v>27301</v>
      </c>
      <c r="B2423" s="125" t="s">
        <v>27302</v>
      </c>
      <c r="C2423" s="125"/>
      <c r="D2423" s="125"/>
    </row>
    <row r="2424" spans="1:4" ht="12.75" customHeight="1">
      <c r="A2424" s="125" t="s">
        <v>27326</v>
      </c>
      <c r="B2424" s="125" t="s">
        <v>27327</v>
      </c>
      <c r="C2424" s="125"/>
      <c r="D2424" s="125"/>
    </row>
    <row r="2425" spans="1:4" ht="12.75" customHeight="1">
      <c r="A2425" s="125" t="s">
        <v>27328</v>
      </c>
      <c r="B2425" s="125" t="s">
        <v>27329</v>
      </c>
      <c r="C2425" s="125"/>
      <c r="D2425" s="125"/>
    </row>
    <row r="2426" spans="1:4" ht="12.75" customHeight="1">
      <c r="A2426" s="125" t="s">
        <v>27330</v>
      </c>
      <c r="B2426" s="125" t="s">
        <v>27331</v>
      </c>
      <c r="C2426" s="125"/>
      <c r="D2426" s="125"/>
    </row>
    <row r="2427" spans="1:4" ht="12.75" customHeight="1">
      <c r="A2427" s="125" t="s">
        <v>27332</v>
      </c>
      <c r="B2427" s="125" t="s">
        <v>27333</v>
      </c>
      <c r="C2427" s="125"/>
      <c r="D2427" s="125"/>
    </row>
    <row r="2428" spans="1:4" ht="12.75" customHeight="1">
      <c r="A2428" s="125" t="s">
        <v>27334</v>
      </c>
      <c r="B2428" s="125" t="s">
        <v>27335</v>
      </c>
      <c r="C2428" s="125"/>
      <c r="D2428" s="125"/>
    </row>
    <row r="2429" spans="1:4" ht="12.75" customHeight="1">
      <c r="A2429" s="125" t="s">
        <v>27336</v>
      </c>
      <c r="B2429" s="125" t="s">
        <v>27337</v>
      </c>
      <c r="C2429" s="125"/>
      <c r="D2429" s="125"/>
    </row>
    <row r="2430" spans="1:4" ht="12.75" customHeight="1">
      <c r="A2430" s="125" t="s">
        <v>27338</v>
      </c>
      <c r="B2430" s="125" t="s">
        <v>27339</v>
      </c>
      <c r="C2430" s="125"/>
      <c r="D2430" s="125"/>
    </row>
    <row r="2431" spans="1:4" ht="12.75" customHeight="1">
      <c r="A2431" s="125" t="s">
        <v>27340</v>
      </c>
      <c r="B2431" s="125" t="s">
        <v>28373</v>
      </c>
      <c r="C2431" s="125"/>
      <c r="D2431" s="125"/>
    </row>
    <row r="2432" spans="1:4" ht="12.75" customHeight="1">
      <c r="A2432" s="125" t="s">
        <v>27341</v>
      </c>
      <c r="B2432" s="125" t="s">
        <v>28374</v>
      </c>
      <c r="C2432" s="125"/>
      <c r="D2432" s="125"/>
    </row>
    <row r="2433" spans="1:4" ht="12.75" customHeight="1">
      <c r="A2433" s="125" t="s">
        <v>27342</v>
      </c>
      <c r="B2433" s="125" t="s">
        <v>27343</v>
      </c>
      <c r="C2433" s="125"/>
      <c r="D2433" s="125"/>
    </row>
    <row r="2434" spans="1:4" ht="12.75" customHeight="1">
      <c r="A2434" s="125" t="s">
        <v>27344</v>
      </c>
      <c r="B2434" s="125" t="s">
        <v>27345</v>
      </c>
      <c r="C2434" s="125"/>
      <c r="D2434" s="125"/>
    </row>
    <row r="2435" spans="1:4" ht="12.75" customHeight="1">
      <c r="A2435" s="125" t="s">
        <v>27346</v>
      </c>
      <c r="B2435" s="125" t="s">
        <v>27347</v>
      </c>
      <c r="C2435" s="125"/>
      <c r="D2435" s="125"/>
    </row>
    <row r="2436" spans="1:4" ht="12.75" customHeight="1">
      <c r="A2436" s="125" t="s">
        <v>27348</v>
      </c>
      <c r="B2436" s="125" t="s">
        <v>27349</v>
      </c>
      <c r="C2436" s="125"/>
      <c r="D2436" s="125"/>
    </row>
    <row r="2437" spans="1:4" ht="12.75" customHeight="1">
      <c r="A2437" s="125" t="s">
        <v>27350</v>
      </c>
      <c r="B2437" s="125" t="s">
        <v>27351</v>
      </c>
      <c r="C2437" s="125"/>
      <c r="D2437" s="125"/>
    </row>
    <row r="2438" spans="1:4" ht="12.75" customHeight="1">
      <c r="A2438" s="125" t="s">
        <v>27352</v>
      </c>
      <c r="B2438" s="125" t="s">
        <v>27353</v>
      </c>
      <c r="C2438" s="125"/>
      <c r="D2438" s="125"/>
    </row>
    <row r="2439" spans="1:4" ht="12.75" customHeight="1">
      <c r="A2439" s="125" t="s">
        <v>27354</v>
      </c>
      <c r="B2439" s="125" t="s">
        <v>27355</v>
      </c>
      <c r="C2439" s="125"/>
      <c r="D2439" s="125"/>
    </row>
    <row r="2440" spans="1:4" ht="12.75" customHeight="1">
      <c r="A2440" s="125" t="s">
        <v>27356</v>
      </c>
      <c r="B2440" s="125" t="s">
        <v>27360</v>
      </c>
      <c r="C2440" s="125"/>
      <c r="D2440" s="125"/>
    </row>
    <row r="2441" spans="1:4" ht="12.75" customHeight="1">
      <c r="A2441" s="125" t="s">
        <v>27357</v>
      </c>
      <c r="B2441" s="125" t="s">
        <v>27359</v>
      </c>
      <c r="C2441" s="125"/>
      <c r="D2441" s="125"/>
    </row>
    <row r="2442" spans="1:4" ht="12.75" customHeight="1">
      <c r="A2442" s="125" t="s">
        <v>27383</v>
      </c>
      <c r="B2442" s="125" t="s">
        <v>27384</v>
      </c>
      <c r="C2442" s="125"/>
      <c r="D2442" s="125"/>
    </row>
    <row r="2443" spans="1:4" ht="12.75" customHeight="1">
      <c r="A2443" s="125" t="s">
        <v>27385</v>
      </c>
      <c r="B2443" s="125" t="s">
        <v>27386</v>
      </c>
      <c r="C2443" s="125"/>
      <c r="D2443" s="125"/>
    </row>
    <row r="2444" spans="1:4" ht="12.75" customHeight="1">
      <c r="A2444" s="125" t="s">
        <v>27387</v>
      </c>
      <c r="B2444" s="125" t="s">
        <v>27388</v>
      </c>
      <c r="C2444" s="125"/>
      <c r="D2444" s="125"/>
    </row>
    <row r="2445" spans="1:4" ht="12.75" customHeight="1">
      <c r="A2445" s="125" t="s">
        <v>27389</v>
      </c>
      <c r="B2445" s="125" t="s">
        <v>27359</v>
      </c>
      <c r="C2445" s="125"/>
      <c r="D2445" s="125"/>
    </row>
    <row r="2446" spans="1:4" ht="12.75" customHeight="1">
      <c r="A2446" s="125" t="s">
        <v>27390</v>
      </c>
      <c r="B2446" s="125" t="s">
        <v>27391</v>
      </c>
      <c r="C2446" s="125"/>
      <c r="D2446" s="125"/>
    </row>
    <row r="2447" spans="1:4" ht="12.75" customHeight="1">
      <c r="A2447" s="125" t="s">
        <v>27392</v>
      </c>
      <c r="B2447" s="125" t="s">
        <v>5007</v>
      </c>
      <c r="C2447" s="125"/>
      <c r="D2447" s="125"/>
    </row>
    <row r="2448" spans="1:4" ht="12.75" customHeight="1">
      <c r="A2448" s="125" t="s">
        <v>27393</v>
      </c>
      <c r="B2448" s="125" t="s">
        <v>5009</v>
      </c>
      <c r="C2448" s="125"/>
      <c r="D2448" s="125"/>
    </row>
    <row r="2449" spans="1:4" ht="12.75" customHeight="1">
      <c r="A2449" s="125" t="s">
        <v>27407</v>
      </c>
      <c r="B2449" s="125" t="s">
        <v>27408</v>
      </c>
      <c r="C2449" s="125"/>
      <c r="D2449" s="125"/>
    </row>
    <row r="2450" spans="1:4" ht="12.75" customHeight="1">
      <c r="A2450" s="125" t="s">
        <v>27409</v>
      </c>
      <c r="B2450" s="125" t="s">
        <v>27410</v>
      </c>
      <c r="C2450" s="125"/>
      <c r="D2450" s="125"/>
    </row>
    <row r="2451" spans="1:4" ht="12.75" customHeight="1">
      <c r="A2451" s="125" t="s">
        <v>27411</v>
      </c>
      <c r="B2451" s="125" t="s">
        <v>27412</v>
      </c>
      <c r="C2451" s="125"/>
      <c r="D2451" s="125"/>
    </row>
    <row r="2452" spans="1:4" ht="12.75" customHeight="1">
      <c r="A2452" s="125" t="s">
        <v>27413</v>
      </c>
      <c r="B2452" s="125" t="s">
        <v>27414</v>
      </c>
      <c r="C2452" s="125"/>
      <c r="D2452" s="125"/>
    </row>
    <row r="2453" spans="1:4" ht="12.75" customHeight="1">
      <c r="A2453" s="125" t="s">
        <v>27415</v>
      </c>
      <c r="B2453" s="125" t="s">
        <v>27416</v>
      </c>
      <c r="C2453" s="125"/>
      <c r="D2453" s="125"/>
    </row>
    <row r="2454" spans="1:4" ht="12.75" customHeight="1">
      <c r="A2454" s="125" t="s">
        <v>27417</v>
      </c>
      <c r="B2454" s="125" t="s">
        <v>27418</v>
      </c>
      <c r="C2454" s="125"/>
      <c r="D2454" s="125"/>
    </row>
    <row r="2455" spans="1:4" ht="12.75" customHeight="1">
      <c r="A2455" s="125" t="s">
        <v>27419</v>
      </c>
      <c r="B2455" s="125" t="s">
        <v>27420</v>
      </c>
      <c r="C2455" s="125"/>
      <c r="D2455" s="125"/>
    </row>
    <row r="2456" spans="1:4" ht="12.75" customHeight="1">
      <c r="A2456" s="125" t="s">
        <v>27421</v>
      </c>
      <c r="B2456" s="125" t="s">
        <v>27422</v>
      </c>
      <c r="C2456" s="125"/>
      <c r="D2456" s="125"/>
    </row>
    <row r="2457" spans="1:4" ht="12.75" customHeight="1">
      <c r="A2457" s="125" t="s">
        <v>27423</v>
      </c>
      <c r="B2457" s="125" t="s">
        <v>27424</v>
      </c>
      <c r="C2457" s="125"/>
      <c r="D2457" s="125"/>
    </row>
    <row r="2458" spans="1:4" ht="12.75" customHeight="1">
      <c r="A2458" s="125" t="s">
        <v>27425</v>
      </c>
      <c r="B2458" s="125" t="s">
        <v>27426</v>
      </c>
      <c r="C2458" s="125"/>
      <c r="D2458" s="125"/>
    </row>
    <row r="2459" spans="1:4" ht="12.75" customHeight="1">
      <c r="A2459" s="125" t="s">
        <v>27427</v>
      </c>
      <c r="B2459" s="125" t="s">
        <v>27428</v>
      </c>
      <c r="C2459" s="125"/>
      <c r="D2459" s="125"/>
    </row>
    <row r="2460" spans="1:4" ht="12.75" customHeight="1">
      <c r="A2460" s="125" t="s">
        <v>27429</v>
      </c>
      <c r="B2460" s="125" t="s">
        <v>27430</v>
      </c>
      <c r="C2460" s="125"/>
      <c r="D2460" s="125"/>
    </row>
    <row r="2461" spans="1:4" ht="12.75" customHeight="1">
      <c r="A2461" s="125" t="s">
        <v>27431</v>
      </c>
      <c r="B2461" s="125" t="s">
        <v>27432</v>
      </c>
      <c r="C2461" s="125"/>
      <c r="D2461" s="125"/>
    </row>
    <row r="2462" spans="1:4" ht="12.75" customHeight="1">
      <c r="A2462" s="125" t="s">
        <v>27433</v>
      </c>
      <c r="B2462" s="125" t="s">
        <v>27434</v>
      </c>
      <c r="C2462" s="125"/>
      <c r="D2462" s="125"/>
    </row>
    <row r="2463" spans="1:4" ht="12.75" customHeight="1">
      <c r="A2463" s="125" t="s">
        <v>27435</v>
      </c>
      <c r="B2463" s="125" t="s">
        <v>27436</v>
      </c>
      <c r="C2463" s="125"/>
      <c r="D2463" s="125"/>
    </row>
    <row r="2464" spans="1:4" ht="12.75" customHeight="1">
      <c r="A2464" s="125" t="s">
        <v>27437</v>
      </c>
      <c r="B2464" s="125" t="s">
        <v>27438</v>
      </c>
      <c r="C2464" s="125"/>
      <c r="D2464" s="125"/>
    </row>
    <row r="2465" spans="1:4" ht="12.75" customHeight="1">
      <c r="A2465" s="125" t="s">
        <v>27439</v>
      </c>
      <c r="B2465" s="125" t="s">
        <v>27440</v>
      </c>
      <c r="C2465" s="125"/>
      <c r="D2465" s="125"/>
    </row>
    <row r="2466" spans="1:4" ht="12.75" customHeight="1">
      <c r="A2466" s="125" t="s">
        <v>27441</v>
      </c>
      <c r="B2466" s="125" t="s">
        <v>27442</v>
      </c>
      <c r="C2466" s="125"/>
      <c r="D2466" s="125"/>
    </row>
    <row r="2467" spans="1:4" ht="12.75" customHeight="1">
      <c r="A2467" s="125" t="s">
        <v>27443</v>
      </c>
      <c r="B2467" s="125" t="s">
        <v>27444</v>
      </c>
      <c r="C2467" s="125"/>
      <c r="D2467" s="125"/>
    </row>
    <row r="2468" spans="1:4" ht="12.75" customHeight="1">
      <c r="A2468" s="125" t="s">
        <v>27520</v>
      </c>
      <c r="B2468" s="125" t="s">
        <v>27521</v>
      </c>
      <c r="C2468" s="125"/>
      <c r="D2468" s="125"/>
    </row>
    <row r="2469" spans="1:4" ht="12.75" customHeight="1">
      <c r="A2469" s="125" t="s">
        <v>27522</v>
      </c>
      <c r="B2469" s="125" t="s">
        <v>27523</v>
      </c>
      <c r="C2469" s="125"/>
      <c r="D2469" s="125"/>
    </row>
    <row r="2470" spans="1:4" ht="12.75" customHeight="1">
      <c r="A2470" s="125" t="s">
        <v>27524</v>
      </c>
      <c r="B2470" s="125" t="s">
        <v>27525</v>
      </c>
      <c r="C2470" s="125"/>
      <c r="D2470" s="125"/>
    </row>
    <row r="2471" spans="1:4" ht="12.75" customHeight="1">
      <c r="A2471" s="125" t="s">
        <v>27547</v>
      </c>
      <c r="B2471" s="125" t="s">
        <v>27548</v>
      </c>
      <c r="C2471" s="125"/>
      <c r="D2471" s="125"/>
    </row>
    <row r="2472" spans="1:4" ht="12.75" customHeight="1">
      <c r="A2472" s="125" t="s">
        <v>27549</v>
      </c>
      <c r="B2472" s="125" t="s">
        <v>27550</v>
      </c>
      <c r="C2472" s="125"/>
      <c r="D2472" s="125"/>
    </row>
    <row r="2473" spans="1:4" ht="12.75" customHeight="1">
      <c r="A2473" s="125" t="s">
        <v>27551</v>
      </c>
      <c r="B2473" s="125" t="s">
        <v>27552</v>
      </c>
      <c r="C2473" s="125"/>
      <c r="D2473" s="125"/>
    </row>
    <row r="2474" spans="1:4" ht="12.75" customHeight="1">
      <c r="A2474" s="125" t="s">
        <v>27553</v>
      </c>
      <c r="B2474" s="125" t="s">
        <v>27554</v>
      </c>
      <c r="C2474" s="125"/>
      <c r="D2474" s="125"/>
    </row>
    <row r="2475" spans="1:4" ht="12.75" customHeight="1">
      <c r="A2475" s="125" t="s">
        <v>27555</v>
      </c>
      <c r="B2475" s="125" t="s">
        <v>27556</v>
      </c>
      <c r="C2475" s="125"/>
      <c r="D2475" s="125"/>
    </row>
    <row r="2476" spans="1:4" ht="12.75" customHeight="1">
      <c r="A2476" s="125" t="s">
        <v>27557</v>
      </c>
      <c r="B2476" s="125" t="s">
        <v>27558</v>
      </c>
      <c r="C2476" s="125"/>
      <c r="D2476" s="125"/>
    </row>
    <row r="2477" spans="1:4" ht="12.75" customHeight="1">
      <c r="A2477" s="125" t="s">
        <v>27559</v>
      </c>
      <c r="B2477" s="125" t="s">
        <v>27560</v>
      </c>
      <c r="C2477" s="125"/>
      <c r="D2477" s="125"/>
    </row>
    <row r="2478" spans="1:4" ht="12.75" customHeight="1">
      <c r="A2478" s="125" t="s">
        <v>27561</v>
      </c>
      <c r="B2478" s="125" t="s">
        <v>27562</v>
      </c>
      <c r="C2478" s="125"/>
      <c r="D2478" s="125"/>
    </row>
    <row r="2479" spans="1:4" ht="12.75" customHeight="1">
      <c r="A2479" s="125" t="s">
        <v>27563</v>
      </c>
      <c r="B2479" s="125" t="s">
        <v>27564</v>
      </c>
      <c r="C2479" s="125"/>
      <c r="D2479" s="125"/>
    </row>
    <row r="2480" spans="1:4" ht="12.75" customHeight="1">
      <c r="A2480" s="125" t="s">
        <v>27565</v>
      </c>
      <c r="B2480" s="125" t="s">
        <v>27566</v>
      </c>
      <c r="C2480" s="125"/>
      <c r="D2480" s="125"/>
    </row>
    <row r="2481" spans="1:4" ht="12.75" customHeight="1">
      <c r="A2481" s="125" t="s">
        <v>27567</v>
      </c>
      <c r="B2481" s="125" t="s">
        <v>27568</v>
      </c>
      <c r="C2481" s="125"/>
      <c r="D2481" s="125"/>
    </row>
    <row r="2482" spans="1:4" ht="12.75" customHeight="1">
      <c r="A2482" s="125" t="s">
        <v>27576</v>
      </c>
      <c r="B2482" s="125" t="s">
        <v>27577</v>
      </c>
      <c r="C2482" s="125"/>
      <c r="D2482" s="125"/>
    </row>
    <row r="2483" spans="1:4" ht="12.75" customHeight="1">
      <c r="A2483" s="125" t="s">
        <v>27578</v>
      </c>
      <c r="B2483" s="125" t="s">
        <v>27579</v>
      </c>
      <c r="C2483" s="125"/>
      <c r="D2483" s="125"/>
    </row>
    <row r="2484" spans="1:4" ht="12.75" customHeight="1">
      <c r="A2484" s="125" t="s">
        <v>27580</v>
      </c>
      <c r="B2484" s="125" t="s">
        <v>27581</v>
      </c>
      <c r="C2484" s="125"/>
      <c r="D2484" s="125"/>
    </row>
    <row r="2485" spans="1:4" ht="12.75" customHeight="1">
      <c r="A2485" s="125" t="s">
        <v>27582</v>
      </c>
      <c r="B2485" s="125" t="s">
        <v>27583</v>
      </c>
      <c r="C2485" s="125"/>
      <c r="D2485" s="125"/>
    </row>
    <row r="2486" spans="1:4" ht="12.75" customHeight="1">
      <c r="A2486" s="125" t="s">
        <v>27584</v>
      </c>
      <c r="B2486" s="125" t="s">
        <v>27585</v>
      </c>
      <c r="C2486" s="125"/>
      <c r="D2486" s="125"/>
    </row>
    <row r="2487" spans="1:4" ht="12.75" customHeight="1">
      <c r="A2487" s="125" t="s">
        <v>27586</v>
      </c>
      <c r="B2487" s="125" t="s">
        <v>27587</v>
      </c>
      <c r="C2487" s="125"/>
      <c r="D2487" s="125"/>
    </row>
    <row r="2488" spans="1:4" ht="12.75" customHeight="1">
      <c r="A2488" s="125" t="s">
        <v>27588</v>
      </c>
      <c r="B2488" s="125" t="s">
        <v>27589</v>
      </c>
      <c r="C2488" s="125"/>
      <c r="D2488" s="125"/>
    </row>
    <row r="2489" spans="1:4" ht="12.75" customHeight="1">
      <c r="A2489" s="125" t="s">
        <v>27590</v>
      </c>
      <c r="B2489" s="125" t="s">
        <v>27591</v>
      </c>
      <c r="C2489" s="125"/>
      <c r="D2489" s="125"/>
    </row>
    <row r="2490" spans="1:4" ht="12.75" customHeight="1">
      <c r="A2490" s="125" t="s">
        <v>27592</v>
      </c>
      <c r="B2490" s="125" t="s">
        <v>27593</v>
      </c>
      <c r="C2490" s="125"/>
      <c r="D2490" s="125"/>
    </row>
    <row r="2491" spans="1:4" ht="12.75" customHeight="1">
      <c r="A2491" s="125" t="s">
        <v>27594</v>
      </c>
      <c r="B2491" s="125" t="s">
        <v>27595</v>
      </c>
      <c r="C2491" s="125"/>
      <c r="D2491" s="125"/>
    </row>
    <row r="2492" spans="1:4" ht="12.75" customHeight="1">
      <c r="A2492" s="125" t="s">
        <v>27777</v>
      </c>
      <c r="B2492" s="125" t="s">
        <v>27778</v>
      </c>
      <c r="C2492" s="125"/>
      <c r="D2492" s="125"/>
    </row>
    <row r="2493" spans="1:4" ht="12.75" customHeight="1">
      <c r="A2493" s="125" t="s">
        <v>27779</v>
      </c>
      <c r="B2493" s="125" t="s">
        <v>27780</v>
      </c>
      <c r="C2493" s="125"/>
      <c r="D2493" s="125"/>
    </row>
    <row r="2494" spans="1:4" ht="12.75" customHeight="1">
      <c r="A2494" s="125" t="s">
        <v>27781</v>
      </c>
      <c r="B2494" s="125" t="s">
        <v>27782</v>
      </c>
      <c r="C2494" s="125"/>
      <c r="D2494" s="125"/>
    </row>
    <row r="2495" spans="1:4" ht="12.75" customHeight="1">
      <c r="A2495" s="125" t="s">
        <v>27783</v>
      </c>
      <c r="B2495" s="125" t="s">
        <v>27784</v>
      </c>
      <c r="C2495" s="125"/>
      <c r="D2495" s="125"/>
    </row>
    <row r="2496" spans="1:4" ht="12.75" customHeight="1">
      <c r="A2496" s="125" t="s">
        <v>27785</v>
      </c>
      <c r="B2496" s="125" t="s">
        <v>27786</v>
      </c>
      <c r="C2496" s="125"/>
      <c r="D2496" s="125"/>
    </row>
    <row r="2497" spans="1:4" ht="12.75" customHeight="1">
      <c r="A2497" s="125" t="s">
        <v>27787</v>
      </c>
      <c r="B2497" s="125" t="s">
        <v>27788</v>
      </c>
      <c r="C2497" s="125"/>
      <c r="D2497" s="125"/>
    </row>
    <row r="2498" spans="1:4" ht="12.75" customHeight="1">
      <c r="A2498" s="125" t="s">
        <v>27789</v>
      </c>
      <c r="B2498" s="125" t="s">
        <v>27790</v>
      </c>
      <c r="C2498" s="125"/>
      <c r="D2498" s="125"/>
    </row>
    <row r="2499" spans="1:4" ht="12.75" customHeight="1">
      <c r="A2499" s="125" t="s">
        <v>27791</v>
      </c>
      <c r="B2499" s="125" t="s">
        <v>27792</v>
      </c>
      <c r="C2499" s="125"/>
      <c r="D2499" s="125"/>
    </row>
    <row r="2500" spans="1:4" ht="12.75" customHeight="1">
      <c r="A2500" s="125" t="s">
        <v>27807</v>
      </c>
      <c r="B2500" s="125" t="s">
        <v>27808</v>
      </c>
      <c r="C2500" s="125"/>
      <c r="D2500" s="125"/>
    </row>
    <row r="2501" spans="1:4" ht="12.75" customHeight="1">
      <c r="A2501" s="125" t="s">
        <v>27809</v>
      </c>
      <c r="B2501" s="125" t="s">
        <v>27810</v>
      </c>
      <c r="C2501" s="125"/>
      <c r="D2501" s="125"/>
    </row>
    <row r="2502" spans="1:4" ht="12.75" customHeight="1">
      <c r="A2502" s="125" t="s">
        <v>27811</v>
      </c>
      <c r="B2502" s="125" t="s">
        <v>27812</v>
      </c>
      <c r="C2502" s="125"/>
      <c r="D2502" s="125"/>
    </row>
    <row r="2503" spans="1:4" ht="12.75" customHeight="1">
      <c r="A2503" s="125" t="s">
        <v>27813</v>
      </c>
      <c r="B2503" s="125" t="s">
        <v>27814</v>
      </c>
      <c r="C2503" s="125"/>
      <c r="D2503" s="125"/>
    </row>
    <row r="2504" spans="1:4" ht="12.75" customHeight="1">
      <c r="A2504" s="125" t="s">
        <v>27892</v>
      </c>
      <c r="B2504" s="125" t="s">
        <v>27893</v>
      </c>
      <c r="C2504" s="125"/>
      <c r="D2504" s="125"/>
    </row>
    <row r="2505" spans="1:4" ht="12.75" customHeight="1">
      <c r="A2505" s="125" t="s">
        <v>27894</v>
      </c>
      <c r="B2505" s="125" t="s">
        <v>27895</v>
      </c>
      <c r="C2505" s="125"/>
      <c r="D2505" s="125"/>
    </row>
    <row r="2506" spans="1:4" ht="12.75" customHeight="1">
      <c r="A2506" s="125" t="s">
        <v>27896</v>
      </c>
      <c r="B2506" s="125" t="s">
        <v>27897</v>
      </c>
      <c r="C2506" s="125"/>
      <c r="D2506" s="125"/>
    </row>
    <row r="2507" spans="1:4" ht="12.75" customHeight="1">
      <c r="A2507" s="125" t="s">
        <v>27898</v>
      </c>
      <c r="B2507" s="125" t="s">
        <v>27899</v>
      </c>
      <c r="C2507" s="125"/>
      <c r="D2507" s="125"/>
    </row>
    <row r="2508" spans="1:4" ht="12.75" customHeight="1">
      <c r="A2508" s="125" t="s">
        <v>27900</v>
      </c>
      <c r="B2508" s="125" t="s">
        <v>27901</v>
      </c>
      <c r="C2508" s="125"/>
      <c r="D2508" s="125"/>
    </row>
    <row r="2509" spans="1:4" ht="12.75" customHeight="1">
      <c r="A2509" s="125" t="s">
        <v>27902</v>
      </c>
      <c r="B2509" s="125" t="s">
        <v>27903</v>
      </c>
      <c r="C2509" s="125"/>
      <c r="D2509" s="125"/>
    </row>
    <row r="2510" spans="1:4" ht="12.75" customHeight="1">
      <c r="A2510" s="125" t="s">
        <v>27904</v>
      </c>
      <c r="B2510" s="125" t="s">
        <v>27905</v>
      </c>
      <c r="C2510" s="125"/>
      <c r="D2510" s="125"/>
    </row>
    <row r="2511" spans="1:4" ht="12.75" customHeight="1">
      <c r="A2511" s="125" t="s">
        <v>27906</v>
      </c>
      <c r="B2511" s="125" t="s">
        <v>27907</v>
      </c>
      <c r="C2511" s="125"/>
      <c r="D2511" s="125"/>
    </row>
    <row r="2512" spans="1:4" ht="12.75" customHeight="1">
      <c r="A2512" s="125" t="s">
        <v>27908</v>
      </c>
      <c r="B2512" s="125" t="s">
        <v>27909</v>
      </c>
      <c r="C2512" s="125"/>
      <c r="D2512" s="125"/>
    </row>
    <row r="2513" spans="1:4" ht="12.75" customHeight="1">
      <c r="A2513" s="125" t="s">
        <v>27910</v>
      </c>
      <c r="B2513" s="125" t="s">
        <v>27911</v>
      </c>
      <c r="C2513" s="125"/>
      <c r="D2513" s="125"/>
    </row>
    <row r="2514" spans="1:4" ht="12.75" customHeight="1">
      <c r="A2514" s="125" t="s">
        <v>27912</v>
      </c>
      <c r="B2514" s="125" t="s">
        <v>27913</v>
      </c>
      <c r="C2514" s="125"/>
      <c r="D2514" s="125"/>
    </row>
    <row r="2515" spans="1:4" ht="12.75" customHeight="1">
      <c r="A2515" s="125" t="s">
        <v>27914</v>
      </c>
      <c r="B2515" s="125" t="s">
        <v>27915</v>
      </c>
      <c r="C2515" s="125"/>
      <c r="D2515" s="125"/>
    </row>
    <row r="2516" spans="1:4" ht="12.75" customHeight="1">
      <c r="A2516" s="125" t="s">
        <v>27916</v>
      </c>
      <c r="B2516" s="125" t="s">
        <v>27917</v>
      </c>
      <c r="C2516" s="125"/>
      <c r="D2516" s="125"/>
    </row>
    <row r="2517" spans="1:4" ht="12.75" customHeight="1">
      <c r="A2517" s="125" t="s">
        <v>27918</v>
      </c>
      <c r="B2517" s="125" t="s">
        <v>27919</v>
      </c>
      <c r="C2517" s="125"/>
      <c r="D2517" s="125"/>
    </row>
    <row r="2518" spans="1:4" ht="12.75" customHeight="1">
      <c r="A2518" s="125" t="s">
        <v>27920</v>
      </c>
      <c r="B2518" s="125" t="s">
        <v>27921</v>
      </c>
      <c r="C2518" s="125"/>
      <c r="D2518" s="125"/>
    </row>
    <row r="2519" spans="1:4" ht="12.75" customHeight="1">
      <c r="A2519" s="125" t="s">
        <v>27942</v>
      </c>
      <c r="B2519" s="125" t="s">
        <v>27943</v>
      </c>
      <c r="C2519" s="125"/>
      <c r="D2519" s="125"/>
    </row>
    <row r="2520" spans="1:4" ht="12.75" customHeight="1">
      <c r="A2520" s="125" t="s">
        <v>27944</v>
      </c>
      <c r="B2520" s="125" t="s">
        <v>27945</v>
      </c>
      <c r="C2520" s="125"/>
      <c r="D2520" s="125"/>
    </row>
    <row r="2521" spans="1:4" ht="12.75" customHeight="1">
      <c r="A2521" s="125" t="s">
        <v>27946</v>
      </c>
      <c r="B2521" s="125" t="s">
        <v>27947</v>
      </c>
      <c r="C2521" s="125"/>
      <c r="D2521" s="125"/>
    </row>
    <row r="2522" spans="1:4" ht="12.75" customHeight="1">
      <c r="A2522" s="125" t="s">
        <v>27948</v>
      </c>
      <c r="B2522" s="125" t="s">
        <v>27949</v>
      </c>
      <c r="C2522" s="125"/>
      <c r="D2522" s="125"/>
    </row>
    <row r="2523" spans="1:4" ht="12.75" customHeight="1">
      <c r="A2523" s="125" t="s">
        <v>27952</v>
      </c>
      <c r="B2523" s="125" t="s">
        <v>27953</v>
      </c>
      <c r="C2523" s="125"/>
      <c r="D2523" s="125"/>
    </row>
    <row r="2524" spans="1:4" ht="12.75" customHeight="1">
      <c r="A2524" s="125" t="s">
        <v>27954</v>
      </c>
      <c r="B2524" s="125" t="s">
        <v>27955</v>
      </c>
      <c r="C2524" s="125"/>
      <c r="D2524" s="125"/>
    </row>
    <row r="2525" spans="1:4" ht="12.75" customHeight="1">
      <c r="A2525" s="125" t="s">
        <v>27956</v>
      </c>
      <c r="B2525" s="125" t="s">
        <v>27957</v>
      </c>
      <c r="C2525" s="125"/>
      <c r="D2525" s="125"/>
    </row>
    <row r="2526" spans="1:4" ht="12.75" customHeight="1">
      <c r="A2526" s="125" t="s">
        <v>27958</v>
      </c>
      <c r="B2526" s="125" t="s">
        <v>27959</v>
      </c>
      <c r="C2526" s="125"/>
      <c r="D2526" s="125"/>
    </row>
    <row r="2527" spans="1:4" ht="12.75" customHeight="1">
      <c r="A2527" s="125" t="s">
        <v>27960</v>
      </c>
      <c r="B2527" s="125" t="s">
        <v>27961</v>
      </c>
      <c r="C2527" s="125"/>
      <c r="D2527" s="125"/>
    </row>
    <row r="2528" spans="1:4" ht="12.75" customHeight="1">
      <c r="A2528" s="125" t="s">
        <v>27962</v>
      </c>
      <c r="B2528" s="125" t="s">
        <v>27963</v>
      </c>
      <c r="C2528" s="125"/>
      <c r="D2528" s="125"/>
    </row>
    <row r="2529" spans="1:4" ht="12.75" customHeight="1">
      <c r="A2529" s="125" t="s">
        <v>27964</v>
      </c>
      <c r="B2529" s="125" t="s">
        <v>27965</v>
      </c>
      <c r="C2529" s="125"/>
      <c r="D2529" s="125"/>
    </row>
    <row r="2530" spans="1:4" ht="12.75" customHeight="1">
      <c r="A2530" s="125" t="s">
        <v>27966</v>
      </c>
      <c r="B2530" s="125" t="s">
        <v>27967</v>
      </c>
      <c r="C2530" s="125"/>
      <c r="D2530" s="125"/>
    </row>
    <row r="2531" spans="1:4" ht="12.75" customHeight="1">
      <c r="A2531" s="125" t="s">
        <v>28337</v>
      </c>
      <c r="B2531" s="125" t="s">
        <v>28338</v>
      </c>
      <c r="C2531" s="125"/>
      <c r="D2531" s="125"/>
    </row>
    <row r="2532" spans="1:4" ht="12.75" customHeight="1">
      <c r="A2532" s="125" t="s">
        <v>28339</v>
      </c>
      <c r="B2532" s="125" t="s">
        <v>28340</v>
      </c>
      <c r="C2532" s="125"/>
      <c r="D2532" s="125"/>
    </row>
    <row r="2533" spans="1:4" ht="12.75" customHeight="1">
      <c r="A2533" s="125" t="s">
        <v>28341</v>
      </c>
      <c r="B2533" s="125" t="s">
        <v>28342</v>
      </c>
      <c r="C2533" s="125"/>
      <c r="D2533" s="125"/>
    </row>
    <row r="2534" spans="1:4" ht="12.75" customHeight="1">
      <c r="A2534" s="125" t="s">
        <v>28343</v>
      </c>
      <c r="B2534" s="125" t="s">
        <v>28344</v>
      </c>
      <c r="C2534" s="125"/>
      <c r="D2534" s="125"/>
    </row>
    <row r="2535" spans="1:4" ht="12.75" customHeight="1">
      <c r="A2535" s="125" t="s">
        <v>28345</v>
      </c>
      <c r="B2535" s="125" t="s">
        <v>28346</v>
      </c>
      <c r="C2535" s="125"/>
      <c r="D2535" s="125"/>
    </row>
    <row r="2536" spans="1:4" ht="12.75" customHeight="1">
      <c r="A2536" s="125" t="s">
        <v>28347</v>
      </c>
      <c r="B2536" s="125" t="s">
        <v>28348</v>
      </c>
      <c r="C2536" s="125"/>
      <c r="D2536" s="125"/>
    </row>
    <row r="2537" spans="1:4" ht="12.75" customHeight="1">
      <c r="A2537" s="125" t="s">
        <v>28349</v>
      </c>
      <c r="B2537" s="125" t="s">
        <v>28350</v>
      </c>
      <c r="C2537" s="125"/>
      <c r="D2537" s="125"/>
    </row>
    <row r="2538" spans="1:4" ht="12.75" customHeight="1">
      <c r="A2538" s="125" t="s">
        <v>28351</v>
      </c>
      <c r="B2538" s="125" t="s">
        <v>28352</v>
      </c>
      <c r="C2538" s="125"/>
      <c r="D2538" s="125"/>
    </row>
    <row r="2539" spans="1:4" ht="12.75" customHeight="1">
      <c r="A2539" s="125" t="s">
        <v>28353</v>
      </c>
      <c r="B2539" s="125" t="s">
        <v>28354</v>
      </c>
      <c r="C2539" s="125"/>
      <c r="D2539" s="125"/>
    </row>
    <row r="2540" spans="1:4" ht="12.75" customHeight="1">
      <c r="A2540" s="125" t="s">
        <v>28355</v>
      </c>
      <c r="B2540" s="125" t="s">
        <v>28356</v>
      </c>
      <c r="C2540" s="125"/>
      <c r="D2540" s="125"/>
    </row>
    <row r="2541" spans="1:4" ht="12.75" customHeight="1">
      <c r="A2541" s="125" t="s">
        <v>28357</v>
      </c>
      <c r="B2541" s="125" t="s">
        <v>28358</v>
      </c>
      <c r="C2541" s="125"/>
      <c r="D2541" s="125"/>
    </row>
    <row r="2542" spans="1:4" ht="12.75" customHeight="1">
      <c r="A2542" s="125" t="s">
        <v>28359</v>
      </c>
      <c r="B2542" s="125" t="s">
        <v>28360</v>
      </c>
      <c r="C2542" s="125"/>
      <c r="D2542" s="125"/>
    </row>
    <row r="2543" spans="1:4" ht="12.75" customHeight="1">
      <c r="A2543" s="125" t="s">
        <v>28361</v>
      </c>
      <c r="B2543" s="125" t="s">
        <v>28362</v>
      </c>
      <c r="C2543" s="125"/>
      <c r="D2543" s="125"/>
    </row>
    <row r="2544" spans="1:4" ht="12.75" customHeight="1">
      <c r="A2544" s="125" t="s">
        <v>28375</v>
      </c>
      <c r="B2544" s="125" t="s">
        <v>28376</v>
      </c>
      <c r="C2544" s="125"/>
      <c r="D2544" s="125"/>
    </row>
    <row r="2545" spans="1:4" ht="12.75" customHeight="1">
      <c r="A2545" s="125" t="s">
        <v>28377</v>
      </c>
      <c r="B2545" s="125" t="s">
        <v>28378</v>
      </c>
      <c r="C2545" s="125"/>
      <c r="D2545" s="125"/>
    </row>
    <row r="2546" spans="1:4" ht="12.75" customHeight="1">
      <c r="A2546" s="125" t="s">
        <v>28379</v>
      </c>
      <c r="B2546" s="125" t="s">
        <v>28380</v>
      </c>
      <c r="C2546" s="125"/>
      <c r="D2546" s="125"/>
    </row>
    <row r="2547" spans="1:4" ht="12.75" customHeight="1">
      <c r="A2547" s="125" t="s">
        <v>28381</v>
      </c>
      <c r="B2547" s="125" t="s">
        <v>32048</v>
      </c>
      <c r="C2547" s="125"/>
      <c r="D2547" s="125"/>
    </row>
    <row r="2548" spans="1:4" ht="12.75" customHeight="1">
      <c r="A2548" s="125" t="s">
        <v>28393</v>
      </c>
      <c r="B2548" s="125" t="s">
        <v>28394</v>
      </c>
      <c r="C2548" s="125"/>
      <c r="D2548" s="125"/>
    </row>
    <row r="2549" spans="1:4" ht="12.75" customHeight="1">
      <c r="A2549" s="125" t="s">
        <v>28395</v>
      </c>
      <c r="B2549" s="125" t="s">
        <v>28396</v>
      </c>
      <c r="C2549" s="125"/>
      <c r="D2549" s="125"/>
    </row>
    <row r="2550" spans="1:4" ht="12.75" customHeight="1">
      <c r="A2550" s="125" t="s">
        <v>28397</v>
      </c>
      <c r="B2550" s="125" t="s">
        <v>28398</v>
      </c>
      <c r="C2550" s="125"/>
      <c r="D2550" s="125"/>
    </row>
    <row r="2551" spans="1:4" ht="12.75" customHeight="1">
      <c r="A2551" s="125" t="s">
        <v>28399</v>
      </c>
      <c r="B2551" s="125" t="s">
        <v>28400</v>
      </c>
      <c r="C2551" s="125"/>
      <c r="D2551" s="125"/>
    </row>
    <row r="2552" spans="1:4" ht="12.75" customHeight="1">
      <c r="A2552" s="125" t="s">
        <v>28401</v>
      </c>
      <c r="B2552" s="125" t="s">
        <v>28402</v>
      </c>
      <c r="C2552" s="125"/>
      <c r="D2552" s="125"/>
    </row>
    <row r="2553" spans="1:4" ht="12.75" customHeight="1">
      <c r="A2553" s="125" t="s">
        <v>28403</v>
      </c>
      <c r="B2553" s="125" t="s">
        <v>28404</v>
      </c>
      <c r="C2553" s="125"/>
      <c r="D2553" s="125"/>
    </row>
    <row r="2554" spans="1:4" ht="12.75" customHeight="1">
      <c r="A2554" s="125" t="s">
        <v>28405</v>
      </c>
      <c r="B2554" s="125" t="s">
        <v>28406</v>
      </c>
      <c r="C2554" s="125"/>
      <c r="D2554" s="125"/>
    </row>
    <row r="2555" spans="1:4" ht="12.75" customHeight="1">
      <c r="A2555" s="125" t="s">
        <v>28407</v>
      </c>
      <c r="B2555" s="125" t="s">
        <v>28408</v>
      </c>
      <c r="C2555" s="125"/>
      <c r="D2555" s="125"/>
    </row>
    <row r="2556" spans="1:4" ht="12.75" customHeight="1">
      <c r="A2556" s="125" t="s">
        <v>28409</v>
      </c>
      <c r="B2556" s="125" t="s">
        <v>28410</v>
      </c>
      <c r="C2556" s="125"/>
      <c r="D2556" s="125"/>
    </row>
    <row r="2557" spans="1:4" ht="12.75" customHeight="1">
      <c r="A2557" s="125" t="s">
        <v>28411</v>
      </c>
      <c r="B2557" s="125" t="s">
        <v>28412</v>
      </c>
      <c r="C2557" s="125"/>
      <c r="D2557" s="125"/>
    </row>
    <row r="2558" spans="1:4" ht="12.75" customHeight="1">
      <c r="A2558" s="125" t="s">
        <v>28413</v>
      </c>
      <c r="B2558" s="125" t="s">
        <v>28414</v>
      </c>
      <c r="C2558" s="125"/>
      <c r="D2558" s="125"/>
    </row>
    <row r="2559" spans="1:4" ht="12.75" customHeight="1">
      <c r="A2559" s="125" t="s">
        <v>28415</v>
      </c>
      <c r="B2559" s="125" t="s">
        <v>28416</v>
      </c>
      <c r="C2559" s="125"/>
      <c r="D2559" s="125"/>
    </row>
    <row r="2560" spans="1:4" ht="12.75" customHeight="1">
      <c r="A2560" s="125" t="s">
        <v>28417</v>
      </c>
      <c r="B2560" s="125" t="s">
        <v>28418</v>
      </c>
      <c r="C2560" s="125"/>
      <c r="D2560" s="125"/>
    </row>
    <row r="2561" spans="1:4" ht="12.75" customHeight="1">
      <c r="A2561" s="125" t="s">
        <v>28468</v>
      </c>
      <c r="B2561" s="125" t="s">
        <v>28469</v>
      </c>
      <c r="C2561" s="125"/>
      <c r="D2561" s="125"/>
    </row>
    <row r="2562" spans="1:4" ht="12.75" customHeight="1">
      <c r="A2562" s="125" t="s">
        <v>28470</v>
      </c>
      <c r="B2562" s="125" t="s">
        <v>28471</v>
      </c>
      <c r="C2562" s="125"/>
      <c r="D2562" s="125"/>
    </row>
    <row r="2563" spans="1:4" ht="12.75" customHeight="1">
      <c r="A2563" s="125" t="s">
        <v>28472</v>
      </c>
      <c r="B2563" s="125" t="s">
        <v>28473</v>
      </c>
      <c r="C2563" s="125"/>
      <c r="D2563" s="125"/>
    </row>
    <row r="2564" spans="1:4" ht="12.75" customHeight="1">
      <c r="A2564" s="125" t="s">
        <v>28474</v>
      </c>
      <c r="B2564" s="125" t="s">
        <v>28475</v>
      </c>
      <c r="C2564" s="125"/>
      <c r="D2564" s="125"/>
    </row>
    <row r="2565" spans="1:4" ht="12.75" customHeight="1">
      <c r="A2565" s="125" t="s">
        <v>28476</v>
      </c>
      <c r="B2565" s="125" t="s">
        <v>28477</v>
      </c>
      <c r="C2565" s="125"/>
      <c r="D2565" s="125"/>
    </row>
    <row r="2566" spans="1:4" ht="12.75" customHeight="1">
      <c r="A2566" s="125" t="s">
        <v>28478</v>
      </c>
      <c r="B2566" s="125" t="s">
        <v>28479</v>
      </c>
      <c r="C2566" s="125"/>
      <c r="D2566" s="125"/>
    </row>
    <row r="2567" spans="1:4" ht="12.75" customHeight="1">
      <c r="A2567" s="125" t="s">
        <v>28480</v>
      </c>
      <c r="B2567" s="125" t="s">
        <v>28481</v>
      </c>
      <c r="C2567" s="125"/>
      <c r="D2567" s="125"/>
    </row>
    <row r="2568" spans="1:4" ht="12.75" customHeight="1">
      <c r="A2568" s="125" t="s">
        <v>28482</v>
      </c>
      <c r="B2568" s="125" t="s">
        <v>28483</v>
      </c>
      <c r="C2568" s="125"/>
      <c r="D2568" s="125"/>
    </row>
    <row r="2569" spans="1:4" ht="12.75" customHeight="1">
      <c r="A2569" s="125" t="s">
        <v>28484</v>
      </c>
      <c r="B2569" s="125" t="s">
        <v>28485</v>
      </c>
      <c r="C2569" s="125"/>
      <c r="D2569" s="125"/>
    </row>
    <row r="2570" spans="1:4" ht="12.75" customHeight="1">
      <c r="A2570" s="125" t="s">
        <v>28486</v>
      </c>
      <c r="B2570" s="125" t="s">
        <v>28487</v>
      </c>
      <c r="C2570" s="125"/>
      <c r="D2570" s="125"/>
    </row>
    <row r="2571" spans="1:4" ht="12.75" customHeight="1">
      <c r="A2571" s="125" t="s">
        <v>28488</v>
      </c>
      <c r="B2571" s="125" t="s">
        <v>28489</v>
      </c>
      <c r="C2571" s="125"/>
      <c r="D2571" s="125"/>
    </row>
    <row r="2572" spans="1:4" ht="12.75" customHeight="1">
      <c r="A2572" s="125" t="s">
        <v>28490</v>
      </c>
      <c r="B2572" s="125" t="s">
        <v>28491</v>
      </c>
      <c r="C2572" s="125"/>
      <c r="D2572" s="125"/>
    </row>
    <row r="2573" spans="1:4" ht="12.75" customHeight="1">
      <c r="A2573" s="125" t="s">
        <v>28492</v>
      </c>
      <c r="B2573" s="125" t="s">
        <v>28493</v>
      </c>
      <c r="C2573" s="125"/>
      <c r="D2573" s="125"/>
    </row>
    <row r="2574" spans="1:4" ht="12.75" customHeight="1">
      <c r="A2574" s="125" t="s">
        <v>28494</v>
      </c>
      <c r="B2574" s="125" t="s">
        <v>28495</v>
      </c>
      <c r="C2574" s="125"/>
      <c r="D2574" s="125"/>
    </row>
    <row r="2575" spans="1:4" ht="12.75" customHeight="1">
      <c r="A2575" s="125" t="s">
        <v>28496</v>
      </c>
      <c r="B2575" s="125" t="s">
        <v>28497</v>
      </c>
      <c r="C2575" s="125"/>
      <c r="D2575" s="125"/>
    </row>
    <row r="2576" spans="1:4" ht="12.75" customHeight="1">
      <c r="A2576" s="125" t="s">
        <v>28498</v>
      </c>
      <c r="B2576" s="125" t="s">
        <v>28499</v>
      </c>
      <c r="C2576" s="125"/>
      <c r="D2576" s="125"/>
    </row>
    <row r="2577" spans="1:4" ht="12.75" customHeight="1">
      <c r="A2577" s="125" t="s">
        <v>28500</v>
      </c>
      <c r="B2577" s="125" t="s">
        <v>28501</v>
      </c>
      <c r="C2577" s="125"/>
      <c r="D2577" s="125"/>
    </row>
    <row r="2578" spans="1:4" ht="12.75" customHeight="1">
      <c r="A2578" s="125" t="s">
        <v>28502</v>
      </c>
      <c r="B2578" s="125" t="s">
        <v>28503</v>
      </c>
      <c r="C2578" s="125"/>
      <c r="D2578" s="125"/>
    </row>
    <row r="2579" spans="1:4" ht="12.75" customHeight="1">
      <c r="A2579" s="125" t="s">
        <v>28504</v>
      </c>
      <c r="B2579" s="125" t="s">
        <v>28505</v>
      </c>
      <c r="C2579" s="125"/>
      <c r="D2579" s="125"/>
    </row>
    <row r="2580" spans="1:4" ht="12.75" customHeight="1">
      <c r="A2580" s="125" t="s">
        <v>28506</v>
      </c>
      <c r="B2580" s="125" t="s">
        <v>28507</v>
      </c>
      <c r="C2580" s="125"/>
      <c r="D2580" s="125"/>
    </row>
    <row r="2581" spans="1:4" ht="12.75" customHeight="1">
      <c r="A2581" s="125" t="s">
        <v>28508</v>
      </c>
      <c r="B2581" s="125" t="s">
        <v>28509</v>
      </c>
      <c r="C2581" s="125"/>
      <c r="D2581" s="125"/>
    </row>
    <row r="2582" spans="1:4" ht="12.75" customHeight="1">
      <c r="A2582" s="125" t="s">
        <v>28510</v>
      </c>
      <c r="B2582" s="125" t="s">
        <v>28511</v>
      </c>
      <c r="C2582" s="125"/>
      <c r="D2582" s="125"/>
    </row>
    <row r="2583" spans="1:4" ht="12.75" customHeight="1">
      <c r="A2583" s="125" t="s">
        <v>28512</v>
      </c>
      <c r="B2583" s="125" t="s">
        <v>28513</v>
      </c>
      <c r="C2583" s="125"/>
      <c r="D2583" s="125"/>
    </row>
    <row r="2584" spans="1:4" ht="12.75" customHeight="1">
      <c r="A2584" s="125" t="s">
        <v>28514</v>
      </c>
      <c r="B2584" s="125" t="s">
        <v>28515</v>
      </c>
      <c r="C2584" s="125"/>
      <c r="D2584" s="125"/>
    </row>
    <row r="2585" spans="1:4" ht="12.75" customHeight="1">
      <c r="A2585" s="125" t="s">
        <v>28516</v>
      </c>
      <c r="B2585" s="125" t="s">
        <v>28517</v>
      </c>
      <c r="C2585" s="125"/>
      <c r="D2585" s="125"/>
    </row>
    <row r="2586" spans="1:4" ht="12.75" customHeight="1">
      <c r="A2586" s="125" t="s">
        <v>28518</v>
      </c>
      <c r="B2586" s="125" t="s">
        <v>28519</v>
      </c>
      <c r="C2586" s="125"/>
      <c r="D2586" s="125"/>
    </row>
    <row r="2587" spans="1:4" ht="12.75" customHeight="1">
      <c r="A2587" s="125" t="s">
        <v>28520</v>
      </c>
      <c r="B2587" s="125" t="s">
        <v>28521</v>
      </c>
      <c r="C2587" s="125"/>
      <c r="D2587" s="125"/>
    </row>
    <row r="2588" spans="1:4" ht="12.75" customHeight="1">
      <c r="A2588" s="125" t="s">
        <v>28522</v>
      </c>
      <c r="B2588" s="125" t="s">
        <v>28523</v>
      </c>
      <c r="C2588" s="125"/>
      <c r="D2588" s="125"/>
    </row>
    <row r="2589" spans="1:4" ht="12.75" customHeight="1">
      <c r="A2589" s="125" t="s">
        <v>28524</v>
      </c>
      <c r="B2589" s="125" t="s">
        <v>28525</v>
      </c>
      <c r="C2589" s="125"/>
      <c r="D2589" s="125"/>
    </row>
    <row r="2590" spans="1:4" ht="12.75" customHeight="1">
      <c r="A2590" s="125" t="s">
        <v>28526</v>
      </c>
      <c r="B2590" s="125" t="s">
        <v>28527</v>
      </c>
      <c r="C2590" s="125"/>
      <c r="D2590" s="125"/>
    </row>
    <row r="2591" spans="1:4" ht="12.75" customHeight="1">
      <c r="A2591" s="125" t="s">
        <v>28528</v>
      </c>
      <c r="B2591" s="125" t="s">
        <v>28529</v>
      </c>
      <c r="C2591" s="125"/>
      <c r="D2591" s="125"/>
    </row>
    <row r="2592" spans="1:4" ht="12.75" customHeight="1">
      <c r="A2592" s="125" t="s">
        <v>28530</v>
      </c>
      <c r="B2592" s="125" t="s">
        <v>28531</v>
      </c>
      <c r="C2592" s="125"/>
      <c r="D2592" s="125"/>
    </row>
    <row r="2593" spans="1:4" ht="12.75" customHeight="1">
      <c r="A2593" s="125" t="s">
        <v>28532</v>
      </c>
      <c r="B2593" s="125" t="s">
        <v>28533</v>
      </c>
      <c r="C2593" s="125"/>
      <c r="D2593" s="125"/>
    </row>
    <row r="2594" spans="1:4" ht="12.75" customHeight="1">
      <c r="A2594" s="125" t="s">
        <v>28534</v>
      </c>
      <c r="B2594" s="125" t="s">
        <v>28535</v>
      </c>
      <c r="C2594" s="125"/>
      <c r="D2594" s="125"/>
    </row>
    <row r="2595" spans="1:4" ht="12.75" customHeight="1">
      <c r="A2595" s="125" t="s">
        <v>28536</v>
      </c>
      <c r="B2595" s="125" t="s">
        <v>28537</v>
      </c>
      <c r="C2595" s="125"/>
      <c r="D2595" s="125"/>
    </row>
    <row r="2596" spans="1:4" ht="12.75" customHeight="1">
      <c r="A2596" s="125" t="s">
        <v>28538</v>
      </c>
      <c r="B2596" s="125" t="s">
        <v>28539</v>
      </c>
      <c r="C2596" s="125"/>
      <c r="D2596" s="125"/>
    </row>
    <row r="2597" spans="1:4" ht="12.75" customHeight="1">
      <c r="A2597" s="125" t="s">
        <v>28540</v>
      </c>
      <c r="B2597" s="125" t="s">
        <v>28541</v>
      </c>
      <c r="C2597" s="125"/>
      <c r="D2597" s="125"/>
    </row>
    <row r="2598" spans="1:4" ht="12.75" customHeight="1">
      <c r="A2598" s="125" t="s">
        <v>28542</v>
      </c>
      <c r="B2598" s="125" t="s">
        <v>28543</v>
      </c>
      <c r="C2598" s="125"/>
      <c r="D2598" s="125"/>
    </row>
    <row r="2599" spans="1:4" ht="12.75" customHeight="1">
      <c r="A2599" s="125" t="s">
        <v>28544</v>
      </c>
      <c r="B2599" s="125" t="s">
        <v>28545</v>
      </c>
      <c r="C2599" s="125"/>
      <c r="D2599" s="125"/>
    </row>
    <row r="2600" spans="1:4" ht="12.75" customHeight="1">
      <c r="A2600" s="125" t="s">
        <v>28546</v>
      </c>
      <c r="B2600" s="125" t="s">
        <v>28547</v>
      </c>
      <c r="C2600" s="125"/>
      <c r="D2600" s="125"/>
    </row>
    <row r="2601" spans="1:4" ht="12.75" customHeight="1">
      <c r="A2601" s="125" t="s">
        <v>28548</v>
      </c>
      <c r="B2601" s="125" t="s">
        <v>28549</v>
      </c>
      <c r="C2601" s="125"/>
      <c r="D2601" s="125"/>
    </row>
    <row r="2602" spans="1:4" ht="12.75" customHeight="1">
      <c r="A2602" s="125" t="s">
        <v>28550</v>
      </c>
      <c r="B2602" s="125" t="s">
        <v>28551</v>
      </c>
      <c r="C2602" s="125"/>
      <c r="D2602" s="125"/>
    </row>
    <row r="2603" spans="1:4" ht="12.75" customHeight="1">
      <c r="A2603" s="125" t="s">
        <v>28552</v>
      </c>
      <c r="B2603" s="125" t="s">
        <v>28553</v>
      </c>
      <c r="C2603" s="125"/>
      <c r="D2603" s="125"/>
    </row>
    <row r="2604" spans="1:4" ht="12.75" customHeight="1">
      <c r="A2604" s="125" t="s">
        <v>28554</v>
      </c>
      <c r="B2604" s="125" t="s">
        <v>28555</v>
      </c>
      <c r="C2604" s="125"/>
      <c r="D2604" s="125"/>
    </row>
    <row r="2605" spans="1:4" ht="12.75" customHeight="1">
      <c r="A2605" s="125" t="s">
        <v>28556</v>
      </c>
      <c r="B2605" s="125" t="s">
        <v>28557</v>
      </c>
      <c r="C2605" s="125"/>
      <c r="D2605" s="125"/>
    </row>
    <row r="2606" spans="1:4" ht="12.75" customHeight="1">
      <c r="A2606" s="125" t="s">
        <v>28558</v>
      </c>
      <c r="B2606" s="125" t="s">
        <v>28559</v>
      </c>
      <c r="C2606" s="125"/>
      <c r="D2606" s="125"/>
    </row>
    <row r="2607" spans="1:4" ht="12.75" customHeight="1">
      <c r="A2607" s="125" t="s">
        <v>28560</v>
      </c>
      <c r="B2607" s="125" t="s">
        <v>28561</v>
      </c>
      <c r="C2607" s="125"/>
      <c r="D2607" s="125"/>
    </row>
    <row r="2608" spans="1:4" ht="12.75" customHeight="1">
      <c r="A2608" s="125" t="s">
        <v>28562</v>
      </c>
      <c r="B2608" s="125" t="s">
        <v>28563</v>
      </c>
      <c r="C2608" s="125"/>
      <c r="D2608" s="125"/>
    </row>
    <row r="2609" spans="1:4" ht="12.75" customHeight="1">
      <c r="A2609" s="125" t="s">
        <v>28564</v>
      </c>
      <c r="B2609" s="125" t="s">
        <v>28565</v>
      </c>
      <c r="C2609" s="125"/>
      <c r="D2609" s="125"/>
    </row>
    <row r="2610" spans="1:4" ht="12.75" customHeight="1">
      <c r="A2610" s="125" t="s">
        <v>28566</v>
      </c>
      <c r="B2610" s="125" t="s">
        <v>28567</v>
      </c>
      <c r="C2610" s="125"/>
      <c r="D2610" s="125"/>
    </row>
    <row r="2611" spans="1:4" ht="12.75" customHeight="1">
      <c r="A2611" s="125" t="s">
        <v>28568</v>
      </c>
      <c r="B2611" s="125" t="s">
        <v>28569</v>
      </c>
      <c r="C2611" s="125"/>
      <c r="D2611" s="125"/>
    </row>
    <row r="2612" spans="1:4" ht="12.75" customHeight="1">
      <c r="A2612" s="125" t="s">
        <v>28570</v>
      </c>
      <c r="B2612" s="125" t="s">
        <v>28571</v>
      </c>
      <c r="C2612" s="125"/>
      <c r="D2612" s="125"/>
    </row>
    <row r="2613" spans="1:4" ht="12.75" customHeight="1">
      <c r="A2613" s="125" t="s">
        <v>28572</v>
      </c>
      <c r="B2613" s="125" t="s">
        <v>28573</v>
      </c>
      <c r="C2613" s="125"/>
      <c r="D2613" s="125"/>
    </row>
    <row r="2614" spans="1:4" ht="12.75" customHeight="1">
      <c r="A2614" s="125" t="s">
        <v>28574</v>
      </c>
      <c r="B2614" s="125" t="s">
        <v>28575</v>
      </c>
      <c r="C2614" s="125"/>
      <c r="D2614" s="125"/>
    </row>
    <row r="2615" spans="1:4" ht="12.75" customHeight="1">
      <c r="A2615" s="125" t="s">
        <v>28576</v>
      </c>
      <c r="B2615" s="125" t="s">
        <v>28577</v>
      </c>
      <c r="C2615" s="125"/>
      <c r="D2615" s="125"/>
    </row>
    <row r="2616" spans="1:4" ht="12.75" customHeight="1">
      <c r="A2616" s="125" t="s">
        <v>28578</v>
      </c>
      <c r="B2616" s="125" t="s">
        <v>28579</v>
      </c>
      <c r="C2616" s="125"/>
      <c r="D2616" s="125"/>
    </row>
    <row r="2617" spans="1:4" ht="12.75" customHeight="1">
      <c r="A2617" s="125" t="s">
        <v>28580</v>
      </c>
      <c r="B2617" s="125" t="s">
        <v>28581</v>
      </c>
      <c r="C2617" s="125"/>
      <c r="D2617" s="125"/>
    </row>
    <row r="2618" spans="1:4" ht="12.75" customHeight="1">
      <c r="A2618" s="125" t="s">
        <v>28582</v>
      </c>
      <c r="B2618" s="125" t="s">
        <v>2723</v>
      </c>
      <c r="C2618" s="125"/>
      <c r="D2618" s="125"/>
    </row>
    <row r="2619" spans="1:4" ht="12.75" customHeight="1">
      <c r="A2619" s="125" t="s">
        <v>28583</v>
      </c>
      <c r="B2619" s="125" t="s">
        <v>28584</v>
      </c>
      <c r="C2619" s="125"/>
      <c r="D2619" s="125"/>
    </row>
    <row r="2620" spans="1:4" ht="12.75" customHeight="1">
      <c r="A2620" s="125" t="s">
        <v>28585</v>
      </c>
      <c r="B2620" s="125" t="s">
        <v>28586</v>
      </c>
      <c r="C2620" s="125"/>
      <c r="D2620" s="125"/>
    </row>
    <row r="2621" spans="1:4" ht="12.75" customHeight="1">
      <c r="A2621" s="125" t="s">
        <v>28587</v>
      </c>
      <c r="B2621" s="125" t="s">
        <v>28588</v>
      </c>
      <c r="C2621" s="125"/>
      <c r="D2621" s="125"/>
    </row>
    <row r="2622" spans="1:4" ht="12.75" customHeight="1">
      <c r="A2622" s="125" t="s">
        <v>28589</v>
      </c>
      <c r="B2622" s="125" t="s">
        <v>28590</v>
      </c>
      <c r="C2622" s="125"/>
      <c r="D2622" s="125"/>
    </row>
    <row r="2623" spans="1:4" ht="12.75" customHeight="1">
      <c r="A2623" s="125" t="s">
        <v>28591</v>
      </c>
      <c r="B2623" s="125" t="s">
        <v>28592</v>
      </c>
      <c r="C2623" s="125"/>
      <c r="D2623" s="125"/>
    </row>
    <row r="2624" spans="1:4" ht="12.75" customHeight="1">
      <c r="A2624" s="125" t="s">
        <v>28593</v>
      </c>
      <c r="B2624" s="125" t="s">
        <v>28594</v>
      </c>
      <c r="C2624" s="125"/>
      <c r="D2624" s="125"/>
    </row>
    <row r="2625" spans="1:4" ht="12.75" customHeight="1">
      <c r="A2625" s="125" t="s">
        <v>28595</v>
      </c>
      <c r="B2625" s="125" t="s">
        <v>28596</v>
      </c>
      <c r="C2625" s="125"/>
      <c r="D2625" s="125"/>
    </row>
    <row r="2626" spans="1:4" ht="12.75" customHeight="1">
      <c r="A2626" s="125" t="s">
        <v>28597</v>
      </c>
      <c r="B2626" s="125" t="s">
        <v>28598</v>
      </c>
      <c r="C2626" s="125"/>
      <c r="D2626" s="125"/>
    </row>
    <row r="2627" spans="1:4" ht="12.75" customHeight="1">
      <c r="A2627" s="125" t="s">
        <v>28599</v>
      </c>
      <c r="B2627" s="125" t="s">
        <v>2715</v>
      </c>
      <c r="C2627" s="125"/>
      <c r="D2627" s="125"/>
    </row>
    <row r="2628" spans="1:4" ht="12.75" customHeight="1">
      <c r="A2628" s="125" t="s">
        <v>28600</v>
      </c>
      <c r="B2628" s="125" t="s">
        <v>28601</v>
      </c>
      <c r="C2628" s="125"/>
      <c r="D2628" s="125"/>
    </row>
    <row r="2629" spans="1:4" ht="12.75" customHeight="1">
      <c r="A2629" s="125" t="s">
        <v>28602</v>
      </c>
      <c r="B2629" s="125" t="s">
        <v>28603</v>
      </c>
      <c r="C2629" s="125"/>
      <c r="D2629" s="125"/>
    </row>
    <row r="2630" spans="1:4" ht="12.75" customHeight="1">
      <c r="A2630" s="125" t="s">
        <v>28604</v>
      </c>
      <c r="B2630" s="125" t="s">
        <v>28605</v>
      </c>
      <c r="C2630" s="125"/>
      <c r="D2630" s="125"/>
    </row>
    <row r="2631" spans="1:4" ht="12.75" customHeight="1">
      <c r="A2631" s="125" t="s">
        <v>28606</v>
      </c>
      <c r="B2631" s="125" t="s">
        <v>28607</v>
      </c>
      <c r="C2631" s="125"/>
      <c r="D2631" s="125"/>
    </row>
    <row r="2632" spans="1:4" ht="12.75" customHeight="1">
      <c r="A2632" s="125" t="s">
        <v>28608</v>
      </c>
      <c r="B2632" s="125" t="s">
        <v>28609</v>
      </c>
      <c r="C2632" s="125"/>
      <c r="D2632" s="125"/>
    </row>
    <row r="2633" spans="1:4" ht="12.75" customHeight="1">
      <c r="A2633" s="125" t="s">
        <v>28613</v>
      </c>
      <c r="B2633" s="125" t="s">
        <v>28614</v>
      </c>
      <c r="C2633" s="125"/>
      <c r="D2633" s="125"/>
    </row>
    <row r="2634" spans="1:4" ht="12.75" customHeight="1">
      <c r="A2634" s="125" t="s">
        <v>28615</v>
      </c>
      <c r="B2634" s="125" t="s">
        <v>28616</v>
      </c>
      <c r="C2634" s="125"/>
      <c r="D2634" s="125"/>
    </row>
    <row r="2635" spans="1:4" ht="12.75" customHeight="1">
      <c r="A2635" s="125" t="s">
        <v>28772</v>
      </c>
      <c r="B2635" s="125" t="s">
        <v>28773</v>
      </c>
      <c r="C2635" s="125"/>
      <c r="D2635" s="125"/>
    </row>
    <row r="2636" spans="1:4" ht="12.75" customHeight="1">
      <c r="A2636" s="125" t="s">
        <v>28774</v>
      </c>
      <c r="B2636" s="125" t="s">
        <v>28775</v>
      </c>
      <c r="C2636" s="125"/>
      <c r="D2636" s="125"/>
    </row>
    <row r="2637" spans="1:4" ht="12.75" customHeight="1">
      <c r="A2637" s="125" t="s">
        <v>28613</v>
      </c>
      <c r="B2637" s="125" t="s">
        <v>28614</v>
      </c>
      <c r="C2637" s="125"/>
      <c r="D2637" s="125"/>
    </row>
    <row r="2638" spans="1:4" ht="12.75" customHeight="1">
      <c r="A2638" s="125" t="s">
        <v>28615</v>
      </c>
      <c r="B2638" s="125" t="s">
        <v>28616</v>
      </c>
      <c r="C2638" s="125"/>
      <c r="D2638" s="125"/>
    </row>
    <row r="2639" spans="1:4" ht="12.75" customHeight="1">
      <c r="A2639" s="125" t="s">
        <v>28776</v>
      </c>
      <c r="B2639" s="125" t="s">
        <v>28777</v>
      </c>
      <c r="C2639" s="125"/>
      <c r="D2639" s="125"/>
    </row>
    <row r="2640" spans="1:4" ht="12.75" customHeight="1">
      <c r="A2640" s="125" t="s">
        <v>28778</v>
      </c>
      <c r="B2640" s="125" t="s">
        <v>28779</v>
      </c>
      <c r="C2640" s="125"/>
      <c r="D2640" s="125"/>
    </row>
    <row r="2641" spans="1:5" ht="12.75" customHeight="1">
      <c r="A2641" s="125" t="s">
        <v>28780</v>
      </c>
      <c r="B2641" s="125" t="s">
        <v>28781</v>
      </c>
      <c r="C2641" s="125"/>
      <c r="D2641" s="125"/>
    </row>
    <row r="2642" spans="1:5" ht="12.75" customHeight="1">
      <c r="A2642" s="125" t="s">
        <v>28806</v>
      </c>
      <c r="B2642" s="125" t="s">
        <v>28807</v>
      </c>
      <c r="C2642" s="125"/>
      <c r="D2642" s="125"/>
      <c r="E2642" s="4">
        <v>45089</v>
      </c>
    </row>
    <row r="2643" spans="1:5" ht="12.75" customHeight="1">
      <c r="A2643" s="125" t="s">
        <v>28808</v>
      </c>
      <c r="B2643" s="125" t="s">
        <v>28809</v>
      </c>
      <c r="C2643" s="125"/>
      <c r="D2643" s="125"/>
      <c r="E2643" s="4">
        <v>45093</v>
      </c>
    </row>
    <row r="2644" spans="1:5" ht="12.75" customHeight="1">
      <c r="A2644" s="125" t="s">
        <v>28810</v>
      </c>
      <c r="B2644" s="125" t="s">
        <v>28811</v>
      </c>
      <c r="C2644" s="125"/>
      <c r="D2644" s="125"/>
      <c r="E2644" s="4">
        <v>45107</v>
      </c>
    </row>
    <row r="2645" spans="1:5" ht="12.75" customHeight="1">
      <c r="A2645" s="125" t="s">
        <v>28812</v>
      </c>
      <c r="B2645" s="125" t="s">
        <v>28813</v>
      </c>
      <c r="C2645" s="125"/>
      <c r="D2645" s="125"/>
      <c r="E2645" s="4">
        <v>45112</v>
      </c>
    </row>
    <row r="2646" spans="1:5" ht="12.75" customHeight="1">
      <c r="A2646" s="125" t="s">
        <v>28924</v>
      </c>
      <c r="B2646" s="125" t="s">
        <v>28925</v>
      </c>
      <c r="C2646" s="125"/>
      <c r="D2646" s="125"/>
    </row>
    <row r="2647" spans="1:5" ht="12.75" customHeight="1">
      <c r="A2647" s="125" t="s">
        <v>28926</v>
      </c>
      <c r="B2647" s="125" t="s">
        <v>28927</v>
      </c>
      <c r="C2647" s="125"/>
      <c r="D2647" s="125"/>
    </row>
    <row r="2648" spans="1:5" ht="12.75" customHeight="1">
      <c r="A2648" s="125" t="s">
        <v>28928</v>
      </c>
      <c r="B2648" s="125" t="s">
        <v>28929</v>
      </c>
      <c r="C2648" s="125"/>
      <c r="D2648" s="125"/>
    </row>
    <row r="2649" spans="1:5" ht="12.75" customHeight="1">
      <c r="A2649" s="125" t="s">
        <v>28930</v>
      </c>
      <c r="B2649" s="125" t="s">
        <v>28931</v>
      </c>
      <c r="C2649" s="125"/>
      <c r="D2649" s="125"/>
    </row>
    <row r="2650" spans="1:5" ht="12.75" customHeight="1">
      <c r="A2650" s="125" t="s">
        <v>28932</v>
      </c>
      <c r="B2650" s="125" t="s">
        <v>28933</v>
      </c>
      <c r="C2650" s="125"/>
      <c r="D2650" s="125"/>
    </row>
    <row r="2651" spans="1:5" ht="12.75" customHeight="1">
      <c r="A2651" s="125" t="s">
        <v>28934</v>
      </c>
      <c r="B2651" s="125" t="s">
        <v>28935</v>
      </c>
      <c r="C2651" s="125"/>
      <c r="D2651" s="125"/>
    </row>
    <row r="2652" spans="1:5" ht="12.75" customHeight="1">
      <c r="A2652" s="125" t="s">
        <v>28936</v>
      </c>
      <c r="B2652" s="125" t="s">
        <v>28937</v>
      </c>
      <c r="C2652" s="125"/>
      <c r="D2652" s="125"/>
    </row>
    <row r="2653" spans="1:5" ht="12.75" customHeight="1">
      <c r="A2653" s="125" t="s">
        <v>28938</v>
      </c>
      <c r="B2653" s="125" t="s">
        <v>28939</v>
      </c>
      <c r="C2653" s="125"/>
      <c r="D2653" s="125"/>
    </row>
    <row r="2654" spans="1:5" ht="12.75" customHeight="1">
      <c r="A2654" s="125" t="s">
        <v>28949</v>
      </c>
      <c r="B2654" s="125" t="s">
        <v>28950</v>
      </c>
      <c r="C2654" s="125"/>
      <c r="D2654" s="125"/>
    </row>
    <row r="2655" spans="1:5" ht="12.75" customHeight="1">
      <c r="A2655" s="125" t="s">
        <v>29003</v>
      </c>
      <c r="B2655" s="125" t="s">
        <v>29004</v>
      </c>
      <c r="C2655" s="125"/>
      <c r="D2655" s="125"/>
    </row>
    <row r="2656" spans="1:5" ht="12.75" customHeight="1">
      <c r="A2656" s="125" t="s">
        <v>29005</v>
      </c>
      <c r="B2656" s="125" t="s">
        <v>29006</v>
      </c>
      <c r="C2656" s="125"/>
      <c r="D2656" s="125"/>
    </row>
    <row r="2657" spans="1:4" ht="12.75" customHeight="1">
      <c r="A2657" s="125" t="s">
        <v>29007</v>
      </c>
      <c r="B2657" s="125" t="s">
        <v>29008</v>
      </c>
      <c r="C2657" s="125"/>
      <c r="D2657" s="125"/>
    </row>
    <row r="2658" spans="1:4" ht="12.75" customHeight="1">
      <c r="A2658" s="125" t="s">
        <v>29009</v>
      </c>
      <c r="B2658" s="125" t="s">
        <v>29010</v>
      </c>
      <c r="C2658" s="125"/>
      <c r="D2658" s="125"/>
    </row>
    <row r="2659" spans="1:4" ht="12.75" customHeight="1">
      <c r="A2659" s="125" t="s">
        <v>29011</v>
      </c>
      <c r="B2659" s="125" t="s">
        <v>29012</v>
      </c>
      <c r="C2659" s="125"/>
      <c r="D2659" s="125"/>
    </row>
    <row r="2660" spans="1:4" ht="12.75" customHeight="1">
      <c r="A2660" s="125" t="s">
        <v>29013</v>
      </c>
      <c r="B2660" s="125" t="s">
        <v>29014</v>
      </c>
      <c r="C2660" s="125"/>
      <c r="D2660" s="125"/>
    </row>
    <row r="2661" spans="1:4" ht="12.75" customHeight="1">
      <c r="A2661" s="125" t="s">
        <v>29015</v>
      </c>
      <c r="B2661" s="125" t="s">
        <v>29016</v>
      </c>
      <c r="C2661" s="125"/>
      <c r="D2661" s="125"/>
    </row>
    <row r="2662" spans="1:4" ht="12.75" customHeight="1">
      <c r="A2662" s="125" t="s">
        <v>29017</v>
      </c>
      <c r="B2662" s="125" t="s">
        <v>29018</v>
      </c>
      <c r="C2662" s="125"/>
      <c r="D2662" s="125"/>
    </row>
    <row r="2663" spans="1:4" ht="12.75" customHeight="1">
      <c r="A2663" s="125" t="s">
        <v>29019</v>
      </c>
      <c r="B2663" s="125" t="s">
        <v>29020</v>
      </c>
      <c r="C2663" s="125"/>
      <c r="D2663" s="125"/>
    </row>
    <row r="2664" spans="1:4" ht="12.75" customHeight="1">
      <c r="A2664" s="125" t="s">
        <v>29021</v>
      </c>
      <c r="B2664" s="125" t="s">
        <v>29022</v>
      </c>
      <c r="C2664" s="125"/>
      <c r="D2664" s="125"/>
    </row>
    <row r="2665" spans="1:4" ht="12.75" customHeight="1">
      <c r="A2665" s="125" t="s">
        <v>29023</v>
      </c>
      <c r="B2665" s="125" t="s">
        <v>29024</v>
      </c>
      <c r="C2665" s="125"/>
      <c r="D2665" s="125"/>
    </row>
    <row r="2666" spans="1:4" ht="12.75" customHeight="1">
      <c r="A2666" s="125" t="s">
        <v>29025</v>
      </c>
      <c r="B2666" s="125" t="s">
        <v>29026</v>
      </c>
      <c r="C2666" s="125"/>
      <c r="D2666" s="125"/>
    </row>
    <row r="2667" spans="1:4" ht="12.75" customHeight="1">
      <c r="A2667" s="125" t="s">
        <v>29027</v>
      </c>
      <c r="B2667" s="125" t="s">
        <v>29028</v>
      </c>
      <c r="C2667" s="125"/>
      <c r="D2667" s="125"/>
    </row>
    <row r="2668" spans="1:4" ht="12.75" customHeight="1">
      <c r="A2668" s="125" t="s">
        <v>29029</v>
      </c>
      <c r="B2668" s="125" t="s">
        <v>29030</v>
      </c>
      <c r="C2668" s="125"/>
      <c r="D2668" s="125"/>
    </row>
    <row r="2669" spans="1:4" ht="12.75" customHeight="1">
      <c r="A2669" s="125" t="s">
        <v>29031</v>
      </c>
      <c r="B2669" s="125" t="s">
        <v>29032</v>
      </c>
      <c r="C2669" s="125"/>
      <c r="D2669" s="125"/>
    </row>
    <row r="2670" spans="1:4" ht="12.75" customHeight="1">
      <c r="A2670" s="125" t="s">
        <v>29033</v>
      </c>
      <c r="B2670" s="125" t="s">
        <v>29034</v>
      </c>
      <c r="C2670" s="125"/>
      <c r="D2670" s="125"/>
    </row>
    <row r="2671" spans="1:4" ht="12.75" customHeight="1">
      <c r="A2671" s="125" t="s">
        <v>29035</v>
      </c>
      <c r="B2671" s="125" t="s">
        <v>29036</v>
      </c>
      <c r="C2671" s="125"/>
      <c r="D2671" s="125"/>
    </row>
    <row r="2672" spans="1:4" ht="12.75" customHeight="1">
      <c r="A2672" s="125" t="s">
        <v>29043</v>
      </c>
      <c r="B2672" s="125" t="s">
        <v>29044</v>
      </c>
      <c r="C2672" s="125"/>
      <c r="D2672" s="125"/>
    </row>
    <row r="2673" spans="1:4" ht="12.75" customHeight="1">
      <c r="A2673" s="125" t="s">
        <v>29045</v>
      </c>
      <c r="B2673" s="125" t="s">
        <v>29046</v>
      </c>
      <c r="C2673" s="125"/>
      <c r="D2673" s="125"/>
    </row>
    <row r="2674" spans="1:4" ht="12.75" customHeight="1">
      <c r="A2674" s="125" t="s">
        <v>29047</v>
      </c>
      <c r="B2674" s="125" t="s">
        <v>29048</v>
      </c>
      <c r="C2674" s="125"/>
      <c r="D2674" s="125"/>
    </row>
    <row r="2675" spans="1:4" ht="12.75" customHeight="1">
      <c r="A2675" s="125" t="s">
        <v>29049</v>
      </c>
      <c r="B2675" s="125" t="s">
        <v>29050</v>
      </c>
      <c r="C2675" s="125"/>
      <c r="D2675" s="125"/>
    </row>
    <row r="2676" spans="1:4" ht="12.75" customHeight="1">
      <c r="A2676" s="125" t="s">
        <v>30631</v>
      </c>
      <c r="B2676" s="125" t="s">
        <v>30632</v>
      </c>
      <c r="C2676" s="125"/>
      <c r="D2676" s="125"/>
    </row>
    <row r="2677" spans="1:4" ht="12.75" customHeight="1">
      <c r="A2677" s="125" t="s">
        <v>30633</v>
      </c>
      <c r="B2677" s="125" t="s">
        <v>30634</v>
      </c>
      <c r="C2677" s="125"/>
      <c r="D2677" s="125"/>
    </row>
    <row r="2678" spans="1:4" ht="12.75" customHeight="1">
      <c r="A2678" s="125" t="s">
        <v>30635</v>
      </c>
      <c r="B2678" s="125" t="s">
        <v>30636</v>
      </c>
      <c r="C2678" s="125"/>
      <c r="D2678" s="125"/>
    </row>
    <row r="2679" spans="1:4" ht="12.75" customHeight="1">
      <c r="A2679" s="125" t="s">
        <v>30637</v>
      </c>
      <c r="B2679" s="125" t="s">
        <v>30638</v>
      </c>
      <c r="C2679" s="125"/>
      <c r="D2679" s="125"/>
    </row>
    <row r="2680" spans="1:4" ht="12.75" customHeight="1">
      <c r="A2680" s="125" t="s">
        <v>30639</v>
      </c>
      <c r="B2680" s="125" t="s">
        <v>30640</v>
      </c>
      <c r="C2680" s="125"/>
      <c r="D2680" s="125"/>
    </row>
    <row r="2681" spans="1:4" ht="12.75" customHeight="1">
      <c r="A2681" s="125" t="s">
        <v>30641</v>
      </c>
      <c r="B2681" s="125" t="s">
        <v>30642</v>
      </c>
      <c r="C2681" s="125"/>
      <c r="D2681" s="125"/>
    </row>
    <row r="2682" spans="1:4" ht="12.75" customHeight="1">
      <c r="A2682" s="125" t="s">
        <v>30643</v>
      </c>
      <c r="B2682" s="125" t="s">
        <v>30644</v>
      </c>
      <c r="C2682" s="125"/>
      <c r="D2682" s="125"/>
    </row>
    <row r="2683" spans="1:4" ht="12.75" customHeight="1">
      <c r="A2683" s="125" t="s">
        <v>30645</v>
      </c>
      <c r="B2683" s="125" t="s">
        <v>30646</v>
      </c>
      <c r="C2683" s="125"/>
      <c r="D2683" s="125"/>
    </row>
    <row r="2684" spans="1:4" ht="12.75" customHeight="1">
      <c r="A2684" s="125" t="s">
        <v>30647</v>
      </c>
      <c r="B2684" s="125" t="s">
        <v>30648</v>
      </c>
      <c r="C2684" s="125"/>
      <c r="D2684" s="125"/>
    </row>
    <row r="2685" spans="1:4" ht="12.75" customHeight="1">
      <c r="A2685" s="125" t="s">
        <v>30649</v>
      </c>
      <c r="B2685" s="125" t="s">
        <v>30650</v>
      </c>
      <c r="C2685" s="125"/>
      <c r="D2685" s="125"/>
    </row>
    <row r="2686" spans="1:4" ht="12.75" customHeight="1">
      <c r="A2686" s="125" t="s">
        <v>30651</v>
      </c>
      <c r="B2686" s="125" t="s">
        <v>30652</v>
      </c>
      <c r="C2686" s="125"/>
      <c r="D2686" s="125"/>
    </row>
    <row r="2687" spans="1:4" ht="12.75" customHeight="1">
      <c r="A2687" s="125" t="s">
        <v>30653</v>
      </c>
      <c r="B2687" s="125" t="s">
        <v>30654</v>
      </c>
      <c r="C2687" s="125"/>
      <c r="D2687" s="125"/>
    </row>
    <row r="2688" spans="1:4" ht="12.75" customHeight="1">
      <c r="A2688" s="125" t="s">
        <v>30655</v>
      </c>
      <c r="B2688" s="125" t="s">
        <v>30656</v>
      </c>
      <c r="C2688" s="125"/>
      <c r="D2688" s="125"/>
    </row>
    <row r="2689" spans="1:4" ht="12.75" customHeight="1">
      <c r="A2689" s="125" t="s">
        <v>30657</v>
      </c>
      <c r="B2689" s="125" t="s">
        <v>30658</v>
      </c>
      <c r="C2689" s="125"/>
      <c r="D2689" s="125"/>
    </row>
    <row r="2690" spans="1:4" ht="12.75" customHeight="1">
      <c r="A2690" s="125" t="s">
        <v>30659</v>
      </c>
      <c r="B2690" s="125" t="s">
        <v>30660</v>
      </c>
      <c r="C2690" s="125"/>
      <c r="D2690" s="125"/>
    </row>
    <row r="2691" spans="1:4" ht="12.75" customHeight="1">
      <c r="A2691" s="125" t="s">
        <v>30661</v>
      </c>
      <c r="B2691" s="125" t="s">
        <v>30662</v>
      </c>
      <c r="C2691" s="125"/>
      <c r="D2691" s="125"/>
    </row>
    <row r="2692" spans="1:4" ht="12.75" customHeight="1">
      <c r="A2692" s="125" t="s">
        <v>30663</v>
      </c>
      <c r="B2692" s="125" t="s">
        <v>30664</v>
      </c>
      <c r="C2692" s="125"/>
      <c r="D2692" s="125"/>
    </row>
    <row r="2693" spans="1:4" ht="12.75" customHeight="1">
      <c r="A2693" s="125" t="s">
        <v>30665</v>
      </c>
      <c r="B2693" s="125" t="s">
        <v>30666</v>
      </c>
      <c r="C2693" s="125"/>
      <c r="D2693" s="125"/>
    </row>
    <row r="2694" spans="1:4" ht="12.75" customHeight="1">
      <c r="A2694" s="125" t="s">
        <v>30667</v>
      </c>
      <c r="B2694" s="125" t="s">
        <v>30668</v>
      </c>
      <c r="C2694" s="125"/>
      <c r="D2694" s="125"/>
    </row>
    <row r="2695" spans="1:4" ht="12.75" customHeight="1">
      <c r="A2695" s="125" t="s">
        <v>30669</v>
      </c>
      <c r="B2695" s="125" t="s">
        <v>30670</v>
      </c>
      <c r="C2695" s="125"/>
      <c r="D2695" s="125"/>
    </row>
    <row r="2696" spans="1:4" ht="12.75" customHeight="1">
      <c r="A2696" s="125" t="s">
        <v>30671</v>
      </c>
      <c r="B2696" s="125" t="s">
        <v>30672</v>
      </c>
      <c r="C2696" s="125"/>
      <c r="D2696" s="125"/>
    </row>
    <row r="2697" spans="1:4" ht="12.75" customHeight="1">
      <c r="A2697" s="125" t="s">
        <v>30673</v>
      </c>
      <c r="B2697" s="125" t="s">
        <v>30674</v>
      </c>
      <c r="C2697" s="125"/>
      <c r="D2697" s="125"/>
    </row>
    <row r="2698" spans="1:4" ht="12.75" customHeight="1">
      <c r="A2698" s="125" t="s">
        <v>30675</v>
      </c>
      <c r="B2698" s="125" t="s">
        <v>30676</v>
      </c>
      <c r="C2698" s="125"/>
      <c r="D2698" s="125"/>
    </row>
    <row r="2699" spans="1:4" ht="12.75" customHeight="1">
      <c r="A2699" s="125" t="s">
        <v>30677</v>
      </c>
      <c r="B2699" s="125" t="s">
        <v>30678</v>
      </c>
      <c r="C2699" s="125"/>
      <c r="D2699" s="125"/>
    </row>
    <row r="2700" spans="1:4" ht="12.75" customHeight="1">
      <c r="A2700" s="125" t="s">
        <v>30679</v>
      </c>
      <c r="B2700" s="125" t="s">
        <v>30680</v>
      </c>
      <c r="C2700" s="125"/>
      <c r="D2700" s="125"/>
    </row>
    <row r="2701" spans="1:4" ht="12.75" customHeight="1">
      <c r="A2701" s="125" t="s">
        <v>30681</v>
      </c>
      <c r="B2701" s="125" t="s">
        <v>30682</v>
      </c>
      <c r="C2701" s="125"/>
      <c r="D2701" s="125"/>
    </row>
    <row r="2702" spans="1:4" ht="12.75" customHeight="1">
      <c r="A2702" s="125" t="s">
        <v>30683</v>
      </c>
      <c r="B2702" s="125" t="s">
        <v>30684</v>
      </c>
      <c r="C2702" s="125"/>
      <c r="D2702" s="125"/>
    </row>
    <row r="2703" spans="1:4" ht="12.75" customHeight="1">
      <c r="A2703" s="125" t="s">
        <v>30685</v>
      </c>
      <c r="B2703" s="125" t="s">
        <v>30686</v>
      </c>
      <c r="C2703" s="125"/>
      <c r="D2703" s="125"/>
    </row>
    <row r="2704" spans="1:4" ht="12.75" customHeight="1">
      <c r="A2704" s="125" t="s">
        <v>30687</v>
      </c>
      <c r="B2704" s="125" t="s">
        <v>30688</v>
      </c>
      <c r="C2704" s="125"/>
      <c r="D2704" s="125"/>
    </row>
    <row r="2705" spans="1:4" ht="12.75" customHeight="1">
      <c r="A2705" s="125" t="s">
        <v>30689</v>
      </c>
      <c r="B2705" s="125" t="s">
        <v>30690</v>
      </c>
      <c r="C2705" s="125"/>
      <c r="D2705" s="125"/>
    </row>
    <row r="2706" spans="1:4" ht="12.75" customHeight="1">
      <c r="A2706" s="125" t="s">
        <v>30691</v>
      </c>
      <c r="B2706" s="125" t="s">
        <v>30692</v>
      </c>
      <c r="C2706" s="125"/>
      <c r="D2706" s="125"/>
    </row>
    <row r="2707" spans="1:4" ht="12.75" customHeight="1">
      <c r="A2707" s="125" t="s">
        <v>30693</v>
      </c>
      <c r="B2707" s="125" t="s">
        <v>30694</v>
      </c>
      <c r="C2707" s="125"/>
      <c r="D2707" s="125"/>
    </row>
    <row r="2708" spans="1:4" ht="12.75" customHeight="1">
      <c r="A2708" s="125" t="s">
        <v>30695</v>
      </c>
      <c r="B2708" s="125" t="s">
        <v>30696</v>
      </c>
      <c r="C2708" s="125"/>
      <c r="D2708" s="125"/>
    </row>
    <row r="2709" spans="1:4" ht="12.75" customHeight="1">
      <c r="A2709" s="125" t="s">
        <v>30697</v>
      </c>
      <c r="B2709" s="125" t="s">
        <v>30698</v>
      </c>
      <c r="C2709" s="125"/>
      <c r="D2709" s="125"/>
    </row>
    <row r="2710" spans="1:4" ht="12.75" customHeight="1">
      <c r="A2710" s="125" t="s">
        <v>30699</v>
      </c>
      <c r="B2710" s="125" t="s">
        <v>30700</v>
      </c>
      <c r="C2710" s="125"/>
      <c r="D2710" s="125"/>
    </row>
    <row r="2711" spans="1:4" ht="12.75" customHeight="1">
      <c r="A2711" s="125" t="s">
        <v>30701</v>
      </c>
      <c r="B2711" s="125" t="s">
        <v>30702</v>
      </c>
      <c r="C2711" s="125"/>
      <c r="D2711" s="125"/>
    </row>
    <row r="2712" spans="1:4" ht="12.75" customHeight="1">
      <c r="A2712" s="125" t="s">
        <v>30703</v>
      </c>
      <c r="B2712" s="125" t="s">
        <v>30704</v>
      </c>
      <c r="C2712" s="125"/>
      <c r="D2712" s="125"/>
    </row>
    <row r="2713" spans="1:4" ht="12.75" customHeight="1">
      <c r="A2713" s="125" t="s">
        <v>30705</v>
      </c>
      <c r="B2713" s="125" t="s">
        <v>30706</v>
      </c>
      <c r="C2713" s="125"/>
      <c r="D2713" s="125"/>
    </row>
    <row r="2714" spans="1:4" ht="12.75" customHeight="1">
      <c r="A2714" s="125" t="s">
        <v>30707</v>
      </c>
      <c r="B2714" s="125" t="s">
        <v>30708</v>
      </c>
      <c r="C2714" s="125"/>
      <c r="D2714" s="125"/>
    </row>
    <row r="2715" spans="1:4" ht="12.75" customHeight="1">
      <c r="A2715" s="125" t="s">
        <v>30709</v>
      </c>
      <c r="B2715" s="125" t="s">
        <v>30710</v>
      </c>
      <c r="C2715" s="125"/>
      <c r="D2715" s="125"/>
    </row>
    <row r="2716" spans="1:4" ht="12.75" customHeight="1">
      <c r="A2716" s="125" t="s">
        <v>30711</v>
      </c>
      <c r="B2716" s="125" t="s">
        <v>30712</v>
      </c>
      <c r="C2716" s="125"/>
      <c r="D2716" s="125"/>
    </row>
    <row r="2717" spans="1:4" ht="12.75" customHeight="1">
      <c r="A2717" s="125" t="s">
        <v>30713</v>
      </c>
      <c r="B2717" s="125" t="s">
        <v>30714</v>
      </c>
      <c r="C2717" s="125"/>
      <c r="D2717" s="125"/>
    </row>
    <row r="2718" spans="1:4" ht="12.75" customHeight="1">
      <c r="A2718" s="125" t="s">
        <v>30715</v>
      </c>
      <c r="B2718" s="125" t="s">
        <v>30716</v>
      </c>
      <c r="C2718" s="125"/>
      <c r="D2718" s="125"/>
    </row>
    <row r="2719" spans="1:4" ht="12.75" customHeight="1">
      <c r="A2719" s="125" t="s">
        <v>30717</v>
      </c>
      <c r="B2719" s="125" t="s">
        <v>3167</v>
      </c>
      <c r="C2719" s="125"/>
      <c r="D2719" s="125"/>
    </row>
    <row r="2720" spans="1:4" ht="12.75" customHeight="1">
      <c r="A2720" s="125" t="s">
        <v>30718</v>
      </c>
      <c r="B2720" s="125" t="s">
        <v>3171</v>
      </c>
      <c r="C2720" s="125"/>
      <c r="D2720" s="125"/>
    </row>
    <row r="2721" spans="1:4" ht="12.75" customHeight="1">
      <c r="A2721" s="125" t="s">
        <v>30719</v>
      </c>
      <c r="B2721" s="125" t="s">
        <v>3173</v>
      </c>
      <c r="C2721" s="125"/>
      <c r="D2721" s="125"/>
    </row>
    <row r="2722" spans="1:4" ht="12.75" customHeight="1">
      <c r="A2722" s="125" t="s">
        <v>30720</v>
      </c>
      <c r="B2722" s="125" t="s">
        <v>3175</v>
      </c>
      <c r="C2722" s="125"/>
      <c r="D2722" s="125"/>
    </row>
    <row r="2723" spans="1:4" ht="12.75" customHeight="1">
      <c r="A2723" s="125" t="s">
        <v>30721</v>
      </c>
      <c r="B2723" s="125" t="s">
        <v>3177</v>
      </c>
      <c r="C2723" s="125"/>
      <c r="D2723" s="125"/>
    </row>
    <row r="2724" spans="1:4" ht="12.75" customHeight="1">
      <c r="A2724" s="125" t="s">
        <v>30722</v>
      </c>
      <c r="B2724" s="125" t="s">
        <v>3179</v>
      </c>
      <c r="C2724" s="125"/>
      <c r="D2724" s="125"/>
    </row>
    <row r="2725" spans="1:4" ht="12.75" customHeight="1">
      <c r="A2725" s="125" t="s">
        <v>30723</v>
      </c>
      <c r="B2725" s="125" t="s">
        <v>3181</v>
      </c>
      <c r="C2725" s="125"/>
      <c r="D2725" s="125"/>
    </row>
    <row r="2726" spans="1:4" ht="12.75" customHeight="1">
      <c r="A2726" s="125" t="s">
        <v>30724</v>
      </c>
      <c r="B2726" s="125" t="s">
        <v>30725</v>
      </c>
      <c r="C2726" s="125"/>
      <c r="D2726" s="125"/>
    </row>
    <row r="2727" spans="1:4" ht="12.75" customHeight="1">
      <c r="A2727" s="125" t="s">
        <v>30726</v>
      </c>
      <c r="B2727" s="125" t="s">
        <v>30727</v>
      </c>
      <c r="C2727" s="125"/>
      <c r="D2727" s="125"/>
    </row>
    <row r="2728" spans="1:4" ht="12.75" customHeight="1">
      <c r="A2728" s="125" t="s">
        <v>30728</v>
      </c>
      <c r="B2728" s="125" t="s">
        <v>3165</v>
      </c>
      <c r="C2728" s="125"/>
      <c r="D2728" s="125"/>
    </row>
    <row r="2729" spans="1:4" ht="12.75" customHeight="1">
      <c r="A2729" s="125" t="s">
        <v>30729</v>
      </c>
      <c r="B2729" s="125" t="s">
        <v>30730</v>
      </c>
      <c r="C2729" s="125"/>
      <c r="D2729" s="125"/>
    </row>
    <row r="2730" spans="1:4" ht="12.75" customHeight="1">
      <c r="A2730" s="125" t="s">
        <v>30731</v>
      </c>
      <c r="B2730" s="125" t="s">
        <v>30732</v>
      </c>
      <c r="C2730" s="125"/>
      <c r="D2730" s="125"/>
    </row>
    <row r="2731" spans="1:4" ht="12.75" customHeight="1">
      <c r="A2731" s="125" t="s">
        <v>30733</v>
      </c>
      <c r="B2731" s="125" t="s">
        <v>30734</v>
      </c>
      <c r="C2731" s="125"/>
      <c r="D2731" s="125"/>
    </row>
    <row r="2732" spans="1:4" ht="12.75" customHeight="1">
      <c r="A2732" s="125" t="s">
        <v>30735</v>
      </c>
      <c r="B2732" s="125" t="s">
        <v>30736</v>
      </c>
      <c r="C2732" s="125"/>
      <c r="D2732" s="125"/>
    </row>
    <row r="2733" spans="1:4" ht="12.75" customHeight="1">
      <c r="A2733" s="125" t="s">
        <v>30737</v>
      </c>
      <c r="B2733" s="125" t="s">
        <v>30738</v>
      </c>
      <c r="C2733" s="125"/>
      <c r="D2733" s="125"/>
    </row>
    <row r="2734" spans="1:4" ht="12.75" customHeight="1">
      <c r="A2734" s="125" t="s">
        <v>30739</v>
      </c>
      <c r="B2734" s="125" t="s">
        <v>30740</v>
      </c>
      <c r="C2734" s="125"/>
      <c r="D2734" s="125"/>
    </row>
    <row r="2735" spans="1:4" ht="12.75" customHeight="1">
      <c r="A2735" s="125" t="s">
        <v>30741</v>
      </c>
      <c r="B2735" s="125" t="s">
        <v>30742</v>
      </c>
      <c r="C2735" s="125"/>
      <c r="D2735" s="125"/>
    </row>
    <row r="2736" spans="1:4" ht="12.75" customHeight="1">
      <c r="A2736" s="125" t="s">
        <v>30743</v>
      </c>
      <c r="B2736" s="125" t="s">
        <v>30744</v>
      </c>
      <c r="C2736" s="125"/>
      <c r="D2736" s="125"/>
    </row>
    <row r="2737" spans="1:4" ht="12.75" customHeight="1">
      <c r="A2737" s="125" t="s">
        <v>30745</v>
      </c>
      <c r="B2737" s="125" t="s">
        <v>30746</v>
      </c>
      <c r="C2737" s="125"/>
      <c r="D2737" s="125"/>
    </row>
    <row r="2738" spans="1:4" ht="12.75" customHeight="1">
      <c r="A2738" s="125" t="s">
        <v>30747</v>
      </c>
      <c r="B2738" s="125" t="s">
        <v>30748</v>
      </c>
      <c r="C2738" s="125"/>
      <c r="D2738" s="125"/>
    </row>
    <row r="2739" spans="1:4" ht="12.75" customHeight="1">
      <c r="A2739" s="125" t="s">
        <v>30749</v>
      </c>
      <c r="B2739" s="125" t="s">
        <v>30750</v>
      </c>
      <c r="C2739" s="125"/>
      <c r="D2739" s="125"/>
    </row>
    <row r="2740" spans="1:4" ht="12.75" customHeight="1">
      <c r="A2740" s="125" t="s">
        <v>30751</v>
      </c>
      <c r="B2740" s="125" t="s">
        <v>30752</v>
      </c>
      <c r="C2740" s="125"/>
      <c r="D2740" s="125"/>
    </row>
    <row r="2741" spans="1:4" ht="12.75" customHeight="1">
      <c r="A2741" s="125" t="s">
        <v>30753</v>
      </c>
      <c r="B2741" s="125" t="s">
        <v>30754</v>
      </c>
      <c r="C2741" s="125"/>
      <c r="D2741" s="125"/>
    </row>
    <row r="2742" spans="1:4" ht="12.75" customHeight="1">
      <c r="A2742" s="125" t="s">
        <v>30755</v>
      </c>
      <c r="B2742" s="125" t="s">
        <v>30756</v>
      </c>
      <c r="C2742" s="125"/>
      <c r="D2742" s="125"/>
    </row>
    <row r="2743" spans="1:4" ht="12.75" customHeight="1">
      <c r="A2743" s="125" t="s">
        <v>30757</v>
      </c>
      <c r="B2743" s="125" t="s">
        <v>30758</v>
      </c>
      <c r="C2743" s="125"/>
      <c r="D2743" s="125"/>
    </row>
    <row r="2744" spans="1:4" ht="12.75" customHeight="1">
      <c r="A2744" s="125" t="s">
        <v>30759</v>
      </c>
      <c r="B2744" s="125" t="s">
        <v>30760</v>
      </c>
      <c r="C2744" s="125"/>
      <c r="D2744" s="125"/>
    </row>
    <row r="2745" spans="1:4" ht="12.75" customHeight="1">
      <c r="A2745" s="125" t="s">
        <v>30761</v>
      </c>
      <c r="B2745" s="125" t="s">
        <v>30762</v>
      </c>
      <c r="C2745" s="125"/>
      <c r="D2745" s="125"/>
    </row>
    <row r="2746" spans="1:4" ht="12.75" customHeight="1">
      <c r="A2746" s="125" t="s">
        <v>30763</v>
      </c>
      <c r="B2746" s="125" t="s">
        <v>30764</v>
      </c>
      <c r="C2746" s="125"/>
      <c r="D2746" s="125"/>
    </row>
    <row r="2747" spans="1:4" ht="12.75" customHeight="1">
      <c r="A2747" s="125" t="s">
        <v>30765</v>
      </c>
      <c r="B2747" s="125" t="s">
        <v>30766</v>
      </c>
      <c r="C2747" s="125"/>
      <c r="D2747" s="125"/>
    </row>
    <row r="2748" spans="1:4" ht="12.75" customHeight="1">
      <c r="A2748" s="125" t="s">
        <v>30767</v>
      </c>
      <c r="B2748" s="125" t="s">
        <v>30768</v>
      </c>
      <c r="C2748" s="125"/>
      <c r="D2748" s="125"/>
    </row>
    <row r="2749" spans="1:4" ht="12.75" customHeight="1">
      <c r="A2749" s="125" t="s">
        <v>30769</v>
      </c>
      <c r="B2749" s="125" t="s">
        <v>30770</v>
      </c>
      <c r="C2749" s="125"/>
      <c r="D2749" s="125"/>
    </row>
    <row r="2750" spans="1:4" ht="12.75" customHeight="1">
      <c r="A2750" s="125" t="s">
        <v>30771</v>
      </c>
      <c r="B2750" s="125" t="s">
        <v>30772</v>
      </c>
      <c r="C2750" s="125"/>
      <c r="D2750" s="125"/>
    </row>
    <row r="2751" spans="1:4" ht="12.75" customHeight="1">
      <c r="A2751" s="125" t="s">
        <v>30773</v>
      </c>
      <c r="B2751" s="125" t="s">
        <v>30774</v>
      </c>
      <c r="C2751" s="125"/>
      <c r="D2751" s="125"/>
    </row>
    <row r="2752" spans="1:4" ht="12.75" customHeight="1">
      <c r="A2752" s="125" t="s">
        <v>30775</v>
      </c>
      <c r="B2752" s="125" t="s">
        <v>30776</v>
      </c>
      <c r="C2752" s="125"/>
      <c r="D2752" s="125"/>
    </row>
    <row r="2753" spans="1:4" ht="12.75" customHeight="1">
      <c r="A2753" s="125" t="s">
        <v>30777</v>
      </c>
      <c r="B2753" s="125" t="s">
        <v>30778</v>
      </c>
      <c r="C2753" s="125"/>
      <c r="D2753" s="125"/>
    </row>
    <row r="2754" spans="1:4" ht="12.75" customHeight="1">
      <c r="A2754" s="125" t="s">
        <v>30779</v>
      </c>
      <c r="B2754" s="125" t="s">
        <v>30780</v>
      </c>
      <c r="C2754" s="125"/>
      <c r="D2754" s="125"/>
    </row>
    <row r="2755" spans="1:4" ht="12.75" customHeight="1">
      <c r="A2755" s="125" t="s">
        <v>30781</v>
      </c>
      <c r="B2755" s="125" t="s">
        <v>30782</v>
      </c>
      <c r="C2755" s="125"/>
      <c r="D2755" s="125"/>
    </row>
    <row r="2756" spans="1:4" ht="12.75" customHeight="1">
      <c r="A2756" s="125" t="s">
        <v>30783</v>
      </c>
      <c r="B2756" s="125" t="s">
        <v>30784</v>
      </c>
      <c r="C2756" s="125"/>
      <c r="D2756" s="125"/>
    </row>
    <row r="2757" spans="1:4" ht="12.75" customHeight="1">
      <c r="A2757" s="125" t="s">
        <v>30785</v>
      </c>
      <c r="B2757" s="125" t="s">
        <v>30786</v>
      </c>
      <c r="C2757" s="125"/>
      <c r="D2757" s="125"/>
    </row>
    <row r="2758" spans="1:4" ht="12.75" customHeight="1">
      <c r="A2758" s="125" t="s">
        <v>30787</v>
      </c>
      <c r="B2758" s="125" t="s">
        <v>30788</v>
      </c>
      <c r="C2758" s="125"/>
      <c r="D2758" s="125"/>
    </row>
    <row r="2759" spans="1:4" ht="12.75" customHeight="1">
      <c r="A2759" s="125" t="s">
        <v>30789</v>
      </c>
      <c r="B2759" s="125" t="s">
        <v>30790</v>
      </c>
      <c r="C2759" s="125"/>
      <c r="D2759" s="125"/>
    </row>
    <row r="2760" spans="1:4" ht="12.75" customHeight="1">
      <c r="A2760" s="125" t="s">
        <v>30791</v>
      </c>
      <c r="B2760" s="125" t="s">
        <v>30792</v>
      </c>
      <c r="C2760" s="125"/>
      <c r="D2760" s="125"/>
    </row>
    <row r="2761" spans="1:4" ht="12.75" customHeight="1">
      <c r="A2761" s="125" t="s">
        <v>30793</v>
      </c>
      <c r="B2761" s="125" t="s">
        <v>30794</v>
      </c>
      <c r="C2761" s="125"/>
      <c r="D2761" s="125"/>
    </row>
    <row r="2762" spans="1:4" ht="12.75" customHeight="1">
      <c r="A2762" s="125" t="s">
        <v>30795</v>
      </c>
      <c r="B2762" s="125" t="s">
        <v>30796</v>
      </c>
      <c r="C2762" s="125"/>
      <c r="D2762" s="125"/>
    </row>
    <row r="2763" spans="1:4" ht="12.75" customHeight="1">
      <c r="A2763" s="125" t="s">
        <v>30797</v>
      </c>
      <c r="B2763" s="125" t="s">
        <v>30798</v>
      </c>
      <c r="C2763" s="125"/>
      <c r="D2763" s="125"/>
    </row>
    <row r="2764" spans="1:4" ht="12.75" customHeight="1">
      <c r="A2764" s="125" t="s">
        <v>30799</v>
      </c>
      <c r="B2764" s="125" t="s">
        <v>30800</v>
      </c>
      <c r="C2764" s="125"/>
      <c r="D2764" s="125"/>
    </row>
    <row r="2765" spans="1:4" ht="12.75" customHeight="1">
      <c r="A2765" s="125" t="s">
        <v>30801</v>
      </c>
      <c r="B2765" s="125" t="s">
        <v>30802</v>
      </c>
      <c r="C2765" s="125"/>
      <c r="D2765" s="125"/>
    </row>
    <row r="2766" spans="1:4" ht="12.75" customHeight="1">
      <c r="A2766" s="125" t="s">
        <v>30803</v>
      </c>
      <c r="B2766" s="125" t="s">
        <v>30804</v>
      </c>
      <c r="C2766" s="125"/>
      <c r="D2766" s="125"/>
    </row>
    <row r="2767" spans="1:4" ht="12.75" customHeight="1">
      <c r="A2767" s="125" t="s">
        <v>30805</v>
      </c>
      <c r="B2767" s="125" t="s">
        <v>30806</v>
      </c>
      <c r="C2767" s="125"/>
      <c r="D2767" s="125"/>
    </row>
    <row r="2768" spans="1:4" ht="12.75" customHeight="1">
      <c r="A2768" s="125" t="s">
        <v>30807</v>
      </c>
      <c r="B2768" s="125" t="s">
        <v>30808</v>
      </c>
      <c r="C2768" s="125"/>
      <c r="D2768" s="125"/>
    </row>
    <row r="2769" spans="1:4" ht="12.75" customHeight="1">
      <c r="A2769" s="125" t="s">
        <v>30809</v>
      </c>
      <c r="B2769" s="125" t="s">
        <v>30810</v>
      </c>
      <c r="C2769" s="125"/>
      <c r="D2769" s="125"/>
    </row>
    <row r="2770" spans="1:4" ht="12.75" customHeight="1">
      <c r="A2770" s="125" t="s">
        <v>30811</v>
      </c>
      <c r="B2770" s="125" t="s">
        <v>30812</v>
      </c>
      <c r="C2770" s="125"/>
      <c r="D2770" s="125"/>
    </row>
    <row r="2771" spans="1:4" ht="12.75" customHeight="1">
      <c r="A2771" s="125" t="s">
        <v>30813</v>
      </c>
      <c r="B2771" s="125" t="s">
        <v>30814</v>
      </c>
      <c r="C2771" s="125"/>
      <c r="D2771" s="125"/>
    </row>
    <row r="2772" spans="1:4" ht="12.75" customHeight="1">
      <c r="A2772" s="125" t="s">
        <v>30815</v>
      </c>
      <c r="B2772" s="125" t="s">
        <v>30816</v>
      </c>
      <c r="C2772" s="125"/>
      <c r="D2772" s="125"/>
    </row>
    <row r="2773" spans="1:4" ht="12.75" customHeight="1">
      <c r="A2773" s="125" t="s">
        <v>30817</v>
      </c>
      <c r="B2773" s="125" t="s">
        <v>30818</v>
      </c>
      <c r="C2773" s="125"/>
      <c r="D2773" s="125"/>
    </row>
    <row r="2774" spans="1:4" ht="12.75" customHeight="1">
      <c r="A2774" s="125" t="s">
        <v>30819</v>
      </c>
      <c r="B2774" s="125" t="s">
        <v>30820</v>
      </c>
      <c r="C2774" s="125"/>
      <c r="D2774" s="125"/>
    </row>
    <row r="2775" spans="1:4" ht="12.75" customHeight="1">
      <c r="A2775" s="125" t="s">
        <v>30821</v>
      </c>
      <c r="B2775" s="125" t="s">
        <v>30822</v>
      </c>
      <c r="C2775" s="125"/>
      <c r="D2775" s="125"/>
    </row>
    <row r="2776" spans="1:4" ht="12.75" customHeight="1">
      <c r="A2776" s="125" t="s">
        <v>30823</v>
      </c>
      <c r="B2776" s="125" t="s">
        <v>30824</v>
      </c>
      <c r="C2776" s="125"/>
      <c r="D2776" s="125"/>
    </row>
    <row r="2777" spans="1:4" ht="12.75" customHeight="1">
      <c r="A2777" s="125" t="s">
        <v>30825</v>
      </c>
      <c r="B2777" s="125" t="s">
        <v>30826</v>
      </c>
      <c r="C2777" s="125"/>
      <c r="D2777" s="125"/>
    </row>
    <row r="2778" spans="1:4" ht="12.75" customHeight="1">
      <c r="A2778" s="125" t="s">
        <v>30827</v>
      </c>
      <c r="B2778" s="125" t="s">
        <v>30828</v>
      </c>
      <c r="C2778" s="125"/>
      <c r="D2778" s="125"/>
    </row>
    <row r="2779" spans="1:4" ht="12.75" customHeight="1">
      <c r="A2779" s="125" t="s">
        <v>30829</v>
      </c>
      <c r="B2779" s="125" t="s">
        <v>30830</v>
      </c>
      <c r="C2779" s="125"/>
      <c r="D2779" s="125"/>
    </row>
    <row r="2780" spans="1:4" ht="12.75" customHeight="1">
      <c r="A2780" s="125" t="s">
        <v>30831</v>
      </c>
      <c r="B2780" s="125" t="s">
        <v>30832</v>
      </c>
      <c r="C2780" s="125"/>
      <c r="D2780" s="125"/>
    </row>
    <row r="2781" spans="1:4" ht="12.75" customHeight="1">
      <c r="A2781" s="125" t="s">
        <v>30833</v>
      </c>
      <c r="B2781" s="125" t="s">
        <v>30834</v>
      </c>
      <c r="C2781" s="125"/>
      <c r="D2781" s="125"/>
    </row>
    <row r="2782" spans="1:4" ht="12.75" customHeight="1">
      <c r="A2782" s="125" t="s">
        <v>30835</v>
      </c>
      <c r="B2782" s="125" t="s">
        <v>30836</v>
      </c>
      <c r="C2782" s="125"/>
      <c r="D2782" s="125"/>
    </row>
    <row r="2783" spans="1:4" ht="12.75" customHeight="1">
      <c r="A2783" s="125" t="s">
        <v>30837</v>
      </c>
      <c r="B2783" s="125" t="s">
        <v>30838</v>
      </c>
      <c r="C2783" s="125"/>
      <c r="D2783" s="125"/>
    </row>
    <row r="2784" spans="1:4" ht="12.75" customHeight="1">
      <c r="A2784" s="125" t="s">
        <v>30839</v>
      </c>
      <c r="B2784" s="125" t="s">
        <v>30840</v>
      </c>
      <c r="C2784" s="125"/>
      <c r="D2784" s="125"/>
    </row>
    <row r="2785" spans="1:4" ht="12.75" customHeight="1">
      <c r="A2785" s="125" t="s">
        <v>30841</v>
      </c>
      <c r="B2785" s="125" t="s">
        <v>30842</v>
      </c>
      <c r="C2785" s="125"/>
      <c r="D2785" s="125"/>
    </row>
    <row r="2786" spans="1:4" ht="12.75" customHeight="1">
      <c r="A2786" s="125" t="s">
        <v>30843</v>
      </c>
      <c r="B2786" s="125" t="s">
        <v>30844</v>
      </c>
      <c r="C2786" s="125"/>
      <c r="D2786" s="125"/>
    </row>
    <row r="2787" spans="1:4" ht="12.75" customHeight="1">
      <c r="A2787" s="125" t="s">
        <v>30845</v>
      </c>
      <c r="B2787" s="125" t="s">
        <v>30846</v>
      </c>
      <c r="C2787" s="125"/>
      <c r="D2787" s="125"/>
    </row>
    <row r="2788" spans="1:4" ht="12.75" customHeight="1">
      <c r="A2788" s="125" t="s">
        <v>30847</v>
      </c>
      <c r="B2788" s="125" t="s">
        <v>30848</v>
      </c>
      <c r="C2788" s="125"/>
      <c r="D2788" s="125"/>
    </row>
    <row r="2789" spans="1:4" ht="12.75" customHeight="1">
      <c r="A2789" s="125" t="s">
        <v>30849</v>
      </c>
      <c r="B2789" s="125" t="s">
        <v>30850</v>
      </c>
      <c r="C2789" s="125"/>
      <c r="D2789" s="125"/>
    </row>
    <row r="2790" spans="1:4" ht="12.75" customHeight="1">
      <c r="A2790" s="125" t="s">
        <v>30851</v>
      </c>
      <c r="B2790" s="125" t="s">
        <v>30852</v>
      </c>
      <c r="C2790" s="125"/>
      <c r="D2790" s="125"/>
    </row>
    <row r="2791" spans="1:4" ht="12.75" customHeight="1">
      <c r="A2791" s="125" t="s">
        <v>30853</v>
      </c>
      <c r="B2791" s="125" t="s">
        <v>30854</v>
      </c>
      <c r="C2791" s="125"/>
      <c r="D2791" s="125"/>
    </row>
    <row r="2792" spans="1:4" ht="12.75" customHeight="1">
      <c r="A2792" s="125" t="s">
        <v>30855</v>
      </c>
      <c r="B2792" s="125" t="s">
        <v>30856</v>
      </c>
      <c r="C2792" s="125"/>
      <c r="D2792" s="125"/>
    </row>
    <row r="2793" spans="1:4" ht="12.75" customHeight="1">
      <c r="A2793" s="125" t="s">
        <v>30857</v>
      </c>
      <c r="B2793" s="125" t="s">
        <v>30858</v>
      </c>
      <c r="C2793" s="125"/>
      <c r="D2793" s="125"/>
    </row>
    <row r="2794" spans="1:4" ht="12.75" customHeight="1">
      <c r="A2794" s="125" t="s">
        <v>30859</v>
      </c>
      <c r="B2794" s="125" t="s">
        <v>30860</v>
      </c>
      <c r="C2794" s="125"/>
      <c r="D2794" s="125"/>
    </row>
    <row r="2795" spans="1:4" ht="12.75" customHeight="1">
      <c r="A2795" s="125" t="s">
        <v>30861</v>
      </c>
      <c r="B2795" s="125" t="s">
        <v>30862</v>
      </c>
      <c r="C2795" s="125"/>
      <c r="D2795" s="125"/>
    </row>
    <row r="2796" spans="1:4" ht="12.75" customHeight="1">
      <c r="A2796" s="125" t="s">
        <v>30863</v>
      </c>
      <c r="B2796" s="125" t="s">
        <v>30864</v>
      </c>
      <c r="C2796" s="125"/>
      <c r="D2796" s="125"/>
    </row>
    <row r="2797" spans="1:4" ht="12.75" customHeight="1">
      <c r="A2797" s="125" t="s">
        <v>30865</v>
      </c>
      <c r="B2797" s="125" t="s">
        <v>30866</v>
      </c>
      <c r="C2797" s="125"/>
      <c r="D2797" s="125"/>
    </row>
    <row r="2798" spans="1:4" ht="12.75" customHeight="1">
      <c r="A2798" s="125" t="s">
        <v>30867</v>
      </c>
      <c r="B2798" s="125" t="s">
        <v>30868</v>
      </c>
      <c r="C2798" s="125"/>
      <c r="D2798" s="125"/>
    </row>
    <row r="2799" spans="1:4" ht="12.75" customHeight="1">
      <c r="A2799" s="125" t="s">
        <v>30869</v>
      </c>
      <c r="B2799" s="125" t="s">
        <v>30870</v>
      </c>
      <c r="C2799" s="125"/>
      <c r="D2799" s="125"/>
    </row>
    <row r="2800" spans="1:4" ht="12.75" customHeight="1">
      <c r="A2800" s="125" t="s">
        <v>30871</v>
      </c>
      <c r="B2800" s="125" t="s">
        <v>30872</v>
      </c>
      <c r="C2800" s="125"/>
      <c r="D2800" s="125"/>
    </row>
    <row r="2801" spans="1:4" ht="12.75" customHeight="1">
      <c r="A2801" s="125" t="s">
        <v>30873</v>
      </c>
      <c r="B2801" s="125" t="s">
        <v>30874</v>
      </c>
      <c r="C2801" s="125"/>
      <c r="D2801" s="125"/>
    </row>
    <row r="2802" spans="1:4" ht="12.75" customHeight="1">
      <c r="A2802" s="125" t="s">
        <v>30875</v>
      </c>
      <c r="B2802" s="125" t="s">
        <v>30876</v>
      </c>
      <c r="C2802" s="125"/>
      <c r="D2802" s="125"/>
    </row>
    <row r="2803" spans="1:4" ht="12.75" customHeight="1">
      <c r="A2803" s="125" t="s">
        <v>30877</v>
      </c>
      <c r="B2803" s="125" t="s">
        <v>30878</v>
      </c>
      <c r="C2803" s="125"/>
      <c r="D2803" s="125"/>
    </row>
    <row r="2804" spans="1:4" ht="12.75" customHeight="1">
      <c r="A2804" s="125" t="s">
        <v>30879</v>
      </c>
      <c r="B2804" s="125" t="s">
        <v>30880</v>
      </c>
      <c r="C2804" s="125"/>
      <c r="D2804" s="125"/>
    </row>
    <row r="2805" spans="1:4" ht="12.75" customHeight="1">
      <c r="A2805" s="125" t="s">
        <v>30881</v>
      </c>
      <c r="B2805" s="125" t="s">
        <v>30882</v>
      </c>
      <c r="C2805" s="125"/>
      <c r="D2805" s="125"/>
    </row>
    <row r="2806" spans="1:4" ht="12.75" customHeight="1">
      <c r="A2806" s="125" t="s">
        <v>30883</v>
      </c>
      <c r="B2806" s="125" t="s">
        <v>30884</v>
      </c>
      <c r="C2806" s="125"/>
      <c r="D2806" s="125"/>
    </row>
    <row r="2807" spans="1:4" ht="12.75" customHeight="1">
      <c r="A2807" s="125" t="s">
        <v>30885</v>
      </c>
      <c r="B2807" s="125" t="s">
        <v>30886</v>
      </c>
      <c r="C2807" s="125"/>
      <c r="D2807" s="125"/>
    </row>
    <row r="2808" spans="1:4" ht="12.75" customHeight="1">
      <c r="A2808" s="125" t="s">
        <v>30887</v>
      </c>
      <c r="B2808" s="125" t="s">
        <v>30888</v>
      </c>
      <c r="C2808" s="125"/>
      <c r="D2808" s="125"/>
    </row>
    <row r="2809" spans="1:4" ht="12.75" customHeight="1">
      <c r="A2809" s="125" t="s">
        <v>30889</v>
      </c>
      <c r="B2809" s="125" t="s">
        <v>30890</v>
      </c>
      <c r="C2809" s="125"/>
      <c r="D2809" s="125"/>
    </row>
    <row r="2810" spans="1:4" ht="12.75" customHeight="1">
      <c r="A2810" s="125" t="s">
        <v>30891</v>
      </c>
      <c r="B2810" s="125" t="s">
        <v>30892</v>
      </c>
      <c r="C2810" s="125"/>
      <c r="D2810" s="125"/>
    </row>
    <row r="2811" spans="1:4" ht="12.75" customHeight="1">
      <c r="A2811" s="125" t="s">
        <v>30893</v>
      </c>
      <c r="B2811" s="125" t="s">
        <v>30894</v>
      </c>
      <c r="C2811" s="125"/>
      <c r="D2811" s="125"/>
    </row>
    <row r="2812" spans="1:4" ht="12.75" customHeight="1">
      <c r="A2812" s="125" t="s">
        <v>30895</v>
      </c>
      <c r="B2812" s="125" t="s">
        <v>30896</v>
      </c>
      <c r="C2812" s="125"/>
      <c r="D2812" s="125"/>
    </row>
    <row r="2813" spans="1:4" ht="12.75" customHeight="1">
      <c r="A2813" s="125" t="s">
        <v>30897</v>
      </c>
      <c r="B2813" s="125" t="s">
        <v>30898</v>
      </c>
      <c r="C2813" s="125"/>
      <c r="D2813" s="125"/>
    </row>
    <row r="2814" spans="1:4" ht="12.75" customHeight="1">
      <c r="A2814" s="125" t="s">
        <v>30899</v>
      </c>
      <c r="B2814" s="125" t="s">
        <v>30900</v>
      </c>
      <c r="C2814" s="125"/>
      <c r="D2814" s="125"/>
    </row>
    <row r="2815" spans="1:4" ht="12.75" customHeight="1">
      <c r="A2815" s="125" t="s">
        <v>30901</v>
      </c>
      <c r="B2815" s="125" t="s">
        <v>30902</v>
      </c>
      <c r="C2815" s="125"/>
      <c r="D2815" s="125"/>
    </row>
    <row r="2816" spans="1:4" ht="12.75" customHeight="1">
      <c r="A2816" s="125" t="s">
        <v>30903</v>
      </c>
      <c r="B2816" s="125" t="s">
        <v>30904</v>
      </c>
      <c r="C2816" s="125"/>
      <c r="D2816" s="125"/>
    </row>
    <row r="2817" spans="1:4" ht="12.75" customHeight="1">
      <c r="A2817" s="125" t="s">
        <v>30905</v>
      </c>
      <c r="B2817" s="125" t="s">
        <v>30906</v>
      </c>
      <c r="C2817" s="125"/>
      <c r="D2817" s="125"/>
    </row>
    <row r="2818" spans="1:4" ht="12.75" customHeight="1">
      <c r="A2818" s="125" t="s">
        <v>30907</v>
      </c>
      <c r="B2818" s="125" t="s">
        <v>30908</v>
      </c>
      <c r="C2818" s="125"/>
      <c r="D2818" s="125"/>
    </row>
    <row r="2819" spans="1:4" ht="12.75" customHeight="1">
      <c r="A2819" s="125" t="s">
        <v>30909</v>
      </c>
      <c r="B2819" s="125" t="s">
        <v>30910</v>
      </c>
      <c r="C2819" s="125"/>
      <c r="D2819" s="125"/>
    </row>
    <row r="2820" spans="1:4" ht="12.75" customHeight="1">
      <c r="A2820" s="125" t="s">
        <v>30911</v>
      </c>
      <c r="B2820" s="125" t="s">
        <v>30912</v>
      </c>
      <c r="C2820" s="125"/>
      <c r="D2820" s="125"/>
    </row>
    <row r="2821" spans="1:4" ht="12.75" customHeight="1">
      <c r="A2821" s="125" t="s">
        <v>30913</v>
      </c>
      <c r="B2821" s="125" t="s">
        <v>30914</v>
      </c>
      <c r="C2821" s="125"/>
      <c r="D2821" s="125"/>
    </row>
    <row r="2822" spans="1:4" ht="12.75" customHeight="1">
      <c r="A2822" s="125" t="s">
        <v>30915</v>
      </c>
      <c r="B2822" s="125" t="s">
        <v>30916</v>
      </c>
      <c r="C2822" s="125"/>
      <c r="D2822" s="125"/>
    </row>
    <row r="2823" spans="1:4" ht="12.75" customHeight="1">
      <c r="A2823" s="125" t="s">
        <v>30917</v>
      </c>
      <c r="B2823" s="125" t="s">
        <v>30918</v>
      </c>
      <c r="C2823" s="125"/>
      <c r="D2823" s="125"/>
    </row>
    <row r="2824" spans="1:4" ht="12.75" customHeight="1">
      <c r="A2824" s="125" t="s">
        <v>30919</v>
      </c>
      <c r="B2824" s="125" t="s">
        <v>30920</v>
      </c>
      <c r="C2824" s="125"/>
      <c r="D2824" s="125"/>
    </row>
    <row r="2825" spans="1:4" ht="12.75" customHeight="1">
      <c r="A2825" s="125" t="s">
        <v>30921</v>
      </c>
      <c r="B2825" s="125" t="s">
        <v>30922</v>
      </c>
      <c r="C2825" s="125"/>
      <c r="D2825" s="125"/>
    </row>
    <row r="2826" spans="1:4" ht="12.75" customHeight="1">
      <c r="A2826" s="125" t="s">
        <v>30923</v>
      </c>
      <c r="B2826" s="125" t="s">
        <v>30924</v>
      </c>
      <c r="C2826" s="125"/>
      <c r="D2826" s="125"/>
    </row>
    <row r="2827" spans="1:4" ht="12.75" customHeight="1">
      <c r="A2827" s="125" t="s">
        <v>30925</v>
      </c>
      <c r="B2827" s="125" t="s">
        <v>30926</v>
      </c>
      <c r="C2827" s="125"/>
      <c r="D2827" s="125"/>
    </row>
    <row r="2828" spans="1:4" ht="12.75" customHeight="1">
      <c r="A2828" s="125" t="s">
        <v>30927</v>
      </c>
      <c r="B2828" s="125" t="s">
        <v>30928</v>
      </c>
      <c r="C2828" s="125"/>
      <c r="D2828" s="125"/>
    </row>
    <row r="2829" spans="1:4" ht="12.75" customHeight="1">
      <c r="A2829" s="125" t="s">
        <v>30929</v>
      </c>
      <c r="B2829" s="125" t="s">
        <v>30930</v>
      </c>
      <c r="C2829" s="125"/>
      <c r="D2829" s="125"/>
    </row>
    <row r="2830" spans="1:4" ht="12.75" customHeight="1">
      <c r="A2830" s="125" t="s">
        <v>30931</v>
      </c>
      <c r="B2830" s="125" t="s">
        <v>30932</v>
      </c>
      <c r="C2830" s="125"/>
      <c r="D2830" s="125"/>
    </row>
    <row r="2831" spans="1:4" ht="12.75" customHeight="1">
      <c r="A2831" s="125" t="s">
        <v>30933</v>
      </c>
      <c r="B2831" s="125" t="s">
        <v>30934</v>
      </c>
      <c r="C2831" s="125"/>
      <c r="D2831" s="125"/>
    </row>
    <row r="2832" spans="1:4" ht="12.75" customHeight="1">
      <c r="A2832" s="125" t="s">
        <v>30935</v>
      </c>
      <c r="B2832" s="125" t="s">
        <v>30936</v>
      </c>
      <c r="C2832" s="125"/>
      <c r="D2832" s="125"/>
    </row>
    <row r="2833" spans="1:4" ht="12.75" customHeight="1">
      <c r="A2833" s="125" t="s">
        <v>30937</v>
      </c>
      <c r="B2833" s="125" t="s">
        <v>30938</v>
      </c>
      <c r="C2833" s="125"/>
      <c r="D2833" s="125"/>
    </row>
    <row r="2834" spans="1:4" ht="12.75" customHeight="1">
      <c r="A2834" s="125" t="s">
        <v>30939</v>
      </c>
      <c r="B2834" s="125" t="s">
        <v>30940</v>
      </c>
      <c r="C2834" s="125"/>
      <c r="D2834" s="125"/>
    </row>
    <row r="2835" spans="1:4" ht="12.75" customHeight="1">
      <c r="A2835" s="125" t="s">
        <v>30941</v>
      </c>
      <c r="B2835" s="125" t="s">
        <v>30942</v>
      </c>
      <c r="C2835" s="125"/>
      <c r="D2835" s="125"/>
    </row>
    <row r="2836" spans="1:4" ht="12.75" customHeight="1">
      <c r="A2836" s="125" t="s">
        <v>6895</v>
      </c>
      <c r="B2836" s="125" t="s">
        <v>30943</v>
      </c>
      <c r="C2836" s="125"/>
      <c r="D2836" s="125"/>
    </row>
    <row r="2837" spans="1:4" ht="12.75" customHeight="1">
      <c r="A2837" s="125" t="s">
        <v>30944</v>
      </c>
      <c r="B2837" s="125" t="s">
        <v>30945</v>
      </c>
      <c r="C2837" s="125"/>
      <c r="D2837" s="125"/>
    </row>
    <row r="2838" spans="1:4" ht="12.75" customHeight="1">
      <c r="A2838" s="125" t="s">
        <v>30946</v>
      </c>
      <c r="B2838" s="125" t="s">
        <v>30947</v>
      </c>
      <c r="C2838" s="125"/>
      <c r="D2838" s="125"/>
    </row>
    <row r="2839" spans="1:4" ht="12.75" customHeight="1">
      <c r="A2839" s="125" t="s">
        <v>30948</v>
      </c>
      <c r="B2839" s="125" t="s">
        <v>30949</v>
      </c>
      <c r="C2839" s="125"/>
      <c r="D2839" s="125"/>
    </row>
    <row r="2840" spans="1:4" ht="12.75" customHeight="1">
      <c r="A2840" s="125" t="s">
        <v>30950</v>
      </c>
      <c r="B2840" s="125" t="s">
        <v>30951</v>
      </c>
      <c r="C2840" s="125"/>
      <c r="D2840" s="125"/>
    </row>
    <row r="2841" spans="1:4" ht="12.75" customHeight="1">
      <c r="A2841" s="125" t="s">
        <v>30952</v>
      </c>
      <c r="B2841" s="125" t="s">
        <v>30953</v>
      </c>
      <c r="C2841" s="125"/>
      <c r="D2841" s="125"/>
    </row>
    <row r="2842" spans="1:4" ht="12.75" customHeight="1">
      <c r="A2842" s="125" t="s">
        <v>30954</v>
      </c>
      <c r="B2842" s="125" t="s">
        <v>30955</v>
      </c>
      <c r="C2842" s="125"/>
      <c r="D2842" s="125"/>
    </row>
    <row r="2843" spans="1:4" ht="12.75" customHeight="1">
      <c r="A2843" s="125" t="s">
        <v>30956</v>
      </c>
      <c r="B2843" s="125" t="s">
        <v>30957</v>
      </c>
      <c r="C2843" s="125"/>
      <c r="D2843" s="125"/>
    </row>
    <row r="2844" spans="1:4" ht="12.75" customHeight="1">
      <c r="A2844" s="125" t="s">
        <v>30958</v>
      </c>
      <c r="B2844" s="125" t="s">
        <v>30959</v>
      </c>
      <c r="C2844" s="125"/>
      <c r="D2844" s="125"/>
    </row>
    <row r="2845" spans="1:4" ht="12.75" customHeight="1">
      <c r="A2845" s="125" t="s">
        <v>30960</v>
      </c>
      <c r="B2845" s="125" t="s">
        <v>30961</v>
      </c>
      <c r="C2845" s="125"/>
      <c r="D2845" s="125"/>
    </row>
    <row r="2846" spans="1:4" ht="12.75" customHeight="1">
      <c r="A2846" s="125" t="s">
        <v>30962</v>
      </c>
      <c r="B2846" s="125" t="s">
        <v>30963</v>
      </c>
      <c r="C2846" s="125"/>
      <c r="D2846" s="125"/>
    </row>
    <row r="2847" spans="1:4" ht="12.75" customHeight="1">
      <c r="A2847" s="125" t="s">
        <v>30964</v>
      </c>
      <c r="B2847" s="125" t="s">
        <v>30965</v>
      </c>
      <c r="C2847" s="125"/>
      <c r="D2847" s="125"/>
    </row>
    <row r="2848" spans="1:4" ht="12.75" customHeight="1">
      <c r="A2848" s="125" t="s">
        <v>30966</v>
      </c>
      <c r="B2848" s="125" t="s">
        <v>30967</v>
      </c>
      <c r="C2848" s="125"/>
      <c r="D2848" s="125"/>
    </row>
    <row r="2849" spans="1:4" ht="12.75" customHeight="1">
      <c r="A2849" s="125" t="s">
        <v>30968</v>
      </c>
      <c r="B2849" s="125" t="s">
        <v>30969</v>
      </c>
      <c r="C2849" s="125"/>
      <c r="D2849" s="125"/>
    </row>
    <row r="2850" spans="1:4" ht="12.75" customHeight="1">
      <c r="A2850" s="125" t="s">
        <v>30970</v>
      </c>
      <c r="B2850" s="125" t="s">
        <v>271</v>
      </c>
      <c r="C2850" s="125"/>
      <c r="D2850" s="125"/>
    </row>
    <row r="2851" spans="1:4" ht="12.75" customHeight="1">
      <c r="A2851" s="125" t="s">
        <v>30971</v>
      </c>
      <c r="B2851" s="125" t="s">
        <v>269</v>
      </c>
      <c r="C2851" s="125"/>
      <c r="D2851" s="125"/>
    </row>
    <row r="2852" spans="1:4" ht="12.75" customHeight="1">
      <c r="A2852" s="125" t="s">
        <v>140</v>
      </c>
      <c r="B2852" s="125" t="s">
        <v>30972</v>
      </c>
      <c r="C2852" s="125"/>
      <c r="D2852" s="125"/>
    </row>
    <row r="2853" spans="1:4" ht="12.75" customHeight="1">
      <c r="A2853" s="125" t="s">
        <v>30973</v>
      </c>
      <c r="B2853" s="125" t="s">
        <v>30974</v>
      </c>
      <c r="C2853" s="125"/>
      <c r="D2853" s="125"/>
    </row>
    <row r="2854" spans="1:4" ht="12.75" customHeight="1">
      <c r="A2854" s="125" t="s">
        <v>30975</v>
      </c>
      <c r="B2854" s="125" t="s">
        <v>30976</v>
      </c>
      <c r="C2854" s="125"/>
      <c r="D2854" s="125"/>
    </row>
    <row r="2855" spans="1:4" ht="12.75" customHeight="1">
      <c r="A2855" s="125" t="s">
        <v>30977</v>
      </c>
      <c r="B2855" s="125" t="s">
        <v>30978</v>
      </c>
      <c r="C2855" s="125"/>
      <c r="D2855" s="125"/>
    </row>
    <row r="2856" spans="1:4" ht="12.75" customHeight="1">
      <c r="A2856" s="125" t="s">
        <v>30979</v>
      </c>
      <c r="B2856" s="125" t="s">
        <v>30980</v>
      </c>
      <c r="C2856" s="125"/>
      <c r="D2856" s="125"/>
    </row>
    <row r="2857" spans="1:4" ht="12.75" customHeight="1">
      <c r="A2857" s="125" t="s">
        <v>30981</v>
      </c>
      <c r="B2857" s="125" t="s">
        <v>30982</v>
      </c>
      <c r="C2857" s="125"/>
      <c r="D2857" s="125"/>
    </row>
    <row r="2858" spans="1:4" ht="12.75" customHeight="1">
      <c r="A2858" s="125" t="s">
        <v>30983</v>
      </c>
      <c r="B2858" s="125" t="s">
        <v>30984</v>
      </c>
      <c r="C2858" s="125"/>
      <c r="D2858" s="125"/>
    </row>
    <row r="2859" spans="1:4" ht="12.75" customHeight="1">
      <c r="A2859" s="125" t="s">
        <v>30985</v>
      </c>
      <c r="B2859" s="125" t="s">
        <v>30986</v>
      </c>
      <c r="C2859" s="125"/>
      <c r="D2859" s="125"/>
    </row>
    <row r="2860" spans="1:4" ht="12.75" customHeight="1">
      <c r="A2860" s="125" t="s">
        <v>30987</v>
      </c>
      <c r="B2860" s="125" t="s">
        <v>30988</v>
      </c>
      <c r="C2860" s="125"/>
      <c r="D2860" s="125"/>
    </row>
    <row r="2861" spans="1:4" ht="12.75" customHeight="1">
      <c r="A2861" s="125" t="s">
        <v>30989</v>
      </c>
      <c r="B2861" s="125" t="s">
        <v>30990</v>
      </c>
      <c r="C2861" s="125"/>
      <c r="D2861" s="125"/>
    </row>
    <row r="2862" spans="1:4" ht="12.75" customHeight="1">
      <c r="A2862" s="125" t="s">
        <v>30991</v>
      </c>
      <c r="B2862" s="125" t="s">
        <v>30992</v>
      </c>
      <c r="C2862" s="125"/>
      <c r="D2862" s="125"/>
    </row>
    <row r="2863" spans="1:4" ht="12.75" customHeight="1">
      <c r="A2863" s="125" t="s">
        <v>30993</v>
      </c>
      <c r="B2863" s="125" t="s">
        <v>30994</v>
      </c>
      <c r="C2863" s="125"/>
      <c r="D2863" s="125"/>
    </row>
    <row r="2864" spans="1:4" ht="12.75" customHeight="1">
      <c r="A2864" s="125" t="s">
        <v>30995</v>
      </c>
      <c r="B2864" s="125" t="s">
        <v>30996</v>
      </c>
      <c r="C2864" s="125"/>
      <c r="D2864" s="125"/>
    </row>
    <row r="2865" spans="1:4" ht="12.75" customHeight="1">
      <c r="A2865" s="125" t="s">
        <v>30997</v>
      </c>
      <c r="B2865" s="125" t="s">
        <v>30998</v>
      </c>
      <c r="C2865" s="125"/>
      <c r="D2865" s="125"/>
    </row>
    <row r="2866" spans="1:4" ht="12.75" customHeight="1">
      <c r="A2866" s="125" t="s">
        <v>30999</v>
      </c>
      <c r="B2866" s="125" t="s">
        <v>31000</v>
      </c>
      <c r="C2866" s="125"/>
      <c r="D2866" s="125"/>
    </row>
    <row r="2867" spans="1:4" ht="12.75" customHeight="1">
      <c r="A2867" s="125" t="s">
        <v>31001</v>
      </c>
      <c r="B2867" s="125" t="s">
        <v>31002</v>
      </c>
      <c r="C2867" s="125"/>
      <c r="D2867" s="125"/>
    </row>
    <row r="2868" spans="1:4" ht="12.75" customHeight="1">
      <c r="A2868" s="125" t="s">
        <v>31003</v>
      </c>
      <c r="B2868" s="125" t="s">
        <v>31004</v>
      </c>
      <c r="C2868" s="125"/>
      <c r="D2868" s="125"/>
    </row>
    <row r="2869" spans="1:4" ht="12.75" customHeight="1">
      <c r="A2869" s="125" t="s">
        <v>31005</v>
      </c>
      <c r="B2869" s="125" t="s">
        <v>31006</v>
      </c>
      <c r="C2869" s="125"/>
      <c r="D2869" s="125"/>
    </row>
    <row r="2870" spans="1:4" ht="12.75" customHeight="1">
      <c r="A2870" s="125" t="s">
        <v>31007</v>
      </c>
      <c r="B2870" s="125" t="s">
        <v>31008</v>
      </c>
      <c r="C2870" s="125"/>
      <c r="D2870" s="125"/>
    </row>
    <row r="2871" spans="1:4" ht="12.75" customHeight="1">
      <c r="A2871" s="125" t="s">
        <v>31009</v>
      </c>
      <c r="B2871" s="125" t="s">
        <v>31010</v>
      </c>
      <c r="C2871" s="125"/>
      <c r="D2871" s="125"/>
    </row>
    <row r="2872" spans="1:4" ht="12.75" customHeight="1">
      <c r="A2872" s="125" t="s">
        <v>31011</v>
      </c>
      <c r="B2872" s="125" t="s">
        <v>31012</v>
      </c>
      <c r="C2872" s="125"/>
      <c r="D2872" s="125"/>
    </row>
    <row r="2873" spans="1:4" ht="12.75" customHeight="1">
      <c r="A2873" s="125" t="s">
        <v>31013</v>
      </c>
      <c r="B2873" s="125" t="s">
        <v>31014</v>
      </c>
      <c r="C2873" s="125"/>
      <c r="D2873" s="125"/>
    </row>
    <row r="2874" spans="1:4" ht="12.75" customHeight="1">
      <c r="A2874" s="125" t="s">
        <v>31015</v>
      </c>
      <c r="B2874" s="125" t="s">
        <v>31016</v>
      </c>
      <c r="C2874" s="125"/>
      <c r="D2874" s="125"/>
    </row>
    <row r="2875" spans="1:4" ht="12.75" customHeight="1">
      <c r="A2875" s="125" t="s">
        <v>31017</v>
      </c>
      <c r="B2875" s="125" t="s">
        <v>31018</v>
      </c>
      <c r="C2875" s="125"/>
      <c r="D2875" s="125"/>
    </row>
    <row r="2876" spans="1:4" ht="12.75" customHeight="1">
      <c r="A2876" s="125" t="s">
        <v>31019</v>
      </c>
      <c r="B2876" s="125" t="s">
        <v>31020</v>
      </c>
      <c r="C2876" s="125"/>
      <c r="D2876" s="125"/>
    </row>
    <row r="2877" spans="1:4" ht="12.75" customHeight="1">
      <c r="A2877" s="125" t="s">
        <v>31021</v>
      </c>
      <c r="B2877" s="125" t="s">
        <v>31022</v>
      </c>
      <c r="C2877" s="125"/>
      <c r="D2877" s="125"/>
    </row>
    <row r="2878" spans="1:4" ht="12.75" customHeight="1">
      <c r="A2878" s="125" t="s">
        <v>31023</v>
      </c>
      <c r="B2878" s="125" t="s">
        <v>31024</v>
      </c>
      <c r="C2878" s="125"/>
      <c r="D2878" s="125"/>
    </row>
    <row r="2879" spans="1:4" ht="12.75" customHeight="1">
      <c r="A2879" s="125" t="s">
        <v>31025</v>
      </c>
      <c r="B2879" s="125" t="s">
        <v>31026</v>
      </c>
      <c r="C2879" s="125"/>
      <c r="D2879" s="125"/>
    </row>
    <row r="2880" spans="1:4" ht="12.75" customHeight="1">
      <c r="A2880" s="125" t="s">
        <v>31027</v>
      </c>
      <c r="B2880" s="125" t="s">
        <v>31028</v>
      </c>
      <c r="C2880" s="125"/>
      <c r="D2880" s="125"/>
    </row>
    <row r="2881" spans="1:4" ht="12.75" customHeight="1">
      <c r="A2881" s="125" t="s">
        <v>31029</v>
      </c>
      <c r="B2881" s="125" t="s">
        <v>31030</v>
      </c>
      <c r="C2881" s="125"/>
      <c r="D2881" s="125"/>
    </row>
    <row r="2882" spans="1:4" ht="12.75" customHeight="1">
      <c r="A2882" s="125" t="s">
        <v>31031</v>
      </c>
      <c r="B2882" s="125" t="s">
        <v>735</v>
      </c>
      <c r="C2882" s="125"/>
      <c r="D2882" s="125"/>
    </row>
    <row r="2883" spans="1:4" ht="12.75" customHeight="1">
      <c r="A2883" s="125" t="s">
        <v>31032</v>
      </c>
      <c r="B2883" s="125" t="s">
        <v>31033</v>
      </c>
      <c r="C2883" s="125"/>
      <c r="D2883" s="125"/>
    </row>
    <row r="2884" spans="1:4" ht="12.75" customHeight="1">
      <c r="A2884" s="125" t="s">
        <v>31034</v>
      </c>
      <c r="B2884" s="125" t="s">
        <v>31035</v>
      </c>
      <c r="C2884" s="125"/>
      <c r="D2884" s="125"/>
    </row>
    <row r="2885" spans="1:4" ht="12.75" customHeight="1">
      <c r="A2885" s="125" t="s">
        <v>31036</v>
      </c>
      <c r="B2885" s="125" t="s">
        <v>31037</v>
      </c>
      <c r="C2885" s="125"/>
      <c r="D2885" s="125"/>
    </row>
    <row r="2886" spans="1:4" ht="12.75" customHeight="1">
      <c r="A2886" s="125" t="s">
        <v>31038</v>
      </c>
      <c r="B2886" s="125" t="s">
        <v>31039</v>
      </c>
      <c r="C2886" s="125"/>
      <c r="D2886" s="125"/>
    </row>
    <row r="2887" spans="1:4" ht="12.75" customHeight="1">
      <c r="A2887" s="125" t="s">
        <v>31040</v>
      </c>
      <c r="B2887" s="125" t="s">
        <v>31041</v>
      </c>
      <c r="C2887" s="125"/>
      <c r="D2887" s="125"/>
    </row>
    <row r="2888" spans="1:4" ht="12.75" customHeight="1">
      <c r="A2888" s="125" t="s">
        <v>31042</v>
      </c>
      <c r="B2888" s="125" t="s">
        <v>31043</v>
      </c>
      <c r="C2888" s="125"/>
      <c r="D2888" s="125"/>
    </row>
    <row r="2889" spans="1:4" ht="12.75" customHeight="1">
      <c r="A2889" s="125" t="s">
        <v>31044</v>
      </c>
      <c r="B2889" s="125" t="s">
        <v>31045</v>
      </c>
      <c r="C2889" s="125"/>
      <c r="D2889" s="125"/>
    </row>
    <row r="2890" spans="1:4" ht="12.75" customHeight="1">
      <c r="A2890" s="125" t="s">
        <v>31046</v>
      </c>
      <c r="B2890" s="125" t="s">
        <v>31047</v>
      </c>
      <c r="C2890" s="125"/>
      <c r="D2890" s="125"/>
    </row>
    <row r="2891" spans="1:4" ht="12.75" customHeight="1">
      <c r="A2891" s="125" t="s">
        <v>31048</v>
      </c>
      <c r="B2891" s="125" t="s">
        <v>31049</v>
      </c>
      <c r="C2891" s="125"/>
      <c r="D2891" s="125"/>
    </row>
    <row r="2892" spans="1:4" ht="12.75" customHeight="1">
      <c r="A2892" s="125" t="s">
        <v>31050</v>
      </c>
      <c r="B2892" s="125" t="s">
        <v>31051</v>
      </c>
      <c r="C2892" s="125"/>
      <c r="D2892" s="125"/>
    </row>
    <row r="2893" spans="1:4" ht="12.75" customHeight="1">
      <c r="A2893" s="125" t="s">
        <v>31052</v>
      </c>
      <c r="B2893" s="125" t="s">
        <v>31053</v>
      </c>
      <c r="C2893" s="125"/>
      <c r="D2893" s="125"/>
    </row>
    <row r="2894" spans="1:4" ht="12.75" customHeight="1">
      <c r="A2894" s="125" t="s">
        <v>31054</v>
      </c>
      <c r="B2894" s="125" t="s">
        <v>31055</v>
      </c>
      <c r="C2894" s="125"/>
      <c r="D2894" s="125"/>
    </row>
    <row r="2895" spans="1:4" ht="12.75" customHeight="1">
      <c r="A2895" s="125" t="s">
        <v>31056</v>
      </c>
      <c r="B2895" s="125" t="s">
        <v>31057</v>
      </c>
      <c r="C2895" s="125"/>
      <c r="D2895" s="125"/>
    </row>
    <row r="2896" spans="1:4" ht="12.75" customHeight="1">
      <c r="A2896" s="125" t="s">
        <v>31058</v>
      </c>
      <c r="B2896" s="125" t="s">
        <v>31059</v>
      </c>
      <c r="C2896" s="125"/>
      <c r="D2896" s="125"/>
    </row>
    <row r="2897" spans="1:4" ht="12.75" customHeight="1">
      <c r="A2897" s="125" t="s">
        <v>31060</v>
      </c>
      <c r="B2897" s="125" t="s">
        <v>31061</v>
      </c>
      <c r="C2897" s="125"/>
      <c r="D2897" s="125"/>
    </row>
    <row r="2898" spans="1:4" ht="12.75" customHeight="1">
      <c r="A2898" s="125" t="s">
        <v>31062</v>
      </c>
      <c r="B2898" s="125" t="s">
        <v>31063</v>
      </c>
      <c r="C2898" s="125"/>
      <c r="D2898" s="125"/>
    </row>
    <row r="2899" spans="1:4" ht="12.75" customHeight="1">
      <c r="A2899" s="125" t="s">
        <v>64</v>
      </c>
      <c r="B2899" s="125" t="s">
        <v>31064</v>
      </c>
      <c r="C2899" s="125"/>
      <c r="D2899" s="125"/>
    </row>
    <row r="2900" spans="1:4" ht="12.75" customHeight="1">
      <c r="A2900" s="125" t="s">
        <v>31065</v>
      </c>
      <c r="B2900" s="125" t="s">
        <v>31066</v>
      </c>
      <c r="C2900" s="125"/>
      <c r="D2900" s="125"/>
    </row>
    <row r="2901" spans="1:4" ht="12.75" customHeight="1">
      <c r="A2901" s="125" t="s">
        <v>31067</v>
      </c>
      <c r="B2901" s="125" t="s">
        <v>31068</v>
      </c>
      <c r="C2901" s="125"/>
      <c r="D2901" s="125"/>
    </row>
    <row r="2902" spans="1:4" ht="12.75" customHeight="1">
      <c r="A2902" s="125" t="s">
        <v>31073</v>
      </c>
      <c r="B2902" s="125" t="s">
        <v>31074</v>
      </c>
      <c r="C2902" s="125"/>
      <c r="D2902" s="125"/>
    </row>
    <row r="2903" spans="1:4" ht="12.75" customHeight="1">
      <c r="A2903" s="125" t="s">
        <v>31075</v>
      </c>
      <c r="B2903" s="125" t="s">
        <v>31076</v>
      </c>
      <c r="C2903" s="125"/>
      <c r="D2903" s="125"/>
    </row>
    <row r="2904" spans="1:4" ht="12.75" customHeight="1">
      <c r="A2904" s="125" t="s">
        <v>31077</v>
      </c>
      <c r="B2904" s="125" t="s">
        <v>31078</v>
      </c>
      <c r="C2904" s="125"/>
      <c r="D2904" s="125"/>
    </row>
    <row r="2905" spans="1:4" ht="12.75" customHeight="1">
      <c r="A2905" s="125" t="s">
        <v>31079</v>
      </c>
      <c r="B2905" s="125" t="s">
        <v>31080</v>
      </c>
      <c r="C2905" s="125"/>
      <c r="D2905" s="125"/>
    </row>
    <row r="2906" spans="1:4" ht="12.75" customHeight="1">
      <c r="A2906" s="125" t="s">
        <v>31081</v>
      </c>
      <c r="B2906" s="125" t="s">
        <v>31082</v>
      </c>
      <c r="C2906" s="125"/>
      <c r="D2906" s="125"/>
    </row>
    <row r="2907" spans="1:4" ht="12.75" customHeight="1">
      <c r="A2907" s="125" t="s">
        <v>31083</v>
      </c>
      <c r="B2907" s="125" t="s">
        <v>31084</v>
      </c>
      <c r="C2907" s="125"/>
      <c r="D2907" s="125"/>
    </row>
    <row r="2908" spans="1:4" ht="12.75" customHeight="1">
      <c r="A2908" s="125" t="s">
        <v>31085</v>
      </c>
      <c r="B2908" s="125" t="s">
        <v>31086</v>
      </c>
      <c r="C2908" s="125"/>
      <c r="D2908" s="125"/>
    </row>
    <row r="2909" spans="1:4" ht="12.75" customHeight="1">
      <c r="A2909" s="125" t="s">
        <v>31087</v>
      </c>
      <c r="B2909" s="125" t="s">
        <v>31088</v>
      </c>
      <c r="C2909" s="125"/>
      <c r="D2909" s="125"/>
    </row>
    <row r="2910" spans="1:4" ht="12.75" customHeight="1">
      <c r="A2910" s="125" t="s">
        <v>31089</v>
      </c>
      <c r="B2910" s="125" t="s">
        <v>31090</v>
      </c>
      <c r="C2910" s="125"/>
      <c r="D2910" s="125"/>
    </row>
    <row r="2911" spans="1:4" ht="12.75" customHeight="1">
      <c r="A2911" s="125" t="s">
        <v>31091</v>
      </c>
      <c r="B2911" s="125" t="s">
        <v>31092</v>
      </c>
      <c r="C2911" s="125"/>
      <c r="D2911" s="125"/>
    </row>
    <row r="2912" spans="1:4" ht="12.75" customHeight="1">
      <c r="A2912" s="125" t="s">
        <v>31093</v>
      </c>
      <c r="B2912" s="125" t="s">
        <v>31094</v>
      </c>
      <c r="C2912" s="125"/>
      <c r="D2912" s="125"/>
    </row>
    <row r="2913" spans="1:4" ht="12.75" customHeight="1">
      <c r="A2913" s="125" t="s">
        <v>31095</v>
      </c>
      <c r="B2913" s="125" t="s">
        <v>31096</v>
      </c>
      <c r="C2913" s="125"/>
      <c r="D2913" s="125"/>
    </row>
    <row r="2914" spans="1:4" ht="12.75" customHeight="1">
      <c r="A2914" s="125" t="s">
        <v>31097</v>
      </c>
      <c r="B2914" s="125" t="s">
        <v>31098</v>
      </c>
      <c r="C2914" s="125"/>
      <c r="D2914" s="125"/>
    </row>
    <row r="2915" spans="1:4" ht="12.75" customHeight="1">
      <c r="A2915" s="125" t="s">
        <v>31099</v>
      </c>
      <c r="B2915" s="125" t="s">
        <v>31100</v>
      </c>
      <c r="C2915" s="125"/>
      <c r="D2915" s="125"/>
    </row>
    <row r="2916" spans="1:4" ht="12.75" customHeight="1">
      <c r="A2916" s="125" t="s">
        <v>31101</v>
      </c>
      <c r="B2916" s="125" t="s">
        <v>31102</v>
      </c>
      <c r="C2916" s="125"/>
      <c r="D2916" s="125"/>
    </row>
    <row r="2917" spans="1:4" ht="12.75" customHeight="1">
      <c r="A2917" s="125" t="s">
        <v>31103</v>
      </c>
      <c r="B2917" s="125" t="s">
        <v>31104</v>
      </c>
      <c r="C2917" s="125"/>
      <c r="D2917" s="125"/>
    </row>
    <row r="2918" spans="1:4" ht="12.75" customHeight="1">
      <c r="A2918" s="125" t="s">
        <v>31105</v>
      </c>
      <c r="B2918" s="125" t="s">
        <v>31106</v>
      </c>
      <c r="C2918" s="125"/>
      <c r="D2918" s="125"/>
    </row>
    <row r="2919" spans="1:4" ht="12.75" customHeight="1">
      <c r="A2919" s="125" t="s">
        <v>31120</v>
      </c>
      <c r="B2919" s="125" t="s">
        <v>31121</v>
      </c>
      <c r="C2919" s="125"/>
      <c r="D2919" s="125"/>
    </row>
    <row r="2920" spans="1:4" ht="12.75" customHeight="1">
      <c r="A2920" s="125" t="s">
        <v>31122</v>
      </c>
      <c r="B2920" s="125" t="s">
        <v>31123</v>
      </c>
      <c r="C2920" s="125"/>
      <c r="D2920" s="125"/>
    </row>
    <row r="2921" spans="1:4" ht="12.75" customHeight="1">
      <c r="A2921" s="125" t="s">
        <v>31128</v>
      </c>
      <c r="B2921" s="125" t="s">
        <v>31129</v>
      </c>
      <c r="C2921" s="125"/>
      <c r="D2921" s="125"/>
    </row>
    <row r="2922" spans="1:4" ht="12.75" customHeight="1">
      <c r="A2922" s="125" t="s">
        <v>31130</v>
      </c>
      <c r="B2922" s="125" t="s">
        <v>31131</v>
      </c>
      <c r="C2922" s="125"/>
      <c r="D2922" s="125"/>
    </row>
    <row r="2923" spans="1:4" ht="12.75" customHeight="1">
      <c r="A2923" s="125" t="s">
        <v>31132</v>
      </c>
      <c r="B2923" s="125" t="s">
        <v>31133</v>
      </c>
      <c r="C2923" s="125"/>
      <c r="D2923" s="125"/>
    </row>
    <row r="2924" spans="1:4" ht="12.75" customHeight="1">
      <c r="A2924" s="125" t="s">
        <v>31134</v>
      </c>
      <c r="B2924" s="125" t="s">
        <v>31135</v>
      </c>
      <c r="C2924" s="125"/>
      <c r="D2924" s="125"/>
    </row>
    <row r="2925" spans="1:4" ht="12.75" customHeight="1">
      <c r="A2925" s="125" t="s">
        <v>31136</v>
      </c>
      <c r="B2925" s="125" t="s">
        <v>31137</v>
      </c>
      <c r="C2925" s="125"/>
      <c r="D2925" s="125"/>
    </row>
    <row r="2926" spans="1:4" ht="12.75" customHeight="1">
      <c r="A2926" s="125" t="s">
        <v>31160</v>
      </c>
      <c r="B2926" s="125" t="s">
        <v>31161</v>
      </c>
      <c r="C2926" s="125"/>
      <c r="D2926" s="125"/>
    </row>
    <row r="2927" spans="1:4" ht="12.75" customHeight="1">
      <c r="A2927" s="125" t="s">
        <v>31162</v>
      </c>
      <c r="B2927" s="125" t="s">
        <v>31163</v>
      </c>
      <c r="C2927" s="125"/>
      <c r="D2927" s="125"/>
    </row>
    <row r="2928" spans="1:4" ht="12.75" customHeight="1">
      <c r="A2928" s="125" t="s">
        <v>31164</v>
      </c>
      <c r="B2928" s="125" t="s">
        <v>31165</v>
      </c>
      <c r="C2928" s="125"/>
      <c r="D2928" s="125"/>
    </row>
    <row r="2929" spans="1:4" ht="12.75" customHeight="1">
      <c r="A2929" s="125" t="s">
        <v>31166</v>
      </c>
      <c r="B2929" s="125" t="s">
        <v>31167</v>
      </c>
      <c r="C2929" s="125"/>
      <c r="D2929" s="125"/>
    </row>
    <row r="2930" spans="1:4" ht="12.75" customHeight="1">
      <c r="A2930" s="125" t="s">
        <v>31168</v>
      </c>
      <c r="B2930" s="125" t="s">
        <v>31169</v>
      </c>
      <c r="C2930" s="125"/>
      <c r="D2930" s="125"/>
    </row>
    <row r="2931" spans="1:4" ht="12.75" customHeight="1">
      <c r="A2931" s="125" t="s">
        <v>31170</v>
      </c>
      <c r="B2931" s="125" t="s">
        <v>31171</v>
      </c>
      <c r="C2931" s="125"/>
      <c r="D2931" s="125"/>
    </row>
    <row r="2932" spans="1:4" ht="12.75" customHeight="1">
      <c r="A2932" s="125" t="s">
        <v>31172</v>
      </c>
      <c r="B2932" s="125" t="s">
        <v>31173</v>
      </c>
      <c r="C2932" s="125"/>
      <c r="D2932" s="125"/>
    </row>
    <row r="2933" spans="1:4" ht="12.75" customHeight="1">
      <c r="A2933" s="125" t="s">
        <v>31176</v>
      </c>
      <c r="B2933" s="125" t="s">
        <v>31177</v>
      </c>
      <c r="C2933" s="125"/>
      <c r="D2933" s="125"/>
    </row>
    <row r="2934" spans="1:4" ht="12.75" customHeight="1">
      <c r="A2934" s="125" t="s">
        <v>31178</v>
      </c>
      <c r="B2934" s="125" t="s">
        <v>31179</v>
      </c>
      <c r="C2934" s="125"/>
      <c r="D2934" s="125"/>
    </row>
    <row r="2935" spans="1:4" ht="12.75" customHeight="1">
      <c r="A2935" s="125" t="s">
        <v>31180</v>
      </c>
      <c r="B2935" s="125" t="s">
        <v>31181</v>
      </c>
      <c r="C2935" s="125"/>
      <c r="D2935" s="125"/>
    </row>
    <row r="2936" spans="1:4" ht="12.75" customHeight="1">
      <c r="A2936" s="125" t="s">
        <v>31182</v>
      </c>
      <c r="B2936" s="125" t="s">
        <v>31183</v>
      </c>
      <c r="C2936" s="125"/>
      <c r="D2936" s="125"/>
    </row>
    <row r="2937" spans="1:4" ht="12.75" customHeight="1">
      <c r="A2937" s="125" t="s">
        <v>31184</v>
      </c>
      <c r="B2937" s="125" t="s">
        <v>31185</v>
      </c>
      <c r="C2937" s="125"/>
      <c r="D2937" s="125"/>
    </row>
    <row r="2938" spans="1:4" ht="12.75" customHeight="1">
      <c r="A2938" s="125" t="s">
        <v>31186</v>
      </c>
      <c r="B2938" s="125" t="s">
        <v>31187</v>
      </c>
      <c r="C2938" s="125"/>
      <c r="D2938" s="125"/>
    </row>
    <row r="2939" spans="1:4" ht="12.75" customHeight="1">
      <c r="A2939" s="125" t="s">
        <v>31198</v>
      </c>
      <c r="B2939" s="125" t="s">
        <v>31199</v>
      </c>
      <c r="C2939" s="125"/>
      <c r="D2939" s="125"/>
    </row>
    <row r="2940" spans="1:4" ht="12.75" customHeight="1">
      <c r="A2940" s="125" t="s">
        <v>31200</v>
      </c>
      <c r="B2940" s="125" t="s">
        <v>31201</v>
      </c>
      <c r="C2940" s="125"/>
      <c r="D2940" s="125"/>
    </row>
    <row r="2941" spans="1:4" ht="12.75" customHeight="1">
      <c r="A2941" s="125" t="s">
        <v>31202</v>
      </c>
      <c r="B2941" s="125" t="s">
        <v>31203</v>
      </c>
      <c r="C2941" s="125"/>
      <c r="D2941" s="125"/>
    </row>
    <row r="2942" spans="1:4" ht="12.75" customHeight="1">
      <c r="A2942" s="125" t="s">
        <v>31204</v>
      </c>
      <c r="B2942" s="125" t="s">
        <v>31205</v>
      </c>
      <c r="C2942" s="125"/>
      <c r="D2942" s="125"/>
    </row>
    <row r="2943" spans="1:4" ht="12.75" customHeight="1">
      <c r="A2943" s="125" t="s">
        <v>31206</v>
      </c>
      <c r="B2943" s="125" t="s">
        <v>31207</v>
      </c>
      <c r="C2943" s="125"/>
      <c r="D2943" s="125"/>
    </row>
    <row r="2944" spans="1:4" ht="12.75" customHeight="1">
      <c r="A2944" s="125" t="s">
        <v>31208</v>
      </c>
      <c r="B2944" s="125" t="s">
        <v>31209</v>
      </c>
      <c r="C2944" s="125"/>
      <c r="D2944" s="125"/>
    </row>
    <row r="2945" spans="1:4" ht="12.75" customHeight="1">
      <c r="A2945" s="125" t="s">
        <v>31210</v>
      </c>
      <c r="B2945" s="125" t="s">
        <v>31211</v>
      </c>
      <c r="C2945" s="125"/>
      <c r="D2945" s="125"/>
    </row>
    <row r="2946" spans="1:4" ht="12.75" customHeight="1">
      <c r="A2946" s="125" t="s">
        <v>31212</v>
      </c>
      <c r="B2946" s="125" t="s">
        <v>31213</v>
      </c>
      <c r="C2946" s="125"/>
      <c r="D2946" s="125"/>
    </row>
    <row r="2947" spans="1:4" ht="12.75" customHeight="1">
      <c r="A2947" s="125" t="s">
        <v>31214</v>
      </c>
      <c r="B2947" s="125" t="s">
        <v>31215</v>
      </c>
      <c r="C2947" s="125"/>
      <c r="D2947" s="125"/>
    </row>
    <row r="2948" spans="1:4" ht="12.75" customHeight="1">
      <c r="A2948" s="125" t="s">
        <v>31216</v>
      </c>
      <c r="B2948" s="125" t="s">
        <v>31217</v>
      </c>
      <c r="C2948" s="125"/>
      <c r="D2948" s="125"/>
    </row>
    <row r="2949" spans="1:4" ht="12.75" customHeight="1">
      <c r="A2949" s="125" t="s">
        <v>31218</v>
      </c>
      <c r="B2949" s="125" t="s">
        <v>31219</v>
      </c>
      <c r="C2949" s="125"/>
      <c r="D2949" s="125"/>
    </row>
    <row r="2950" spans="1:4" ht="12.75" customHeight="1">
      <c r="A2950" s="125" t="s">
        <v>31220</v>
      </c>
      <c r="B2950" s="125" t="s">
        <v>31221</v>
      </c>
      <c r="C2950" s="125"/>
      <c r="D2950" s="125"/>
    </row>
    <row r="2951" spans="1:4" ht="12.75" customHeight="1">
      <c r="A2951" s="125" t="s">
        <v>31222</v>
      </c>
      <c r="B2951" s="125" t="s">
        <v>31223</v>
      </c>
      <c r="C2951" s="125"/>
      <c r="D2951" s="125"/>
    </row>
    <row r="2952" spans="1:4" ht="12.75" customHeight="1">
      <c r="A2952" s="125" t="s">
        <v>31224</v>
      </c>
      <c r="B2952" s="125" t="s">
        <v>31225</v>
      </c>
      <c r="C2952" s="125"/>
      <c r="D2952" s="125"/>
    </row>
    <row r="2953" spans="1:4" ht="12.75" customHeight="1">
      <c r="A2953" s="125" t="s">
        <v>31226</v>
      </c>
      <c r="B2953" s="125" t="s">
        <v>31227</v>
      </c>
      <c r="C2953" s="125"/>
      <c r="D2953" s="125"/>
    </row>
    <row r="2954" spans="1:4" ht="12.75" customHeight="1">
      <c r="A2954" s="125" t="s">
        <v>31250</v>
      </c>
      <c r="B2954" s="125" t="s">
        <v>31251</v>
      </c>
      <c r="C2954" s="125"/>
      <c r="D2954" s="125"/>
    </row>
    <row r="2955" spans="1:4" ht="12.75" customHeight="1">
      <c r="A2955" s="125" t="s">
        <v>31252</v>
      </c>
      <c r="B2955" s="125" t="s">
        <v>31253</v>
      </c>
      <c r="C2955" s="125"/>
      <c r="D2955" s="125"/>
    </row>
    <row r="2956" spans="1:4" ht="12.75" customHeight="1">
      <c r="A2956" s="125" t="s">
        <v>31254</v>
      </c>
      <c r="B2956" s="125" t="s">
        <v>31255</v>
      </c>
      <c r="C2956" s="125"/>
      <c r="D2956" s="125"/>
    </row>
    <row r="2957" spans="1:4" ht="12.75" customHeight="1">
      <c r="A2957" s="125" t="s">
        <v>31256</v>
      </c>
      <c r="B2957" s="125" t="s">
        <v>31257</v>
      </c>
      <c r="C2957" s="125"/>
      <c r="D2957" s="125"/>
    </row>
    <row r="2958" spans="1:4" ht="12.75" customHeight="1">
      <c r="A2958" s="125" t="s">
        <v>31258</v>
      </c>
      <c r="B2958" s="125" t="s">
        <v>31259</v>
      </c>
      <c r="C2958" s="125"/>
      <c r="D2958" s="125"/>
    </row>
    <row r="2959" spans="1:4" ht="12.75" customHeight="1">
      <c r="A2959" s="125" t="s">
        <v>31296</v>
      </c>
      <c r="B2959" s="125" t="s">
        <v>31297</v>
      </c>
      <c r="C2959" s="125"/>
      <c r="D2959" s="125"/>
    </row>
    <row r="2960" spans="1:4" ht="12.75" customHeight="1">
      <c r="A2960" s="125" t="s">
        <v>31298</v>
      </c>
      <c r="B2960" s="125" t="s">
        <v>31299</v>
      </c>
      <c r="C2960" s="125"/>
      <c r="D2960" s="125"/>
    </row>
    <row r="2961" spans="1:4" ht="12.75" customHeight="1">
      <c r="A2961" s="125" t="s">
        <v>31300</v>
      </c>
      <c r="B2961" s="125" t="s">
        <v>31301</v>
      </c>
      <c r="C2961" s="125"/>
      <c r="D2961" s="125"/>
    </row>
    <row r="2962" spans="1:4" ht="12.75" customHeight="1">
      <c r="A2962" s="125" t="s">
        <v>31302</v>
      </c>
      <c r="B2962" s="125" t="s">
        <v>31303</v>
      </c>
      <c r="C2962" s="125"/>
      <c r="D2962" s="125"/>
    </row>
    <row r="2963" spans="1:4" ht="12.75" customHeight="1">
      <c r="A2963" s="125" t="s">
        <v>31304</v>
      </c>
      <c r="B2963" s="125" t="s">
        <v>31305</v>
      </c>
      <c r="C2963" s="125"/>
      <c r="D2963" s="125"/>
    </row>
    <row r="2964" spans="1:4" ht="12.75" customHeight="1">
      <c r="A2964" s="125" t="s">
        <v>31306</v>
      </c>
      <c r="B2964" s="125" t="s">
        <v>31307</v>
      </c>
      <c r="C2964" s="125"/>
      <c r="D2964" s="125"/>
    </row>
    <row r="2965" spans="1:4" ht="12.75" customHeight="1">
      <c r="A2965" s="125" t="s">
        <v>31308</v>
      </c>
      <c r="B2965" s="125" t="s">
        <v>31309</v>
      </c>
      <c r="C2965" s="125"/>
      <c r="D2965" s="125"/>
    </row>
    <row r="2966" spans="1:4" ht="12.75" customHeight="1">
      <c r="A2966" s="125" t="s">
        <v>31310</v>
      </c>
      <c r="B2966" s="125" t="s">
        <v>31311</v>
      </c>
      <c r="C2966" s="125"/>
      <c r="D2966" s="125"/>
    </row>
    <row r="2967" spans="1:4" ht="12.75" customHeight="1">
      <c r="A2967" s="125" t="s">
        <v>31685</v>
      </c>
      <c r="B2967" s="125" t="s">
        <v>31686</v>
      </c>
      <c r="C2967" s="125"/>
      <c r="D2967" s="125"/>
    </row>
    <row r="2968" spans="1:4" ht="12.75" customHeight="1">
      <c r="A2968" s="125" t="s">
        <v>31687</v>
      </c>
      <c r="B2968" s="125" t="s">
        <v>31688</v>
      </c>
      <c r="C2968" s="125"/>
      <c r="D2968" s="125"/>
    </row>
    <row r="2969" spans="1:4" ht="12.75" customHeight="1">
      <c r="A2969" s="125" t="s">
        <v>31689</v>
      </c>
      <c r="B2969" s="125" t="s">
        <v>31690</v>
      </c>
      <c r="C2969" s="125"/>
      <c r="D2969" s="125"/>
    </row>
    <row r="2970" spans="1:4" ht="12.75" customHeight="1">
      <c r="A2970" s="125" t="s">
        <v>31691</v>
      </c>
      <c r="B2970" s="125" t="s">
        <v>31692</v>
      </c>
      <c r="C2970" s="125"/>
      <c r="D2970" s="125"/>
    </row>
    <row r="2971" spans="1:4" ht="12.75" customHeight="1">
      <c r="A2971" s="125" t="s">
        <v>31693</v>
      </c>
      <c r="B2971" s="125" t="s">
        <v>31694</v>
      </c>
      <c r="C2971" s="125"/>
      <c r="D2971" s="125"/>
    </row>
    <row r="2972" spans="1:4" ht="12.75" customHeight="1">
      <c r="A2972" s="125" t="s">
        <v>31695</v>
      </c>
      <c r="B2972" s="125" t="s">
        <v>31696</v>
      </c>
      <c r="C2972" s="125"/>
      <c r="D2972" s="125"/>
    </row>
    <row r="2973" spans="1:4" ht="12.75" customHeight="1">
      <c r="A2973" s="125" t="s">
        <v>31697</v>
      </c>
      <c r="B2973" s="125" t="s">
        <v>31698</v>
      </c>
      <c r="C2973" s="125"/>
      <c r="D2973" s="125"/>
    </row>
    <row r="2974" spans="1:4" ht="12.75" customHeight="1">
      <c r="A2974" s="125" t="s">
        <v>31699</v>
      </c>
      <c r="B2974" s="125" t="s">
        <v>31700</v>
      </c>
      <c r="C2974" s="125"/>
      <c r="D2974" s="125"/>
    </row>
    <row r="2975" spans="1:4" ht="12.75" customHeight="1">
      <c r="A2975" s="125" t="s">
        <v>31701</v>
      </c>
      <c r="B2975" s="125" t="s">
        <v>31702</v>
      </c>
      <c r="C2975" s="125"/>
      <c r="D2975" s="125"/>
    </row>
    <row r="2976" spans="1:4" ht="12.75" customHeight="1">
      <c r="A2976" s="125" t="s">
        <v>31703</v>
      </c>
      <c r="B2976" s="125" t="s">
        <v>31704</v>
      </c>
      <c r="C2976" s="125"/>
      <c r="D2976" s="125"/>
    </row>
    <row r="2977" spans="1:4" ht="12.75" customHeight="1">
      <c r="A2977" s="125" t="s">
        <v>31705</v>
      </c>
      <c r="B2977" s="125" t="s">
        <v>31706</v>
      </c>
      <c r="C2977" s="125"/>
      <c r="D2977" s="125"/>
    </row>
    <row r="2978" spans="1:4" ht="12.75" customHeight="1">
      <c r="A2978" s="125" t="s">
        <v>31707</v>
      </c>
      <c r="B2978" s="125" t="s">
        <v>31708</v>
      </c>
      <c r="C2978" s="125"/>
      <c r="D2978" s="125"/>
    </row>
    <row r="2979" spans="1:4" ht="12.75" customHeight="1">
      <c r="A2979" s="125" t="s">
        <v>31709</v>
      </c>
      <c r="B2979" s="125" t="s">
        <v>31710</v>
      </c>
      <c r="C2979" s="125"/>
      <c r="D2979" s="125"/>
    </row>
    <row r="2980" spans="1:4" ht="12.75" customHeight="1">
      <c r="A2980" s="125" t="s">
        <v>31747</v>
      </c>
      <c r="B2980" s="125" t="s">
        <v>31748</v>
      </c>
      <c r="C2980" s="125"/>
      <c r="D2980" s="125"/>
    </row>
    <row r="2981" spans="1:4" ht="12.75" customHeight="1">
      <c r="A2981" s="125" t="s">
        <v>119</v>
      </c>
      <c r="B2981" s="125" t="s">
        <v>31749</v>
      </c>
      <c r="C2981" s="125"/>
      <c r="D2981" s="125"/>
    </row>
    <row r="2982" spans="1:4" ht="12.75" customHeight="1">
      <c r="A2982" s="125" t="s">
        <v>31750</v>
      </c>
      <c r="B2982" s="125" t="s">
        <v>31751</v>
      </c>
      <c r="C2982" s="125"/>
      <c r="D2982" s="125"/>
    </row>
    <row r="2983" spans="1:4" ht="12.75" customHeight="1">
      <c r="A2983" s="125" t="s">
        <v>31752</v>
      </c>
      <c r="B2983" s="125" t="s">
        <v>31753</v>
      </c>
      <c r="C2983" s="125"/>
      <c r="D2983" s="125"/>
    </row>
    <row r="2984" spans="1:4" ht="12.75" customHeight="1">
      <c r="A2984" s="125" t="s">
        <v>31754</v>
      </c>
      <c r="B2984" s="125" t="s">
        <v>31755</v>
      </c>
      <c r="C2984" s="125"/>
      <c r="D2984" s="125"/>
    </row>
    <row r="2985" spans="1:4" ht="12.75" customHeight="1">
      <c r="A2985" s="125" t="s">
        <v>31756</v>
      </c>
      <c r="B2985" s="125" t="s">
        <v>31757</v>
      </c>
      <c r="C2985" s="125"/>
      <c r="D2985" s="125"/>
    </row>
    <row r="2986" spans="1:4" ht="12.75" customHeight="1">
      <c r="A2986" s="125" t="s">
        <v>31758</v>
      </c>
      <c r="B2986" s="125" t="s">
        <v>31759</v>
      </c>
      <c r="C2986" s="125"/>
      <c r="D2986" s="125"/>
    </row>
    <row r="2987" spans="1:4" ht="12.75" customHeight="1">
      <c r="A2987" s="125" t="s">
        <v>31760</v>
      </c>
      <c r="B2987" s="125" t="s">
        <v>31761</v>
      </c>
      <c r="C2987" s="125"/>
      <c r="D2987" s="125"/>
    </row>
    <row r="2988" spans="1:4" ht="12.75" customHeight="1">
      <c r="A2988" s="125" t="s">
        <v>31801</v>
      </c>
      <c r="B2988" s="125" t="s">
        <v>31802</v>
      </c>
      <c r="C2988" s="125"/>
      <c r="D2988" s="125"/>
    </row>
    <row r="2989" spans="1:4" ht="12.75" customHeight="1">
      <c r="A2989" s="125" t="s">
        <v>31803</v>
      </c>
      <c r="B2989" s="125" t="s">
        <v>31804</v>
      </c>
      <c r="C2989" s="125"/>
      <c r="D2989" s="125"/>
    </row>
    <row r="2990" spans="1:4" ht="12.75" customHeight="1">
      <c r="A2990" s="125" t="s">
        <v>31805</v>
      </c>
      <c r="B2990" s="125" t="s">
        <v>31806</v>
      </c>
      <c r="C2990" s="125"/>
      <c r="D2990" s="125"/>
    </row>
    <row r="2991" spans="1:4" ht="12.75" customHeight="1">
      <c r="A2991" s="125" t="s">
        <v>31807</v>
      </c>
      <c r="B2991" s="125" t="s">
        <v>31808</v>
      </c>
      <c r="C2991" s="125"/>
      <c r="D2991" s="125"/>
    </row>
    <row r="2992" spans="1:4" ht="12.75" customHeight="1">
      <c r="A2992" s="125" t="s">
        <v>31809</v>
      </c>
      <c r="B2992" s="125" t="s">
        <v>31810</v>
      </c>
      <c r="C2992" s="125"/>
      <c r="D2992" s="125"/>
    </row>
    <row r="2993" spans="1:4" ht="12.75" customHeight="1">
      <c r="A2993" s="125" t="s">
        <v>31811</v>
      </c>
      <c r="B2993" s="125" t="s">
        <v>31812</v>
      </c>
      <c r="C2993" s="125"/>
      <c r="D2993" s="125"/>
    </row>
    <row r="2994" spans="1:4" ht="12.75" customHeight="1">
      <c r="A2994" s="125" t="s">
        <v>31813</v>
      </c>
      <c r="B2994" s="125" t="s">
        <v>31814</v>
      </c>
      <c r="C2994" s="125"/>
      <c r="D2994" s="125"/>
    </row>
    <row r="2995" spans="1:4" ht="12.75" customHeight="1">
      <c r="A2995" s="125" t="s">
        <v>31815</v>
      </c>
      <c r="B2995" s="125" t="s">
        <v>31816</v>
      </c>
      <c r="C2995" s="125"/>
      <c r="D2995" s="125"/>
    </row>
    <row r="2996" spans="1:4" ht="12.75" customHeight="1">
      <c r="A2996" s="125" t="s">
        <v>31817</v>
      </c>
      <c r="B2996" s="125" t="s">
        <v>31818</v>
      </c>
      <c r="C2996" s="125"/>
      <c r="D2996" s="125"/>
    </row>
    <row r="2997" spans="1:4" ht="12.75" customHeight="1">
      <c r="A2997" s="125" t="s">
        <v>31819</v>
      </c>
      <c r="B2997" s="125" t="s">
        <v>31820</v>
      </c>
      <c r="C2997" s="125"/>
      <c r="D2997" s="125"/>
    </row>
    <row r="2998" spans="1:4" ht="12.75" customHeight="1">
      <c r="A2998" s="125" t="s">
        <v>31844</v>
      </c>
      <c r="B2998" s="125" t="s">
        <v>31845</v>
      </c>
      <c r="C2998" s="125"/>
      <c r="D2998" s="125"/>
    </row>
    <row r="2999" spans="1:4" ht="12.75" customHeight="1">
      <c r="A2999" s="125" t="s">
        <v>31846</v>
      </c>
      <c r="B2999" s="125" t="s">
        <v>31847</v>
      </c>
      <c r="C2999" s="125"/>
      <c r="D2999" s="125"/>
    </row>
    <row r="3000" spans="1:4" ht="12.75" customHeight="1">
      <c r="A3000" s="125" t="s">
        <v>31848</v>
      </c>
      <c r="B3000" s="125" t="s">
        <v>31849</v>
      </c>
      <c r="C3000" s="125"/>
      <c r="D3000" s="125"/>
    </row>
    <row r="3001" spans="1:4" ht="12.75" customHeight="1">
      <c r="A3001" s="125" t="s">
        <v>31850</v>
      </c>
      <c r="B3001" s="125" t="s">
        <v>31851</v>
      </c>
      <c r="C3001" s="125"/>
      <c r="D3001" s="125"/>
    </row>
    <row r="3002" spans="1:4" ht="12.75" customHeight="1">
      <c r="A3002" s="125" t="s">
        <v>31852</v>
      </c>
      <c r="B3002" s="125" t="s">
        <v>31853</v>
      </c>
      <c r="C3002" s="125"/>
      <c r="D3002" s="125"/>
    </row>
    <row r="3003" spans="1:4" ht="12.75" customHeight="1">
      <c r="A3003" s="125" t="s">
        <v>31854</v>
      </c>
      <c r="B3003" s="125" t="s">
        <v>31855</v>
      </c>
      <c r="C3003" s="125"/>
      <c r="D3003" s="125"/>
    </row>
    <row r="3004" spans="1:4" ht="12.75" customHeight="1">
      <c r="A3004" s="125" t="s">
        <v>31856</v>
      </c>
      <c r="B3004" s="125" t="s">
        <v>31857</v>
      </c>
      <c r="C3004" s="125"/>
      <c r="D3004" s="125"/>
    </row>
    <row r="3005" spans="1:4" ht="12.75" customHeight="1">
      <c r="A3005" s="125" t="s">
        <v>31858</v>
      </c>
      <c r="B3005" s="125" t="s">
        <v>31859</v>
      </c>
      <c r="C3005" s="125"/>
      <c r="D3005" s="125"/>
    </row>
    <row r="3006" spans="1:4" ht="12.75" customHeight="1">
      <c r="A3006" s="125" t="s">
        <v>31860</v>
      </c>
      <c r="B3006" s="125" t="s">
        <v>31861</v>
      </c>
      <c r="C3006" s="125"/>
      <c r="D3006" s="125"/>
    </row>
    <row r="3007" spans="1:4" ht="12.75" customHeight="1">
      <c r="A3007" s="125" t="s">
        <v>31862</v>
      </c>
      <c r="B3007" s="125" t="s">
        <v>31863</v>
      </c>
      <c r="C3007" s="125"/>
      <c r="D3007" s="125"/>
    </row>
    <row r="3008" spans="1:4" ht="12.75" customHeight="1">
      <c r="A3008" s="125" t="s">
        <v>31864</v>
      </c>
      <c r="B3008" s="125" t="s">
        <v>31865</v>
      </c>
      <c r="C3008" s="125"/>
      <c r="D3008" s="125"/>
    </row>
    <row r="3009" spans="1:4" ht="12.75" customHeight="1">
      <c r="A3009" s="125" t="s">
        <v>31866</v>
      </c>
      <c r="B3009" s="125" t="s">
        <v>31867</v>
      </c>
      <c r="C3009" s="125"/>
      <c r="D3009" s="125"/>
    </row>
    <row r="3010" spans="1:4" ht="12.75" customHeight="1">
      <c r="A3010" s="125" t="s">
        <v>31868</v>
      </c>
      <c r="B3010" s="125" t="s">
        <v>31869</v>
      </c>
      <c r="C3010" s="125"/>
      <c r="D3010" s="125"/>
    </row>
    <row r="3011" spans="1:4" ht="12.75" customHeight="1">
      <c r="A3011" s="125" t="s">
        <v>31921</v>
      </c>
      <c r="B3011" s="125" t="s">
        <v>31922</v>
      </c>
      <c r="C3011" s="125"/>
      <c r="D3011" s="125"/>
    </row>
    <row r="3012" spans="1:4" ht="12.75" customHeight="1">
      <c r="A3012" s="125" t="s">
        <v>31923</v>
      </c>
      <c r="B3012" s="125" t="s">
        <v>31924</v>
      </c>
      <c r="C3012" s="125"/>
      <c r="D3012" s="125"/>
    </row>
    <row r="3013" spans="1:4" ht="12.75" customHeight="1">
      <c r="A3013" s="125" t="s">
        <v>31925</v>
      </c>
      <c r="B3013" s="125" t="s">
        <v>31926</v>
      </c>
      <c r="C3013" s="125"/>
      <c r="D3013" s="125"/>
    </row>
    <row r="3014" spans="1:4" ht="12.75" customHeight="1">
      <c r="A3014" s="125" t="s">
        <v>31927</v>
      </c>
      <c r="B3014" s="125" t="s">
        <v>31928</v>
      </c>
      <c r="C3014" s="125"/>
      <c r="D3014" s="125"/>
    </row>
    <row r="3015" spans="1:4" ht="12.75" customHeight="1">
      <c r="A3015" s="125" t="s">
        <v>31929</v>
      </c>
      <c r="B3015" s="125" t="s">
        <v>31930</v>
      </c>
      <c r="C3015" s="125"/>
      <c r="D3015" s="125"/>
    </row>
    <row r="3016" spans="1:4" ht="12.75" customHeight="1">
      <c r="A3016" s="125" t="s">
        <v>31931</v>
      </c>
      <c r="B3016" s="125" t="s">
        <v>31932</v>
      </c>
      <c r="C3016" s="125"/>
      <c r="D3016" s="125"/>
    </row>
    <row r="3017" spans="1:4" ht="12.75" customHeight="1">
      <c r="A3017" s="125" t="s">
        <v>31933</v>
      </c>
      <c r="B3017" s="125" t="s">
        <v>31934</v>
      </c>
      <c r="C3017" s="125"/>
      <c r="D3017" s="125"/>
    </row>
    <row r="3018" spans="1:4" ht="12.75" customHeight="1">
      <c r="A3018" s="125" t="s">
        <v>31935</v>
      </c>
      <c r="B3018" s="125" t="s">
        <v>31936</v>
      </c>
      <c r="C3018" s="125"/>
      <c r="D3018" s="125"/>
    </row>
    <row r="3019" spans="1:4" ht="12.75" customHeight="1">
      <c r="A3019" s="125" t="s">
        <v>31937</v>
      </c>
      <c r="B3019" s="125" t="s">
        <v>31938</v>
      </c>
      <c r="C3019" s="125"/>
      <c r="D3019" s="125"/>
    </row>
    <row r="3020" spans="1:4" ht="12.75" customHeight="1">
      <c r="A3020" s="125" t="s">
        <v>31939</v>
      </c>
      <c r="B3020" s="125" t="s">
        <v>31940</v>
      </c>
      <c r="C3020" s="125"/>
      <c r="D3020" s="125"/>
    </row>
    <row r="3021" spans="1:4" ht="12.75" customHeight="1">
      <c r="A3021" s="125" t="s">
        <v>31941</v>
      </c>
      <c r="B3021" s="125" t="s">
        <v>31942</v>
      </c>
      <c r="C3021" s="125"/>
      <c r="D3021" s="125"/>
    </row>
    <row r="3022" spans="1:4" ht="12.75" customHeight="1">
      <c r="A3022" s="125" t="s">
        <v>31943</v>
      </c>
      <c r="B3022" s="125" t="s">
        <v>31944</v>
      </c>
      <c r="C3022" s="125"/>
      <c r="D3022" s="125"/>
    </row>
    <row r="3023" spans="1:4" ht="12.75" customHeight="1">
      <c r="A3023" s="125" t="s">
        <v>31945</v>
      </c>
      <c r="B3023" s="125" t="s">
        <v>31946</v>
      </c>
      <c r="C3023" s="125"/>
      <c r="D3023" s="125"/>
    </row>
    <row r="3024" spans="1:4" ht="12.75" customHeight="1">
      <c r="A3024" s="125" t="s">
        <v>31947</v>
      </c>
      <c r="B3024" s="125" t="s">
        <v>31948</v>
      </c>
      <c r="C3024" s="125"/>
      <c r="D3024" s="125"/>
    </row>
    <row r="3025" spans="1:4" ht="12.75" customHeight="1">
      <c r="A3025" s="125" t="s">
        <v>31949</v>
      </c>
      <c r="B3025" s="125" t="s">
        <v>31950</v>
      </c>
      <c r="C3025" s="125"/>
      <c r="D3025" s="125"/>
    </row>
    <row r="3026" spans="1:4" ht="12.75" customHeight="1">
      <c r="A3026" s="125" t="s">
        <v>31951</v>
      </c>
      <c r="B3026" s="125" t="s">
        <v>31952</v>
      </c>
      <c r="C3026" s="125"/>
      <c r="D3026" s="125"/>
    </row>
    <row r="3027" spans="1:4" ht="12.75" customHeight="1">
      <c r="A3027" s="125" t="s">
        <v>31953</v>
      </c>
      <c r="B3027" s="125" t="s">
        <v>31954</v>
      </c>
      <c r="C3027" s="125"/>
      <c r="D3027" s="125"/>
    </row>
    <row r="3028" spans="1:4" ht="12.75" customHeight="1">
      <c r="A3028" s="125" t="s">
        <v>31955</v>
      </c>
      <c r="B3028" s="125" t="s">
        <v>31956</v>
      </c>
      <c r="C3028" s="125"/>
      <c r="D3028" s="125"/>
    </row>
    <row r="3029" spans="1:4" ht="12.75" customHeight="1">
      <c r="A3029" s="125" t="s">
        <v>31957</v>
      </c>
      <c r="B3029" s="125" t="s">
        <v>31958</v>
      </c>
      <c r="C3029" s="125"/>
      <c r="D3029" s="125"/>
    </row>
    <row r="3030" spans="1:4" ht="12.75" customHeight="1">
      <c r="A3030" s="125" t="s">
        <v>31959</v>
      </c>
      <c r="B3030" s="125" t="s">
        <v>31960</v>
      </c>
      <c r="C3030" s="125"/>
      <c r="D3030" s="125"/>
    </row>
    <row r="3031" spans="1:4" ht="12.75" customHeight="1">
      <c r="A3031" s="125" t="s">
        <v>31961</v>
      </c>
      <c r="B3031" s="125" t="s">
        <v>31962</v>
      </c>
      <c r="C3031" s="125"/>
      <c r="D3031" s="125"/>
    </row>
    <row r="3032" spans="1:4" ht="12.75" customHeight="1">
      <c r="A3032" s="125" t="s">
        <v>31963</v>
      </c>
      <c r="B3032" s="125" t="s">
        <v>31964</v>
      </c>
      <c r="C3032" s="125"/>
      <c r="D3032" s="125"/>
    </row>
    <row r="3033" spans="1:4" ht="12.75" customHeight="1">
      <c r="A3033" s="125" t="s">
        <v>31965</v>
      </c>
      <c r="B3033" s="125" t="s">
        <v>31966</v>
      </c>
      <c r="C3033" s="125"/>
      <c r="D3033" s="125"/>
    </row>
    <row r="3034" spans="1:4" ht="12.75" customHeight="1">
      <c r="A3034" s="125" t="s">
        <v>31967</v>
      </c>
      <c r="B3034" s="125" t="s">
        <v>31968</v>
      </c>
      <c r="C3034" s="125"/>
      <c r="D3034" s="125"/>
    </row>
    <row r="3035" spans="1:4" ht="12.75" customHeight="1">
      <c r="A3035" s="125" t="s">
        <v>31969</v>
      </c>
      <c r="B3035" s="125" t="s">
        <v>31970</v>
      </c>
      <c r="C3035" s="125"/>
      <c r="D3035" s="125"/>
    </row>
    <row r="3036" spans="1:4" ht="12.75" customHeight="1">
      <c r="A3036" s="125" t="s">
        <v>31971</v>
      </c>
      <c r="B3036" s="125" t="s">
        <v>31972</v>
      </c>
      <c r="C3036" s="125"/>
      <c r="D3036" s="125"/>
    </row>
    <row r="3037" spans="1:4" ht="12.75" customHeight="1">
      <c r="A3037" s="125" t="s">
        <v>31969</v>
      </c>
      <c r="B3037" s="125" t="s">
        <v>31970</v>
      </c>
      <c r="C3037" s="125"/>
      <c r="D3037" s="125"/>
    </row>
    <row r="3038" spans="1:4" ht="12.75" customHeight="1">
      <c r="A3038" s="125" t="s">
        <v>31971</v>
      </c>
      <c r="B3038" s="125" t="s">
        <v>31972</v>
      </c>
      <c r="C3038" s="125"/>
      <c r="D3038" s="125"/>
    </row>
    <row r="3039" spans="1:4" ht="12.75" customHeight="1">
      <c r="A3039" s="125" t="s">
        <v>31973</v>
      </c>
      <c r="B3039" s="125" t="s">
        <v>31974</v>
      </c>
      <c r="C3039" s="125"/>
      <c r="D3039" s="125"/>
    </row>
    <row r="3040" spans="1:4" ht="12.75" customHeight="1">
      <c r="A3040" s="125" t="s">
        <v>31975</v>
      </c>
      <c r="B3040" s="125" t="s">
        <v>31976</v>
      </c>
      <c r="C3040" s="125"/>
      <c r="D3040" s="125"/>
    </row>
    <row r="3041" spans="1:4" ht="12.75" customHeight="1">
      <c r="A3041" s="125" t="s">
        <v>31977</v>
      </c>
      <c r="B3041" s="125" t="s">
        <v>31978</v>
      </c>
      <c r="C3041" s="125"/>
      <c r="D3041" s="125"/>
    </row>
    <row r="3042" spans="1:4" ht="12.75" customHeight="1">
      <c r="A3042" s="125" t="s">
        <v>31979</v>
      </c>
      <c r="B3042" s="125" t="s">
        <v>31980</v>
      </c>
      <c r="C3042" s="125"/>
      <c r="D3042" s="125"/>
    </row>
    <row r="3043" spans="1:4" ht="12.75" customHeight="1">
      <c r="A3043" s="125" t="s">
        <v>31981</v>
      </c>
      <c r="B3043" s="125" t="s">
        <v>31982</v>
      </c>
      <c r="C3043" s="125"/>
      <c r="D3043" s="125"/>
    </row>
    <row r="3044" spans="1:4" ht="12.75" customHeight="1">
      <c r="A3044" s="125" t="s">
        <v>31983</v>
      </c>
      <c r="B3044" s="125" t="s">
        <v>31984</v>
      </c>
      <c r="C3044" s="125"/>
      <c r="D3044" s="125"/>
    </row>
    <row r="3045" spans="1:4" ht="12.75" customHeight="1">
      <c r="A3045" s="125" t="s">
        <v>31985</v>
      </c>
      <c r="B3045" s="125" t="s">
        <v>31986</v>
      </c>
      <c r="C3045" s="125"/>
      <c r="D3045" s="125"/>
    </row>
    <row r="3046" spans="1:4" ht="12.75" customHeight="1">
      <c r="A3046" s="125" t="s">
        <v>31987</v>
      </c>
      <c r="B3046" s="125" t="s">
        <v>31988</v>
      </c>
      <c r="C3046" s="125"/>
      <c r="D3046" s="125"/>
    </row>
    <row r="3047" spans="1:4" ht="12.75" customHeight="1">
      <c r="A3047" s="125" t="s">
        <v>31989</v>
      </c>
      <c r="B3047" s="125" t="s">
        <v>31990</v>
      </c>
      <c r="C3047" s="125"/>
      <c r="D3047" s="125"/>
    </row>
    <row r="3048" spans="1:4" ht="12.75" customHeight="1">
      <c r="A3048" s="125" t="s">
        <v>31991</v>
      </c>
      <c r="B3048" s="125" t="s">
        <v>31992</v>
      </c>
      <c r="C3048" s="125"/>
      <c r="D3048" s="125"/>
    </row>
    <row r="3049" spans="1:4" ht="12.75" customHeight="1">
      <c r="A3049" s="125" t="s">
        <v>31993</v>
      </c>
      <c r="B3049" s="125" t="s">
        <v>31994</v>
      </c>
      <c r="C3049" s="125"/>
      <c r="D3049" s="125"/>
    </row>
    <row r="3050" spans="1:4" ht="12.75" customHeight="1">
      <c r="A3050" s="125" t="s">
        <v>31995</v>
      </c>
      <c r="B3050" s="125" t="s">
        <v>31996</v>
      </c>
      <c r="C3050" s="125"/>
      <c r="D3050" s="125"/>
    </row>
    <row r="3051" spans="1:4" ht="12.75" customHeight="1">
      <c r="A3051" s="125" t="s">
        <v>31997</v>
      </c>
      <c r="B3051" s="125" t="s">
        <v>31998</v>
      </c>
      <c r="C3051" s="125"/>
      <c r="D3051" s="125"/>
    </row>
    <row r="3052" spans="1:4" ht="12.75" customHeight="1">
      <c r="A3052" s="125" t="s">
        <v>31999</v>
      </c>
      <c r="B3052" s="125" t="s">
        <v>32000</v>
      </c>
      <c r="C3052" s="125"/>
      <c r="D3052" s="125"/>
    </row>
    <row r="3053" spans="1:4" ht="12.75" customHeight="1">
      <c r="A3053" s="125" t="s">
        <v>31898</v>
      </c>
      <c r="B3053" s="125" t="s">
        <v>32001</v>
      </c>
      <c r="C3053" s="125"/>
      <c r="D3053" s="125"/>
    </row>
    <row r="3054" spans="1:4" ht="12.75" customHeight="1">
      <c r="A3054" s="125" t="s">
        <v>32002</v>
      </c>
      <c r="B3054" s="125" t="s">
        <v>32003</v>
      </c>
      <c r="C3054" s="125"/>
      <c r="D3054" s="125"/>
    </row>
    <row r="3055" spans="1:4" ht="12.75" customHeight="1">
      <c r="A3055" s="125" t="s">
        <v>32004</v>
      </c>
      <c r="B3055" s="125" t="s">
        <v>32005</v>
      </c>
      <c r="C3055" s="125"/>
      <c r="D3055" s="125"/>
    </row>
    <row r="3056" spans="1:4" ht="12.75" customHeight="1">
      <c r="A3056" s="125" t="s">
        <v>32006</v>
      </c>
      <c r="B3056" s="125" t="s">
        <v>32007</v>
      </c>
      <c r="C3056" s="125"/>
      <c r="D3056" s="125"/>
    </row>
    <row r="3057" spans="1:4" ht="12.75" customHeight="1">
      <c r="A3057" s="125" t="s">
        <v>3454</v>
      </c>
      <c r="B3057" s="125" t="s">
        <v>3455</v>
      </c>
      <c r="C3057" s="125"/>
      <c r="D3057" s="125"/>
    </row>
    <row r="3058" spans="1:4" ht="12.75" customHeight="1">
      <c r="A3058" s="125" t="s">
        <v>32050</v>
      </c>
      <c r="B3058" s="125" t="s">
        <v>32051</v>
      </c>
      <c r="C3058" s="125"/>
      <c r="D3058" s="125"/>
    </row>
    <row r="3059" spans="1:4" ht="12.75" customHeight="1">
      <c r="A3059" s="125" t="s">
        <v>32052</v>
      </c>
      <c r="B3059" s="125" t="s">
        <v>32053</v>
      </c>
      <c r="C3059" s="125"/>
      <c r="D3059" s="125"/>
    </row>
    <row r="3060" spans="1:4" ht="12.75" customHeight="1">
      <c r="A3060" s="125" t="s">
        <v>32054</v>
      </c>
      <c r="B3060" s="125" t="s">
        <v>32055</v>
      </c>
      <c r="C3060" s="125"/>
      <c r="D3060" s="125"/>
    </row>
    <row r="3061" spans="1:4" ht="12.75" customHeight="1">
      <c r="A3061" s="125" t="s">
        <v>32056</v>
      </c>
      <c r="B3061" s="125" t="s">
        <v>32057</v>
      </c>
      <c r="C3061" s="125"/>
      <c r="D3061" s="125"/>
    </row>
    <row r="3062" spans="1:4" ht="12.75" customHeight="1">
      <c r="A3062" s="125" t="s">
        <v>32058</v>
      </c>
      <c r="B3062" s="125" t="s">
        <v>32059</v>
      </c>
      <c r="C3062" s="125"/>
      <c r="D3062" s="125"/>
    </row>
    <row r="3063" spans="1:4" ht="12.75" customHeight="1">
      <c r="A3063" s="125" t="s">
        <v>32060</v>
      </c>
      <c r="B3063" s="125" t="s">
        <v>32061</v>
      </c>
      <c r="C3063" s="125"/>
      <c r="D3063" s="125"/>
    </row>
    <row r="3064" spans="1:4" ht="12.75" customHeight="1">
      <c r="A3064" s="125" t="s">
        <v>32062</v>
      </c>
      <c r="B3064" s="125" t="s">
        <v>32063</v>
      </c>
      <c r="C3064" s="125"/>
      <c r="D3064" s="125"/>
    </row>
    <row r="3065" spans="1:4" ht="12.75" customHeight="1">
      <c r="A3065" s="125" t="s">
        <v>32064</v>
      </c>
      <c r="B3065" s="125" t="s">
        <v>32065</v>
      </c>
      <c r="C3065" s="125"/>
      <c r="D3065" s="125"/>
    </row>
    <row r="3066" spans="1:4" ht="12.75" customHeight="1">
      <c r="A3066" s="125" t="s">
        <v>32066</v>
      </c>
      <c r="B3066" s="125" t="s">
        <v>32143</v>
      </c>
      <c r="C3066" s="125"/>
      <c r="D3066" s="125"/>
    </row>
    <row r="3067" spans="1:4" ht="12.75" customHeight="1">
      <c r="A3067" s="125" t="s">
        <v>32067</v>
      </c>
      <c r="B3067" s="125" t="s">
        <v>32068</v>
      </c>
      <c r="C3067" s="125"/>
      <c r="D3067" s="125"/>
    </row>
    <row r="3068" spans="1:4" ht="12.75" customHeight="1">
      <c r="A3068" s="125" t="s">
        <v>32069</v>
      </c>
      <c r="B3068" s="125" t="s">
        <v>32070</v>
      </c>
      <c r="C3068" s="125"/>
      <c r="D3068" s="125"/>
    </row>
    <row r="3069" spans="1:4" ht="12.75" customHeight="1">
      <c r="A3069" s="125" t="s">
        <v>32071</v>
      </c>
      <c r="B3069" s="125" t="s">
        <v>32072</v>
      </c>
      <c r="C3069" s="125"/>
      <c r="D3069" s="125"/>
    </row>
    <row r="3070" spans="1:4" ht="12.75" customHeight="1">
      <c r="A3070" s="125" t="s">
        <v>32073</v>
      </c>
      <c r="B3070" s="125" t="s">
        <v>32074</v>
      </c>
      <c r="C3070" s="125"/>
      <c r="D3070" s="125"/>
    </row>
    <row r="3071" spans="1:4" ht="12.75" customHeight="1">
      <c r="A3071" s="125" t="s">
        <v>32075</v>
      </c>
      <c r="B3071" s="125" t="s">
        <v>32076</v>
      </c>
      <c r="C3071" s="125"/>
      <c r="D3071" s="125"/>
    </row>
    <row r="3072" spans="1:4" ht="12.75" customHeight="1">
      <c r="A3072" s="125" t="s">
        <v>32149</v>
      </c>
      <c r="B3072" s="125" t="s">
        <v>32150</v>
      </c>
      <c r="C3072" s="125"/>
      <c r="D3072" s="125"/>
    </row>
    <row r="3073" spans="1:4" ht="12.75" customHeight="1">
      <c r="A3073" s="125" t="s">
        <v>32151</v>
      </c>
      <c r="B3073" s="125" t="s">
        <v>32152</v>
      </c>
      <c r="C3073" s="125"/>
      <c r="D3073" s="125"/>
    </row>
    <row r="3074" spans="1:4" ht="12.75" customHeight="1">
      <c r="A3074" s="125" t="s">
        <v>32153</v>
      </c>
      <c r="B3074" s="125" t="s">
        <v>32154</v>
      </c>
      <c r="C3074" s="125"/>
      <c r="D3074" s="125"/>
    </row>
    <row r="3075" spans="1:4" ht="12.75" customHeight="1">
      <c r="A3075" s="125" t="s">
        <v>32155</v>
      </c>
      <c r="B3075" s="125" t="s">
        <v>32156</v>
      </c>
      <c r="C3075" s="125"/>
      <c r="D3075" s="125"/>
    </row>
    <row r="3076" spans="1:4" ht="12.75" customHeight="1">
      <c r="A3076" s="125" t="s">
        <v>32157</v>
      </c>
      <c r="B3076" s="125" t="s">
        <v>32158</v>
      </c>
      <c r="C3076" s="125"/>
      <c r="D3076" s="125"/>
    </row>
    <row r="3077" spans="1:4" ht="12.75" customHeight="1">
      <c r="A3077" s="125" t="s">
        <v>32159</v>
      </c>
      <c r="B3077" s="125" t="s">
        <v>32160</v>
      </c>
      <c r="C3077" s="125"/>
      <c r="D3077" s="125"/>
    </row>
    <row r="3078" spans="1:4" ht="12.75" customHeight="1">
      <c r="A3078" s="125" t="s">
        <v>32161</v>
      </c>
      <c r="B3078" s="125" t="s">
        <v>32162</v>
      </c>
      <c r="C3078" s="125"/>
      <c r="D3078" s="125"/>
    </row>
    <row r="3079" spans="1:4" ht="12.75" customHeight="1">
      <c r="A3079" s="125" t="s">
        <v>32163</v>
      </c>
      <c r="B3079" s="125" t="s">
        <v>32164</v>
      </c>
      <c r="C3079" s="125"/>
      <c r="D3079" s="125"/>
    </row>
    <row r="3080" spans="1:4" ht="12.75" customHeight="1">
      <c r="A3080" s="125" t="s">
        <v>32165</v>
      </c>
      <c r="B3080" s="125" t="s">
        <v>32166</v>
      </c>
      <c r="C3080" s="125"/>
      <c r="D3080" s="125"/>
    </row>
    <row r="3081" spans="1:4" ht="12.75" customHeight="1">
      <c r="A3081" s="125" t="s">
        <v>32167</v>
      </c>
      <c r="B3081" s="125" t="s">
        <v>32168</v>
      </c>
      <c r="C3081" s="125"/>
      <c r="D3081" s="125"/>
    </row>
    <row r="3082" spans="1:4" ht="12.75" customHeight="1">
      <c r="A3082" s="125" t="s">
        <v>32169</v>
      </c>
      <c r="B3082" s="125" t="s">
        <v>32170</v>
      </c>
      <c r="C3082" s="125"/>
      <c r="D3082" s="125"/>
    </row>
    <row r="3083" spans="1:4" ht="12.75" customHeight="1">
      <c r="A3083" s="125" t="s">
        <v>32171</v>
      </c>
      <c r="B3083" s="125" t="s">
        <v>32172</v>
      </c>
      <c r="C3083" s="125"/>
      <c r="D3083" s="125"/>
    </row>
    <row r="3084" spans="1:4" ht="12.75" customHeight="1">
      <c r="A3084" s="125" t="s">
        <v>32173</v>
      </c>
      <c r="B3084" s="125" t="s">
        <v>32174</v>
      </c>
      <c r="C3084" s="125"/>
      <c r="D3084" s="125"/>
    </row>
    <row r="3085" spans="1:4" ht="12.75" customHeight="1">
      <c r="A3085" s="125" t="s">
        <v>32268</v>
      </c>
      <c r="B3085" s="125" t="s">
        <v>28809</v>
      </c>
      <c r="C3085" s="125"/>
      <c r="D3085" s="125"/>
    </row>
    <row r="3086" spans="1:4" ht="12.75" customHeight="1">
      <c r="A3086" s="125" t="s">
        <v>32269</v>
      </c>
      <c r="B3086" s="125" t="s">
        <v>32270</v>
      </c>
      <c r="C3086" s="125"/>
      <c r="D3086" s="125"/>
    </row>
    <row r="3087" spans="1:4" ht="12.75" customHeight="1">
      <c r="A3087" s="125" t="s">
        <v>32271</v>
      </c>
      <c r="B3087" s="125" t="s">
        <v>32272</v>
      </c>
      <c r="C3087" s="125"/>
      <c r="D3087" s="125"/>
    </row>
    <row r="3088" spans="1:4" ht="12.75" customHeight="1">
      <c r="A3088" s="125" t="s">
        <v>32273</v>
      </c>
      <c r="B3088" s="125" t="s">
        <v>32274</v>
      </c>
      <c r="C3088" s="125"/>
      <c r="D3088" s="125"/>
    </row>
    <row r="3089" spans="1:4" ht="12.75" customHeight="1">
      <c r="A3089" s="125" t="s">
        <v>32275</v>
      </c>
      <c r="B3089" s="125" t="s">
        <v>32276</v>
      </c>
      <c r="C3089" s="125"/>
      <c r="D3089" s="125"/>
    </row>
    <row r="3090" spans="1:4" ht="12.75" customHeight="1">
      <c r="A3090" s="125" t="s">
        <v>32277</v>
      </c>
      <c r="B3090" s="125" t="s">
        <v>32278</v>
      </c>
      <c r="C3090" s="125"/>
      <c r="D3090" s="125"/>
    </row>
    <row r="3091" spans="1:4" ht="12.75" customHeight="1">
      <c r="A3091" s="125" t="s">
        <v>32279</v>
      </c>
      <c r="B3091" s="125" t="s">
        <v>32280</v>
      </c>
      <c r="C3091" s="125"/>
      <c r="D3091" s="125"/>
    </row>
    <row r="3092" spans="1:4" ht="12.75" customHeight="1">
      <c r="A3092" s="125" t="s">
        <v>32281</v>
      </c>
      <c r="B3092" s="125" t="s">
        <v>32282</v>
      </c>
      <c r="C3092" s="125"/>
      <c r="D3092" s="125"/>
    </row>
    <row r="3093" spans="1:4" ht="12.75" customHeight="1">
      <c r="A3093" s="125" t="s">
        <v>32283</v>
      </c>
      <c r="B3093" s="125" t="s">
        <v>32284</v>
      </c>
      <c r="C3093" s="125"/>
      <c r="D3093" s="125"/>
    </row>
    <row r="3094" spans="1:4" ht="12.75" customHeight="1">
      <c r="A3094" s="125" t="s">
        <v>32285</v>
      </c>
      <c r="B3094" s="125" t="s">
        <v>32286</v>
      </c>
      <c r="C3094" s="125"/>
      <c r="D3094" s="125"/>
    </row>
    <row r="3095" spans="1:4" ht="12.75" customHeight="1">
      <c r="A3095" s="125" t="s">
        <v>32287</v>
      </c>
      <c r="B3095" s="125" t="s">
        <v>32288</v>
      </c>
      <c r="C3095" s="125"/>
      <c r="D3095" s="125"/>
    </row>
    <row r="3096" spans="1:4" ht="12.75" customHeight="1">
      <c r="A3096" s="125" t="s">
        <v>32289</v>
      </c>
      <c r="B3096" s="125" t="s">
        <v>32290</v>
      </c>
      <c r="C3096" s="125"/>
      <c r="D3096" s="125"/>
    </row>
    <row r="3097" spans="1:4" ht="12.75" customHeight="1">
      <c r="A3097" s="125" t="s">
        <v>32291</v>
      </c>
      <c r="B3097" s="125" t="s">
        <v>32292</v>
      </c>
      <c r="C3097" s="125"/>
      <c r="D3097" s="125"/>
    </row>
    <row r="3098" spans="1:4" ht="12.75" customHeight="1">
      <c r="A3098" s="125" t="s">
        <v>32293</v>
      </c>
      <c r="B3098" s="125" t="s">
        <v>32294</v>
      </c>
      <c r="C3098" s="125"/>
      <c r="D3098" s="125"/>
    </row>
    <row r="3099" spans="1:4" ht="12.75" customHeight="1">
      <c r="A3099" s="125" t="s">
        <v>32295</v>
      </c>
      <c r="B3099" s="125" t="s">
        <v>32296</v>
      </c>
      <c r="C3099" s="125"/>
      <c r="D3099" s="125"/>
    </row>
    <row r="3100" spans="1:4" ht="12.75" customHeight="1">
      <c r="A3100" s="125" t="s">
        <v>32297</v>
      </c>
      <c r="B3100" s="125" t="s">
        <v>32298</v>
      </c>
      <c r="C3100" s="125"/>
      <c r="D3100" s="125"/>
    </row>
    <row r="3101" spans="1:4" ht="12.75" customHeight="1">
      <c r="A3101" s="125" t="s">
        <v>32299</v>
      </c>
      <c r="B3101" s="125" t="s">
        <v>32300</v>
      </c>
      <c r="C3101" s="125"/>
      <c r="D3101" s="125"/>
    </row>
    <row r="3102" spans="1:4" ht="12.75" customHeight="1">
      <c r="A3102" s="125" t="s">
        <v>32301</v>
      </c>
      <c r="B3102" s="125" t="s">
        <v>32302</v>
      </c>
      <c r="C3102" s="125"/>
      <c r="D3102" s="125"/>
    </row>
    <row r="3103" spans="1:4" ht="12.75" customHeight="1">
      <c r="A3103" s="125" t="s">
        <v>32303</v>
      </c>
      <c r="B3103" s="125" t="s">
        <v>32304</v>
      </c>
      <c r="C3103" s="125"/>
      <c r="D3103" s="125"/>
    </row>
    <row r="3104" spans="1:4" ht="12.75" customHeight="1">
      <c r="A3104" s="125" t="s">
        <v>32305</v>
      </c>
      <c r="B3104" s="125" t="s">
        <v>32306</v>
      </c>
      <c r="C3104" s="125"/>
      <c r="D3104" s="125"/>
    </row>
    <row r="3105" spans="1:4" ht="12.75" customHeight="1">
      <c r="A3105" s="125" t="s">
        <v>32307</v>
      </c>
      <c r="B3105" s="125" t="s">
        <v>32308</v>
      </c>
      <c r="C3105" s="125"/>
      <c r="D3105" s="125"/>
    </row>
    <row r="3106" spans="1:4" ht="12.75" customHeight="1">
      <c r="A3106" s="125" t="s">
        <v>32309</v>
      </c>
      <c r="B3106" s="125" t="s">
        <v>32310</v>
      </c>
      <c r="C3106" s="125"/>
      <c r="D3106" s="125"/>
    </row>
    <row r="3107" spans="1:4" ht="12.75" customHeight="1">
      <c r="A3107" s="125" t="s">
        <v>32311</v>
      </c>
      <c r="B3107" s="125" t="s">
        <v>32312</v>
      </c>
      <c r="C3107" s="125"/>
      <c r="D3107" s="125"/>
    </row>
    <row r="3108" spans="1:4" ht="12.75" customHeight="1">
      <c r="A3108" s="125" t="s">
        <v>32313</v>
      </c>
      <c r="B3108" s="125" t="s">
        <v>32314</v>
      </c>
      <c r="C3108" s="125"/>
      <c r="D3108" s="125"/>
    </row>
    <row r="3109" spans="1:4" ht="12.75" customHeight="1">
      <c r="A3109" s="125" t="s">
        <v>32315</v>
      </c>
      <c r="B3109" s="125" t="s">
        <v>32316</v>
      </c>
      <c r="C3109" s="125"/>
      <c r="D3109" s="125"/>
    </row>
    <row r="3110" spans="1:4" ht="12.75" customHeight="1">
      <c r="A3110" s="125" t="s">
        <v>32317</v>
      </c>
      <c r="B3110" s="125" t="s">
        <v>32318</v>
      </c>
      <c r="C3110" s="125"/>
      <c r="D3110" s="125"/>
    </row>
    <row r="3111" spans="1:4" ht="12.75" customHeight="1">
      <c r="A3111" s="125" t="s">
        <v>32319</v>
      </c>
      <c r="B3111" s="125" t="s">
        <v>32320</v>
      </c>
      <c r="C3111" s="125"/>
      <c r="D3111" s="125"/>
    </row>
    <row r="3112" spans="1:4" ht="12.75" customHeight="1">
      <c r="A3112" s="125" t="s">
        <v>32332</v>
      </c>
      <c r="B3112" s="125" t="s">
        <v>32333</v>
      </c>
      <c r="C3112" s="125"/>
      <c r="D3112" s="125"/>
    </row>
    <row r="3113" spans="1:4" ht="12.75" customHeight="1">
      <c r="A3113" s="125" t="s">
        <v>32334</v>
      </c>
      <c r="B3113" s="125" t="s">
        <v>32335</v>
      </c>
      <c r="C3113" s="125"/>
      <c r="D3113" s="125"/>
    </row>
    <row r="3114" spans="1:4" ht="12.75" customHeight="1">
      <c r="A3114" s="125" t="s">
        <v>32336</v>
      </c>
      <c r="B3114" s="125" t="s">
        <v>32337</v>
      </c>
      <c r="C3114" s="125"/>
      <c r="D3114" s="125"/>
    </row>
    <row r="3115" spans="1:4" ht="12.75" customHeight="1">
      <c r="A3115" s="125" t="s">
        <v>32338</v>
      </c>
      <c r="B3115" s="125" t="s">
        <v>32339</v>
      </c>
      <c r="C3115" s="125"/>
      <c r="D3115" s="125"/>
    </row>
    <row r="3116" spans="1:4" ht="12.75" customHeight="1">
      <c r="A3116" s="125" t="s">
        <v>32340</v>
      </c>
      <c r="B3116" s="125" t="s">
        <v>32341</v>
      </c>
      <c r="C3116" s="125"/>
      <c r="D3116" s="125"/>
    </row>
    <row r="3117" spans="1:4" ht="12.75" customHeight="1">
      <c r="A3117" s="125" t="s">
        <v>32342</v>
      </c>
      <c r="B3117" s="125" t="s">
        <v>32343</v>
      </c>
      <c r="C3117" s="125"/>
      <c r="D3117" s="125"/>
    </row>
    <row r="3118" spans="1:4" ht="12.75" customHeight="1">
      <c r="A3118" s="125" t="s">
        <v>32344</v>
      </c>
      <c r="B3118" s="125" t="s">
        <v>32345</v>
      </c>
      <c r="C3118" s="125"/>
      <c r="D3118" s="125"/>
    </row>
    <row r="3119" spans="1:4" ht="12.75" customHeight="1">
      <c r="A3119" s="125" t="s">
        <v>32346</v>
      </c>
      <c r="B3119" s="125" t="s">
        <v>32347</v>
      </c>
      <c r="C3119" s="125"/>
      <c r="D3119" s="125"/>
    </row>
    <row r="3120" spans="1:4" ht="12.75" customHeight="1">
      <c r="A3120" s="125" t="s">
        <v>32348</v>
      </c>
      <c r="B3120" s="125" t="s">
        <v>32349</v>
      </c>
      <c r="C3120" s="125"/>
      <c r="D3120" s="125"/>
    </row>
    <row r="3121" spans="1:4" ht="12.75" customHeight="1">
      <c r="A3121" s="125" t="s">
        <v>32350</v>
      </c>
      <c r="B3121" s="125" t="s">
        <v>32351</v>
      </c>
      <c r="C3121" s="125"/>
      <c r="D3121" s="125"/>
    </row>
    <row r="3122" spans="1:4" ht="12.75" customHeight="1">
      <c r="A3122" s="125" t="s">
        <v>32352</v>
      </c>
      <c r="B3122" s="125" t="s">
        <v>32353</v>
      </c>
      <c r="C3122" s="125"/>
      <c r="D3122" s="125"/>
    </row>
    <row r="3123" spans="1:4" ht="12.75" customHeight="1">
      <c r="A3123" s="125" t="s">
        <v>32354</v>
      </c>
      <c r="B3123" s="125" t="s">
        <v>32355</v>
      </c>
      <c r="C3123" s="125"/>
      <c r="D3123" s="125"/>
    </row>
    <row r="3124" spans="1:4" ht="12.75" customHeight="1">
      <c r="A3124" s="125" t="s">
        <v>32356</v>
      </c>
      <c r="B3124" s="125" t="s">
        <v>32357</v>
      </c>
      <c r="C3124" s="125"/>
      <c r="D3124" s="125"/>
    </row>
  </sheetData>
  <autoFilter ref="A1:E2918" xr:uid="{00000000-0001-0000-0200-000000000000}"/>
  <sortState xmlns:xlrd2="http://schemas.microsoft.com/office/spreadsheetml/2017/richdata2" ref="A327:D521">
    <sortCondition ref="A327"/>
  </sortState>
  <phoneticPr fontId="28" type="noConversion"/>
  <pageMargins left="0.75" right="0.75" top="1" bottom="1" header="0.5" footer="0.5"/>
  <pageSetup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theme="1"/>
  </sheetPr>
  <dimension ref="A1:D164"/>
  <sheetViews>
    <sheetView showGridLines="0" zoomScaleNormal="100" workbookViewId="0">
      <pane xSplit="1" ySplit="1" topLeftCell="B2" activePane="bottomRight" state="frozen"/>
      <selection pane="topRight" activeCell="C9" sqref="C9"/>
      <selection pane="bottomLeft" activeCell="C9" sqref="C9"/>
      <selection pane="bottomRight"/>
    </sheetView>
  </sheetViews>
  <sheetFormatPr defaultColWidth="9.140625" defaultRowHeight="12.75" customHeight="1"/>
  <cols>
    <col min="1" max="1" width="10.7109375" style="4" customWidth="1"/>
    <col min="2" max="2" width="20.7109375" style="4" customWidth="1"/>
    <col min="3" max="3" width="38.28515625" style="4" bestFit="1" customWidth="1"/>
    <col min="4" max="4" width="43.7109375" style="4" bestFit="1" customWidth="1"/>
    <col min="5" max="16384" width="9.140625" style="4"/>
  </cols>
  <sheetData>
    <row r="1" spans="1:4" s="7" customFormat="1" ht="12.75" customHeight="1">
      <c r="A1" s="12" t="s">
        <v>5051</v>
      </c>
      <c r="B1" s="12" t="s">
        <v>5052</v>
      </c>
      <c r="C1" s="12" t="s">
        <v>21</v>
      </c>
      <c r="D1" s="12" t="s">
        <v>2</v>
      </c>
    </row>
    <row r="2" spans="1:4" s="7" customFormat="1" ht="12.75" customHeight="1">
      <c r="A2" s="2" t="s">
        <v>5053</v>
      </c>
      <c r="B2" s="2" t="s">
        <v>254</v>
      </c>
      <c r="C2" s="2" t="s">
        <v>254</v>
      </c>
      <c r="D2" s="2"/>
    </row>
    <row r="3" spans="1:4" ht="12.75" customHeight="1">
      <c r="A3" s="2" t="s">
        <v>5054</v>
      </c>
      <c r="B3" s="2" t="s">
        <v>5055</v>
      </c>
      <c r="C3" s="2" t="s">
        <v>5056</v>
      </c>
      <c r="D3" s="2"/>
    </row>
    <row r="4" spans="1:4" ht="12.75" customHeight="1">
      <c r="A4" s="2" t="s">
        <v>5057</v>
      </c>
      <c r="B4" s="2" t="s">
        <v>5058</v>
      </c>
      <c r="C4" s="2" t="s">
        <v>5059</v>
      </c>
      <c r="D4" s="2"/>
    </row>
    <row r="5" spans="1:4" ht="12.75" customHeight="1">
      <c r="A5" s="2" t="s">
        <v>5060</v>
      </c>
      <c r="B5" s="2" t="s">
        <v>5061</v>
      </c>
      <c r="C5" s="2" t="s">
        <v>5062</v>
      </c>
      <c r="D5" s="2"/>
    </row>
    <row r="6" spans="1:4" ht="12.75" customHeight="1">
      <c r="A6" s="2" t="s">
        <v>5063</v>
      </c>
      <c r="B6" s="2" t="s">
        <v>5064</v>
      </c>
      <c r="C6" s="2" t="s">
        <v>5065</v>
      </c>
      <c r="D6" s="2"/>
    </row>
    <row r="7" spans="1:4" ht="12.75" customHeight="1">
      <c r="A7" s="2" t="s">
        <v>5066</v>
      </c>
      <c r="B7" s="2" t="s">
        <v>5067</v>
      </c>
      <c r="C7" s="2" t="s">
        <v>5068</v>
      </c>
      <c r="D7" s="2" t="s">
        <v>5069</v>
      </c>
    </row>
    <row r="8" spans="1:4" ht="12.75" customHeight="1">
      <c r="A8" s="2" t="s">
        <v>5070</v>
      </c>
      <c r="B8" s="2" t="s">
        <v>5071</v>
      </c>
      <c r="C8" s="2" t="s">
        <v>5072</v>
      </c>
      <c r="D8" s="2"/>
    </row>
    <row r="9" spans="1:4" ht="12.75" customHeight="1">
      <c r="A9" s="2" t="s">
        <v>5073</v>
      </c>
      <c r="B9" s="2" t="s">
        <v>5074</v>
      </c>
      <c r="C9" s="2" t="s">
        <v>5075</v>
      </c>
      <c r="D9" s="2"/>
    </row>
    <row r="10" spans="1:4" ht="12.75" customHeight="1">
      <c r="A10" s="2" t="s">
        <v>5076</v>
      </c>
      <c r="B10" s="2" t="s">
        <v>300</v>
      </c>
      <c r="C10" s="2" t="s">
        <v>5077</v>
      </c>
      <c r="D10" s="2"/>
    </row>
    <row r="11" spans="1:4" ht="12.75" customHeight="1">
      <c r="A11" s="2" t="s">
        <v>5078</v>
      </c>
      <c r="B11" s="2" t="s">
        <v>5079</v>
      </c>
      <c r="C11" s="2" t="s">
        <v>5080</v>
      </c>
      <c r="D11" s="2" t="s">
        <v>5069</v>
      </c>
    </row>
    <row r="12" spans="1:4" ht="12.75" customHeight="1">
      <c r="A12" s="2" t="s">
        <v>5081</v>
      </c>
      <c r="B12" s="2" t="s">
        <v>5082</v>
      </c>
      <c r="C12" s="2" t="s">
        <v>5083</v>
      </c>
      <c r="D12" s="2"/>
    </row>
    <row r="13" spans="1:4" ht="12.75" customHeight="1">
      <c r="A13" s="2" t="s">
        <v>5084</v>
      </c>
      <c r="B13" s="2" t="s">
        <v>5085</v>
      </c>
      <c r="C13" s="2" t="s">
        <v>5086</v>
      </c>
      <c r="D13" s="2"/>
    </row>
    <row r="14" spans="1:4" ht="12.75" customHeight="1">
      <c r="A14" s="2" t="s">
        <v>5087</v>
      </c>
      <c r="B14" s="2" t="s">
        <v>5088</v>
      </c>
      <c r="C14" s="2" t="s">
        <v>5089</v>
      </c>
      <c r="D14" s="2"/>
    </row>
    <row r="15" spans="1:4" ht="12.75" customHeight="1">
      <c r="A15" s="2" t="s">
        <v>5090</v>
      </c>
      <c r="B15" s="2" t="s">
        <v>5091</v>
      </c>
      <c r="C15" s="2" t="s">
        <v>5092</v>
      </c>
      <c r="D15" s="2"/>
    </row>
    <row r="16" spans="1:4" ht="12.75" customHeight="1">
      <c r="A16" s="2" t="s">
        <v>5093</v>
      </c>
      <c r="B16" s="2" t="s">
        <v>5094</v>
      </c>
      <c r="C16" s="2" t="s">
        <v>5095</v>
      </c>
      <c r="D16" s="2"/>
    </row>
    <row r="17" spans="1:4" ht="12.75" customHeight="1">
      <c r="A17" s="2" t="s">
        <v>5096</v>
      </c>
      <c r="B17" s="2" t="s">
        <v>5097</v>
      </c>
      <c r="C17" s="2" t="s">
        <v>5098</v>
      </c>
      <c r="D17" s="2"/>
    </row>
    <row r="18" spans="1:4" ht="12.75" customHeight="1">
      <c r="A18" s="2" t="s">
        <v>5099</v>
      </c>
      <c r="B18" s="2" t="s">
        <v>5100</v>
      </c>
      <c r="C18" s="2" t="s">
        <v>5101</v>
      </c>
      <c r="D18" s="2"/>
    </row>
    <row r="19" spans="1:4" ht="12.75" customHeight="1">
      <c r="A19" s="2" t="s">
        <v>5102</v>
      </c>
      <c r="B19" s="2" t="s">
        <v>5103</v>
      </c>
      <c r="C19" s="2" t="s">
        <v>5104</v>
      </c>
      <c r="D19" s="2"/>
    </row>
    <row r="20" spans="1:4" ht="12.75" customHeight="1">
      <c r="A20" s="2" t="s">
        <v>5105</v>
      </c>
      <c r="B20" s="2" t="s">
        <v>5106</v>
      </c>
      <c r="C20" s="2" t="s">
        <v>5107</v>
      </c>
      <c r="D20" s="2"/>
    </row>
    <row r="21" spans="1:4" ht="12.75" customHeight="1">
      <c r="A21" s="2" t="s">
        <v>5108</v>
      </c>
      <c r="B21" s="2" t="s">
        <v>5109</v>
      </c>
      <c r="C21" s="2" t="s">
        <v>5110</v>
      </c>
      <c r="D21" s="2"/>
    </row>
    <row r="22" spans="1:4" ht="12.75" customHeight="1">
      <c r="A22" s="2" t="s">
        <v>5111</v>
      </c>
      <c r="B22" s="2" t="s">
        <v>5112</v>
      </c>
      <c r="C22" s="2" t="s">
        <v>5113</v>
      </c>
      <c r="D22" s="2"/>
    </row>
    <row r="23" spans="1:4" ht="12.75" customHeight="1">
      <c r="A23" s="2" t="s">
        <v>5114</v>
      </c>
      <c r="B23" s="2" t="s">
        <v>5115</v>
      </c>
      <c r="C23" s="2" t="s">
        <v>5116</v>
      </c>
      <c r="D23" s="2"/>
    </row>
    <row r="24" spans="1:4" ht="12.75" customHeight="1">
      <c r="A24" s="2" t="s">
        <v>5117</v>
      </c>
      <c r="B24" s="2" t="s">
        <v>5118</v>
      </c>
      <c r="C24" s="2" t="s">
        <v>5119</v>
      </c>
      <c r="D24" s="2"/>
    </row>
    <row r="25" spans="1:4" ht="12.75" customHeight="1">
      <c r="A25" s="2" t="s">
        <v>5120</v>
      </c>
      <c r="B25" s="2" t="s">
        <v>5121</v>
      </c>
      <c r="C25" s="2" t="s">
        <v>5122</v>
      </c>
      <c r="D25" s="2"/>
    </row>
    <row r="26" spans="1:4" ht="12.75" customHeight="1">
      <c r="A26" s="2" t="s">
        <v>5123</v>
      </c>
      <c r="B26" s="2" t="s">
        <v>5124</v>
      </c>
      <c r="C26" s="2" t="s">
        <v>5125</v>
      </c>
      <c r="D26" s="2"/>
    </row>
    <row r="27" spans="1:4" ht="12.75" customHeight="1">
      <c r="A27" s="2" t="s">
        <v>5126</v>
      </c>
      <c r="B27" s="2" t="s">
        <v>5127</v>
      </c>
      <c r="C27" s="2" t="s">
        <v>5128</v>
      </c>
      <c r="D27" s="2"/>
    </row>
    <row r="28" spans="1:4" ht="12.75" customHeight="1">
      <c r="A28" s="2" t="s">
        <v>5129</v>
      </c>
      <c r="B28" s="2" t="s">
        <v>5130</v>
      </c>
      <c r="C28" s="2" t="s">
        <v>5131</v>
      </c>
      <c r="D28" s="2"/>
    </row>
    <row r="29" spans="1:4" ht="12.75" customHeight="1">
      <c r="A29" s="2" t="s">
        <v>5132</v>
      </c>
      <c r="B29" s="2" t="s">
        <v>5133</v>
      </c>
      <c r="C29" s="2" t="s">
        <v>5134</v>
      </c>
      <c r="D29" s="2"/>
    </row>
    <row r="30" spans="1:4" ht="12.75" customHeight="1">
      <c r="A30" s="2" t="s">
        <v>5135</v>
      </c>
      <c r="B30" s="2" t="s">
        <v>5136</v>
      </c>
      <c r="C30" s="2" t="s">
        <v>5137</v>
      </c>
      <c r="D30" s="2"/>
    </row>
    <row r="31" spans="1:4" ht="12.75" customHeight="1">
      <c r="A31" s="2" t="s">
        <v>5138</v>
      </c>
      <c r="B31" s="2" t="s">
        <v>5139</v>
      </c>
      <c r="C31" s="2" t="s">
        <v>5140</v>
      </c>
      <c r="D31" s="2"/>
    </row>
    <row r="32" spans="1:4" ht="12.75" customHeight="1">
      <c r="A32" s="2" t="s">
        <v>5141</v>
      </c>
      <c r="B32" s="2" t="s">
        <v>5142</v>
      </c>
      <c r="C32" s="2" t="s">
        <v>5143</v>
      </c>
      <c r="D32" s="2"/>
    </row>
    <row r="33" spans="1:4" ht="12.75" customHeight="1">
      <c r="A33" s="2" t="s">
        <v>5144</v>
      </c>
      <c r="B33" s="2" t="s">
        <v>5145</v>
      </c>
      <c r="C33" s="2" t="s">
        <v>5146</v>
      </c>
      <c r="D33" s="2"/>
    </row>
    <row r="34" spans="1:4" ht="12.75" customHeight="1">
      <c r="A34" s="2" t="s">
        <v>5147</v>
      </c>
      <c r="B34" s="2" t="s">
        <v>5148</v>
      </c>
      <c r="C34" s="2" t="s">
        <v>5149</v>
      </c>
      <c r="D34" s="2"/>
    </row>
    <row r="35" spans="1:4" ht="12.75" customHeight="1">
      <c r="A35" s="2" t="s">
        <v>5150</v>
      </c>
      <c r="B35" s="2" t="s">
        <v>5151</v>
      </c>
      <c r="C35" s="2" t="s">
        <v>5152</v>
      </c>
      <c r="D35" s="2"/>
    </row>
    <row r="36" spans="1:4" ht="12.75" customHeight="1">
      <c r="A36" s="2" t="s">
        <v>5153</v>
      </c>
      <c r="B36" s="2" t="s">
        <v>5154</v>
      </c>
      <c r="C36" s="2" t="s">
        <v>5155</v>
      </c>
      <c r="D36" s="2"/>
    </row>
    <row r="37" spans="1:4" ht="12.75" customHeight="1">
      <c r="A37" s="2" t="s">
        <v>5156</v>
      </c>
      <c r="B37" s="2" t="s">
        <v>5157</v>
      </c>
      <c r="C37" s="2" t="s">
        <v>5158</v>
      </c>
      <c r="D37" s="2"/>
    </row>
    <row r="38" spans="1:4" ht="12.75" customHeight="1">
      <c r="A38" s="2" t="s">
        <v>5159</v>
      </c>
      <c r="B38" s="2" t="s">
        <v>5160</v>
      </c>
      <c r="C38" s="2" t="s">
        <v>5161</v>
      </c>
      <c r="D38" s="2"/>
    </row>
    <row r="39" spans="1:4" ht="12.75" customHeight="1">
      <c r="A39" s="2" t="s">
        <v>5162</v>
      </c>
      <c r="B39" s="2" t="s">
        <v>5163</v>
      </c>
      <c r="C39" s="2" t="s">
        <v>5164</v>
      </c>
      <c r="D39" s="2"/>
    </row>
    <row r="40" spans="1:4" ht="12.75" customHeight="1">
      <c r="A40" s="2" t="s">
        <v>5165</v>
      </c>
      <c r="B40" s="2" t="s">
        <v>5166</v>
      </c>
      <c r="C40" s="2" t="s">
        <v>5167</v>
      </c>
      <c r="D40" s="2"/>
    </row>
    <row r="41" spans="1:4" ht="12.75" customHeight="1">
      <c r="A41" s="2" t="s">
        <v>5168</v>
      </c>
      <c r="B41" s="2" t="s">
        <v>5169</v>
      </c>
      <c r="C41" s="2" t="s">
        <v>5170</v>
      </c>
      <c r="D41" s="2"/>
    </row>
    <row r="42" spans="1:4" ht="12.75" customHeight="1">
      <c r="A42" s="2" t="s">
        <v>5171</v>
      </c>
      <c r="B42" s="2" t="s">
        <v>5172</v>
      </c>
      <c r="C42" s="2" t="s">
        <v>5173</v>
      </c>
      <c r="D42" s="2"/>
    </row>
    <row r="43" spans="1:4" ht="12.75" customHeight="1">
      <c r="A43" s="2" t="s">
        <v>5174</v>
      </c>
      <c r="B43" s="2" t="s">
        <v>5175</v>
      </c>
      <c r="C43" s="2" t="s">
        <v>5176</v>
      </c>
      <c r="D43" s="2"/>
    </row>
    <row r="44" spans="1:4" ht="12.75" customHeight="1">
      <c r="A44" s="2" t="s">
        <v>5177</v>
      </c>
      <c r="B44" s="2" t="s">
        <v>5178</v>
      </c>
      <c r="C44" s="2" t="s">
        <v>5179</v>
      </c>
      <c r="D44" s="2"/>
    </row>
    <row r="45" spans="1:4" ht="12.75" customHeight="1">
      <c r="A45" s="2" t="s">
        <v>5180</v>
      </c>
      <c r="B45" s="2" t="s">
        <v>5181</v>
      </c>
      <c r="C45" s="2" t="s">
        <v>5182</v>
      </c>
      <c r="D45" s="2"/>
    </row>
    <row r="46" spans="1:4" ht="12.75" customHeight="1">
      <c r="A46" s="2" t="s">
        <v>5183</v>
      </c>
      <c r="B46" s="2" t="s">
        <v>5184</v>
      </c>
      <c r="C46" s="2" t="s">
        <v>5185</v>
      </c>
      <c r="D46" s="2"/>
    </row>
    <row r="47" spans="1:4" ht="12.75" customHeight="1">
      <c r="A47" s="2" t="s">
        <v>5186</v>
      </c>
      <c r="B47" s="2" t="s">
        <v>5187</v>
      </c>
      <c r="C47" s="2" t="s">
        <v>5188</v>
      </c>
      <c r="D47" s="2"/>
    </row>
    <row r="48" spans="1:4" ht="12.75" customHeight="1">
      <c r="A48" s="2" t="s">
        <v>5189</v>
      </c>
      <c r="B48" s="2" t="s">
        <v>5190</v>
      </c>
      <c r="C48" s="2" t="s">
        <v>5191</v>
      </c>
      <c r="D48" s="2"/>
    </row>
    <row r="49" spans="1:4" ht="12.75" customHeight="1">
      <c r="A49" s="2" t="s">
        <v>5192</v>
      </c>
      <c r="B49" s="2" t="s">
        <v>5193</v>
      </c>
      <c r="C49" s="2" t="s">
        <v>5194</v>
      </c>
      <c r="D49" s="2"/>
    </row>
    <row r="50" spans="1:4" ht="12.75" customHeight="1">
      <c r="A50" s="2" t="s">
        <v>5195</v>
      </c>
      <c r="B50" s="2" t="s">
        <v>5196</v>
      </c>
      <c r="C50" s="2" t="s">
        <v>5197</v>
      </c>
      <c r="D50" s="2"/>
    </row>
    <row r="51" spans="1:4" ht="12.75" customHeight="1">
      <c r="A51" s="2" t="s">
        <v>5198</v>
      </c>
      <c r="B51" s="2" t="s">
        <v>5199</v>
      </c>
      <c r="C51" s="2" t="s">
        <v>5200</v>
      </c>
      <c r="D51" s="2"/>
    </row>
    <row r="52" spans="1:4" ht="12.75" customHeight="1">
      <c r="A52" s="2" t="s">
        <v>5201</v>
      </c>
      <c r="B52" s="2" t="s">
        <v>5202</v>
      </c>
      <c r="C52" s="2" t="s">
        <v>5203</v>
      </c>
      <c r="D52" s="2"/>
    </row>
    <row r="53" spans="1:4" ht="12.75" customHeight="1">
      <c r="A53" s="2" t="s">
        <v>5204</v>
      </c>
      <c r="B53" s="2" t="s">
        <v>5205</v>
      </c>
      <c r="C53" s="2" t="s">
        <v>5206</v>
      </c>
      <c r="D53" s="2"/>
    </row>
    <row r="54" spans="1:4" ht="12.75" customHeight="1">
      <c r="A54" s="2" t="s">
        <v>5207</v>
      </c>
      <c r="B54" s="2" t="s">
        <v>5208</v>
      </c>
      <c r="C54" s="2" t="s">
        <v>5209</v>
      </c>
      <c r="D54" s="2"/>
    </row>
    <row r="55" spans="1:4" ht="12.75" customHeight="1">
      <c r="A55" s="2" t="s">
        <v>5210</v>
      </c>
      <c r="B55" s="2" t="s">
        <v>5211</v>
      </c>
      <c r="C55" s="2" t="s">
        <v>5212</v>
      </c>
      <c r="D55" s="2"/>
    </row>
    <row r="56" spans="1:4" ht="12.75" customHeight="1">
      <c r="A56" s="2" t="s">
        <v>5213</v>
      </c>
      <c r="B56" s="2" t="s">
        <v>5214</v>
      </c>
      <c r="C56" s="2" t="s">
        <v>5215</v>
      </c>
      <c r="D56" s="2"/>
    </row>
    <row r="57" spans="1:4" ht="12.75" customHeight="1">
      <c r="A57" s="2" t="s">
        <v>5216</v>
      </c>
      <c r="B57" s="2" t="s">
        <v>5217</v>
      </c>
      <c r="C57" s="2" t="s">
        <v>5218</v>
      </c>
      <c r="D57" s="2"/>
    </row>
    <row r="58" spans="1:4" ht="12.75" customHeight="1">
      <c r="A58" s="2" t="s">
        <v>5219</v>
      </c>
      <c r="B58" s="2" t="s">
        <v>5220</v>
      </c>
      <c r="C58" s="2" t="s">
        <v>5221</v>
      </c>
      <c r="D58" s="2"/>
    </row>
    <row r="59" spans="1:4" ht="12.75" customHeight="1">
      <c r="A59" s="2" t="s">
        <v>5222</v>
      </c>
      <c r="B59" s="2" t="s">
        <v>5223</v>
      </c>
      <c r="C59" s="2" t="s">
        <v>5224</v>
      </c>
      <c r="D59" s="2"/>
    </row>
    <row r="60" spans="1:4" ht="12.75" customHeight="1">
      <c r="A60" s="2" t="s">
        <v>5225</v>
      </c>
      <c r="B60" s="2" t="s">
        <v>5226</v>
      </c>
      <c r="C60" s="2" t="s">
        <v>5227</v>
      </c>
      <c r="D60" s="2"/>
    </row>
    <row r="61" spans="1:4" ht="12.75" customHeight="1">
      <c r="A61" s="2" t="s">
        <v>5228</v>
      </c>
      <c r="B61" s="2" t="s">
        <v>5229</v>
      </c>
      <c r="C61" s="2" t="s">
        <v>5230</v>
      </c>
      <c r="D61" s="2"/>
    </row>
    <row r="62" spans="1:4" ht="12.75" customHeight="1">
      <c r="A62" s="2" t="s">
        <v>5231</v>
      </c>
      <c r="B62" s="2" t="s">
        <v>5232</v>
      </c>
      <c r="C62" s="2" t="s">
        <v>5233</v>
      </c>
      <c r="D62" s="2"/>
    </row>
    <row r="63" spans="1:4" ht="12.75" customHeight="1">
      <c r="A63" s="2" t="s">
        <v>5234</v>
      </c>
      <c r="B63" s="2" t="s">
        <v>5235</v>
      </c>
      <c r="C63" s="2" t="s">
        <v>5236</v>
      </c>
      <c r="D63" s="2"/>
    </row>
    <row r="64" spans="1:4" ht="12.75" customHeight="1">
      <c r="A64" s="2" t="s">
        <v>5237</v>
      </c>
      <c r="B64" s="2" t="s">
        <v>5238</v>
      </c>
      <c r="C64" s="2" t="s">
        <v>5239</v>
      </c>
      <c r="D64" s="2"/>
    </row>
    <row r="65" spans="1:4" ht="12.75" customHeight="1">
      <c r="A65" s="2" t="s">
        <v>5240</v>
      </c>
      <c r="B65" s="2" t="s">
        <v>5241</v>
      </c>
      <c r="C65" s="2" t="s">
        <v>5242</v>
      </c>
      <c r="D65" s="2"/>
    </row>
    <row r="66" spans="1:4" ht="12.75" customHeight="1">
      <c r="A66" s="2" t="s">
        <v>5243</v>
      </c>
      <c r="B66" s="2" t="s">
        <v>5244</v>
      </c>
      <c r="C66" s="2" t="s">
        <v>5245</v>
      </c>
      <c r="D66" s="2"/>
    </row>
    <row r="67" spans="1:4" ht="12.75" customHeight="1">
      <c r="A67" s="2" t="s">
        <v>5246</v>
      </c>
      <c r="B67" s="2" t="s">
        <v>5247</v>
      </c>
      <c r="C67" s="2" t="s">
        <v>5248</v>
      </c>
      <c r="D67" s="2"/>
    </row>
    <row r="68" spans="1:4" ht="12.75" customHeight="1">
      <c r="A68" s="2" t="s">
        <v>5249</v>
      </c>
      <c r="B68" s="2" t="s">
        <v>5250</v>
      </c>
      <c r="C68" s="2" t="s">
        <v>5251</v>
      </c>
      <c r="D68" s="2"/>
    </row>
    <row r="69" spans="1:4" ht="12.75" customHeight="1">
      <c r="A69" s="2" t="s">
        <v>5252</v>
      </c>
      <c r="B69" s="2" t="s">
        <v>5253</v>
      </c>
      <c r="C69" s="2" t="s">
        <v>5254</v>
      </c>
      <c r="D69" s="2"/>
    </row>
    <row r="70" spans="1:4" ht="12.75" customHeight="1">
      <c r="A70" s="2" t="s">
        <v>5255</v>
      </c>
      <c r="B70" s="2" t="s">
        <v>5256</v>
      </c>
      <c r="C70" s="2" t="s">
        <v>5257</v>
      </c>
      <c r="D70" s="2"/>
    </row>
    <row r="71" spans="1:4" ht="12.75" customHeight="1">
      <c r="A71" s="2" t="s">
        <v>5258</v>
      </c>
      <c r="B71" s="2" t="s">
        <v>5259</v>
      </c>
      <c r="C71" s="2" t="s">
        <v>5260</v>
      </c>
      <c r="D71" s="2"/>
    </row>
    <row r="72" spans="1:4" ht="12.75" customHeight="1">
      <c r="A72" s="2" t="s">
        <v>5261</v>
      </c>
      <c r="B72" s="2" t="s">
        <v>5262</v>
      </c>
      <c r="C72" s="2" t="s">
        <v>5263</v>
      </c>
      <c r="D72" s="2"/>
    </row>
    <row r="73" spans="1:4" ht="12.75" customHeight="1">
      <c r="A73" s="2" t="s">
        <v>5264</v>
      </c>
      <c r="B73" s="2" t="s">
        <v>5265</v>
      </c>
      <c r="C73" s="2" t="s">
        <v>5266</v>
      </c>
      <c r="D73" s="2"/>
    </row>
    <row r="74" spans="1:4" ht="12.75" customHeight="1">
      <c r="A74" s="2" t="s">
        <v>5267</v>
      </c>
      <c r="B74" s="2" t="s">
        <v>5268</v>
      </c>
      <c r="C74" s="2" t="s">
        <v>5269</v>
      </c>
      <c r="D74" s="2"/>
    </row>
    <row r="75" spans="1:4" ht="12.75" customHeight="1">
      <c r="A75" s="2" t="s">
        <v>5270</v>
      </c>
      <c r="B75" s="2" t="s">
        <v>5271</v>
      </c>
      <c r="C75" s="2" t="s">
        <v>5272</v>
      </c>
      <c r="D75" s="2"/>
    </row>
    <row r="76" spans="1:4" ht="12.75" customHeight="1">
      <c r="A76" s="2" t="s">
        <v>5273</v>
      </c>
      <c r="B76" s="2" t="s">
        <v>5274</v>
      </c>
      <c r="C76" s="2" t="s">
        <v>5275</v>
      </c>
      <c r="D76" s="2"/>
    </row>
    <row r="77" spans="1:4" ht="12.75" customHeight="1">
      <c r="A77" s="2" t="s">
        <v>5276</v>
      </c>
      <c r="B77" s="2" t="s">
        <v>5277</v>
      </c>
      <c r="C77" s="2" t="s">
        <v>5278</v>
      </c>
      <c r="D77" s="2"/>
    </row>
    <row r="78" spans="1:4" ht="12.75" customHeight="1">
      <c r="A78" s="2" t="s">
        <v>5279</v>
      </c>
      <c r="B78" s="2" t="s">
        <v>5280</v>
      </c>
      <c r="C78" s="2" t="s">
        <v>5281</v>
      </c>
      <c r="D78" s="2"/>
    </row>
    <row r="79" spans="1:4" ht="12.75" customHeight="1">
      <c r="A79" s="2" t="s">
        <v>5282</v>
      </c>
      <c r="B79" s="2" t="s">
        <v>5283</v>
      </c>
      <c r="C79" s="2" t="s">
        <v>5284</v>
      </c>
      <c r="D79" s="2"/>
    </row>
    <row r="80" spans="1:4" ht="12.75" customHeight="1">
      <c r="A80" s="2" t="s">
        <v>5285</v>
      </c>
      <c r="B80" s="2" t="s">
        <v>5286</v>
      </c>
      <c r="C80" s="2" t="s">
        <v>5287</v>
      </c>
      <c r="D80" s="2"/>
    </row>
    <row r="81" spans="1:4" ht="12.75" customHeight="1">
      <c r="A81" s="2" t="s">
        <v>5288</v>
      </c>
      <c r="B81" s="2" t="s">
        <v>5289</v>
      </c>
      <c r="C81" s="2" t="s">
        <v>5290</v>
      </c>
      <c r="D81" s="2"/>
    </row>
    <row r="82" spans="1:4" ht="12.75" customHeight="1">
      <c r="A82" s="2" t="s">
        <v>5291</v>
      </c>
      <c r="B82" s="2" t="s">
        <v>5292</v>
      </c>
      <c r="C82" s="2" t="s">
        <v>5293</v>
      </c>
      <c r="D82" s="2"/>
    </row>
    <row r="83" spans="1:4" ht="12.75" customHeight="1">
      <c r="A83" s="2" t="s">
        <v>5294</v>
      </c>
      <c r="B83" s="2" t="s">
        <v>5295</v>
      </c>
      <c r="C83" s="2" t="s">
        <v>5295</v>
      </c>
      <c r="D83" s="2"/>
    </row>
    <row r="84" spans="1:4" ht="12.75" customHeight="1">
      <c r="A84" s="2" t="s">
        <v>5296</v>
      </c>
      <c r="B84" s="2" t="s">
        <v>5297</v>
      </c>
      <c r="C84" s="2" t="s">
        <v>5298</v>
      </c>
      <c r="D84" s="2"/>
    </row>
    <row r="85" spans="1:4" ht="12.75" customHeight="1">
      <c r="A85" s="2" t="s">
        <v>5299</v>
      </c>
      <c r="B85" s="2" t="s">
        <v>5300</v>
      </c>
      <c r="C85" s="2" t="s">
        <v>5301</v>
      </c>
      <c r="D85" s="2"/>
    </row>
    <row r="86" spans="1:4" ht="12.75" customHeight="1">
      <c r="A86" s="2" t="s">
        <v>5302</v>
      </c>
      <c r="B86" s="2" t="s">
        <v>5303</v>
      </c>
      <c r="C86" s="2" t="s">
        <v>5304</v>
      </c>
      <c r="D86" s="2"/>
    </row>
    <row r="87" spans="1:4" ht="12.75" customHeight="1">
      <c r="A87" s="2" t="s">
        <v>5305</v>
      </c>
      <c r="B87" s="2" t="s">
        <v>5306</v>
      </c>
      <c r="C87" s="2" t="s">
        <v>5307</v>
      </c>
      <c r="D87" s="2"/>
    </row>
    <row r="88" spans="1:4" ht="12.75" customHeight="1">
      <c r="A88" s="2" t="s">
        <v>5308</v>
      </c>
      <c r="B88" s="2" t="s">
        <v>5309</v>
      </c>
      <c r="C88" s="2" t="s">
        <v>5310</v>
      </c>
      <c r="D88" s="2"/>
    </row>
    <row r="89" spans="1:4" ht="12.75" customHeight="1">
      <c r="A89" s="2" t="s">
        <v>5311</v>
      </c>
      <c r="B89" s="2" t="s">
        <v>5312</v>
      </c>
      <c r="C89" s="2" t="s">
        <v>5313</v>
      </c>
      <c r="D89" s="2"/>
    </row>
    <row r="90" spans="1:4" ht="12.75" customHeight="1">
      <c r="A90" s="2" t="s">
        <v>5314</v>
      </c>
      <c r="B90" s="2" t="s">
        <v>5315</v>
      </c>
      <c r="C90" s="2" t="s">
        <v>5316</v>
      </c>
      <c r="D90" s="2"/>
    </row>
    <row r="91" spans="1:4" ht="12.75" customHeight="1">
      <c r="A91" s="2" t="s">
        <v>5317</v>
      </c>
      <c r="B91" s="2" t="s">
        <v>5318</v>
      </c>
      <c r="C91" s="2" t="s">
        <v>5319</v>
      </c>
      <c r="D91" s="2"/>
    </row>
    <row r="92" spans="1:4" ht="12.75" customHeight="1">
      <c r="A92" s="2" t="s">
        <v>5320</v>
      </c>
      <c r="B92" s="2" t="s">
        <v>5321</v>
      </c>
      <c r="C92" s="2" t="s">
        <v>5322</v>
      </c>
      <c r="D92" s="2"/>
    </row>
    <row r="93" spans="1:4" ht="12.75" customHeight="1">
      <c r="A93" s="2" t="s">
        <v>5323</v>
      </c>
      <c r="B93" s="2" t="s">
        <v>5324</v>
      </c>
      <c r="C93" s="2" t="s">
        <v>5325</v>
      </c>
      <c r="D93" s="2"/>
    </row>
    <row r="94" spans="1:4" ht="12.75" customHeight="1">
      <c r="A94" s="2" t="s">
        <v>5326</v>
      </c>
      <c r="B94" s="2" t="s">
        <v>5327</v>
      </c>
      <c r="C94" s="2" t="s">
        <v>5328</v>
      </c>
      <c r="D94" s="2"/>
    </row>
    <row r="95" spans="1:4" ht="12.75" customHeight="1">
      <c r="A95" s="2" t="s">
        <v>5329</v>
      </c>
      <c r="B95" s="2" t="s">
        <v>5330</v>
      </c>
      <c r="C95" s="2" t="s">
        <v>5331</v>
      </c>
      <c r="D95" s="2"/>
    </row>
    <row r="96" spans="1:4" ht="12.75" customHeight="1">
      <c r="A96" s="2" t="s">
        <v>5332</v>
      </c>
      <c r="B96" s="2" t="s">
        <v>5333</v>
      </c>
      <c r="C96" s="2" t="s">
        <v>5334</v>
      </c>
      <c r="D96" s="2"/>
    </row>
    <row r="97" spans="1:4" ht="12.75" customHeight="1">
      <c r="A97" s="2" t="s">
        <v>5335</v>
      </c>
      <c r="B97" s="2" t="s">
        <v>5336</v>
      </c>
      <c r="C97" s="2" t="s">
        <v>5337</v>
      </c>
      <c r="D97" s="2"/>
    </row>
    <row r="98" spans="1:4" ht="12.75" customHeight="1">
      <c r="A98" s="2" t="s">
        <v>5338</v>
      </c>
      <c r="B98" s="2" t="s">
        <v>5339</v>
      </c>
      <c r="C98" s="2" t="s">
        <v>5340</v>
      </c>
      <c r="D98" s="2"/>
    </row>
    <row r="99" spans="1:4" ht="12.75" customHeight="1">
      <c r="A99" s="2" t="s">
        <v>5341</v>
      </c>
      <c r="B99" s="2" t="s">
        <v>5342</v>
      </c>
      <c r="C99" s="2" t="s">
        <v>5343</v>
      </c>
      <c r="D99" s="2"/>
    </row>
    <row r="100" spans="1:4" ht="12.75" customHeight="1">
      <c r="A100" s="2" t="s">
        <v>5344</v>
      </c>
      <c r="B100" s="2" t="s">
        <v>5345</v>
      </c>
      <c r="C100" s="2" t="s">
        <v>5346</v>
      </c>
      <c r="D100" s="2"/>
    </row>
    <row r="101" spans="1:4" ht="12.75" customHeight="1">
      <c r="A101" s="2" t="s">
        <v>5347</v>
      </c>
      <c r="B101" s="2" t="s">
        <v>5348</v>
      </c>
      <c r="C101" s="2" t="s">
        <v>5349</v>
      </c>
      <c r="D101" s="2"/>
    </row>
    <row r="102" spans="1:4" ht="12.75" customHeight="1">
      <c r="A102" s="2" t="s">
        <v>5350</v>
      </c>
      <c r="B102" s="2" t="s">
        <v>5351</v>
      </c>
      <c r="C102" s="2" t="s">
        <v>5352</v>
      </c>
      <c r="D102" s="2"/>
    </row>
    <row r="103" spans="1:4" ht="12.75" customHeight="1">
      <c r="A103" s="2" t="s">
        <v>5353</v>
      </c>
      <c r="B103" s="2" t="s">
        <v>5354</v>
      </c>
      <c r="C103" s="2" t="s">
        <v>5355</v>
      </c>
      <c r="D103" s="2"/>
    </row>
    <row r="104" spans="1:4" ht="12.75" customHeight="1">
      <c r="A104" s="2" t="s">
        <v>5356</v>
      </c>
      <c r="B104" s="2" t="s">
        <v>5357</v>
      </c>
      <c r="C104" s="2" t="s">
        <v>5358</v>
      </c>
      <c r="D104" s="2"/>
    </row>
    <row r="105" spans="1:4" ht="12.75" customHeight="1">
      <c r="A105" s="2" t="s">
        <v>5359</v>
      </c>
      <c r="B105" s="2" t="s">
        <v>5360</v>
      </c>
      <c r="C105" s="2" t="s">
        <v>5361</v>
      </c>
      <c r="D105" s="2"/>
    </row>
    <row r="106" spans="1:4" ht="12.75" customHeight="1">
      <c r="A106" s="2" t="s">
        <v>5362</v>
      </c>
      <c r="B106" s="2" t="s">
        <v>5363</v>
      </c>
      <c r="C106" s="2" t="s">
        <v>5364</v>
      </c>
      <c r="D106" s="2"/>
    </row>
    <row r="107" spans="1:4" ht="12.75" customHeight="1">
      <c r="A107" s="2" t="s">
        <v>5365</v>
      </c>
      <c r="B107" s="2" t="s">
        <v>5366</v>
      </c>
      <c r="C107" s="2" t="s">
        <v>5367</v>
      </c>
      <c r="D107" s="2"/>
    </row>
    <row r="108" spans="1:4" ht="12.75" customHeight="1">
      <c r="A108" s="2" t="s">
        <v>5368</v>
      </c>
      <c r="B108" s="2" t="s">
        <v>5369</v>
      </c>
      <c r="C108" s="2" t="s">
        <v>5370</v>
      </c>
      <c r="D108" s="2"/>
    </row>
    <row r="109" spans="1:4" ht="12.75" customHeight="1">
      <c r="A109" s="2" t="s">
        <v>5371</v>
      </c>
      <c r="B109" s="2" t="s">
        <v>5372</v>
      </c>
      <c r="C109" s="2" t="s">
        <v>5373</v>
      </c>
      <c r="D109" s="2"/>
    </row>
    <row r="110" spans="1:4" ht="12.75" customHeight="1">
      <c r="A110" s="2" t="s">
        <v>5374</v>
      </c>
      <c r="B110" s="2" t="s">
        <v>5375</v>
      </c>
      <c r="C110" s="2" t="s">
        <v>5376</v>
      </c>
      <c r="D110" s="2"/>
    </row>
    <row r="111" spans="1:4" ht="12.75" customHeight="1">
      <c r="A111" s="2" t="s">
        <v>5377</v>
      </c>
      <c r="B111" s="2" t="s">
        <v>5378</v>
      </c>
      <c r="C111" s="2" t="s">
        <v>5379</v>
      </c>
      <c r="D111" s="2"/>
    </row>
    <row r="112" spans="1:4" ht="12.75" customHeight="1">
      <c r="A112" s="2" t="s">
        <v>5380</v>
      </c>
      <c r="B112" s="2" t="s">
        <v>5381</v>
      </c>
      <c r="C112" s="2" t="s">
        <v>5382</v>
      </c>
      <c r="D112" s="2"/>
    </row>
    <row r="113" spans="1:4" ht="12.75" customHeight="1">
      <c r="A113" s="2" t="s">
        <v>5383</v>
      </c>
      <c r="B113" s="2" t="s">
        <v>5384</v>
      </c>
      <c r="C113" s="2" t="s">
        <v>5385</v>
      </c>
      <c r="D113" s="2"/>
    </row>
    <row r="114" spans="1:4" ht="12.75" customHeight="1">
      <c r="A114" s="2" t="s">
        <v>5386</v>
      </c>
      <c r="B114" s="2" t="s">
        <v>5387</v>
      </c>
      <c r="C114" s="2" t="s">
        <v>5388</v>
      </c>
      <c r="D114" s="2"/>
    </row>
    <row r="115" spans="1:4" ht="12.75" customHeight="1">
      <c r="A115" s="2" t="s">
        <v>5389</v>
      </c>
      <c r="B115" s="2" t="s">
        <v>5390</v>
      </c>
      <c r="C115" s="2" t="s">
        <v>5391</v>
      </c>
      <c r="D115" s="2"/>
    </row>
    <row r="116" spans="1:4" ht="12.75" customHeight="1">
      <c r="A116" s="2" t="s">
        <v>5392</v>
      </c>
      <c r="B116" s="2" t="s">
        <v>5393</v>
      </c>
      <c r="C116" s="2" t="s">
        <v>5394</v>
      </c>
      <c r="D116" s="2"/>
    </row>
    <row r="117" spans="1:4" ht="12.75" customHeight="1">
      <c r="A117" s="2" t="s">
        <v>5395</v>
      </c>
      <c r="B117" s="2" t="s">
        <v>5396</v>
      </c>
      <c r="C117" s="2" t="s">
        <v>5397</v>
      </c>
      <c r="D117" s="2"/>
    </row>
    <row r="118" spans="1:4" ht="12.75" customHeight="1">
      <c r="A118" s="2" t="s">
        <v>5398</v>
      </c>
      <c r="B118" s="2" t="s">
        <v>5399</v>
      </c>
      <c r="C118" s="2" t="s">
        <v>5400</v>
      </c>
      <c r="D118" s="2"/>
    </row>
    <row r="119" spans="1:4" ht="12.75" customHeight="1">
      <c r="A119" s="2" t="s">
        <v>5401</v>
      </c>
      <c r="B119" s="2" t="s">
        <v>5402</v>
      </c>
      <c r="C119" s="2" t="s">
        <v>5403</v>
      </c>
      <c r="D119" s="2"/>
    </row>
    <row r="120" spans="1:4" ht="12.75" customHeight="1">
      <c r="A120" s="2" t="s">
        <v>5404</v>
      </c>
      <c r="B120" s="2" t="s">
        <v>5405</v>
      </c>
      <c r="C120" s="2" t="s">
        <v>5406</v>
      </c>
      <c r="D120" s="2"/>
    </row>
    <row r="121" spans="1:4" ht="12.75" customHeight="1">
      <c r="A121" s="2" t="s">
        <v>5407</v>
      </c>
      <c r="B121" s="2" t="s">
        <v>5408</v>
      </c>
      <c r="C121" s="2" t="s">
        <v>5409</v>
      </c>
      <c r="D121" s="2"/>
    </row>
    <row r="122" spans="1:4" ht="12.75" customHeight="1">
      <c r="A122" s="2" t="s">
        <v>5410</v>
      </c>
      <c r="B122" s="2" t="s">
        <v>5411</v>
      </c>
      <c r="C122" s="2" t="s">
        <v>5412</v>
      </c>
      <c r="D122" s="2"/>
    </row>
    <row r="123" spans="1:4" ht="12.75" customHeight="1">
      <c r="A123" s="2" t="s">
        <v>5413</v>
      </c>
      <c r="B123" s="2" t="s">
        <v>5414</v>
      </c>
      <c r="C123" s="2" t="s">
        <v>5415</v>
      </c>
      <c r="D123" s="2"/>
    </row>
    <row r="124" spans="1:4" ht="12.75" customHeight="1">
      <c r="A124" s="2" t="s">
        <v>5416</v>
      </c>
      <c r="B124" s="2" t="s">
        <v>5417</v>
      </c>
      <c r="C124" s="2" t="s">
        <v>5418</v>
      </c>
      <c r="D124" s="2"/>
    </row>
    <row r="125" spans="1:4" ht="12.75" customHeight="1">
      <c r="A125" s="2" t="s">
        <v>5419</v>
      </c>
      <c r="B125" s="2" t="s">
        <v>5420</v>
      </c>
      <c r="C125" s="2" t="s">
        <v>5421</v>
      </c>
      <c r="D125" s="2"/>
    </row>
    <row r="126" spans="1:4" ht="12.75" customHeight="1">
      <c r="A126" s="2" t="s">
        <v>5422</v>
      </c>
      <c r="B126" s="2" t="s">
        <v>5423</v>
      </c>
      <c r="C126" s="2" t="s">
        <v>5424</v>
      </c>
      <c r="D126" s="2"/>
    </row>
    <row r="127" spans="1:4" ht="12.75" customHeight="1">
      <c r="A127" s="2" t="s">
        <v>5425</v>
      </c>
      <c r="B127" s="2" t="s">
        <v>5426</v>
      </c>
      <c r="C127" s="2" t="s">
        <v>5427</v>
      </c>
      <c r="D127" s="2"/>
    </row>
    <row r="128" spans="1:4" ht="12.75" customHeight="1">
      <c r="A128" s="2" t="s">
        <v>5428</v>
      </c>
      <c r="B128" s="2" t="s">
        <v>5429</v>
      </c>
      <c r="C128" s="2" t="s">
        <v>5430</v>
      </c>
      <c r="D128" s="2"/>
    </row>
    <row r="129" spans="1:4" ht="12.75" customHeight="1">
      <c r="A129" s="2" t="s">
        <v>5431</v>
      </c>
      <c r="B129" s="2" t="s">
        <v>5432</v>
      </c>
      <c r="C129" s="2" t="s">
        <v>5433</v>
      </c>
      <c r="D129" s="2"/>
    </row>
    <row r="130" spans="1:4" ht="12.75" customHeight="1">
      <c r="A130" s="2" t="s">
        <v>5434</v>
      </c>
      <c r="B130" s="2" t="s">
        <v>5435</v>
      </c>
      <c r="C130" s="2" t="s">
        <v>5436</v>
      </c>
      <c r="D130" s="2"/>
    </row>
    <row r="131" spans="1:4" ht="12.75" customHeight="1">
      <c r="A131" s="2" t="s">
        <v>5437</v>
      </c>
      <c r="B131" s="2" t="s">
        <v>5438</v>
      </c>
      <c r="C131" s="2" t="s">
        <v>5439</v>
      </c>
      <c r="D131" s="2"/>
    </row>
    <row r="132" spans="1:4" ht="12.75" customHeight="1">
      <c r="A132" s="2" t="s">
        <v>5440</v>
      </c>
      <c r="B132" s="2" t="s">
        <v>5441</v>
      </c>
      <c r="C132" s="2" t="s">
        <v>5442</v>
      </c>
      <c r="D132" s="2"/>
    </row>
    <row r="133" spans="1:4" ht="12.75" customHeight="1">
      <c r="A133" s="2" t="s">
        <v>5443</v>
      </c>
      <c r="B133" s="2" t="s">
        <v>5444</v>
      </c>
      <c r="C133" s="2" t="s">
        <v>5445</v>
      </c>
      <c r="D133" s="2"/>
    </row>
    <row r="134" spans="1:4" ht="12.75" customHeight="1">
      <c r="A134" s="2" t="s">
        <v>5446</v>
      </c>
      <c r="B134" s="2" t="s">
        <v>5447</v>
      </c>
      <c r="C134" s="2" t="s">
        <v>5448</v>
      </c>
      <c r="D134" s="2"/>
    </row>
    <row r="135" spans="1:4" ht="12.75" customHeight="1">
      <c r="A135" s="2" t="s">
        <v>5449</v>
      </c>
      <c r="B135" s="2" t="s">
        <v>5450</v>
      </c>
      <c r="C135" s="2" t="s">
        <v>5451</v>
      </c>
      <c r="D135" s="2"/>
    </row>
    <row r="136" spans="1:4" ht="12.75" customHeight="1">
      <c r="A136" s="2" t="s">
        <v>5452</v>
      </c>
      <c r="B136" s="2" t="s">
        <v>5453</v>
      </c>
      <c r="C136" s="2" t="s">
        <v>5454</v>
      </c>
      <c r="D136" s="2"/>
    </row>
    <row r="137" spans="1:4" ht="12.75" customHeight="1">
      <c r="A137" s="2" t="s">
        <v>5455</v>
      </c>
      <c r="B137" s="2" t="s">
        <v>5456</v>
      </c>
      <c r="C137" s="2" t="s">
        <v>5457</v>
      </c>
      <c r="D137" s="2"/>
    </row>
    <row r="138" spans="1:4" ht="12.75" customHeight="1">
      <c r="A138" s="2" t="s">
        <v>5458</v>
      </c>
      <c r="B138" s="2" t="s">
        <v>5459</v>
      </c>
      <c r="C138" s="2" t="s">
        <v>5460</v>
      </c>
      <c r="D138" s="2"/>
    </row>
    <row r="139" spans="1:4" ht="12.75" customHeight="1">
      <c r="A139" s="2" t="s">
        <v>5461</v>
      </c>
      <c r="B139" s="2" t="s">
        <v>5462</v>
      </c>
      <c r="C139" s="2" t="s">
        <v>5463</v>
      </c>
      <c r="D139" s="2" t="s">
        <v>5464</v>
      </c>
    </row>
    <row r="140" spans="1:4" ht="12.75" customHeight="1">
      <c r="A140" s="2" t="s">
        <v>5465</v>
      </c>
      <c r="B140" s="2" t="s">
        <v>5466</v>
      </c>
      <c r="C140" s="2" t="s">
        <v>5467</v>
      </c>
      <c r="D140" s="2"/>
    </row>
    <row r="141" spans="1:4" ht="12.75" customHeight="1">
      <c r="A141" s="2" t="s">
        <v>5468</v>
      </c>
      <c r="B141" s="2" t="s">
        <v>5469</v>
      </c>
      <c r="C141" s="2" t="s">
        <v>5470</v>
      </c>
      <c r="D141" s="2"/>
    </row>
    <row r="142" spans="1:4" ht="12.75" customHeight="1">
      <c r="A142" s="2" t="s">
        <v>5471</v>
      </c>
      <c r="B142" s="2" t="s">
        <v>5472</v>
      </c>
      <c r="C142" s="2" t="s">
        <v>5473</v>
      </c>
      <c r="D142" s="2"/>
    </row>
    <row r="143" spans="1:4" ht="12.75" customHeight="1">
      <c r="A143" s="2" t="s">
        <v>5474</v>
      </c>
      <c r="B143" s="2" t="s">
        <v>5475</v>
      </c>
      <c r="C143" s="2" t="s">
        <v>5475</v>
      </c>
      <c r="D143" s="2"/>
    </row>
    <row r="144" spans="1:4" ht="12.75" customHeight="1">
      <c r="A144" s="2" t="s">
        <v>5476</v>
      </c>
      <c r="B144" s="2" t="s">
        <v>5477</v>
      </c>
      <c r="C144" s="2" t="s">
        <v>5478</v>
      </c>
      <c r="D144" s="2"/>
    </row>
    <row r="145" spans="1:4" ht="12.75" customHeight="1">
      <c r="A145" s="2" t="s">
        <v>5479</v>
      </c>
      <c r="B145" s="2" t="s">
        <v>5480</v>
      </c>
      <c r="C145" s="2" t="s">
        <v>5481</v>
      </c>
      <c r="D145" s="2"/>
    </row>
    <row r="146" spans="1:4" ht="12.75" customHeight="1">
      <c r="A146" s="2" t="s">
        <v>5482</v>
      </c>
      <c r="B146" s="2" t="s">
        <v>5483</v>
      </c>
      <c r="C146" s="2" t="s">
        <v>5484</v>
      </c>
      <c r="D146" s="2"/>
    </row>
    <row r="147" spans="1:4" ht="12.75" customHeight="1">
      <c r="A147" s="2" t="s">
        <v>5485</v>
      </c>
      <c r="B147" s="2" t="s">
        <v>5486</v>
      </c>
      <c r="C147" s="2" t="s">
        <v>5487</v>
      </c>
      <c r="D147" s="2"/>
    </row>
    <row r="148" spans="1:4" ht="12.75" customHeight="1">
      <c r="A148" s="2" t="s">
        <v>5488</v>
      </c>
      <c r="B148" s="2" t="s">
        <v>5489</v>
      </c>
      <c r="C148" s="2" t="s">
        <v>5490</v>
      </c>
      <c r="D148" s="2"/>
    </row>
    <row r="149" spans="1:4" ht="12.75" customHeight="1">
      <c r="A149" s="2" t="s">
        <v>5491</v>
      </c>
      <c r="B149" s="2" t="s">
        <v>5492</v>
      </c>
      <c r="C149" s="2" t="s">
        <v>5493</v>
      </c>
      <c r="D149" s="2"/>
    </row>
    <row r="150" spans="1:4" ht="12.75" customHeight="1">
      <c r="A150" s="2" t="s">
        <v>5494</v>
      </c>
      <c r="B150" s="2" t="s">
        <v>5495</v>
      </c>
      <c r="C150" s="2" t="s">
        <v>5496</v>
      </c>
      <c r="D150" s="2"/>
    </row>
    <row r="151" spans="1:4" ht="12.75" customHeight="1">
      <c r="A151" s="2" t="s">
        <v>5497</v>
      </c>
      <c r="B151" s="2" t="s">
        <v>5498</v>
      </c>
      <c r="C151" s="2" t="s">
        <v>5499</v>
      </c>
      <c r="D151" s="2" t="s">
        <v>5500</v>
      </c>
    </row>
    <row r="152" spans="1:4" ht="12.75" customHeight="1">
      <c r="A152" s="2" t="s">
        <v>5501</v>
      </c>
      <c r="B152" s="2" t="s">
        <v>5502</v>
      </c>
      <c r="C152" s="2" t="s">
        <v>5503</v>
      </c>
      <c r="D152" s="2"/>
    </row>
    <row r="153" spans="1:4" ht="12.75" customHeight="1">
      <c r="A153" s="2" t="s">
        <v>5504</v>
      </c>
      <c r="B153" s="2" t="s">
        <v>5505</v>
      </c>
      <c r="C153" s="2" t="s">
        <v>5506</v>
      </c>
      <c r="D153" s="2"/>
    </row>
    <row r="154" spans="1:4" ht="12.75" customHeight="1">
      <c r="A154" s="2" t="s">
        <v>5507</v>
      </c>
      <c r="B154" s="2" t="s">
        <v>5508</v>
      </c>
      <c r="C154" s="2" t="s">
        <v>5509</v>
      </c>
      <c r="D154" s="2"/>
    </row>
    <row r="155" spans="1:4" ht="12.75" customHeight="1">
      <c r="A155" s="2" t="s">
        <v>5510</v>
      </c>
      <c r="B155" s="2" t="s">
        <v>5511</v>
      </c>
      <c r="C155" s="2" t="s">
        <v>5512</v>
      </c>
      <c r="D155" s="2"/>
    </row>
    <row r="156" spans="1:4" ht="12.75" customHeight="1">
      <c r="A156" s="2" t="s">
        <v>5513</v>
      </c>
      <c r="B156" s="2" t="s">
        <v>5514</v>
      </c>
      <c r="C156" s="2" t="s">
        <v>5515</v>
      </c>
      <c r="D156" s="2"/>
    </row>
    <row r="157" spans="1:4" ht="12.75" customHeight="1">
      <c r="A157" s="2" t="s">
        <v>5516</v>
      </c>
      <c r="B157" s="2" t="s">
        <v>5517</v>
      </c>
      <c r="C157" s="2" t="s">
        <v>5518</v>
      </c>
      <c r="D157" s="2"/>
    </row>
    <row r="158" spans="1:4" ht="12.75" customHeight="1">
      <c r="A158" s="2" t="s">
        <v>5519</v>
      </c>
      <c r="B158" s="2" t="s">
        <v>5520</v>
      </c>
      <c r="C158" s="2" t="s">
        <v>5521</v>
      </c>
      <c r="D158" s="2"/>
    </row>
    <row r="159" spans="1:4" ht="12.75" customHeight="1">
      <c r="A159" s="2" t="s">
        <v>5522</v>
      </c>
      <c r="B159" s="2" t="s">
        <v>5523</v>
      </c>
      <c r="C159" s="2" t="s">
        <v>5524</v>
      </c>
      <c r="D159" s="2"/>
    </row>
    <row r="160" spans="1:4" ht="12.75" customHeight="1">
      <c r="A160" s="2" t="s">
        <v>5525</v>
      </c>
      <c r="B160" s="2" t="s">
        <v>5526</v>
      </c>
      <c r="C160" s="2" t="s">
        <v>5527</v>
      </c>
      <c r="D160" s="2" t="s">
        <v>5528</v>
      </c>
    </row>
    <row r="161" spans="1:4" ht="12.75" customHeight="1">
      <c r="A161" s="2" t="s">
        <v>5529</v>
      </c>
      <c r="B161" s="2" t="s">
        <v>5498</v>
      </c>
      <c r="C161" s="2" t="s">
        <v>5530</v>
      </c>
      <c r="D161" s="2"/>
    </row>
    <row r="162" spans="1:4" ht="12.75" customHeight="1">
      <c r="A162" s="2" t="s">
        <v>5522</v>
      </c>
      <c r="B162" s="2" t="s">
        <v>5523</v>
      </c>
      <c r="C162" s="2" t="s">
        <v>5524</v>
      </c>
      <c r="D162" s="2" t="s">
        <v>5531</v>
      </c>
    </row>
    <row r="163" spans="1:4" ht="12.75" customHeight="1">
      <c r="A163" s="2" t="s">
        <v>5532</v>
      </c>
      <c r="B163" s="2" t="s">
        <v>5523</v>
      </c>
      <c r="C163" s="2" t="s">
        <v>5524</v>
      </c>
      <c r="D163" s="2"/>
    </row>
    <row r="164" spans="1:4" ht="12.75" customHeight="1">
      <c r="A164" s="2" t="s">
        <v>5533</v>
      </c>
      <c r="B164" s="2" t="s">
        <v>5534</v>
      </c>
      <c r="C164" s="2" t="s">
        <v>5535</v>
      </c>
      <c r="D164" s="2"/>
    </row>
  </sheetData>
  <sheetProtection formatCells="0" formatColumns="0" autoFilter="0" pivotTables="0"/>
  <autoFilter ref="A1:D164" xr:uid="{00000000-0009-0000-0000-000003000000}"/>
  <phoneticPr fontId="28" type="noConversion"/>
  <pageMargins left="0.75" right="0.75" top="1" bottom="1" header="0.5" footer="0.5"/>
  <pageSetup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tabColor theme="1"/>
  </sheetPr>
  <dimension ref="A1:C107"/>
  <sheetViews>
    <sheetView showGridLines="0" zoomScaleNormal="100" workbookViewId="0">
      <pane ySplit="1" topLeftCell="A2" activePane="bottomLeft" state="frozen"/>
      <selection activeCell="C9" sqref="C9"/>
      <selection pane="bottomLeft"/>
    </sheetView>
  </sheetViews>
  <sheetFormatPr defaultColWidth="9.140625" defaultRowHeight="12.75"/>
  <cols>
    <col min="1" max="1" width="10.7109375" style="4" customWidth="1"/>
    <col min="2" max="2" width="41.42578125" style="4" bestFit="1" customWidth="1"/>
    <col min="3" max="3" width="73" style="4" customWidth="1"/>
    <col min="4" max="16384" width="9.140625" style="4"/>
  </cols>
  <sheetData>
    <row r="1" spans="1:3" s="7" customFormat="1" ht="12.75" customHeight="1">
      <c r="A1" s="12" t="s">
        <v>5536</v>
      </c>
      <c r="B1" s="12" t="s">
        <v>21</v>
      </c>
      <c r="C1" s="12" t="s">
        <v>2</v>
      </c>
    </row>
    <row r="2" spans="1:3" ht="12.75" customHeight="1">
      <c r="A2" s="23" t="s">
        <v>5537</v>
      </c>
      <c r="B2" s="2" t="s">
        <v>254</v>
      </c>
      <c r="C2" s="2"/>
    </row>
    <row r="3" spans="1:3" ht="12.75" customHeight="1">
      <c r="A3" s="2" t="s">
        <v>5538</v>
      </c>
      <c r="B3" s="15" t="s">
        <v>5539</v>
      </c>
      <c r="C3" s="2" t="s">
        <v>5540</v>
      </c>
    </row>
    <row r="4" spans="1:3" ht="12.75" customHeight="1">
      <c r="A4" s="2" t="s">
        <v>5541</v>
      </c>
      <c r="B4" s="15" t="s">
        <v>5542</v>
      </c>
      <c r="C4" s="2" t="s">
        <v>5543</v>
      </c>
    </row>
    <row r="5" spans="1:3" ht="12.75" customHeight="1">
      <c r="A5" s="2" t="s">
        <v>5544</v>
      </c>
      <c r="B5" s="15" t="s">
        <v>5545</v>
      </c>
      <c r="C5" s="2" t="s">
        <v>5546</v>
      </c>
    </row>
    <row r="6" spans="1:3" ht="12.75" customHeight="1">
      <c r="A6" s="2" t="s">
        <v>5547</v>
      </c>
      <c r="B6" s="15" t="s">
        <v>5548</v>
      </c>
      <c r="C6" s="2" t="s">
        <v>5549</v>
      </c>
    </row>
    <row r="7" spans="1:3" ht="12.75" customHeight="1">
      <c r="A7" s="2" t="s">
        <v>5550</v>
      </c>
      <c r="B7" s="15" t="s">
        <v>5551</v>
      </c>
      <c r="C7" s="2" t="s">
        <v>5552</v>
      </c>
    </row>
    <row r="8" spans="1:3" ht="12.75" customHeight="1">
      <c r="A8" s="2" t="s">
        <v>5553</v>
      </c>
      <c r="B8" s="2" t="s">
        <v>5554</v>
      </c>
      <c r="C8" s="2"/>
    </row>
    <row r="9" spans="1:3" ht="12.75" customHeight="1">
      <c r="A9" s="2" t="s">
        <v>5555</v>
      </c>
      <c r="B9" s="24" t="s">
        <v>5556</v>
      </c>
      <c r="C9" s="2"/>
    </row>
    <row r="10" spans="1:3" ht="12.75" customHeight="1">
      <c r="A10" s="2" t="s">
        <v>5557</v>
      </c>
      <c r="B10" s="2" t="s">
        <v>5558</v>
      </c>
      <c r="C10" s="2" t="s">
        <v>5559</v>
      </c>
    </row>
    <row r="11" spans="1:3" ht="12.75" customHeight="1">
      <c r="A11" s="2" t="s">
        <v>5560</v>
      </c>
      <c r="B11" s="2" t="s">
        <v>5561</v>
      </c>
      <c r="C11" s="2"/>
    </row>
    <row r="12" spans="1:3" ht="12.75" customHeight="1">
      <c r="A12" s="2" t="s">
        <v>5562</v>
      </c>
      <c r="B12" s="2" t="s">
        <v>5563</v>
      </c>
      <c r="C12" s="2" t="s">
        <v>5564</v>
      </c>
    </row>
    <row r="13" spans="1:3" ht="12.75" customHeight="1">
      <c r="A13" s="2" t="s">
        <v>5565</v>
      </c>
      <c r="B13" s="2" t="s">
        <v>5566</v>
      </c>
      <c r="C13" s="2" t="s">
        <v>5564</v>
      </c>
    </row>
    <row r="14" spans="1:3" ht="12.75" customHeight="1">
      <c r="A14" s="2" t="s">
        <v>5567</v>
      </c>
      <c r="B14" s="2" t="s">
        <v>5568</v>
      </c>
      <c r="C14" s="2" t="s">
        <v>5564</v>
      </c>
    </row>
    <row r="15" spans="1:3" ht="12.75" customHeight="1">
      <c r="A15" s="2" t="s">
        <v>5569</v>
      </c>
      <c r="B15" s="2" t="s">
        <v>5570</v>
      </c>
      <c r="C15" s="2" t="s">
        <v>5571</v>
      </c>
    </row>
    <row r="16" spans="1:3" ht="12.75" customHeight="1">
      <c r="A16" s="2" t="s">
        <v>5572</v>
      </c>
      <c r="B16" s="2" t="s">
        <v>5573</v>
      </c>
      <c r="C16" s="2" t="s">
        <v>5574</v>
      </c>
    </row>
    <row r="17" spans="1:3" ht="12.75" customHeight="1">
      <c r="A17" s="2" t="s">
        <v>5575</v>
      </c>
      <c r="B17" s="2" t="s">
        <v>5576</v>
      </c>
      <c r="C17" s="2" t="s">
        <v>5577</v>
      </c>
    </row>
    <row r="18" spans="1:3" ht="12.75" customHeight="1">
      <c r="A18" s="2" t="s">
        <v>5578</v>
      </c>
      <c r="B18" s="2" t="s">
        <v>5579</v>
      </c>
      <c r="C18" s="2" t="s">
        <v>5580</v>
      </c>
    </row>
    <row r="19" spans="1:3" ht="12.75" customHeight="1">
      <c r="A19" s="2" t="s">
        <v>5581</v>
      </c>
      <c r="B19" s="2" t="s">
        <v>5582</v>
      </c>
      <c r="C19" s="2" t="s">
        <v>5583</v>
      </c>
    </row>
    <row r="20" spans="1:3" ht="12.75" customHeight="1">
      <c r="A20" s="25" t="s">
        <v>5584</v>
      </c>
      <c r="B20" s="25" t="s">
        <v>5585</v>
      </c>
      <c r="C20" s="2" t="s">
        <v>5586</v>
      </c>
    </row>
    <row r="21" spans="1:3" ht="12.75" customHeight="1">
      <c r="A21" s="25" t="s">
        <v>5587</v>
      </c>
      <c r="B21" s="25" t="s">
        <v>5588</v>
      </c>
      <c r="C21" s="2" t="s">
        <v>5586</v>
      </c>
    </row>
    <row r="22" spans="1:3" ht="12.75" customHeight="1">
      <c r="A22" s="25" t="s">
        <v>5589</v>
      </c>
      <c r="B22" s="25" t="s">
        <v>5590</v>
      </c>
      <c r="C22" s="2" t="s">
        <v>5586</v>
      </c>
    </row>
    <row r="23" spans="1:3" ht="12.75" customHeight="1">
      <c r="A23" s="2" t="s">
        <v>5591</v>
      </c>
      <c r="B23" s="2" t="s">
        <v>5592</v>
      </c>
      <c r="C23" s="2" t="s">
        <v>5593</v>
      </c>
    </row>
    <row r="24" spans="1:3" ht="12.75" customHeight="1">
      <c r="A24" s="2" t="s">
        <v>5594</v>
      </c>
      <c r="B24" s="2" t="s">
        <v>5595</v>
      </c>
      <c r="C24" s="2"/>
    </row>
    <row r="25" spans="1:3" ht="12.75" customHeight="1">
      <c r="A25" s="2" t="s">
        <v>8</v>
      </c>
      <c r="B25" s="2" t="s">
        <v>5596</v>
      </c>
      <c r="C25" s="2"/>
    </row>
    <row r="26" spans="1:3" ht="12.75" customHeight="1">
      <c r="A26" s="2" t="s">
        <v>5597</v>
      </c>
      <c r="B26" s="2" t="s">
        <v>5598</v>
      </c>
      <c r="C26" s="2" t="s">
        <v>5599</v>
      </c>
    </row>
    <row r="27" spans="1:3" ht="12.75" customHeight="1">
      <c r="A27" s="2" t="s">
        <v>5600</v>
      </c>
      <c r="B27" s="2" t="s">
        <v>5601</v>
      </c>
      <c r="C27" s="2"/>
    </row>
    <row r="28" spans="1:3" ht="12.75" customHeight="1">
      <c r="A28" s="2" t="s">
        <v>5602</v>
      </c>
      <c r="B28" s="15" t="s">
        <v>5603</v>
      </c>
      <c r="C28" s="2" t="s">
        <v>5604</v>
      </c>
    </row>
    <row r="29" spans="1:3" ht="12.75" customHeight="1">
      <c r="A29" s="2" t="s">
        <v>5605</v>
      </c>
      <c r="B29" s="2" t="s">
        <v>5606</v>
      </c>
      <c r="C29" s="2"/>
    </row>
    <row r="30" spans="1:3" ht="12.75" customHeight="1">
      <c r="A30" s="2" t="s">
        <v>5607</v>
      </c>
      <c r="B30" s="2" t="s">
        <v>5608</v>
      </c>
      <c r="C30" s="2" t="s">
        <v>5609</v>
      </c>
    </row>
    <row r="31" spans="1:3" ht="12.75" customHeight="1">
      <c r="A31" s="2" t="s">
        <v>5610</v>
      </c>
      <c r="B31" s="2" t="s">
        <v>5611</v>
      </c>
      <c r="C31" s="2"/>
    </row>
    <row r="32" spans="1:3" ht="12.75" customHeight="1">
      <c r="A32" s="2" t="s">
        <v>5612</v>
      </c>
      <c r="B32" s="2" t="s">
        <v>5613</v>
      </c>
      <c r="C32" s="2"/>
    </row>
    <row r="33" spans="1:3" ht="12.75" customHeight="1">
      <c r="A33" s="2" t="s">
        <v>5614</v>
      </c>
      <c r="B33" s="2" t="s">
        <v>5615</v>
      </c>
      <c r="C33" s="2"/>
    </row>
    <row r="34" spans="1:3" ht="12.75" customHeight="1">
      <c r="A34" s="2" t="s">
        <v>5616</v>
      </c>
      <c r="B34" s="2" t="s">
        <v>5617</v>
      </c>
      <c r="C34" s="2"/>
    </row>
    <row r="35" spans="1:3" ht="12.75" customHeight="1">
      <c r="A35" s="2" t="s">
        <v>5618</v>
      </c>
      <c r="B35" s="2" t="s">
        <v>5619</v>
      </c>
      <c r="C35" s="2" t="s">
        <v>5620</v>
      </c>
    </row>
    <row r="36" spans="1:3" ht="12.75" customHeight="1">
      <c r="A36" s="2" t="s">
        <v>5621</v>
      </c>
      <c r="B36" s="2" t="s">
        <v>5622</v>
      </c>
      <c r="C36" s="2" t="s">
        <v>5620</v>
      </c>
    </row>
    <row r="37" spans="1:3" ht="12.75" customHeight="1">
      <c r="A37" s="2" t="s">
        <v>5623</v>
      </c>
      <c r="B37" s="2" t="s">
        <v>5624</v>
      </c>
      <c r="C37" s="2" t="s">
        <v>5620</v>
      </c>
    </row>
    <row r="38" spans="1:3" ht="12.75" customHeight="1">
      <c r="A38" s="2" t="s">
        <v>5625</v>
      </c>
      <c r="B38" s="2" t="s">
        <v>5626</v>
      </c>
      <c r="C38" s="2" t="s">
        <v>5620</v>
      </c>
    </row>
    <row r="39" spans="1:3" ht="12.75" customHeight="1">
      <c r="A39" s="2" t="s">
        <v>5627</v>
      </c>
      <c r="B39" s="2" t="s">
        <v>5628</v>
      </c>
      <c r="C39" s="2" t="s">
        <v>5620</v>
      </c>
    </row>
    <row r="40" spans="1:3" ht="12.75" customHeight="1">
      <c r="A40" s="2" t="s">
        <v>5629</v>
      </c>
      <c r="B40" s="2" t="s">
        <v>5630</v>
      </c>
      <c r="C40" s="2" t="s">
        <v>5620</v>
      </c>
    </row>
    <row r="41" spans="1:3" ht="12.75" customHeight="1">
      <c r="A41" s="2" t="s">
        <v>5631</v>
      </c>
      <c r="B41" s="2" t="s">
        <v>5632</v>
      </c>
      <c r="C41" s="2" t="s">
        <v>5620</v>
      </c>
    </row>
    <row r="42" spans="1:3">
      <c r="A42" s="2" t="s">
        <v>5633</v>
      </c>
      <c r="B42" s="2" t="s">
        <v>5634</v>
      </c>
      <c r="C42" s="2" t="s">
        <v>5620</v>
      </c>
    </row>
    <row r="43" spans="1:3">
      <c r="A43" s="2" t="s">
        <v>5635</v>
      </c>
      <c r="B43" s="2" t="s">
        <v>5636</v>
      </c>
      <c r="C43" s="2" t="s">
        <v>5620</v>
      </c>
    </row>
    <row r="44" spans="1:3">
      <c r="A44" s="2" t="s">
        <v>5637</v>
      </c>
      <c r="B44" s="2" t="s">
        <v>5638</v>
      </c>
      <c r="C44" s="2" t="s">
        <v>5620</v>
      </c>
    </row>
    <row r="45" spans="1:3">
      <c r="A45" s="2" t="s">
        <v>5639</v>
      </c>
      <c r="B45" s="2" t="s">
        <v>5640</v>
      </c>
      <c r="C45" s="2" t="s">
        <v>5620</v>
      </c>
    </row>
    <row r="46" spans="1:3">
      <c r="A46" s="2" t="s">
        <v>5641</v>
      </c>
      <c r="B46" s="2" t="s">
        <v>5642</v>
      </c>
      <c r="C46" s="2" t="s">
        <v>5620</v>
      </c>
    </row>
    <row r="47" spans="1:3">
      <c r="A47" s="2" t="s">
        <v>5643</v>
      </c>
      <c r="B47" s="2" t="s">
        <v>5644</v>
      </c>
      <c r="C47" s="2" t="s">
        <v>5620</v>
      </c>
    </row>
    <row r="48" spans="1:3">
      <c r="A48" s="2" t="s">
        <v>5645</v>
      </c>
      <c r="B48" s="2" t="s">
        <v>5646</v>
      </c>
      <c r="C48" s="2" t="s">
        <v>5620</v>
      </c>
    </row>
    <row r="49" spans="1:3">
      <c r="A49" s="2" t="s">
        <v>5647</v>
      </c>
      <c r="B49" s="2" t="s">
        <v>5648</v>
      </c>
      <c r="C49" s="2" t="s">
        <v>5620</v>
      </c>
    </row>
    <row r="50" spans="1:3">
      <c r="A50" s="2" t="s">
        <v>5649</v>
      </c>
      <c r="B50" s="2" t="s">
        <v>5650</v>
      </c>
      <c r="C50" s="2" t="s">
        <v>5620</v>
      </c>
    </row>
    <row r="51" spans="1:3">
      <c r="A51" s="2" t="s">
        <v>5651</v>
      </c>
      <c r="B51" s="2" t="s">
        <v>5652</v>
      </c>
      <c r="C51" s="2" t="s">
        <v>5620</v>
      </c>
    </row>
    <row r="52" spans="1:3">
      <c r="A52" s="2" t="s">
        <v>5653</v>
      </c>
      <c r="B52" s="2" t="s">
        <v>5654</v>
      </c>
      <c r="C52" s="2" t="s">
        <v>5620</v>
      </c>
    </row>
    <row r="53" spans="1:3">
      <c r="A53" s="2" t="s">
        <v>5655</v>
      </c>
      <c r="B53" s="2" t="s">
        <v>5656</v>
      </c>
      <c r="C53" s="2" t="s">
        <v>5620</v>
      </c>
    </row>
    <row r="54" spans="1:3">
      <c r="A54" s="2" t="s">
        <v>5657</v>
      </c>
      <c r="B54" s="2" t="s">
        <v>5658</v>
      </c>
      <c r="C54" s="2" t="s">
        <v>5620</v>
      </c>
    </row>
    <row r="55" spans="1:3">
      <c r="A55" s="2" t="s">
        <v>5659</v>
      </c>
      <c r="B55" s="2" t="s">
        <v>5660</v>
      </c>
      <c r="C55" s="2" t="s">
        <v>5620</v>
      </c>
    </row>
    <row r="56" spans="1:3">
      <c r="A56" s="2" t="s">
        <v>5661</v>
      </c>
      <c r="B56" s="2" t="s">
        <v>5662</v>
      </c>
      <c r="C56" s="2" t="s">
        <v>5663</v>
      </c>
    </row>
    <row r="57" spans="1:3">
      <c r="A57" s="2" t="s">
        <v>5664</v>
      </c>
      <c r="B57" s="2" t="s">
        <v>5665</v>
      </c>
      <c r="C57" s="2"/>
    </row>
    <row r="58" spans="1:3">
      <c r="A58" s="2" t="s">
        <v>5666</v>
      </c>
      <c r="B58" s="2" t="s">
        <v>5667</v>
      </c>
      <c r="C58" s="2"/>
    </row>
    <row r="59" spans="1:3">
      <c r="A59" s="2" t="s">
        <v>5668</v>
      </c>
      <c r="B59" s="2" t="s">
        <v>5669</v>
      </c>
      <c r="C59" s="2"/>
    </row>
    <row r="60" spans="1:3">
      <c r="A60" s="2" t="s">
        <v>5670</v>
      </c>
      <c r="B60" s="2" t="s">
        <v>5671</v>
      </c>
      <c r="C60" s="2" t="s">
        <v>5620</v>
      </c>
    </row>
    <row r="61" spans="1:3">
      <c r="A61" s="2" t="s">
        <v>5672</v>
      </c>
      <c r="B61" s="2" t="s">
        <v>5673</v>
      </c>
      <c r="C61" s="2" t="s">
        <v>5620</v>
      </c>
    </row>
    <row r="62" spans="1:3">
      <c r="A62" s="2" t="s">
        <v>5674</v>
      </c>
      <c r="B62" s="2" t="s">
        <v>5675</v>
      </c>
      <c r="C62" s="2" t="s">
        <v>5620</v>
      </c>
    </row>
    <row r="63" spans="1:3">
      <c r="A63" s="2" t="s">
        <v>5676</v>
      </c>
      <c r="B63" s="2" t="s">
        <v>5677</v>
      </c>
      <c r="C63" s="2" t="s">
        <v>5620</v>
      </c>
    </row>
    <row r="64" spans="1:3">
      <c r="A64" s="2" t="s">
        <v>5678</v>
      </c>
      <c r="B64" s="2" t="s">
        <v>5679</v>
      </c>
      <c r="C64" s="2" t="s">
        <v>5620</v>
      </c>
    </row>
    <row r="65" spans="1:3">
      <c r="A65" s="2" t="s">
        <v>5680</v>
      </c>
      <c r="B65" s="2" t="s">
        <v>5681</v>
      </c>
      <c r="C65" s="2" t="s">
        <v>5620</v>
      </c>
    </row>
    <row r="66" spans="1:3">
      <c r="A66" s="2" t="s">
        <v>5682</v>
      </c>
      <c r="B66" s="2" t="s">
        <v>5683</v>
      </c>
      <c r="C66" s="2" t="s">
        <v>5620</v>
      </c>
    </row>
    <row r="67" spans="1:3">
      <c r="A67" s="2" t="s">
        <v>5684</v>
      </c>
      <c r="B67" s="2" t="s">
        <v>5685</v>
      </c>
      <c r="C67" s="2" t="s">
        <v>5620</v>
      </c>
    </row>
    <row r="68" spans="1:3">
      <c r="A68" s="2" t="s">
        <v>5686</v>
      </c>
      <c r="B68" s="2" t="s">
        <v>5687</v>
      </c>
      <c r="C68" s="2" t="s">
        <v>5620</v>
      </c>
    </row>
    <row r="69" spans="1:3">
      <c r="A69" s="2" t="s">
        <v>5688</v>
      </c>
      <c r="B69" s="2" t="s">
        <v>5689</v>
      </c>
      <c r="C69" s="2" t="s">
        <v>5620</v>
      </c>
    </row>
    <row r="70" spans="1:3">
      <c r="A70" s="2" t="s">
        <v>5690</v>
      </c>
      <c r="B70" s="2" t="s">
        <v>5691</v>
      </c>
      <c r="C70" s="2" t="s">
        <v>5620</v>
      </c>
    </row>
    <row r="71" spans="1:3">
      <c r="A71" s="2" t="s">
        <v>5692</v>
      </c>
      <c r="B71" s="2" t="s">
        <v>5693</v>
      </c>
      <c r="C71" s="2" t="s">
        <v>5620</v>
      </c>
    </row>
    <row r="72" spans="1:3">
      <c r="A72" s="2" t="s">
        <v>5694</v>
      </c>
      <c r="B72" s="2" t="s">
        <v>5695</v>
      </c>
      <c r="C72" s="2"/>
    </row>
    <row r="73" spans="1:3">
      <c r="A73" s="2" t="s">
        <v>5696</v>
      </c>
      <c r="B73" s="2" t="s">
        <v>5697</v>
      </c>
      <c r="C73" s="2"/>
    </row>
    <row r="74" spans="1:3">
      <c r="A74" s="2" t="s">
        <v>5698</v>
      </c>
      <c r="B74" s="2" t="s">
        <v>5699</v>
      </c>
      <c r="C74" s="2" t="s">
        <v>5620</v>
      </c>
    </row>
    <row r="75" spans="1:3">
      <c r="A75" s="2" t="s">
        <v>5700</v>
      </c>
      <c r="B75" s="2" t="s">
        <v>5701</v>
      </c>
      <c r="C75" s="2"/>
    </row>
    <row r="76" spans="1:3">
      <c r="A76" s="2" t="s">
        <v>5702</v>
      </c>
      <c r="B76" s="2" t="s">
        <v>5703</v>
      </c>
      <c r="C76" s="2" t="s">
        <v>5620</v>
      </c>
    </row>
    <row r="77" spans="1:3">
      <c r="A77" s="2" t="s">
        <v>5704</v>
      </c>
      <c r="B77" s="2" t="s">
        <v>5705</v>
      </c>
      <c r="C77" s="2" t="s">
        <v>5620</v>
      </c>
    </row>
    <row r="78" spans="1:3">
      <c r="A78" s="2" t="s">
        <v>5706</v>
      </c>
      <c r="B78" s="2" t="s">
        <v>5707</v>
      </c>
      <c r="C78" s="2" t="s">
        <v>5620</v>
      </c>
    </row>
    <row r="79" spans="1:3">
      <c r="A79" s="2" t="s">
        <v>5708</v>
      </c>
      <c r="B79" s="2" t="s">
        <v>5709</v>
      </c>
      <c r="C79" s="2" t="s">
        <v>5620</v>
      </c>
    </row>
    <row r="80" spans="1:3">
      <c r="A80" s="2" t="s">
        <v>5710</v>
      </c>
      <c r="B80" s="2" t="s">
        <v>5711</v>
      </c>
      <c r="C80" s="2" t="s">
        <v>5620</v>
      </c>
    </row>
    <row r="81" spans="1:3">
      <c r="A81" s="2" t="s">
        <v>5712</v>
      </c>
      <c r="B81" s="2" t="s">
        <v>5713</v>
      </c>
      <c r="C81" s="2"/>
    </row>
    <row r="82" spans="1:3">
      <c r="A82" s="2" t="s">
        <v>5714</v>
      </c>
      <c r="B82" s="2" t="s">
        <v>5715</v>
      </c>
      <c r="C82" s="2"/>
    </row>
    <row r="83" spans="1:3">
      <c r="A83" s="2" t="s">
        <v>5716</v>
      </c>
      <c r="B83" s="2" t="s">
        <v>5717</v>
      </c>
      <c r="C83" s="2" t="s">
        <v>5620</v>
      </c>
    </row>
    <row r="84" spans="1:3">
      <c r="A84" s="2" t="s">
        <v>5712</v>
      </c>
      <c r="B84" s="2" t="s">
        <v>5713</v>
      </c>
      <c r="C84" s="2"/>
    </row>
    <row r="85" spans="1:3">
      <c r="A85" s="2" t="s">
        <v>5714</v>
      </c>
      <c r="B85" s="2" t="s">
        <v>5715</v>
      </c>
      <c r="C85" s="2"/>
    </row>
    <row r="86" spans="1:3">
      <c r="A86" s="2" t="s">
        <v>5716</v>
      </c>
      <c r="B86" s="2" t="s">
        <v>5717</v>
      </c>
      <c r="C86" s="2"/>
    </row>
    <row r="87" spans="1:3">
      <c r="A87" s="2" t="s">
        <v>5718</v>
      </c>
      <c r="B87" s="2" t="s">
        <v>5719</v>
      </c>
      <c r="C87" s="2"/>
    </row>
    <row r="88" spans="1:3">
      <c r="A88" s="2" t="s">
        <v>5720</v>
      </c>
      <c r="B88" s="2" t="s">
        <v>5721</v>
      </c>
      <c r="C88" s="2"/>
    </row>
    <row r="89" spans="1:3">
      <c r="A89" s="2" t="s">
        <v>5722</v>
      </c>
      <c r="B89" s="2" t="s">
        <v>5723</v>
      </c>
      <c r="C89" s="2"/>
    </row>
    <row r="90" spans="1:3">
      <c r="A90" s="2" t="s">
        <v>5724</v>
      </c>
      <c r="B90" s="2" t="s">
        <v>5725</v>
      </c>
      <c r="C90" s="2"/>
    </row>
    <row r="91" spans="1:3">
      <c r="A91" s="2" t="s">
        <v>5726</v>
      </c>
      <c r="B91" s="2" t="s">
        <v>5727</v>
      </c>
      <c r="C91" s="2"/>
    </row>
    <row r="92" spans="1:3">
      <c r="A92" s="2" t="s">
        <v>5728</v>
      </c>
      <c r="B92" s="2" t="s">
        <v>5729</v>
      </c>
      <c r="C92" s="2"/>
    </row>
    <row r="93" spans="1:3">
      <c r="A93" s="2" t="s">
        <v>5730</v>
      </c>
      <c r="B93" s="2" t="s">
        <v>5731</v>
      </c>
      <c r="C93" s="2"/>
    </row>
    <row r="94" spans="1:3">
      <c r="A94" s="2" t="s">
        <v>5732</v>
      </c>
      <c r="B94" s="2" t="s">
        <v>5733</v>
      </c>
      <c r="C94" s="2"/>
    </row>
    <row r="95" spans="1:3">
      <c r="A95" s="2" t="s">
        <v>5734</v>
      </c>
      <c r="B95" s="2" t="s">
        <v>5735</v>
      </c>
      <c r="C95" s="2"/>
    </row>
    <row r="96" spans="1:3">
      <c r="A96" s="2" t="s">
        <v>5736</v>
      </c>
      <c r="B96" s="2" t="s">
        <v>5737</v>
      </c>
      <c r="C96" s="2"/>
    </row>
    <row r="97" spans="1:3">
      <c r="A97" s="2" t="s">
        <v>5738</v>
      </c>
      <c r="B97" s="2" t="s">
        <v>5739</v>
      </c>
      <c r="C97" s="2" t="s">
        <v>5620</v>
      </c>
    </row>
    <row r="98" spans="1:3">
      <c r="A98" s="2" t="s">
        <v>5740</v>
      </c>
      <c r="B98" s="2" t="s">
        <v>5741</v>
      </c>
      <c r="C98" s="2" t="s">
        <v>5742</v>
      </c>
    </row>
    <row r="99" spans="1:3">
      <c r="A99" s="2" t="s">
        <v>27445</v>
      </c>
      <c r="B99" s="2" t="s">
        <v>319</v>
      </c>
      <c r="C99" s="2"/>
    </row>
    <row r="100" spans="1:3">
      <c r="A100" s="2" t="s">
        <v>5837</v>
      </c>
      <c r="B100" s="2" t="s">
        <v>28384</v>
      </c>
      <c r="C100" s="2" t="s">
        <v>5620</v>
      </c>
    </row>
    <row r="101" spans="1:3">
      <c r="A101" s="2" t="s">
        <v>5764</v>
      </c>
      <c r="B101" s="2" t="s">
        <v>28446</v>
      </c>
      <c r="C101" s="2" t="s">
        <v>5663</v>
      </c>
    </row>
    <row r="102" spans="1:3">
      <c r="A102" s="2" t="s">
        <v>6201</v>
      </c>
      <c r="B102" s="2" t="s">
        <v>28610</v>
      </c>
      <c r="C102" s="2" t="s">
        <v>5620</v>
      </c>
    </row>
    <row r="103" spans="1:3">
      <c r="A103" s="2" t="s">
        <v>5776</v>
      </c>
      <c r="B103" s="2" t="s">
        <v>31152</v>
      </c>
      <c r="C103" s="2"/>
    </row>
    <row r="104" spans="1:3">
      <c r="A104" s="2" t="s">
        <v>31153</v>
      </c>
      <c r="B104" s="2" t="s">
        <v>31154</v>
      </c>
      <c r="C104" s="2"/>
    </row>
    <row r="105" spans="1:3">
      <c r="A105" s="2" t="s">
        <v>31821</v>
      </c>
      <c r="B105" s="2" t="s">
        <v>31822</v>
      </c>
      <c r="C105" s="2"/>
    </row>
    <row r="106" spans="1:3">
      <c r="A106" s="2" t="s">
        <v>32008</v>
      </c>
      <c r="B106" s="2" t="s">
        <v>32009</v>
      </c>
      <c r="C106" s="2"/>
    </row>
    <row r="107" spans="1:3">
      <c r="A107" s="2" t="s">
        <v>31343</v>
      </c>
      <c r="B107" s="2" t="s">
        <v>32385</v>
      </c>
      <c r="C107" s="2" t="s">
        <v>6095</v>
      </c>
    </row>
  </sheetData>
  <autoFilter ref="A1:C106" xr:uid="{00000000-0001-0000-0500-000000000000}"/>
  <pageMargins left="0.7" right="0.7" top="0.75" bottom="0.75" header="0.3" footer="0.3"/>
  <pageSetup orientation="portrait" horizontalDpi="90" verticalDpi="9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tabColor theme="1"/>
  </sheetPr>
  <dimension ref="A1:D329"/>
  <sheetViews>
    <sheetView showGridLines="0" zoomScaleNormal="100" workbookViewId="0">
      <pane xSplit="1" ySplit="1" topLeftCell="B2" activePane="bottomRight" state="frozen"/>
      <selection pane="topRight" activeCell="C9" sqref="C9"/>
      <selection pane="bottomLeft" activeCell="C9" sqref="C9"/>
      <selection pane="bottomRight"/>
    </sheetView>
  </sheetViews>
  <sheetFormatPr defaultColWidth="9.140625" defaultRowHeight="12.75"/>
  <cols>
    <col min="1" max="1" width="10.7109375" style="4" customWidth="1"/>
    <col min="2" max="2" width="67.7109375" style="4" bestFit="1" customWidth="1"/>
    <col min="3" max="3" width="39.5703125" style="4" bestFit="1" customWidth="1"/>
    <col min="4" max="16384" width="9.140625" style="4"/>
  </cols>
  <sheetData>
    <row r="1" spans="1:3" s="7" customFormat="1">
      <c r="A1" s="12" t="s">
        <v>5743</v>
      </c>
      <c r="B1" s="12" t="s">
        <v>21</v>
      </c>
      <c r="C1" s="12" t="s">
        <v>2</v>
      </c>
    </row>
    <row r="2" spans="1:3">
      <c r="A2" s="2" t="s">
        <v>5537</v>
      </c>
      <c r="B2" s="2" t="s">
        <v>254</v>
      </c>
      <c r="C2" s="2"/>
    </row>
    <row r="3" spans="1:3">
      <c r="A3" s="2" t="s">
        <v>5744</v>
      </c>
      <c r="B3" s="2" t="s">
        <v>5745</v>
      </c>
      <c r="C3" s="2"/>
    </row>
    <row r="4" spans="1:3">
      <c r="A4" s="2" t="s">
        <v>5538</v>
      </c>
      <c r="B4" s="2" t="s">
        <v>5746</v>
      </c>
      <c r="C4" s="2"/>
    </row>
    <row r="5" spans="1:3">
      <c r="A5" s="2" t="s">
        <v>5747</v>
      </c>
      <c r="B5" s="2" t="s">
        <v>5748</v>
      </c>
      <c r="C5" s="2"/>
    </row>
    <row r="6" spans="1:3">
      <c r="A6" s="2" t="s">
        <v>5560</v>
      </c>
      <c r="B6" s="2" t="s">
        <v>5749</v>
      </c>
      <c r="C6" s="2"/>
    </row>
    <row r="7" spans="1:3">
      <c r="A7" s="2" t="s">
        <v>5750</v>
      </c>
      <c r="B7" s="2" t="s">
        <v>5751</v>
      </c>
      <c r="C7" s="2"/>
    </row>
    <row r="8" spans="1:3">
      <c r="A8" s="2" t="s">
        <v>5752</v>
      </c>
      <c r="B8" s="2" t="s">
        <v>5753</v>
      </c>
      <c r="C8" s="2"/>
    </row>
    <row r="9" spans="1:3">
      <c r="A9" s="2" t="s">
        <v>5610</v>
      </c>
      <c r="B9" s="2" t="s">
        <v>5754</v>
      </c>
      <c r="C9" s="2"/>
    </row>
    <row r="10" spans="1:3">
      <c r="A10" s="2" t="s">
        <v>5755</v>
      </c>
      <c r="B10" s="2" t="s">
        <v>5756</v>
      </c>
      <c r="C10" s="2"/>
    </row>
    <row r="11" spans="1:3">
      <c r="A11" s="26" t="s">
        <v>5757</v>
      </c>
      <c r="B11" s="25" t="s">
        <v>5758</v>
      </c>
      <c r="C11" s="2"/>
    </row>
    <row r="12" spans="1:3">
      <c r="A12" s="26" t="s">
        <v>5759</v>
      </c>
      <c r="B12" s="25" t="s">
        <v>1889</v>
      </c>
      <c r="C12" s="2"/>
    </row>
    <row r="13" spans="1:3">
      <c r="A13" s="2" t="s">
        <v>5760</v>
      </c>
      <c r="B13" s="2" t="s">
        <v>5761</v>
      </c>
      <c r="C13" s="2"/>
    </row>
    <row r="14" spans="1:3">
      <c r="A14" s="2" t="s">
        <v>5762</v>
      </c>
      <c r="B14" s="2" t="s">
        <v>5763</v>
      </c>
      <c r="C14" s="2"/>
    </row>
    <row r="15" spans="1:3">
      <c r="A15" s="2" t="s">
        <v>5764</v>
      </c>
      <c r="B15" s="2" t="s">
        <v>5765</v>
      </c>
      <c r="C15" s="2"/>
    </row>
    <row r="16" spans="1:3">
      <c r="A16" s="2" t="s">
        <v>5766</v>
      </c>
      <c r="B16" s="2" t="s">
        <v>5767</v>
      </c>
      <c r="C16" s="2"/>
    </row>
    <row r="17" spans="1:3">
      <c r="A17" s="2" t="s">
        <v>5768</v>
      </c>
      <c r="B17" s="2" t="s">
        <v>5769</v>
      </c>
      <c r="C17" s="2"/>
    </row>
    <row r="18" spans="1:3">
      <c r="A18" s="2" t="s">
        <v>5770</v>
      </c>
      <c r="B18" s="2" t="s">
        <v>5771</v>
      </c>
      <c r="C18" s="2"/>
    </row>
    <row r="19" spans="1:3">
      <c r="A19" s="2" t="s">
        <v>5772</v>
      </c>
      <c r="B19" s="2" t="s">
        <v>5773</v>
      </c>
      <c r="C19" s="2"/>
    </row>
    <row r="20" spans="1:3">
      <c r="A20" s="2" t="s">
        <v>5774</v>
      </c>
      <c r="B20" s="2" t="s">
        <v>5775</v>
      </c>
      <c r="C20" s="2"/>
    </row>
    <row r="21" spans="1:3">
      <c r="A21" s="26" t="s">
        <v>5776</v>
      </c>
      <c r="B21" s="25" t="s">
        <v>5777</v>
      </c>
      <c r="C21" s="2"/>
    </row>
    <row r="22" spans="1:3">
      <c r="A22" s="2" t="s">
        <v>5778</v>
      </c>
      <c r="B22" s="2" t="s">
        <v>5779</v>
      </c>
      <c r="C22" s="2"/>
    </row>
    <row r="23" spans="1:3">
      <c r="A23" s="2" t="s">
        <v>5780</v>
      </c>
      <c r="B23" s="2" t="s">
        <v>5781</v>
      </c>
      <c r="C23" s="2"/>
    </row>
    <row r="24" spans="1:3">
      <c r="A24" s="27" t="s">
        <v>5782</v>
      </c>
      <c r="B24" s="25" t="s">
        <v>5783</v>
      </c>
      <c r="C24" s="2"/>
    </row>
    <row r="25" spans="1:3">
      <c r="A25" s="2" t="s">
        <v>5784</v>
      </c>
      <c r="B25" s="2" t="s">
        <v>5785</v>
      </c>
      <c r="C25" s="2"/>
    </row>
    <row r="26" spans="1:3">
      <c r="A26" s="2" t="s">
        <v>5786</v>
      </c>
      <c r="B26" s="2" t="s">
        <v>5787</v>
      </c>
      <c r="C26" s="2" t="s">
        <v>5788</v>
      </c>
    </row>
    <row r="27" spans="1:3">
      <c r="A27" s="2" t="s">
        <v>5789</v>
      </c>
      <c r="B27" s="2" t="s">
        <v>5790</v>
      </c>
      <c r="C27" s="2" t="s">
        <v>5788</v>
      </c>
    </row>
    <row r="28" spans="1:3">
      <c r="A28" s="2" t="s">
        <v>5791</v>
      </c>
      <c r="B28" s="2" t="s">
        <v>5792</v>
      </c>
      <c r="C28" s="2" t="s">
        <v>5788</v>
      </c>
    </row>
    <row r="29" spans="1:3">
      <c r="A29" s="2" t="s">
        <v>5793</v>
      </c>
      <c r="B29" s="2" t="s">
        <v>5794</v>
      </c>
      <c r="C29" s="2" t="s">
        <v>5788</v>
      </c>
    </row>
    <row r="30" spans="1:3">
      <c r="A30" s="2" t="s">
        <v>5795</v>
      </c>
      <c r="B30" s="2" t="s">
        <v>5796</v>
      </c>
      <c r="C30" s="2" t="s">
        <v>5788</v>
      </c>
    </row>
    <row r="31" spans="1:3">
      <c r="A31" s="2" t="s">
        <v>5797</v>
      </c>
      <c r="B31" s="2" t="s">
        <v>5798</v>
      </c>
      <c r="C31" s="2" t="s">
        <v>5788</v>
      </c>
    </row>
    <row r="32" spans="1:3">
      <c r="A32" s="2" t="s">
        <v>5799</v>
      </c>
      <c r="B32" s="2" t="s">
        <v>5800</v>
      </c>
      <c r="C32" s="2" t="s">
        <v>5788</v>
      </c>
    </row>
    <row r="33" spans="1:3">
      <c r="A33" s="2" t="s">
        <v>5801</v>
      </c>
      <c r="B33" s="2" t="s">
        <v>5802</v>
      </c>
      <c r="C33" s="2" t="s">
        <v>5788</v>
      </c>
    </row>
    <row r="34" spans="1:3">
      <c r="A34" s="2" t="s">
        <v>5803</v>
      </c>
      <c r="B34" s="2" t="s">
        <v>5804</v>
      </c>
      <c r="C34" s="2" t="s">
        <v>5788</v>
      </c>
    </row>
    <row r="35" spans="1:3">
      <c r="A35" s="2" t="s">
        <v>5557</v>
      </c>
      <c r="B35" s="2" t="s">
        <v>5805</v>
      </c>
      <c r="C35" s="2" t="s">
        <v>5788</v>
      </c>
    </row>
    <row r="36" spans="1:3">
      <c r="A36" s="2" t="s">
        <v>5806</v>
      </c>
      <c r="B36" s="2" t="s">
        <v>5807</v>
      </c>
      <c r="C36" s="2" t="s">
        <v>5788</v>
      </c>
    </row>
    <row r="37" spans="1:3">
      <c r="A37" s="2" t="s">
        <v>5808</v>
      </c>
      <c r="B37" s="2" t="s">
        <v>5809</v>
      </c>
      <c r="C37" s="2" t="s">
        <v>5788</v>
      </c>
    </row>
    <row r="38" spans="1:3">
      <c r="A38" s="2" t="s">
        <v>5810</v>
      </c>
      <c r="B38" s="2" t="s">
        <v>5811</v>
      </c>
      <c r="C38" s="2" t="s">
        <v>5788</v>
      </c>
    </row>
    <row r="39" spans="1:3">
      <c r="A39" s="2" t="s">
        <v>5812</v>
      </c>
      <c r="B39" s="2" t="s">
        <v>5813</v>
      </c>
      <c r="C39" s="2" t="s">
        <v>5788</v>
      </c>
    </row>
    <row r="40" spans="1:3">
      <c r="A40" s="2" t="s">
        <v>8</v>
      </c>
      <c r="B40" s="2" t="s">
        <v>5814</v>
      </c>
      <c r="C40" s="2" t="s">
        <v>5788</v>
      </c>
    </row>
    <row r="41" spans="1:3">
      <c r="A41" s="2" t="s">
        <v>5815</v>
      </c>
      <c r="B41" s="2" t="s">
        <v>5816</v>
      </c>
      <c r="C41" s="2" t="s">
        <v>5788</v>
      </c>
    </row>
    <row r="42" spans="1:3">
      <c r="A42" s="2" t="s">
        <v>5672</v>
      </c>
      <c r="B42" s="2" t="s">
        <v>5817</v>
      </c>
      <c r="C42" s="2" t="s">
        <v>5788</v>
      </c>
    </row>
    <row r="43" spans="1:3">
      <c r="A43" s="2" t="s">
        <v>5674</v>
      </c>
      <c r="B43" s="2" t="s">
        <v>5818</v>
      </c>
      <c r="C43" s="2" t="s">
        <v>5788</v>
      </c>
    </row>
    <row r="44" spans="1:3">
      <c r="A44" s="2" t="s">
        <v>5676</v>
      </c>
      <c r="B44" s="2" t="s">
        <v>5819</v>
      </c>
      <c r="C44" s="2" t="s">
        <v>5788</v>
      </c>
    </row>
    <row r="45" spans="1:3">
      <c r="A45" s="2" t="s">
        <v>5678</v>
      </c>
      <c r="B45" s="2" t="s">
        <v>5820</v>
      </c>
      <c r="C45" s="2" t="s">
        <v>5788</v>
      </c>
    </row>
    <row r="46" spans="1:3">
      <c r="A46" s="2" t="s">
        <v>5680</v>
      </c>
      <c r="B46" s="2" t="s">
        <v>5821</v>
      </c>
      <c r="C46" s="2" t="s">
        <v>5788</v>
      </c>
    </row>
    <row r="47" spans="1:3">
      <c r="A47" s="2" t="s">
        <v>5682</v>
      </c>
      <c r="B47" s="2" t="s">
        <v>5822</v>
      </c>
      <c r="C47" s="2" t="s">
        <v>5788</v>
      </c>
    </row>
    <row r="48" spans="1:3">
      <c r="A48" s="2" t="s">
        <v>5684</v>
      </c>
      <c r="B48" s="2" t="s">
        <v>5823</v>
      </c>
      <c r="C48" s="2" t="s">
        <v>5788</v>
      </c>
    </row>
    <row r="49" spans="1:3">
      <c r="A49" s="2" t="s">
        <v>5686</v>
      </c>
      <c r="B49" s="2" t="s">
        <v>5824</v>
      </c>
      <c r="C49" s="2" t="s">
        <v>5788</v>
      </c>
    </row>
    <row r="50" spans="1:3">
      <c r="A50" s="2" t="s">
        <v>5618</v>
      </c>
      <c r="B50" s="2" t="s">
        <v>5825</v>
      </c>
      <c r="C50" s="2" t="s">
        <v>5788</v>
      </c>
    </row>
    <row r="51" spans="1:3">
      <c r="A51" s="2" t="s">
        <v>5621</v>
      </c>
      <c r="B51" s="2" t="s">
        <v>5826</v>
      </c>
      <c r="C51" s="2" t="s">
        <v>5788</v>
      </c>
    </row>
    <row r="52" spans="1:3">
      <c r="A52" s="2" t="s">
        <v>5623</v>
      </c>
      <c r="B52" s="2" t="s">
        <v>5827</v>
      </c>
      <c r="C52" s="2" t="s">
        <v>5788</v>
      </c>
    </row>
    <row r="53" spans="1:3">
      <c r="A53" s="2" t="s">
        <v>5625</v>
      </c>
      <c r="B53" s="2" t="s">
        <v>5828</v>
      </c>
      <c r="C53" s="2" t="s">
        <v>5788</v>
      </c>
    </row>
    <row r="54" spans="1:3">
      <c r="A54" s="2" t="s">
        <v>5627</v>
      </c>
      <c r="B54" s="2" t="s">
        <v>5829</v>
      </c>
      <c r="C54" s="2" t="s">
        <v>5788</v>
      </c>
    </row>
    <row r="55" spans="1:3">
      <c r="A55" s="2" t="s">
        <v>5629</v>
      </c>
      <c r="B55" s="2" t="s">
        <v>5830</v>
      </c>
      <c r="C55" s="2" t="s">
        <v>5788</v>
      </c>
    </row>
    <row r="56" spans="1:3">
      <c r="A56" s="2" t="s">
        <v>5637</v>
      </c>
      <c r="B56" s="2" t="s">
        <v>5831</v>
      </c>
      <c r="C56" s="2" t="s">
        <v>5788</v>
      </c>
    </row>
    <row r="57" spans="1:3">
      <c r="A57" s="2" t="s">
        <v>5639</v>
      </c>
      <c r="B57" s="2" t="s">
        <v>5832</v>
      </c>
      <c r="C57" s="2" t="s">
        <v>5788</v>
      </c>
    </row>
    <row r="58" spans="1:3">
      <c r="A58" s="2" t="s">
        <v>5653</v>
      </c>
      <c r="B58" s="2" t="s">
        <v>5833</v>
      </c>
      <c r="C58" s="2" t="s">
        <v>5788</v>
      </c>
    </row>
    <row r="59" spans="1:3">
      <c r="A59" s="2" t="s">
        <v>5655</v>
      </c>
      <c r="B59" s="2" t="s">
        <v>5834</v>
      </c>
      <c r="C59" s="2" t="s">
        <v>5788</v>
      </c>
    </row>
    <row r="60" spans="1:3">
      <c r="A60" s="2" t="s">
        <v>5738</v>
      </c>
      <c r="B60" s="2" t="s">
        <v>5835</v>
      </c>
      <c r="C60" s="2" t="s">
        <v>5788</v>
      </c>
    </row>
    <row r="61" spans="1:3">
      <c r="A61" s="2" t="s">
        <v>5730</v>
      </c>
      <c r="B61" s="2" t="s">
        <v>5836</v>
      </c>
      <c r="C61" s="2" t="s">
        <v>5788</v>
      </c>
    </row>
    <row r="62" spans="1:3">
      <c r="A62" s="2" t="s">
        <v>5837</v>
      </c>
      <c r="B62" s="2" t="s">
        <v>5838</v>
      </c>
      <c r="C62" s="2" t="s">
        <v>5788</v>
      </c>
    </row>
    <row r="63" spans="1:3">
      <c r="A63" s="2" t="s">
        <v>5643</v>
      </c>
      <c r="B63" s="2" t="s">
        <v>5839</v>
      </c>
      <c r="C63" s="2" t="s">
        <v>5788</v>
      </c>
    </row>
    <row r="64" spans="1:3">
      <c r="A64" s="2" t="s">
        <v>5645</v>
      </c>
      <c r="B64" s="2" t="s">
        <v>5840</v>
      </c>
      <c r="C64" s="2" t="s">
        <v>5788</v>
      </c>
    </row>
    <row r="65" spans="1:3">
      <c r="A65" s="2" t="s">
        <v>5647</v>
      </c>
      <c r="B65" s="2" t="s">
        <v>5841</v>
      </c>
      <c r="C65" s="2" t="s">
        <v>5788</v>
      </c>
    </row>
    <row r="66" spans="1:3">
      <c r="A66" s="2" t="s">
        <v>5657</v>
      </c>
      <c r="B66" s="2" t="s">
        <v>5842</v>
      </c>
      <c r="C66" s="2" t="s">
        <v>5788</v>
      </c>
    </row>
    <row r="67" spans="1:3">
      <c r="A67" s="2" t="s">
        <v>5641</v>
      </c>
      <c r="B67" s="2" t="s">
        <v>5843</v>
      </c>
      <c r="C67" s="2" t="s">
        <v>5788</v>
      </c>
    </row>
    <row r="68" spans="1:3">
      <c r="A68" s="2" t="s">
        <v>5659</v>
      </c>
      <c r="B68" s="2" t="s">
        <v>5844</v>
      </c>
      <c r="C68" s="2" t="s">
        <v>5788</v>
      </c>
    </row>
    <row r="69" spans="1:3">
      <c r="A69" s="2" t="s">
        <v>5845</v>
      </c>
      <c r="B69" s="2" t="s">
        <v>5846</v>
      </c>
      <c r="C69" s="2" t="s">
        <v>1280</v>
      </c>
    </row>
    <row r="70" spans="1:3">
      <c r="A70" s="2" t="s">
        <v>5847</v>
      </c>
      <c r="B70" s="2" t="s">
        <v>5848</v>
      </c>
      <c r="C70" s="2" t="s">
        <v>1280</v>
      </c>
    </row>
    <row r="71" spans="1:3">
      <c r="A71" s="2" t="s">
        <v>5849</v>
      </c>
      <c r="B71" s="2" t="s">
        <v>5850</v>
      </c>
      <c r="C71" s="2" t="s">
        <v>1280</v>
      </c>
    </row>
    <row r="72" spans="1:3">
      <c r="A72" s="2" t="s">
        <v>5851</v>
      </c>
      <c r="B72" s="2" t="s">
        <v>5852</v>
      </c>
      <c r="C72" s="2" t="s">
        <v>1280</v>
      </c>
    </row>
    <row r="73" spans="1:3">
      <c r="A73" s="2" t="s">
        <v>5853</v>
      </c>
      <c r="B73" s="2" t="s">
        <v>5854</v>
      </c>
      <c r="C73" s="2" t="s">
        <v>1280</v>
      </c>
    </row>
    <row r="74" spans="1:3">
      <c r="A74" s="2" t="s">
        <v>5855</v>
      </c>
      <c r="B74" s="2" t="s">
        <v>5856</v>
      </c>
      <c r="C74" s="2" t="s">
        <v>1280</v>
      </c>
    </row>
    <row r="75" spans="1:3">
      <c r="A75" s="2" t="s">
        <v>5857</v>
      </c>
      <c r="B75" s="2" t="s">
        <v>5858</v>
      </c>
      <c r="C75" s="2" t="s">
        <v>1280</v>
      </c>
    </row>
    <row r="76" spans="1:3">
      <c r="A76" s="2" t="s">
        <v>5859</v>
      </c>
      <c r="B76" s="2" t="s">
        <v>5860</v>
      </c>
      <c r="C76" s="2" t="s">
        <v>1280</v>
      </c>
    </row>
    <row r="77" spans="1:3">
      <c r="A77" s="2" t="s">
        <v>5861</v>
      </c>
      <c r="B77" s="2" t="s">
        <v>5862</v>
      </c>
      <c r="C77" s="2" t="s">
        <v>1280</v>
      </c>
    </row>
    <row r="78" spans="1:3">
      <c r="A78" s="2" t="s">
        <v>5863</v>
      </c>
      <c r="B78" s="2" t="s">
        <v>5864</v>
      </c>
      <c r="C78" s="2" t="s">
        <v>1280</v>
      </c>
    </row>
    <row r="79" spans="1:3">
      <c r="A79" s="2" t="s">
        <v>5865</v>
      </c>
      <c r="B79" s="2" t="s">
        <v>5866</v>
      </c>
      <c r="C79" s="2" t="s">
        <v>1280</v>
      </c>
    </row>
    <row r="80" spans="1:3">
      <c r="A80" s="2" t="s">
        <v>5867</v>
      </c>
      <c r="B80" s="2" t="s">
        <v>5868</v>
      </c>
      <c r="C80" s="2" t="s">
        <v>1280</v>
      </c>
    </row>
    <row r="81" spans="1:3">
      <c r="A81" s="2" t="s">
        <v>5869</v>
      </c>
      <c r="B81" s="2" t="s">
        <v>5870</v>
      </c>
      <c r="C81" s="2" t="s">
        <v>1280</v>
      </c>
    </row>
    <row r="82" spans="1:3">
      <c r="A82" s="2" t="s">
        <v>5871</v>
      </c>
      <c r="B82" s="2" t="s">
        <v>5872</v>
      </c>
      <c r="C82" s="2" t="s">
        <v>1280</v>
      </c>
    </row>
    <row r="83" spans="1:3">
      <c r="A83" s="2" t="s">
        <v>5873</v>
      </c>
      <c r="B83" s="2" t="s">
        <v>5874</v>
      </c>
      <c r="C83" s="2" t="s">
        <v>1280</v>
      </c>
    </row>
    <row r="84" spans="1:3">
      <c r="A84" s="2" t="s">
        <v>5875</v>
      </c>
      <c r="B84" s="2" t="s">
        <v>5876</v>
      </c>
      <c r="C84" s="2" t="s">
        <v>1280</v>
      </c>
    </row>
    <row r="85" spans="1:3">
      <c r="A85" s="2" t="s">
        <v>5877</v>
      </c>
      <c r="B85" s="2" t="s">
        <v>5878</v>
      </c>
      <c r="C85" s="2" t="s">
        <v>1280</v>
      </c>
    </row>
    <row r="86" spans="1:3">
      <c r="A86" s="2" t="s">
        <v>5879</v>
      </c>
      <c r="B86" s="2" t="s">
        <v>5880</v>
      </c>
      <c r="C86" s="2" t="s">
        <v>1280</v>
      </c>
    </row>
    <row r="87" spans="1:3">
      <c r="A87" s="2" t="s">
        <v>5881</v>
      </c>
      <c r="B87" s="2" t="s">
        <v>5882</v>
      </c>
      <c r="C87" s="2" t="s">
        <v>1280</v>
      </c>
    </row>
    <row r="88" spans="1:3">
      <c r="A88" s="2" t="s">
        <v>5883</v>
      </c>
      <c r="B88" s="2" t="s">
        <v>5884</v>
      </c>
      <c r="C88" s="2" t="s">
        <v>1280</v>
      </c>
    </row>
    <row r="89" spans="1:3">
      <c r="A89" s="2" t="s">
        <v>5885</v>
      </c>
      <c r="B89" s="2" t="s">
        <v>5886</v>
      </c>
      <c r="C89" s="2" t="s">
        <v>1280</v>
      </c>
    </row>
    <row r="90" spans="1:3">
      <c r="A90" s="2" t="s">
        <v>5887</v>
      </c>
      <c r="B90" s="2" t="s">
        <v>5888</v>
      </c>
      <c r="C90" s="2" t="s">
        <v>1280</v>
      </c>
    </row>
    <row r="91" spans="1:3">
      <c r="A91" s="2" t="s">
        <v>5889</v>
      </c>
      <c r="B91" s="2" t="s">
        <v>5890</v>
      </c>
      <c r="C91" s="2" t="s">
        <v>1280</v>
      </c>
    </row>
    <row r="92" spans="1:3">
      <c r="A92" s="2" t="s">
        <v>5891</v>
      </c>
      <c r="B92" s="2" t="s">
        <v>5892</v>
      </c>
      <c r="C92" s="2" t="s">
        <v>1280</v>
      </c>
    </row>
    <row r="93" spans="1:3">
      <c r="A93" s="2" t="s">
        <v>5893</v>
      </c>
      <c r="B93" s="2" t="s">
        <v>5894</v>
      </c>
      <c r="C93" s="2" t="s">
        <v>1280</v>
      </c>
    </row>
    <row r="94" spans="1:3">
      <c r="A94" s="2" t="s">
        <v>5895</v>
      </c>
      <c r="B94" s="2" t="s">
        <v>5896</v>
      </c>
      <c r="C94" s="2" t="s">
        <v>1280</v>
      </c>
    </row>
    <row r="95" spans="1:3">
      <c r="A95" s="2" t="s">
        <v>5897</v>
      </c>
      <c r="B95" s="2" t="s">
        <v>5898</v>
      </c>
      <c r="C95" s="2" t="s">
        <v>5899</v>
      </c>
    </row>
    <row r="96" spans="1:3">
      <c r="A96" s="2" t="s">
        <v>5900</v>
      </c>
      <c r="B96" s="2" t="s">
        <v>5901</v>
      </c>
      <c r="C96" s="2" t="s">
        <v>5902</v>
      </c>
    </row>
    <row r="97" spans="1:3">
      <c r="A97" s="24">
        <v>70</v>
      </c>
      <c r="B97" s="28" t="s">
        <v>5903</v>
      </c>
      <c r="C97" s="2" t="s">
        <v>5904</v>
      </c>
    </row>
    <row r="98" spans="1:3">
      <c r="A98" s="24">
        <v>10</v>
      </c>
      <c r="B98" s="25" t="s">
        <v>5905</v>
      </c>
      <c r="C98" s="2" t="s">
        <v>5904</v>
      </c>
    </row>
    <row r="99" spans="1:3">
      <c r="A99" s="24">
        <v>12</v>
      </c>
      <c r="B99" s="25" t="s">
        <v>5906</v>
      </c>
      <c r="C99" s="2" t="s">
        <v>5904</v>
      </c>
    </row>
    <row r="100" spans="1:3">
      <c r="A100" s="24">
        <v>15</v>
      </c>
      <c r="B100" s="2" t="s">
        <v>5907</v>
      </c>
      <c r="C100" s="2" t="s">
        <v>5904</v>
      </c>
    </row>
    <row r="101" spans="1:3">
      <c r="A101" s="24">
        <v>18</v>
      </c>
      <c r="B101" s="2" t="s">
        <v>5908</v>
      </c>
      <c r="C101" s="2" t="s">
        <v>5904</v>
      </c>
    </row>
    <row r="102" spans="1:3">
      <c r="A102" s="24">
        <v>20</v>
      </c>
      <c r="B102" s="2" t="s">
        <v>5909</v>
      </c>
      <c r="C102" s="2" t="s">
        <v>5904</v>
      </c>
    </row>
    <row r="103" spans="1:3">
      <c r="A103" s="2" t="s">
        <v>5910</v>
      </c>
      <c r="B103" s="2" t="s">
        <v>5911</v>
      </c>
      <c r="C103" s="2" t="s">
        <v>5904</v>
      </c>
    </row>
    <row r="104" spans="1:3">
      <c r="A104" s="2" t="s">
        <v>5912</v>
      </c>
      <c r="B104" s="2" t="s">
        <v>5913</v>
      </c>
      <c r="C104" s="2" t="s">
        <v>5904</v>
      </c>
    </row>
    <row r="105" spans="1:3">
      <c r="A105" s="2" t="s">
        <v>5914</v>
      </c>
      <c r="B105" s="2" t="s">
        <v>5915</v>
      </c>
      <c r="C105" s="2" t="s">
        <v>5904</v>
      </c>
    </row>
    <row r="106" spans="1:3">
      <c r="A106" s="4" t="s">
        <v>5916</v>
      </c>
      <c r="B106" s="2" t="s">
        <v>5917</v>
      </c>
      <c r="C106" s="2" t="s">
        <v>5904</v>
      </c>
    </row>
    <row r="107" spans="1:3">
      <c r="A107" s="29" t="s">
        <v>5918</v>
      </c>
      <c r="B107" s="2" t="s">
        <v>5919</v>
      </c>
      <c r="C107" s="30" t="s">
        <v>5920</v>
      </c>
    </row>
    <row r="108" spans="1:3">
      <c r="A108" s="4" t="s">
        <v>5921</v>
      </c>
      <c r="B108" s="2" t="s">
        <v>5922</v>
      </c>
      <c r="C108" s="30" t="s">
        <v>5920</v>
      </c>
    </row>
    <row r="109" spans="1:3">
      <c r="A109" s="2" t="s">
        <v>5923</v>
      </c>
      <c r="B109" s="2" t="s">
        <v>5924</v>
      </c>
      <c r="C109" s="30" t="s">
        <v>5920</v>
      </c>
    </row>
    <row r="110" spans="1:3">
      <c r="A110" s="2" t="s">
        <v>5925</v>
      </c>
      <c r="B110" s="2" t="s">
        <v>5926</v>
      </c>
      <c r="C110" s="30" t="s">
        <v>5920</v>
      </c>
    </row>
    <row r="111" spans="1:3">
      <c r="A111" s="2" t="s">
        <v>5927</v>
      </c>
      <c r="B111" s="2" t="s">
        <v>5928</v>
      </c>
      <c r="C111" s="2" t="s">
        <v>1280</v>
      </c>
    </row>
    <row r="112" spans="1:3">
      <c r="A112" s="2" t="s">
        <v>5929</v>
      </c>
      <c r="B112" s="2" t="s">
        <v>5930</v>
      </c>
      <c r="C112" s="2" t="s">
        <v>1280</v>
      </c>
    </row>
    <row r="113" spans="1:3">
      <c r="A113" s="2" t="s">
        <v>5931</v>
      </c>
      <c r="B113" s="2" t="s">
        <v>5932</v>
      </c>
      <c r="C113" s="2" t="s">
        <v>1280</v>
      </c>
    </row>
    <row r="114" spans="1:3">
      <c r="A114" s="2" t="s">
        <v>5933</v>
      </c>
      <c r="B114" s="2" t="s">
        <v>5934</v>
      </c>
      <c r="C114" s="2" t="s">
        <v>1280</v>
      </c>
    </row>
    <row r="115" spans="1:3">
      <c r="A115" s="2" t="s">
        <v>5935</v>
      </c>
      <c r="B115" s="2" t="s">
        <v>5936</v>
      </c>
      <c r="C115" s="2" t="s">
        <v>1280</v>
      </c>
    </row>
    <row r="116" spans="1:3">
      <c r="A116" s="2" t="s">
        <v>5937</v>
      </c>
      <c r="B116" s="2" t="s">
        <v>5938</v>
      </c>
      <c r="C116" s="2" t="s">
        <v>1280</v>
      </c>
    </row>
    <row r="117" spans="1:3">
      <c r="A117" s="2" t="s">
        <v>5939</v>
      </c>
      <c r="B117" s="2" t="s">
        <v>5940</v>
      </c>
      <c r="C117" s="2" t="s">
        <v>1280</v>
      </c>
    </row>
    <row r="118" spans="1:3">
      <c r="A118" s="2" t="s">
        <v>5941</v>
      </c>
      <c r="B118" s="2" t="s">
        <v>5942</v>
      </c>
      <c r="C118" s="2" t="s">
        <v>1280</v>
      </c>
    </row>
    <row r="119" spans="1:3">
      <c r="A119" s="2" t="s">
        <v>5943</v>
      </c>
      <c r="B119" s="2" t="s">
        <v>5944</v>
      </c>
      <c r="C119" s="2" t="s">
        <v>1280</v>
      </c>
    </row>
    <row r="120" spans="1:3">
      <c r="A120" s="2" t="s">
        <v>5945</v>
      </c>
      <c r="B120" s="2" t="s">
        <v>5946</v>
      </c>
      <c r="C120" s="2" t="s">
        <v>1280</v>
      </c>
    </row>
    <row r="121" spans="1:3">
      <c r="A121" s="2" t="s">
        <v>5947</v>
      </c>
      <c r="B121" s="2" t="s">
        <v>5948</v>
      </c>
      <c r="C121" s="2" t="s">
        <v>1280</v>
      </c>
    </row>
    <row r="122" spans="1:3">
      <c r="A122" s="2" t="s">
        <v>5949</v>
      </c>
      <c r="B122" s="28" t="s">
        <v>5950</v>
      </c>
      <c r="C122" s="2"/>
    </row>
    <row r="123" spans="1:3">
      <c r="A123" s="2" t="s">
        <v>5951</v>
      </c>
      <c r="B123" s="28" t="s">
        <v>5952</v>
      </c>
      <c r="C123" s="2" t="s">
        <v>5953</v>
      </c>
    </row>
    <row r="124" spans="1:3">
      <c r="A124" s="2" t="s">
        <v>5954</v>
      </c>
      <c r="B124" s="28" t="s">
        <v>5955</v>
      </c>
      <c r="C124" s="2"/>
    </row>
    <row r="125" spans="1:3">
      <c r="A125" s="2" t="s">
        <v>5956</v>
      </c>
      <c r="B125" s="28" t="s">
        <v>5957</v>
      </c>
      <c r="C125" s="2" t="s">
        <v>5904</v>
      </c>
    </row>
    <row r="126" spans="1:3">
      <c r="A126" s="2" t="s">
        <v>5958</v>
      </c>
      <c r="B126" s="28" t="s">
        <v>5959</v>
      </c>
      <c r="C126" s="2" t="s">
        <v>5904</v>
      </c>
    </row>
    <row r="127" spans="1:3">
      <c r="A127" s="2" t="s">
        <v>5960</v>
      </c>
      <c r="B127" s="28" t="s">
        <v>5961</v>
      </c>
      <c r="C127" s="2" t="s">
        <v>5904</v>
      </c>
    </row>
    <row r="128" spans="1:3">
      <c r="A128" s="2" t="s">
        <v>5962</v>
      </c>
      <c r="B128" s="28" t="s">
        <v>5963</v>
      </c>
      <c r="C128" s="2" t="s">
        <v>5904</v>
      </c>
    </row>
    <row r="129" spans="1:3">
      <c r="A129" s="2" t="s">
        <v>5964</v>
      </c>
      <c r="B129" s="28" t="s">
        <v>5965</v>
      </c>
      <c r="C129" s="2" t="s">
        <v>5904</v>
      </c>
    </row>
    <row r="130" spans="1:3">
      <c r="A130" s="2" t="s">
        <v>5966</v>
      </c>
      <c r="B130" s="28" t="s">
        <v>5967</v>
      </c>
      <c r="C130" s="2" t="s">
        <v>5904</v>
      </c>
    </row>
    <row r="131" spans="1:3">
      <c r="A131" s="2" t="s">
        <v>5968</v>
      </c>
      <c r="B131" s="28" t="s">
        <v>5969</v>
      </c>
      <c r="C131" s="2" t="s">
        <v>5904</v>
      </c>
    </row>
    <row r="132" spans="1:3">
      <c r="A132" s="31" t="s">
        <v>5970</v>
      </c>
      <c r="B132" s="28" t="s">
        <v>5971</v>
      </c>
      <c r="C132" s="2" t="s">
        <v>5972</v>
      </c>
    </row>
    <row r="133" spans="1:3">
      <c r="A133" s="31" t="s">
        <v>5973</v>
      </c>
      <c r="B133" s="28" t="s">
        <v>5974</v>
      </c>
      <c r="C133" s="2" t="s">
        <v>5972</v>
      </c>
    </row>
    <row r="134" spans="1:3">
      <c r="A134" s="31" t="s">
        <v>5975</v>
      </c>
      <c r="B134" s="28" t="s">
        <v>5976</v>
      </c>
      <c r="C134" s="2" t="s">
        <v>5972</v>
      </c>
    </row>
    <row r="135" spans="1:3">
      <c r="A135" s="31" t="s">
        <v>5977</v>
      </c>
      <c r="B135" s="28" t="s">
        <v>5978</v>
      </c>
      <c r="C135" s="2"/>
    </row>
    <row r="136" spans="1:3">
      <c r="A136" s="31" t="s">
        <v>5979</v>
      </c>
      <c r="B136" s="28" t="s">
        <v>5980</v>
      </c>
      <c r="C136" s="2" t="s">
        <v>1280</v>
      </c>
    </row>
    <row r="137" spans="1:3">
      <c r="A137" s="31" t="s">
        <v>5981</v>
      </c>
      <c r="B137" s="28" t="s">
        <v>5982</v>
      </c>
      <c r="C137" s="2" t="s">
        <v>1280</v>
      </c>
    </row>
    <row r="138" spans="1:3">
      <c r="A138" s="31" t="s">
        <v>5983</v>
      </c>
      <c r="B138" s="28" t="s">
        <v>5984</v>
      </c>
      <c r="C138" s="2" t="s">
        <v>1280</v>
      </c>
    </row>
    <row r="139" spans="1:3">
      <c r="A139" s="31" t="s">
        <v>5985</v>
      </c>
      <c r="B139" s="28" t="s">
        <v>5986</v>
      </c>
      <c r="C139" s="2" t="s">
        <v>1280</v>
      </c>
    </row>
    <row r="140" spans="1:3">
      <c r="A140" s="31" t="s">
        <v>5987</v>
      </c>
      <c r="B140" s="28" t="s">
        <v>5988</v>
      </c>
      <c r="C140" s="2" t="s">
        <v>1280</v>
      </c>
    </row>
    <row r="141" spans="1:3">
      <c r="A141" s="31" t="s">
        <v>5989</v>
      </c>
      <c r="B141" s="28" t="s">
        <v>5990</v>
      </c>
      <c r="C141" s="2" t="s">
        <v>1280</v>
      </c>
    </row>
    <row r="142" spans="1:3">
      <c r="A142" s="31" t="s">
        <v>5991</v>
      </c>
      <c r="B142" s="28" t="s">
        <v>5992</v>
      </c>
      <c r="C142" s="2" t="s">
        <v>1280</v>
      </c>
    </row>
    <row r="143" spans="1:3">
      <c r="A143" s="31" t="s">
        <v>5993</v>
      </c>
      <c r="B143" s="28" t="s">
        <v>5994</v>
      </c>
      <c r="C143" s="2" t="s">
        <v>1280</v>
      </c>
    </row>
    <row r="144" spans="1:3">
      <c r="A144" s="31" t="s">
        <v>5995</v>
      </c>
      <c r="B144" s="28" t="s">
        <v>5996</v>
      </c>
      <c r="C144" s="2" t="s">
        <v>1280</v>
      </c>
    </row>
    <row r="145" spans="1:3">
      <c r="A145" s="31" t="s">
        <v>5997</v>
      </c>
      <c r="B145" s="28" t="s">
        <v>5998</v>
      </c>
      <c r="C145" s="2" t="s">
        <v>1280</v>
      </c>
    </row>
    <row r="146" spans="1:3">
      <c r="A146" s="31" t="s">
        <v>5999</v>
      </c>
      <c r="B146" s="28" t="s">
        <v>6000</v>
      </c>
      <c r="C146" s="2" t="s">
        <v>1280</v>
      </c>
    </row>
    <row r="147" spans="1:3">
      <c r="A147" s="31" t="s">
        <v>6001</v>
      </c>
      <c r="B147" s="28" t="s">
        <v>6002</v>
      </c>
      <c r="C147" s="2" t="s">
        <v>1280</v>
      </c>
    </row>
    <row r="148" spans="1:3">
      <c r="A148" s="31" t="s">
        <v>6003</v>
      </c>
      <c r="B148" s="28" t="s">
        <v>6004</v>
      </c>
      <c r="C148" s="2" t="s">
        <v>1280</v>
      </c>
    </row>
    <row r="149" spans="1:3">
      <c r="A149" s="31" t="s">
        <v>6005</v>
      </c>
      <c r="B149" s="28" t="s">
        <v>6006</v>
      </c>
      <c r="C149" s="2" t="s">
        <v>1280</v>
      </c>
    </row>
    <row r="150" spans="1:3">
      <c r="A150" s="31" t="s">
        <v>6007</v>
      </c>
      <c r="B150" s="28" t="s">
        <v>6008</v>
      </c>
      <c r="C150" s="2" t="s">
        <v>1280</v>
      </c>
    </row>
    <row r="151" spans="1:3">
      <c r="A151" s="31" t="s">
        <v>6009</v>
      </c>
      <c r="B151" s="28" t="s">
        <v>6010</v>
      </c>
      <c r="C151" s="2" t="s">
        <v>1280</v>
      </c>
    </row>
    <row r="152" spans="1:3">
      <c r="A152" s="31" t="s">
        <v>6011</v>
      </c>
      <c r="B152" s="28" t="s">
        <v>6012</v>
      </c>
      <c r="C152" s="2" t="s">
        <v>1280</v>
      </c>
    </row>
    <row r="153" spans="1:3">
      <c r="A153" s="31" t="s">
        <v>6013</v>
      </c>
      <c r="B153" s="28" t="s">
        <v>6014</v>
      </c>
      <c r="C153" s="2" t="s">
        <v>1280</v>
      </c>
    </row>
    <row r="154" spans="1:3">
      <c r="A154" s="31" t="s">
        <v>6015</v>
      </c>
      <c r="B154" s="28" t="s">
        <v>6016</v>
      </c>
      <c r="C154" s="2" t="s">
        <v>1280</v>
      </c>
    </row>
    <row r="155" spans="1:3">
      <c r="A155" s="31" t="s">
        <v>6017</v>
      </c>
      <c r="B155" s="28" t="s">
        <v>6018</v>
      </c>
      <c r="C155" s="2" t="s">
        <v>1280</v>
      </c>
    </row>
    <row r="156" spans="1:3">
      <c r="A156" s="31" t="s">
        <v>6019</v>
      </c>
      <c r="B156" s="28" t="s">
        <v>6020</v>
      </c>
      <c r="C156" s="2" t="s">
        <v>1280</v>
      </c>
    </row>
    <row r="157" spans="1:3">
      <c r="A157" s="31" t="s">
        <v>6021</v>
      </c>
      <c r="B157" s="28" t="s">
        <v>6022</v>
      </c>
      <c r="C157" s="2" t="s">
        <v>1280</v>
      </c>
    </row>
    <row r="158" spans="1:3">
      <c r="A158" s="31" t="s">
        <v>6023</v>
      </c>
      <c r="B158" s="28" t="s">
        <v>6024</v>
      </c>
      <c r="C158" s="2" t="s">
        <v>1280</v>
      </c>
    </row>
    <row r="159" spans="1:3">
      <c r="A159" s="31" t="s">
        <v>6025</v>
      </c>
      <c r="B159" s="28" t="s">
        <v>6026</v>
      </c>
      <c r="C159" s="2" t="s">
        <v>1280</v>
      </c>
    </row>
    <row r="160" spans="1:3">
      <c r="A160" s="31" t="s">
        <v>3</v>
      </c>
      <c r="B160" s="28" t="s">
        <v>6027</v>
      </c>
      <c r="C160" s="2"/>
    </row>
    <row r="161" spans="1:3">
      <c r="A161" s="31" t="s">
        <v>5597</v>
      </c>
      <c r="B161" s="28" t="s">
        <v>6028</v>
      </c>
      <c r="C161" s="2"/>
    </row>
    <row r="162" spans="1:3">
      <c r="A162" s="31" t="s">
        <v>6029</v>
      </c>
      <c r="B162" s="28" t="s">
        <v>6030</v>
      </c>
      <c r="C162" s="2"/>
    </row>
    <row r="163" spans="1:3">
      <c r="A163" s="31" t="s">
        <v>6031</v>
      </c>
      <c r="B163" s="28" t="s">
        <v>6032</v>
      </c>
      <c r="C163" s="2"/>
    </row>
    <row r="164" spans="1:3">
      <c r="A164" s="31" t="s">
        <v>6033</v>
      </c>
      <c r="B164" s="28" t="s">
        <v>6034</v>
      </c>
      <c r="C164" s="2"/>
    </row>
    <row r="165" spans="1:3">
      <c r="A165" s="31" t="s">
        <v>6035</v>
      </c>
      <c r="B165" s="28" t="s">
        <v>6036</v>
      </c>
      <c r="C165" s="2"/>
    </row>
    <row r="166" spans="1:3">
      <c r="A166" s="31" t="s">
        <v>6037</v>
      </c>
      <c r="B166" s="28" t="s">
        <v>6038</v>
      </c>
      <c r="C166" s="2"/>
    </row>
    <row r="167" spans="1:3">
      <c r="A167" s="31" t="s">
        <v>6039</v>
      </c>
      <c r="B167" s="28" t="s">
        <v>6040</v>
      </c>
      <c r="C167" s="2"/>
    </row>
    <row r="168" spans="1:3">
      <c r="A168" s="31" t="s">
        <v>6041</v>
      </c>
      <c r="B168" s="28" t="s">
        <v>6042</v>
      </c>
      <c r="C168" s="2"/>
    </row>
    <row r="169" spans="1:3">
      <c r="A169" s="31" t="s">
        <v>6043</v>
      </c>
      <c r="B169" s="28" t="s">
        <v>6044</v>
      </c>
      <c r="C169" s="2"/>
    </row>
    <row r="170" spans="1:3">
      <c r="A170" s="31" t="s">
        <v>6045</v>
      </c>
      <c r="B170" s="31" t="s">
        <v>6046</v>
      </c>
      <c r="C170" s="31"/>
    </row>
    <row r="171" spans="1:3">
      <c r="A171" s="31" t="s">
        <v>6047</v>
      </c>
      <c r="B171" s="31" t="s">
        <v>6048</v>
      </c>
      <c r="C171" s="31"/>
    </row>
    <row r="172" spans="1:3">
      <c r="A172" s="31" t="s">
        <v>6049</v>
      </c>
      <c r="B172" s="31" t="s">
        <v>6050</v>
      </c>
      <c r="C172" s="31"/>
    </row>
    <row r="173" spans="1:3">
      <c r="A173" s="28" t="s">
        <v>6051</v>
      </c>
      <c r="B173" s="28" t="s">
        <v>6052</v>
      </c>
      <c r="C173" s="28"/>
    </row>
    <row r="174" spans="1:3">
      <c r="A174" s="28" t="s">
        <v>6053</v>
      </c>
      <c r="B174" s="28" t="s">
        <v>6054</v>
      </c>
      <c r="C174" s="28"/>
    </row>
    <row r="175" spans="1:3">
      <c r="A175" s="28" t="s">
        <v>6055</v>
      </c>
      <c r="B175" s="28" t="s">
        <v>6056</v>
      </c>
      <c r="C175" s="28"/>
    </row>
    <row r="176" spans="1:3">
      <c r="A176" s="28" t="s">
        <v>6057</v>
      </c>
      <c r="B176" s="28" t="s">
        <v>6058</v>
      </c>
      <c r="C176" s="28"/>
    </row>
    <row r="177" spans="1:3">
      <c r="A177" s="28" t="s">
        <v>6059</v>
      </c>
      <c r="B177" s="28" t="s">
        <v>6060</v>
      </c>
      <c r="C177" s="28"/>
    </row>
    <row r="178" spans="1:3">
      <c r="A178" s="28" t="s">
        <v>5649</v>
      </c>
      <c r="B178" s="28" t="s">
        <v>6061</v>
      </c>
      <c r="C178" s="28"/>
    </row>
    <row r="179" spans="1:3">
      <c r="A179" s="28" t="s">
        <v>6062</v>
      </c>
      <c r="B179" s="28" t="s">
        <v>6063</v>
      </c>
      <c r="C179" s="28"/>
    </row>
    <row r="180" spans="1:3">
      <c r="A180" s="28" t="s">
        <v>5668</v>
      </c>
      <c r="B180" s="28" t="s">
        <v>5669</v>
      </c>
      <c r="C180" s="28"/>
    </row>
    <row r="181" spans="1:3">
      <c r="A181" s="28" t="s">
        <v>6064</v>
      </c>
      <c r="B181" s="28" t="s">
        <v>6065</v>
      </c>
      <c r="C181" s="28"/>
    </row>
    <row r="182" spans="1:3">
      <c r="A182" s="28" t="s">
        <v>6066</v>
      </c>
      <c r="B182" s="28" t="s">
        <v>6067</v>
      </c>
      <c r="C182" s="28"/>
    </row>
    <row r="183" spans="1:3">
      <c r="A183" s="28" t="s">
        <v>6068</v>
      </c>
      <c r="B183" s="28" t="s">
        <v>6069</v>
      </c>
      <c r="C183" s="28"/>
    </row>
    <row r="184" spans="1:3">
      <c r="A184" s="28" t="s">
        <v>6070</v>
      </c>
      <c r="B184" s="28" t="s">
        <v>6071</v>
      </c>
      <c r="C184" s="28"/>
    </row>
    <row r="185" spans="1:3">
      <c r="A185" s="28" t="s">
        <v>6072</v>
      </c>
      <c r="B185" s="28" t="s">
        <v>6073</v>
      </c>
      <c r="C185" s="28"/>
    </row>
    <row r="186" spans="1:3">
      <c r="A186" s="28" t="s">
        <v>6074</v>
      </c>
      <c r="B186" s="28" t="s">
        <v>6075</v>
      </c>
      <c r="C186" s="28" t="s">
        <v>5788</v>
      </c>
    </row>
    <row r="187" spans="1:3">
      <c r="A187" s="28" t="s">
        <v>6076</v>
      </c>
      <c r="B187" s="28" t="s">
        <v>6077</v>
      </c>
      <c r="C187" s="28" t="s">
        <v>5788</v>
      </c>
    </row>
    <row r="188" spans="1:3">
      <c r="A188" s="28" t="s">
        <v>6078</v>
      </c>
      <c r="B188" s="28" t="s">
        <v>6079</v>
      </c>
      <c r="C188" s="28" t="s">
        <v>5788</v>
      </c>
    </row>
    <row r="189" spans="1:3">
      <c r="A189" s="28" t="s">
        <v>6080</v>
      </c>
      <c r="B189" s="28" t="s">
        <v>6081</v>
      </c>
      <c r="C189" s="28" t="s">
        <v>5788</v>
      </c>
    </row>
    <row r="190" spans="1:3">
      <c r="A190" s="28" t="s">
        <v>5581</v>
      </c>
      <c r="B190" s="28" t="s">
        <v>6082</v>
      </c>
      <c r="C190" s="28" t="s">
        <v>5788</v>
      </c>
    </row>
    <row r="191" spans="1:3">
      <c r="A191" s="28" t="s">
        <v>6083</v>
      </c>
      <c r="B191" s="28" t="s">
        <v>6084</v>
      </c>
      <c r="C191" s="28" t="s">
        <v>5788</v>
      </c>
    </row>
    <row r="192" spans="1:3">
      <c r="A192" s="28" t="s">
        <v>6085</v>
      </c>
      <c r="B192" s="28" t="s">
        <v>6086</v>
      </c>
      <c r="C192" s="28"/>
    </row>
    <row r="193" spans="1:4">
      <c r="A193" s="28" t="s">
        <v>6087</v>
      </c>
      <c r="B193" s="28" t="s">
        <v>6088</v>
      </c>
      <c r="C193" s="28"/>
    </row>
    <row r="194" spans="1:4">
      <c r="A194" s="28" t="s">
        <v>6089</v>
      </c>
      <c r="B194" s="28" t="s">
        <v>6090</v>
      </c>
      <c r="C194" s="28"/>
    </row>
    <row r="195" spans="1:4">
      <c r="A195" s="28" t="s">
        <v>6091</v>
      </c>
      <c r="B195" s="28" t="s">
        <v>6092</v>
      </c>
      <c r="C195" s="28"/>
    </row>
    <row r="196" spans="1:4">
      <c r="A196" s="28" t="s">
        <v>6093</v>
      </c>
      <c r="B196" s="28" t="s">
        <v>6094</v>
      </c>
      <c r="C196" s="28" t="s">
        <v>5904</v>
      </c>
    </row>
    <row r="197" spans="1:4">
      <c r="A197" s="28" t="s">
        <v>6095</v>
      </c>
      <c r="B197" s="28" t="s">
        <v>6096</v>
      </c>
      <c r="C197" s="28" t="s">
        <v>5904</v>
      </c>
    </row>
    <row r="198" spans="1:4">
      <c r="A198" s="28" t="s">
        <v>5616</v>
      </c>
      <c r="B198" s="28" t="s">
        <v>6097</v>
      </c>
      <c r="C198" s="28" t="s">
        <v>5904</v>
      </c>
    </row>
    <row r="199" spans="1:4">
      <c r="A199" s="28" t="s">
        <v>6098</v>
      </c>
      <c r="B199" s="28" t="s">
        <v>6099</v>
      </c>
      <c r="C199" s="28" t="s">
        <v>5904</v>
      </c>
    </row>
    <row r="200" spans="1:4">
      <c r="A200" s="28" t="s">
        <v>6100</v>
      </c>
      <c r="B200" s="28" t="s">
        <v>6101</v>
      </c>
      <c r="C200" s="28" t="s">
        <v>5904</v>
      </c>
    </row>
    <row r="201" spans="1:4">
      <c r="A201" s="28" t="s">
        <v>6102</v>
      </c>
      <c r="B201" s="28" t="s">
        <v>6103</v>
      </c>
      <c r="C201" s="28" t="s">
        <v>5904</v>
      </c>
    </row>
    <row r="202" spans="1:4">
      <c r="A202" s="28" t="s">
        <v>5661</v>
      </c>
      <c r="B202" s="28" t="s">
        <v>6104</v>
      </c>
      <c r="C202" s="28"/>
    </row>
    <row r="203" spans="1:4">
      <c r="A203" s="28" t="s">
        <v>6105</v>
      </c>
      <c r="B203" s="28" t="s">
        <v>6106</v>
      </c>
      <c r="C203" s="28"/>
    </row>
    <row r="204" spans="1:4">
      <c r="A204" s="28" t="s">
        <v>6107</v>
      </c>
      <c r="B204" s="28" t="s">
        <v>6108</v>
      </c>
      <c r="C204" s="28"/>
      <c r="D204" s="87"/>
    </row>
    <row r="205" spans="1:4">
      <c r="A205" s="28" t="s">
        <v>6109</v>
      </c>
      <c r="B205" s="28" t="s">
        <v>6110</v>
      </c>
      <c r="C205" s="28"/>
      <c r="D205" s="87"/>
    </row>
    <row r="206" spans="1:4">
      <c r="A206" s="28" t="s">
        <v>6111</v>
      </c>
      <c r="B206" s="28" t="s">
        <v>6112</v>
      </c>
      <c r="C206" s="28"/>
    </row>
    <row r="207" spans="1:4">
      <c r="A207" s="28" t="s">
        <v>6113</v>
      </c>
      <c r="B207" s="28" t="s">
        <v>6114</v>
      </c>
      <c r="C207" s="28"/>
    </row>
    <row r="208" spans="1:4">
      <c r="A208" s="28" t="s">
        <v>6115</v>
      </c>
      <c r="B208" s="28" t="s">
        <v>6116</v>
      </c>
      <c r="C208" s="28"/>
    </row>
    <row r="209" spans="1:4">
      <c r="A209" s="28" t="s">
        <v>6117</v>
      </c>
      <c r="B209" s="28" t="s">
        <v>6118</v>
      </c>
      <c r="C209" s="28"/>
      <c r="D209" s="95"/>
    </row>
    <row r="210" spans="1:4">
      <c r="A210" s="28" t="s">
        <v>11</v>
      </c>
      <c r="B210" s="28" t="s">
        <v>6119</v>
      </c>
      <c r="C210" s="28"/>
      <c r="D210" s="95"/>
    </row>
    <row r="211" spans="1:4">
      <c r="A211" s="28" t="s">
        <v>5716</v>
      </c>
      <c r="B211" s="28" t="s">
        <v>6120</v>
      </c>
      <c r="C211" s="28"/>
      <c r="D211" s="95"/>
    </row>
    <row r="212" spans="1:4">
      <c r="A212" s="28" t="s">
        <v>6121</v>
      </c>
      <c r="B212" s="28" t="s">
        <v>6122</v>
      </c>
      <c r="C212" s="28"/>
    </row>
    <row r="213" spans="1:4">
      <c r="A213" s="28" t="s">
        <v>14</v>
      </c>
      <c r="B213" s="28" t="s">
        <v>6123</v>
      </c>
      <c r="C213" s="28"/>
    </row>
    <row r="214" spans="1:4">
      <c r="A214" s="28" t="s">
        <v>6124</v>
      </c>
      <c r="B214" s="28" t="s">
        <v>6125</v>
      </c>
      <c r="C214" s="28"/>
    </row>
    <row r="215" spans="1:4">
      <c r="A215" s="28" t="s">
        <v>6126</v>
      </c>
      <c r="B215" s="28" t="s">
        <v>6127</v>
      </c>
      <c r="C215" s="28"/>
    </row>
    <row r="216" spans="1:4">
      <c r="A216" s="28" t="s">
        <v>5740</v>
      </c>
      <c r="B216" s="28" t="s">
        <v>6128</v>
      </c>
      <c r="C216" s="28"/>
    </row>
    <row r="217" spans="1:4">
      <c r="A217" s="28" t="s">
        <v>6129</v>
      </c>
      <c r="B217" s="28" t="s">
        <v>6130</v>
      </c>
      <c r="C217" s="28"/>
    </row>
    <row r="218" spans="1:4">
      <c r="A218" s="28" t="s">
        <v>6131</v>
      </c>
      <c r="B218" s="28" t="s">
        <v>6132</v>
      </c>
      <c r="C218" s="28"/>
    </row>
    <row r="219" spans="1:4">
      <c r="A219" s="28" t="s">
        <v>6133</v>
      </c>
      <c r="B219" s="28" t="s">
        <v>6134</v>
      </c>
      <c r="C219" s="28"/>
    </row>
    <row r="220" spans="1:4">
      <c r="A220" s="28" t="s">
        <v>6135</v>
      </c>
      <c r="B220" s="28" t="s">
        <v>6136</v>
      </c>
      <c r="C220" s="28"/>
    </row>
    <row r="221" spans="1:4">
      <c r="A221" s="28" t="s">
        <v>6137</v>
      </c>
      <c r="B221" s="28" t="s">
        <v>6138</v>
      </c>
      <c r="C221" s="28"/>
    </row>
    <row r="222" spans="1:4">
      <c r="A222" s="28" t="s">
        <v>6139</v>
      </c>
      <c r="B222" s="28" t="s">
        <v>6140</v>
      </c>
      <c r="C222" s="28"/>
    </row>
    <row r="223" spans="1:4">
      <c r="A223" s="28" t="s">
        <v>6141</v>
      </c>
      <c r="B223" s="28" t="s">
        <v>6142</v>
      </c>
      <c r="C223" s="28"/>
    </row>
    <row r="224" spans="1:4">
      <c r="A224" s="28" t="s">
        <v>5706</v>
      </c>
      <c r="B224" s="28" t="s">
        <v>6143</v>
      </c>
      <c r="C224" s="28"/>
    </row>
    <row r="225" spans="1:3">
      <c r="A225" s="28" t="s">
        <v>5710</v>
      </c>
      <c r="B225" s="28" t="s">
        <v>6144</v>
      </c>
      <c r="C225" s="28"/>
    </row>
    <row r="226" spans="1:3">
      <c r="A226" s="28" t="s">
        <v>6145</v>
      </c>
      <c r="B226" s="28" t="s">
        <v>6146</v>
      </c>
      <c r="C226" s="28"/>
    </row>
    <row r="227" spans="1:3">
      <c r="A227" s="28" t="s">
        <v>6147</v>
      </c>
      <c r="B227" s="28" t="s">
        <v>6148</v>
      </c>
      <c r="C227" s="28"/>
    </row>
    <row r="228" spans="1:3">
      <c r="A228" s="28" t="s">
        <v>6149</v>
      </c>
      <c r="B228" s="28" t="s">
        <v>6150</v>
      </c>
      <c r="C228" s="28"/>
    </row>
    <row r="229" spans="1:3">
      <c r="A229" s="28" t="s">
        <v>6151</v>
      </c>
      <c r="B229" s="28" t="s">
        <v>6152</v>
      </c>
      <c r="C229" s="28"/>
    </row>
    <row r="230" spans="1:3">
      <c r="A230" s="28" t="s">
        <v>6153</v>
      </c>
      <c r="B230" s="28" t="s">
        <v>6154</v>
      </c>
      <c r="C230" s="28"/>
    </row>
    <row r="231" spans="1:3">
      <c r="A231" s="28" t="s">
        <v>6155</v>
      </c>
      <c r="B231" s="28" t="s">
        <v>6156</v>
      </c>
      <c r="C231" s="28"/>
    </row>
    <row r="232" spans="1:3">
      <c r="A232" s="28" t="s">
        <v>6157</v>
      </c>
      <c r="B232" s="28" t="s">
        <v>6158</v>
      </c>
      <c r="C232" s="28"/>
    </row>
    <row r="233" spans="1:3">
      <c r="A233" s="28" t="s">
        <v>6159</v>
      </c>
      <c r="B233" s="28" t="s">
        <v>6160</v>
      </c>
      <c r="C233" s="28"/>
    </row>
    <row r="234" spans="1:3">
      <c r="A234" s="28" t="s">
        <v>5704</v>
      </c>
      <c r="B234" s="28" t="s">
        <v>6161</v>
      </c>
      <c r="C234" s="28"/>
    </row>
    <row r="235" spans="1:3">
      <c r="A235" s="28" t="s">
        <v>6162</v>
      </c>
      <c r="B235" s="28" t="s">
        <v>6163</v>
      </c>
      <c r="C235" s="28"/>
    </row>
    <row r="236" spans="1:3">
      <c r="A236" s="28" t="s">
        <v>6164</v>
      </c>
      <c r="B236" s="28" t="s">
        <v>6165</v>
      </c>
      <c r="C236" s="28"/>
    </row>
    <row r="237" spans="1:3">
      <c r="A237" s="28" t="s">
        <v>5708</v>
      </c>
      <c r="B237" s="28" t="s">
        <v>6166</v>
      </c>
      <c r="C237" s="28"/>
    </row>
    <row r="238" spans="1:3">
      <c r="A238" s="28" t="s">
        <v>6167</v>
      </c>
      <c r="B238" s="28" t="s">
        <v>6168</v>
      </c>
      <c r="C238" s="28"/>
    </row>
    <row r="239" spans="1:3" ht="15">
      <c r="A239" s="28" t="s">
        <v>6169</v>
      </c>
      <c r="B239" s="28" t="s">
        <v>6170</v>
      </c>
      <c r="C239" s="28"/>
    </row>
    <row r="240" spans="1:3" ht="15">
      <c r="A240" s="28" t="s">
        <v>6171</v>
      </c>
      <c r="B240" s="28" t="s">
        <v>6172</v>
      </c>
      <c r="C240" s="28"/>
    </row>
    <row r="241" spans="1:3">
      <c r="A241" s="28" t="s">
        <v>6173</v>
      </c>
      <c r="B241" s="28" t="s">
        <v>6174</v>
      </c>
      <c r="C241" s="28"/>
    </row>
    <row r="242" spans="1:3">
      <c r="A242" s="28" t="s">
        <v>6175</v>
      </c>
      <c r="B242" s="28" t="s">
        <v>6176</v>
      </c>
      <c r="C242" s="28"/>
    </row>
    <row r="243" spans="1:3">
      <c r="A243" s="28" t="s">
        <v>6177</v>
      </c>
      <c r="B243" s="28" t="s">
        <v>6178</v>
      </c>
      <c r="C243" s="28"/>
    </row>
    <row r="244" spans="1:3">
      <c r="A244" s="28" t="s">
        <v>6179</v>
      </c>
      <c r="B244" s="28" t="s">
        <v>6180</v>
      </c>
      <c r="C244" s="28"/>
    </row>
    <row r="245" spans="1:3">
      <c r="A245" s="28" t="s">
        <v>6181</v>
      </c>
      <c r="B245" s="28" t="s">
        <v>6182</v>
      </c>
      <c r="C245" s="28"/>
    </row>
    <row r="246" spans="1:3">
      <c r="A246" s="28" t="s">
        <v>6183</v>
      </c>
      <c r="B246" s="28" t="s">
        <v>6184</v>
      </c>
      <c r="C246" s="28"/>
    </row>
    <row r="247" spans="1:3">
      <c r="A247" s="28" t="s">
        <v>6185</v>
      </c>
      <c r="B247" s="28" t="s">
        <v>6186</v>
      </c>
      <c r="C247" s="28"/>
    </row>
    <row r="248" spans="1:3">
      <c r="A248" s="28" t="s">
        <v>6187</v>
      </c>
      <c r="B248" s="28" t="s">
        <v>1855</v>
      </c>
      <c r="C248" s="28"/>
    </row>
    <row r="249" spans="1:3">
      <c r="A249" s="28" t="s">
        <v>6188</v>
      </c>
      <c r="B249" s="28" t="s">
        <v>6189</v>
      </c>
      <c r="C249" s="28" t="s">
        <v>5788</v>
      </c>
    </row>
    <row r="250" spans="1:3">
      <c r="A250" s="28" t="s">
        <v>6190</v>
      </c>
      <c r="B250" s="28" t="s">
        <v>6191</v>
      </c>
      <c r="C250" s="28" t="s">
        <v>5788</v>
      </c>
    </row>
    <row r="251" spans="1:3">
      <c r="A251" s="28" t="s">
        <v>5670</v>
      </c>
      <c r="B251" s="28" t="s">
        <v>6192</v>
      </c>
      <c r="C251" s="28" t="s">
        <v>5788</v>
      </c>
    </row>
    <row r="252" spans="1:3">
      <c r="A252" s="28" t="s">
        <v>6193</v>
      </c>
      <c r="B252" s="28" t="s">
        <v>6194</v>
      </c>
      <c r="C252" s="28"/>
    </row>
    <row r="253" spans="1:3">
      <c r="A253" s="28" t="s">
        <v>6195</v>
      </c>
      <c r="B253" s="28" t="s">
        <v>6196</v>
      </c>
      <c r="C253" s="28"/>
    </row>
    <row r="254" spans="1:3">
      <c r="A254" s="28" t="s">
        <v>6197</v>
      </c>
      <c r="B254" s="28" t="s">
        <v>6198</v>
      </c>
      <c r="C254" s="28"/>
    </row>
    <row r="255" spans="1:3">
      <c r="A255" s="28" t="s">
        <v>6199</v>
      </c>
      <c r="B255" s="28" t="s">
        <v>6200</v>
      </c>
      <c r="C255" s="28"/>
    </row>
    <row r="256" spans="1:3">
      <c r="A256" s="28" t="s">
        <v>6201</v>
      </c>
      <c r="B256" s="28" t="s">
        <v>6202</v>
      </c>
      <c r="C256" s="28"/>
    </row>
    <row r="257" spans="1:3">
      <c r="A257" s="28" t="s">
        <v>5692</v>
      </c>
      <c r="B257" s="28" t="s">
        <v>6203</v>
      </c>
      <c r="C257" s="28" t="s">
        <v>5788</v>
      </c>
    </row>
    <row r="258" spans="1:3">
      <c r="A258" s="28" t="s">
        <v>6204</v>
      </c>
      <c r="B258" s="28" t="s">
        <v>6205</v>
      </c>
      <c r="C258" s="28"/>
    </row>
    <row r="259" spans="1:3">
      <c r="A259" s="28" t="s">
        <v>6206</v>
      </c>
      <c r="B259" s="28" t="s">
        <v>6207</v>
      </c>
      <c r="C259" s="28"/>
    </row>
    <row r="260" spans="1:3">
      <c r="A260" s="28" t="s">
        <v>6208</v>
      </c>
      <c r="B260" s="28" t="s">
        <v>6209</v>
      </c>
      <c r="C260" s="28"/>
    </row>
    <row r="261" spans="1:3">
      <c r="A261" s="28" t="s">
        <v>6210</v>
      </c>
      <c r="B261" s="28" t="s">
        <v>6211</v>
      </c>
      <c r="C261" s="28"/>
    </row>
    <row r="262" spans="1:3">
      <c r="A262" s="28" t="s">
        <v>6212</v>
      </c>
      <c r="B262" s="28" t="s">
        <v>6213</v>
      </c>
      <c r="C262" s="28"/>
    </row>
    <row r="263" spans="1:3">
      <c r="A263" s="28" t="s">
        <v>5651</v>
      </c>
      <c r="B263" s="28" t="s">
        <v>6214</v>
      </c>
      <c r="C263" s="28" t="s">
        <v>5788</v>
      </c>
    </row>
    <row r="264" spans="1:3">
      <c r="A264" s="28" t="s">
        <v>6215</v>
      </c>
      <c r="B264" s="28" t="s">
        <v>6216</v>
      </c>
      <c r="C264" s="28" t="s">
        <v>5788</v>
      </c>
    </row>
    <row r="265" spans="1:3">
      <c r="A265" s="28" t="s">
        <v>6217</v>
      </c>
      <c r="B265" s="28" t="s">
        <v>6218</v>
      </c>
      <c r="C265" s="28"/>
    </row>
    <row r="266" spans="1:3">
      <c r="A266" s="28" t="s">
        <v>5635</v>
      </c>
      <c r="B266" s="28" t="s">
        <v>6219</v>
      </c>
      <c r="C266" s="28" t="s">
        <v>5788</v>
      </c>
    </row>
    <row r="267" spans="1:3">
      <c r="A267" s="28" t="s">
        <v>6220</v>
      </c>
      <c r="B267" s="28" t="s">
        <v>6221</v>
      </c>
      <c r="C267" s="28"/>
    </row>
    <row r="268" spans="1:3">
      <c r="A268" s="28" t="s">
        <v>5631</v>
      </c>
      <c r="B268" s="28" t="s">
        <v>6222</v>
      </c>
      <c r="C268" s="28" t="s">
        <v>5788</v>
      </c>
    </row>
    <row r="269" spans="1:3">
      <c r="A269" s="28" t="s">
        <v>6223</v>
      </c>
      <c r="B269" s="28" t="s">
        <v>6224</v>
      </c>
      <c r="C269" s="28"/>
    </row>
    <row r="270" spans="1:3">
      <c r="A270" s="28" t="s">
        <v>5575</v>
      </c>
      <c r="B270" s="28" t="s">
        <v>6225</v>
      </c>
      <c r="C270" s="28"/>
    </row>
    <row r="271" spans="1:3">
      <c r="A271" s="28" t="s">
        <v>5698</v>
      </c>
      <c r="B271" s="28" t="s">
        <v>6226</v>
      </c>
      <c r="C271" s="28"/>
    </row>
    <row r="272" spans="1:3">
      <c r="A272" s="28" t="s">
        <v>6227</v>
      </c>
      <c r="B272" s="28" t="s">
        <v>6228</v>
      </c>
      <c r="C272" s="28"/>
    </row>
    <row r="273" spans="1:3">
      <c r="A273" s="28" t="s">
        <v>6229</v>
      </c>
      <c r="B273" s="28" t="s">
        <v>6230</v>
      </c>
      <c r="C273" s="28"/>
    </row>
    <row r="274" spans="1:3">
      <c r="A274" s="28" t="s">
        <v>6231</v>
      </c>
      <c r="B274" s="28" t="s">
        <v>6232</v>
      </c>
      <c r="C274" s="28"/>
    </row>
    <row r="275" spans="1:3">
      <c r="A275" s="28" t="s">
        <v>6233</v>
      </c>
      <c r="B275" s="28" t="s">
        <v>6234</v>
      </c>
      <c r="C275" s="28"/>
    </row>
    <row r="276" spans="1:3">
      <c r="A276" s="28" t="s">
        <v>6235</v>
      </c>
      <c r="B276" s="28" t="s">
        <v>6236</v>
      </c>
      <c r="C276" s="28"/>
    </row>
    <row r="277" spans="1:3">
      <c r="A277" s="28" t="s">
        <v>6237</v>
      </c>
      <c r="B277" s="28" t="s">
        <v>6238</v>
      </c>
      <c r="C277" s="28"/>
    </row>
    <row r="278" spans="1:3">
      <c r="A278" s="28" t="s">
        <v>6239</v>
      </c>
      <c r="B278" s="28" t="s">
        <v>6240</v>
      </c>
      <c r="C278" s="28"/>
    </row>
    <row r="279" spans="1:3">
      <c r="A279" s="28" t="s">
        <v>6241</v>
      </c>
      <c r="B279" s="28" t="s">
        <v>6242</v>
      </c>
      <c r="C279" s="28"/>
    </row>
    <row r="280" spans="1:3">
      <c r="A280" s="28" t="s">
        <v>6243</v>
      </c>
      <c r="B280" s="28" t="s">
        <v>6244</v>
      </c>
      <c r="C280" s="28"/>
    </row>
    <row r="281" spans="1:3">
      <c r="A281" s="28" t="s">
        <v>6245</v>
      </c>
      <c r="B281" s="28" t="s">
        <v>6246</v>
      </c>
      <c r="C281" s="28"/>
    </row>
    <row r="282" spans="1:3">
      <c r="A282" s="28" t="s">
        <v>6247</v>
      </c>
      <c r="B282" s="28" t="s">
        <v>6248</v>
      </c>
      <c r="C282" s="28"/>
    </row>
    <row r="283" spans="1:3">
      <c r="A283" s="28" t="s">
        <v>5736</v>
      </c>
      <c r="B283" s="28" t="s">
        <v>6249</v>
      </c>
      <c r="C283" s="28"/>
    </row>
    <row r="284" spans="1:3">
      <c r="A284" s="28" t="s">
        <v>6250</v>
      </c>
      <c r="B284" s="28" t="s">
        <v>6251</v>
      </c>
      <c r="C284" s="28"/>
    </row>
    <row r="285" spans="1:3">
      <c r="A285" s="28" t="s">
        <v>6252</v>
      </c>
      <c r="B285" s="28" t="s">
        <v>6253</v>
      </c>
      <c r="C285" s="28"/>
    </row>
    <row r="286" spans="1:3">
      <c r="A286" s="28" t="s">
        <v>6254</v>
      </c>
      <c r="B286" s="28" t="s">
        <v>6255</v>
      </c>
      <c r="C286" s="28"/>
    </row>
    <row r="287" spans="1:3">
      <c r="A287" s="28" t="s">
        <v>27394</v>
      </c>
      <c r="B287" s="28" t="s">
        <v>27395</v>
      </c>
      <c r="C287" s="28" t="s">
        <v>5904</v>
      </c>
    </row>
    <row r="288" spans="1:3">
      <c r="A288" s="28" t="s">
        <v>27446</v>
      </c>
      <c r="B288" s="28" t="s">
        <v>27447</v>
      </c>
      <c r="C288" s="28" t="s">
        <v>5904</v>
      </c>
    </row>
    <row r="289" spans="1:3">
      <c r="A289" s="28" t="s">
        <v>27528</v>
      </c>
      <c r="B289" s="28" t="s">
        <v>27529</v>
      </c>
      <c r="C289" s="28" t="s">
        <v>5788</v>
      </c>
    </row>
    <row r="290" spans="1:3">
      <c r="A290" s="28" t="s">
        <v>27530</v>
      </c>
      <c r="B290" s="28" t="s">
        <v>27531</v>
      </c>
      <c r="C290" s="28"/>
    </row>
    <row r="291" spans="1:3">
      <c r="A291" s="28" t="s">
        <v>5720</v>
      </c>
      <c r="B291" s="28" t="s">
        <v>27532</v>
      </c>
      <c r="C291" s="28"/>
    </row>
    <row r="292" spans="1:3">
      <c r="A292" s="28" t="s">
        <v>6324</v>
      </c>
      <c r="B292" s="28" t="s">
        <v>27569</v>
      </c>
      <c r="C292" s="28"/>
    </row>
    <row r="293" spans="1:3">
      <c r="A293" s="28" t="s">
        <v>27889</v>
      </c>
      <c r="B293" s="28" t="s">
        <v>27890</v>
      </c>
      <c r="C293" s="28"/>
    </row>
    <row r="294" spans="1:3">
      <c r="A294" s="28" t="s">
        <v>28363</v>
      </c>
      <c r="B294" s="28" t="s">
        <v>28364</v>
      </c>
      <c r="C294" s="28"/>
    </row>
    <row r="295" spans="1:3">
      <c r="A295" s="28" t="s">
        <v>6337</v>
      </c>
      <c r="B295" s="28" t="s">
        <v>28365</v>
      </c>
      <c r="C295" s="28"/>
    </row>
    <row r="296" spans="1:3">
      <c r="A296" s="28" t="s">
        <v>28366</v>
      </c>
      <c r="B296" s="28" t="s">
        <v>28367</v>
      </c>
      <c r="C296" s="28"/>
    </row>
    <row r="297" spans="1:3">
      <c r="A297" s="28" t="s">
        <v>5612</v>
      </c>
      <c r="B297" s="28" t="s">
        <v>28385</v>
      </c>
      <c r="C297" s="28"/>
    </row>
    <row r="298" spans="1:3">
      <c r="A298" s="28" t="s">
        <v>28912</v>
      </c>
      <c r="B298" s="28" t="s">
        <v>28913</v>
      </c>
      <c r="C298" s="28"/>
    </row>
    <row r="299" spans="1:3">
      <c r="A299" s="28" t="s">
        <v>28914</v>
      </c>
      <c r="B299" s="28" t="s">
        <v>28915</v>
      </c>
      <c r="C299" s="28"/>
    </row>
    <row r="300" spans="1:3">
      <c r="A300" s="28" t="s">
        <v>28940</v>
      </c>
      <c r="B300" s="28" t="s">
        <v>28941</v>
      </c>
      <c r="C300" s="28"/>
    </row>
    <row r="301" spans="1:3">
      <c r="A301" s="28" t="s">
        <v>28942</v>
      </c>
      <c r="B301" s="28" t="s">
        <v>28943</v>
      </c>
      <c r="C301" s="28"/>
    </row>
    <row r="302" spans="1:3">
      <c r="A302" s="28" t="s">
        <v>28944</v>
      </c>
      <c r="B302" s="28" t="s">
        <v>28945</v>
      </c>
      <c r="C302" s="28"/>
    </row>
    <row r="303" spans="1:3">
      <c r="A303" s="28" t="s">
        <v>27573</v>
      </c>
      <c r="B303" s="28" t="s">
        <v>28946</v>
      </c>
      <c r="C303" s="28"/>
    </row>
    <row r="304" spans="1:3">
      <c r="A304" s="28" t="s">
        <v>29037</v>
      </c>
      <c r="B304" s="28" t="s">
        <v>29038</v>
      </c>
      <c r="C304" s="28"/>
    </row>
    <row r="305" spans="1:3">
      <c r="A305" s="28" t="s">
        <v>29039</v>
      </c>
      <c r="B305" s="28" t="s">
        <v>29040</v>
      </c>
      <c r="C305" s="28"/>
    </row>
    <row r="306" spans="1:3">
      <c r="A306" s="28" t="s">
        <v>31124</v>
      </c>
      <c r="B306" s="28" t="s">
        <v>31125</v>
      </c>
      <c r="C306" s="28"/>
    </row>
    <row r="307" spans="1:3">
      <c r="A307" s="28" t="s">
        <v>7604</v>
      </c>
      <c r="B307" s="28" t="s">
        <v>31155</v>
      </c>
      <c r="C307" s="28"/>
    </row>
    <row r="308" spans="1:3">
      <c r="A308" s="28" t="s">
        <v>31156</v>
      </c>
      <c r="B308" s="28" t="s">
        <v>31157</v>
      </c>
      <c r="C308" s="28" t="s">
        <v>5904</v>
      </c>
    </row>
    <row r="309" spans="1:3">
      <c r="A309" s="28" t="s">
        <v>31174</v>
      </c>
      <c r="B309" s="28" t="s">
        <v>31175</v>
      </c>
      <c r="C309" s="28"/>
    </row>
    <row r="310" spans="1:3">
      <c r="A310" s="28" t="s">
        <v>6272</v>
      </c>
      <c r="B310" s="28" t="s">
        <v>31260</v>
      </c>
      <c r="C310" s="28"/>
    </row>
    <row r="311" spans="1:3">
      <c r="A311" s="28" t="s">
        <v>6417</v>
      </c>
      <c r="B311" s="28" t="s">
        <v>31312</v>
      </c>
      <c r="C311" s="28" t="s">
        <v>6095</v>
      </c>
    </row>
    <row r="312" spans="1:3">
      <c r="A312" s="28" t="s">
        <v>5702</v>
      </c>
      <c r="B312" s="28" t="s">
        <v>31870</v>
      </c>
      <c r="C312" s="28"/>
    </row>
    <row r="313" spans="1:3">
      <c r="A313" s="28" t="s">
        <v>5589</v>
      </c>
      <c r="B313" s="28" t="s">
        <v>31871</v>
      </c>
      <c r="C313" s="28"/>
    </row>
    <row r="314" spans="1:3">
      <c r="A314" s="28" t="s">
        <v>5722</v>
      </c>
      <c r="B314" s="28" t="s">
        <v>31872</v>
      </c>
      <c r="C314" s="28"/>
    </row>
    <row r="315" spans="1:3">
      <c r="A315" s="28" t="s">
        <v>32010</v>
      </c>
      <c r="B315" s="28" t="s">
        <v>32011</v>
      </c>
      <c r="C315" s="28"/>
    </row>
    <row r="316" spans="1:3">
      <c r="A316" s="28" t="s">
        <v>32012</v>
      </c>
      <c r="B316" s="28" t="s">
        <v>32013</v>
      </c>
      <c r="C316" s="28"/>
    </row>
    <row r="317" spans="1:3">
      <c r="A317" s="28" t="s">
        <v>7588</v>
      </c>
      <c r="B317" s="28" t="s">
        <v>32100</v>
      </c>
      <c r="C317" s="28"/>
    </row>
    <row r="318" spans="1:3">
      <c r="A318" s="28" t="s">
        <v>7626</v>
      </c>
      <c r="B318" s="28" t="s">
        <v>32101</v>
      </c>
      <c r="C318" s="28"/>
    </row>
    <row r="319" spans="1:3">
      <c r="A319" s="28" t="s">
        <v>7592</v>
      </c>
      <c r="B319" s="28" t="s">
        <v>32102</v>
      </c>
      <c r="C319" s="28"/>
    </row>
    <row r="320" spans="1:3">
      <c r="A320" s="28" t="s">
        <v>5547</v>
      </c>
      <c r="B320" s="28" t="s">
        <v>32103</v>
      </c>
      <c r="C320" s="28"/>
    </row>
    <row r="321" spans="1:3">
      <c r="A321" s="28" t="s">
        <v>32197</v>
      </c>
      <c r="B321" s="28" t="s">
        <v>32198</v>
      </c>
      <c r="C321" s="28"/>
    </row>
    <row r="322" spans="1:3">
      <c r="A322" s="28" t="s">
        <v>6426</v>
      </c>
      <c r="B322" s="28" t="s">
        <v>32199</v>
      </c>
      <c r="C322" s="28"/>
    </row>
    <row r="323" spans="1:3">
      <c r="A323" s="28" t="s">
        <v>6330</v>
      </c>
      <c r="B323" s="28" t="s">
        <v>32200</v>
      </c>
      <c r="C323" s="28"/>
    </row>
    <row r="324" spans="1:3">
      <c r="A324" s="28" t="s">
        <v>32201</v>
      </c>
      <c r="B324" s="28" t="s">
        <v>32202</v>
      </c>
      <c r="C324" s="28"/>
    </row>
    <row r="325" spans="1:3">
      <c r="A325" s="28" t="s">
        <v>32203</v>
      </c>
      <c r="B325" s="28" t="s">
        <v>32204</v>
      </c>
      <c r="C325" s="28"/>
    </row>
    <row r="326" spans="1:3">
      <c r="A326" s="28" t="s">
        <v>32321</v>
      </c>
      <c r="B326" s="28" t="s">
        <v>32322</v>
      </c>
      <c r="C326" s="28"/>
    </row>
    <row r="327" spans="1:3">
      <c r="A327" s="28" t="s">
        <v>32376</v>
      </c>
      <c r="B327" s="28" t="s">
        <v>32377</v>
      </c>
      <c r="C327" s="28"/>
    </row>
    <row r="328" spans="1:3">
      <c r="A328" s="28" t="s">
        <v>32386</v>
      </c>
      <c r="B328" s="28" t="s">
        <v>700</v>
      </c>
      <c r="C328" s="28" t="s">
        <v>6095</v>
      </c>
    </row>
    <row r="329" spans="1:3">
      <c r="A329" s="28" t="s">
        <v>32387</v>
      </c>
      <c r="B329" s="28" t="s">
        <v>32388</v>
      </c>
      <c r="C329" s="28" t="s">
        <v>6095</v>
      </c>
    </row>
  </sheetData>
  <autoFilter ref="A1:C201" xr:uid="{00000000-0009-0000-0000-000004000000}"/>
  <sortState xmlns:xlrd2="http://schemas.microsoft.com/office/spreadsheetml/2017/richdata2" ref="A2:C108">
    <sortCondition ref="C3"/>
  </sortState>
  <phoneticPr fontId="28" type="noConversion"/>
  <pageMargins left="0.75" right="0.75" top="1" bottom="1" header="0.5" footer="0.5"/>
  <pageSetup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tabColor theme="1"/>
  </sheetPr>
  <dimension ref="A1:G126"/>
  <sheetViews>
    <sheetView showGridLines="0" workbookViewId="0">
      <pane xSplit="1" ySplit="1" topLeftCell="B2" activePane="bottomRight" state="frozen"/>
      <selection pane="topRight" activeCell="C9" sqref="C9"/>
      <selection pane="bottomLeft" activeCell="C9" sqref="C9"/>
      <selection pane="bottomRight"/>
    </sheetView>
  </sheetViews>
  <sheetFormatPr defaultColWidth="9.140625" defaultRowHeight="12.75"/>
  <cols>
    <col min="1" max="1" width="10.7109375" style="4" customWidth="1"/>
    <col min="2" max="2" width="53.28515625" style="4" bestFit="1" customWidth="1"/>
    <col min="3" max="3" width="18.42578125" style="4" customWidth="1"/>
    <col min="4" max="4" width="47.7109375" style="4" bestFit="1" customWidth="1"/>
    <col min="5" max="16384" width="9.140625" style="4"/>
  </cols>
  <sheetData>
    <row r="1" spans="1:4" s="7" customFormat="1">
      <c r="A1" s="12" t="s">
        <v>6256</v>
      </c>
      <c r="B1" s="12" t="s">
        <v>21</v>
      </c>
      <c r="C1" s="12" t="s">
        <v>22</v>
      </c>
      <c r="D1" s="12" t="s">
        <v>2</v>
      </c>
    </row>
    <row r="2" spans="1:4">
      <c r="A2" s="2" t="s">
        <v>6070</v>
      </c>
      <c r="B2" s="2" t="s">
        <v>6257</v>
      </c>
      <c r="C2" s="2" t="s">
        <v>700</v>
      </c>
      <c r="D2" s="2"/>
    </row>
    <row r="3" spans="1:4">
      <c r="A3" s="2" t="s">
        <v>6258</v>
      </c>
      <c r="B3" s="2" t="s">
        <v>6259</v>
      </c>
      <c r="C3" s="2" t="s">
        <v>700</v>
      </c>
      <c r="D3" s="2"/>
    </row>
    <row r="4" spans="1:4">
      <c r="A4" s="2" t="s">
        <v>6183</v>
      </c>
      <c r="B4" s="2" t="s">
        <v>6260</v>
      </c>
      <c r="C4" s="2" t="s">
        <v>700</v>
      </c>
      <c r="D4" s="2"/>
    </row>
    <row r="5" spans="1:4">
      <c r="A5" s="2" t="s">
        <v>6235</v>
      </c>
      <c r="B5" s="2" t="s">
        <v>6261</v>
      </c>
      <c r="C5" s="2" t="s">
        <v>700</v>
      </c>
      <c r="D5" s="2"/>
    </row>
    <row r="6" spans="1:4">
      <c r="A6" s="2" t="s">
        <v>6177</v>
      </c>
      <c r="B6" s="2" t="s">
        <v>6262</v>
      </c>
      <c r="C6" s="2" t="s">
        <v>700</v>
      </c>
      <c r="D6" s="2"/>
    </row>
    <row r="7" spans="1:4">
      <c r="A7" s="2" t="s">
        <v>6179</v>
      </c>
      <c r="B7" s="2" t="s">
        <v>6263</v>
      </c>
      <c r="C7" s="2" t="s">
        <v>700</v>
      </c>
      <c r="D7" s="2"/>
    </row>
    <row r="8" spans="1:4">
      <c r="A8" s="2" t="s">
        <v>6264</v>
      </c>
      <c r="B8" s="2" t="s">
        <v>6265</v>
      </c>
      <c r="C8" s="2" t="s">
        <v>700</v>
      </c>
      <c r="D8" s="2"/>
    </row>
    <row r="9" spans="1:4">
      <c r="A9" s="2" t="s">
        <v>5702</v>
      </c>
      <c r="B9" s="2" t="s">
        <v>6266</v>
      </c>
      <c r="C9" s="2" t="s">
        <v>1280</v>
      </c>
      <c r="D9" s="2" t="s">
        <v>6267</v>
      </c>
    </row>
    <row r="10" spans="1:4">
      <c r="A10" s="2" t="s">
        <v>5704</v>
      </c>
      <c r="B10" s="2" t="s">
        <v>6268</v>
      </c>
      <c r="C10" s="2" t="s">
        <v>1280</v>
      </c>
      <c r="D10" s="2" t="s">
        <v>6267</v>
      </c>
    </row>
    <row r="11" spans="1:4">
      <c r="A11" s="2" t="s">
        <v>5706</v>
      </c>
      <c r="B11" s="2" t="s">
        <v>6269</v>
      </c>
      <c r="C11" s="2" t="s">
        <v>1280</v>
      </c>
      <c r="D11" s="2" t="s">
        <v>6267</v>
      </c>
    </row>
    <row r="12" spans="1:4">
      <c r="A12" s="2" t="s">
        <v>5708</v>
      </c>
      <c r="B12" s="2" t="s">
        <v>6270</v>
      </c>
      <c r="C12" s="2" t="s">
        <v>1280</v>
      </c>
      <c r="D12" s="2" t="s">
        <v>6267</v>
      </c>
    </row>
    <row r="13" spans="1:4">
      <c r="A13" s="2" t="s">
        <v>5710</v>
      </c>
      <c r="B13" s="2" t="s">
        <v>6271</v>
      </c>
      <c r="C13" s="2" t="s">
        <v>1280</v>
      </c>
      <c r="D13" s="2" t="s">
        <v>6267</v>
      </c>
    </row>
    <row r="14" spans="1:4">
      <c r="A14" s="2" t="s">
        <v>6272</v>
      </c>
      <c r="B14" s="2" t="s">
        <v>6273</v>
      </c>
      <c r="C14" s="2" t="s">
        <v>1280</v>
      </c>
      <c r="D14" s="2" t="s">
        <v>6267</v>
      </c>
    </row>
    <row r="15" spans="1:4">
      <c r="A15" s="2" t="s">
        <v>6274</v>
      </c>
      <c r="B15" s="2" t="s">
        <v>6275</v>
      </c>
      <c r="C15" s="2" t="s">
        <v>1280</v>
      </c>
      <c r="D15" s="2" t="s">
        <v>6267</v>
      </c>
    </row>
    <row r="16" spans="1:4">
      <c r="A16" s="2" t="s">
        <v>6276</v>
      </c>
      <c r="B16" s="2" t="s">
        <v>6277</v>
      </c>
      <c r="C16" s="2" t="s">
        <v>1280</v>
      </c>
      <c r="D16" s="2" t="s">
        <v>6267</v>
      </c>
    </row>
    <row r="17" spans="1:4">
      <c r="A17" s="2" t="s">
        <v>6278</v>
      </c>
      <c r="B17" s="2" t="s">
        <v>6279</v>
      </c>
      <c r="C17" s="2" t="s">
        <v>1280</v>
      </c>
      <c r="D17" s="2" t="s">
        <v>6267</v>
      </c>
    </row>
    <row r="18" spans="1:4">
      <c r="A18" s="2" t="s">
        <v>5795</v>
      </c>
      <c r="B18" s="2" t="s">
        <v>6280</v>
      </c>
      <c r="C18" s="2" t="s">
        <v>1280</v>
      </c>
      <c r="D18" s="2" t="s">
        <v>6267</v>
      </c>
    </row>
    <row r="19" spans="1:4">
      <c r="A19" s="2" t="s">
        <v>5797</v>
      </c>
      <c r="B19" s="2" t="s">
        <v>6281</v>
      </c>
      <c r="C19" s="2" t="s">
        <v>1280</v>
      </c>
      <c r="D19" s="2" t="s">
        <v>6267</v>
      </c>
    </row>
    <row r="20" spans="1:4">
      <c r="A20" s="2" t="s">
        <v>5799</v>
      </c>
      <c r="B20" s="2" t="s">
        <v>6282</v>
      </c>
      <c r="C20" s="2" t="s">
        <v>1280</v>
      </c>
      <c r="D20" s="2" t="s">
        <v>6267</v>
      </c>
    </row>
    <row r="21" spans="1:4">
      <c r="A21" s="2" t="s">
        <v>6283</v>
      </c>
      <c r="B21" s="2" t="s">
        <v>6284</v>
      </c>
      <c r="C21" s="2" t="s">
        <v>1280</v>
      </c>
      <c r="D21" s="2" t="s">
        <v>6267</v>
      </c>
    </row>
    <row r="22" spans="1:4">
      <c r="A22" s="2" t="s">
        <v>6285</v>
      </c>
      <c r="B22" s="2" t="s">
        <v>5980</v>
      </c>
      <c r="C22" s="2" t="s">
        <v>1280</v>
      </c>
      <c r="D22" s="2"/>
    </row>
    <row r="23" spans="1:4">
      <c r="A23" s="2" t="s">
        <v>6286</v>
      </c>
      <c r="B23" s="2" t="s">
        <v>5982</v>
      </c>
      <c r="C23" s="2" t="s">
        <v>1280</v>
      </c>
      <c r="D23" s="2"/>
    </row>
    <row r="24" spans="1:4">
      <c r="A24" s="2" t="s">
        <v>5584</v>
      </c>
      <c r="B24" s="2" t="s">
        <v>5984</v>
      </c>
      <c r="C24" s="2" t="s">
        <v>1280</v>
      </c>
      <c r="D24" s="2"/>
    </row>
    <row r="25" spans="1:4">
      <c r="A25" s="2" t="s">
        <v>5587</v>
      </c>
      <c r="B25" s="2" t="s">
        <v>5986</v>
      </c>
      <c r="C25" s="2" t="s">
        <v>1280</v>
      </c>
      <c r="D25" s="2"/>
    </row>
    <row r="26" spans="1:4">
      <c r="A26" s="2" t="s">
        <v>5732</v>
      </c>
      <c r="B26" s="2" t="s">
        <v>5988</v>
      </c>
      <c r="C26" s="2" t="s">
        <v>1280</v>
      </c>
      <c r="D26" s="2"/>
    </row>
    <row r="27" spans="1:4">
      <c r="A27" s="2" t="s">
        <v>5591</v>
      </c>
      <c r="B27" s="2" t="s">
        <v>5990</v>
      </c>
      <c r="C27" s="2" t="s">
        <v>1280</v>
      </c>
      <c r="D27" s="2"/>
    </row>
    <row r="28" spans="1:4">
      <c r="A28" s="2" t="s">
        <v>5560</v>
      </c>
      <c r="B28" s="2" t="s">
        <v>6287</v>
      </c>
      <c r="C28" s="2" t="s">
        <v>700</v>
      </c>
      <c r="D28" s="2"/>
    </row>
    <row r="29" spans="1:4">
      <c r="A29" s="2" t="s">
        <v>5752</v>
      </c>
      <c r="B29" s="2" t="s">
        <v>6288</v>
      </c>
      <c r="C29" s="2" t="s">
        <v>700</v>
      </c>
      <c r="D29" s="2"/>
    </row>
    <row r="30" spans="1:4">
      <c r="A30" s="2" t="s">
        <v>6289</v>
      </c>
      <c r="B30" s="2" t="s">
        <v>6290</v>
      </c>
      <c r="C30" s="2" t="s">
        <v>6291</v>
      </c>
      <c r="D30" s="2"/>
    </row>
    <row r="31" spans="1:4">
      <c r="A31" s="2" t="s">
        <v>6292</v>
      </c>
      <c r="B31" s="2" t="s">
        <v>6293</v>
      </c>
      <c r="C31" s="2" t="s">
        <v>6291</v>
      </c>
      <c r="D31" s="2"/>
    </row>
    <row r="32" spans="1:4">
      <c r="A32" s="2" t="s">
        <v>5933</v>
      </c>
      <c r="B32" s="2" t="s">
        <v>6294</v>
      </c>
      <c r="C32" s="2" t="s">
        <v>6291</v>
      </c>
      <c r="D32" s="2"/>
    </row>
    <row r="33" spans="1:4">
      <c r="A33" s="2" t="s">
        <v>5935</v>
      </c>
      <c r="B33" s="2" t="s">
        <v>6295</v>
      </c>
      <c r="C33" s="2" t="s">
        <v>6291</v>
      </c>
      <c r="D33" s="2"/>
    </row>
    <row r="34" spans="1:4">
      <c r="A34" s="2" t="s">
        <v>5939</v>
      </c>
      <c r="B34" s="2" t="s">
        <v>6296</v>
      </c>
      <c r="C34" s="2" t="s">
        <v>6291</v>
      </c>
      <c r="D34" s="2"/>
    </row>
    <row r="35" spans="1:4">
      <c r="A35" s="2" t="s">
        <v>6297</v>
      </c>
      <c r="B35" s="2" t="s">
        <v>6298</v>
      </c>
      <c r="C35" s="2" t="s">
        <v>6291</v>
      </c>
      <c r="D35" s="2"/>
    </row>
    <row r="36" spans="1:4">
      <c r="A36" s="2" t="s">
        <v>6299</v>
      </c>
      <c r="B36" s="2" t="s">
        <v>6300</v>
      </c>
      <c r="C36" s="2" t="s">
        <v>6291</v>
      </c>
      <c r="D36" s="2"/>
    </row>
    <row r="37" spans="1:4">
      <c r="A37" s="2" t="s">
        <v>6301</v>
      </c>
      <c r="B37" s="2" t="s">
        <v>6302</v>
      </c>
      <c r="C37" s="2" t="s">
        <v>700</v>
      </c>
      <c r="D37" s="2"/>
    </row>
    <row r="38" spans="1:4">
      <c r="A38" s="2" t="s">
        <v>5851</v>
      </c>
      <c r="B38" s="2" t="s">
        <v>6303</v>
      </c>
      <c r="C38" s="2" t="s">
        <v>700</v>
      </c>
      <c r="D38" s="2"/>
    </row>
    <row r="39" spans="1:4">
      <c r="A39" s="2" t="s">
        <v>5897</v>
      </c>
      <c r="B39" s="2" t="s">
        <v>6304</v>
      </c>
      <c r="C39" s="2" t="s">
        <v>700</v>
      </c>
      <c r="D39" s="2"/>
    </row>
    <row r="40" spans="1:4">
      <c r="A40" s="2" t="s">
        <v>5855</v>
      </c>
      <c r="B40" s="2" t="s">
        <v>6305</v>
      </c>
      <c r="C40" s="2" t="s">
        <v>700</v>
      </c>
      <c r="D40" s="2"/>
    </row>
    <row r="41" spans="1:4">
      <c r="A41" s="2" t="s">
        <v>5877</v>
      </c>
      <c r="B41" s="2" t="s">
        <v>6306</v>
      </c>
      <c r="C41" s="2" t="s">
        <v>700</v>
      </c>
      <c r="D41" s="2" t="s">
        <v>6307</v>
      </c>
    </row>
    <row r="42" spans="1:4">
      <c r="A42" s="2" t="s">
        <v>6308</v>
      </c>
      <c r="B42" s="2" t="s">
        <v>6309</v>
      </c>
      <c r="C42" s="2" t="s">
        <v>700</v>
      </c>
      <c r="D42" s="2"/>
    </row>
    <row r="43" spans="1:4">
      <c r="A43" s="2" t="s">
        <v>6199</v>
      </c>
      <c r="B43" s="2" t="s">
        <v>6310</v>
      </c>
      <c r="C43" s="2" t="s">
        <v>700</v>
      </c>
      <c r="D43" s="2"/>
    </row>
    <row r="44" spans="1:4">
      <c r="A44" s="2" t="s">
        <v>6311</v>
      </c>
      <c r="B44" s="2" t="s">
        <v>6312</v>
      </c>
      <c r="C44" s="2" t="s">
        <v>700</v>
      </c>
      <c r="D44" s="2"/>
    </row>
    <row r="45" spans="1:4">
      <c r="A45" s="2" t="s">
        <v>6313</v>
      </c>
      <c r="B45" s="2" t="s">
        <v>6314</v>
      </c>
      <c r="C45" s="2" t="s">
        <v>700</v>
      </c>
      <c r="D45" s="2"/>
    </row>
    <row r="46" spans="1:4">
      <c r="A46" s="2" t="s">
        <v>5970</v>
      </c>
      <c r="B46" s="2" t="s">
        <v>6315</v>
      </c>
      <c r="C46" s="2" t="s">
        <v>700</v>
      </c>
      <c r="D46" s="2"/>
    </row>
    <row r="47" spans="1:4">
      <c r="A47" s="2" t="s">
        <v>5973</v>
      </c>
      <c r="B47" s="2" t="s">
        <v>6316</v>
      </c>
      <c r="C47" s="2" t="s">
        <v>700</v>
      </c>
      <c r="D47" s="2"/>
    </row>
    <row r="48" spans="1:4">
      <c r="A48" s="2" t="s">
        <v>6155</v>
      </c>
      <c r="B48" s="2" t="s">
        <v>6317</v>
      </c>
      <c r="C48" s="2" t="s">
        <v>700</v>
      </c>
      <c r="D48" s="2"/>
    </row>
    <row r="49" spans="1:4">
      <c r="A49" s="2" t="s">
        <v>6085</v>
      </c>
      <c r="B49" s="2" t="s">
        <v>6318</v>
      </c>
      <c r="C49" s="2" t="s">
        <v>700</v>
      </c>
      <c r="D49" s="2"/>
    </row>
    <row r="50" spans="1:4">
      <c r="A50" s="2" t="s">
        <v>3</v>
      </c>
      <c r="B50" s="2" t="s">
        <v>6319</v>
      </c>
      <c r="C50" s="2" t="s">
        <v>700</v>
      </c>
      <c r="D50" s="2"/>
    </row>
    <row r="51" spans="1:4">
      <c r="A51" s="2" t="s">
        <v>6320</v>
      </c>
      <c r="B51" s="2" t="s">
        <v>6321</v>
      </c>
      <c r="C51" s="2" t="s">
        <v>700</v>
      </c>
      <c r="D51" s="2"/>
    </row>
    <row r="52" spans="1:4">
      <c r="A52" s="2" t="s">
        <v>6322</v>
      </c>
      <c r="B52" s="2" t="s">
        <v>6323</v>
      </c>
      <c r="C52" s="2" t="s">
        <v>700</v>
      </c>
      <c r="D52" s="2"/>
    </row>
    <row r="53" spans="1:4">
      <c r="A53" s="2" t="s">
        <v>6324</v>
      </c>
      <c r="B53" s="2" t="s">
        <v>6325</v>
      </c>
      <c r="C53" s="2" t="s">
        <v>700</v>
      </c>
      <c r="D53" s="2"/>
    </row>
    <row r="54" spans="1:4">
      <c r="A54" s="2" t="s">
        <v>6326</v>
      </c>
      <c r="B54" s="2" t="s">
        <v>6327</v>
      </c>
      <c r="C54" s="2" t="s">
        <v>700</v>
      </c>
      <c r="D54" s="2"/>
    </row>
    <row r="55" spans="1:4">
      <c r="A55" s="2" t="s">
        <v>6328</v>
      </c>
      <c r="B55" s="2" t="s">
        <v>6329</v>
      </c>
      <c r="C55" s="2" t="s">
        <v>700</v>
      </c>
      <c r="D55" s="2"/>
    </row>
    <row r="56" spans="1:4">
      <c r="A56" s="2" t="s">
        <v>6330</v>
      </c>
      <c r="B56" s="2" t="s">
        <v>6331</v>
      </c>
      <c r="C56" s="2" t="s">
        <v>700</v>
      </c>
      <c r="D56" s="2"/>
    </row>
    <row r="57" spans="1:4">
      <c r="A57" s="2" t="s">
        <v>6029</v>
      </c>
      <c r="B57" s="2" t="s">
        <v>6332</v>
      </c>
      <c r="C57" s="2" t="s">
        <v>700</v>
      </c>
      <c r="D57" s="2"/>
    </row>
    <row r="58" spans="1:4">
      <c r="A58" s="2" t="s">
        <v>6333</v>
      </c>
      <c r="B58" s="2" t="s">
        <v>6334</v>
      </c>
      <c r="C58" s="2" t="s">
        <v>700</v>
      </c>
      <c r="D58" s="2"/>
    </row>
    <row r="59" spans="1:4">
      <c r="A59" s="2" t="s">
        <v>6335</v>
      </c>
      <c r="B59" s="2" t="s">
        <v>6336</v>
      </c>
      <c r="C59" s="2" t="s">
        <v>700</v>
      </c>
      <c r="D59" s="2"/>
    </row>
    <row r="60" spans="1:4">
      <c r="A60" s="2" t="s">
        <v>6337</v>
      </c>
      <c r="B60" s="2" t="s">
        <v>6338</v>
      </c>
      <c r="C60" s="2" t="s">
        <v>700</v>
      </c>
      <c r="D60" s="2"/>
    </row>
    <row r="61" spans="1:4">
      <c r="A61" s="2" t="s">
        <v>6339</v>
      </c>
      <c r="B61" s="2" t="s">
        <v>6340</v>
      </c>
      <c r="C61" s="2" t="s">
        <v>700</v>
      </c>
      <c r="D61" s="2"/>
    </row>
    <row r="62" spans="1:4">
      <c r="A62" s="2" t="s">
        <v>6341</v>
      </c>
      <c r="B62" s="2" t="s">
        <v>6342</v>
      </c>
      <c r="C62" s="2" t="s">
        <v>6291</v>
      </c>
      <c r="D62" s="2"/>
    </row>
    <row r="63" spans="1:4">
      <c r="A63" s="2" t="s">
        <v>6343</v>
      </c>
      <c r="B63" s="2" t="s">
        <v>6344</v>
      </c>
      <c r="C63" s="2" t="s">
        <v>700</v>
      </c>
      <c r="D63" s="2"/>
    </row>
    <row r="64" spans="1:4">
      <c r="A64" s="2" t="s">
        <v>5900</v>
      </c>
      <c r="B64" s="2" t="s">
        <v>6345</v>
      </c>
      <c r="C64" s="2" t="s">
        <v>700</v>
      </c>
      <c r="D64" s="2" t="s">
        <v>6346</v>
      </c>
    </row>
    <row r="65" spans="1:4">
      <c r="A65" s="2" t="s">
        <v>5845</v>
      </c>
      <c r="B65" s="2" t="s">
        <v>6347</v>
      </c>
      <c r="C65" s="2" t="s">
        <v>700</v>
      </c>
      <c r="D65" s="2" t="s">
        <v>6348</v>
      </c>
    </row>
    <row r="66" spans="1:4">
      <c r="A66" s="2" t="s">
        <v>5847</v>
      </c>
      <c r="B66" s="2" t="s">
        <v>6349</v>
      </c>
      <c r="C66" s="2" t="s">
        <v>700</v>
      </c>
      <c r="D66" s="2" t="s">
        <v>6350</v>
      </c>
    </row>
    <row r="67" spans="1:4">
      <c r="A67" s="2" t="s">
        <v>5849</v>
      </c>
      <c r="B67" s="2" t="s">
        <v>6351</v>
      </c>
      <c r="C67" s="2" t="s">
        <v>700</v>
      </c>
      <c r="D67" s="2" t="s">
        <v>6352</v>
      </c>
    </row>
    <row r="68" spans="1:4">
      <c r="A68" s="2" t="s">
        <v>5853</v>
      </c>
      <c r="B68" s="2" t="s">
        <v>6353</v>
      </c>
      <c r="C68" s="2" t="s">
        <v>700</v>
      </c>
      <c r="D68" s="2" t="s">
        <v>6354</v>
      </c>
    </row>
    <row r="69" spans="1:4">
      <c r="A69" s="2" t="s">
        <v>5918</v>
      </c>
      <c r="B69" s="2" t="s">
        <v>6355</v>
      </c>
      <c r="C69" s="2" t="s">
        <v>700</v>
      </c>
      <c r="D69" s="2" t="s">
        <v>6356</v>
      </c>
    </row>
    <row r="70" spans="1:4">
      <c r="A70" s="2" t="s">
        <v>5857</v>
      </c>
      <c r="B70" s="2" t="s">
        <v>6357</v>
      </c>
      <c r="C70" s="2" t="s">
        <v>700</v>
      </c>
      <c r="D70" s="2" t="s">
        <v>6358</v>
      </c>
    </row>
    <row r="71" spans="1:4">
      <c r="A71" s="2" t="s">
        <v>5859</v>
      </c>
      <c r="B71" s="2" t="s">
        <v>6359</v>
      </c>
      <c r="C71" s="2" t="s">
        <v>700</v>
      </c>
      <c r="D71" s="2" t="s">
        <v>6360</v>
      </c>
    </row>
    <row r="72" spans="1:4">
      <c r="A72" s="2" t="s">
        <v>5921</v>
      </c>
      <c r="B72" s="2" t="s">
        <v>6361</v>
      </c>
      <c r="C72" s="2" t="s">
        <v>700</v>
      </c>
      <c r="D72" s="2" t="s">
        <v>6362</v>
      </c>
    </row>
    <row r="73" spans="1:4">
      <c r="A73" s="2" t="s">
        <v>5861</v>
      </c>
      <c r="B73" s="2" t="s">
        <v>6363</v>
      </c>
      <c r="C73" s="2" t="s">
        <v>700</v>
      </c>
      <c r="D73" s="2" t="s">
        <v>6364</v>
      </c>
    </row>
    <row r="74" spans="1:4">
      <c r="A74" s="2" t="s">
        <v>5863</v>
      </c>
      <c r="B74" s="2" t="s">
        <v>6365</v>
      </c>
      <c r="C74" s="2" t="s">
        <v>700</v>
      </c>
      <c r="D74" s="2" t="s">
        <v>6366</v>
      </c>
    </row>
    <row r="75" spans="1:4">
      <c r="A75" s="2" t="s">
        <v>5867</v>
      </c>
      <c r="B75" s="2" t="s">
        <v>6367</v>
      </c>
      <c r="C75" s="2" t="s">
        <v>700</v>
      </c>
      <c r="D75" s="2" t="s">
        <v>6368</v>
      </c>
    </row>
    <row r="76" spans="1:4">
      <c r="A76" s="2" t="s">
        <v>5869</v>
      </c>
      <c r="B76" s="2" t="s">
        <v>6369</v>
      </c>
      <c r="C76" s="2" t="s">
        <v>700</v>
      </c>
      <c r="D76" s="2" t="s">
        <v>6370</v>
      </c>
    </row>
    <row r="77" spans="1:4">
      <c r="A77" s="2" t="s">
        <v>5871</v>
      </c>
      <c r="B77" s="2" t="s">
        <v>6371</v>
      </c>
      <c r="C77" s="2" t="s">
        <v>700</v>
      </c>
      <c r="D77" s="2" t="s">
        <v>6372</v>
      </c>
    </row>
    <row r="78" spans="1:4">
      <c r="A78" s="2" t="s">
        <v>5873</v>
      </c>
      <c r="B78" s="2" t="s">
        <v>6373</v>
      </c>
      <c r="C78" s="2" t="s">
        <v>700</v>
      </c>
      <c r="D78" s="2" t="s">
        <v>6374</v>
      </c>
    </row>
    <row r="79" spans="1:4">
      <c r="A79" s="2" t="s">
        <v>5875</v>
      </c>
      <c r="B79" s="2" t="s">
        <v>6375</v>
      </c>
      <c r="C79" s="2" t="s">
        <v>700</v>
      </c>
      <c r="D79" s="2" t="s">
        <v>6376</v>
      </c>
    </row>
    <row r="80" spans="1:4">
      <c r="A80" s="2" t="s">
        <v>5879</v>
      </c>
      <c r="B80" s="2" t="s">
        <v>6377</v>
      </c>
      <c r="C80" s="2" t="s">
        <v>700</v>
      </c>
      <c r="D80" s="2" t="s">
        <v>6378</v>
      </c>
    </row>
    <row r="81" spans="1:4">
      <c r="A81" s="2" t="s">
        <v>5865</v>
      </c>
      <c r="B81" s="2" t="s">
        <v>6379</v>
      </c>
      <c r="C81" s="2" t="s">
        <v>700</v>
      </c>
      <c r="D81" s="2" t="s">
        <v>6380</v>
      </c>
    </row>
    <row r="82" spans="1:4">
      <c r="A82" s="2" t="s">
        <v>6095</v>
      </c>
      <c r="B82" s="2" t="s">
        <v>31107</v>
      </c>
      <c r="C82" s="2" t="s">
        <v>700</v>
      </c>
      <c r="D82" s="2" t="s">
        <v>31111</v>
      </c>
    </row>
    <row r="83" spans="1:4">
      <c r="A83" s="2" t="s">
        <v>5668</v>
      </c>
      <c r="B83" s="2" t="s">
        <v>31108</v>
      </c>
      <c r="C83" s="2" t="s">
        <v>700</v>
      </c>
      <c r="D83" s="2" t="s">
        <v>31111</v>
      </c>
    </row>
    <row r="84" spans="1:4">
      <c r="A84" s="2" t="s">
        <v>31109</v>
      </c>
      <c r="B84" s="2" t="s">
        <v>31110</v>
      </c>
      <c r="C84" s="2" t="s">
        <v>700</v>
      </c>
      <c r="D84" s="2" t="s">
        <v>31111</v>
      </c>
    </row>
    <row r="85" spans="1:4">
      <c r="A85" s="2" t="s">
        <v>6381</v>
      </c>
      <c r="B85" s="2" t="s">
        <v>6382</v>
      </c>
      <c r="C85" s="2" t="s">
        <v>700</v>
      </c>
      <c r="D85" s="2"/>
    </row>
    <row r="86" spans="1:4">
      <c r="A86" s="2" t="s">
        <v>6383</v>
      </c>
      <c r="B86" s="2" t="s">
        <v>6384</v>
      </c>
      <c r="C86" s="2" t="s">
        <v>700</v>
      </c>
      <c r="D86" s="2"/>
    </row>
    <row r="87" spans="1:4">
      <c r="A87" s="2" t="s">
        <v>6385</v>
      </c>
      <c r="B87" s="2" t="s">
        <v>6386</v>
      </c>
      <c r="C87" s="2" t="s">
        <v>700</v>
      </c>
      <c r="D87" s="2"/>
    </row>
    <row r="88" spans="1:4">
      <c r="A88" s="2" t="s">
        <v>6387</v>
      </c>
      <c r="B88" s="2" t="s">
        <v>6388</v>
      </c>
      <c r="C88" s="2" t="s">
        <v>700</v>
      </c>
      <c r="D88" s="2"/>
    </row>
    <row r="89" spans="1:4">
      <c r="A89" s="2" t="s">
        <v>6389</v>
      </c>
      <c r="B89" s="2" t="s">
        <v>6390</v>
      </c>
      <c r="C89" s="2" t="s">
        <v>700</v>
      </c>
      <c r="D89" s="2"/>
    </row>
    <row r="90" spans="1:4">
      <c r="A90" s="2" t="s">
        <v>6391</v>
      </c>
      <c r="B90" s="2" t="s">
        <v>6392</v>
      </c>
      <c r="C90" s="2" t="s">
        <v>700</v>
      </c>
      <c r="D90" s="2"/>
    </row>
    <row r="91" spans="1:4">
      <c r="A91" s="2" t="s">
        <v>5770</v>
      </c>
      <c r="B91" s="2" t="s">
        <v>6310</v>
      </c>
      <c r="C91" s="2" t="s">
        <v>700</v>
      </c>
      <c r="D91" s="2" t="s">
        <v>6378</v>
      </c>
    </row>
    <row r="92" spans="1:4">
      <c r="A92" s="2" t="s">
        <v>6037</v>
      </c>
      <c r="B92" s="2" t="s">
        <v>6325</v>
      </c>
      <c r="C92" s="2" t="s">
        <v>700</v>
      </c>
      <c r="D92" s="2" t="s">
        <v>6378</v>
      </c>
    </row>
    <row r="93" spans="1:4">
      <c r="A93" s="2" t="s">
        <v>5575</v>
      </c>
      <c r="B93" s="2" t="s">
        <v>6393</v>
      </c>
      <c r="C93" s="2" t="s">
        <v>700</v>
      </c>
      <c r="D93" s="2" t="s">
        <v>6394</v>
      </c>
    </row>
    <row r="94" spans="1:4">
      <c r="A94" s="2" t="s">
        <v>5881</v>
      </c>
      <c r="B94" s="2" t="s">
        <v>6395</v>
      </c>
      <c r="C94" s="2" t="s">
        <v>700</v>
      </c>
      <c r="D94" s="2" t="s">
        <v>6394</v>
      </c>
    </row>
    <row r="95" spans="1:4">
      <c r="A95" s="2" t="s">
        <v>5700</v>
      </c>
      <c r="B95" s="2" t="s">
        <v>6396</v>
      </c>
      <c r="C95" s="2" t="s">
        <v>700</v>
      </c>
      <c r="D95" s="2" t="s">
        <v>6394</v>
      </c>
    </row>
    <row r="96" spans="1:4">
      <c r="A96" s="2" t="s">
        <v>6195</v>
      </c>
      <c r="B96" s="2" t="s">
        <v>6397</v>
      </c>
      <c r="C96" s="2" t="s">
        <v>700</v>
      </c>
      <c r="D96" s="2"/>
    </row>
    <row r="97" spans="1:7">
      <c r="A97" s="2" t="s">
        <v>5925</v>
      </c>
      <c r="B97" s="2" t="s">
        <v>6398</v>
      </c>
      <c r="C97" s="2" t="s">
        <v>700</v>
      </c>
      <c r="D97" s="2"/>
    </row>
    <row r="98" spans="1:7">
      <c r="A98" s="2" t="s">
        <v>6399</v>
      </c>
      <c r="B98" s="2" t="s">
        <v>6400</v>
      </c>
      <c r="C98" s="2" t="s">
        <v>700</v>
      </c>
      <c r="D98" s="2"/>
    </row>
    <row r="99" spans="1:7">
      <c r="A99" s="2" t="s">
        <v>6401</v>
      </c>
      <c r="B99" s="2" t="s">
        <v>6402</v>
      </c>
      <c r="C99" s="2" t="s">
        <v>700</v>
      </c>
      <c r="D99" s="2"/>
    </row>
    <row r="100" spans="1:7">
      <c r="A100" s="2" t="s">
        <v>6403</v>
      </c>
      <c r="B100" s="2" t="s">
        <v>6404</v>
      </c>
      <c r="C100" s="2" t="s">
        <v>700</v>
      </c>
      <c r="D100" s="2"/>
      <c r="G100" s="94"/>
    </row>
    <row r="101" spans="1:7">
      <c r="A101" s="2" t="s">
        <v>5883</v>
      </c>
      <c r="B101" s="2" t="s">
        <v>6306</v>
      </c>
      <c r="C101" s="2" t="s">
        <v>700</v>
      </c>
      <c r="D101" s="2" t="s">
        <v>6405</v>
      </c>
    </row>
    <row r="102" spans="1:7">
      <c r="A102" s="2" t="s">
        <v>5712</v>
      </c>
      <c r="B102" s="2" t="s">
        <v>6406</v>
      </c>
      <c r="C102" s="2" t="s">
        <v>700</v>
      </c>
      <c r="D102" s="2"/>
    </row>
    <row r="103" spans="1:7">
      <c r="A103" s="2" t="s">
        <v>6407</v>
      </c>
      <c r="B103" s="2" t="s">
        <v>6408</v>
      </c>
      <c r="C103" s="2" t="s">
        <v>700</v>
      </c>
      <c r="D103" s="2"/>
    </row>
    <row r="104" spans="1:7">
      <c r="A104" s="2" t="s">
        <v>6409</v>
      </c>
      <c r="B104" s="2" t="s">
        <v>6410</v>
      </c>
      <c r="C104" s="2" t="s">
        <v>700</v>
      </c>
      <c r="D104" s="2"/>
    </row>
    <row r="105" spans="1:7">
      <c r="A105" s="2" t="s">
        <v>6411</v>
      </c>
      <c r="B105" s="2" t="s">
        <v>6412</v>
      </c>
      <c r="C105" s="2" t="s">
        <v>700</v>
      </c>
      <c r="D105" s="2"/>
    </row>
    <row r="106" spans="1:7">
      <c r="A106" s="2" t="s">
        <v>6413</v>
      </c>
      <c r="B106" s="2" t="s">
        <v>6414</v>
      </c>
      <c r="C106" s="2" t="s">
        <v>700</v>
      </c>
      <c r="D106" s="2"/>
    </row>
    <row r="107" spans="1:7">
      <c r="A107" s="2" t="s">
        <v>6415</v>
      </c>
      <c r="B107" s="2" t="s">
        <v>6416</v>
      </c>
      <c r="C107" s="2" t="s">
        <v>700</v>
      </c>
      <c r="D107" s="2"/>
    </row>
    <row r="108" spans="1:7">
      <c r="A108" s="2" t="s">
        <v>6417</v>
      </c>
      <c r="B108" s="2" t="s">
        <v>6418</v>
      </c>
      <c r="C108" s="2" t="s">
        <v>700</v>
      </c>
      <c r="D108" s="2"/>
    </row>
    <row r="109" spans="1:7">
      <c r="A109" s="2" t="s">
        <v>6419</v>
      </c>
      <c r="B109" s="2" t="s">
        <v>6420</v>
      </c>
      <c r="C109" s="2" t="s">
        <v>700</v>
      </c>
      <c r="D109" s="2"/>
    </row>
    <row r="110" spans="1:7">
      <c r="A110" s="2" t="s">
        <v>6421</v>
      </c>
      <c r="B110" s="2" t="s">
        <v>6422</v>
      </c>
      <c r="C110" s="2" t="s">
        <v>700</v>
      </c>
      <c r="D110" s="2"/>
    </row>
    <row r="111" spans="1:7">
      <c r="A111" s="2" t="s">
        <v>6423</v>
      </c>
      <c r="B111" s="2" t="s">
        <v>6424</v>
      </c>
      <c r="C111" s="2" t="s">
        <v>700</v>
      </c>
      <c r="D111" s="2"/>
    </row>
    <row r="112" spans="1:7">
      <c r="A112" s="2" t="s">
        <v>5550</v>
      </c>
      <c r="B112" s="2" t="s">
        <v>6425</v>
      </c>
      <c r="C112" s="2" t="s">
        <v>700</v>
      </c>
      <c r="D112" s="2"/>
    </row>
    <row r="113" spans="1:4">
      <c r="A113" s="2" t="s">
        <v>6426</v>
      </c>
      <c r="B113" s="2" t="s">
        <v>6427</v>
      </c>
      <c r="C113" s="2" t="s">
        <v>700</v>
      </c>
      <c r="D113" s="2"/>
    </row>
    <row r="114" spans="1:4">
      <c r="A114" s="2" t="s">
        <v>7619</v>
      </c>
      <c r="B114" s="2" t="s">
        <v>28447</v>
      </c>
      <c r="C114" s="2" t="s">
        <v>700</v>
      </c>
      <c r="D114" s="2"/>
    </row>
    <row r="115" spans="1:4">
      <c r="A115" s="2" t="s">
        <v>32014</v>
      </c>
      <c r="B115" s="2" t="s">
        <v>32015</v>
      </c>
      <c r="C115" s="2" t="s">
        <v>5614</v>
      </c>
      <c r="D115" s="2"/>
    </row>
    <row r="116" spans="1:4">
      <c r="A116" s="2" t="s">
        <v>27889</v>
      </c>
      <c r="B116" s="2" t="s">
        <v>32016</v>
      </c>
      <c r="C116" s="2" t="s">
        <v>5614</v>
      </c>
      <c r="D116" s="2"/>
    </row>
    <row r="117" spans="1:4">
      <c r="A117" s="2" t="s">
        <v>32017</v>
      </c>
      <c r="B117" s="2" t="s">
        <v>32018</v>
      </c>
      <c r="C117" s="2" t="s">
        <v>5614</v>
      </c>
      <c r="D117" s="2"/>
    </row>
    <row r="118" spans="1:4">
      <c r="A118" s="2" t="s">
        <v>32019</v>
      </c>
      <c r="B118" s="2" t="s">
        <v>32020</v>
      </c>
      <c r="C118" s="2" t="s">
        <v>5614</v>
      </c>
      <c r="D118" s="2"/>
    </row>
    <row r="119" spans="1:4">
      <c r="A119" s="2" t="s">
        <v>6035</v>
      </c>
      <c r="B119" s="2" t="s">
        <v>32021</v>
      </c>
      <c r="C119" s="2" t="s">
        <v>5614</v>
      </c>
      <c r="D119" s="2"/>
    </row>
    <row r="120" spans="1:4">
      <c r="A120" s="2" t="s">
        <v>6181</v>
      </c>
      <c r="B120" s="2" t="s">
        <v>32022</v>
      </c>
      <c r="C120" s="2" t="s">
        <v>5614</v>
      </c>
      <c r="D120" s="2"/>
    </row>
    <row r="121" spans="1:4">
      <c r="A121" s="2" t="s">
        <v>32023</v>
      </c>
      <c r="B121" s="2" t="s">
        <v>32024</v>
      </c>
      <c r="C121" s="2" t="s">
        <v>5614</v>
      </c>
      <c r="D121" s="2"/>
    </row>
    <row r="122" spans="1:4">
      <c r="A122" s="2" t="s">
        <v>32380</v>
      </c>
      <c r="B122" s="2" t="s">
        <v>32381</v>
      </c>
      <c r="C122" s="2" t="s">
        <v>700</v>
      </c>
      <c r="D122" s="2"/>
    </row>
    <row r="123" spans="1:4">
      <c r="A123" s="2" t="s">
        <v>32382</v>
      </c>
      <c r="B123" s="2" t="s">
        <v>32383</v>
      </c>
      <c r="C123" s="2" t="s">
        <v>700</v>
      </c>
      <c r="D123" s="2"/>
    </row>
    <row r="124" spans="1:4">
      <c r="A124" s="2" t="s">
        <v>32386</v>
      </c>
      <c r="B124" s="2" t="s">
        <v>32389</v>
      </c>
      <c r="C124" s="2" t="s">
        <v>6095</v>
      </c>
      <c r="D124" s="2"/>
    </row>
    <row r="125" spans="1:4">
      <c r="A125" s="2" t="s">
        <v>32390</v>
      </c>
      <c r="B125" s="2" t="s">
        <v>32391</v>
      </c>
      <c r="C125" s="2" t="s">
        <v>6095</v>
      </c>
      <c r="D125" s="2"/>
    </row>
    <row r="126" spans="1:4">
      <c r="A126" s="2" t="s">
        <v>32392</v>
      </c>
      <c r="B126" s="2" t="s">
        <v>32393</v>
      </c>
      <c r="C126" s="2" t="s">
        <v>6095</v>
      </c>
      <c r="D126" s="2"/>
    </row>
  </sheetData>
  <autoFilter ref="A1:D110" xr:uid="{00000000-0009-0000-0000-000006000000}"/>
  <sortState xmlns:xlrd2="http://schemas.microsoft.com/office/spreadsheetml/2017/richdata2" ref="A2:D79">
    <sortCondition ref="A2:A79"/>
  </sortState>
  <phoneticPr fontId="28" type="noConversion"/>
  <pageMargins left="0.75" right="0.75" top="1" bottom="1" header="0.5" footer="0.5"/>
  <pageSetup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tabColor theme="1"/>
  </sheetPr>
  <dimension ref="A1:H560"/>
  <sheetViews>
    <sheetView showGridLines="0" workbookViewId="0">
      <pane xSplit="1" ySplit="1" topLeftCell="B2" activePane="bottomRight" state="frozen"/>
      <selection pane="topRight" activeCell="C9" sqref="C9"/>
      <selection pane="bottomLeft" activeCell="C9" sqref="C9"/>
      <selection pane="bottomRight"/>
    </sheetView>
  </sheetViews>
  <sheetFormatPr defaultColWidth="9.140625" defaultRowHeight="12.75" customHeight="1"/>
  <cols>
    <col min="1" max="1" width="10.7109375" style="4" customWidth="1"/>
    <col min="2" max="2" width="57" style="4" bestFit="1" customWidth="1"/>
    <col min="3" max="3" width="31.42578125" style="4" bestFit="1" customWidth="1"/>
    <col min="4" max="4" width="9" style="4" customWidth="1"/>
    <col min="5" max="7" width="0" style="4" hidden="1" customWidth="1"/>
    <col min="8" max="8" width="0.140625" style="4" hidden="1" customWidth="1"/>
    <col min="9" max="16384" width="9.140625" style="4"/>
  </cols>
  <sheetData>
    <row r="1" spans="1:8" s="7" customFormat="1">
      <c r="A1" s="12" t="s">
        <v>6428</v>
      </c>
      <c r="B1" s="12" t="s">
        <v>6429</v>
      </c>
      <c r="C1" s="12" t="s">
        <v>2</v>
      </c>
      <c r="D1" s="12" t="s">
        <v>6430</v>
      </c>
      <c r="E1" s="12" t="s">
        <v>6431</v>
      </c>
      <c r="F1" s="12" t="s">
        <v>6432</v>
      </c>
      <c r="G1" s="12" t="s">
        <v>6433</v>
      </c>
      <c r="H1" s="12" t="s">
        <v>6434</v>
      </c>
    </row>
    <row r="2" spans="1:8" ht="12.75" customHeight="1">
      <c r="A2" s="2" t="s">
        <v>6435</v>
      </c>
      <c r="B2" s="2" t="s">
        <v>5074</v>
      </c>
      <c r="C2" s="2" t="s">
        <v>6436</v>
      </c>
      <c r="D2" s="2"/>
      <c r="E2" s="2"/>
      <c r="F2" s="2"/>
      <c r="G2" s="2"/>
      <c r="H2" s="2"/>
    </row>
    <row r="3" spans="1:8" ht="12.75" customHeight="1">
      <c r="A3" s="2" t="s">
        <v>6437</v>
      </c>
      <c r="B3" s="2" t="s">
        <v>300</v>
      </c>
      <c r="C3" s="2" t="s">
        <v>6438</v>
      </c>
      <c r="D3" s="2"/>
      <c r="E3" s="2"/>
      <c r="F3" s="2"/>
      <c r="G3" s="2"/>
      <c r="H3" s="2"/>
    </row>
    <row r="4" spans="1:8" ht="12.75" customHeight="1">
      <c r="A4" s="2" t="s">
        <v>6439</v>
      </c>
      <c r="B4" s="2" t="s">
        <v>6440</v>
      </c>
      <c r="C4" s="2" t="s">
        <v>6441</v>
      </c>
      <c r="D4" s="2"/>
      <c r="E4" s="2"/>
      <c r="F4" s="2"/>
      <c r="G4" s="2"/>
      <c r="H4" s="2"/>
    </row>
    <row r="5" spans="1:8" ht="12.75" customHeight="1">
      <c r="A5" s="2" t="s">
        <v>6442</v>
      </c>
      <c r="B5" s="2" t="s">
        <v>5115</v>
      </c>
      <c r="C5" s="2" t="s">
        <v>6443</v>
      </c>
      <c r="D5" s="2"/>
      <c r="E5" s="2"/>
      <c r="F5" s="2"/>
      <c r="G5" s="2"/>
      <c r="H5" s="2"/>
    </row>
    <row r="6" spans="1:8" ht="12.75" customHeight="1">
      <c r="A6" s="2" t="s">
        <v>6444</v>
      </c>
      <c r="B6" s="2" t="s">
        <v>5097</v>
      </c>
      <c r="C6" s="2" t="s">
        <v>6445</v>
      </c>
      <c r="D6" s="2"/>
      <c r="E6" s="2"/>
      <c r="F6" s="2"/>
      <c r="G6" s="2"/>
      <c r="H6" s="2"/>
    </row>
    <row r="7" spans="1:8" ht="12.75" customHeight="1">
      <c r="A7" s="2" t="s">
        <v>6446</v>
      </c>
      <c r="B7" s="2" t="s">
        <v>5091</v>
      </c>
      <c r="C7" s="2" t="s">
        <v>6447</v>
      </c>
      <c r="D7" s="2"/>
      <c r="E7" s="2"/>
      <c r="F7" s="2"/>
      <c r="G7" s="2"/>
      <c r="H7" s="2"/>
    </row>
    <row r="8" spans="1:8" ht="12.75" customHeight="1">
      <c r="A8" s="2" t="s">
        <v>6448</v>
      </c>
      <c r="B8" s="2" t="s">
        <v>6449</v>
      </c>
      <c r="C8" s="2" t="s">
        <v>6450</v>
      </c>
      <c r="D8" s="2"/>
      <c r="E8" s="2"/>
      <c r="F8" s="2"/>
      <c r="G8" s="2"/>
      <c r="H8" s="2"/>
    </row>
    <row r="9" spans="1:8" ht="12.75" customHeight="1">
      <c r="A9" s="2" t="s">
        <v>6451</v>
      </c>
      <c r="B9" s="2" t="s">
        <v>5103</v>
      </c>
      <c r="C9" s="2" t="s">
        <v>6452</v>
      </c>
      <c r="D9" s="2"/>
      <c r="E9" s="2"/>
      <c r="F9" s="2"/>
      <c r="G9" s="2"/>
      <c r="H9" s="2"/>
    </row>
    <row r="10" spans="1:8" ht="12.75" customHeight="1">
      <c r="A10" s="2" t="s">
        <v>6453</v>
      </c>
      <c r="B10" s="2" t="s">
        <v>6454</v>
      </c>
      <c r="C10" s="2" t="s">
        <v>6455</v>
      </c>
      <c r="D10" s="2"/>
      <c r="E10" s="2"/>
      <c r="F10" s="2"/>
      <c r="G10" s="2"/>
      <c r="H10" s="2"/>
    </row>
    <row r="11" spans="1:8" ht="12.75" customHeight="1">
      <c r="A11" s="2" t="s">
        <v>6456</v>
      </c>
      <c r="B11" s="2" t="s">
        <v>5121</v>
      </c>
      <c r="C11" s="2" t="s">
        <v>6457</v>
      </c>
      <c r="D11" s="2"/>
      <c r="E11" s="2"/>
      <c r="F11" s="2"/>
      <c r="G11" s="2"/>
      <c r="H11" s="2"/>
    </row>
    <row r="12" spans="1:8" ht="12.75" customHeight="1">
      <c r="A12" s="2" t="s">
        <v>6458</v>
      </c>
      <c r="B12" s="2" t="s">
        <v>5112</v>
      </c>
      <c r="C12" s="2" t="s">
        <v>6459</v>
      </c>
      <c r="D12" s="2"/>
      <c r="E12" s="2"/>
      <c r="F12" s="2"/>
      <c r="G12" s="2"/>
      <c r="H12" s="2"/>
    </row>
    <row r="13" spans="1:8" ht="12.75" customHeight="1">
      <c r="A13" s="2" t="s">
        <v>6460</v>
      </c>
      <c r="B13" s="2" t="s">
        <v>5094</v>
      </c>
      <c r="C13" s="2" t="s">
        <v>6461</v>
      </c>
      <c r="D13" s="2"/>
      <c r="E13" s="2"/>
      <c r="F13" s="2"/>
      <c r="G13" s="2"/>
      <c r="H13" s="2"/>
    </row>
    <row r="14" spans="1:8" ht="12.75" customHeight="1">
      <c r="A14" s="2" t="s">
        <v>6462</v>
      </c>
      <c r="B14" s="2" t="s">
        <v>5268</v>
      </c>
      <c r="C14" s="2"/>
      <c r="D14" s="2"/>
      <c r="E14" s="2"/>
      <c r="F14" s="2"/>
      <c r="G14" s="2"/>
      <c r="H14" s="2"/>
    </row>
    <row r="15" spans="1:8" ht="12.75" customHeight="1">
      <c r="A15" s="2" t="s">
        <v>6463</v>
      </c>
      <c r="B15" s="2" t="s">
        <v>6464</v>
      </c>
      <c r="C15" s="2" t="s">
        <v>6465</v>
      </c>
      <c r="D15" s="2"/>
      <c r="E15" s="2"/>
      <c r="F15" s="2"/>
      <c r="G15" s="2"/>
      <c r="H15" s="2"/>
    </row>
    <row r="16" spans="1:8" ht="12.75" customHeight="1">
      <c r="A16" s="2" t="s">
        <v>6466</v>
      </c>
      <c r="B16" s="2" t="s">
        <v>5130</v>
      </c>
      <c r="C16" s="2" t="s">
        <v>6467</v>
      </c>
      <c r="D16" s="2"/>
      <c r="E16" s="2"/>
      <c r="F16" s="2"/>
      <c r="G16" s="2"/>
      <c r="H16" s="2"/>
    </row>
    <row r="17" spans="1:8" ht="12.75" customHeight="1">
      <c r="A17" s="2" t="s">
        <v>6468</v>
      </c>
      <c r="B17" s="2" t="s">
        <v>5283</v>
      </c>
      <c r="C17" s="2" t="s">
        <v>6469</v>
      </c>
      <c r="D17" s="2"/>
      <c r="E17" s="2"/>
      <c r="F17" s="2"/>
      <c r="G17" s="2"/>
      <c r="H17" s="2"/>
    </row>
    <row r="18" spans="1:8" ht="12.75" customHeight="1">
      <c r="A18" s="2" t="s">
        <v>6470</v>
      </c>
      <c r="B18" s="2" t="s">
        <v>5139</v>
      </c>
      <c r="C18" s="2" t="s">
        <v>6471</v>
      </c>
      <c r="D18" s="2"/>
      <c r="E18" s="2"/>
      <c r="F18" s="2"/>
      <c r="G18" s="2"/>
      <c r="H18" s="2"/>
    </row>
    <row r="19" spans="1:8" ht="12.75" customHeight="1">
      <c r="A19" s="2" t="s">
        <v>6472</v>
      </c>
      <c r="B19" s="2" t="s">
        <v>5145</v>
      </c>
      <c r="C19" s="2" t="s">
        <v>6473</v>
      </c>
      <c r="D19" s="2"/>
      <c r="E19" s="2"/>
      <c r="F19" s="2"/>
      <c r="G19" s="2"/>
      <c r="H19" s="2"/>
    </row>
    <row r="20" spans="1:8" ht="12.75" customHeight="1">
      <c r="A20" s="2" t="s">
        <v>6474</v>
      </c>
      <c r="B20" s="2" t="s">
        <v>5148</v>
      </c>
      <c r="C20" s="2" t="s">
        <v>6475</v>
      </c>
      <c r="D20" s="2"/>
      <c r="E20" s="2"/>
      <c r="F20" s="2"/>
      <c r="G20" s="2"/>
      <c r="H20" s="2"/>
    </row>
    <row r="21" spans="1:8" ht="12.75" customHeight="1">
      <c r="A21" s="2" t="s">
        <v>6476</v>
      </c>
      <c r="B21" s="2" t="s">
        <v>6477</v>
      </c>
      <c r="C21" s="2"/>
      <c r="D21" s="2"/>
      <c r="E21" s="2"/>
      <c r="F21" s="2"/>
      <c r="G21" s="2"/>
      <c r="H21" s="2"/>
    </row>
    <row r="22" spans="1:8" ht="12.75" customHeight="1">
      <c r="A22" s="2" t="s">
        <v>6478</v>
      </c>
      <c r="B22" s="2" t="s">
        <v>5226</v>
      </c>
      <c r="C22" s="2" t="s">
        <v>6479</v>
      </c>
      <c r="D22" s="2"/>
      <c r="E22" s="2"/>
      <c r="F22" s="2"/>
      <c r="G22" s="2"/>
      <c r="H22" s="2"/>
    </row>
    <row r="23" spans="1:8" ht="12.75" customHeight="1">
      <c r="A23" s="2" t="s">
        <v>6480</v>
      </c>
      <c r="B23" s="2" t="s">
        <v>6481</v>
      </c>
      <c r="C23" s="2" t="s">
        <v>6482</v>
      </c>
      <c r="D23" s="2"/>
      <c r="E23" s="2"/>
      <c r="F23" s="2"/>
      <c r="G23" s="2"/>
      <c r="H23" s="2"/>
    </row>
    <row r="24" spans="1:8" ht="12.75" customHeight="1">
      <c r="A24" s="2" t="s">
        <v>6483</v>
      </c>
      <c r="B24" s="2" t="s">
        <v>5160</v>
      </c>
      <c r="C24" s="2" t="s">
        <v>6484</v>
      </c>
      <c r="D24" s="2"/>
      <c r="E24" s="2"/>
      <c r="F24" s="2"/>
      <c r="G24" s="2"/>
      <c r="H24" s="2"/>
    </row>
    <row r="25" spans="1:8" ht="12.75" customHeight="1">
      <c r="A25" s="2" t="s">
        <v>6485</v>
      </c>
      <c r="B25" s="2" t="s">
        <v>5166</v>
      </c>
      <c r="C25" s="2" t="s">
        <v>6486</v>
      </c>
      <c r="D25" s="2"/>
      <c r="E25" s="2"/>
      <c r="F25" s="2"/>
      <c r="G25" s="2"/>
      <c r="H25" s="2"/>
    </row>
    <row r="26" spans="1:8" ht="12.75" customHeight="1">
      <c r="A26" s="2" t="s">
        <v>6487</v>
      </c>
      <c r="B26" s="2" t="s">
        <v>5534</v>
      </c>
      <c r="C26" s="2"/>
      <c r="D26" s="2"/>
      <c r="E26" s="2"/>
      <c r="F26" s="2"/>
      <c r="G26" s="2"/>
      <c r="H26" s="2"/>
    </row>
    <row r="27" spans="1:8" ht="12.75" customHeight="1">
      <c r="A27" s="2" t="s">
        <v>6488</v>
      </c>
      <c r="B27" s="2" t="s">
        <v>5178</v>
      </c>
      <c r="C27" s="2" t="s">
        <v>6489</v>
      </c>
      <c r="D27" s="2"/>
      <c r="E27" s="2"/>
      <c r="F27" s="2"/>
      <c r="G27" s="2"/>
      <c r="H27" s="2"/>
    </row>
    <row r="28" spans="1:8" ht="12.75" customHeight="1">
      <c r="A28" s="2" t="s">
        <v>6490</v>
      </c>
      <c r="B28" s="2" t="s">
        <v>5175</v>
      </c>
      <c r="C28" s="2" t="s">
        <v>6491</v>
      </c>
      <c r="D28" s="2"/>
      <c r="E28" s="2"/>
      <c r="F28" s="2"/>
      <c r="G28" s="2"/>
      <c r="H28" s="2"/>
    </row>
    <row r="29" spans="1:8" ht="12.75" customHeight="1">
      <c r="A29" s="2" t="s">
        <v>6492</v>
      </c>
      <c r="B29" s="2" t="s">
        <v>6493</v>
      </c>
      <c r="C29" s="2" t="s">
        <v>6494</v>
      </c>
      <c r="D29" s="2"/>
      <c r="E29" s="2"/>
      <c r="F29" s="2"/>
      <c r="G29" s="2"/>
      <c r="H29" s="2"/>
    </row>
    <row r="30" spans="1:8" ht="12.75" customHeight="1">
      <c r="A30" s="2" t="s">
        <v>6495</v>
      </c>
      <c r="B30" s="2" t="s">
        <v>6496</v>
      </c>
      <c r="C30" s="2" t="s">
        <v>6497</v>
      </c>
      <c r="D30" s="2"/>
      <c r="E30" s="2"/>
      <c r="F30" s="2"/>
      <c r="G30" s="2"/>
      <c r="H30" s="2"/>
    </row>
    <row r="31" spans="1:8" ht="12.75" customHeight="1">
      <c r="A31" s="2" t="s">
        <v>6498</v>
      </c>
      <c r="B31" s="2" t="s">
        <v>5199</v>
      </c>
      <c r="C31" s="2" t="s">
        <v>6499</v>
      </c>
      <c r="D31" s="2"/>
      <c r="E31" s="2"/>
      <c r="F31" s="2"/>
      <c r="G31" s="2"/>
      <c r="H31" s="2"/>
    </row>
    <row r="32" spans="1:8" ht="12.75" customHeight="1">
      <c r="A32" s="2" t="s">
        <v>6500</v>
      </c>
      <c r="B32" s="2" t="s">
        <v>6501</v>
      </c>
      <c r="C32" s="2" t="s">
        <v>6502</v>
      </c>
      <c r="D32" s="2"/>
      <c r="E32" s="2"/>
      <c r="F32" s="2"/>
      <c r="G32" s="2"/>
      <c r="H32" s="2"/>
    </row>
    <row r="33" spans="1:8" ht="12.75" customHeight="1">
      <c r="A33" s="2" t="s">
        <v>6503</v>
      </c>
      <c r="B33" s="2" t="s">
        <v>5202</v>
      </c>
      <c r="C33" s="2" t="s">
        <v>6504</v>
      </c>
      <c r="D33" s="2"/>
      <c r="E33" s="2"/>
      <c r="F33" s="2"/>
      <c r="G33" s="2"/>
      <c r="H33" s="2"/>
    </row>
    <row r="34" spans="1:8" ht="12.75" customHeight="1">
      <c r="A34" s="2" t="s">
        <v>6505</v>
      </c>
      <c r="B34" s="2" t="s">
        <v>6506</v>
      </c>
      <c r="C34" s="2" t="s">
        <v>6507</v>
      </c>
      <c r="D34" s="2"/>
      <c r="E34" s="2"/>
      <c r="F34" s="2"/>
      <c r="G34" s="2"/>
      <c r="H34" s="2"/>
    </row>
    <row r="35" spans="1:8" ht="12.75" customHeight="1">
      <c r="A35" s="2" t="s">
        <v>6508</v>
      </c>
      <c r="B35" s="2" t="s">
        <v>5220</v>
      </c>
      <c r="C35" s="2" t="s">
        <v>6509</v>
      </c>
      <c r="D35" s="2"/>
      <c r="E35" s="2"/>
      <c r="F35" s="2"/>
      <c r="G35" s="2"/>
      <c r="H35" s="2"/>
    </row>
    <row r="36" spans="1:8" ht="12.75" customHeight="1">
      <c r="A36" s="2" t="s">
        <v>6510</v>
      </c>
      <c r="B36" s="2" t="s">
        <v>5232</v>
      </c>
      <c r="C36" s="2" t="s">
        <v>6511</v>
      </c>
      <c r="D36" s="2"/>
      <c r="E36" s="2"/>
      <c r="F36" s="2"/>
      <c r="G36" s="2"/>
      <c r="H36" s="2"/>
    </row>
    <row r="37" spans="1:8" ht="12.75" customHeight="1">
      <c r="A37" s="2" t="s">
        <v>6512</v>
      </c>
      <c r="B37" s="2" t="s">
        <v>5250</v>
      </c>
      <c r="C37" s="2" t="s">
        <v>6513</v>
      </c>
      <c r="D37" s="2"/>
      <c r="E37" s="2"/>
      <c r="F37" s="2"/>
      <c r="G37" s="2"/>
      <c r="H37" s="2"/>
    </row>
    <row r="38" spans="1:8" ht="12.75" customHeight="1">
      <c r="A38" s="2" t="s">
        <v>6514</v>
      </c>
      <c r="B38" s="2" t="s">
        <v>5241</v>
      </c>
      <c r="C38" s="2" t="s">
        <v>6515</v>
      </c>
      <c r="D38" s="2"/>
      <c r="E38" s="2"/>
      <c r="F38" s="2"/>
      <c r="G38" s="2"/>
      <c r="H38" s="2"/>
    </row>
    <row r="39" spans="1:8" ht="12.75" customHeight="1">
      <c r="A39" s="2" t="s">
        <v>6516</v>
      </c>
      <c r="B39" s="2" t="s">
        <v>5235</v>
      </c>
      <c r="C39" s="2" t="s">
        <v>6517</v>
      </c>
      <c r="D39" s="2"/>
      <c r="E39" s="2"/>
      <c r="F39" s="2"/>
      <c r="G39" s="2"/>
      <c r="H39" s="2"/>
    </row>
    <row r="40" spans="1:8" ht="12.75" customHeight="1">
      <c r="A40" s="2" t="s">
        <v>6518</v>
      </c>
      <c r="B40" s="2" t="s">
        <v>6519</v>
      </c>
      <c r="C40" s="2" t="s">
        <v>6520</v>
      </c>
      <c r="D40" s="2"/>
      <c r="E40" s="2"/>
      <c r="F40" s="2"/>
      <c r="G40" s="2"/>
      <c r="H40" s="2"/>
    </row>
    <row r="41" spans="1:8" ht="12.75" customHeight="1">
      <c r="A41" s="2" t="s">
        <v>6521</v>
      </c>
      <c r="B41" s="2" t="s">
        <v>5238</v>
      </c>
      <c r="C41" s="2" t="s">
        <v>6522</v>
      </c>
      <c r="D41" s="2"/>
      <c r="E41" s="2"/>
      <c r="F41" s="2"/>
      <c r="G41" s="2"/>
      <c r="H41" s="2"/>
    </row>
    <row r="42" spans="1:8" ht="12.75" customHeight="1">
      <c r="A42" s="2" t="s">
        <v>6523</v>
      </c>
      <c r="B42" s="2" t="s">
        <v>6524</v>
      </c>
      <c r="C42" s="2" t="s">
        <v>6525</v>
      </c>
      <c r="D42" s="2"/>
      <c r="E42" s="2"/>
      <c r="F42" s="2"/>
      <c r="G42" s="2"/>
      <c r="H42" s="2"/>
    </row>
    <row r="43" spans="1:8" ht="12.75" customHeight="1">
      <c r="A43" s="2" t="s">
        <v>6526</v>
      </c>
      <c r="B43" s="2" t="s">
        <v>5253</v>
      </c>
      <c r="C43" s="2"/>
      <c r="D43" s="2"/>
      <c r="E43" s="2"/>
      <c r="F43" s="2"/>
      <c r="G43" s="2"/>
      <c r="H43" s="2"/>
    </row>
    <row r="44" spans="1:8" ht="12.75" customHeight="1">
      <c r="A44" s="2" t="s">
        <v>6527</v>
      </c>
      <c r="B44" s="2" t="s">
        <v>5259</v>
      </c>
      <c r="C44" s="2" t="s">
        <v>6528</v>
      </c>
      <c r="D44" s="2"/>
      <c r="E44" s="2"/>
      <c r="F44" s="2"/>
      <c r="G44" s="2"/>
      <c r="H44" s="2"/>
    </row>
    <row r="45" spans="1:8" ht="12.75" customHeight="1">
      <c r="A45" s="2" t="s">
        <v>6529</v>
      </c>
      <c r="B45" s="2" t="s">
        <v>5256</v>
      </c>
      <c r="C45" s="2" t="s">
        <v>6530</v>
      </c>
      <c r="D45" s="2"/>
      <c r="E45" s="2"/>
      <c r="F45" s="2"/>
      <c r="G45" s="2"/>
      <c r="H45" s="2"/>
    </row>
    <row r="46" spans="1:8" ht="12.75" customHeight="1">
      <c r="A46" s="2" t="s">
        <v>6531</v>
      </c>
      <c r="B46" s="2" t="s">
        <v>5286</v>
      </c>
      <c r="C46" s="2" t="s">
        <v>6532</v>
      </c>
      <c r="D46" s="2"/>
      <c r="E46" s="2"/>
      <c r="F46" s="2"/>
      <c r="G46" s="2"/>
      <c r="H46" s="2"/>
    </row>
    <row r="47" spans="1:8" ht="12.75" customHeight="1">
      <c r="A47" s="2" t="s">
        <v>6533</v>
      </c>
      <c r="B47" s="2" t="s">
        <v>5262</v>
      </c>
      <c r="C47" s="2" t="s">
        <v>6534</v>
      </c>
      <c r="D47" s="2"/>
      <c r="E47" s="2"/>
      <c r="F47" s="2"/>
      <c r="G47" s="2"/>
      <c r="H47" s="2"/>
    </row>
    <row r="48" spans="1:8" ht="12.75" customHeight="1">
      <c r="A48" s="2" t="s">
        <v>6535</v>
      </c>
      <c r="B48" s="2" t="s">
        <v>5280</v>
      </c>
      <c r="C48" s="2" t="s">
        <v>6536</v>
      </c>
      <c r="D48" s="2"/>
      <c r="E48" s="2"/>
      <c r="F48" s="2"/>
      <c r="G48" s="2"/>
      <c r="H48" s="2"/>
    </row>
    <row r="49" spans="1:8" ht="12.75" customHeight="1">
      <c r="A49" s="2" t="s">
        <v>6537</v>
      </c>
      <c r="B49" s="2" t="s">
        <v>5309</v>
      </c>
      <c r="C49" s="2" t="s">
        <v>6538</v>
      </c>
      <c r="D49" s="2"/>
      <c r="E49" s="2"/>
      <c r="F49" s="2"/>
      <c r="G49" s="2"/>
      <c r="H49" s="2"/>
    </row>
    <row r="50" spans="1:8" ht="12.75" customHeight="1">
      <c r="A50" s="2" t="s">
        <v>6539</v>
      </c>
      <c r="B50" s="2" t="s">
        <v>5292</v>
      </c>
      <c r="C50" s="2" t="s">
        <v>6540</v>
      </c>
      <c r="D50" s="2"/>
      <c r="E50" s="2"/>
      <c r="F50" s="2"/>
      <c r="G50" s="2"/>
      <c r="H50" s="2"/>
    </row>
    <row r="51" spans="1:8" ht="12.75" customHeight="1">
      <c r="A51" s="2" t="s">
        <v>6541</v>
      </c>
      <c r="B51" s="2" t="s">
        <v>6542</v>
      </c>
      <c r="C51" s="2" t="s">
        <v>6543</v>
      </c>
      <c r="D51" s="2"/>
      <c r="E51" s="2"/>
      <c r="F51" s="2"/>
      <c r="G51" s="2"/>
      <c r="H51" s="2"/>
    </row>
    <row r="52" spans="1:8" ht="12.75" customHeight="1">
      <c r="A52" s="2" t="s">
        <v>6544</v>
      </c>
      <c r="B52" s="2" t="s">
        <v>5306</v>
      </c>
      <c r="C52" s="2" t="s">
        <v>6545</v>
      </c>
      <c r="D52" s="2"/>
      <c r="E52" s="2"/>
      <c r="F52" s="2"/>
      <c r="G52" s="2"/>
      <c r="H52" s="2"/>
    </row>
    <row r="53" spans="1:8" ht="12.75" customHeight="1">
      <c r="A53" s="2" t="s">
        <v>6546</v>
      </c>
      <c r="B53" s="2" t="s">
        <v>6547</v>
      </c>
      <c r="C53" s="2" t="s">
        <v>6548</v>
      </c>
      <c r="D53" s="2"/>
      <c r="E53" s="2"/>
      <c r="F53" s="2"/>
      <c r="G53" s="2"/>
      <c r="H53" s="2"/>
    </row>
    <row r="54" spans="1:8" ht="12.75" customHeight="1">
      <c r="A54" s="2" t="s">
        <v>6549</v>
      </c>
      <c r="B54" s="2" t="s">
        <v>5324</v>
      </c>
      <c r="C54" s="2" t="s">
        <v>6550</v>
      </c>
      <c r="D54" s="2"/>
      <c r="E54" s="2"/>
      <c r="F54" s="2"/>
      <c r="G54" s="2"/>
      <c r="H54" s="2"/>
    </row>
    <row r="55" spans="1:8" ht="12.75" customHeight="1">
      <c r="A55" s="2" t="s">
        <v>6551</v>
      </c>
      <c r="B55" s="2" t="s">
        <v>5351</v>
      </c>
      <c r="C55" s="2" t="s">
        <v>6552</v>
      </c>
      <c r="D55" s="2"/>
      <c r="E55" s="2"/>
      <c r="F55" s="2"/>
      <c r="G55" s="2"/>
      <c r="H55" s="2"/>
    </row>
    <row r="56" spans="1:8" ht="12.75" customHeight="1">
      <c r="A56" s="2" t="s">
        <v>6553</v>
      </c>
      <c r="B56" s="2" t="s">
        <v>6554</v>
      </c>
      <c r="C56" s="2" t="s">
        <v>6555</v>
      </c>
      <c r="D56" s="2"/>
      <c r="E56" s="2"/>
      <c r="F56" s="2"/>
      <c r="G56" s="2"/>
      <c r="H56" s="2"/>
    </row>
    <row r="57" spans="1:8" ht="12.75" customHeight="1">
      <c r="A57" s="2" t="s">
        <v>6556</v>
      </c>
      <c r="B57" s="2" t="s">
        <v>5339</v>
      </c>
      <c r="C57" s="2" t="s">
        <v>6557</v>
      </c>
      <c r="D57" s="2"/>
      <c r="E57" s="2"/>
      <c r="F57" s="2"/>
      <c r="G57" s="2"/>
      <c r="H57" s="2"/>
    </row>
    <row r="58" spans="1:8" ht="12.75" customHeight="1">
      <c r="A58" s="2" t="s">
        <v>6558</v>
      </c>
      <c r="B58" s="2" t="s">
        <v>5348</v>
      </c>
      <c r="C58" s="2" t="s">
        <v>6559</v>
      </c>
      <c r="D58" s="2"/>
      <c r="E58" s="2"/>
      <c r="F58" s="2"/>
      <c r="G58" s="2"/>
      <c r="H58" s="2"/>
    </row>
    <row r="59" spans="1:8" ht="12.75" customHeight="1">
      <c r="A59" s="2" t="s">
        <v>6560</v>
      </c>
      <c r="B59" s="2" t="s">
        <v>5315</v>
      </c>
      <c r="C59" s="2" t="s">
        <v>6561</v>
      </c>
      <c r="D59" s="2"/>
      <c r="E59" s="2"/>
      <c r="F59" s="2"/>
      <c r="G59" s="2"/>
      <c r="H59" s="2"/>
    </row>
    <row r="60" spans="1:8" ht="12.75" customHeight="1">
      <c r="A60" s="2" t="s">
        <v>6562</v>
      </c>
      <c r="B60" s="2" t="s">
        <v>5357</v>
      </c>
      <c r="C60" s="2" t="s">
        <v>6563</v>
      </c>
      <c r="D60" s="2"/>
      <c r="E60" s="2"/>
      <c r="F60" s="2"/>
      <c r="G60" s="2"/>
      <c r="H60" s="2"/>
    </row>
    <row r="61" spans="1:8" ht="12.75" customHeight="1">
      <c r="A61" s="2" t="s">
        <v>6564</v>
      </c>
      <c r="B61" s="2" t="s">
        <v>6565</v>
      </c>
      <c r="C61" s="2" t="s">
        <v>6566</v>
      </c>
      <c r="D61" s="2"/>
      <c r="E61" s="2"/>
      <c r="F61" s="2"/>
      <c r="G61" s="2"/>
      <c r="H61" s="2"/>
    </row>
    <row r="62" spans="1:8" ht="12.75" customHeight="1">
      <c r="A62" s="2" t="s">
        <v>6567</v>
      </c>
      <c r="B62" s="2" t="s">
        <v>5067</v>
      </c>
      <c r="C62" s="2" t="s">
        <v>6568</v>
      </c>
      <c r="D62" s="2"/>
      <c r="E62" s="2"/>
      <c r="F62" s="2"/>
      <c r="G62" s="2"/>
      <c r="H62" s="2"/>
    </row>
    <row r="63" spans="1:8" ht="12.75" customHeight="1">
      <c r="A63" s="2" t="s">
        <v>6569</v>
      </c>
      <c r="B63" s="2" t="s">
        <v>5372</v>
      </c>
      <c r="C63" s="2" t="s">
        <v>6570</v>
      </c>
      <c r="D63" s="2"/>
      <c r="E63" s="2"/>
      <c r="F63" s="2"/>
      <c r="G63" s="2"/>
      <c r="H63" s="2"/>
    </row>
    <row r="64" spans="1:8" ht="12.75" customHeight="1">
      <c r="A64" s="2" t="s">
        <v>6571</v>
      </c>
      <c r="B64" s="2" t="s">
        <v>5360</v>
      </c>
      <c r="C64" s="2" t="s">
        <v>6572</v>
      </c>
      <c r="D64" s="2"/>
      <c r="E64" s="2"/>
      <c r="F64" s="2"/>
      <c r="G64" s="2"/>
      <c r="H64" s="2"/>
    </row>
    <row r="65" spans="1:8" ht="12.75" customHeight="1">
      <c r="A65" s="2" t="s">
        <v>6573</v>
      </c>
      <c r="B65" s="2" t="s">
        <v>5366</v>
      </c>
      <c r="C65" s="2" t="s">
        <v>6574</v>
      </c>
      <c r="D65" s="2"/>
      <c r="E65" s="2"/>
      <c r="F65" s="2"/>
      <c r="G65" s="2"/>
      <c r="H65" s="2"/>
    </row>
    <row r="66" spans="1:8" ht="12.75" customHeight="1">
      <c r="A66" s="2" t="s">
        <v>6575</v>
      </c>
      <c r="B66" s="2" t="s">
        <v>5375</v>
      </c>
      <c r="C66" s="2" t="s">
        <v>6576</v>
      </c>
      <c r="D66" s="2"/>
      <c r="E66" s="2"/>
      <c r="F66" s="2"/>
      <c r="G66" s="2"/>
      <c r="H66" s="2"/>
    </row>
    <row r="67" spans="1:8" ht="12.75" customHeight="1">
      <c r="A67" s="2" t="s">
        <v>6577</v>
      </c>
      <c r="B67" s="2" t="s">
        <v>5390</v>
      </c>
      <c r="C67" s="2" t="s">
        <v>6578</v>
      </c>
      <c r="D67" s="2"/>
      <c r="E67" s="2"/>
      <c r="F67" s="2"/>
      <c r="G67" s="2"/>
      <c r="H67" s="2"/>
    </row>
    <row r="68" spans="1:8" ht="12.75" customHeight="1">
      <c r="A68" s="2" t="s">
        <v>6579</v>
      </c>
      <c r="B68" s="2" t="s">
        <v>6580</v>
      </c>
      <c r="C68" s="2" t="s">
        <v>6581</v>
      </c>
      <c r="D68" s="2"/>
      <c r="E68" s="2"/>
      <c r="F68" s="2"/>
      <c r="G68" s="2"/>
      <c r="H68" s="2"/>
    </row>
    <row r="69" spans="1:8" ht="12.75" customHeight="1">
      <c r="A69" s="2" t="s">
        <v>6582</v>
      </c>
      <c r="B69" s="2" t="s">
        <v>5378</v>
      </c>
      <c r="C69" s="2" t="s">
        <v>6583</v>
      </c>
      <c r="D69" s="2"/>
      <c r="E69" s="2"/>
      <c r="F69" s="2"/>
      <c r="G69" s="2"/>
      <c r="H69" s="2"/>
    </row>
    <row r="70" spans="1:8" ht="12.75" customHeight="1">
      <c r="A70" s="2" t="s">
        <v>6584</v>
      </c>
      <c r="B70" s="2" t="s">
        <v>5384</v>
      </c>
      <c r="C70" s="2" t="s">
        <v>6585</v>
      </c>
      <c r="D70" s="2"/>
      <c r="E70" s="2"/>
      <c r="F70" s="2"/>
      <c r="G70" s="2"/>
      <c r="H70" s="2"/>
    </row>
    <row r="71" spans="1:8" ht="12.75" customHeight="1">
      <c r="A71" s="2" t="s">
        <v>6586</v>
      </c>
      <c r="B71" s="2" t="s">
        <v>5381</v>
      </c>
      <c r="C71" s="2" t="s">
        <v>6587</v>
      </c>
      <c r="D71" s="2"/>
      <c r="E71" s="2"/>
      <c r="F71" s="2"/>
      <c r="G71" s="2"/>
      <c r="H71" s="2"/>
    </row>
    <row r="72" spans="1:8" ht="12.75" customHeight="1">
      <c r="A72" s="2" t="s">
        <v>6588</v>
      </c>
      <c r="B72" s="2" t="s">
        <v>5387</v>
      </c>
      <c r="C72" s="2" t="s">
        <v>6589</v>
      </c>
      <c r="D72" s="2"/>
      <c r="E72" s="2"/>
      <c r="F72" s="2"/>
      <c r="G72" s="2"/>
      <c r="H72" s="2"/>
    </row>
    <row r="73" spans="1:8" ht="12.75" customHeight="1">
      <c r="A73" s="2" t="s">
        <v>6590</v>
      </c>
      <c r="B73" s="2" t="s">
        <v>5393</v>
      </c>
      <c r="C73" s="2" t="s">
        <v>6591</v>
      </c>
      <c r="D73" s="2"/>
      <c r="E73" s="2"/>
      <c r="F73" s="2"/>
      <c r="G73" s="2"/>
      <c r="H73" s="2"/>
    </row>
    <row r="74" spans="1:8" ht="12.75" customHeight="1">
      <c r="A74" s="2" t="s">
        <v>6592</v>
      </c>
      <c r="B74" s="2" t="s">
        <v>6593</v>
      </c>
      <c r="C74" s="2" t="s">
        <v>6594</v>
      </c>
      <c r="D74" s="2"/>
      <c r="E74" s="2"/>
      <c r="F74" s="2"/>
      <c r="G74" s="2"/>
      <c r="H74" s="2"/>
    </row>
    <row r="75" spans="1:8" ht="12.75" customHeight="1">
      <c r="A75" s="2" t="s">
        <v>6595</v>
      </c>
      <c r="B75" s="2" t="s">
        <v>5399</v>
      </c>
      <c r="C75" s="2" t="s">
        <v>6596</v>
      </c>
      <c r="D75" s="2"/>
      <c r="E75" s="2"/>
      <c r="F75" s="2"/>
      <c r="G75" s="2"/>
      <c r="H75" s="2"/>
    </row>
    <row r="76" spans="1:8" ht="12.75" customHeight="1">
      <c r="A76" s="2" t="s">
        <v>6597</v>
      </c>
      <c r="B76" s="2" t="s">
        <v>6598</v>
      </c>
      <c r="C76" s="2" t="s">
        <v>6599</v>
      </c>
      <c r="D76" s="2"/>
      <c r="E76" s="2"/>
      <c r="F76" s="2"/>
      <c r="G76" s="2"/>
      <c r="H76" s="2"/>
    </row>
    <row r="77" spans="1:8" ht="12.75" customHeight="1">
      <c r="A77" s="2" t="s">
        <v>6600</v>
      </c>
      <c r="B77" s="2" t="s">
        <v>6601</v>
      </c>
      <c r="C77" s="2" t="s">
        <v>6602</v>
      </c>
      <c r="D77" s="2"/>
      <c r="E77" s="2"/>
      <c r="F77" s="2"/>
      <c r="G77" s="2"/>
      <c r="H77" s="2"/>
    </row>
    <row r="78" spans="1:8" ht="12.75" customHeight="1">
      <c r="A78" s="2" t="s">
        <v>6603</v>
      </c>
      <c r="B78" s="2" t="s">
        <v>5402</v>
      </c>
      <c r="C78" s="2" t="s">
        <v>6604</v>
      </c>
      <c r="D78" s="2"/>
      <c r="E78" s="2"/>
      <c r="F78" s="2"/>
      <c r="G78" s="2"/>
      <c r="H78" s="2"/>
    </row>
    <row r="79" spans="1:8" ht="12.75" customHeight="1">
      <c r="A79" s="2" t="s">
        <v>6605</v>
      </c>
      <c r="B79" s="2" t="s">
        <v>5408</v>
      </c>
      <c r="C79" s="2" t="s">
        <v>6606</v>
      </c>
      <c r="D79" s="2"/>
      <c r="E79" s="2"/>
      <c r="F79" s="2"/>
      <c r="G79" s="2"/>
      <c r="H79" s="2"/>
    </row>
    <row r="80" spans="1:8" ht="12.75" customHeight="1">
      <c r="A80" s="2" t="s">
        <v>6607</v>
      </c>
      <c r="B80" s="2" t="s">
        <v>5411</v>
      </c>
      <c r="C80" s="2"/>
      <c r="D80" s="2"/>
      <c r="E80" s="2"/>
      <c r="F80" s="2"/>
      <c r="G80" s="2"/>
      <c r="H80" s="2"/>
    </row>
    <row r="81" spans="1:8" ht="12.75" customHeight="1">
      <c r="A81" s="2" t="s">
        <v>6608</v>
      </c>
      <c r="B81" s="2" t="s">
        <v>5414</v>
      </c>
      <c r="C81" s="2" t="s">
        <v>6609</v>
      </c>
      <c r="D81" s="2"/>
      <c r="E81" s="2"/>
      <c r="F81" s="2"/>
      <c r="G81" s="2"/>
      <c r="H81" s="2"/>
    </row>
    <row r="82" spans="1:8" ht="12.75" customHeight="1">
      <c r="A82" s="2" t="s">
        <v>6610</v>
      </c>
      <c r="B82" s="2" t="s">
        <v>5405</v>
      </c>
      <c r="C82" s="2" t="s">
        <v>6611</v>
      </c>
      <c r="D82" s="2"/>
      <c r="E82" s="2"/>
      <c r="F82" s="2"/>
      <c r="G82" s="2"/>
      <c r="H82" s="2"/>
    </row>
    <row r="83" spans="1:8" ht="12.75" customHeight="1">
      <c r="A83" s="2" t="s">
        <v>6612</v>
      </c>
      <c r="B83" s="2" t="s">
        <v>5429</v>
      </c>
      <c r="C83" s="2" t="s">
        <v>6613</v>
      </c>
      <c r="D83" s="2"/>
      <c r="E83" s="2"/>
      <c r="F83" s="2"/>
      <c r="G83" s="2"/>
      <c r="H83" s="2"/>
    </row>
    <row r="84" spans="1:8" ht="12.75" customHeight="1">
      <c r="A84" s="2" t="s">
        <v>6614</v>
      </c>
      <c r="B84" s="2" t="s">
        <v>6615</v>
      </c>
      <c r="C84" s="2" t="s">
        <v>6616</v>
      </c>
      <c r="D84" s="2"/>
      <c r="E84" s="2"/>
      <c r="F84" s="2"/>
      <c r="G84" s="2"/>
      <c r="H84" s="2"/>
    </row>
    <row r="85" spans="1:8" ht="12.75" customHeight="1">
      <c r="A85" s="2" t="s">
        <v>6617</v>
      </c>
      <c r="B85" s="2" t="s">
        <v>6618</v>
      </c>
      <c r="C85" s="2" t="s">
        <v>6619</v>
      </c>
      <c r="D85" s="2"/>
      <c r="E85" s="2"/>
      <c r="F85" s="2"/>
      <c r="G85" s="2"/>
      <c r="H85" s="2"/>
    </row>
    <row r="86" spans="1:8" ht="12.75" customHeight="1">
      <c r="A86" s="2" t="s">
        <v>6620</v>
      </c>
      <c r="B86" s="2" t="s">
        <v>5520</v>
      </c>
      <c r="C86" s="2" t="s">
        <v>6621</v>
      </c>
      <c r="D86" s="2"/>
      <c r="E86" s="2"/>
      <c r="F86" s="2"/>
      <c r="G86" s="2"/>
      <c r="H86" s="2"/>
    </row>
    <row r="87" spans="1:8" ht="12.75" customHeight="1">
      <c r="A87" s="2" t="s">
        <v>6622</v>
      </c>
      <c r="B87" s="2" t="s">
        <v>6623</v>
      </c>
      <c r="C87" s="2" t="s">
        <v>6624</v>
      </c>
      <c r="D87" s="2"/>
      <c r="E87" s="2"/>
      <c r="F87" s="2"/>
      <c r="G87" s="2"/>
      <c r="H87" s="2"/>
    </row>
    <row r="88" spans="1:8" ht="12.75" customHeight="1">
      <c r="A88" s="2" t="s">
        <v>6625</v>
      </c>
      <c r="B88" s="2" t="s">
        <v>5297</v>
      </c>
      <c r="C88" s="2" t="s">
        <v>6626</v>
      </c>
      <c r="D88" s="2"/>
      <c r="E88" s="2"/>
      <c r="F88" s="2"/>
      <c r="G88" s="2"/>
      <c r="H88" s="2"/>
    </row>
    <row r="89" spans="1:8" ht="12.75" customHeight="1">
      <c r="A89" s="2" t="s">
        <v>6627</v>
      </c>
      <c r="B89" s="2" t="s">
        <v>5426</v>
      </c>
      <c r="C89" s="2" t="s">
        <v>6628</v>
      </c>
      <c r="D89" s="2"/>
      <c r="E89" s="2"/>
      <c r="F89" s="2"/>
      <c r="G89" s="2"/>
      <c r="H89" s="2"/>
    </row>
    <row r="90" spans="1:8" ht="12.75" customHeight="1">
      <c r="A90" s="2" t="s">
        <v>6629</v>
      </c>
      <c r="B90" s="2" t="s">
        <v>5136</v>
      </c>
      <c r="C90" s="2" t="s">
        <v>6630</v>
      </c>
      <c r="D90" s="2"/>
      <c r="E90" s="2"/>
      <c r="F90" s="2"/>
      <c r="G90" s="2"/>
      <c r="H90" s="2"/>
    </row>
    <row r="91" spans="1:8" ht="12.75" customHeight="1">
      <c r="A91" s="2" t="s">
        <v>6631</v>
      </c>
      <c r="B91" s="2" t="s">
        <v>5477</v>
      </c>
      <c r="C91" s="2" t="s">
        <v>6632</v>
      </c>
      <c r="D91" s="2"/>
      <c r="E91" s="2"/>
      <c r="F91" s="2"/>
      <c r="G91" s="2"/>
      <c r="H91" s="2"/>
    </row>
    <row r="92" spans="1:8" ht="12.75" customHeight="1">
      <c r="A92" s="2" t="s">
        <v>6633</v>
      </c>
      <c r="B92" s="2" t="s">
        <v>5480</v>
      </c>
      <c r="C92" s="2"/>
      <c r="D92" s="2"/>
      <c r="E92" s="2"/>
      <c r="F92" s="2"/>
      <c r="G92" s="2"/>
      <c r="H92" s="2"/>
    </row>
    <row r="93" spans="1:8" ht="12.75" customHeight="1">
      <c r="A93" s="2" t="s">
        <v>6634</v>
      </c>
      <c r="B93" s="2" t="s">
        <v>5456</v>
      </c>
      <c r="C93" s="2" t="s">
        <v>6635</v>
      </c>
      <c r="D93" s="2"/>
      <c r="E93" s="2"/>
      <c r="F93" s="2"/>
      <c r="G93" s="2"/>
      <c r="H93" s="2"/>
    </row>
    <row r="94" spans="1:8" ht="12.75" customHeight="1">
      <c r="A94" s="2" t="s">
        <v>31266</v>
      </c>
      <c r="B94" s="2" t="s">
        <v>31324</v>
      </c>
      <c r="C94" s="2"/>
      <c r="D94" s="2"/>
      <c r="E94" s="2"/>
      <c r="F94" s="2"/>
      <c r="G94" s="2"/>
      <c r="H94" s="2"/>
    </row>
    <row r="95" spans="1:8" ht="12.75" customHeight="1">
      <c r="A95" s="2" t="s">
        <v>31264</v>
      </c>
      <c r="B95" s="2" t="s">
        <v>31325</v>
      </c>
      <c r="C95" s="2"/>
      <c r="D95" s="2"/>
      <c r="E95" s="2"/>
      <c r="F95" s="2"/>
      <c r="G95" s="2"/>
      <c r="H95" s="2"/>
    </row>
    <row r="96" spans="1:8" ht="12.75" customHeight="1">
      <c r="A96" s="2" t="s">
        <v>31315</v>
      </c>
      <c r="B96" s="2" t="s">
        <v>31326</v>
      </c>
      <c r="C96" s="2"/>
      <c r="D96" s="2"/>
      <c r="E96" s="2"/>
      <c r="F96" s="2"/>
      <c r="G96" s="2"/>
      <c r="H96" s="2"/>
    </row>
    <row r="97" spans="1:8" ht="12.75" customHeight="1">
      <c r="A97" s="2" t="s">
        <v>31265</v>
      </c>
      <c r="B97" s="2" t="s">
        <v>31327</v>
      </c>
      <c r="C97" s="2"/>
      <c r="D97" s="2"/>
      <c r="E97" s="2"/>
      <c r="F97" s="2"/>
      <c r="G97" s="2"/>
      <c r="H97" s="2"/>
    </row>
    <row r="98" spans="1:8" ht="12.75" customHeight="1">
      <c r="A98" s="2" t="s">
        <v>31316</v>
      </c>
      <c r="B98" s="2" t="s">
        <v>5205</v>
      </c>
      <c r="C98" s="2"/>
      <c r="D98" s="2"/>
      <c r="E98" s="2"/>
      <c r="F98" s="2"/>
      <c r="G98" s="2"/>
      <c r="H98" s="2"/>
    </row>
    <row r="99" spans="1:8" ht="12.75" customHeight="1">
      <c r="A99" s="2" t="s">
        <v>31317</v>
      </c>
      <c r="B99" s="2" t="s">
        <v>31328</v>
      </c>
      <c r="C99" s="2"/>
      <c r="D99" s="2"/>
      <c r="E99" s="2"/>
      <c r="F99" s="2"/>
      <c r="G99" s="2"/>
      <c r="H99" s="2"/>
    </row>
    <row r="100" spans="1:8" ht="12.75" customHeight="1">
      <c r="A100" s="2" t="s">
        <v>31318</v>
      </c>
      <c r="B100" s="2" t="s">
        <v>31329</v>
      </c>
      <c r="C100" s="2"/>
      <c r="D100" s="2"/>
      <c r="E100" s="2"/>
      <c r="F100" s="2"/>
      <c r="G100" s="2"/>
      <c r="H100" s="2"/>
    </row>
    <row r="101" spans="1:8" ht="12.75" customHeight="1">
      <c r="A101" s="2" t="s">
        <v>31319</v>
      </c>
      <c r="B101" s="2" t="s">
        <v>31330</v>
      </c>
      <c r="C101" s="2"/>
      <c r="D101" s="2"/>
      <c r="E101" s="2"/>
      <c r="F101" s="2"/>
      <c r="G101" s="2"/>
      <c r="H101" s="2"/>
    </row>
    <row r="102" spans="1:8" ht="12.75" customHeight="1">
      <c r="A102" s="2" t="s">
        <v>31320</v>
      </c>
      <c r="B102" s="2" t="s">
        <v>31331</v>
      </c>
      <c r="C102" s="2"/>
      <c r="D102" s="2"/>
      <c r="E102" s="2"/>
      <c r="F102" s="2"/>
      <c r="G102" s="2"/>
      <c r="H102" s="2"/>
    </row>
    <row r="103" spans="1:8" ht="12.75" customHeight="1">
      <c r="A103" s="2" t="s">
        <v>31321</v>
      </c>
      <c r="B103" s="2" t="s">
        <v>31332</v>
      </c>
      <c r="C103" s="2"/>
      <c r="D103" s="2"/>
      <c r="E103" s="2"/>
      <c r="F103" s="2"/>
      <c r="G103" s="2"/>
      <c r="H103" s="2"/>
    </row>
    <row r="104" spans="1:8" ht="12.75" customHeight="1">
      <c r="A104" s="2" t="s">
        <v>31322</v>
      </c>
      <c r="B104" s="2" t="s">
        <v>31333</v>
      </c>
      <c r="C104" s="2"/>
      <c r="D104" s="2"/>
      <c r="E104" s="2"/>
      <c r="F104" s="2"/>
      <c r="G104" s="2"/>
      <c r="H104" s="2"/>
    </row>
    <row r="105" spans="1:8" ht="12.75" customHeight="1">
      <c r="A105" s="2" t="s">
        <v>31323</v>
      </c>
      <c r="B105" s="2" t="s">
        <v>31334</v>
      </c>
      <c r="C105" s="2"/>
      <c r="D105" s="2"/>
      <c r="E105" s="2"/>
      <c r="F105" s="2"/>
      <c r="G105" s="2"/>
      <c r="H105" s="2"/>
    </row>
    <row r="106" spans="1:8" ht="12.75" customHeight="1">
      <c r="A106" s="2" t="s">
        <v>6636</v>
      </c>
      <c r="B106" s="2" t="s">
        <v>5472</v>
      </c>
      <c r="C106" s="2"/>
      <c r="D106" s="2"/>
      <c r="E106" s="2"/>
      <c r="F106" s="2"/>
      <c r="G106" s="2"/>
      <c r="H106" s="2"/>
    </row>
    <row r="107" spans="1:8" ht="12.75" customHeight="1">
      <c r="A107" s="2" t="s">
        <v>6637</v>
      </c>
      <c r="B107" s="2" t="s">
        <v>5466</v>
      </c>
      <c r="C107" s="2" t="s">
        <v>6638</v>
      </c>
      <c r="D107" s="2"/>
      <c r="E107" s="2"/>
      <c r="F107" s="2"/>
      <c r="G107" s="2"/>
      <c r="H107" s="2"/>
    </row>
    <row r="108" spans="1:8" ht="12.75" customHeight="1">
      <c r="A108" s="2" t="s">
        <v>6639</v>
      </c>
      <c r="B108" s="2" t="s">
        <v>5469</v>
      </c>
      <c r="C108" s="2" t="s">
        <v>6640</v>
      </c>
      <c r="D108" s="2"/>
      <c r="E108" s="2"/>
      <c r="F108" s="2"/>
      <c r="G108" s="2"/>
      <c r="H108" s="2"/>
    </row>
    <row r="109" spans="1:8" ht="12.75" customHeight="1">
      <c r="A109" s="2" t="s">
        <v>6641</v>
      </c>
      <c r="B109" s="2" t="s">
        <v>5486</v>
      </c>
      <c r="C109" s="2" t="s">
        <v>6642</v>
      </c>
      <c r="D109" s="2"/>
      <c r="E109" s="2"/>
      <c r="F109" s="2"/>
      <c r="G109" s="2"/>
      <c r="H109" s="2"/>
    </row>
    <row r="110" spans="1:8" ht="12.75" customHeight="1">
      <c r="A110" s="2" t="s">
        <v>6643</v>
      </c>
      <c r="B110" s="2" t="s">
        <v>5483</v>
      </c>
      <c r="C110" s="2" t="s">
        <v>6644</v>
      </c>
      <c r="D110" s="2"/>
      <c r="E110" s="2"/>
      <c r="F110" s="2"/>
      <c r="G110" s="2"/>
      <c r="H110" s="2"/>
    </row>
    <row r="111" spans="1:8" ht="12.75" customHeight="1">
      <c r="A111" s="2" t="s">
        <v>6645</v>
      </c>
      <c r="B111" s="2" t="s">
        <v>5055</v>
      </c>
      <c r="C111" s="2" t="s">
        <v>6646</v>
      </c>
      <c r="D111" s="2"/>
      <c r="E111" s="2"/>
      <c r="F111" s="2"/>
      <c r="G111" s="2"/>
      <c r="H111" s="2"/>
    </row>
    <row r="112" spans="1:8" ht="12.75" customHeight="1">
      <c r="A112" s="2" t="s">
        <v>6647</v>
      </c>
      <c r="B112" s="2" t="s">
        <v>5196</v>
      </c>
      <c r="C112" s="2" t="s">
        <v>6648</v>
      </c>
      <c r="D112" s="2"/>
      <c r="E112" s="2"/>
      <c r="F112" s="2"/>
      <c r="G112" s="2"/>
      <c r="H112" s="2"/>
    </row>
    <row r="113" spans="1:8" ht="12.75" customHeight="1">
      <c r="A113" s="2" t="s">
        <v>6649</v>
      </c>
      <c r="B113" s="2" t="s">
        <v>6650</v>
      </c>
      <c r="C113" s="2" t="s">
        <v>6651</v>
      </c>
      <c r="D113" s="2"/>
      <c r="E113" s="2"/>
      <c r="F113" s="2"/>
      <c r="G113" s="2"/>
      <c r="H113" s="2"/>
    </row>
    <row r="114" spans="1:8" ht="12.75" customHeight="1">
      <c r="A114" s="2" t="s">
        <v>6652</v>
      </c>
      <c r="B114" s="2" t="s">
        <v>5498</v>
      </c>
      <c r="C114" s="2" t="s">
        <v>6653</v>
      </c>
      <c r="D114" s="2"/>
      <c r="E114" s="2"/>
      <c r="F114" s="2"/>
      <c r="G114" s="2"/>
      <c r="H114" s="2"/>
    </row>
    <row r="115" spans="1:8" ht="12.75" customHeight="1">
      <c r="A115" s="2" t="s">
        <v>6654</v>
      </c>
      <c r="B115" s="2" t="s">
        <v>6655</v>
      </c>
      <c r="C115" s="2" t="s">
        <v>6656</v>
      </c>
      <c r="D115" s="2"/>
      <c r="E115" s="2"/>
      <c r="F115" s="2"/>
      <c r="G115" s="2"/>
      <c r="H115" s="2"/>
    </row>
    <row r="116" spans="1:8" ht="12.75" customHeight="1">
      <c r="A116" s="2" t="s">
        <v>6657</v>
      </c>
      <c r="B116" s="2" t="s">
        <v>5523</v>
      </c>
      <c r="C116" s="2" t="s">
        <v>6658</v>
      </c>
      <c r="D116" s="2"/>
      <c r="E116" s="2"/>
      <c r="F116" s="2"/>
      <c r="G116" s="2"/>
      <c r="H116" s="2"/>
    </row>
    <row r="117" spans="1:8" ht="12.75" customHeight="1">
      <c r="A117" s="2" t="s">
        <v>6659</v>
      </c>
      <c r="B117" s="2" t="s">
        <v>5526</v>
      </c>
      <c r="C117" s="2" t="s">
        <v>6660</v>
      </c>
      <c r="D117" s="2"/>
      <c r="E117" s="2"/>
      <c r="F117" s="2"/>
      <c r="G117" s="2"/>
      <c r="H117" s="2"/>
    </row>
    <row r="118" spans="1:8" ht="12.75" customHeight="1">
      <c r="A118" s="2" t="s">
        <v>6661</v>
      </c>
      <c r="B118" s="2" t="s">
        <v>6662</v>
      </c>
      <c r="C118" s="2"/>
      <c r="D118" s="2" t="s">
        <v>6663</v>
      </c>
      <c r="E118" s="2"/>
      <c r="F118" s="2"/>
      <c r="G118" s="2"/>
      <c r="H118" s="2" t="s">
        <v>6664</v>
      </c>
    </row>
    <row r="119" spans="1:8" ht="12.75" customHeight="1">
      <c r="A119" s="2" t="s">
        <v>6665</v>
      </c>
      <c r="B119" s="2" t="s">
        <v>6666</v>
      </c>
      <c r="C119" s="2"/>
      <c r="D119" s="2" t="s">
        <v>6663</v>
      </c>
      <c r="E119" s="2"/>
      <c r="F119" s="2"/>
      <c r="G119" s="2"/>
      <c r="H119" s="2" t="s">
        <v>6664</v>
      </c>
    </row>
    <row r="120" spans="1:8" ht="12.75" customHeight="1">
      <c r="A120" s="2" t="s">
        <v>6667</v>
      </c>
      <c r="B120" s="2" t="s">
        <v>6668</v>
      </c>
      <c r="C120" s="2"/>
      <c r="D120" s="2" t="s">
        <v>6663</v>
      </c>
      <c r="E120" s="2"/>
      <c r="F120" s="2"/>
      <c r="G120" s="2"/>
      <c r="H120" s="2" t="s">
        <v>6664</v>
      </c>
    </row>
    <row r="121" spans="1:8" ht="12.75" customHeight="1">
      <c r="A121" s="2" t="s">
        <v>6669</v>
      </c>
      <c r="B121" s="2" t="s">
        <v>6670</v>
      </c>
      <c r="C121" s="2"/>
      <c r="D121" s="2" t="s">
        <v>6663</v>
      </c>
      <c r="E121" s="2"/>
      <c r="F121" s="2"/>
      <c r="G121" s="2"/>
      <c r="H121" s="2" t="s">
        <v>6664</v>
      </c>
    </row>
    <row r="122" spans="1:8" ht="12.75" customHeight="1">
      <c r="A122" s="2" t="s">
        <v>6671</v>
      </c>
      <c r="B122" s="2" t="s">
        <v>396</v>
      </c>
      <c r="C122" s="2"/>
      <c r="D122" s="2" t="s">
        <v>6663</v>
      </c>
      <c r="E122" s="2"/>
      <c r="F122" s="2"/>
      <c r="G122" s="2"/>
      <c r="H122" s="2" t="s">
        <v>6664</v>
      </c>
    </row>
    <row r="123" spans="1:8" ht="12.75" customHeight="1">
      <c r="A123" s="2" t="s">
        <v>6672</v>
      </c>
      <c r="B123" s="2" t="s">
        <v>6673</v>
      </c>
      <c r="C123" s="2"/>
      <c r="D123" s="2" t="s">
        <v>6663</v>
      </c>
      <c r="E123" s="2"/>
      <c r="F123" s="2"/>
      <c r="G123" s="2"/>
      <c r="H123" s="2" t="s">
        <v>6664</v>
      </c>
    </row>
    <row r="124" spans="1:8" ht="12.75" customHeight="1">
      <c r="A124" s="2" t="s">
        <v>6674</v>
      </c>
      <c r="B124" s="2" t="s">
        <v>6675</v>
      </c>
      <c r="C124" s="2"/>
      <c r="D124" s="2" t="s">
        <v>6663</v>
      </c>
      <c r="E124" s="2"/>
      <c r="F124" s="2"/>
      <c r="G124" s="2"/>
      <c r="H124" s="2" t="s">
        <v>6664</v>
      </c>
    </row>
    <row r="125" spans="1:8" ht="12.75" customHeight="1">
      <c r="A125" s="2" t="s">
        <v>6676</v>
      </c>
      <c r="B125" s="2" t="s">
        <v>6677</v>
      </c>
      <c r="C125" s="2"/>
      <c r="D125" s="2" t="s">
        <v>6663</v>
      </c>
      <c r="E125" s="2"/>
      <c r="F125" s="2"/>
      <c r="G125" s="2"/>
      <c r="H125" s="2" t="s">
        <v>6664</v>
      </c>
    </row>
    <row r="126" spans="1:8" ht="12.75" customHeight="1">
      <c r="A126" s="2" t="s">
        <v>6678</v>
      </c>
      <c r="B126" s="2" t="s">
        <v>5520</v>
      </c>
      <c r="C126" s="2"/>
      <c r="D126" s="2" t="s">
        <v>6663</v>
      </c>
      <c r="E126" s="2"/>
      <c r="F126" s="2"/>
      <c r="G126" s="2"/>
      <c r="H126" s="2" t="s">
        <v>6664</v>
      </c>
    </row>
    <row r="127" spans="1:8" ht="12.75" customHeight="1">
      <c r="A127" s="2" t="s">
        <v>6679</v>
      </c>
      <c r="B127" s="2" t="s">
        <v>6680</v>
      </c>
      <c r="C127" s="2"/>
      <c r="D127" s="2" t="s">
        <v>6663</v>
      </c>
      <c r="E127" s="2"/>
      <c r="F127" s="2"/>
      <c r="G127" s="2"/>
      <c r="H127" s="2" t="s">
        <v>6664</v>
      </c>
    </row>
    <row r="128" spans="1:8" ht="12.75" customHeight="1">
      <c r="A128" s="2" t="s">
        <v>6681</v>
      </c>
      <c r="B128" s="2" t="s">
        <v>6682</v>
      </c>
      <c r="C128" s="2"/>
      <c r="D128" s="2" t="s">
        <v>6663</v>
      </c>
      <c r="E128" s="2"/>
      <c r="F128" s="2"/>
      <c r="G128" s="2"/>
      <c r="H128" s="2" t="s">
        <v>6664</v>
      </c>
    </row>
    <row r="129" spans="1:8" ht="12.75" customHeight="1">
      <c r="A129" s="2" t="s">
        <v>6683</v>
      </c>
      <c r="B129" s="2" t="s">
        <v>6684</v>
      </c>
      <c r="C129" s="2"/>
      <c r="D129" s="2" t="s">
        <v>6663</v>
      </c>
      <c r="E129" s="2"/>
      <c r="F129" s="2"/>
      <c r="G129" s="2"/>
      <c r="H129" s="2" t="s">
        <v>6664</v>
      </c>
    </row>
    <row r="130" spans="1:8" ht="12.75" customHeight="1">
      <c r="A130" s="2" t="s">
        <v>6685</v>
      </c>
      <c r="B130" s="2" t="s">
        <v>6686</v>
      </c>
      <c r="C130" s="2"/>
      <c r="D130" s="2" t="s">
        <v>6663</v>
      </c>
      <c r="E130" s="2" t="s">
        <v>6664</v>
      </c>
      <c r="F130" s="2" t="s">
        <v>6664</v>
      </c>
      <c r="G130" s="2"/>
      <c r="H130" s="2"/>
    </row>
    <row r="131" spans="1:8" ht="12.75" customHeight="1">
      <c r="A131" s="2" t="s">
        <v>6687</v>
      </c>
      <c r="B131" s="2" t="s">
        <v>6688</v>
      </c>
      <c r="C131" s="2"/>
      <c r="D131" s="2" t="s">
        <v>6663</v>
      </c>
      <c r="E131" s="2" t="s">
        <v>6664</v>
      </c>
      <c r="F131" s="2" t="s">
        <v>6664</v>
      </c>
      <c r="G131" s="2"/>
      <c r="H131" s="2"/>
    </row>
    <row r="132" spans="1:8" ht="12.75" customHeight="1">
      <c r="A132" s="2" t="s">
        <v>6689</v>
      </c>
      <c r="B132" s="2" t="s">
        <v>6690</v>
      </c>
      <c r="C132" s="2"/>
      <c r="D132" s="2" t="s">
        <v>6691</v>
      </c>
      <c r="E132" s="2"/>
      <c r="F132" s="2" t="s">
        <v>6664</v>
      </c>
      <c r="G132" s="2"/>
      <c r="H132" s="2"/>
    </row>
    <row r="133" spans="1:8" ht="12.75" customHeight="1">
      <c r="A133" s="2" t="s">
        <v>6692</v>
      </c>
      <c r="B133" s="2" t="s">
        <v>6693</v>
      </c>
      <c r="C133" s="2"/>
      <c r="D133" s="2" t="s">
        <v>6663</v>
      </c>
      <c r="E133" s="2" t="s">
        <v>6664</v>
      </c>
      <c r="F133" s="2" t="s">
        <v>6664</v>
      </c>
      <c r="G133" s="2"/>
      <c r="H133" s="2"/>
    </row>
    <row r="134" spans="1:8" ht="12.75" customHeight="1">
      <c r="A134" s="2" t="s">
        <v>6694</v>
      </c>
      <c r="B134" s="2" t="s">
        <v>6695</v>
      </c>
      <c r="C134" s="2"/>
      <c r="D134" s="2" t="s">
        <v>6663</v>
      </c>
      <c r="E134" s="2" t="s">
        <v>6664</v>
      </c>
      <c r="F134" s="2" t="s">
        <v>6664</v>
      </c>
      <c r="G134" s="2"/>
      <c r="H134" s="2"/>
    </row>
    <row r="135" spans="1:8" ht="12.75" customHeight="1">
      <c r="A135" s="2" t="s">
        <v>6696</v>
      </c>
      <c r="B135" s="2" t="s">
        <v>6697</v>
      </c>
      <c r="C135" s="2"/>
      <c r="D135" s="2" t="s">
        <v>6663</v>
      </c>
      <c r="E135" s="2" t="s">
        <v>6664</v>
      </c>
      <c r="F135" s="2" t="s">
        <v>6664</v>
      </c>
      <c r="G135" s="2"/>
      <c r="H135" s="2"/>
    </row>
    <row r="136" spans="1:8" ht="12.75" customHeight="1">
      <c r="A136" s="2" t="s">
        <v>6698</v>
      </c>
      <c r="B136" s="2" t="s">
        <v>6699</v>
      </c>
      <c r="C136" s="2"/>
      <c r="D136" s="2" t="s">
        <v>6663</v>
      </c>
      <c r="E136" s="2" t="s">
        <v>6664</v>
      </c>
      <c r="F136" s="2" t="s">
        <v>6664</v>
      </c>
      <c r="G136" s="2"/>
      <c r="H136" s="2"/>
    </row>
    <row r="137" spans="1:8" ht="12.75" customHeight="1">
      <c r="A137" s="2" t="s">
        <v>6700</v>
      </c>
      <c r="B137" s="2" t="s">
        <v>6699</v>
      </c>
      <c r="C137" s="2"/>
      <c r="D137" s="2" t="s">
        <v>140</v>
      </c>
      <c r="E137" s="2"/>
      <c r="F137" s="2"/>
      <c r="G137" s="2"/>
      <c r="H137" s="2" t="s">
        <v>6664</v>
      </c>
    </row>
    <row r="138" spans="1:8" ht="12.75" customHeight="1">
      <c r="A138" s="2" t="s">
        <v>6701</v>
      </c>
      <c r="B138" s="2" t="s">
        <v>6702</v>
      </c>
      <c r="C138" s="2"/>
      <c r="D138" s="2" t="s">
        <v>6663</v>
      </c>
      <c r="E138" s="2" t="s">
        <v>6664</v>
      </c>
      <c r="F138" s="2" t="s">
        <v>6664</v>
      </c>
      <c r="G138" s="2"/>
      <c r="H138" s="2"/>
    </row>
    <row r="139" spans="1:8" ht="12.75" customHeight="1">
      <c r="A139" s="2" t="s">
        <v>6703</v>
      </c>
      <c r="B139" s="2" t="s">
        <v>6704</v>
      </c>
      <c r="C139" s="2"/>
      <c r="D139" s="2" t="s">
        <v>6663</v>
      </c>
      <c r="E139" s="2" t="s">
        <v>6664</v>
      </c>
      <c r="F139" s="2" t="s">
        <v>6664</v>
      </c>
      <c r="G139" s="2"/>
      <c r="H139" s="2"/>
    </row>
    <row r="140" spans="1:8" ht="12.75" customHeight="1">
      <c r="A140" s="2" t="s">
        <v>6705</v>
      </c>
      <c r="B140" s="2" t="s">
        <v>6706</v>
      </c>
      <c r="C140" s="2"/>
      <c r="D140" s="2" t="s">
        <v>6663</v>
      </c>
      <c r="E140" s="2" t="s">
        <v>6664</v>
      </c>
      <c r="F140" s="2" t="s">
        <v>6664</v>
      </c>
      <c r="G140" s="2"/>
      <c r="H140" s="2"/>
    </row>
    <row r="141" spans="1:8" ht="12.75" customHeight="1">
      <c r="A141" s="2" t="s">
        <v>6707</v>
      </c>
      <c r="B141" s="2" t="s">
        <v>6708</v>
      </c>
      <c r="C141" s="2"/>
      <c r="D141" s="2" t="s">
        <v>6663</v>
      </c>
      <c r="E141" s="2" t="s">
        <v>6664</v>
      </c>
      <c r="F141" s="2" t="s">
        <v>6664</v>
      </c>
      <c r="G141" s="2"/>
      <c r="H141" s="2"/>
    </row>
    <row r="142" spans="1:8" ht="12.75" customHeight="1">
      <c r="A142" s="2" t="s">
        <v>6709</v>
      </c>
      <c r="B142" s="2" t="s">
        <v>6710</v>
      </c>
      <c r="C142" s="2"/>
      <c r="D142" s="2" t="s">
        <v>6663</v>
      </c>
      <c r="E142" s="2" t="s">
        <v>6664</v>
      </c>
      <c r="F142" s="2" t="s">
        <v>6664</v>
      </c>
      <c r="G142" s="2"/>
      <c r="H142" s="2"/>
    </row>
    <row r="143" spans="1:8" ht="12.75" customHeight="1">
      <c r="A143" s="2" t="s">
        <v>6711</v>
      </c>
      <c r="B143" s="2" t="s">
        <v>6712</v>
      </c>
      <c r="C143" s="2"/>
      <c r="D143" s="2" t="s">
        <v>6663</v>
      </c>
      <c r="E143" s="2" t="s">
        <v>6664</v>
      </c>
      <c r="F143" s="2" t="s">
        <v>6664</v>
      </c>
      <c r="G143" s="2"/>
      <c r="H143" s="2"/>
    </row>
    <row r="144" spans="1:8" ht="12.75" customHeight="1">
      <c r="A144" s="2" t="s">
        <v>6713</v>
      </c>
      <c r="B144" s="2" t="s">
        <v>6714</v>
      </c>
      <c r="C144" s="2"/>
      <c r="D144" s="2" t="s">
        <v>6663</v>
      </c>
      <c r="E144" s="2"/>
      <c r="F144" s="2" t="s">
        <v>6664</v>
      </c>
      <c r="G144" s="2"/>
      <c r="H144" s="2"/>
    </row>
    <row r="145" spans="1:8" ht="12.75" customHeight="1">
      <c r="A145" s="2" t="s">
        <v>6715</v>
      </c>
      <c r="B145" s="2" t="s">
        <v>6716</v>
      </c>
      <c r="C145" s="2"/>
      <c r="D145" s="2" t="s">
        <v>6663</v>
      </c>
      <c r="E145" s="2"/>
      <c r="F145" s="2" t="s">
        <v>6664</v>
      </c>
      <c r="G145" s="2"/>
      <c r="H145" s="2"/>
    </row>
    <row r="146" spans="1:8" ht="12.75" customHeight="1">
      <c r="A146" s="2" t="s">
        <v>6717</v>
      </c>
      <c r="B146" s="2" t="s">
        <v>6718</v>
      </c>
      <c r="C146" s="2"/>
      <c r="D146" s="2" t="s">
        <v>6719</v>
      </c>
      <c r="E146" s="2"/>
      <c r="F146" s="2" t="s">
        <v>6664</v>
      </c>
      <c r="G146" s="2"/>
      <c r="H146" s="2"/>
    </row>
    <row r="147" spans="1:8" ht="12.75" customHeight="1">
      <c r="A147" s="2" t="s">
        <v>6720</v>
      </c>
      <c r="B147" s="2" t="s">
        <v>6721</v>
      </c>
      <c r="C147" s="2"/>
      <c r="D147" s="2" t="s">
        <v>6691</v>
      </c>
      <c r="E147" s="2"/>
      <c r="F147" s="2" t="s">
        <v>6664</v>
      </c>
      <c r="G147" s="2"/>
      <c r="H147" s="2"/>
    </row>
    <row r="148" spans="1:8" ht="12.75" customHeight="1">
      <c r="A148" s="2" t="s">
        <v>6722</v>
      </c>
      <c r="B148" s="2" t="s">
        <v>6723</v>
      </c>
      <c r="C148" s="2"/>
      <c r="D148" s="2" t="s">
        <v>6691</v>
      </c>
      <c r="E148" s="2"/>
      <c r="F148" s="2" t="s">
        <v>6664</v>
      </c>
      <c r="G148" s="2"/>
      <c r="H148" s="2"/>
    </row>
    <row r="149" spans="1:8" ht="12.75" customHeight="1">
      <c r="A149" s="2" t="s">
        <v>6724</v>
      </c>
      <c r="B149" s="2" t="s">
        <v>6725</v>
      </c>
      <c r="C149" s="2"/>
      <c r="D149" s="2" t="s">
        <v>6663</v>
      </c>
      <c r="E149" s="2" t="s">
        <v>6664</v>
      </c>
      <c r="F149" s="2" t="s">
        <v>6664</v>
      </c>
      <c r="G149" s="2"/>
      <c r="H149" s="2"/>
    </row>
    <row r="150" spans="1:8" ht="12.75" customHeight="1">
      <c r="A150" s="2" t="s">
        <v>6726</v>
      </c>
      <c r="B150" s="2" t="s">
        <v>6727</v>
      </c>
      <c r="C150" s="2"/>
      <c r="D150" s="2" t="s">
        <v>6663</v>
      </c>
      <c r="E150" s="2" t="s">
        <v>6664</v>
      </c>
      <c r="F150" s="2" t="s">
        <v>6664</v>
      </c>
      <c r="G150" s="2"/>
      <c r="H150" s="2"/>
    </row>
    <row r="151" spans="1:8" ht="12.75" customHeight="1">
      <c r="A151" s="2" t="s">
        <v>6728</v>
      </c>
      <c r="B151" s="2" t="s">
        <v>6729</v>
      </c>
      <c r="C151" s="2"/>
      <c r="D151" s="2" t="s">
        <v>6663</v>
      </c>
      <c r="E151" s="2" t="s">
        <v>6664</v>
      </c>
      <c r="F151" s="2" t="s">
        <v>6664</v>
      </c>
      <c r="G151" s="2"/>
      <c r="H151" s="2"/>
    </row>
    <row r="152" spans="1:8" ht="12.75" customHeight="1">
      <c r="A152" s="2" t="s">
        <v>6730</v>
      </c>
      <c r="B152" s="2" t="s">
        <v>6731</v>
      </c>
      <c r="C152" s="2"/>
      <c r="D152" s="2" t="s">
        <v>6663</v>
      </c>
      <c r="E152" s="2" t="s">
        <v>6664</v>
      </c>
      <c r="F152" s="2" t="s">
        <v>6664</v>
      </c>
      <c r="G152" s="2"/>
      <c r="H152" s="2"/>
    </row>
    <row r="153" spans="1:8" ht="12.75" customHeight="1">
      <c r="A153" s="2" t="s">
        <v>6732</v>
      </c>
      <c r="B153" s="2" t="s">
        <v>6733</v>
      </c>
      <c r="C153" s="2"/>
      <c r="D153" s="2" t="s">
        <v>6663</v>
      </c>
      <c r="E153" s="2" t="s">
        <v>6664</v>
      </c>
      <c r="F153" s="2" t="s">
        <v>6664</v>
      </c>
      <c r="G153" s="2"/>
      <c r="H153" s="2"/>
    </row>
    <row r="154" spans="1:8" ht="12.75" customHeight="1">
      <c r="A154" s="2" t="s">
        <v>6734</v>
      </c>
      <c r="B154" s="2" t="s">
        <v>6735</v>
      </c>
      <c r="C154" s="2"/>
      <c r="D154" s="2" t="s">
        <v>6663</v>
      </c>
      <c r="E154" s="2" t="s">
        <v>6664</v>
      </c>
      <c r="F154" s="2" t="s">
        <v>6664</v>
      </c>
      <c r="G154" s="2"/>
      <c r="H154" s="2"/>
    </row>
    <row r="155" spans="1:8" ht="12.75" customHeight="1">
      <c r="A155" s="2" t="s">
        <v>6736</v>
      </c>
      <c r="B155" s="2" t="s">
        <v>6737</v>
      </c>
      <c r="C155" s="2"/>
      <c r="D155" s="2" t="s">
        <v>6663</v>
      </c>
      <c r="E155" s="2" t="s">
        <v>6664</v>
      </c>
      <c r="F155" s="2" t="s">
        <v>6664</v>
      </c>
      <c r="G155" s="2"/>
      <c r="H155" s="2"/>
    </row>
    <row r="156" spans="1:8" ht="12.75" customHeight="1">
      <c r="A156" s="2" t="s">
        <v>6738</v>
      </c>
      <c r="B156" s="2" t="s">
        <v>6739</v>
      </c>
      <c r="C156" s="2"/>
      <c r="D156" s="2" t="s">
        <v>6740</v>
      </c>
      <c r="E156" s="2"/>
      <c r="F156" s="2"/>
      <c r="G156" s="2"/>
      <c r="H156" s="2" t="s">
        <v>6664</v>
      </c>
    </row>
    <row r="157" spans="1:8" ht="12.75" customHeight="1">
      <c r="A157" s="2" t="s">
        <v>6741</v>
      </c>
      <c r="B157" s="2" t="s">
        <v>6742</v>
      </c>
      <c r="C157" s="2"/>
      <c r="D157" s="2" t="s">
        <v>6663</v>
      </c>
      <c r="E157" s="2"/>
      <c r="F157" s="2"/>
      <c r="G157" s="2"/>
      <c r="H157" s="2"/>
    </row>
    <row r="158" spans="1:8" ht="12.75" customHeight="1">
      <c r="A158" s="2" t="s">
        <v>6743</v>
      </c>
      <c r="B158" s="2" t="s">
        <v>6744</v>
      </c>
      <c r="C158" s="2"/>
      <c r="D158" s="2" t="s">
        <v>6663</v>
      </c>
      <c r="E158" s="2" t="s">
        <v>6664</v>
      </c>
      <c r="F158" s="2" t="s">
        <v>6664</v>
      </c>
      <c r="G158" s="2"/>
      <c r="H158" s="2"/>
    </row>
    <row r="159" spans="1:8" ht="12.75" customHeight="1">
      <c r="A159" s="2" t="s">
        <v>6745</v>
      </c>
      <c r="B159" s="2" t="s">
        <v>6431</v>
      </c>
      <c r="C159" s="2"/>
      <c r="D159" s="2" t="s">
        <v>6663</v>
      </c>
      <c r="E159" s="2" t="s">
        <v>6664</v>
      </c>
      <c r="F159" s="2"/>
      <c r="G159" s="2"/>
      <c r="H159" s="2"/>
    </row>
    <row r="160" spans="1:8" ht="12.75" customHeight="1">
      <c r="A160" s="2" t="s">
        <v>6746</v>
      </c>
      <c r="B160" s="2" t="s">
        <v>6747</v>
      </c>
      <c r="C160" s="2"/>
      <c r="D160" s="2" t="s">
        <v>6663</v>
      </c>
      <c r="E160" s="2" t="s">
        <v>6664</v>
      </c>
      <c r="F160" s="2"/>
      <c r="G160" s="2"/>
      <c r="H160" s="2"/>
    </row>
    <row r="161" spans="1:8" ht="12.75" customHeight="1">
      <c r="A161" s="2" t="s">
        <v>6748</v>
      </c>
      <c r="B161" s="2" t="s">
        <v>6749</v>
      </c>
      <c r="C161" s="2"/>
      <c r="D161" s="2" t="s">
        <v>6663</v>
      </c>
      <c r="E161" s="2" t="s">
        <v>6664</v>
      </c>
      <c r="F161" s="2"/>
      <c r="G161" s="2"/>
      <c r="H161" s="2"/>
    </row>
    <row r="162" spans="1:8" ht="12.75" customHeight="1">
      <c r="A162" s="2" t="s">
        <v>5410</v>
      </c>
      <c r="B162" s="2" t="s">
        <v>6750</v>
      </c>
      <c r="C162" s="2"/>
      <c r="D162" s="2" t="s">
        <v>6663</v>
      </c>
      <c r="E162" s="2" t="s">
        <v>6664</v>
      </c>
      <c r="F162" s="2"/>
      <c r="G162" s="2"/>
      <c r="H162" s="2"/>
    </row>
    <row r="163" spans="1:8" ht="12.75" customHeight="1">
      <c r="A163" s="2" t="s">
        <v>6751</v>
      </c>
      <c r="B163" s="2" t="s">
        <v>6752</v>
      </c>
      <c r="C163" s="2"/>
      <c r="D163" s="2" t="s">
        <v>6663</v>
      </c>
      <c r="E163" s="2" t="s">
        <v>6664</v>
      </c>
      <c r="F163" s="2"/>
      <c r="G163" s="2"/>
      <c r="H163" s="2"/>
    </row>
    <row r="164" spans="1:8" ht="12.75" customHeight="1">
      <c r="A164" s="2" t="s">
        <v>6753</v>
      </c>
      <c r="B164" s="2" t="s">
        <v>6754</v>
      </c>
      <c r="C164" s="2"/>
      <c r="D164" s="2" t="s">
        <v>6663</v>
      </c>
      <c r="E164" s="2" t="s">
        <v>6664</v>
      </c>
      <c r="F164" s="2"/>
      <c r="G164" s="2"/>
      <c r="H164" s="2"/>
    </row>
    <row r="165" spans="1:8" ht="12.75" customHeight="1">
      <c r="A165" s="2" t="s">
        <v>6755</v>
      </c>
      <c r="B165" s="2" t="s">
        <v>6756</v>
      </c>
      <c r="C165" s="2"/>
      <c r="D165" s="2" t="s">
        <v>6663</v>
      </c>
      <c r="E165" s="2" t="s">
        <v>6664</v>
      </c>
      <c r="F165" s="2"/>
      <c r="G165" s="2"/>
      <c r="H165" s="2"/>
    </row>
    <row r="166" spans="1:8" ht="12.75" customHeight="1">
      <c r="A166" s="2" t="s">
        <v>6757</v>
      </c>
      <c r="B166" s="2" t="s">
        <v>6758</v>
      </c>
      <c r="C166" s="2"/>
      <c r="D166" s="2" t="s">
        <v>6663</v>
      </c>
      <c r="E166" s="2" t="s">
        <v>6664</v>
      </c>
      <c r="F166" s="2"/>
      <c r="G166" s="2"/>
      <c r="H166" s="2"/>
    </row>
    <row r="167" spans="1:8" ht="12.75" customHeight="1">
      <c r="A167" s="2" t="s">
        <v>6759</v>
      </c>
      <c r="B167" s="2" t="s">
        <v>6760</v>
      </c>
      <c r="C167" s="2"/>
      <c r="D167" s="2" t="s">
        <v>6663</v>
      </c>
      <c r="E167" s="2" t="s">
        <v>6664</v>
      </c>
      <c r="F167" s="2"/>
      <c r="G167" s="2"/>
      <c r="H167" s="2"/>
    </row>
    <row r="168" spans="1:8" ht="12.75" customHeight="1">
      <c r="A168" s="2" t="s">
        <v>6761</v>
      </c>
      <c r="B168" s="2" t="s">
        <v>6762</v>
      </c>
      <c r="C168" s="2"/>
      <c r="D168" s="2" t="s">
        <v>6663</v>
      </c>
      <c r="E168" s="2" t="s">
        <v>6664</v>
      </c>
      <c r="F168" s="2"/>
      <c r="G168" s="2"/>
      <c r="H168" s="2"/>
    </row>
    <row r="169" spans="1:8" ht="12.75" customHeight="1">
      <c r="A169" s="2" t="s">
        <v>6763</v>
      </c>
      <c r="B169" s="2" t="s">
        <v>6764</v>
      </c>
      <c r="C169" s="2"/>
      <c r="D169" s="2" t="s">
        <v>6663</v>
      </c>
      <c r="E169" s="2" t="s">
        <v>6664</v>
      </c>
      <c r="F169" s="2"/>
      <c r="G169" s="2"/>
      <c r="H169" s="2"/>
    </row>
    <row r="170" spans="1:8" ht="12.75" customHeight="1">
      <c r="A170" s="2" t="s">
        <v>6765</v>
      </c>
      <c r="B170" s="2" t="s">
        <v>6766</v>
      </c>
      <c r="C170" s="2"/>
      <c r="D170" s="2" t="s">
        <v>6663</v>
      </c>
      <c r="E170" s="2" t="s">
        <v>6664</v>
      </c>
      <c r="F170" s="2"/>
      <c r="G170" s="2"/>
      <c r="H170" s="2"/>
    </row>
    <row r="171" spans="1:8" ht="12.75" customHeight="1">
      <c r="A171" s="2" t="s">
        <v>6767</v>
      </c>
      <c r="B171" s="2" t="s">
        <v>6768</v>
      </c>
      <c r="C171" s="2"/>
      <c r="D171" s="2" t="s">
        <v>6663</v>
      </c>
      <c r="E171" s="2" t="s">
        <v>6664</v>
      </c>
      <c r="F171" s="2"/>
      <c r="G171" s="2"/>
      <c r="H171" s="2"/>
    </row>
    <row r="172" spans="1:8" ht="12.75" customHeight="1">
      <c r="A172" s="2" t="s">
        <v>6769</v>
      </c>
      <c r="B172" s="2" t="s">
        <v>6770</v>
      </c>
      <c r="C172" s="2"/>
      <c r="D172" s="2" t="s">
        <v>6663</v>
      </c>
      <c r="E172" s="2" t="s">
        <v>6664</v>
      </c>
      <c r="F172" s="2"/>
      <c r="G172" s="2"/>
      <c r="H172" s="2"/>
    </row>
    <row r="173" spans="1:8" ht="12.75" customHeight="1">
      <c r="A173" s="2" t="s">
        <v>6771</v>
      </c>
      <c r="B173" s="2" t="s">
        <v>6772</v>
      </c>
      <c r="C173" s="2"/>
      <c r="D173" s="2" t="s">
        <v>6663</v>
      </c>
      <c r="E173" s="2" t="s">
        <v>6664</v>
      </c>
      <c r="F173" s="2"/>
      <c r="G173" s="2"/>
      <c r="H173" s="2"/>
    </row>
    <row r="174" spans="1:8" ht="12.75" customHeight="1">
      <c r="A174" s="2" t="s">
        <v>6773</v>
      </c>
      <c r="B174" s="2" t="s">
        <v>6774</v>
      </c>
      <c r="C174" s="2"/>
      <c r="D174" s="2" t="s">
        <v>6663</v>
      </c>
      <c r="E174" s="2" t="s">
        <v>6664</v>
      </c>
      <c r="F174" s="2"/>
      <c r="G174" s="2"/>
      <c r="H174" s="2"/>
    </row>
    <row r="175" spans="1:8" ht="12.75" customHeight="1">
      <c r="A175" s="2" t="s">
        <v>6775</v>
      </c>
      <c r="B175" s="2" t="s">
        <v>6776</v>
      </c>
      <c r="C175" s="2"/>
      <c r="D175" s="2" t="s">
        <v>6663</v>
      </c>
      <c r="E175" s="2" t="s">
        <v>6664</v>
      </c>
      <c r="F175" s="2"/>
      <c r="G175" s="2"/>
      <c r="H175" s="2"/>
    </row>
    <row r="176" spans="1:8" ht="12.75" customHeight="1">
      <c r="A176" s="2" t="s">
        <v>6777</v>
      </c>
      <c r="B176" s="2" t="s">
        <v>6778</v>
      </c>
      <c r="C176" s="2"/>
      <c r="D176" s="2" t="s">
        <v>6663</v>
      </c>
      <c r="E176" s="2" t="s">
        <v>6664</v>
      </c>
      <c r="F176" s="2"/>
      <c r="G176" s="2"/>
      <c r="H176" s="2"/>
    </row>
    <row r="177" spans="1:8" ht="12.75" customHeight="1">
      <c r="A177" s="2" t="s">
        <v>6779</v>
      </c>
      <c r="B177" s="2" t="s">
        <v>6780</v>
      </c>
      <c r="C177" s="2"/>
      <c r="D177" s="2" t="s">
        <v>6663</v>
      </c>
      <c r="E177" s="2" t="s">
        <v>6664</v>
      </c>
      <c r="F177" s="2"/>
      <c r="G177" s="2"/>
      <c r="H177" s="2"/>
    </row>
    <row r="178" spans="1:8" ht="12.75" customHeight="1">
      <c r="A178" s="2" t="s">
        <v>6781</v>
      </c>
      <c r="B178" s="2" t="s">
        <v>6782</v>
      </c>
      <c r="C178" s="2"/>
      <c r="D178" s="2" t="s">
        <v>6663</v>
      </c>
      <c r="E178" s="2" t="s">
        <v>6664</v>
      </c>
      <c r="F178" s="2"/>
      <c r="G178" s="2"/>
      <c r="H178" s="2"/>
    </row>
    <row r="179" spans="1:8" ht="12.75" customHeight="1">
      <c r="A179" s="2" t="s">
        <v>6783</v>
      </c>
      <c r="B179" s="2" t="s">
        <v>6784</v>
      </c>
      <c r="C179" s="2"/>
      <c r="D179" s="2" t="s">
        <v>6663</v>
      </c>
      <c r="E179" s="2" t="s">
        <v>6664</v>
      </c>
      <c r="F179" s="2"/>
      <c r="G179" s="2"/>
      <c r="H179" s="2"/>
    </row>
    <row r="180" spans="1:8" ht="12.75" customHeight="1">
      <c r="A180" s="2" t="s">
        <v>6785</v>
      </c>
      <c r="B180" s="2" t="s">
        <v>6786</v>
      </c>
      <c r="C180" s="2" t="s">
        <v>6787</v>
      </c>
      <c r="D180" s="2" t="s">
        <v>6663</v>
      </c>
      <c r="E180" s="2" t="s">
        <v>6664</v>
      </c>
      <c r="F180" s="2"/>
      <c r="G180" s="2"/>
      <c r="H180" s="2"/>
    </row>
    <row r="181" spans="1:8" ht="12.75" customHeight="1">
      <c r="A181" s="2" t="s">
        <v>6788</v>
      </c>
      <c r="B181" s="2" t="s">
        <v>6789</v>
      </c>
      <c r="C181" s="2"/>
      <c r="D181" s="2" t="s">
        <v>6663</v>
      </c>
      <c r="E181" s="2" t="s">
        <v>6664</v>
      </c>
      <c r="F181" s="2"/>
      <c r="G181" s="2"/>
      <c r="H181" s="2"/>
    </row>
    <row r="182" spans="1:8" ht="12.75" customHeight="1">
      <c r="A182" s="2" t="s">
        <v>6790</v>
      </c>
      <c r="B182" s="2" t="s">
        <v>6791</v>
      </c>
      <c r="C182" s="2"/>
      <c r="D182" s="2" t="s">
        <v>6663</v>
      </c>
      <c r="E182" s="2" t="s">
        <v>6664</v>
      </c>
      <c r="F182" s="2" t="s">
        <v>6664</v>
      </c>
      <c r="G182" s="2"/>
      <c r="H182" s="2"/>
    </row>
    <row r="183" spans="1:8" ht="12.75" customHeight="1">
      <c r="A183" s="2" t="s">
        <v>6792</v>
      </c>
      <c r="B183" s="2" t="s">
        <v>6793</v>
      </c>
      <c r="C183" s="2"/>
      <c r="D183" s="2" t="s">
        <v>6663</v>
      </c>
      <c r="E183" s="2" t="s">
        <v>6664</v>
      </c>
      <c r="F183" s="2" t="s">
        <v>6664</v>
      </c>
      <c r="G183" s="2"/>
      <c r="H183" s="2"/>
    </row>
    <row r="184" spans="1:8" ht="12.75" customHeight="1">
      <c r="A184" s="2" t="s">
        <v>6794</v>
      </c>
      <c r="B184" s="2" t="s">
        <v>6795</v>
      </c>
      <c r="C184" s="2"/>
      <c r="D184" s="2" t="s">
        <v>6663</v>
      </c>
      <c r="E184" s="2" t="s">
        <v>6664</v>
      </c>
      <c r="F184" s="2" t="s">
        <v>6664</v>
      </c>
      <c r="G184" s="2"/>
      <c r="H184" s="2"/>
    </row>
    <row r="185" spans="1:8" ht="12.75" customHeight="1">
      <c r="A185" s="2" t="s">
        <v>6796</v>
      </c>
      <c r="B185" s="2" t="s">
        <v>6797</v>
      </c>
      <c r="C185" s="2"/>
      <c r="D185" s="2" t="s">
        <v>6663</v>
      </c>
      <c r="E185" s="2" t="s">
        <v>6664</v>
      </c>
      <c r="F185" s="2" t="s">
        <v>6664</v>
      </c>
      <c r="G185" s="2"/>
      <c r="H185" s="2"/>
    </row>
    <row r="186" spans="1:8" ht="12.75" customHeight="1">
      <c r="A186" s="2" t="s">
        <v>6798</v>
      </c>
      <c r="B186" s="2" t="s">
        <v>6799</v>
      </c>
      <c r="C186" s="2"/>
      <c r="D186" s="2" t="s">
        <v>6663</v>
      </c>
      <c r="E186" s="2" t="s">
        <v>6664</v>
      </c>
      <c r="F186" s="2" t="s">
        <v>6664</v>
      </c>
      <c r="G186" s="2"/>
      <c r="H186" s="2"/>
    </row>
    <row r="187" spans="1:8" ht="12.75" customHeight="1">
      <c r="A187" s="2" t="s">
        <v>6800</v>
      </c>
      <c r="B187" s="2" t="s">
        <v>405</v>
      </c>
      <c r="C187" s="2"/>
      <c r="D187" s="2" t="s">
        <v>6663</v>
      </c>
      <c r="E187" s="2" t="s">
        <v>6664</v>
      </c>
      <c r="F187" s="2" t="s">
        <v>6664</v>
      </c>
      <c r="G187" s="2"/>
      <c r="H187" s="2"/>
    </row>
    <row r="188" spans="1:8" ht="12.75" customHeight="1">
      <c r="A188" s="2" t="s">
        <v>6801</v>
      </c>
      <c r="B188" s="2" t="s">
        <v>6802</v>
      </c>
      <c r="C188" s="2"/>
      <c r="D188" s="2" t="s">
        <v>6663</v>
      </c>
      <c r="E188" s="2" t="s">
        <v>6664</v>
      </c>
      <c r="F188" s="2" t="s">
        <v>6664</v>
      </c>
      <c r="G188" s="2"/>
      <c r="H188" s="2"/>
    </row>
    <row r="189" spans="1:8" ht="12.75" customHeight="1">
      <c r="A189" s="2" t="s">
        <v>6803</v>
      </c>
      <c r="B189" s="2" t="s">
        <v>6804</v>
      </c>
      <c r="C189" s="2"/>
      <c r="D189" s="2" t="s">
        <v>6663</v>
      </c>
      <c r="E189" s="2" t="s">
        <v>6664</v>
      </c>
      <c r="F189" s="2" t="s">
        <v>6664</v>
      </c>
      <c r="G189" s="2"/>
      <c r="H189" s="2"/>
    </row>
    <row r="190" spans="1:8" ht="12.75" customHeight="1">
      <c r="A190" s="2" t="s">
        <v>6805</v>
      </c>
      <c r="B190" s="2" t="s">
        <v>6806</v>
      </c>
      <c r="C190" s="2"/>
      <c r="D190" s="2" t="s">
        <v>6663</v>
      </c>
      <c r="E190" s="2" t="s">
        <v>6664</v>
      </c>
      <c r="F190" s="2" t="s">
        <v>6664</v>
      </c>
      <c r="G190" s="2"/>
      <c r="H190" s="2"/>
    </row>
    <row r="191" spans="1:8" ht="12.75" customHeight="1">
      <c r="A191" s="2" t="s">
        <v>6807</v>
      </c>
      <c r="B191" s="2" t="s">
        <v>6808</v>
      </c>
      <c r="C191" s="2"/>
      <c r="D191" s="2" t="s">
        <v>6663</v>
      </c>
      <c r="E191" s="2" t="s">
        <v>6664</v>
      </c>
      <c r="F191" s="2" t="s">
        <v>6664</v>
      </c>
      <c r="G191" s="2"/>
      <c r="H191" s="2"/>
    </row>
    <row r="192" spans="1:8" ht="12.75" customHeight="1">
      <c r="A192" s="2" t="s">
        <v>6809</v>
      </c>
      <c r="B192" s="2" t="s">
        <v>6810</v>
      </c>
      <c r="C192" s="2"/>
      <c r="D192" s="2" t="s">
        <v>6663</v>
      </c>
      <c r="E192" s="2" t="s">
        <v>6664</v>
      </c>
      <c r="F192" s="2" t="s">
        <v>6664</v>
      </c>
      <c r="G192" s="2"/>
      <c r="H192" s="2"/>
    </row>
    <row r="193" spans="1:8" ht="12.75" customHeight="1">
      <c r="A193" s="2" t="s">
        <v>6811</v>
      </c>
      <c r="B193" s="2" t="s">
        <v>6762</v>
      </c>
      <c r="C193" s="2"/>
      <c r="D193" s="2" t="s">
        <v>5978</v>
      </c>
      <c r="E193" s="2" t="s">
        <v>6664</v>
      </c>
      <c r="F193" s="2"/>
      <c r="G193" s="2"/>
      <c r="H193" s="2"/>
    </row>
    <row r="194" spans="1:8" ht="12.75" customHeight="1">
      <c r="A194" s="2" t="s">
        <v>6812</v>
      </c>
      <c r="B194" s="2" t="s">
        <v>6778</v>
      </c>
      <c r="C194" s="2"/>
      <c r="D194" s="2" t="s">
        <v>5978</v>
      </c>
      <c r="E194" s="2" t="s">
        <v>6664</v>
      </c>
      <c r="F194" s="2"/>
      <c r="G194" s="2"/>
      <c r="H194" s="2"/>
    </row>
    <row r="195" spans="1:8" ht="12.75" customHeight="1">
      <c r="A195" s="2" t="s">
        <v>6813</v>
      </c>
      <c r="B195" s="2" t="s">
        <v>6431</v>
      </c>
      <c r="C195" s="2"/>
      <c r="D195" s="2" t="s">
        <v>5978</v>
      </c>
      <c r="E195" s="2" t="s">
        <v>6664</v>
      </c>
      <c r="F195" s="2"/>
      <c r="G195" s="2"/>
      <c r="H195" s="2"/>
    </row>
    <row r="196" spans="1:8" ht="12.75" customHeight="1">
      <c r="A196" s="2" t="s">
        <v>6814</v>
      </c>
      <c r="B196" s="2" t="s">
        <v>405</v>
      </c>
      <c r="C196" s="2"/>
      <c r="D196" s="2" t="s">
        <v>5978</v>
      </c>
      <c r="E196" s="2"/>
      <c r="F196" s="2"/>
      <c r="G196" s="2"/>
      <c r="H196" s="2" t="s">
        <v>6664</v>
      </c>
    </row>
    <row r="197" spans="1:8" ht="12.75" customHeight="1">
      <c r="A197" s="2" t="s">
        <v>6815</v>
      </c>
      <c r="B197" s="2" t="s">
        <v>6816</v>
      </c>
      <c r="C197" s="2"/>
      <c r="D197" s="2" t="s">
        <v>6691</v>
      </c>
      <c r="E197" s="2"/>
      <c r="F197" s="2" t="s">
        <v>6664</v>
      </c>
      <c r="G197" s="2"/>
      <c r="H197" s="2"/>
    </row>
    <row r="198" spans="1:8" ht="12.75" customHeight="1">
      <c r="A198" s="2" t="s">
        <v>6817</v>
      </c>
      <c r="B198" s="2" t="s">
        <v>6818</v>
      </c>
      <c r="C198" s="2"/>
      <c r="D198" s="2" t="s">
        <v>6663</v>
      </c>
      <c r="E198" s="2"/>
      <c r="F198" s="2" t="s">
        <v>6664</v>
      </c>
      <c r="G198" s="2"/>
      <c r="H198" s="2"/>
    </row>
    <row r="199" spans="1:8" ht="12.75" customHeight="1">
      <c r="A199" s="2" t="s">
        <v>6819</v>
      </c>
      <c r="B199" s="2" t="s">
        <v>6820</v>
      </c>
      <c r="C199" s="2"/>
      <c r="D199" s="2" t="s">
        <v>6663</v>
      </c>
      <c r="E199" s="2" t="s">
        <v>6664</v>
      </c>
      <c r="F199" s="2" t="s">
        <v>6664</v>
      </c>
      <c r="G199" s="2"/>
      <c r="H199" s="2"/>
    </row>
    <row r="200" spans="1:8" ht="12.75" customHeight="1">
      <c r="A200" s="2" t="s">
        <v>6821</v>
      </c>
      <c r="B200" s="2" t="s">
        <v>32145</v>
      </c>
      <c r="C200" s="2"/>
      <c r="D200" s="2" t="s">
        <v>6740</v>
      </c>
      <c r="E200" s="2"/>
      <c r="F200" s="2"/>
      <c r="G200" s="2"/>
      <c r="H200" s="2" t="s">
        <v>6664</v>
      </c>
    </row>
    <row r="201" spans="1:8" ht="12.75" customHeight="1">
      <c r="A201" s="2" t="s">
        <v>6822</v>
      </c>
      <c r="B201" s="2" t="s">
        <v>32205</v>
      </c>
      <c r="C201" s="2"/>
      <c r="D201" s="2" t="s">
        <v>6740</v>
      </c>
      <c r="E201" s="2"/>
      <c r="F201" s="2"/>
      <c r="G201" s="2"/>
      <c r="H201" s="2" t="s">
        <v>6664</v>
      </c>
    </row>
    <row r="202" spans="1:8" ht="12.75" customHeight="1">
      <c r="A202" s="2" t="s">
        <v>6823</v>
      </c>
      <c r="B202" s="2" t="s">
        <v>6824</v>
      </c>
      <c r="C202" s="2"/>
      <c r="D202" s="2" t="s">
        <v>6740</v>
      </c>
      <c r="E202" s="2"/>
      <c r="F202" s="2"/>
      <c r="G202" s="2"/>
      <c r="H202" s="2" t="s">
        <v>6664</v>
      </c>
    </row>
    <row r="203" spans="1:8" ht="12.75" customHeight="1">
      <c r="A203" s="2" t="s">
        <v>6825</v>
      </c>
      <c r="B203" s="2" t="s">
        <v>6826</v>
      </c>
      <c r="C203" s="2"/>
      <c r="D203" s="2" t="s">
        <v>6691</v>
      </c>
      <c r="E203" s="2"/>
      <c r="F203" s="2"/>
      <c r="G203" s="2"/>
      <c r="H203" s="2" t="s">
        <v>6664</v>
      </c>
    </row>
    <row r="204" spans="1:8" ht="12.75" customHeight="1">
      <c r="A204" s="2" t="s">
        <v>6827</v>
      </c>
      <c r="B204" s="2" t="s">
        <v>6828</v>
      </c>
      <c r="C204" s="2"/>
      <c r="D204" s="2" t="s">
        <v>6740</v>
      </c>
      <c r="E204" s="2"/>
      <c r="F204" s="2" t="s">
        <v>6664</v>
      </c>
      <c r="G204" s="2" t="s">
        <v>6664</v>
      </c>
      <c r="H204" s="2"/>
    </row>
    <row r="205" spans="1:8" ht="12.75" customHeight="1">
      <c r="A205" s="2" t="s">
        <v>6829</v>
      </c>
      <c r="B205" s="2" t="s">
        <v>6830</v>
      </c>
      <c r="C205" s="2"/>
      <c r="D205" s="2" t="s">
        <v>6719</v>
      </c>
      <c r="E205" s="2"/>
      <c r="F205" s="2" t="s">
        <v>6664</v>
      </c>
      <c r="G205" s="2"/>
      <c r="H205" s="2"/>
    </row>
    <row r="206" spans="1:8" ht="12.75" customHeight="1">
      <c r="A206" s="2" t="s">
        <v>6831</v>
      </c>
      <c r="B206" s="2" t="s">
        <v>6832</v>
      </c>
      <c r="C206" s="2"/>
      <c r="D206" s="2" t="s">
        <v>6663</v>
      </c>
      <c r="E206" s="2"/>
      <c r="F206" s="2" t="s">
        <v>6664</v>
      </c>
      <c r="G206" s="2"/>
      <c r="H206" s="2"/>
    </row>
    <row r="207" spans="1:8" ht="12.75" customHeight="1">
      <c r="A207" s="2" t="s">
        <v>6833</v>
      </c>
      <c r="B207" s="2" t="s">
        <v>6432</v>
      </c>
      <c r="C207" s="2"/>
      <c r="D207" s="2" t="s">
        <v>6663</v>
      </c>
      <c r="E207" s="2"/>
      <c r="F207" s="2" t="s">
        <v>6664</v>
      </c>
      <c r="G207" s="2"/>
      <c r="H207" s="2"/>
    </row>
    <row r="208" spans="1:8" ht="12.75" customHeight="1">
      <c r="A208" s="2" t="s">
        <v>6834</v>
      </c>
      <c r="B208" s="2" t="s">
        <v>6835</v>
      </c>
      <c r="C208" s="2"/>
      <c r="D208" s="2" t="s">
        <v>6663</v>
      </c>
      <c r="E208" s="2"/>
      <c r="F208" s="2" t="s">
        <v>6664</v>
      </c>
      <c r="G208" s="2"/>
      <c r="H208" s="2"/>
    </row>
    <row r="209" spans="1:8" ht="12.75" customHeight="1">
      <c r="A209" s="2" t="s">
        <v>6836</v>
      </c>
      <c r="B209" s="2" t="s">
        <v>6837</v>
      </c>
      <c r="C209" s="2"/>
      <c r="D209" s="2" t="s">
        <v>6930</v>
      </c>
      <c r="E209" s="2"/>
      <c r="F209" s="2"/>
      <c r="G209" s="2"/>
      <c r="H209" s="2"/>
    </row>
    <row r="210" spans="1:8" ht="12.75" customHeight="1">
      <c r="A210" s="2" t="s">
        <v>6838</v>
      </c>
      <c r="B210" s="2" t="s">
        <v>6839</v>
      </c>
      <c r="C210" s="2"/>
      <c r="D210" s="2" t="s">
        <v>6663</v>
      </c>
      <c r="E210" s="2"/>
      <c r="F210" s="2"/>
      <c r="G210" s="2"/>
      <c r="H210" s="2"/>
    </row>
    <row r="211" spans="1:8" ht="12.75" customHeight="1">
      <c r="A211" s="2" t="s">
        <v>6840</v>
      </c>
      <c r="B211" s="2" t="s">
        <v>6841</v>
      </c>
      <c r="C211" s="2"/>
      <c r="D211" s="2" t="s">
        <v>6691</v>
      </c>
      <c r="E211" s="2"/>
      <c r="F211" s="2" t="s">
        <v>6664</v>
      </c>
      <c r="G211" s="2"/>
      <c r="H211" s="2"/>
    </row>
    <row r="212" spans="1:8" ht="12.75" customHeight="1">
      <c r="A212" s="2" t="s">
        <v>6842</v>
      </c>
      <c r="B212" s="2" t="s">
        <v>6843</v>
      </c>
      <c r="C212" s="2"/>
      <c r="D212" s="2" t="s">
        <v>6691</v>
      </c>
      <c r="E212" s="2"/>
      <c r="F212" s="2" t="s">
        <v>6664</v>
      </c>
      <c r="G212" s="2"/>
      <c r="H212" s="2"/>
    </row>
    <row r="213" spans="1:8" ht="12.75" customHeight="1">
      <c r="A213" s="2" t="s">
        <v>6844</v>
      </c>
      <c r="B213" s="2" t="s">
        <v>6845</v>
      </c>
      <c r="C213" s="2"/>
      <c r="D213" s="2" t="s">
        <v>6691</v>
      </c>
      <c r="E213" s="2"/>
      <c r="F213" s="2" t="s">
        <v>6664</v>
      </c>
      <c r="G213" s="2"/>
      <c r="H213" s="2"/>
    </row>
    <row r="214" spans="1:8" ht="12.75" customHeight="1">
      <c r="A214" s="2" t="s">
        <v>6846</v>
      </c>
      <c r="B214" s="2" t="s">
        <v>405</v>
      </c>
      <c r="C214" s="2"/>
      <c r="D214" s="2" t="s">
        <v>6691</v>
      </c>
      <c r="E214" s="2"/>
      <c r="F214" s="2" t="s">
        <v>6664</v>
      </c>
      <c r="G214" s="2"/>
      <c r="H214" s="2"/>
    </row>
    <row r="215" spans="1:8" ht="12.75" customHeight="1">
      <c r="A215" s="2" t="s">
        <v>6847</v>
      </c>
      <c r="B215" s="2" t="s">
        <v>6848</v>
      </c>
      <c r="C215" s="2"/>
      <c r="D215" s="2" t="s">
        <v>6849</v>
      </c>
      <c r="E215" s="2"/>
      <c r="F215" s="2"/>
      <c r="G215" s="2"/>
      <c r="H215" s="2"/>
    </row>
    <row r="216" spans="1:8" ht="12.75" customHeight="1">
      <c r="A216" s="2" t="s">
        <v>6850</v>
      </c>
      <c r="B216" s="2" t="s">
        <v>6851</v>
      </c>
      <c r="C216" s="2"/>
      <c r="D216" s="2" t="s">
        <v>6849</v>
      </c>
      <c r="E216" s="2"/>
      <c r="F216" s="2"/>
      <c r="G216" s="2"/>
      <c r="H216" s="2"/>
    </row>
    <row r="217" spans="1:8" ht="12.75" customHeight="1">
      <c r="A217" s="2" t="s">
        <v>6852</v>
      </c>
      <c r="B217" s="2" t="s">
        <v>6853</v>
      </c>
      <c r="C217" s="2"/>
      <c r="D217" s="2" t="s">
        <v>6849</v>
      </c>
      <c r="E217" s="2"/>
      <c r="F217" s="2"/>
      <c r="G217" s="2"/>
      <c r="H217" s="2"/>
    </row>
    <row r="218" spans="1:8" ht="12.75" customHeight="1">
      <c r="A218" s="2" t="s">
        <v>6854</v>
      </c>
      <c r="B218" s="2" t="s">
        <v>6855</v>
      </c>
      <c r="C218" s="2"/>
      <c r="D218" s="2" t="s">
        <v>6849</v>
      </c>
      <c r="E218" s="2"/>
      <c r="F218" s="2"/>
      <c r="G218" s="2"/>
      <c r="H218" s="2"/>
    </row>
    <row r="219" spans="1:8" ht="12.75" customHeight="1">
      <c r="A219" s="2" t="s">
        <v>6856</v>
      </c>
      <c r="B219" s="2" t="s">
        <v>6857</v>
      </c>
      <c r="C219" s="2"/>
      <c r="D219" s="2" t="s">
        <v>6849</v>
      </c>
      <c r="E219" s="2"/>
      <c r="F219" s="2"/>
      <c r="G219" s="2"/>
      <c r="H219" s="2"/>
    </row>
    <row r="220" spans="1:8" ht="12.75" customHeight="1">
      <c r="A220" s="2" t="s">
        <v>6858</v>
      </c>
      <c r="B220" s="2" t="s">
        <v>6859</v>
      </c>
      <c r="C220" s="2"/>
      <c r="D220" s="2" t="s">
        <v>6849</v>
      </c>
      <c r="E220" s="2"/>
      <c r="F220" s="2"/>
      <c r="G220" s="2"/>
      <c r="H220" s="2"/>
    </row>
    <row r="221" spans="1:8" ht="12.75" customHeight="1">
      <c r="A221" s="2" t="s">
        <v>6860</v>
      </c>
      <c r="B221" s="2" t="s">
        <v>6861</v>
      </c>
      <c r="C221" s="2"/>
      <c r="D221" s="2" t="s">
        <v>6849</v>
      </c>
      <c r="E221" s="2"/>
      <c r="F221" s="2"/>
      <c r="G221" s="2"/>
      <c r="H221" s="2"/>
    </row>
    <row r="222" spans="1:8" ht="12.75" customHeight="1">
      <c r="A222" s="2" t="s">
        <v>6862</v>
      </c>
      <c r="B222" s="2" t="s">
        <v>6863</v>
      </c>
      <c r="C222" s="2"/>
      <c r="D222" s="2" t="s">
        <v>6663</v>
      </c>
      <c r="E222" s="2" t="s">
        <v>6664</v>
      </c>
      <c r="F222" s="2" t="s">
        <v>6664</v>
      </c>
      <c r="G222" s="2"/>
      <c r="H222" s="2"/>
    </row>
    <row r="223" spans="1:8" ht="12.75" customHeight="1">
      <c r="A223" s="2" t="s">
        <v>6864</v>
      </c>
      <c r="B223" s="2" t="s">
        <v>6865</v>
      </c>
      <c r="C223" s="2"/>
      <c r="D223" s="2" t="s">
        <v>6740</v>
      </c>
      <c r="E223" s="2"/>
      <c r="F223" s="2"/>
      <c r="G223" s="2" t="s">
        <v>6664</v>
      </c>
      <c r="H223" s="2"/>
    </row>
    <row r="224" spans="1:8" ht="12.75" customHeight="1">
      <c r="A224" s="2" t="s">
        <v>6866</v>
      </c>
      <c r="B224" s="2" t="s">
        <v>6867</v>
      </c>
      <c r="C224" s="2"/>
      <c r="D224" s="2" t="s">
        <v>6740</v>
      </c>
      <c r="E224" s="2"/>
      <c r="F224" s="2"/>
      <c r="G224" s="2" t="s">
        <v>6664</v>
      </c>
      <c r="H224" s="2"/>
    </row>
    <row r="225" spans="1:8" ht="12.75" customHeight="1">
      <c r="A225" s="2" t="s">
        <v>6868</v>
      </c>
      <c r="B225" s="2" t="s">
        <v>248</v>
      </c>
      <c r="C225" s="2"/>
      <c r="D225" s="2" t="s">
        <v>6740</v>
      </c>
      <c r="E225" s="2"/>
      <c r="F225" s="2"/>
      <c r="G225" s="2" t="s">
        <v>6664</v>
      </c>
      <c r="H225" s="2"/>
    </row>
    <row r="226" spans="1:8" ht="12.75" customHeight="1">
      <c r="A226" s="2" t="s">
        <v>6869</v>
      </c>
      <c r="B226" s="2" t="s">
        <v>6870</v>
      </c>
      <c r="C226" s="2"/>
      <c r="D226" s="2" t="s">
        <v>6740</v>
      </c>
      <c r="E226" s="2"/>
      <c r="F226" s="2"/>
      <c r="G226" s="2" t="s">
        <v>6664</v>
      </c>
      <c r="H226" s="2"/>
    </row>
    <row r="227" spans="1:8" ht="12.75" customHeight="1">
      <c r="A227" s="2" t="s">
        <v>6871</v>
      </c>
      <c r="B227" s="2" t="s">
        <v>6433</v>
      </c>
      <c r="C227" s="2"/>
      <c r="D227" s="2" t="s">
        <v>6663</v>
      </c>
      <c r="E227" s="2"/>
      <c r="F227" s="2"/>
      <c r="G227" s="2" t="s">
        <v>6664</v>
      </c>
      <c r="H227" s="2"/>
    </row>
    <row r="228" spans="1:8" ht="12.75" customHeight="1">
      <c r="A228" s="2" t="s">
        <v>6872</v>
      </c>
      <c r="B228" s="2" t="s">
        <v>6873</v>
      </c>
      <c r="C228" s="2" t="s">
        <v>6874</v>
      </c>
      <c r="D228" s="2"/>
      <c r="E228" s="2"/>
      <c r="F228" s="2"/>
      <c r="G228" s="2"/>
      <c r="H228" s="2" t="s">
        <v>6664</v>
      </c>
    </row>
    <row r="229" spans="1:8" ht="12.75" customHeight="1">
      <c r="A229" s="2" t="s">
        <v>6875</v>
      </c>
      <c r="B229" s="2" t="s">
        <v>6876</v>
      </c>
      <c r="C229" s="2"/>
      <c r="D229" s="2" t="s">
        <v>6663</v>
      </c>
      <c r="E229" s="2" t="s">
        <v>6664</v>
      </c>
      <c r="F229" s="2" t="s">
        <v>6664</v>
      </c>
      <c r="G229" s="2"/>
      <c r="H229" s="2"/>
    </row>
    <row r="230" spans="1:8" ht="12.75" customHeight="1">
      <c r="A230" s="2" t="s">
        <v>6877</v>
      </c>
      <c r="B230" s="2" t="s">
        <v>6878</v>
      </c>
      <c r="C230" s="2"/>
      <c r="D230" s="2" t="s">
        <v>6663</v>
      </c>
      <c r="E230" s="2" t="s">
        <v>6664</v>
      </c>
      <c r="F230" s="2" t="s">
        <v>6664</v>
      </c>
      <c r="G230" s="2"/>
      <c r="H230" s="2"/>
    </row>
    <row r="231" spans="1:8" ht="12.75" customHeight="1">
      <c r="A231" s="2" t="s">
        <v>6879</v>
      </c>
      <c r="B231" s="2" t="s">
        <v>6880</v>
      </c>
      <c r="C231" s="2"/>
      <c r="D231" s="2" t="s">
        <v>6663</v>
      </c>
      <c r="E231" s="2" t="s">
        <v>6664</v>
      </c>
      <c r="F231" s="2" t="s">
        <v>6664</v>
      </c>
      <c r="G231" s="2"/>
      <c r="H231" s="2"/>
    </row>
    <row r="232" spans="1:8" ht="12.75" customHeight="1">
      <c r="A232" s="2" t="s">
        <v>6881</v>
      </c>
      <c r="B232" s="2" t="s">
        <v>6882</v>
      </c>
      <c r="C232" s="2"/>
      <c r="D232" s="2" t="s">
        <v>6663</v>
      </c>
      <c r="E232" s="2" t="s">
        <v>6664</v>
      </c>
      <c r="F232" s="2" t="s">
        <v>6664</v>
      </c>
      <c r="G232" s="2"/>
      <c r="H232" s="2"/>
    </row>
    <row r="233" spans="1:8" ht="12.75" customHeight="1">
      <c r="A233" s="2" t="s">
        <v>6883</v>
      </c>
      <c r="B233" s="2" t="s">
        <v>6884</v>
      </c>
      <c r="C233" s="2"/>
      <c r="D233" s="2" t="s">
        <v>6663</v>
      </c>
      <c r="E233" s="2" t="s">
        <v>6664</v>
      </c>
      <c r="F233" s="2" t="s">
        <v>6664</v>
      </c>
      <c r="G233" s="2"/>
      <c r="H233" s="2"/>
    </row>
    <row r="234" spans="1:8" ht="12.75" customHeight="1">
      <c r="A234" s="2" t="s">
        <v>6885</v>
      </c>
      <c r="B234" s="2" t="s">
        <v>6886</v>
      </c>
      <c r="C234" s="2"/>
      <c r="D234" s="2" t="s">
        <v>6663</v>
      </c>
      <c r="E234" s="2" t="s">
        <v>6664</v>
      </c>
      <c r="F234" s="2" t="s">
        <v>6664</v>
      </c>
      <c r="G234" s="2"/>
      <c r="H234" s="2"/>
    </row>
    <row r="235" spans="1:8" ht="12.75" customHeight="1">
      <c r="A235" s="2" t="s">
        <v>6887</v>
      </c>
      <c r="B235" s="2" t="s">
        <v>27572</v>
      </c>
      <c r="C235" s="2"/>
      <c r="D235" s="2" t="s">
        <v>6663</v>
      </c>
      <c r="E235" s="2" t="s">
        <v>6664</v>
      </c>
      <c r="F235" s="2" t="s">
        <v>6664</v>
      </c>
      <c r="G235" s="2"/>
      <c r="H235" s="2"/>
    </row>
    <row r="236" spans="1:8" ht="12.75" customHeight="1">
      <c r="A236" s="2" t="s">
        <v>6888</v>
      </c>
      <c r="B236" s="2" t="s">
        <v>6889</v>
      </c>
      <c r="C236" s="2"/>
      <c r="D236" s="2" t="s">
        <v>6663</v>
      </c>
      <c r="E236" s="2" t="s">
        <v>6664</v>
      </c>
      <c r="F236" s="2" t="s">
        <v>6664</v>
      </c>
      <c r="G236" s="2"/>
      <c r="H236" s="2"/>
    </row>
    <row r="237" spans="1:8" ht="12.75" customHeight="1">
      <c r="A237" s="2" t="s">
        <v>6890</v>
      </c>
      <c r="B237" s="2" t="s">
        <v>6891</v>
      </c>
      <c r="C237" s="2"/>
      <c r="D237" s="2" t="s">
        <v>6663</v>
      </c>
      <c r="E237" s="2" t="s">
        <v>6664</v>
      </c>
      <c r="F237" s="2" t="s">
        <v>6664</v>
      </c>
      <c r="G237" s="2"/>
      <c r="H237" s="2"/>
    </row>
    <row r="238" spans="1:8" ht="12.75" customHeight="1">
      <c r="A238" s="2" t="s">
        <v>6892</v>
      </c>
      <c r="B238" s="2" t="s">
        <v>6893</v>
      </c>
      <c r="C238" s="2"/>
      <c r="D238" s="2" t="s">
        <v>6663</v>
      </c>
      <c r="E238" s="2" t="s">
        <v>6664</v>
      </c>
      <c r="F238" s="2" t="s">
        <v>6664</v>
      </c>
      <c r="G238" s="2"/>
      <c r="H238" s="2"/>
    </row>
    <row r="239" spans="1:8" ht="12.75" customHeight="1">
      <c r="A239" s="2" t="s">
        <v>6894</v>
      </c>
      <c r="B239" s="2" t="s">
        <v>6895</v>
      </c>
      <c r="C239" s="2" t="s">
        <v>6896</v>
      </c>
      <c r="D239" s="2" t="s">
        <v>6740</v>
      </c>
      <c r="E239" s="2"/>
      <c r="F239" s="2"/>
      <c r="G239" s="2"/>
      <c r="H239" s="2" t="s">
        <v>6664</v>
      </c>
    </row>
    <row r="240" spans="1:8" ht="12.75" customHeight="1">
      <c r="A240" s="2" t="s">
        <v>6897</v>
      </c>
      <c r="B240" s="2" t="s">
        <v>6898</v>
      </c>
      <c r="C240" s="2"/>
      <c r="D240" s="2" t="s">
        <v>6740</v>
      </c>
      <c r="E240" s="2"/>
      <c r="F240" s="2" t="s">
        <v>6664</v>
      </c>
      <c r="G240" s="2"/>
      <c r="H240" s="2"/>
    </row>
    <row r="241" spans="1:8" ht="12.75" customHeight="1">
      <c r="A241" s="2" t="s">
        <v>6899</v>
      </c>
      <c r="B241" s="2" t="s">
        <v>6900</v>
      </c>
      <c r="C241" s="2" t="s">
        <v>6901</v>
      </c>
      <c r="D241" s="2" t="s">
        <v>6740</v>
      </c>
      <c r="E241" s="2"/>
      <c r="F241" s="2"/>
      <c r="G241" s="2"/>
      <c r="H241" s="2"/>
    </row>
    <row r="242" spans="1:8" ht="12.75" customHeight="1">
      <c r="A242" s="2" t="s">
        <v>6902</v>
      </c>
      <c r="B242" s="2" t="s">
        <v>6835</v>
      </c>
      <c r="C242" s="2"/>
      <c r="D242" s="2" t="s">
        <v>6691</v>
      </c>
      <c r="E242" s="2"/>
      <c r="F242" s="2" t="s">
        <v>6664</v>
      </c>
      <c r="G242" s="2"/>
      <c r="H242" s="2"/>
    </row>
    <row r="243" spans="1:8" ht="12.75" customHeight="1">
      <c r="A243" s="2" t="s">
        <v>6903</v>
      </c>
      <c r="B243" s="2" t="s">
        <v>396</v>
      </c>
      <c r="C243" s="2"/>
      <c r="D243" s="2" t="s">
        <v>6740</v>
      </c>
      <c r="E243" s="2"/>
      <c r="F243" s="2" t="s">
        <v>6664</v>
      </c>
      <c r="G243" s="2"/>
      <c r="H243" s="2"/>
    </row>
    <row r="244" spans="1:8" ht="12.75" customHeight="1">
      <c r="A244" s="2" t="s">
        <v>6904</v>
      </c>
      <c r="B244" s="2" t="s">
        <v>6673</v>
      </c>
      <c r="C244" s="2"/>
      <c r="D244" s="2" t="s">
        <v>6740</v>
      </c>
      <c r="E244" s="2"/>
      <c r="F244" s="2" t="s">
        <v>6664</v>
      </c>
      <c r="G244" s="2"/>
      <c r="H244" s="2"/>
    </row>
    <row r="245" spans="1:8" ht="12.75" customHeight="1">
      <c r="A245" s="2" t="s">
        <v>6905</v>
      </c>
      <c r="B245" s="2" t="s">
        <v>6906</v>
      </c>
      <c r="C245" s="2"/>
      <c r="D245" s="2" t="s">
        <v>6740</v>
      </c>
      <c r="E245" s="2"/>
      <c r="F245" s="2" t="s">
        <v>6664</v>
      </c>
      <c r="G245" s="2"/>
      <c r="H245" s="2"/>
    </row>
    <row r="246" spans="1:8" ht="12.75" customHeight="1">
      <c r="A246" s="2" t="s">
        <v>6907</v>
      </c>
      <c r="B246" s="2" t="s">
        <v>6908</v>
      </c>
      <c r="C246" s="2"/>
      <c r="D246" s="2" t="s">
        <v>6740</v>
      </c>
      <c r="E246" s="2"/>
      <c r="F246" s="2" t="s">
        <v>6664</v>
      </c>
      <c r="G246" s="2"/>
      <c r="H246" s="2"/>
    </row>
    <row r="247" spans="1:8" ht="12.75" customHeight="1">
      <c r="A247" s="2" t="s">
        <v>6909</v>
      </c>
      <c r="B247" s="2" t="s">
        <v>6910</v>
      </c>
      <c r="C247" s="2"/>
      <c r="D247" s="2" t="s">
        <v>6740</v>
      </c>
      <c r="E247" s="2"/>
      <c r="F247" s="2" t="s">
        <v>6664</v>
      </c>
      <c r="G247" s="2"/>
      <c r="H247" s="2"/>
    </row>
    <row r="248" spans="1:8" ht="12.75" customHeight="1">
      <c r="A248" s="2" t="s">
        <v>6911</v>
      </c>
      <c r="B248" s="2" t="s">
        <v>6912</v>
      </c>
      <c r="C248" s="2" t="s">
        <v>6913</v>
      </c>
      <c r="D248" s="2" t="s">
        <v>6740</v>
      </c>
      <c r="E248" s="2"/>
      <c r="F248" s="2"/>
      <c r="G248" s="2"/>
      <c r="H248" s="2" t="s">
        <v>6664</v>
      </c>
    </row>
    <row r="249" spans="1:8" ht="12.75" customHeight="1">
      <c r="A249" s="2" t="s">
        <v>6914</v>
      </c>
      <c r="B249" s="2" t="s">
        <v>6915</v>
      </c>
      <c r="C249" s="2" t="s">
        <v>6916</v>
      </c>
      <c r="D249" s="2" t="s">
        <v>6740</v>
      </c>
      <c r="E249" s="2"/>
      <c r="F249" s="2"/>
      <c r="G249" s="2"/>
      <c r="H249" s="2" t="s">
        <v>6664</v>
      </c>
    </row>
    <row r="250" spans="1:8" ht="12.75" customHeight="1">
      <c r="A250" s="2" t="s">
        <v>6917</v>
      </c>
      <c r="B250" s="2" t="s">
        <v>6918</v>
      </c>
      <c r="C250" s="2"/>
      <c r="D250" s="2" t="s">
        <v>6740</v>
      </c>
      <c r="E250" s="2"/>
      <c r="F250" s="2"/>
      <c r="G250" s="2"/>
      <c r="H250" s="2" t="s">
        <v>6664</v>
      </c>
    </row>
    <row r="251" spans="1:8" ht="12.75" customHeight="1">
      <c r="A251" s="2" t="s">
        <v>6919</v>
      </c>
      <c r="B251" s="2" t="s">
        <v>6920</v>
      </c>
      <c r="C251" s="2"/>
      <c r="D251" s="2" t="s">
        <v>6740</v>
      </c>
      <c r="E251" s="2"/>
      <c r="F251" s="2"/>
      <c r="G251" s="2"/>
      <c r="H251" s="2" t="s">
        <v>6664</v>
      </c>
    </row>
    <row r="252" spans="1:8" ht="12.75" customHeight="1">
      <c r="A252" s="2" t="s">
        <v>6921</v>
      </c>
      <c r="B252" s="2" t="s">
        <v>6922</v>
      </c>
      <c r="C252" s="2"/>
      <c r="D252" s="2" t="s">
        <v>6740</v>
      </c>
      <c r="E252" s="2"/>
      <c r="F252" s="2"/>
      <c r="G252" s="2"/>
      <c r="H252" s="2" t="s">
        <v>6664</v>
      </c>
    </row>
    <row r="253" spans="1:8" ht="12.75" customHeight="1">
      <c r="A253" s="2" t="s">
        <v>6923</v>
      </c>
      <c r="B253" s="2" t="s">
        <v>6924</v>
      </c>
      <c r="C253" s="2" t="s">
        <v>6925</v>
      </c>
      <c r="D253" s="2" t="s">
        <v>6740</v>
      </c>
      <c r="E253" s="2"/>
      <c r="F253" s="2"/>
      <c r="G253" s="2"/>
      <c r="H253" s="2" t="s">
        <v>6664</v>
      </c>
    </row>
    <row r="254" spans="1:8" ht="12.75" customHeight="1">
      <c r="A254" s="2" t="s">
        <v>6926</v>
      </c>
      <c r="B254" s="2" t="s">
        <v>6927</v>
      </c>
      <c r="C254" s="2"/>
      <c r="D254" s="2" t="s">
        <v>6663</v>
      </c>
      <c r="E254" s="2"/>
      <c r="F254" s="2"/>
      <c r="G254" s="2"/>
      <c r="H254" s="2" t="s">
        <v>6664</v>
      </c>
    </row>
    <row r="255" spans="1:8" ht="12.75" customHeight="1">
      <c r="A255" s="2" t="s">
        <v>6928</v>
      </c>
      <c r="B255" s="2" t="s">
        <v>385</v>
      </c>
      <c r="C255" s="2" t="s">
        <v>6929</v>
      </c>
      <c r="D255" s="2" t="s">
        <v>6930</v>
      </c>
      <c r="E255" s="2"/>
      <c r="F255" s="2"/>
      <c r="G255" s="2"/>
      <c r="H255" s="2" t="s">
        <v>6664</v>
      </c>
    </row>
    <row r="256" spans="1:8" ht="12.75" customHeight="1">
      <c r="A256" s="2" t="s">
        <v>6931</v>
      </c>
      <c r="B256" s="2" t="s">
        <v>6932</v>
      </c>
      <c r="C256" s="2" t="s">
        <v>6933</v>
      </c>
      <c r="D256" s="2"/>
      <c r="E256" s="2"/>
      <c r="F256" s="2"/>
      <c r="G256" s="2"/>
      <c r="H256" s="2" t="s">
        <v>6664</v>
      </c>
    </row>
    <row r="257" spans="1:8" ht="12.75" customHeight="1">
      <c r="A257" s="2" t="s">
        <v>6934</v>
      </c>
      <c r="B257" s="2" t="s">
        <v>6686</v>
      </c>
      <c r="C257" s="2" t="s">
        <v>6935</v>
      </c>
      <c r="D257" s="2" t="s">
        <v>6930</v>
      </c>
      <c r="E257" s="2"/>
      <c r="F257" s="2"/>
      <c r="G257" s="2"/>
      <c r="H257" s="2" t="s">
        <v>6664</v>
      </c>
    </row>
    <row r="258" spans="1:8" ht="12.75" customHeight="1">
      <c r="A258" s="2" t="s">
        <v>6936</v>
      </c>
      <c r="B258" s="2" t="s">
        <v>6937</v>
      </c>
      <c r="C258" s="2" t="s">
        <v>6938</v>
      </c>
      <c r="D258" s="2" t="s">
        <v>6930</v>
      </c>
      <c r="E258" s="2" t="s">
        <v>6664</v>
      </c>
      <c r="F258" s="2"/>
      <c r="G258" s="2"/>
      <c r="H258" s="2"/>
    </row>
    <row r="259" spans="1:8" ht="12.75" customHeight="1">
      <c r="A259" s="2" t="s">
        <v>6939</v>
      </c>
      <c r="B259" s="2" t="s">
        <v>6940</v>
      </c>
      <c r="C259" s="2" t="s">
        <v>6941</v>
      </c>
      <c r="D259" s="2" t="s">
        <v>6930</v>
      </c>
      <c r="E259" s="2"/>
      <c r="F259" s="2"/>
      <c r="G259" s="2"/>
      <c r="H259" s="2" t="s">
        <v>6664</v>
      </c>
    </row>
    <row r="260" spans="1:8" ht="12.75" customHeight="1">
      <c r="A260" s="2" t="s">
        <v>6942</v>
      </c>
      <c r="B260" s="2" t="s">
        <v>6943</v>
      </c>
      <c r="C260" s="2" t="s">
        <v>6944</v>
      </c>
      <c r="D260" s="2" t="s">
        <v>6930</v>
      </c>
      <c r="E260" s="2"/>
      <c r="F260" s="2"/>
      <c r="G260" s="2"/>
      <c r="H260" s="2" t="s">
        <v>6664</v>
      </c>
    </row>
    <row r="261" spans="1:8" ht="12.75" customHeight="1">
      <c r="A261" s="2" t="s">
        <v>6945</v>
      </c>
      <c r="B261" s="2" t="s">
        <v>6742</v>
      </c>
      <c r="C261" s="2" t="s">
        <v>6946</v>
      </c>
      <c r="D261" s="2" t="s">
        <v>6930</v>
      </c>
      <c r="E261" s="2"/>
      <c r="F261" s="2"/>
      <c r="G261" s="2"/>
      <c r="H261" s="2" t="s">
        <v>6664</v>
      </c>
    </row>
    <row r="262" spans="1:8" ht="12.75" customHeight="1">
      <c r="A262" s="2" t="s">
        <v>6947</v>
      </c>
      <c r="B262" s="2" t="s">
        <v>6948</v>
      </c>
      <c r="C262" s="2" t="s">
        <v>6949</v>
      </c>
      <c r="D262" s="2" t="s">
        <v>6930</v>
      </c>
      <c r="E262" s="2"/>
      <c r="F262" s="2"/>
      <c r="G262" s="2"/>
      <c r="H262" s="2" t="s">
        <v>6664</v>
      </c>
    </row>
    <row r="263" spans="1:8" ht="12.75" customHeight="1">
      <c r="A263" s="2" t="s">
        <v>6950</v>
      </c>
      <c r="B263" s="2" t="s">
        <v>6948</v>
      </c>
      <c r="C263" s="2" t="s">
        <v>6951</v>
      </c>
      <c r="D263" s="2"/>
      <c r="E263" s="2"/>
      <c r="F263" s="2"/>
      <c r="G263" s="2"/>
      <c r="H263" s="2" t="s">
        <v>6664</v>
      </c>
    </row>
    <row r="264" spans="1:8" ht="12.75" customHeight="1">
      <c r="A264" s="2" t="s">
        <v>6952</v>
      </c>
      <c r="B264" s="2" t="s">
        <v>6953</v>
      </c>
      <c r="C264" s="2" t="s">
        <v>6954</v>
      </c>
      <c r="D264" s="2" t="s">
        <v>6930</v>
      </c>
      <c r="E264" s="2" t="s">
        <v>6664</v>
      </c>
      <c r="F264" s="2"/>
      <c r="G264" s="2"/>
      <c r="H264" s="2"/>
    </row>
    <row r="265" spans="1:8" ht="12.75" customHeight="1">
      <c r="A265" s="2" t="s">
        <v>6955</v>
      </c>
      <c r="B265" s="2" t="s">
        <v>6956</v>
      </c>
      <c r="C265" s="2"/>
      <c r="D265" s="2" t="s">
        <v>6930</v>
      </c>
      <c r="E265" s="2" t="s">
        <v>6664</v>
      </c>
      <c r="F265" s="2"/>
      <c r="G265" s="2"/>
      <c r="H265" s="2"/>
    </row>
    <row r="266" spans="1:8" ht="12.75" customHeight="1">
      <c r="A266" s="2" t="s">
        <v>6957</v>
      </c>
      <c r="B266" s="2" t="s">
        <v>6958</v>
      </c>
      <c r="C266" s="2" t="s">
        <v>6959</v>
      </c>
      <c r="D266" s="2" t="s">
        <v>6930</v>
      </c>
      <c r="E266" s="2" t="s">
        <v>6664</v>
      </c>
      <c r="F266" s="2"/>
      <c r="G266" s="2"/>
      <c r="H266" s="2"/>
    </row>
    <row r="267" spans="1:8" ht="12.75" customHeight="1">
      <c r="A267" s="2" t="s">
        <v>6960</v>
      </c>
      <c r="B267" s="2" t="s">
        <v>6961</v>
      </c>
      <c r="C267" s="2" t="s">
        <v>6962</v>
      </c>
      <c r="D267" s="2"/>
      <c r="E267" s="2"/>
      <c r="F267" s="2" t="s">
        <v>6664</v>
      </c>
      <c r="G267" s="2"/>
      <c r="H267" s="2"/>
    </row>
    <row r="268" spans="1:8" ht="12.75" customHeight="1">
      <c r="A268" s="2" t="s">
        <v>6963</v>
      </c>
      <c r="B268" s="2" t="s">
        <v>6964</v>
      </c>
      <c r="C268" s="2" t="s">
        <v>6965</v>
      </c>
      <c r="D268" s="2" t="s">
        <v>6930</v>
      </c>
      <c r="E268" s="2"/>
      <c r="F268" s="2" t="s">
        <v>6664</v>
      </c>
      <c r="G268" s="2"/>
      <c r="H268" s="2"/>
    </row>
    <row r="269" spans="1:8" ht="12.75" customHeight="1">
      <c r="A269" s="2" t="s">
        <v>6966</v>
      </c>
      <c r="B269" s="2" t="s">
        <v>6967</v>
      </c>
      <c r="C269" s="2" t="s">
        <v>6968</v>
      </c>
      <c r="D269" s="2" t="s">
        <v>6930</v>
      </c>
      <c r="E269" s="2"/>
      <c r="F269" s="2"/>
      <c r="G269" s="2" t="s">
        <v>6969</v>
      </c>
      <c r="H269" s="2"/>
    </row>
    <row r="270" spans="1:8" ht="12.75" customHeight="1">
      <c r="A270" s="2" t="s">
        <v>6970</v>
      </c>
      <c r="B270" s="2" t="s">
        <v>6971</v>
      </c>
      <c r="C270" s="2" t="s">
        <v>6972</v>
      </c>
      <c r="D270" s="2" t="s">
        <v>6930</v>
      </c>
      <c r="E270" s="2"/>
      <c r="F270" s="2"/>
      <c r="G270" s="2"/>
      <c r="H270" s="2" t="s">
        <v>6664</v>
      </c>
    </row>
    <row r="271" spans="1:8" ht="12.75" customHeight="1">
      <c r="A271" s="2" t="s">
        <v>6973</v>
      </c>
      <c r="B271" s="2" t="s">
        <v>6974</v>
      </c>
      <c r="C271" s="2" t="s">
        <v>6975</v>
      </c>
      <c r="D271" s="2" t="s">
        <v>6930</v>
      </c>
      <c r="E271" s="2"/>
      <c r="F271" s="2"/>
      <c r="G271" s="2"/>
      <c r="H271" s="2" t="s">
        <v>6664</v>
      </c>
    </row>
    <row r="272" spans="1:8" ht="12.75" customHeight="1">
      <c r="A272" s="2" t="s">
        <v>6976</v>
      </c>
      <c r="B272" s="2" t="s">
        <v>6977</v>
      </c>
      <c r="C272" s="2" t="s">
        <v>6978</v>
      </c>
      <c r="D272" s="2" t="s">
        <v>6930</v>
      </c>
      <c r="E272" s="2"/>
      <c r="F272" s="2"/>
      <c r="G272" s="2" t="s">
        <v>6969</v>
      </c>
      <c r="H272" s="2"/>
    </row>
    <row r="273" spans="1:8" ht="12.75" customHeight="1">
      <c r="A273" s="2" t="s">
        <v>6979</v>
      </c>
      <c r="B273" s="2" t="s">
        <v>6980</v>
      </c>
      <c r="C273" s="2" t="s">
        <v>6981</v>
      </c>
      <c r="D273" s="2" t="s">
        <v>6930</v>
      </c>
      <c r="E273" s="2"/>
      <c r="F273" s="2"/>
      <c r="G273" s="2"/>
      <c r="H273" s="2" t="s">
        <v>6664</v>
      </c>
    </row>
    <row r="274" spans="1:8" ht="12.75" customHeight="1">
      <c r="A274" s="2" t="s">
        <v>6982</v>
      </c>
      <c r="B274" s="2" t="s">
        <v>6983</v>
      </c>
      <c r="C274" s="2" t="s">
        <v>6984</v>
      </c>
      <c r="D274" s="2"/>
      <c r="E274" s="2"/>
      <c r="F274" s="2"/>
      <c r="G274" s="2"/>
      <c r="H274" s="2" t="s">
        <v>6664</v>
      </c>
    </row>
    <row r="275" spans="1:8" ht="12.75" customHeight="1">
      <c r="A275" s="2" t="s">
        <v>6985</v>
      </c>
      <c r="B275" s="2" t="s">
        <v>6986</v>
      </c>
      <c r="C275" s="2" t="s">
        <v>6987</v>
      </c>
      <c r="D275" s="2" t="s">
        <v>6930</v>
      </c>
      <c r="E275" s="2"/>
      <c r="F275" s="2"/>
      <c r="G275" s="2"/>
      <c r="H275" s="2" t="s">
        <v>6664</v>
      </c>
    </row>
    <row r="276" spans="1:8" ht="12.75" customHeight="1">
      <c r="A276" s="2" t="s">
        <v>6988</v>
      </c>
      <c r="B276" s="2" t="s">
        <v>6989</v>
      </c>
      <c r="C276" s="2" t="s">
        <v>6990</v>
      </c>
      <c r="D276" s="2" t="s">
        <v>6930</v>
      </c>
      <c r="E276" s="2"/>
      <c r="F276" s="2"/>
      <c r="G276" s="2"/>
      <c r="H276" s="2" t="s">
        <v>6664</v>
      </c>
    </row>
    <row r="277" spans="1:8" ht="12.75" customHeight="1">
      <c r="A277" s="2" t="s">
        <v>6991</v>
      </c>
      <c r="B277" s="2" t="s">
        <v>6992</v>
      </c>
      <c r="C277" s="2" t="s">
        <v>6993</v>
      </c>
      <c r="D277" s="2" t="s">
        <v>6930</v>
      </c>
      <c r="E277" s="2"/>
      <c r="F277" s="2"/>
      <c r="G277" s="2"/>
      <c r="H277" s="2" t="s">
        <v>6664</v>
      </c>
    </row>
    <row r="278" spans="1:8" ht="12.75" customHeight="1">
      <c r="A278" s="2" t="s">
        <v>6994</v>
      </c>
      <c r="B278" s="2" t="s">
        <v>32206</v>
      </c>
      <c r="C278" s="2" t="s">
        <v>6995</v>
      </c>
      <c r="D278" s="2" t="s">
        <v>6930</v>
      </c>
      <c r="E278" s="2"/>
      <c r="F278" s="2"/>
      <c r="G278" s="2"/>
      <c r="H278" s="2" t="s">
        <v>6664</v>
      </c>
    </row>
    <row r="279" spans="1:8" ht="12.75" customHeight="1">
      <c r="A279" s="2" t="s">
        <v>6996</v>
      </c>
      <c r="B279" s="2" t="s">
        <v>6997</v>
      </c>
      <c r="C279" s="2" t="s">
        <v>6998</v>
      </c>
      <c r="D279" s="2"/>
      <c r="E279" s="2"/>
      <c r="F279" s="2"/>
      <c r="G279" s="2"/>
      <c r="H279" s="2" t="s">
        <v>6664</v>
      </c>
    </row>
    <row r="280" spans="1:8" ht="12.75" customHeight="1">
      <c r="A280" s="2" t="s">
        <v>6999</v>
      </c>
      <c r="B280" s="2" t="s">
        <v>7000</v>
      </c>
      <c r="C280" s="2" t="s">
        <v>7001</v>
      </c>
      <c r="D280" s="2" t="s">
        <v>6930</v>
      </c>
      <c r="E280" s="2"/>
      <c r="F280" s="2"/>
      <c r="G280" s="2"/>
      <c r="H280" s="2" t="s">
        <v>6664</v>
      </c>
    </row>
    <row r="281" spans="1:8" ht="12.75" customHeight="1">
      <c r="A281" s="2" t="s">
        <v>7002</v>
      </c>
      <c r="B281" s="2" t="s">
        <v>6431</v>
      </c>
      <c r="C281" s="2" t="s">
        <v>7003</v>
      </c>
      <c r="D281" s="2" t="s">
        <v>6930</v>
      </c>
      <c r="E281" s="2" t="s">
        <v>6664</v>
      </c>
      <c r="F281" s="2"/>
      <c r="G281" s="2"/>
      <c r="H281" s="2"/>
    </row>
    <row r="282" spans="1:8" ht="12.75" customHeight="1">
      <c r="A282" s="2" t="s">
        <v>7004</v>
      </c>
      <c r="B282" s="2" t="s">
        <v>6431</v>
      </c>
      <c r="C282" s="2" t="s">
        <v>7005</v>
      </c>
      <c r="D282" s="2" t="s">
        <v>6930</v>
      </c>
      <c r="E282" s="2" t="s">
        <v>6664</v>
      </c>
      <c r="F282" s="2"/>
      <c r="G282" s="2"/>
      <c r="H282" s="2"/>
    </row>
    <row r="283" spans="1:8" ht="12.75" customHeight="1">
      <c r="A283" s="2" t="s">
        <v>7006</v>
      </c>
      <c r="B283" s="2" t="s">
        <v>6778</v>
      </c>
      <c r="C283" s="2" t="s">
        <v>7007</v>
      </c>
      <c r="D283" s="2" t="s">
        <v>6930</v>
      </c>
      <c r="E283" s="2" t="s">
        <v>6664</v>
      </c>
      <c r="F283" s="2"/>
      <c r="G283" s="2"/>
      <c r="H283" s="2"/>
    </row>
    <row r="284" spans="1:8" ht="12.75" customHeight="1">
      <c r="A284" s="2" t="s">
        <v>7008</v>
      </c>
      <c r="B284" s="2" t="s">
        <v>7009</v>
      </c>
      <c r="C284" s="2"/>
      <c r="D284" s="2" t="s">
        <v>6930</v>
      </c>
      <c r="E284" s="2" t="s">
        <v>6664</v>
      </c>
      <c r="F284" s="2"/>
      <c r="G284" s="2"/>
      <c r="H284" s="2"/>
    </row>
    <row r="285" spans="1:8" ht="12.75" customHeight="1">
      <c r="A285" s="2" t="s">
        <v>7010</v>
      </c>
      <c r="B285" s="2" t="s">
        <v>7011</v>
      </c>
      <c r="C285" s="2"/>
      <c r="D285" s="2" t="s">
        <v>6930</v>
      </c>
      <c r="E285" s="2" t="s">
        <v>6664</v>
      </c>
      <c r="F285" s="2"/>
      <c r="G285" s="2"/>
      <c r="H285" s="2"/>
    </row>
    <row r="286" spans="1:8" ht="12.75" customHeight="1">
      <c r="A286" s="2" t="s">
        <v>7012</v>
      </c>
      <c r="B286" s="2" t="s">
        <v>7013</v>
      </c>
      <c r="C286" s="2" t="s">
        <v>7014</v>
      </c>
      <c r="D286" s="2" t="s">
        <v>6930</v>
      </c>
      <c r="E286" s="2" t="s">
        <v>6664</v>
      </c>
      <c r="F286" s="2"/>
      <c r="G286" s="2"/>
      <c r="H286" s="2"/>
    </row>
    <row r="287" spans="1:8" ht="12.75" customHeight="1">
      <c r="A287" s="2" t="s">
        <v>7015</v>
      </c>
      <c r="B287" s="2" t="s">
        <v>6762</v>
      </c>
      <c r="C287" s="2" t="s">
        <v>7016</v>
      </c>
      <c r="D287" s="2" t="s">
        <v>6930</v>
      </c>
      <c r="E287" s="2" t="s">
        <v>6664</v>
      </c>
      <c r="F287" s="2"/>
      <c r="G287" s="2"/>
      <c r="H287" s="2"/>
    </row>
    <row r="288" spans="1:8" ht="12.75" customHeight="1">
      <c r="A288" s="2" t="s">
        <v>7017</v>
      </c>
      <c r="B288" s="2" t="s">
        <v>6772</v>
      </c>
      <c r="C288" s="2"/>
      <c r="D288" s="2" t="s">
        <v>6930</v>
      </c>
      <c r="E288" s="2" t="s">
        <v>6664</v>
      </c>
      <c r="F288" s="2"/>
      <c r="G288" s="2"/>
      <c r="H288" s="2"/>
    </row>
    <row r="289" spans="1:8" ht="12.75" customHeight="1">
      <c r="A289" s="2" t="s">
        <v>7018</v>
      </c>
      <c r="B289" s="2" t="s">
        <v>6778</v>
      </c>
      <c r="C289" s="2" t="s">
        <v>7019</v>
      </c>
      <c r="D289" s="2" t="s">
        <v>6930</v>
      </c>
      <c r="E289" s="2" t="s">
        <v>6664</v>
      </c>
      <c r="F289" s="2"/>
      <c r="G289" s="2"/>
      <c r="H289" s="2"/>
    </row>
    <row r="290" spans="1:8" ht="12.75" customHeight="1">
      <c r="A290" s="2" t="s">
        <v>7020</v>
      </c>
      <c r="B290" s="2" t="s">
        <v>7021</v>
      </c>
      <c r="C290" s="2" t="s">
        <v>7022</v>
      </c>
      <c r="D290" s="2" t="s">
        <v>6930</v>
      </c>
      <c r="E290" s="2" t="s">
        <v>6664</v>
      </c>
      <c r="F290" s="2"/>
      <c r="G290" s="2"/>
      <c r="H290" s="2"/>
    </row>
    <row r="291" spans="1:8" ht="12.75" customHeight="1">
      <c r="A291" s="2" t="s">
        <v>7023</v>
      </c>
      <c r="B291" s="2" t="s">
        <v>7024</v>
      </c>
      <c r="C291" s="2" t="s">
        <v>7025</v>
      </c>
      <c r="D291" s="2" t="s">
        <v>6930</v>
      </c>
      <c r="E291" s="2" t="s">
        <v>6664</v>
      </c>
      <c r="F291" s="2"/>
      <c r="G291" s="2"/>
      <c r="H291" s="2"/>
    </row>
    <row r="292" spans="1:8" ht="12.75" customHeight="1">
      <c r="A292" s="2" t="s">
        <v>7026</v>
      </c>
      <c r="B292" s="2" t="s">
        <v>7027</v>
      </c>
      <c r="C292" s="2" t="s">
        <v>7028</v>
      </c>
      <c r="D292" s="2" t="s">
        <v>6930</v>
      </c>
      <c r="E292" s="2"/>
      <c r="F292" s="2"/>
      <c r="G292" s="2"/>
      <c r="H292" s="2" t="s">
        <v>6664</v>
      </c>
    </row>
    <row r="293" spans="1:8" ht="12.75" customHeight="1">
      <c r="A293" s="2" t="s">
        <v>7029</v>
      </c>
      <c r="B293" s="2" t="s">
        <v>7030</v>
      </c>
      <c r="C293" s="2" t="s">
        <v>7031</v>
      </c>
      <c r="D293" s="2" t="s">
        <v>6930</v>
      </c>
      <c r="E293" s="2"/>
      <c r="F293" s="2"/>
      <c r="G293" s="2"/>
      <c r="H293" s="2" t="s">
        <v>6664</v>
      </c>
    </row>
    <row r="294" spans="1:8" ht="12.75" customHeight="1">
      <c r="A294" s="2" t="s">
        <v>7032</v>
      </c>
      <c r="B294" s="2" t="s">
        <v>7033</v>
      </c>
      <c r="C294" s="2" t="s">
        <v>7034</v>
      </c>
      <c r="D294" s="2" t="s">
        <v>6930</v>
      </c>
      <c r="E294" s="2"/>
      <c r="F294" s="2"/>
      <c r="G294" s="2"/>
      <c r="H294" s="2" t="s">
        <v>6664</v>
      </c>
    </row>
    <row r="295" spans="1:8" ht="12.75" customHeight="1">
      <c r="A295" s="2" t="s">
        <v>7035</v>
      </c>
      <c r="B295" s="2" t="s">
        <v>7036</v>
      </c>
      <c r="C295" s="2" t="s">
        <v>7037</v>
      </c>
      <c r="D295" s="2" t="s">
        <v>6930</v>
      </c>
      <c r="E295" s="2"/>
      <c r="F295" s="2"/>
      <c r="G295" s="2"/>
      <c r="H295" s="2" t="s">
        <v>6664</v>
      </c>
    </row>
    <row r="296" spans="1:8" ht="12.75" customHeight="1">
      <c r="A296" s="2" t="s">
        <v>7038</v>
      </c>
      <c r="B296" s="2" t="s">
        <v>6432</v>
      </c>
      <c r="C296" s="2" t="s">
        <v>7039</v>
      </c>
      <c r="D296" s="2" t="s">
        <v>6930</v>
      </c>
      <c r="E296" s="2"/>
      <c r="F296" s="2" t="s">
        <v>6664</v>
      </c>
      <c r="G296" s="2"/>
      <c r="H296" s="2"/>
    </row>
    <row r="297" spans="1:8" ht="12.75" customHeight="1">
      <c r="A297" s="2" t="s">
        <v>7040</v>
      </c>
      <c r="B297" s="2" t="s">
        <v>7041</v>
      </c>
      <c r="C297" s="2" t="s">
        <v>7042</v>
      </c>
      <c r="D297" s="2" t="s">
        <v>6930</v>
      </c>
      <c r="E297" s="2"/>
      <c r="F297" s="2" t="s">
        <v>6664</v>
      </c>
      <c r="G297" s="2"/>
      <c r="H297" s="2"/>
    </row>
    <row r="298" spans="1:8" ht="12.75" customHeight="1">
      <c r="A298" s="2" t="s">
        <v>7043</v>
      </c>
      <c r="B298" s="2" t="s">
        <v>7044</v>
      </c>
      <c r="C298" s="2" t="s">
        <v>7045</v>
      </c>
      <c r="D298" s="2" t="s">
        <v>6930</v>
      </c>
      <c r="E298" s="2"/>
      <c r="F298" s="2" t="s">
        <v>6664</v>
      </c>
      <c r="G298" s="2" t="s">
        <v>6664</v>
      </c>
      <c r="H298" s="2"/>
    </row>
    <row r="299" spans="1:8" ht="12.75" customHeight="1">
      <c r="A299" s="2" t="s">
        <v>7046</v>
      </c>
      <c r="B299" s="2" t="s">
        <v>7047</v>
      </c>
      <c r="C299" s="2" t="s">
        <v>7048</v>
      </c>
      <c r="D299" s="2" t="s">
        <v>6930</v>
      </c>
      <c r="E299" s="2"/>
      <c r="F299" s="2" t="s">
        <v>6664</v>
      </c>
      <c r="G299" s="2" t="s">
        <v>6664</v>
      </c>
      <c r="H299" s="2"/>
    </row>
    <row r="300" spans="1:8" ht="12.75" customHeight="1">
      <c r="A300" s="2" t="s">
        <v>7049</v>
      </c>
      <c r="B300" s="2" t="s">
        <v>7050</v>
      </c>
      <c r="C300" s="2" t="s">
        <v>7051</v>
      </c>
      <c r="D300" s="2" t="s">
        <v>6930</v>
      </c>
      <c r="E300" s="2"/>
      <c r="F300" s="2" t="s">
        <v>6664</v>
      </c>
      <c r="G300" s="2" t="s">
        <v>6664</v>
      </c>
      <c r="H300" s="2"/>
    </row>
    <row r="301" spans="1:8" ht="12.75" customHeight="1">
      <c r="A301" s="2" t="s">
        <v>7052</v>
      </c>
      <c r="B301" s="2" t="s">
        <v>7053</v>
      </c>
      <c r="C301" s="2"/>
      <c r="D301" s="2" t="s">
        <v>6930</v>
      </c>
      <c r="E301" s="2"/>
      <c r="F301" s="2" t="s">
        <v>6664</v>
      </c>
      <c r="G301" s="2"/>
      <c r="H301" s="2"/>
    </row>
    <row r="302" spans="1:8" ht="12.75" customHeight="1">
      <c r="A302" s="2" t="s">
        <v>7054</v>
      </c>
      <c r="B302" s="2" t="s">
        <v>405</v>
      </c>
      <c r="C302" s="2" t="s">
        <v>7055</v>
      </c>
      <c r="D302" s="2" t="s">
        <v>6930</v>
      </c>
      <c r="E302" s="2"/>
      <c r="F302" s="2"/>
      <c r="G302" s="2"/>
      <c r="H302" s="2" t="s">
        <v>6664</v>
      </c>
    </row>
    <row r="303" spans="1:8" ht="12.75" customHeight="1">
      <c r="A303" s="2" t="s">
        <v>7056</v>
      </c>
      <c r="B303" s="2" t="s">
        <v>405</v>
      </c>
      <c r="C303" s="2" t="s">
        <v>6951</v>
      </c>
      <c r="D303" s="2"/>
      <c r="E303" s="2"/>
      <c r="F303" s="2"/>
      <c r="G303" s="2"/>
      <c r="H303" s="2" t="s">
        <v>6664</v>
      </c>
    </row>
    <row r="304" spans="1:8" ht="12.75" customHeight="1">
      <c r="A304" s="2" t="s">
        <v>7057</v>
      </c>
      <c r="B304" s="2" t="s">
        <v>7058</v>
      </c>
      <c r="C304" s="2" t="s">
        <v>7059</v>
      </c>
      <c r="D304" s="2" t="s">
        <v>6930</v>
      </c>
      <c r="E304" s="2"/>
      <c r="F304" s="2"/>
      <c r="G304" s="2"/>
      <c r="H304" s="2" t="s">
        <v>6664</v>
      </c>
    </row>
    <row r="305" spans="1:8" ht="12.75" customHeight="1">
      <c r="A305" s="2" t="s">
        <v>7060</v>
      </c>
      <c r="B305" s="2" t="s">
        <v>7061</v>
      </c>
      <c r="C305" s="2" t="s">
        <v>7062</v>
      </c>
      <c r="D305" s="2" t="s">
        <v>6930</v>
      </c>
      <c r="E305" s="2" t="s">
        <v>6664</v>
      </c>
      <c r="F305" s="2"/>
      <c r="G305" s="2"/>
      <c r="H305" s="2"/>
    </row>
    <row r="306" spans="1:8" ht="12.75" customHeight="1">
      <c r="A306" s="2" t="s">
        <v>7063</v>
      </c>
      <c r="B306" s="2" t="s">
        <v>7064</v>
      </c>
      <c r="C306" s="2" t="s">
        <v>7065</v>
      </c>
      <c r="D306" s="2" t="s">
        <v>6930</v>
      </c>
      <c r="E306" s="2" t="s">
        <v>6664</v>
      </c>
      <c r="F306" s="2"/>
      <c r="G306" s="2"/>
      <c r="H306" s="2"/>
    </row>
    <row r="307" spans="1:8" ht="12.75" customHeight="1">
      <c r="A307" s="2" t="s">
        <v>7063</v>
      </c>
      <c r="B307" s="2" t="s">
        <v>7064</v>
      </c>
      <c r="C307" s="2" t="s">
        <v>7066</v>
      </c>
      <c r="D307" s="2" t="s">
        <v>6930</v>
      </c>
      <c r="E307" s="2" t="s">
        <v>6664</v>
      </c>
      <c r="F307" s="2"/>
      <c r="G307" s="2"/>
      <c r="H307" s="2"/>
    </row>
    <row r="308" spans="1:8" ht="12.75" customHeight="1">
      <c r="A308" s="2" t="s">
        <v>7067</v>
      </c>
      <c r="B308" s="2" t="s">
        <v>7068</v>
      </c>
      <c r="C308" s="2" t="s">
        <v>7069</v>
      </c>
      <c r="D308" s="2" t="s">
        <v>6930</v>
      </c>
      <c r="E308" s="2" t="s">
        <v>6664</v>
      </c>
      <c r="F308" s="2"/>
      <c r="G308" s="2"/>
      <c r="H308" s="2"/>
    </row>
    <row r="309" spans="1:8" ht="12.75" customHeight="1">
      <c r="A309" s="2" t="s">
        <v>7070</v>
      </c>
      <c r="B309" s="2" t="s">
        <v>7071</v>
      </c>
      <c r="C309" s="2" t="s">
        <v>7072</v>
      </c>
      <c r="D309" s="2" t="s">
        <v>6930</v>
      </c>
      <c r="E309" s="2" t="s">
        <v>6664</v>
      </c>
      <c r="F309" s="2"/>
      <c r="G309" s="2"/>
      <c r="H309" s="2"/>
    </row>
    <row r="310" spans="1:8" ht="12.75" customHeight="1">
      <c r="A310" s="2" t="s">
        <v>7073</v>
      </c>
      <c r="B310" s="2" t="s">
        <v>7074</v>
      </c>
      <c r="C310" s="2" t="s">
        <v>7075</v>
      </c>
      <c r="D310" s="2" t="s">
        <v>6930</v>
      </c>
      <c r="E310" s="2" t="s">
        <v>6664</v>
      </c>
      <c r="F310" s="2"/>
      <c r="G310" s="2"/>
      <c r="H310" s="2"/>
    </row>
    <row r="311" spans="1:8" ht="12.75" customHeight="1">
      <c r="A311" s="2" t="s">
        <v>7076</v>
      </c>
      <c r="B311" s="2" t="s">
        <v>7077</v>
      </c>
      <c r="C311" s="2" t="s">
        <v>7078</v>
      </c>
      <c r="D311" s="2" t="s">
        <v>6930</v>
      </c>
      <c r="E311" s="2" t="s">
        <v>6664</v>
      </c>
      <c r="F311" s="2"/>
      <c r="G311" s="2"/>
      <c r="H311" s="2"/>
    </row>
    <row r="312" spans="1:8" ht="12.75" customHeight="1">
      <c r="A312" s="2" t="s">
        <v>7079</v>
      </c>
      <c r="B312" s="2" t="s">
        <v>7080</v>
      </c>
      <c r="C312" s="2" t="s">
        <v>7081</v>
      </c>
      <c r="D312" s="2" t="s">
        <v>6930</v>
      </c>
      <c r="E312" s="2" t="s">
        <v>6664</v>
      </c>
      <c r="F312" s="2"/>
      <c r="G312" s="2"/>
      <c r="H312" s="2"/>
    </row>
    <row r="313" spans="1:8" ht="12.75" customHeight="1">
      <c r="A313" s="2" t="s">
        <v>7082</v>
      </c>
      <c r="B313" s="2" t="s">
        <v>7083</v>
      </c>
      <c r="C313" s="2" t="s">
        <v>7084</v>
      </c>
      <c r="D313" s="2" t="s">
        <v>6930</v>
      </c>
      <c r="E313" s="2" t="s">
        <v>6664</v>
      </c>
      <c r="F313" s="2"/>
      <c r="G313" s="2"/>
      <c r="H313" s="2"/>
    </row>
    <row r="314" spans="1:8" ht="12.75" customHeight="1">
      <c r="A314" s="2" t="s">
        <v>7082</v>
      </c>
      <c r="B314" s="2" t="s">
        <v>7083</v>
      </c>
      <c r="C314" s="2" t="s">
        <v>7085</v>
      </c>
      <c r="D314" s="2" t="s">
        <v>6930</v>
      </c>
      <c r="E314" s="2" t="s">
        <v>6664</v>
      </c>
      <c r="F314" s="2"/>
      <c r="G314" s="2"/>
      <c r="H314" s="2"/>
    </row>
    <row r="315" spans="1:8" ht="12.75" customHeight="1">
      <c r="A315" s="2" t="s">
        <v>7086</v>
      </c>
      <c r="B315" s="2" t="s">
        <v>7087</v>
      </c>
      <c r="C315" s="2" t="s">
        <v>7088</v>
      </c>
      <c r="D315" s="2" t="s">
        <v>6930</v>
      </c>
      <c r="E315" s="2" t="s">
        <v>6664</v>
      </c>
      <c r="F315" s="2"/>
      <c r="G315" s="2"/>
      <c r="H315" s="2"/>
    </row>
    <row r="316" spans="1:8" ht="12.75" customHeight="1">
      <c r="A316" s="2" t="s">
        <v>7089</v>
      </c>
      <c r="B316" s="2" t="s">
        <v>7090</v>
      </c>
      <c r="C316" s="2" t="s">
        <v>7091</v>
      </c>
      <c r="D316" s="2" t="s">
        <v>6930</v>
      </c>
      <c r="E316" s="2"/>
      <c r="F316" s="2" t="s">
        <v>6664</v>
      </c>
      <c r="G316" s="2"/>
      <c r="H316" s="2"/>
    </row>
    <row r="317" spans="1:8" ht="12.75" customHeight="1">
      <c r="A317" s="2" t="s">
        <v>7092</v>
      </c>
      <c r="B317" s="2" t="s">
        <v>7093</v>
      </c>
      <c r="C317" s="2" t="s">
        <v>7094</v>
      </c>
      <c r="D317" s="2" t="s">
        <v>6930</v>
      </c>
      <c r="E317" s="2"/>
      <c r="F317" s="2" t="s">
        <v>6664</v>
      </c>
      <c r="G317" s="2"/>
      <c r="H317" s="2"/>
    </row>
    <row r="318" spans="1:8" ht="12.75" customHeight="1">
      <c r="A318" s="2" t="s">
        <v>7092</v>
      </c>
      <c r="B318" s="2" t="s">
        <v>7093</v>
      </c>
      <c r="C318" s="2" t="s">
        <v>7095</v>
      </c>
      <c r="D318" s="2" t="s">
        <v>6930</v>
      </c>
      <c r="E318" s="2"/>
      <c r="F318" s="2" t="s">
        <v>6664</v>
      </c>
      <c r="G318" s="2"/>
      <c r="H318" s="2"/>
    </row>
    <row r="319" spans="1:8" ht="12.75" customHeight="1">
      <c r="A319" s="2" t="s">
        <v>7096</v>
      </c>
      <c r="B319" s="2" t="s">
        <v>7097</v>
      </c>
      <c r="C319" s="2" t="s">
        <v>7098</v>
      </c>
      <c r="D319" s="2" t="s">
        <v>6930</v>
      </c>
      <c r="E319" s="2"/>
      <c r="F319" s="2" t="s">
        <v>6664</v>
      </c>
      <c r="G319" s="2" t="s">
        <v>6664</v>
      </c>
      <c r="H319" s="2"/>
    </row>
    <row r="320" spans="1:8" ht="12.75" customHeight="1">
      <c r="A320" s="2" t="s">
        <v>7099</v>
      </c>
      <c r="B320" s="2" t="s">
        <v>7100</v>
      </c>
      <c r="C320" s="2" t="s">
        <v>7101</v>
      </c>
      <c r="D320" s="2" t="s">
        <v>6930</v>
      </c>
      <c r="E320" s="2"/>
      <c r="F320" s="2"/>
      <c r="G320" s="2" t="s">
        <v>6969</v>
      </c>
      <c r="H320" s="2"/>
    </row>
    <row r="321" spans="1:8" ht="12.75" customHeight="1">
      <c r="A321" s="2" t="s">
        <v>7102</v>
      </c>
      <c r="B321" s="2" t="s">
        <v>7103</v>
      </c>
      <c r="C321" s="2" t="s">
        <v>7104</v>
      </c>
      <c r="D321" s="2" t="s">
        <v>6930</v>
      </c>
      <c r="E321" s="2"/>
      <c r="F321" s="2"/>
      <c r="G321" s="2" t="s">
        <v>6664</v>
      </c>
      <c r="H321" s="2"/>
    </row>
    <row r="322" spans="1:8" ht="12.75" customHeight="1">
      <c r="A322" s="2" t="s">
        <v>7105</v>
      </c>
      <c r="B322" s="2" t="s">
        <v>7106</v>
      </c>
      <c r="C322" s="2" t="s">
        <v>7107</v>
      </c>
      <c r="D322" s="2" t="s">
        <v>6930</v>
      </c>
      <c r="E322" s="2"/>
      <c r="F322" s="2"/>
      <c r="G322" s="2"/>
      <c r="H322" s="2" t="s">
        <v>6664</v>
      </c>
    </row>
    <row r="323" spans="1:8" ht="12.75" customHeight="1">
      <c r="A323" s="2" t="s">
        <v>7108</v>
      </c>
      <c r="B323" s="2" t="s">
        <v>7109</v>
      </c>
      <c r="C323" s="2" t="s">
        <v>7110</v>
      </c>
      <c r="D323" s="2" t="s">
        <v>6930</v>
      </c>
      <c r="E323" s="2" t="s">
        <v>6664</v>
      </c>
      <c r="F323" s="2"/>
      <c r="G323" s="2"/>
      <c r="H323" s="2"/>
    </row>
    <row r="324" spans="1:8" ht="12.75" customHeight="1">
      <c r="A324" s="2" t="s">
        <v>7111</v>
      </c>
      <c r="B324" s="2" t="s">
        <v>7112</v>
      </c>
      <c r="C324" s="2" t="s">
        <v>7113</v>
      </c>
      <c r="D324" s="2" t="s">
        <v>6930</v>
      </c>
      <c r="E324" s="2" t="s">
        <v>6664</v>
      </c>
      <c r="F324" s="2"/>
      <c r="G324" s="2"/>
      <c r="H324" s="2"/>
    </row>
    <row r="325" spans="1:8" ht="12.75" customHeight="1">
      <c r="A325" s="2" t="s">
        <v>7114</v>
      </c>
      <c r="B325" s="2" t="s">
        <v>7115</v>
      </c>
      <c r="C325" s="2" t="s">
        <v>7116</v>
      </c>
      <c r="D325" s="2" t="s">
        <v>6930</v>
      </c>
      <c r="E325" s="2"/>
      <c r="F325" s="2"/>
      <c r="G325" s="2"/>
      <c r="H325" s="2" t="s">
        <v>6664</v>
      </c>
    </row>
    <row r="326" spans="1:8" ht="12.75" customHeight="1">
      <c r="A326" s="2" t="s">
        <v>7117</v>
      </c>
      <c r="B326" s="2" t="s">
        <v>7118</v>
      </c>
      <c r="C326" s="2" t="s">
        <v>7119</v>
      </c>
      <c r="D326" s="2" t="s">
        <v>6930</v>
      </c>
      <c r="E326" s="2"/>
      <c r="F326" s="2"/>
      <c r="G326" s="2"/>
      <c r="H326" s="2" t="s">
        <v>6664</v>
      </c>
    </row>
    <row r="327" spans="1:8" ht="12.75" customHeight="1">
      <c r="A327" s="2" t="s">
        <v>7120</v>
      </c>
      <c r="B327" s="2" t="s">
        <v>7121</v>
      </c>
      <c r="C327" s="2" t="s">
        <v>7122</v>
      </c>
      <c r="D327" s="2" t="s">
        <v>6930</v>
      </c>
      <c r="E327" s="2"/>
      <c r="F327" s="2"/>
      <c r="G327" s="2"/>
      <c r="H327" s="2" t="s">
        <v>6664</v>
      </c>
    </row>
    <row r="328" spans="1:8" ht="12.75" customHeight="1">
      <c r="A328" s="2" t="s">
        <v>7123</v>
      </c>
      <c r="B328" s="2" t="s">
        <v>6898</v>
      </c>
      <c r="C328" s="2" t="s">
        <v>7124</v>
      </c>
      <c r="D328" s="2" t="s">
        <v>6930</v>
      </c>
      <c r="E328" s="2"/>
      <c r="F328" s="2"/>
      <c r="G328" s="2"/>
      <c r="H328" s="2" t="s">
        <v>6664</v>
      </c>
    </row>
    <row r="329" spans="1:8" ht="12.75" customHeight="1">
      <c r="A329" s="2" t="s">
        <v>7125</v>
      </c>
      <c r="B329" s="2" t="s">
        <v>6912</v>
      </c>
      <c r="C329" s="2" t="s">
        <v>7126</v>
      </c>
      <c r="D329" s="2" t="s">
        <v>6930</v>
      </c>
      <c r="E329" s="2"/>
      <c r="F329" s="2"/>
      <c r="G329" s="2"/>
      <c r="H329" s="2" t="s">
        <v>6664</v>
      </c>
    </row>
    <row r="330" spans="1:8" ht="12.75" customHeight="1">
      <c r="A330" s="2" t="s">
        <v>7127</v>
      </c>
      <c r="B330" s="2" t="s">
        <v>7128</v>
      </c>
      <c r="C330" s="2" t="s">
        <v>7129</v>
      </c>
      <c r="D330" s="2"/>
      <c r="E330" s="2"/>
      <c r="F330" s="2"/>
      <c r="G330" s="2"/>
      <c r="H330" s="2" t="s">
        <v>6664</v>
      </c>
    </row>
    <row r="331" spans="1:8" ht="12.75" customHeight="1">
      <c r="A331" s="2" t="s">
        <v>7130</v>
      </c>
      <c r="B331" s="2" t="s">
        <v>6876</v>
      </c>
      <c r="C331" s="2" t="s">
        <v>7131</v>
      </c>
      <c r="D331" s="2" t="s">
        <v>6930</v>
      </c>
      <c r="E331" s="2"/>
      <c r="F331" s="2"/>
      <c r="G331" s="2"/>
      <c r="H331" s="2" t="s">
        <v>6664</v>
      </c>
    </row>
    <row r="332" spans="1:8" ht="12.75" customHeight="1">
      <c r="A332" s="2" t="s">
        <v>7132</v>
      </c>
      <c r="B332" s="2" t="s">
        <v>7133</v>
      </c>
      <c r="C332" s="2" t="s">
        <v>7134</v>
      </c>
      <c r="D332" s="2" t="s">
        <v>6930</v>
      </c>
      <c r="E332" s="2"/>
      <c r="F332" s="2"/>
      <c r="G332" s="2"/>
      <c r="H332" s="2" t="s">
        <v>6664</v>
      </c>
    </row>
    <row r="333" spans="1:8" ht="12.75" customHeight="1">
      <c r="A333" s="2" t="s">
        <v>7135</v>
      </c>
      <c r="B333" s="2" t="s">
        <v>7136</v>
      </c>
      <c r="C333" s="2" t="s">
        <v>7137</v>
      </c>
      <c r="D333" s="2" t="s">
        <v>6930</v>
      </c>
      <c r="E333" s="2"/>
      <c r="F333" s="2"/>
      <c r="G333" s="2" t="s">
        <v>6969</v>
      </c>
      <c r="H333" s="2"/>
    </row>
    <row r="334" spans="1:8" ht="12.75" customHeight="1">
      <c r="A334" s="2" t="s">
        <v>7138</v>
      </c>
      <c r="B334" s="2" t="s">
        <v>7139</v>
      </c>
      <c r="C334" s="2" t="s">
        <v>7140</v>
      </c>
      <c r="D334" s="2" t="s">
        <v>6930</v>
      </c>
      <c r="E334" s="2"/>
      <c r="F334" s="2"/>
      <c r="G334" s="2"/>
      <c r="H334" s="2" t="s">
        <v>6664</v>
      </c>
    </row>
    <row r="335" spans="1:8" ht="12.75" customHeight="1">
      <c r="A335" s="2" t="s">
        <v>7141</v>
      </c>
      <c r="B335" s="2" t="s">
        <v>7142</v>
      </c>
      <c r="C335" s="2" t="s">
        <v>7143</v>
      </c>
      <c r="D335" s="2" t="s">
        <v>6930</v>
      </c>
      <c r="E335" s="2"/>
      <c r="F335" s="2"/>
      <c r="G335" s="2" t="s">
        <v>6969</v>
      </c>
      <c r="H335" s="2"/>
    </row>
    <row r="336" spans="1:8" ht="12.75" customHeight="1">
      <c r="A336" s="2" t="s">
        <v>7144</v>
      </c>
      <c r="B336" s="2" t="s">
        <v>6878</v>
      </c>
      <c r="C336" s="2" t="s">
        <v>7145</v>
      </c>
      <c r="D336" s="2" t="s">
        <v>6930</v>
      </c>
      <c r="E336" s="2"/>
      <c r="F336" s="2"/>
      <c r="G336" s="2"/>
      <c r="H336" s="2" t="s">
        <v>6664</v>
      </c>
    </row>
    <row r="337" spans="1:8" ht="12.75" customHeight="1">
      <c r="A337" s="2" t="s">
        <v>7146</v>
      </c>
      <c r="B337" s="2" t="s">
        <v>6882</v>
      </c>
      <c r="C337" s="2" t="s">
        <v>7147</v>
      </c>
      <c r="D337" s="2" t="s">
        <v>6930</v>
      </c>
      <c r="E337" s="2"/>
      <c r="F337" s="2"/>
      <c r="G337" s="2"/>
      <c r="H337" s="2" t="s">
        <v>6664</v>
      </c>
    </row>
    <row r="338" spans="1:8" ht="12.75" customHeight="1">
      <c r="A338" s="2" t="s">
        <v>7148</v>
      </c>
      <c r="B338" s="2" t="s">
        <v>7149</v>
      </c>
      <c r="C338" s="2" t="s">
        <v>7150</v>
      </c>
      <c r="D338" s="2" t="s">
        <v>6930</v>
      </c>
      <c r="E338" s="2" t="s">
        <v>6664</v>
      </c>
      <c r="F338" s="2"/>
      <c r="G338" s="2"/>
      <c r="H338" s="2"/>
    </row>
    <row r="339" spans="1:8" ht="12.75" customHeight="1">
      <c r="A339" s="2" t="s">
        <v>7151</v>
      </c>
      <c r="B339" s="2" t="s">
        <v>7152</v>
      </c>
      <c r="C339" s="2" t="s">
        <v>7153</v>
      </c>
      <c r="D339" s="2" t="s">
        <v>6930</v>
      </c>
      <c r="E339" s="2" t="s">
        <v>6969</v>
      </c>
      <c r="F339" s="2"/>
      <c r="G339" s="2"/>
      <c r="H339" s="2"/>
    </row>
    <row r="340" spans="1:8" ht="12.75" customHeight="1">
      <c r="A340" s="2" t="s">
        <v>7154</v>
      </c>
      <c r="B340" s="2" t="s">
        <v>7155</v>
      </c>
      <c r="C340" s="2" t="s">
        <v>7156</v>
      </c>
      <c r="D340" s="2" t="s">
        <v>6930</v>
      </c>
      <c r="E340" s="2"/>
      <c r="F340" s="2"/>
      <c r="G340" s="2" t="s">
        <v>6969</v>
      </c>
      <c r="H340" s="2"/>
    </row>
    <row r="341" spans="1:8" ht="12.75" customHeight="1">
      <c r="A341" s="2" t="s">
        <v>7157</v>
      </c>
      <c r="B341" s="2" t="s">
        <v>6884</v>
      </c>
      <c r="C341" s="2" t="s">
        <v>7158</v>
      </c>
      <c r="D341" s="2" t="s">
        <v>6930</v>
      </c>
      <c r="E341" s="2"/>
      <c r="F341" s="2"/>
      <c r="G341" s="2"/>
      <c r="H341" s="2" t="s">
        <v>6664</v>
      </c>
    </row>
    <row r="342" spans="1:8" ht="12.75" customHeight="1">
      <c r="A342" s="2" t="s">
        <v>7159</v>
      </c>
      <c r="B342" s="2" t="s">
        <v>7160</v>
      </c>
      <c r="C342" s="2" t="s">
        <v>7161</v>
      </c>
      <c r="D342" s="2" t="s">
        <v>6930</v>
      </c>
      <c r="E342" s="2"/>
      <c r="F342" s="2"/>
      <c r="G342" s="2" t="s">
        <v>6969</v>
      </c>
      <c r="H342" s="2"/>
    </row>
    <row r="343" spans="1:8" ht="12.75" customHeight="1">
      <c r="A343" s="2" t="s">
        <v>7162</v>
      </c>
      <c r="B343" s="2" t="s">
        <v>6889</v>
      </c>
      <c r="C343" s="2" t="s">
        <v>7163</v>
      </c>
      <c r="D343" s="2" t="s">
        <v>6930</v>
      </c>
      <c r="E343" s="2"/>
      <c r="F343" s="2"/>
      <c r="G343" s="2"/>
      <c r="H343" s="2" t="s">
        <v>6664</v>
      </c>
    </row>
    <row r="344" spans="1:8" ht="12.75" customHeight="1">
      <c r="A344" s="2" t="s">
        <v>7164</v>
      </c>
      <c r="B344" s="2" t="s">
        <v>7165</v>
      </c>
      <c r="C344" s="2" t="s">
        <v>7166</v>
      </c>
      <c r="D344" s="2" t="s">
        <v>6930</v>
      </c>
      <c r="E344" s="2"/>
      <c r="F344" s="2"/>
      <c r="G344" s="2" t="s">
        <v>6969</v>
      </c>
      <c r="H344" s="2"/>
    </row>
    <row r="345" spans="1:8" ht="12.75" customHeight="1">
      <c r="A345" s="2" t="s">
        <v>7167</v>
      </c>
      <c r="B345" s="2" t="s">
        <v>6891</v>
      </c>
      <c r="C345" s="2" t="s">
        <v>7168</v>
      </c>
      <c r="D345" s="2" t="s">
        <v>6930</v>
      </c>
      <c r="E345" s="2"/>
      <c r="F345" s="2"/>
      <c r="G345" s="2"/>
      <c r="H345" s="2" t="s">
        <v>6664</v>
      </c>
    </row>
    <row r="346" spans="1:8" ht="12.75" customHeight="1">
      <c r="A346" s="2" t="s">
        <v>7169</v>
      </c>
      <c r="B346" s="2" t="s">
        <v>7170</v>
      </c>
      <c r="C346" s="2" t="s">
        <v>7171</v>
      </c>
      <c r="D346" s="2" t="s">
        <v>6930</v>
      </c>
      <c r="E346" s="2"/>
      <c r="F346" s="2"/>
      <c r="G346" s="2" t="s">
        <v>6969</v>
      </c>
      <c r="H346" s="2"/>
    </row>
    <row r="347" spans="1:8" ht="12.75" customHeight="1">
      <c r="A347" s="2" t="s">
        <v>7172</v>
      </c>
      <c r="B347" s="2" t="s">
        <v>7173</v>
      </c>
      <c r="C347" s="2" t="s">
        <v>7174</v>
      </c>
      <c r="D347" s="2" t="s">
        <v>6930</v>
      </c>
      <c r="E347" s="2"/>
      <c r="F347" s="2"/>
      <c r="G347" s="2"/>
      <c r="H347" s="2" t="s">
        <v>6664</v>
      </c>
    </row>
    <row r="348" spans="1:8" ht="12.75" customHeight="1">
      <c r="A348" s="2" t="s">
        <v>7175</v>
      </c>
      <c r="B348" s="2" t="s">
        <v>7176</v>
      </c>
      <c r="C348" s="2" t="s">
        <v>7177</v>
      </c>
      <c r="D348" s="2" t="s">
        <v>6930</v>
      </c>
      <c r="E348" s="2"/>
      <c r="F348" s="2"/>
      <c r="G348" s="2" t="s">
        <v>6664</v>
      </c>
      <c r="H348" s="2"/>
    </row>
    <row r="349" spans="1:8" ht="12.75" customHeight="1">
      <c r="A349" s="2" t="s">
        <v>7178</v>
      </c>
      <c r="B349" s="2" t="s">
        <v>7179</v>
      </c>
      <c r="C349" s="2" t="s">
        <v>7180</v>
      </c>
      <c r="D349" s="2" t="s">
        <v>6930</v>
      </c>
      <c r="E349" s="2"/>
      <c r="F349" s="2"/>
      <c r="G349" s="2"/>
      <c r="H349" s="2" t="s">
        <v>6664</v>
      </c>
    </row>
    <row r="350" spans="1:8" ht="12.75" customHeight="1">
      <c r="A350" s="2" t="s">
        <v>7181</v>
      </c>
      <c r="B350" s="2" t="s">
        <v>7182</v>
      </c>
      <c r="C350" s="2" t="s">
        <v>7183</v>
      </c>
      <c r="D350" s="2" t="s">
        <v>6930</v>
      </c>
      <c r="E350" s="2"/>
      <c r="F350" s="2"/>
      <c r="G350" s="2"/>
      <c r="H350" s="2" t="s">
        <v>6664</v>
      </c>
    </row>
    <row r="351" spans="1:8" ht="12.75" customHeight="1">
      <c r="A351" s="2" t="s">
        <v>7184</v>
      </c>
      <c r="B351" s="2" t="s">
        <v>7185</v>
      </c>
      <c r="C351" s="2" t="s">
        <v>7186</v>
      </c>
      <c r="D351" s="2"/>
      <c r="E351" s="2"/>
      <c r="F351" s="2"/>
      <c r="G351" s="2"/>
      <c r="H351" s="2" t="s">
        <v>6664</v>
      </c>
    </row>
    <row r="352" spans="1:8" ht="12.75" customHeight="1">
      <c r="A352" s="2" t="s">
        <v>7187</v>
      </c>
      <c r="B352" s="2" t="s">
        <v>5259</v>
      </c>
      <c r="C352" s="2" t="s">
        <v>7188</v>
      </c>
      <c r="D352" s="2"/>
      <c r="E352" s="2"/>
      <c r="F352" s="2"/>
      <c r="G352" s="2"/>
      <c r="H352" s="2" t="s">
        <v>6664</v>
      </c>
    </row>
    <row r="353" spans="1:8" ht="12.75" customHeight="1">
      <c r="A353" s="2" t="s">
        <v>7189</v>
      </c>
      <c r="B353" s="2" t="s">
        <v>6693</v>
      </c>
      <c r="C353" s="2" t="s">
        <v>7190</v>
      </c>
      <c r="D353" s="2" t="s">
        <v>6930</v>
      </c>
      <c r="E353" s="2"/>
      <c r="F353" s="2"/>
      <c r="G353" s="2"/>
      <c r="H353" s="2" t="s">
        <v>6664</v>
      </c>
    </row>
    <row r="354" spans="1:8" ht="12.75" customHeight="1">
      <c r="A354" s="2" t="s">
        <v>7191</v>
      </c>
      <c r="B354" s="2" t="s">
        <v>7192</v>
      </c>
      <c r="C354" s="2" t="s">
        <v>7193</v>
      </c>
      <c r="D354" s="2" t="s">
        <v>6930</v>
      </c>
      <c r="E354" s="2"/>
      <c r="F354" s="2"/>
      <c r="G354" s="2"/>
      <c r="H354" s="2" t="s">
        <v>6664</v>
      </c>
    </row>
    <row r="355" spans="1:8" ht="12.75" customHeight="1">
      <c r="A355" s="2" t="s">
        <v>7194</v>
      </c>
      <c r="B355" s="2" t="s">
        <v>3306</v>
      </c>
      <c r="C355" s="2" t="s">
        <v>7195</v>
      </c>
      <c r="D355" s="2" t="s">
        <v>6930</v>
      </c>
      <c r="E355" s="2"/>
      <c r="F355" s="2"/>
      <c r="G355" s="2"/>
      <c r="H355" s="2" t="s">
        <v>6664</v>
      </c>
    </row>
    <row r="356" spans="1:8" ht="12.75" customHeight="1">
      <c r="A356" s="2" t="s">
        <v>7196</v>
      </c>
      <c r="B356" s="2" t="s">
        <v>7197</v>
      </c>
      <c r="C356" s="2" t="s">
        <v>7198</v>
      </c>
      <c r="D356" s="2" t="s">
        <v>6930</v>
      </c>
      <c r="E356" s="2"/>
      <c r="F356" s="2"/>
      <c r="G356" s="2"/>
      <c r="H356" s="2" t="s">
        <v>6664</v>
      </c>
    </row>
    <row r="357" spans="1:8" ht="12.75" customHeight="1">
      <c r="A357" s="2" t="s">
        <v>7199</v>
      </c>
      <c r="B357" s="2" t="s">
        <v>7200</v>
      </c>
      <c r="C357" s="2" t="s">
        <v>7201</v>
      </c>
      <c r="D357" s="2" t="s">
        <v>6930</v>
      </c>
      <c r="E357" s="2"/>
      <c r="F357" s="2"/>
      <c r="G357" s="2"/>
      <c r="H357" s="2" t="s">
        <v>6664</v>
      </c>
    </row>
    <row r="358" spans="1:8" ht="12.75" customHeight="1">
      <c r="A358" s="2" t="s">
        <v>7202</v>
      </c>
      <c r="B358" s="2" t="s">
        <v>7203</v>
      </c>
      <c r="C358" s="2" t="s">
        <v>7204</v>
      </c>
      <c r="D358" s="2" t="s">
        <v>6930</v>
      </c>
      <c r="E358" s="2"/>
      <c r="F358" s="2"/>
      <c r="G358" s="2"/>
      <c r="H358" s="2" t="s">
        <v>6664</v>
      </c>
    </row>
    <row r="359" spans="1:8" ht="12.75" customHeight="1">
      <c r="A359" s="2" t="s">
        <v>7205</v>
      </c>
      <c r="B359" s="2" t="s">
        <v>6697</v>
      </c>
      <c r="C359" s="2" t="s">
        <v>7206</v>
      </c>
      <c r="D359" s="2" t="s">
        <v>6930</v>
      </c>
      <c r="E359" s="2"/>
      <c r="F359" s="2"/>
      <c r="G359" s="2"/>
      <c r="H359" s="2" t="s">
        <v>6664</v>
      </c>
    </row>
    <row r="360" spans="1:8" ht="12.75" customHeight="1">
      <c r="A360" s="2" t="s">
        <v>7207</v>
      </c>
      <c r="B360" s="2" t="s">
        <v>6697</v>
      </c>
      <c r="C360" s="2" t="s">
        <v>6951</v>
      </c>
      <c r="D360" s="2"/>
      <c r="E360" s="2"/>
      <c r="F360" s="2"/>
      <c r="G360" s="2"/>
      <c r="H360" s="2" t="s">
        <v>6664</v>
      </c>
    </row>
    <row r="361" spans="1:8" ht="12.75" customHeight="1">
      <c r="A361" s="2" t="s">
        <v>7208</v>
      </c>
      <c r="B361" s="2" t="s">
        <v>7209</v>
      </c>
      <c r="C361" s="2" t="s">
        <v>7210</v>
      </c>
      <c r="D361" s="2" t="s">
        <v>6930</v>
      </c>
      <c r="E361" s="2" t="s">
        <v>6664</v>
      </c>
      <c r="F361" s="2"/>
      <c r="G361" s="2"/>
      <c r="H361" s="2"/>
    </row>
    <row r="362" spans="1:8" ht="12.75" customHeight="1">
      <c r="A362" s="2" t="s">
        <v>7211</v>
      </c>
      <c r="B362" s="2" t="s">
        <v>7212</v>
      </c>
      <c r="C362" s="2" t="s">
        <v>7213</v>
      </c>
      <c r="D362" s="2"/>
      <c r="E362" s="2"/>
      <c r="F362" s="2"/>
      <c r="G362" s="2"/>
      <c r="H362" s="2" t="s">
        <v>6664</v>
      </c>
    </row>
    <row r="363" spans="1:8" ht="12.75" customHeight="1">
      <c r="A363" s="2" t="s">
        <v>7214</v>
      </c>
      <c r="B363" s="2" t="s">
        <v>7215</v>
      </c>
      <c r="C363" s="2" t="s">
        <v>7216</v>
      </c>
      <c r="D363" s="2"/>
      <c r="E363" s="2"/>
      <c r="F363" s="2"/>
      <c r="G363" s="2"/>
      <c r="H363" s="2" t="s">
        <v>6664</v>
      </c>
    </row>
    <row r="364" spans="1:8" ht="12.75" customHeight="1">
      <c r="A364" s="2" t="s">
        <v>7217</v>
      </c>
      <c r="B364" s="2" t="s">
        <v>7218</v>
      </c>
      <c r="C364" s="2" t="s">
        <v>7219</v>
      </c>
      <c r="D364" s="2" t="s">
        <v>6930</v>
      </c>
      <c r="E364" s="2"/>
      <c r="F364" s="2"/>
      <c r="G364" s="2"/>
      <c r="H364" s="2" t="s">
        <v>6664</v>
      </c>
    </row>
    <row r="365" spans="1:8" ht="12.75" customHeight="1">
      <c r="A365" s="2" t="s">
        <v>7220</v>
      </c>
      <c r="B365" s="2" t="s">
        <v>7221</v>
      </c>
      <c r="C365" s="2" t="s">
        <v>7222</v>
      </c>
      <c r="D365" s="2" t="s">
        <v>6930</v>
      </c>
      <c r="E365" s="2"/>
      <c r="F365" s="2"/>
      <c r="G365" s="2"/>
      <c r="H365" s="2" t="s">
        <v>6664</v>
      </c>
    </row>
    <row r="366" spans="1:8" ht="12.75" customHeight="1">
      <c r="A366" s="2" t="s">
        <v>7223</v>
      </c>
      <c r="B366" s="2" t="s">
        <v>7224</v>
      </c>
      <c r="C366" s="2"/>
      <c r="D366" s="2" t="s">
        <v>6930</v>
      </c>
      <c r="E366" s="2"/>
      <c r="F366" s="2"/>
      <c r="G366" s="2"/>
      <c r="H366" s="2"/>
    </row>
    <row r="367" spans="1:8" ht="12.75" customHeight="1">
      <c r="A367" s="2" t="s">
        <v>7225</v>
      </c>
      <c r="B367" s="2" t="s">
        <v>7226</v>
      </c>
      <c r="C367" s="2"/>
      <c r="D367" s="2"/>
      <c r="E367" s="2"/>
      <c r="F367" s="2"/>
      <c r="G367" s="2"/>
      <c r="H367" s="2"/>
    </row>
    <row r="368" spans="1:8" ht="12.75" customHeight="1">
      <c r="A368" s="2" t="s">
        <v>7227</v>
      </c>
      <c r="B368" s="2" t="s">
        <v>7228</v>
      </c>
      <c r="C368" s="2"/>
      <c r="D368" s="2"/>
      <c r="E368" s="2"/>
      <c r="F368" s="2"/>
      <c r="G368" s="2"/>
      <c r="H368" s="2" t="s">
        <v>6664</v>
      </c>
    </row>
    <row r="369" spans="1:8" ht="12.75" customHeight="1">
      <c r="A369" s="2" t="s">
        <v>7229</v>
      </c>
      <c r="B369" s="2" t="s">
        <v>7230</v>
      </c>
      <c r="C369" s="2"/>
      <c r="D369" s="2"/>
      <c r="E369" s="2"/>
      <c r="F369" s="2"/>
      <c r="G369" s="2"/>
      <c r="H369" s="2" t="s">
        <v>6664</v>
      </c>
    </row>
    <row r="370" spans="1:8" ht="12.75" customHeight="1">
      <c r="A370" s="2" t="s">
        <v>7231</v>
      </c>
      <c r="B370" s="2" t="s">
        <v>7232</v>
      </c>
      <c r="C370" s="2"/>
      <c r="D370" s="2"/>
      <c r="E370" s="2"/>
      <c r="F370" s="2"/>
      <c r="G370" s="2"/>
      <c r="H370" s="2" t="s">
        <v>6664</v>
      </c>
    </row>
    <row r="371" spans="1:8" ht="12.75" customHeight="1">
      <c r="A371" s="2" t="s">
        <v>7233</v>
      </c>
      <c r="B371" s="2" t="s">
        <v>7234</v>
      </c>
      <c r="C371" s="2"/>
      <c r="D371" s="2"/>
      <c r="E371" s="2"/>
      <c r="F371" s="2"/>
      <c r="G371" s="2"/>
      <c r="H371" s="2" t="s">
        <v>6664</v>
      </c>
    </row>
    <row r="372" spans="1:8" ht="12.75" customHeight="1">
      <c r="A372" s="2" t="s">
        <v>7235</v>
      </c>
      <c r="B372" s="2" t="s">
        <v>7236</v>
      </c>
      <c r="C372" s="2"/>
      <c r="D372" s="2"/>
      <c r="E372" s="2"/>
      <c r="F372" s="2"/>
      <c r="G372" s="2"/>
      <c r="H372" s="2" t="s">
        <v>6664</v>
      </c>
    </row>
    <row r="373" spans="1:8" ht="12.75" customHeight="1">
      <c r="A373" s="2" t="s">
        <v>7237</v>
      </c>
      <c r="B373" s="2" t="s">
        <v>7238</v>
      </c>
      <c r="C373" s="2"/>
      <c r="D373" s="2"/>
      <c r="E373" s="2"/>
      <c r="F373" s="2"/>
      <c r="G373" s="2"/>
      <c r="H373" s="2" t="s">
        <v>6664</v>
      </c>
    </row>
    <row r="374" spans="1:8" ht="12.75" customHeight="1">
      <c r="A374" s="2" t="s">
        <v>7239</v>
      </c>
      <c r="B374" s="2" t="s">
        <v>7240</v>
      </c>
      <c r="C374" s="2"/>
      <c r="D374" s="2"/>
      <c r="E374" s="2"/>
      <c r="F374" s="2"/>
      <c r="G374" s="2"/>
      <c r="H374" s="2" t="s">
        <v>6664</v>
      </c>
    </row>
    <row r="375" spans="1:8" ht="12.75" customHeight="1">
      <c r="A375" s="2" t="s">
        <v>7241</v>
      </c>
      <c r="B375" s="2" t="s">
        <v>7242</v>
      </c>
      <c r="C375" s="2"/>
      <c r="D375" s="2"/>
      <c r="E375" s="2"/>
      <c r="F375" s="2"/>
      <c r="G375" s="2"/>
      <c r="H375" s="2" t="s">
        <v>6664</v>
      </c>
    </row>
    <row r="376" spans="1:8" ht="12.75" customHeight="1">
      <c r="A376" s="2" t="s">
        <v>7243</v>
      </c>
      <c r="B376" s="2" t="s">
        <v>7244</v>
      </c>
      <c r="C376" s="2"/>
      <c r="D376" s="2"/>
      <c r="E376" s="2"/>
      <c r="F376" s="2"/>
      <c r="G376" s="2"/>
      <c r="H376" s="2" t="s">
        <v>6664</v>
      </c>
    </row>
    <row r="377" spans="1:8" ht="12.75" customHeight="1">
      <c r="A377" s="2" t="s">
        <v>7245</v>
      </c>
      <c r="B377" s="2" t="s">
        <v>7246</v>
      </c>
      <c r="C377" s="2"/>
      <c r="D377" s="2"/>
      <c r="E377" s="2"/>
      <c r="F377" s="2"/>
      <c r="G377" s="2"/>
      <c r="H377" s="2" t="s">
        <v>6664</v>
      </c>
    </row>
    <row r="378" spans="1:8" ht="12.75" customHeight="1">
      <c r="A378" s="2" t="s">
        <v>7247</v>
      </c>
      <c r="B378" s="2" t="s">
        <v>7248</v>
      </c>
      <c r="C378" s="2"/>
      <c r="D378" s="2"/>
      <c r="E378" s="2"/>
      <c r="F378" s="2"/>
      <c r="G378" s="2"/>
      <c r="H378" s="2" t="s">
        <v>6664</v>
      </c>
    </row>
    <row r="379" spans="1:8" ht="12.75" customHeight="1">
      <c r="A379" s="2" t="s">
        <v>7249</v>
      </c>
      <c r="B379" s="2" t="s">
        <v>7250</v>
      </c>
      <c r="C379" s="2"/>
      <c r="D379" s="2"/>
      <c r="E379" s="2"/>
      <c r="F379" s="2"/>
      <c r="G379" s="2"/>
      <c r="H379" s="2" t="s">
        <v>6664</v>
      </c>
    </row>
    <row r="380" spans="1:8" ht="12.75" customHeight="1">
      <c r="A380" s="2" t="s">
        <v>7251</v>
      </c>
      <c r="B380" s="2" t="s">
        <v>7252</v>
      </c>
      <c r="C380" s="2"/>
      <c r="D380" s="2"/>
      <c r="E380" s="2"/>
      <c r="F380" s="2"/>
      <c r="G380" s="2"/>
      <c r="H380" s="2" t="s">
        <v>6664</v>
      </c>
    </row>
    <row r="381" spans="1:8" ht="12.75" customHeight="1">
      <c r="A381" s="2" t="s">
        <v>7253</v>
      </c>
      <c r="B381" s="2" t="s">
        <v>7254</v>
      </c>
      <c r="C381" s="2"/>
      <c r="D381" s="2"/>
      <c r="E381" s="2"/>
      <c r="F381" s="2"/>
      <c r="G381" s="2"/>
      <c r="H381" s="2" t="s">
        <v>6664</v>
      </c>
    </row>
    <row r="382" spans="1:8" ht="12.75" customHeight="1">
      <c r="A382" s="2" t="s">
        <v>7255</v>
      </c>
      <c r="B382" s="2" t="s">
        <v>7256</v>
      </c>
      <c r="C382" s="2"/>
      <c r="D382" s="2"/>
      <c r="E382" s="2"/>
      <c r="F382" s="2"/>
      <c r="G382" s="2"/>
      <c r="H382" s="2" t="s">
        <v>6664</v>
      </c>
    </row>
    <row r="383" spans="1:8" ht="12.75" customHeight="1">
      <c r="A383" s="2" t="s">
        <v>7257</v>
      </c>
      <c r="B383" s="2" t="s">
        <v>7258</v>
      </c>
      <c r="C383" s="2"/>
      <c r="D383" s="2"/>
      <c r="E383" s="2"/>
      <c r="F383" s="2"/>
      <c r="G383" s="2"/>
      <c r="H383" s="2" t="s">
        <v>6664</v>
      </c>
    </row>
    <row r="384" spans="1:8" ht="12.75" customHeight="1">
      <c r="A384" s="2" t="s">
        <v>7259</v>
      </c>
      <c r="B384" s="2" t="s">
        <v>7260</v>
      </c>
      <c r="C384" s="2"/>
      <c r="D384" s="2"/>
      <c r="E384" s="2"/>
      <c r="F384" s="2"/>
      <c r="G384" s="2"/>
      <c r="H384" s="2" t="s">
        <v>6664</v>
      </c>
    </row>
    <row r="385" spans="1:8" ht="12.75" customHeight="1">
      <c r="A385" s="2" t="s">
        <v>7261</v>
      </c>
      <c r="B385" s="2" t="s">
        <v>7262</v>
      </c>
      <c r="C385" s="2"/>
      <c r="D385" s="2"/>
      <c r="E385" s="2"/>
      <c r="F385" s="2"/>
      <c r="G385" s="2"/>
      <c r="H385" s="2" t="s">
        <v>6664</v>
      </c>
    </row>
    <row r="386" spans="1:8" ht="12.75" customHeight="1">
      <c r="A386" s="2" t="s">
        <v>7263</v>
      </c>
      <c r="B386" s="2" t="s">
        <v>7264</v>
      </c>
      <c r="C386" s="2"/>
      <c r="D386" s="2"/>
      <c r="E386" s="2"/>
      <c r="F386" s="2"/>
      <c r="G386" s="2"/>
      <c r="H386" s="2" t="s">
        <v>6664</v>
      </c>
    </row>
    <row r="387" spans="1:8" ht="12.75" customHeight="1">
      <c r="A387" s="2" t="s">
        <v>7265</v>
      </c>
      <c r="B387" s="2" t="s">
        <v>7266</v>
      </c>
      <c r="C387" s="2"/>
      <c r="D387" s="2"/>
      <c r="E387" s="2"/>
      <c r="F387" s="2"/>
      <c r="G387" s="2"/>
      <c r="H387" s="2" t="s">
        <v>6664</v>
      </c>
    </row>
    <row r="388" spans="1:8" ht="12.75" customHeight="1">
      <c r="A388" s="2" t="s">
        <v>7267</v>
      </c>
      <c r="B388" s="2" t="s">
        <v>7268</v>
      </c>
      <c r="C388" s="2"/>
      <c r="D388" s="2"/>
      <c r="E388" s="2"/>
      <c r="F388" s="2"/>
      <c r="G388" s="2"/>
      <c r="H388" s="2" t="s">
        <v>6664</v>
      </c>
    </row>
    <row r="389" spans="1:8" ht="12.75" customHeight="1">
      <c r="A389" s="2" t="s">
        <v>7269</v>
      </c>
      <c r="B389" s="2" t="s">
        <v>7270</v>
      </c>
      <c r="C389" s="2"/>
      <c r="D389" s="2"/>
      <c r="E389" s="2"/>
      <c r="F389" s="2"/>
      <c r="G389" s="2"/>
      <c r="H389" s="2" t="s">
        <v>6664</v>
      </c>
    </row>
    <row r="390" spans="1:8" ht="12.75" customHeight="1">
      <c r="A390" s="2" t="s">
        <v>7271</v>
      </c>
      <c r="B390" s="2" t="s">
        <v>7272</v>
      </c>
      <c r="C390" s="2"/>
      <c r="D390" s="2"/>
      <c r="E390" s="2"/>
      <c r="F390" s="2"/>
      <c r="G390" s="2"/>
      <c r="H390" s="2" t="s">
        <v>6664</v>
      </c>
    </row>
    <row r="391" spans="1:8" ht="12.75" customHeight="1">
      <c r="A391" s="2" t="s">
        <v>7273</v>
      </c>
      <c r="B391" s="2" t="s">
        <v>7274</v>
      </c>
      <c r="C391" s="2"/>
      <c r="D391" s="2"/>
      <c r="E391" s="2"/>
      <c r="F391" s="2"/>
      <c r="G391" s="2"/>
      <c r="H391" s="2" t="s">
        <v>6664</v>
      </c>
    </row>
    <row r="392" spans="1:8" ht="12.75" customHeight="1">
      <c r="A392" s="2" t="s">
        <v>7275</v>
      </c>
      <c r="B392" s="2" t="s">
        <v>7276</v>
      </c>
      <c r="C392" s="2"/>
      <c r="D392" s="2"/>
      <c r="E392" s="2"/>
      <c r="F392" s="2"/>
      <c r="G392" s="2"/>
      <c r="H392" s="2" t="s">
        <v>6664</v>
      </c>
    </row>
    <row r="393" spans="1:8" ht="12.75" customHeight="1">
      <c r="A393" s="2" t="s">
        <v>7277</v>
      </c>
      <c r="B393" s="2" t="s">
        <v>7278</v>
      </c>
      <c r="C393" s="2"/>
      <c r="D393" s="2"/>
      <c r="E393" s="2"/>
      <c r="F393" s="2"/>
      <c r="G393" s="2"/>
      <c r="H393" s="2" t="s">
        <v>6664</v>
      </c>
    </row>
    <row r="394" spans="1:8" ht="12.75" customHeight="1">
      <c r="A394" s="2" t="s">
        <v>7279</v>
      </c>
      <c r="B394" s="2" t="s">
        <v>7280</v>
      </c>
      <c r="C394" s="2"/>
      <c r="D394" s="2"/>
      <c r="E394" s="2"/>
      <c r="F394" s="2"/>
      <c r="G394" s="2"/>
      <c r="H394" s="2" t="s">
        <v>6664</v>
      </c>
    </row>
    <row r="395" spans="1:8" ht="12.75" customHeight="1">
      <c r="A395" s="2" t="s">
        <v>7281</v>
      </c>
      <c r="B395" s="2" t="s">
        <v>7282</v>
      </c>
      <c r="C395" s="2"/>
      <c r="D395" s="2"/>
      <c r="E395" s="2"/>
      <c r="F395" s="2"/>
      <c r="G395" s="2"/>
      <c r="H395" s="2" t="s">
        <v>6664</v>
      </c>
    </row>
    <row r="396" spans="1:8" ht="12.75" customHeight="1">
      <c r="A396" s="2" t="s">
        <v>7283</v>
      </c>
      <c r="B396" s="2" t="s">
        <v>7284</v>
      </c>
      <c r="C396" s="2"/>
      <c r="D396" s="2"/>
      <c r="E396" s="2"/>
      <c r="F396" s="2"/>
      <c r="G396" s="2"/>
      <c r="H396" s="2" t="s">
        <v>6664</v>
      </c>
    </row>
    <row r="397" spans="1:8" ht="12.75" customHeight="1">
      <c r="A397" s="2" t="s">
        <v>7285</v>
      </c>
      <c r="B397" s="2" t="s">
        <v>7286</v>
      </c>
      <c r="C397" s="2"/>
      <c r="D397" s="2"/>
      <c r="E397" s="2"/>
      <c r="F397" s="2"/>
      <c r="G397" s="2"/>
      <c r="H397" s="2" t="s">
        <v>6664</v>
      </c>
    </row>
    <row r="398" spans="1:8" ht="12.75" customHeight="1">
      <c r="A398" s="2" t="s">
        <v>7287</v>
      </c>
      <c r="B398" s="2" t="s">
        <v>7288</v>
      </c>
      <c r="C398" s="2"/>
      <c r="D398" s="2"/>
      <c r="E398" s="2"/>
      <c r="F398" s="2"/>
      <c r="G398" s="2"/>
      <c r="H398" s="2" t="s">
        <v>6664</v>
      </c>
    </row>
    <row r="399" spans="1:8" ht="12.75" customHeight="1">
      <c r="A399" s="2" t="s">
        <v>7289</v>
      </c>
      <c r="B399" s="2" t="s">
        <v>7290</v>
      </c>
      <c r="C399" s="2"/>
      <c r="D399" s="2"/>
      <c r="E399" s="2"/>
      <c r="F399" s="2"/>
      <c r="G399" s="2"/>
      <c r="H399" s="2" t="s">
        <v>6664</v>
      </c>
    </row>
    <row r="400" spans="1:8" ht="12.75" customHeight="1">
      <c r="A400" s="2" t="s">
        <v>7291</v>
      </c>
      <c r="B400" s="2" t="s">
        <v>7292</v>
      </c>
      <c r="C400" s="2"/>
      <c r="D400" s="2"/>
      <c r="E400" s="2"/>
      <c r="F400" s="2"/>
      <c r="G400" s="2"/>
      <c r="H400" s="2" t="s">
        <v>6664</v>
      </c>
    </row>
    <row r="401" spans="1:8" ht="12.75" customHeight="1">
      <c r="A401" s="2" t="s">
        <v>7293</v>
      </c>
      <c r="B401" s="2" t="s">
        <v>7294</v>
      </c>
      <c r="C401" s="2"/>
      <c r="D401" s="2"/>
      <c r="E401" s="2"/>
      <c r="F401" s="2"/>
      <c r="G401" s="2"/>
      <c r="H401" s="2" t="s">
        <v>6664</v>
      </c>
    </row>
    <row r="402" spans="1:8" ht="12.75" customHeight="1">
      <c r="A402" s="2" t="s">
        <v>7295</v>
      </c>
      <c r="B402" s="2" t="s">
        <v>7296</v>
      </c>
      <c r="C402" s="2"/>
      <c r="D402" s="2"/>
      <c r="E402" s="2"/>
      <c r="F402" s="2"/>
      <c r="G402" s="2"/>
      <c r="H402" s="2" t="s">
        <v>6664</v>
      </c>
    </row>
    <row r="403" spans="1:8" ht="12.75" customHeight="1">
      <c r="A403" s="2" t="s">
        <v>7297</v>
      </c>
      <c r="B403" s="2" t="s">
        <v>7298</v>
      </c>
      <c r="C403" s="2"/>
      <c r="D403" s="2"/>
      <c r="E403" s="2"/>
      <c r="F403" s="2"/>
      <c r="G403" s="2"/>
      <c r="H403" s="2" t="s">
        <v>6664</v>
      </c>
    </row>
    <row r="404" spans="1:8" ht="12.75" customHeight="1">
      <c r="A404" s="2" t="s">
        <v>7299</v>
      </c>
      <c r="B404" s="2" t="s">
        <v>7300</v>
      </c>
      <c r="C404" s="2"/>
      <c r="D404" s="2"/>
      <c r="E404" s="2"/>
      <c r="F404" s="2"/>
      <c r="G404" s="2"/>
      <c r="H404" s="2" t="s">
        <v>6664</v>
      </c>
    </row>
    <row r="405" spans="1:8" ht="12.75" customHeight="1">
      <c r="A405" s="2" t="s">
        <v>7301</v>
      </c>
      <c r="B405" s="2" t="s">
        <v>7302</v>
      </c>
      <c r="C405" s="2"/>
      <c r="D405" s="2"/>
      <c r="E405" s="2"/>
      <c r="F405" s="2"/>
      <c r="G405" s="2"/>
      <c r="H405" s="2" t="s">
        <v>6664</v>
      </c>
    </row>
    <row r="406" spans="1:8" ht="12.75" customHeight="1">
      <c r="A406" s="2" t="s">
        <v>7303</v>
      </c>
      <c r="B406" s="2" t="s">
        <v>7304</v>
      </c>
      <c r="C406" s="2"/>
      <c r="D406" s="2"/>
      <c r="E406" s="2"/>
      <c r="F406" s="2"/>
      <c r="G406" s="2"/>
      <c r="H406" s="2" t="s">
        <v>6664</v>
      </c>
    </row>
    <row r="407" spans="1:8" ht="12.75" customHeight="1">
      <c r="A407" s="2" t="s">
        <v>7305</v>
      </c>
      <c r="B407" s="2" t="s">
        <v>7306</v>
      </c>
      <c r="C407" s="2"/>
      <c r="D407" s="2"/>
      <c r="E407" s="2"/>
      <c r="F407" s="2"/>
      <c r="G407" s="2"/>
      <c r="H407" s="2" t="s">
        <v>6664</v>
      </c>
    </row>
    <row r="408" spans="1:8" ht="12.75" customHeight="1">
      <c r="A408" s="2" t="s">
        <v>7307</v>
      </c>
      <c r="B408" s="2" t="s">
        <v>7308</v>
      </c>
      <c r="C408" s="2"/>
      <c r="D408" s="2"/>
      <c r="E408" s="2"/>
      <c r="F408" s="2"/>
      <c r="G408" s="2"/>
      <c r="H408" s="2" t="s">
        <v>6664</v>
      </c>
    </row>
    <row r="409" spans="1:8" ht="12.75" customHeight="1">
      <c r="A409" s="2" t="s">
        <v>7309</v>
      </c>
      <c r="B409" s="2" t="s">
        <v>7310</v>
      </c>
      <c r="C409" s="2"/>
      <c r="D409" s="2"/>
      <c r="E409" s="2"/>
      <c r="F409" s="2"/>
      <c r="G409" s="2"/>
      <c r="H409" s="2" t="s">
        <v>6664</v>
      </c>
    </row>
    <row r="410" spans="1:8" ht="12.75" customHeight="1">
      <c r="A410" s="2" t="s">
        <v>7311</v>
      </c>
      <c r="B410" s="2" t="s">
        <v>7312</v>
      </c>
      <c r="C410" s="2"/>
      <c r="D410" s="2"/>
      <c r="E410" s="2"/>
      <c r="F410" s="2"/>
      <c r="G410" s="2"/>
      <c r="H410" s="2" t="s">
        <v>6664</v>
      </c>
    </row>
    <row r="411" spans="1:8" ht="12.75" customHeight="1">
      <c r="A411" s="2" t="s">
        <v>7313</v>
      </c>
      <c r="B411" s="2" t="s">
        <v>7314</v>
      </c>
      <c r="C411" s="2"/>
      <c r="D411" s="2"/>
      <c r="E411" s="2"/>
      <c r="F411" s="2"/>
      <c r="G411" s="2"/>
      <c r="H411" s="2" t="s">
        <v>6664</v>
      </c>
    </row>
    <row r="412" spans="1:8" ht="12.75" customHeight="1">
      <c r="A412" s="2" t="s">
        <v>7315</v>
      </c>
      <c r="B412" s="2" t="s">
        <v>7316</v>
      </c>
      <c r="C412" s="2"/>
      <c r="D412" s="2"/>
      <c r="E412" s="2"/>
      <c r="F412" s="2"/>
      <c r="G412" s="2"/>
      <c r="H412" s="2" t="s">
        <v>6664</v>
      </c>
    </row>
    <row r="413" spans="1:8" ht="12.75" customHeight="1">
      <c r="A413" s="2" t="s">
        <v>7317</v>
      </c>
      <c r="B413" s="2" t="s">
        <v>7318</v>
      </c>
      <c r="C413" s="2"/>
      <c r="D413" s="2"/>
      <c r="E413" s="2"/>
      <c r="F413" s="2"/>
      <c r="G413" s="2"/>
      <c r="H413" s="2" t="s">
        <v>6664</v>
      </c>
    </row>
    <row r="414" spans="1:8" ht="12.75" customHeight="1">
      <c r="A414" s="2" t="s">
        <v>7319</v>
      </c>
      <c r="B414" s="2" t="s">
        <v>7320</v>
      </c>
      <c r="C414" s="2"/>
      <c r="D414" s="2"/>
      <c r="E414" s="2"/>
      <c r="F414" s="2"/>
      <c r="G414" s="2"/>
      <c r="H414" s="2" t="s">
        <v>6664</v>
      </c>
    </row>
    <row r="415" spans="1:8" ht="12.75" customHeight="1">
      <c r="A415" s="2" t="s">
        <v>7321</v>
      </c>
      <c r="B415" s="2" t="s">
        <v>7322</v>
      </c>
      <c r="C415" s="2"/>
      <c r="D415" s="2"/>
      <c r="E415" s="2"/>
      <c r="F415" s="2"/>
      <c r="G415" s="2"/>
      <c r="H415" s="2" t="s">
        <v>6664</v>
      </c>
    </row>
    <row r="416" spans="1:8" ht="12.75" customHeight="1">
      <c r="A416" s="2" t="s">
        <v>7323</v>
      </c>
      <c r="B416" s="2" t="s">
        <v>7324</v>
      </c>
      <c r="C416" s="2"/>
      <c r="D416" s="2"/>
      <c r="E416" s="2"/>
      <c r="F416" s="2"/>
      <c r="G416" s="2"/>
      <c r="H416" s="2" t="s">
        <v>6664</v>
      </c>
    </row>
    <row r="417" spans="1:8" ht="12.75" customHeight="1">
      <c r="A417" s="2" t="s">
        <v>7325</v>
      </c>
      <c r="B417" s="2" t="s">
        <v>7326</v>
      </c>
      <c r="C417" s="2"/>
      <c r="D417" s="2"/>
      <c r="E417" s="2"/>
      <c r="F417" s="2"/>
      <c r="G417" s="2"/>
      <c r="H417" s="2" t="s">
        <v>6664</v>
      </c>
    </row>
    <row r="418" spans="1:8" ht="12.75" customHeight="1">
      <c r="A418" s="2" t="s">
        <v>7327</v>
      </c>
      <c r="B418" s="2" t="s">
        <v>7328</v>
      </c>
      <c r="C418" s="2"/>
      <c r="D418" s="2"/>
      <c r="E418" s="2"/>
      <c r="F418" s="2"/>
      <c r="G418" s="2"/>
      <c r="H418" s="2" t="s">
        <v>6664</v>
      </c>
    </row>
    <row r="419" spans="1:8" ht="12.75" customHeight="1">
      <c r="A419" s="2" t="s">
        <v>7329</v>
      </c>
      <c r="B419" s="2" t="s">
        <v>7330</v>
      </c>
      <c r="C419" s="2"/>
      <c r="D419" s="2"/>
      <c r="E419" s="2"/>
      <c r="F419" s="2"/>
      <c r="G419" s="2"/>
      <c r="H419" s="2" t="s">
        <v>6664</v>
      </c>
    </row>
    <row r="420" spans="1:8" ht="12.75" customHeight="1">
      <c r="A420" s="2" t="s">
        <v>7331</v>
      </c>
      <c r="B420" s="2" t="s">
        <v>7332</v>
      </c>
      <c r="C420" s="2"/>
      <c r="D420" s="2"/>
      <c r="E420" s="2"/>
      <c r="F420" s="2"/>
      <c r="G420" s="2"/>
      <c r="H420" s="2" t="s">
        <v>6664</v>
      </c>
    </row>
    <row r="421" spans="1:8" ht="12.75" customHeight="1">
      <c r="A421" s="2" t="s">
        <v>7333</v>
      </c>
      <c r="B421" s="2" t="s">
        <v>7334</v>
      </c>
      <c r="C421" s="2"/>
      <c r="D421" s="2"/>
      <c r="E421" s="2"/>
      <c r="F421" s="2"/>
      <c r="G421" s="2"/>
      <c r="H421" s="2" t="s">
        <v>6664</v>
      </c>
    </row>
    <row r="422" spans="1:8" ht="12.75" customHeight="1">
      <c r="A422" s="2" t="s">
        <v>7335</v>
      </c>
      <c r="B422" s="2" t="s">
        <v>7336</v>
      </c>
      <c r="C422" s="2"/>
      <c r="D422" s="2"/>
      <c r="E422" s="2"/>
      <c r="F422" s="2"/>
      <c r="G422" s="2"/>
      <c r="H422" s="2" t="s">
        <v>6664</v>
      </c>
    </row>
    <row r="423" spans="1:8" ht="12.75" customHeight="1">
      <c r="A423" s="2" t="s">
        <v>7337</v>
      </c>
      <c r="B423" s="2" t="s">
        <v>7338</v>
      </c>
      <c r="C423" s="2"/>
      <c r="D423" s="2"/>
      <c r="E423" s="2"/>
      <c r="F423" s="2"/>
      <c r="G423" s="2"/>
      <c r="H423" s="2" t="s">
        <v>6664</v>
      </c>
    </row>
    <row r="424" spans="1:8" ht="12.75" customHeight="1">
      <c r="A424" s="2" t="s">
        <v>7339</v>
      </c>
      <c r="B424" s="2" t="s">
        <v>7340</v>
      </c>
      <c r="C424" s="2"/>
      <c r="D424" s="2"/>
      <c r="E424" s="2"/>
      <c r="F424" s="2"/>
      <c r="G424" s="2"/>
      <c r="H424" s="2" t="s">
        <v>6664</v>
      </c>
    </row>
    <row r="425" spans="1:8" ht="12.75" customHeight="1">
      <c r="A425" s="2" t="s">
        <v>7341</v>
      </c>
      <c r="B425" s="2" t="s">
        <v>7342</v>
      </c>
      <c r="C425" s="2"/>
      <c r="D425" s="2"/>
      <c r="E425" s="2"/>
      <c r="F425" s="2"/>
      <c r="G425" s="2"/>
      <c r="H425" s="2" t="s">
        <v>6664</v>
      </c>
    </row>
    <row r="426" spans="1:8" ht="12.75" customHeight="1">
      <c r="A426" s="2" t="s">
        <v>7343</v>
      </c>
      <c r="B426" s="2" t="s">
        <v>7344</v>
      </c>
      <c r="C426" s="2"/>
      <c r="D426" s="2"/>
      <c r="E426" s="2"/>
      <c r="F426" s="2"/>
      <c r="G426" s="2"/>
      <c r="H426" s="2" t="s">
        <v>6664</v>
      </c>
    </row>
    <row r="427" spans="1:8" ht="12.75" customHeight="1">
      <c r="A427" s="2" t="s">
        <v>7345</v>
      </c>
      <c r="B427" s="2" t="s">
        <v>7346</v>
      </c>
      <c r="C427" s="2"/>
      <c r="D427" s="2"/>
      <c r="E427" s="2"/>
      <c r="F427" s="2"/>
      <c r="G427" s="2"/>
      <c r="H427" s="2" t="s">
        <v>6664</v>
      </c>
    </row>
    <row r="428" spans="1:8" ht="12.75" customHeight="1">
      <c r="A428" s="2" t="s">
        <v>7347</v>
      </c>
      <c r="B428" s="2" t="s">
        <v>7348</v>
      </c>
      <c r="C428" s="2"/>
      <c r="D428" s="2"/>
      <c r="E428" s="2"/>
      <c r="F428" s="2"/>
      <c r="G428" s="2"/>
      <c r="H428" s="2" t="s">
        <v>6664</v>
      </c>
    </row>
    <row r="429" spans="1:8" ht="12.75" customHeight="1">
      <c r="A429" s="2" t="s">
        <v>7349</v>
      </c>
      <c r="B429" s="2" t="s">
        <v>7350</v>
      </c>
      <c r="C429" s="2"/>
      <c r="D429" s="2"/>
      <c r="E429" s="2"/>
      <c r="F429" s="2"/>
      <c r="G429" s="2"/>
      <c r="H429" s="2" t="s">
        <v>6664</v>
      </c>
    </row>
    <row r="430" spans="1:8" ht="12.75" customHeight="1">
      <c r="A430" s="2" t="s">
        <v>7351</v>
      </c>
      <c r="B430" s="2" t="s">
        <v>7352</v>
      </c>
      <c r="C430" s="2"/>
      <c r="D430" s="2"/>
      <c r="E430" s="2"/>
      <c r="F430" s="2"/>
      <c r="G430" s="2"/>
      <c r="H430" s="2" t="s">
        <v>6664</v>
      </c>
    </row>
    <row r="431" spans="1:8" ht="12.75" customHeight="1">
      <c r="A431" s="2" t="s">
        <v>7353</v>
      </c>
      <c r="B431" s="2" t="s">
        <v>7354</v>
      </c>
      <c r="C431" s="2"/>
      <c r="D431" s="2"/>
      <c r="E431" s="2"/>
      <c r="F431" s="2"/>
      <c r="G431" s="2"/>
      <c r="H431" s="2" t="s">
        <v>6664</v>
      </c>
    </row>
    <row r="432" spans="1:8" ht="12.75" customHeight="1">
      <c r="A432" s="2" t="s">
        <v>7355</v>
      </c>
      <c r="B432" s="2" t="s">
        <v>7356</v>
      </c>
      <c r="C432" s="2"/>
      <c r="D432" s="2"/>
      <c r="E432" s="2"/>
      <c r="F432" s="2"/>
      <c r="G432" s="2"/>
      <c r="H432" s="2" t="s">
        <v>6664</v>
      </c>
    </row>
    <row r="433" spans="1:8" ht="12.75" customHeight="1">
      <c r="A433" s="2" t="s">
        <v>7357</v>
      </c>
      <c r="B433" s="2" t="s">
        <v>7358</v>
      </c>
      <c r="C433" s="2"/>
      <c r="D433" s="2"/>
      <c r="E433" s="2"/>
      <c r="F433" s="2"/>
      <c r="G433" s="2"/>
      <c r="H433" s="2" t="s">
        <v>6664</v>
      </c>
    </row>
    <row r="434" spans="1:8" ht="12.75" customHeight="1">
      <c r="A434" s="2" t="s">
        <v>7359</v>
      </c>
      <c r="B434" s="2" t="s">
        <v>7360</v>
      </c>
      <c r="C434" s="2"/>
      <c r="D434" s="2"/>
      <c r="E434" s="2"/>
      <c r="F434" s="2"/>
      <c r="G434" s="2"/>
      <c r="H434" s="2" t="s">
        <v>6664</v>
      </c>
    </row>
    <row r="435" spans="1:8" ht="12.75" customHeight="1">
      <c r="A435" s="2" t="s">
        <v>7361</v>
      </c>
      <c r="B435" s="2" t="s">
        <v>7362</v>
      </c>
      <c r="C435" s="2"/>
      <c r="D435" s="2"/>
      <c r="E435" s="2"/>
      <c r="F435" s="2"/>
      <c r="G435" s="2"/>
      <c r="H435" s="2" t="s">
        <v>6664</v>
      </c>
    </row>
    <row r="436" spans="1:8" ht="12.75" customHeight="1">
      <c r="A436" s="2" t="s">
        <v>7363</v>
      </c>
      <c r="B436" s="2" t="s">
        <v>7364</v>
      </c>
      <c r="C436" s="2"/>
      <c r="D436" s="2"/>
      <c r="E436" s="2"/>
      <c r="F436" s="2"/>
      <c r="G436" s="2"/>
      <c r="H436" s="2" t="s">
        <v>6664</v>
      </c>
    </row>
    <row r="437" spans="1:8" ht="12.75" customHeight="1">
      <c r="A437" s="2" t="s">
        <v>7365</v>
      </c>
      <c r="B437" s="2" t="s">
        <v>7366</v>
      </c>
      <c r="C437" s="2"/>
      <c r="D437" s="2"/>
      <c r="E437" s="2"/>
      <c r="F437" s="2"/>
      <c r="G437" s="2"/>
      <c r="H437" s="2" t="s">
        <v>6664</v>
      </c>
    </row>
    <row r="438" spans="1:8" ht="12.75" customHeight="1">
      <c r="A438" s="2" t="s">
        <v>7367</v>
      </c>
      <c r="B438" s="2" t="s">
        <v>7368</v>
      </c>
      <c r="C438" s="2"/>
      <c r="D438" s="2"/>
      <c r="E438" s="2"/>
      <c r="F438" s="2"/>
      <c r="G438" s="2"/>
      <c r="H438" s="2" t="s">
        <v>6664</v>
      </c>
    </row>
    <row r="439" spans="1:8" ht="12.75" customHeight="1">
      <c r="A439" s="2" t="s">
        <v>7369</v>
      </c>
      <c r="B439" s="2" t="s">
        <v>7370</v>
      </c>
      <c r="C439" s="2"/>
      <c r="D439" s="2"/>
      <c r="E439" s="2"/>
      <c r="F439" s="2"/>
      <c r="G439" s="2"/>
      <c r="H439" s="2" t="s">
        <v>6664</v>
      </c>
    </row>
    <row r="440" spans="1:8" ht="12.75" customHeight="1">
      <c r="A440" s="2" t="s">
        <v>7371</v>
      </c>
      <c r="B440" s="2" t="s">
        <v>7372</v>
      </c>
      <c r="C440" s="2"/>
      <c r="D440" s="2"/>
      <c r="E440" s="2"/>
      <c r="F440" s="2"/>
      <c r="G440" s="2"/>
      <c r="H440" s="2" t="s">
        <v>6664</v>
      </c>
    </row>
    <row r="441" spans="1:8" ht="12.75" customHeight="1">
      <c r="A441" s="2" t="s">
        <v>7373</v>
      </c>
      <c r="B441" s="2" t="s">
        <v>7374</v>
      </c>
      <c r="C441" s="2"/>
      <c r="D441" s="2"/>
      <c r="E441" s="2"/>
      <c r="F441" s="2"/>
      <c r="G441" s="2"/>
      <c r="H441" s="2" t="s">
        <v>6664</v>
      </c>
    </row>
    <row r="442" spans="1:8" ht="12.75" customHeight="1">
      <c r="A442" s="2" t="s">
        <v>7375</v>
      </c>
      <c r="B442" s="2" t="s">
        <v>7376</v>
      </c>
      <c r="C442" s="2"/>
      <c r="D442" s="2"/>
      <c r="E442" s="2"/>
      <c r="F442" s="2"/>
      <c r="G442" s="2"/>
      <c r="H442" s="2" t="s">
        <v>6664</v>
      </c>
    </row>
    <row r="443" spans="1:8" ht="12.75" customHeight="1">
      <c r="A443" s="2" t="s">
        <v>5413</v>
      </c>
      <c r="B443" s="2" t="s">
        <v>7377</v>
      </c>
      <c r="C443" s="2"/>
      <c r="D443" s="2"/>
      <c r="E443" s="2"/>
      <c r="F443" s="2"/>
      <c r="G443" s="2"/>
      <c r="H443" s="2" t="s">
        <v>6664</v>
      </c>
    </row>
    <row r="444" spans="1:8" ht="12.75" customHeight="1">
      <c r="A444" s="2" t="s">
        <v>7378</v>
      </c>
      <c r="B444" s="2" t="s">
        <v>7379</v>
      </c>
      <c r="C444" s="2"/>
      <c r="D444" s="2"/>
      <c r="E444" s="2"/>
      <c r="F444" s="2"/>
      <c r="G444" s="2"/>
      <c r="H444" s="2" t="s">
        <v>6664</v>
      </c>
    </row>
    <row r="445" spans="1:8" ht="12.75" customHeight="1">
      <c r="A445" s="2" t="s">
        <v>7380</v>
      </c>
      <c r="B445" s="2" t="s">
        <v>7381</v>
      </c>
      <c r="C445" s="2"/>
      <c r="D445" s="2"/>
      <c r="E445" s="2"/>
      <c r="F445" s="2"/>
      <c r="G445" s="2"/>
      <c r="H445" s="2" t="s">
        <v>6664</v>
      </c>
    </row>
    <row r="446" spans="1:8" ht="12.75" customHeight="1">
      <c r="A446" s="2" t="s">
        <v>7382</v>
      </c>
      <c r="B446" s="2" t="s">
        <v>7383</v>
      </c>
      <c r="C446" s="2"/>
      <c r="D446" s="2"/>
      <c r="E446" s="2"/>
      <c r="F446" s="2"/>
      <c r="G446" s="2"/>
      <c r="H446" s="2" t="s">
        <v>6664</v>
      </c>
    </row>
    <row r="447" spans="1:8" ht="12.75" customHeight="1">
      <c r="A447" s="2" t="s">
        <v>7384</v>
      </c>
      <c r="B447" s="2" t="s">
        <v>7385</v>
      </c>
      <c r="C447" s="2"/>
      <c r="D447" s="2"/>
      <c r="E447" s="2"/>
      <c r="F447" s="2"/>
      <c r="G447" s="2"/>
      <c r="H447" s="2" t="s">
        <v>6664</v>
      </c>
    </row>
    <row r="448" spans="1:8" ht="12.75" customHeight="1">
      <c r="A448" s="2" t="s">
        <v>7386</v>
      </c>
      <c r="B448" s="2" t="s">
        <v>7387</v>
      </c>
      <c r="C448" s="2"/>
      <c r="D448" s="2"/>
      <c r="E448" s="2"/>
      <c r="F448" s="2"/>
      <c r="G448" s="2"/>
      <c r="H448" s="2" t="s">
        <v>6664</v>
      </c>
    </row>
    <row r="449" spans="1:8" ht="12.75" customHeight="1">
      <c r="A449" s="2" t="s">
        <v>7388</v>
      </c>
      <c r="B449" s="2" t="s">
        <v>7389</v>
      </c>
      <c r="C449" s="2"/>
      <c r="D449" s="2"/>
      <c r="E449" s="2"/>
      <c r="F449" s="2"/>
      <c r="G449" s="2"/>
      <c r="H449" s="2" t="s">
        <v>6664</v>
      </c>
    </row>
    <row r="450" spans="1:8" ht="12.75" customHeight="1">
      <c r="A450" s="2" t="s">
        <v>7390</v>
      </c>
      <c r="B450" s="2" t="s">
        <v>7391</v>
      </c>
      <c r="C450" s="2"/>
      <c r="D450" s="2"/>
      <c r="E450" s="2"/>
      <c r="F450" s="2"/>
      <c r="G450" s="2"/>
      <c r="H450" s="2" t="s">
        <v>6664</v>
      </c>
    </row>
    <row r="451" spans="1:8" ht="12.75" customHeight="1">
      <c r="A451" s="2" t="s">
        <v>7392</v>
      </c>
      <c r="B451" s="2" t="s">
        <v>7393</v>
      </c>
      <c r="C451" s="2"/>
      <c r="D451" s="2"/>
      <c r="E451" s="2"/>
      <c r="F451" s="2"/>
      <c r="G451" s="2"/>
      <c r="H451" s="2" t="s">
        <v>6664</v>
      </c>
    </row>
    <row r="452" spans="1:8" ht="12.75" customHeight="1">
      <c r="A452" s="2" t="s">
        <v>7394</v>
      </c>
      <c r="B452" s="2" t="s">
        <v>7395</v>
      </c>
      <c r="C452" s="2"/>
      <c r="D452" s="2"/>
      <c r="E452" s="2"/>
      <c r="F452" s="2"/>
      <c r="G452" s="2"/>
      <c r="H452" s="2" t="s">
        <v>6664</v>
      </c>
    </row>
    <row r="453" spans="1:8" ht="12.75" customHeight="1">
      <c r="A453" s="2" t="s">
        <v>7396</v>
      </c>
      <c r="B453" s="2" t="s">
        <v>7397</v>
      </c>
      <c r="C453" s="2"/>
      <c r="D453" s="2"/>
      <c r="E453" s="2"/>
      <c r="F453" s="2"/>
      <c r="G453" s="2"/>
      <c r="H453" s="2" t="s">
        <v>6664</v>
      </c>
    </row>
    <row r="454" spans="1:8" ht="12.75" customHeight="1">
      <c r="A454" s="2" t="s">
        <v>7398</v>
      </c>
      <c r="B454" s="2" t="s">
        <v>7399</v>
      </c>
      <c r="C454" s="2"/>
      <c r="D454" s="2"/>
      <c r="E454" s="2"/>
      <c r="F454" s="2"/>
      <c r="G454" s="2"/>
      <c r="H454" s="2" t="s">
        <v>6664</v>
      </c>
    </row>
    <row r="455" spans="1:8" ht="12.75" customHeight="1">
      <c r="A455" s="2" t="s">
        <v>7400</v>
      </c>
      <c r="B455" s="2" t="s">
        <v>7401</v>
      </c>
      <c r="C455" s="2"/>
      <c r="D455" s="2"/>
      <c r="E455" s="2"/>
      <c r="F455" s="2"/>
      <c r="G455" s="2"/>
      <c r="H455" s="2" t="s">
        <v>6664</v>
      </c>
    </row>
    <row r="456" spans="1:8" ht="12.75" customHeight="1">
      <c r="A456" s="2" t="s">
        <v>7402</v>
      </c>
      <c r="B456" s="2" t="s">
        <v>7403</v>
      </c>
      <c r="C456" s="2"/>
      <c r="D456" s="2"/>
      <c r="E456" s="2"/>
      <c r="F456" s="2"/>
      <c r="G456" s="2"/>
      <c r="H456" s="2" t="s">
        <v>6664</v>
      </c>
    </row>
    <row r="457" spans="1:8" ht="12.75" customHeight="1">
      <c r="A457" s="2" t="s">
        <v>7404</v>
      </c>
      <c r="B457" s="2" t="s">
        <v>7405</v>
      </c>
      <c r="C457" s="2"/>
      <c r="D457" s="2"/>
      <c r="E457" s="2"/>
      <c r="F457" s="2"/>
      <c r="G457" s="2"/>
      <c r="H457" s="2" t="s">
        <v>6664</v>
      </c>
    </row>
    <row r="458" spans="1:8" ht="12.75" customHeight="1">
      <c r="A458" s="2" t="s">
        <v>7406</v>
      </c>
      <c r="B458" s="2" t="s">
        <v>7407</v>
      </c>
      <c r="C458" s="2"/>
      <c r="D458" s="2"/>
      <c r="E458" s="2"/>
      <c r="F458" s="2"/>
      <c r="G458" s="2"/>
      <c r="H458" s="2" t="s">
        <v>6664</v>
      </c>
    </row>
    <row r="459" spans="1:8" ht="12.75" customHeight="1">
      <c r="A459" s="2" t="s">
        <v>7408</v>
      </c>
      <c r="B459" s="2" t="s">
        <v>7409</v>
      </c>
      <c r="C459" s="2"/>
      <c r="D459" s="2"/>
      <c r="E459" s="2"/>
      <c r="F459" s="2"/>
      <c r="G459" s="2"/>
      <c r="H459" s="2" t="s">
        <v>6664</v>
      </c>
    </row>
    <row r="460" spans="1:8" ht="12.75" customHeight="1">
      <c r="A460" s="2" t="s">
        <v>7410</v>
      </c>
      <c r="B460" s="2" t="s">
        <v>7411</v>
      </c>
      <c r="C460" s="2"/>
      <c r="D460" s="2"/>
      <c r="E460" s="2"/>
      <c r="F460" s="2"/>
      <c r="G460" s="2"/>
      <c r="H460" s="2" t="s">
        <v>6664</v>
      </c>
    </row>
    <row r="461" spans="1:8" ht="12.75" customHeight="1">
      <c r="A461" s="2" t="s">
        <v>7412</v>
      </c>
      <c r="B461" s="2" t="s">
        <v>7413</v>
      </c>
      <c r="C461" s="2"/>
      <c r="D461" s="2"/>
      <c r="E461" s="2"/>
      <c r="F461" s="2"/>
      <c r="G461" s="2"/>
      <c r="H461" s="2" t="s">
        <v>6664</v>
      </c>
    </row>
    <row r="462" spans="1:8" ht="12.75" customHeight="1">
      <c r="A462" s="2" t="s">
        <v>7414</v>
      </c>
      <c r="B462" s="2" t="s">
        <v>7415</v>
      </c>
      <c r="C462" s="2"/>
      <c r="D462" s="2"/>
      <c r="E462" s="2"/>
      <c r="F462" s="2"/>
      <c r="G462" s="2"/>
      <c r="H462" s="2" t="s">
        <v>6664</v>
      </c>
    </row>
    <row r="463" spans="1:8" ht="12.75" customHeight="1">
      <c r="A463" s="2" t="s">
        <v>7416</v>
      </c>
      <c r="B463" s="2" t="s">
        <v>7417</v>
      </c>
      <c r="C463" s="2"/>
      <c r="D463" s="2"/>
      <c r="E463" s="2"/>
      <c r="F463" s="2"/>
      <c r="G463" s="2"/>
      <c r="H463" s="2" t="s">
        <v>6664</v>
      </c>
    </row>
    <row r="464" spans="1:8" ht="12.75" customHeight="1">
      <c r="A464" s="2" t="s">
        <v>7418</v>
      </c>
      <c r="B464" s="2" t="s">
        <v>7419</v>
      </c>
      <c r="C464" s="2"/>
      <c r="D464" s="2"/>
      <c r="E464" s="2"/>
      <c r="F464" s="2"/>
      <c r="G464" s="2"/>
      <c r="H464" s="2" t="s">
        <v>6664</v>
      </c>
    </row>
    <row r="465" spans="1:8" ht="12.75" customHeight="1">
      <c r="A465" s="2" t="s">
        <v>7420</v>
      </c>
      <c r="B465" s="2" t="s">
        <v>7421</v>
      </c>
      <c r="C465" s="2"/>
      <c r="D465" s="2"/>
      <c r="E465" s="2"/>
      <c r="F465" s="2"/>
      <c r="G465" s="2"/>
      <c r="H465" s="2" t="s">
        <v>6664</v>
      </c>
    </row>
    <row r="466" spans="1:8" ht="12.75" customHeight="1">
      <c r="A466" s="2" t="s">
        <v>7422</v>
      </c>
      <c r="B466" s="2" t="s">
        <v>7423</v>
      </c>
      <c r="C466" s="2"/>
      <c r="D466" s="2"/>
      <c r="E466" s="2"/>
      <c r="F466" s="2"/>
      <c r="G466" s="2"/>
      <c r="H466" s="2" t="s">
        <v>6664</v>
      </c>
    </row>
    <row r="467" spans="1:8" ht="12.75" customHeight="1">
      <c r="A467" s="2" t="s">
        <v>7424</v>
      </c>
      <c r="B467" s="2" t="s">
        <v>7425</v>
      </c>
      <c r="C467" s="2"/>
      <c r="D467" s="2"/>
      <c r="E467" s="2"/>
      <c r="F467" s="2"/>
      <c r="G467" s="2"/>
      <c r="H467" s="2" t="s">
        <v>6664</v>
      </c>
    </row>
    <row r="468" spans="1:8" ht="12.75" customHeight="1">
      <c r="A468" s="2" t="s">
        <v>7426</v>
      </c>
      <c r="B468" s="2" t="s">
        <v>7427</v>
      </c>
      <c r="C468" s="2"/>
      <c r="D468" s="2"/>
      <c r="E468" s="2"/>
      <c r="F468" s="2"/>
      <c r="G468" s="2"/>
      <c r="H468" s="2" t="s">
        <v>6664</v>
      </c>
    </row>
    <row r="469" spans="1:8" ht="12.75" customHeight="1">
      <c r="A469" s="2" t="s">
        <v>7428</v>
      </c>
      <c r="B469" s="2" t="s">
        <v>7429</v>
      </c>
      <c r="C469" s="2"/>
      <c r="D469" s="2"/>
      <c r="E469" s="2"/>
      <c r="F469" s="2"/>
      <c r="G469" s="2"/>
      <c r="H469" s="2" t="s">
        <v>6664</v>
      </c>
    </row>
    <row r="470" spans="1:8" ht="12.75" customHeight="1">
      <c r="A470" s="2" t="s">
        <v>7430</v>
      </c>
      <c r="B470" s="2" t="s">
        <v>7431</v>
      </c>
      <c r="C470" s="2"/>
      <c r="D470" s="2"/>
      <c r="E470" s="2"/>
      <c r="F470" s="2"/>
      <c r="G470" s="2"/>
      <c r="H470" s="2" t="s">
        <v>6664</v>
      </c>
    </row>
    <row r="471" spans="1:8" ht="12.75" customHeight="1">
      <c r="A471" s="2" t="s">
        <v>7432</v>
      </c>
      <c r="B471" s="2" t="s">
        <v>7433</v>
      </c>
      <c r="C471" s="2"/>
      <c r="D471" s="2"/>
      <c r="E471" s="2"/>
      <c r="F471" s="2"/>
      <c r="G471" s="2"/>
      <c r="H471" s="2" t="s">
        <v>6664</v>
      </c>
    </row>
    <row r="472" spans="1:8" ht="12.75" customHeight="1">
      <c r="A472" s="2" t="s">
        <v>7434</v>
      </c>
      <c r="B472" s="2" t="s">
        <v>7435</v>
      </c>
      <c r="C472" s="2"/>
      <c r="D472" s="2"/>
      <c r="E472" s="2"/>
      <c r="F472" s="2"/>
      <c r="G472" s="2"/>
      <c r="H472" s="2" t="s">
        <v>6664</v>
      </c>
    </row>
    <row r="473" spans="1:8" ht="12.75" customHeight="1">
      <c r="A473" s="2" t="s">
        <v>7436</v>
      </c>
      <c r="B473" s="2" t="s">
        <v>7437</v>
      </c>
      <c r="C473" s="2"/>
      <c r="D473" s="2"/>
      <c r="E473" s="2"/>
      <c r="F473" s="2"/>
      <c r="G473" s="2"/>
      <c r="H473" s="2" t="s">
        <v>6664</v>
      </c>
    </row>
    <row r="474" spans="1:8" ht="12.75" customHeight="1">
      <c r="A474" s="2" t="s">
        <v>7438</v>
      </c>
      <c r="B474" s="2" t="s">
        <v>7439</v>
      </c>
      <c r="C474" s="2"/>
      <c r="D474" s="2"/>
      <c r="E474" s="2"/>
      <c r="F474" s="2"/>
      <c r="G474" s="2"/>
      <c r="H474" s="2" t="s">
        <v>6664</v>
      </c>
    </row>
    <row r="475" spans="1:8" ht="12.75" customHeight="1">
      <c r="A475" s="2" t="s">
        <v>7440</v>
      </c>
      <c r="B475" s="2" t="s">
        <v>7441</v>
      </c>
      <c r="C475" s="2"/>
      <c r="D475" s="2"/>
      <c r="E475" s="2"/>
      <c r="F475" s="2"/>
      <c r="G475" s="2"/>
      <c r="H475" s="2" t="s">
        <v>6664</v>
      </c>
    </row>
    <row r="476" spans="1:8" ht="12.75" customHeight="1">
      <c r="A476" s="2" t="s">
        <v>7442</v>
      </c>
      <c r="B476" s="2" t="s">
        <v>7443</v>
      </c>
      <c r="C476" s="2"/>
      <c r="D476" s="2"/>
      <c r="E476" s="2"/>
      <c r="F476" s="2"/>
      <c r="G476" s="2"/>
      <c r="H476" s="2" t="s">
        <v>6664</v>
      </c>
    </row>
    <row r="477" spans="1:8" ht="12.75" customHeight="1">
      <c r="A477" s="2" t="s">
        <v>7444</v>
      </c>
      <c r="B477" s="2" t="s">
        <v>7445</v>
      </c>
      <c r="C477" s="2"/>
      <c r="D477" s="2"/>
      <c r="E477" s="2"/>
      <c r="F477" s="2"/>
      <c r="G477" s="2"/>
      <c r="H477" s="2" t="s">
        <v>6664</v>
      </c>
    </row>
    <row r="478" spans="1:8" ht="12.75" customHeight="1">
      <c r="A478" s="2" t="s">
        <v>7446</v>
      </c>
      <c r="B478" s="2" t="s">
        <v>7447</v>
      </c>
      <c r="C478" s="2"/>
      <c r="D478" s="2"/>
      <c r="E478" s="2"/>
      <c r="F478" s="2"/>
      <c r="G478" s="2"/>
      <c r="H478" s="2" t="s">
        <v>6664</v>
      </c>
    </row>
    <row r="479" spans="1:8" ht="12.75" customHeight="1">
      <c r="A479" s="2" t="s">
        <v>7448</v>
      </c>
      <c r="B479" s="2" t="s">
        <v>7449</v>
      </c>
      <c r="C479" s="2"/>
      <c r="D479" s="2"/>
      <c r="E479" s="2"/>
      <c r="F479" s="2"/>
      <c r="G479" s="2"/>
      <c r="H479" s="2" t="s">
        <v>6664</v>
      </c>
    </row>
    <row r="480" spans="1:8" ht="12.75" customHeight="1">
      <c r="A480" s="2" t="s">
        <v>7450</v>
      </c>
      <c r="B480" s="2" t="s">
        <v>7451</v>
      </c>
      <c r="C480" s="2"/>
      <c r="D480" s="2"/>
      <c r="E480" s="2"/>
      <c r="F480" s="2"/>
      <c r="G480" s="2"/>
      <c r="H480" s="2" t="s">
        <v>6664</v>
      </c>
    </row>
    <row r="481" spans="1:8" ht="12.75" customHeight="1">
      <c r="A481" s="2" t="s">
        <v>7452</v>
      </c>
      <c r="B481" s="2" t="s">
        <v>7453</v>
      </c>
      <c r="C481" s="2"/>
      <c r="D481" s="2"/>
      <c r="E481" s="2"/>
      <c r="F481" s="2"/>
      <c r="G481" s="2"/>
      <c r="H481" s="2" t="s">
        <v>6664</v>
      </c>
    </row>
    <row r="482" spans="1:8" ht="12.75" customHeight="1">
      <c r="A482" s="2" t="s">
        <v>7454</v>
      </c>
      <c r="B482" s="2" t="s">
        <v>7455</v>
      </c>
      <c r="C482" s="2"/>
      <c r="D482" s="2"/>
      <c r="E482" s="2"/>
      <c r="F482" s="2"/>
      <c r="G482" s="2"/>
      <c r="H482" s="2" t="s">
        <v>6664</v>
      </c>
    </row>
    <row r="483" spans="1:8" ht="12.75" customHeight="1">
      <c r="A483" s="2" t="s">
        <v>7456</v>
      </c>
      <c r="B483" s="2" t="s">
        <v>7457</v>
      </c>
      <c r="C483" s="2"/>
      <c r="D483" s="2"/>
      <c r="E483" s="2"/>
      <c r="F483" s="2"/>
      <c r="G483" s="2"/>
      <c r="H483" s="2" t="s">
        <v>6664</v>
      </c>
    </row>
    <row r="484" spans="1:8" ht="12.75" customHeight="1">
      <c r="A484" s="2" t="s">
        <v>7458</v>
      </c>
      <c r="B484" s="2" t="s">
        <v>7459</v>
      </c>
      <c r="C484" s="2"/>
      <c r="D484" s="2"/>
      <c r="E484" s="2"/>
      <c r="F484" s="2"/>
      <c r="G484" s="2"/>
      <c r="H484" s="2" t="s">
        <v>6664</v>
      </c>
    </row>
    <row r="485" spans="1:8" ht="12.75" customHeight="1">
      <c r="A485" s="2" t="s">
        <v>7460</v>
      </c>
      <c r="B485" s="2" t="s">
        <v>7461</v>
      </c>
      <c r="C485" s="2"/>
      <c r="D485" s="2"/>
      <c r="E485" s="2"/>
      <c r="F485" s="2"/>
      <c r="G485" s="2"/>
      <c r="H485" s="2" t="s">
        <v>6664</v>
      </c>
    </row>
    <row r="486" spans="1:8" ht="12.75" customHeight="1">
      <c r="A486" s="2" t="s">
        <v>7462</v>
      </c>
      <c r="B486" s="2" t="s">
        <v>7463</v>
      </c>
      <c r="C486" s="2"/>
      <c r="D486" s="2"/>
      <c r="E486" s="2"/>
      <c r="F486" s="2"/>
      <c r="G486" s="2"/>
      <c r="H486" s="2" t="s">
        <v>6664</v>
      </c>
    </row>
    <row r="487" spans="1:8" ht="12.75" customHeight="1">
      <c r="A487" s="2" t="s">
        <v>7464</v>
      </c>
      <c r="B487" s="2" t="s">
        <v>7465</v>
      </c>
      <c r="C487" s="2"/>
      <c r="D487" s="2"/>
      <c r="E487" s="2"/>
      <c r="F487" s="2"/>
      <c r="G487" s="2"/>
      <c r="H487" s="2" t="s">
        <v>6664</v>
      </c>
    </row>
    <row r="488" spans="1:8" ht="12.75" customHeight="1">
      <c r="A488" s="2" t="s">
        <v>7466</v>
      </c>
      <c r="B488" s="2" t="s">
        <v>7467</v>
      </c>
      <c r="C488" s="2"/>
      <c r="D488" s="2"/>
      <c r="E488" s="2"/>
      <c r="F488" s="2"/>
      <c r="G488" s="2"/>
      <c r="H488" s="2" t="s">
        <v>6664</v>
      </c>
    </row>
    <row r="489" spans="1:8" ht="12.75" customHeight="1">
      <c r="A489" s="2" t="s">
        <v>7468</v>
      </c>
      <c r="B489" s="2" t="s">
        <v>7469</v>
      </c>
      <c r="C489" s="2"/>
      <c r="D489" s="2"/>
      <c r="E489" s="2"/>
      <c r="F489" s="2"/>
      <c r="G489" s="2"/>
      <c r="H489" s="2" t="s">
        <v>6664</v>
      </c>
    </row>
    <row r="490" spans="1:8" ht="12.75" customHeight="1">
      <c r="A490" s="2" t="s">
        <v>7470</v>
      </c>
      <c r="B490" s="2" t="s">
        <v>7471</v>
      </c>
      <c r="C490" s="2"/>
      <c r="D490" s="2"/>
      <c r="E490" s="2"/>
      <c r="F490" s="2"/>
      <c r="G490" s="2"/>
      <c r="H490" s="2" t="s">
        <v>6664</v>
      </c>
    </row>
    <row r="491" spans="1:8" ht="12.75" customHeight="1">
      <c r="A491" s="2" t="s">
        <v>7472</v>
      </c>
      <c r="B491" s="2" t="s">
        <v>7473</v>
      </c>
      <c r="C491" s="2"/>
      <c r="D491" s="2"/>
      <c r="E491" s="2"/>
      <c r="F491" s="2"/>
      <c r="G491" s="2"/>
      <c r="H491" s="2" t="s">
        <v>6664</v>
      </c>
    </row>
    <row r="492" spans="1:8" ht="12.75" customHeight="1">
      <c r="A492" s="2" t="s">
        <v>7474</v>
      </c>
      <c r="B492" s="2" t="s">
        <v>7475</v>
      </c>
      <c r="C492" s="2"/>
      <c r="D492" s="2"/>
      <c r="E492" s="2"/>
      <c r="F492" s="2"/>
      <c r="G492" s="2"/>
      <c r="H492" s="2" t="s">
        <v>6664</v>
      </c>
    </row>
    <row r="493" spans="1:8" ht="12.75" customHeight="1">
      <c r="A493" s="2" t="s">
        <v>7476</v>
      </c>
      <c r="B493" s="2" t="s">
        <v>7477</v>
      </c>
      <c r="C493" s="2"/>
      <c r="D493" s="2"/>
      <c r="E493" s="2"/>
      <c r="F493" s="2"/>
      <c r="G493" s="2"/>
      <c r="H493" s="2" t="s">
        <v>6664</v>
      </c>
    </row>
    <row r="494" spans="1:8" ht="12.75" customHeight="1">
      <c r="A494" s="2" t="s">
        <v>7478</v>
      </c>
      <c r="B494" s="2" t="s">
        <v>7479</v>
      </c>
      <c r="C494" s="2"/>
      <c r="D494" s="2"/>
      <c r="E494" s="2"/>
      <c r="F494" s="2"/>
      <c r="G494" s="2"/>
      <c r="H494" s="2" t="s">
        <v>6664</v>
      </c>
    </row>
    <row r="495" spans="1:8" ht="12.75" customHeight="1">
      <c r="A495" s="2" t="s">
        <v>5053</v>
      </c>
      <c r="B495" s="2" t="s">
        <v>254</v>
      </c>
      <c r="C495" s="2"/>
      <c r="D495" s="2"/>
      <c r="E495" s="2"/>
      <c r="F495" s="2"/>
      <c r="G495" s="2"/>
      <c r="H495" s="2"/>
    </row>
    <row r="496" spans="1:8" ht="12.75" customHeight="1">
      <c r="A496" s="2" t="s">
        <v>7480</v>
      </c>
      <c r="B496" s="2" t="s">
        <v>7481</v>
      </c>
      <c r="C496" s="2"/>
      <c r="D496" s="2" t="s">
        <v>6663</v>
      </c>
      <c r="E496" s="2"/>
      <c r="F496" s="2"/>
      <c r="G496" s="2"/>
      <c r="H496" s="2"/>
    </row>
    <row r="497" spans="1:5" ht="12.75" customHeight="1">
      <c r="A497" s="2" t="s">
        <v>7482</v>
      </c>
      <c r="B497" s="2" t="s">
        <v>7483</v>
      </c>
      <c r="C497" s="2"/>
      <c r="D497" s="2" t="s">
        <v>6930</v>
      </c>
    </row>
    <row r="498" spans="1:5" ht="12.75" customHeight="1">
      <c r="A498" s="2" t="s">
        <v>7484</v>
      </c>
      <c r="B498" s="2" t="s">
        <v>7485</v>
      </c>
      <c r="C498" s="2"/>
      <c r="D498" s="2"/>
    </row>
    <row r="499" spans="1:5" ht="12.75" customHeight="1">
      <c r="A499" s="2" t="s">
        <v>7486</v>
      </c>
      <c r="B499" s="2" t="s">
        <v>3306</v>
      </c>
      <c r="C499" s="2"/>
      <c r="D499" s="2" t="s">
        <v>6740</v>
      </c>
    </row>
    <row r="500" spans="1:5" ht="12.75" customHeight="1">
      <c r="A500" s="2" t="s">
        <v>7487</v>
      </c>
      <c r="B500" s="2" t="s">
        <v>7488</v>
      </c>
      <c r="C500" s="2"/>
      <c r="D500" s="2" t="s">
        <v>6663</v>
      </c>
      <c r="E500" s="91">
        <v>42880</v>
      </c>
    </row>
    <row r="501" spans="1:5" ht="12.75" customHeight="1">
      <c r="A501" s="2" t="s">
        <v>7489</v>
      </c>
      <c r="B501" s="2" t="s">
        <v>5345</v>
      </c>
      <c r="C501" s="2"/>
      <c r="D501" s="2"/>
    </row>
    <row r="502" spans="1:5" ht="12.75" customHeight="1">
      <c r="A502" s="2" t="s">
        <v>7490</v>
      </c>
      <c r="B502" s="2" t="s">
        <v>7491</v>
      </c>
      <c r="C502" s="2"/>
      <c r="D502" s="2" t="s">
        <v>6930</v>
      </c>
    </row>
    <row r="503" spans="1:5" ht="12.75" customHeight="1">
      <c r="A503" s="2" t="s">
        <v>7492</v>
      </c>
      <c r="B503" s="2" t="s">
        <v>7493</v>
      </c>
      <c r="C503" s="2"/>
      <c r="D503" s="2" t="s">
        <v>6930</v>
      </c>
    </row>
    <row r="504" spans="1:5" ht="12.75" customHeight="1">
      <c r="A504" s="2" t="s">
        <v>7494</v>
      </c>
      <c r="B504" s="2" t="s">
        <v>7495</v>
      </c>
      <c r="C504" s="2"/>
      <c r="D504" s="2" t="s">
        <v>6663</v>
      </c>
    </row>
    <row r="505" spans="1:5" ht="12.75" customHeight="1">
      <c r="A505" s="2" t="s">
        <v>7496</v>
      </c>
      <c r="B505" s="2" t="s">
        <v>7497</v>
      </c>
      <c r="C505" s="2"/>
      <c r="D505" s="2" t="s">
        <v>6740</v>
      </c>
    </row>
    <row r="506" spans="1:5" ht="12.75" customHeight="1">
      <c r="A506" s="2" t="s">
        <v>7498</v>
      </c>
      <c r="B506" s="2" t="s">
        <v>7499</v>
      </c>
      <c r="C506" s="2"/>
      <c r="D506" s="2" t="s">
        <v>6930</v>
      </c>
    </row>
    <row r="507" spans="1:5" ht="12.75" customHeight="1">
      <c r="A507" s="2" t="s">
        <v>7500</v>
      </c>
      <c r="B507" s="2" t="s">
        <v>7501</v>
      </c>
      <c r="C507" s="2"/>
      <c r="D507" s="2" t="s">
        <v>6663</v>
      </c>
    </row>
    <row r="508" spans="1:5" ht="12.75" customHeight="1">
      <c r="A508" s="2" t="s">
        <v>7502</v>
      </c>
      <c r="B508" s="2" t="s">
        <v>7503</v>
      </c>
      <c r="C508" s="2"/>
      <c r="D508" s="2" t="s">
        <v>6663</v>
      </c>
    </row>
    <row r="509" spans="1:5" ht="12.75" customHeight="1">
      <c r="A509" s="2" t="s">
        <v>7504</v>
      </c>
      <c r="B509" s="2" t="s">
        <v>7505</v>
      </c>
      <c r="C509" s="2"/>
      <c r="D509" s="2" t="s">
        <v>6663</v>
      </c>
    </row>
    <row r="510" spans="1:5" ht="12.75" customHeight="1">
      <c r="A510" s="2" t="s">
        <v>7506</v>
      </c>
      <c r="B510" s="2" t="s">
        <v>7507</v>
      </c>
      <c r="C510" s="2"/>
      <c r="D510" s="2" t="s">
        <v>6740</v>
      </c>
    </row>
    <row r="511" spans="1:5" ht="12.75" customHeight="1">
      <c r="A511" s="2" t="s">
        <v>7508</v>
      </c>
      <c r="B511" s="2" t="s">
        <v>7509</v>
      </c>
      <c r="C511" s="2"/>
      <c r="D511" s="2" t="s">
        <v>6663</v>
      </c>
    </row>
    <row r="512" spans="1:5" ht="12.75" customHeight="1">
      <c r="A512" s="2" t="s">
        <v>7510</v>
      </c>
      <c r="B512" s="2" t="s">
        <v>7511</v>
      </c>
      <c r="C512" s="2"/>
      <c r="D512" s="2" t="s">
        <v>6663</v>
      </c>
    </row>
    <row r="513" spans="1:7" ht="12.75" customHeight="1">
      <c r="A513" s="2" t="s">
        <v>7512</v>
      </c>
      <c r="B513" s="2" t="s">
        <v>7513</v>
      </c>
      <c r="C513" s="2"/>
      <c r="D513" s="2" t="s">
        <v>6663</v>
      </c>
      <c r="E513" s="130">
        <v>43532</v>
      </c>
    </row>
    <row r="514" spans="1:7" ht="12.75" customHeight="1">
      <c r="A514" s="2" t="s">
        <v>7514</v>
      </c>
      <c r="B514" s="2" t="s">
        <v>7515</v>
      </c>
      <c r="C514" s="2"/>
      <c r="D514" s="2" t="s">
        <v>6663</v>
      </c>
      <c r="E514" s="151">
        <v>43623</v>
      </c>
      <c r="F514"/>
      <c r="G514"/>
    </row>
    <row r="515" spans="1:7" ht="12.75" customHeight="1">
      <c r="A515" s="2" t="s">
        <v>7516</v>
      </c>
      <c r="B515" s="2" t="s">
        <v>7517</v>
      </c>
      <c r="C515" s="2"/>
      <c r="D515" s="2" t="s">
        <v>6663</v>
      </c>
      <c r="E515" s="130">
        <v>43622</v>
      </c>
      <c r="F515" s="138"/>
      <c r="G515" s="81"/>
    </row>
    <row r="516" spans="1:7" ht="12.75" customHeight="1">
      <c r="A516" s="2" t="s">
        <v>7518</v>
      </c>
      <c r="B516" s="2" t="s">
        <v>7192</v>
      </c>
      <c r="C516" s="2"/>
      <c r="D516" s="2" t="s">
        <v>6663</v>
      </c>
    </row>
    <row r="517" spans="1:7" ht="12.75" customHeight="1">
      <c r="A517" s="2" t="s">
        <v>7519</v>
      </c>
      <c r="B517" s="2" t="s">
        <v>7520</v>
      </c>
      <c r="C517" s="2"/>
      <c r="D517" s="2" t="s">
        <v>7521</v>
      </c>
    </row>
    <row r="518" spans="1:7" ht="12.75" customHeight="1">
      <c r="A518" s="2" t="s">
        <v>7522</v>
      </c>
      <c r="B518" s="2" t="s">
        <v>7523</v>
      </c>
      <c r="C518" s="2"/>
      <c r="D518" s="2" t="s">
        <v>6663</v>
      </c>
    </row>
    <row r="519" spans="1:7" ht="12.75" customHeight="1">
      <c r="A519" s="2" t="s">
        <v>7524</v>
      </c>
      <c r="B519" s="2" t="s">
        <v>7525</v>
      </c>
      <c r="C519" s="2"/>
      <c r="D519" s="2" t="s">
        <v>6663</v>
      </c>
      <c r="E519" s="140">
        <v>43699</v>
      </c>
      <c r="F519"/>
      <c r="G519"/>
    </row>
    <row r="520" spans="1:7" ht="12.75" customHeight="1">
      <c r="A520" s="2" t="s">
        <v>7526</v>
      </c>
      <c r="B520" s="2" t="s">
        <v>7527</v>
      </c>
      <c r="C520" s="2"/>
      <c r="D520" s="2" t="s">
        <v>6663</v>
      </c>
    </row>
    <row r="521" spans="1:7" ht="12.75" customHeight="1">
      <c r="A521" s="2" t="s">
        <v>7528</v>
      </c>
      <c r="B521" s="2" t="s">
        <v>7529</v>
      </c>
      <c r="C521" s="2"/>
      <c r="D521" s="2" t="s">
        <v>6663</v>
      </c>
    </row>
    <row r="522" spans="1:7" ht="12.75" customHeight="1">
      <c r="A522" s="2" t="s">
        <v>7530</v>
      </c>
      <c r="B522" s="2" t="s">
        <v>7531</v>
      </c>
      <c r="C522" s="2"/>
      <c r="D522" s="2" t="s">
        <v>6663</v>
      </c>
    </row>
    <row r="523" spans="1:7" ht="12.75" customHeight="1">
      <c r="A523" s="2" t="s">
        <v>7532</v>
      </c>
      <c r="B523" s="2" t="s">
        <v>7533</v>
      </c>
      <c r="C523" s="2"/>
      <c r="D523" s="2" t="s">
        <v>6663</v>
      </c>
    </row>
    <row r="524" spans="1:7" ht="12.75" customHeight="1">
      <c r="A524" s="2" t="s">
        <v>7534</v>
      </c>
      <c r="B524" s="2" t="s">
        <v>7535</v>
      </c>
      <c r="C524" s="2"/>
      <c r="D524" s="2" t="s">
        <v>6663</v>
      </c>
    </row>
    <row r="525" spans="1:7" ht="12.75" customHeight="1">
      <c r="A525" s="2" t="s">
        <v>7536</v>
      </c>
      <c r="B525" s="2" t="s">
        <v>7537</v>
      </c>
      <c r="C525" s="2"/>
      <c r="D525" s="2" t="s">
        <v>6663</v>
      </c>
    </row>
    <row r="526" spans="1:7" ht="12.75" customHeight="1">
      <c r="A526" s="2" t="s">
        <v>7538</v>
      </c>
      <c r="B526" s="2" t="s">
        <v>7539</v>
      </c>
      <c r="C526" s="2"/>
      <c r="D526" s="2" t="s">
        <v>6663</v>
      </c>
    </row>
    <row r="527" spans="1:7" ht="12.75" customHeight="1">
      <c r="A527" s="2" t="s">
        <v>7540</v>
      </c>
      <c r="B527" s="2" t="s">
        <v>7541</v>
      </c>
      <c r="C527" s="2"/>
      <c r="D527" s="2" t="s">
        <v>6930</v>
      </c>
    </row>
    <row r="528" spans="1:7" ht="12.75" customHeight="1">
      <c r="A528" s="2" t="s">
        <v>7542</v>
      </c>
      <c r="B528" s="2" t="s">
        <v>7543</v>
      </c>
      <c r="C528" s="2"/>
      <c r="D528" s="2" t="s">
        <v>6663</v>
      </c>
    </row>
    <row r="529" spans="1:4" ht="12.75" customHeight="1">
      <c r="A529" s="2" t="s">
        <v>7544</v>
      </c>
      <c r="B529" s="2" t="s">
        <v>7545</v>
      </c>
      <c r="C529" s="2"/>
      <c r="D529" s="2" t="s">
        <v>6663</v>
      </c>
    </row>
    <row r="530" spans="1:4" ht="12.75" customHeight="1">
      <c r="A530" s="2" t="s">
        <v>7546</v>
      </c>
      <c r="B530" s="2" t="s">
        <v>7547</v>
      </c>
      <c r="C530" s="2"/>
      <c r="D530" s="2" t="s">
        <v>6663</v>
      </c>
    </row>
    <row r="531" spans="1:4" ht="12.75" customHeight="1">
      <c r="A531" s="2" t="s">
        <v>7548</v>
      </c>
      <c r="B531" s="2" t="s">
        <v>7549</v>
      </c>
      <c r="C531" s="2"/>
      <c r="D531" s="2" t="s">
        <v>6663</v>
      </c>
    </row>
    <row r="532" spans="1:4" ht="12.75" customHeight="1">
      <c r="A532" s="2" t="s">
        <v>7550</v>
      </c>
      <c r="B532" s="2" t="s">
        <v>7551</v>
      </c>
      <c r="C532" s="2"/>
      <c r="D532" s="2" t="s">
        <v>6663</v>
      </c>
    </row>
    <row r="533" spans="1:4" ht="12.75" customHeight="1">
      <c r="A533" s="2" t="s">
        <v>7552</v>
      </c>
      <c r="B533" s="2" t="s">
        <v>7553</v>
      </c>
      <c r="C533" s="2"/>
      <c r="D533" s="2" t="s">
        <v>6663</v>
      </c>
    </row>
    <row r="534" spans="1:4" ht="12.75" customHeight="1">
      <c r="A534" s="2" t="s">
        <v>7554</v>
      </c>
      <c r="B534" s="2" t="s">
        <v>7555</v>
      </c>
      <c r="C534" s="2"/>
      <c r="D534" s="2" t="s">
        <v>6719</v>
      </c>
    </row>
    <row r="535" spans="1:4" ht="12.75" customHeight="1">
      <c r="A535" s="2" t="s">
        <v>7556</v>
      </c>
      <c r="B535" s="2" t="s">
        <v>7557</v>
      </c>
      <c r="C535" s="2"/>
      <c r="D535" s="2" t="s">
        <v>6663</v>
      </c>
    </row>
    <row r="536" spans="1:4" ht="12.75" customHeight="1">
      <c r="A536" s="2" t="s">
        <v>7558</v>
      </c>
      <c r="B536" s="2" t="s">
        <v>7559</v>
      </c>
      <c r="C536" s="2"/>
      <c r="D536" s="2" t="s">
        <v>6663</v>
      </c>
    </row>
    <row r="537" spans="1:4" ht="12.75" customHeight="1">
      <c r="A537" s="2" t="s">
        <v>7560</v>
      </c>
      <c r="B537" s="2" t="s">
        <v>7561</v>
      </c>
      <c r="C537" s="2"/>
      <c r="D537" s="2" t="s">
        <v>6663</v>
      </c>
    </row>
    <row r="538" spans="1:4" ht="12.75" customHeight="1">
      <c r="A538" s="2" t="s">
        <v>7562</v>
      </c>
      <c r="B538" s="2" t="s">
        <v>7563</v>
      </c>
      <c r="C538" s="2"/>
      <c r="D538" s="2" t="s">
        <v>6930</v>
      </c>
    </row>
    <row r="539" spans="1:4" ht="12.75" customHeight="1">
      <c r="A539" s="2" t="s">
        <v>27570</v>
      </c>
      <c r="B539" s="2" t="s">
        <v>27571</v>
      </c>
      <c r="C539" s="2"/>
      <c r="D539" s="2" t="s">
        <v>6930</v>
      </c>
    </row>
    <row r="540" spans="1:4" ht="12.75" customHeight="1">
      <c r="A540" s="2" t="s">
        <v>27606</v>
      </c>
      <c r="B540" s="2" t="s">
        <v>27607</v>
      </c>
      <c r="C540" s="2"/>
      <c r="D540" s="2" t="s">
        <v>6663</v>
      </c>
    </row>
    <row r="541" spans="1:4" ht="12.75" customHeight="1">
      <c r="A541" s="2" t="s">
        <v>27608</v>
      </c>
      <c r="B541" s="2" t="s">
        <v>27609</v>
      </c>
      <c r="C541" s="2"/>
      <c r="D541" s="2" t="s">
        <v>6930</v>
      </c>
    </row>
    <row r="542" spans="1:4" ht="12.75" customHeight="1">
      <c r="A542" s="2" t="s">
        <v>27729</v>
      </c>
      <c r="B542" s="2" t="s">
        <v>27730</v>
      </c>
      <c r="C542" s="2"/>
      <c r="D542" s="2" t="s">
        <v>6663</v>
      </c>
    </row>
    <row r="543" spans="1:4" ht="12.75" customHeight="1">
      <c r="A543" s="2" t="s">
        <v>27731</v>
      </c>
      <c r="B543" s="2" t="s">
        <v>7525</v>
      </c>
      <c r="C543" s="2"/>
      <c r="D543" s="2" t="s">
        <v>6663</v>
      </c>
    </row>
    <row r="544" spans="1:4" ht="12.75" customHeight="1">
      <c r="A544" s="2" t="s">
        <v>27950</v>
      </c>
      <c r="B544" s="2" t="s">
        <v>27951</v>
      </c>
      <c r="C544" s="2"/>
      <c r="D544" s="2" t="s">
        <v>6663</v>
      </c>
    </row>
    <row r="545" spans="1:5" ht="12.75" customHeight="1">
      <c r="A545" s="2" t="s">
        <v>27968</v>
      </c>
      <c r="B545" s="2" t="s">
        <v>27969</v>
      </c>
      <c r="C545" s="2"/>
      <c r="D545" s="2" t="s">
        <v>6663</v>
      </c>
    </row>
    <row r="546" spans="1:5" ht="12.75" customHeight="1">
      <c r="A546" s="2" t="s">
        <v>28368</v>
      </c>
      <c r="B546" s="2" t="s">
        <v>28369</v>
      </c>
      <c r="C546" s="2"/>
      <c r="D546" s="2" t="s">
        <v>6663</v>
      </c>
    </row>
    <row r="547" spans="1:5" ht="12.75" customHeight="1">
      <c r="A547" s="2" t="s">
        <v>28386</v>
      </c>
      <c r="B547" s="2" t="s">
        <v>28387</v>
      </c>
      <c r="C547" s="2"/>
      <c r="D547" s="2" t="s">
        <v>6663</v>
      </c>
      <c r="E547" s="4">
        <v>44978</v>
      </c>
    </row>
    <row r="548" spans="1:5" ht="12.75" customHeight="1">
      <c r="A548" s="2" t="s">
        <v>28611</v>
      </c>
      <c r="B548" s="2" t="s">
        <v>28612</v>
      </c>
      <c r="C548" s="2"/>
      <c r="D548" s="2" t="s">
        <v>6663</v>
      </c>
    </row>
    <row r="549" spans="1:5" ht="12.75" customHeight="1">
      <c r="A549" s="2" t="s">
        <v>31158</v>
      </c>
      <c r="B549" s="2" t="s">
        <v>31159</v>
      </c>
      <c r="C549" s="2"/>
      <c r="D549" s="2" t="s">
        <v>6663</v>
      </c>
    </row>
    <row r="550" spans="1:5" ht="12.75" customHeight="1">
      <c r="A550" s="2" t="s">
        <v>31313</v>
      </c>
      <c r="B550" s="2" t="s">
        <v>31314</v>
      </c>
      <c r="C550" s="2"/>
      <c r="D550" s="2" t="s">
        <v>6095</v>
      </c>
    </row>
    <row r="551" spans="1:5" ht="12.75" customHeight="1">
      <c r="A551" s="2" t="s">
        <v>31742</v>
      </c>
      <c r="B551" s="2" t="s">
        <v>31743</v>
      </c>
      <c r="C551" s="2"/>
      <c r="D551" s="2" t="s">
        <v>6663</v>
      </c>
    </row>
    <row r="552" spans="1:5" ht="12.75" customHeight="1">
      <c r="A552" s="2" t="s">
        <v>31744</v>
      </c>
      <c r="B552" s="2" t="s">
        <v>31745</v>
      </c>
      <c r="C552" s="2"/>
      <c r="D552" s="2" t="s">
        <v>6930</v>
      </c>
    </row>
    <row r="553" spans="1:5" ht="12.75" customHeight="1">
      <c r="A553" s="2" t="s">
        <v>31823</v>
      </c>
      <c r="B553" s="2" t="s">
        <v>31824</v>
      </c>
      <c r="C553" s="2"/>
      <c r="D553" s="2" t="s">
        <v>6930</v>
      </c>
    </row>
    <row r="554" spans="1:5" ht="12.75" customHeight="1">
      <c r="A554" s="2" t="s">
        <v>32040</v>
      </c>
      <c r="B554" s="2" t="s">
        <v>7033</v>
      </c>
      <c r="C554" s="2" t="s">
        <v>32042</v>
      </c>
      <c r="D554" s="2" t="s">
        <v>6095</v>
      </c>
    </row>
    <row r="555" spans="1:5" ht="12.75" customHeight="1">
      <c r="A555" s="2" t="s">
        <v>32041</v>
      </c>
      <c r="B555" s="2" t="s">
        <v>6697</v>
      </c>
      <c r="C555" s="2" t="s">
        <v>32042</v>
      </c>
      <c r="D555" s="2" t="s">
        <v>6095</v>
      </c>
    </row>
    <row r="556" spans="1:5" ht="12.75" customHeight="1">
      <c r="A556" s="2" t="s">
        <v>32044</v>
      </c>
      <c r="B556" s="2" t="s">
        <v>32045</v>
      </c>
      <c r="C556" s="2" t="s">
        <v>32042</v>
      </c>
      <c r="D556" s="2" t="s">
        <v>6095</v>
      </c>
    </row>
    <row r="557" spans="1:5" ht="12.75" customHeight="1">
      <c r="A557" s="2" t="s">
        <v>32043</v>
      </c>
      <c r="B557" s="2" t="s">
        <v>405</v>
      </c>
      <c r="C557" s="2" t="s">
        <v>32042</v>
      </c>
      <c r="D557" s="2" t="s">
        <v>6095</v>
      </c>
    </row>
    <row r="558" spans="1:5" ht="12.75" customHeight="1">
      <c r="A558" s="2" t="s">
        <v>32104</v>
      </c>
      <c r="B558" s="2" t="s">
        <v>32105</v>
      </c>
      <c r="C558" s="2"/>
      <c r="D558" s="2" t="s">
        <v>6663</v>
      </c>
    </row>
    <row r="559" spans="1:5" ht="12.75" customHeight="1">
      <c r="A559" s="2" t="s">
        <v>32323</v>
      </c>
      <c r="B559" s="2" t="s">
        <v>32324</v>
      </c>
      <c r="C559" s="2"/>
      <c r="D559" s="2" t="s">
        <v>6663</v>
      </c>
    </row>
    <row r="560" spans="1:5" ht="12.75" customHeight="1">
      <c r="A560" s="2" t="s">
        <v>32378</v>
      </c>
      <c r="B560" s="2" t="s">
        <v>32379</v>
      </c>
      <c r="C560" s="2"/>
      <c r="D560" s="2" t="s">
        <v>6663</v>
      </c>
    </row>
  </sheetData>
  <autoFilter ref="A1:H560" xr:uid="{00000000-0001-0000-0700-000000000000}"/>
  <sortState xmlns:xlrd2="http://schemas.microsoft.com/office/spreadsheetml/2017/richdata2" ref="A118:D234">
    <sortCondition ref="B118:B234"/>
  </sortState>
  <phoneticPr fontId="28" type="noConversion"/>
  <conditionalFormatting sqref="A1:A558">
    <cfRule type="duplicateValues" dxfId="3" priority="6"/>
  </conditionalFormatting>
  <conditionalFormatting sqref="A559:D559">
    <cfRule type="duplicateValues" dxfId="2" priority="2"/>
  </conditionalFormatting>
  <conditionalFormatting sqref="A560:D560">
    <cfRule type="duplicateValues" dxfId="1" priority="1"/>
  </conditionalFormatting>
  <pageMargins left="0.75" right="0.75" top="1" bottom="1" header="0.5" footer="0.5"/>
  <pageSetup orientation="portrait" r:id="rId1"/>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dimension ref="A1:M6614"/>
  <sheetViews>
    <sheetView showGridLines="0" zoomScaleNormal="100" workbookViewId="0">
      <pane xSplit="2" ySplit="1" topLeftCell="C2" activePane="bottomRight" state="frozen"/>
      <selection pane="topRight" activeCell="C9" sqref="C9"/>
      <selection pane="bottomLeft" activeCell="C9" sqref="C9"/>
      <selection pane="bottomRight"/>
    </sheetView>
  </sheetViews>
  <sheetFormatPr defaultColWidth="9.140625" defaultRowHeight="12.75"/>
  <cols>
    <col min="1" max="1" width="10.7109375" style="4" customWidth="1"/>
    <col min="2" max="2" width="20.7109375" style="4" customWidth="1"/>
    <col min="3" max="3" width="8.140625" style="4" customWidth="1"/>
    <col min="4" max="4" width="25.7109375" style="4" customWidth="1"/>
    <col min="5" max="5" width="13.28515625" style="4" bestFit="1" customWidth="1"/>
    <col min="6" max="6" width="13.140625" style="4" bestFit="1" customWidth="1"/>
    <col min="7" max="8" width="11.42578125" style="4" bestFit="1" customWidth="1"/>
    <col min="9" max="9" width="17.85546875" style="4" customWidth="1"/>
    <col min="10" max="16384" width="9.140625" style="4"/>
  </cols>
  <sheetData>
    <row r="1" spans="1:9" s="13" customFormat="1" ht="30.75" customHeight="1">
      <c r="A1" s="1" t="s">
        <v>6428</v>
      </c>
      <c r="B1" s="1" t="s">
        <v>6429</v>
      </c>
      <c r="C1" s="1" t="s">
        <v>7564</v>
      </c>
      <c r="D1" s="1" t="s">
        <v>7565</v>
      </c>
      <c r="E1" s="1" t="s">
        <v>7566</v>
      </c>
      <c r="F1" s="1" t="s">
        <v>7567</v>
      </c>
      <c r="G1" s="1" t="s">
        <v>7568</v>
      </c>
      <c r="H1" s="1" t="s">
        <v>7569</v>
      </c>
      <c r="I1" s="1" t="s">
        <v>6430</v>
      </c>
    </row>
    <row r="2" spans="1:9" ht="12.75" customHeight="1">
      <c r="A2" s="121" t="s">
        <v>7508</v>
      </c>
      <c r="B2" s="121" t="str">
        <f t="shared" ref="B2:B65" si="0">VLOOKUP(A2,CountryRegion,2,FALSE)</f>
        <v>U.S., Europe and Asia EX AU &amp; NZ</v>
      </c>
      <c r="C2" s="2" t="s">
        <v>810</v>
      </c>
      <c r="D2" s="2" t="str">
        <f t="shared" ref="D2:D65" si="1">VLOOKUP(C2&amp;"-",CountryRegion,2,FALSE)</f>
        <v>United States</v>
      </c>
      <c r="E2" s="3">
        <v>32689</v>
      </c>
      <c r="F2" s="3">
        <v>32692</v>
      </c>
      <c r="G2" s="3"/>
      <c r="H2" s="3" t="s">
        <v>7570</v>
      </c>
      <c r="I2" s="2" t="s">
        <v>6663</v>
      </c>
    </row>
    <row r="3" spans="1:9" ht="12.75" customHeight="1">
      <c r="A3" s="121" t="s">
        <v>7508</v>
      </c>
      <c r="B3" s="121" t="str">
        <f t="shared" si="0"/>
        <v>U.S., Europe and Asia EX AU &amp; NZ</v>
      </c>
      <c r="C3" s="121" t="s">
        <v>7571</v>
      </c>
      <c r="D3" s="2" t="str">
        <f t="shared" si="1"/>
        <v>Hong Kong</v>
      </c>
      <c r="E3" s="122">
        <v>34698</v>
      </c>
      <c r="F3" s="122">
        <v>34701</v>
      </c>
      <c r="G3" s="121"/>
      <c r="H3" s="121"/>
      <c r="I3" s="121" t="s">
        <v>6663</v>
      </c>
    </row>
    <row r="4" spans="1:9" ht="12.75" customHeight="1">
      <c r="A4" s="121" t="s">
        <v>7508</v>
      </c>
      <c r="B4" s="121" t="str">
        <f t="shared" si="0"/>
        <v>U.S., Europe and Asia EX AU &amp; NZ</v>
      </c>
      <c r="C4" s="121" t="s">
        <v>7572</v>
      </c>
      <c r="D4" s="2" t="str">
        <f t="shared" si="1"/>
        <v>Japan</v>
      </c>
      <c r="E4" s="122">
        <v>34698</v>
      </c>
      <c r="F4" s="122">
        <v>34701</v>
      </c>
      <c r="G4" s="121"/>
      <c r="H4" s="121"/>
      <c r="I4" s="121" t="s">
        <v>6663</v>
      </c>
    </row>
    <row r="5" spans="1:9" ht="12.75" customHeight="1">
      <c r="A5" s="121" t="s">
        <v>7508</v>
      </c>
      <c r="B5" s="121" t="str">
        <f t="shared" si="0"/>
        <v>U.S., Europe and Asia EX AU &amp; NZ</v>
      </c>
      <c r="C5" s="121" t="s">
        <v>7573</v>
      </c>
      <c r="D5" s="2" t="str">
        <f t="shared" si="1"/>
        <v>Malaysia</v>
      </c>
      <c r="E5" s="122">
        <v>34698</v>
      </c>
      <c r="F5" s="122">
        <v>34701</v>
      </c>
      <c r="G5" s="121"/>
      <c r="H5" s="121"/>
      <c r="I5" s="121" t="s">
        <v>6663</v>
      </c>
    </row>
    <row r="6" spans="1:9" ht="12.75" customHeight="1">
      <c r="A6" s="121" t="s">
        <v>7508</v>
      </c>
      <c r="B6" s="121" t="str">
        <f t="shared" si="0"/>
        <v>U.S., Europe and Asia EX AU &amp; NZ</v>
      </c>
      <c r="C6" s="121" t="s">
        <v>6013</v>
      </c>
      <c r="D6" s="2" t="str">
        <f t="shared" si="1"/>
        <v>Korea</v>
      </c>
      <c r="E6" s="122">
        <v>34698</v>
      </c>
      <c r="F6" s="122">
        <v>34701</v>
      </c>
      <c r="G6" s="121"/>
      <c r="H6" s="121"/>
      <c r="I6" s="121" t="s">
        <v>6663</v>
      </c>
    </row>
    <row r="7" spans="1:9" ht="12.75" customHeight="1">
      <c r="A7" s="121" t="s">
        <v>7508</v>
      </c>
      <c r="B7" s="121" t="str">
        <f t="shared" si="0"/>
        <v>U.S., Europe and Asia EX AU &amp; NZ</v>
      </c>
      <c r="C7" s="121" t="s">
        <v>7574</v>
      </c>
      <c r="D7" s="2" t="str">
        <f t="shared" si="1"/>
        <v>Singapore</v>
      </c>
      <c r="E7" s="122">
        <v>34698</v>
      </c>
      <c r="F7" s="122">
        <v>34701</v>
      </c>
      <c r="G7" s="121"/>
      <c r="H7" s="121"/>
      <c r="I7" s="121" t="s">
        <v>6663</v>
      </c>
    </row>
    <row r="8" spans="1:9" ht="12.75" customHeight="1">
      <c r="A8" s="121" t="s">
        <v>7508</v>
      </c>
      <c r="B8" s="121" t="str">
        <f t="shared" si="0"/>
        <v>U.S., Europe and Asia EX AU &amp; NZ</v>
      </c>
      <c r="C8" s="121" t="s">
        <v>7575</v>
      </c>
      <c r="D8" s="2" t="str">
        <f t="shared" si="1"/>
        <v>Austria</v>
      </c>
      <c r="E8" s="122">
        <v>32689</v>
      </c>
      <c r="F8" s="122">
        <v>32692</v>
      </c>
      <c r="G8" s="121"/>
      <c r="H8" s="121"/>
      <c r="I8" s="121" t="s">
        <v>6663</v>
      </c>
    </row>
    <row r="9" spans="1:9" ht="12.75" customHeight="1">
      <c r="A9" s="121" t="s">
        <v>7508</v>
      </c>
      <c r="B9" s="121" t="str">
        <f t="shared" si="0"/>
        <v>U.S., Europe and Asia EX AU &amp; NZ</v>
      </c>
      <c r="C9" s="121" t="s">
        <v>7576</v>
      </c>
      <c r="D9" s="2" t="str">
        <f t="shared" si="1"/>
        <v>Belgium</v>
      </c>
      <c r="E9" s="122">
        <v>32689</v>
      </c>
      <c r="F9" s="122">
        <v>32692</v>
      </c>
      <c r="G9" s="121"/>
      <c r="H9" s="121"/>
      <c r="I9" s="121" t="s">
        <v>6663</v>
      </c>
    </row>
    <row r="10" spans="1:9" ht="12.75" customHeight="1">
      <c r="A10" s="121" t="s">
        <v>7508</v>
      </c>
      <c r="B10" s="121" t="str">
        <f t="shared" si="0"/>
        <v>U.S., Europe and Asia EX AU &amp; NZ</v>
      </c>
      <c r="C10" s="121" t="s">
        <v>7577</v>
      </c>
      <c r="D10" s="2" t="str">
        <f t="shared" si="1"/>
        <v>Denmark</v>
      </c>
      <c r="E10" s="122">
        <v>32689</v>
      </c>
      <c r="F10" s="122">
        <v>32692</v>
      </c>
      <c r="G10" s="121"/>
      <c r="H10" s="121"/>
      <c r="I10" s="121" t="s">
        <v>6663</v>
      </c>
    </row>
    <row r="11" spans="1:9" ht="12.75" customHeight="1">
      <c r="A11" s="121" t="s">
        <v>7508</v>
      </c>
      <c r="B11" s="121" t="str">
        <f t="shared" si="0"/>
        <v>U.S., Europe and Asia EX AU &amp; NZ</v>
      </c>
      <c r="C11" s="121" t="s">
        <v>5810</v>
      </c>
      <c r="D11" s="2" t="str">
        <f t="shared" si="1"/>
        <v>Finland</v>
      </c>
      <c r="E11" s="122">
        <v>32689</v>
      </c>
      <c r="F11" s="122">
        <v>32692</v>
      </c>
      <c r="G11" s="121"/>
      <c r="H11" s="121"/>
      <c r="I11" s="121" t="s">
        <v>6663</v>
      </c>
    </row>
    <row r="12" spans="1:9" ht="12.75" customHeight="1">
      <c r="A12" s="121" t="s">
        <v>7508</v>
      </c>
      <c r="B12" s="121" t="str">
        <f t="shared" si="0"/>
        <v>U.S., Europe and Asia EX AU &amp; NZ</v>
      </c>
      <c r="C12" s="121" t="s">
        <v>7578</v>
      </c>
      <c r="D12" s="2" t="str">
        <f t="shared" si="1"/>
        <v>France</v>
      </c>
      <c r="E12" s="122">
        <v>32689</v>
      </c>
      <c r="F12" s="122">
        <v>32692</v>
      </c>
      <c r="G12" s="121"/>
      <c r="H12" s="121"/>
      <c r="I12" s="121" t="s">
        <v>6663</v>
      </c>
    </row>
    <row r="13" spans="1:9" ht="12.75" customHeight="1">
      <c r="A13" s="121" t="s">
        <v>7508</v>
      </c>
      <c r="B13" s="121" t="str">
        <f t="shared" si="0"/>
        <v>U.S., Europe and Asia EX AU &amp; NZ</v>
      </c>
      <c r="C13" s="121" t="s">
        <v>7579</v>
      </c>
      <c r="D13" s="2" t="str">
        <f t="shared" si="1"/>
        <v>Germany</v>
      </c>
      <c r="E13" s="122">
        <v>32689</v>
      </c>
      <c r="F13" s="122">
        <v>32692</v>
      </c>
      <c r="G13" s="121"/>
      <c r="H13" s="121"/>
      <c r="I13" s="121" t="s">
        <v>6663</v>
      </c>
    </row>
    <row r="14" spans="1:9" ht="12.75" customHeight="1">
      <c r="A14" s="121" t="s">
        <v>7508</v>
      </c>
      <c r="B14" s="121" t="str">
        <f t="shared" si="0"/>
        <v>U.S., Europe and Asia EX AU &amp; NZ</v>
      </c>
      <c r="C14" s="2" t="s">
        <v>7580</v>
      </c>
      <c r="D14" s="2" t="str">
        <f t="shared" si="1"/>
        <v>Greece</v>
      </c>
      <c r="E14" s="5">
        <v>36433</v>
      </c>
      <c r="F14" s="5">
        <v>36434</v>
      </c>
      <c r="G14" s="3">
        <v>41901</v>
      </c>
      <c r="H14" s="3">
        <v>41904</v>
      </c>
      <c r="I14" s="2" t="s">
        <v>6663</v>
      </c>
    </row>
    <row r="15" spans="1:9" ht="12.75" customHeight="1">
      <c r="A15" s="121" t="s">
        <v>7508</v>
      </c>
      <c r="B15" s="121" t="str">
        <f t="shared" si="0"/>
        <v>U.S., Europe and Asia EX AU &amp; NZ</v>
      </c>
      <c r="C15" s="2" t="s">
        <v>5572</v>
      </c>
      <c r="D15" s="2" t="str">
        <f t="shared" si="1"/>
        <v>Iceland</v>
      </c>
      <c r="E15" s="5">
        <v>37435</v>
      </c>
      <c r="F15" s="5">
        <v>37438</v>
      </c>
      <c r="G15" s="3">
        <v>39780</v>
      </c>
      <c r="H15" s="3">
        <v>39783</v>
      </c>
      <c r="I15" s="2" t="s">
        <v>6663</v>
      </c>
    </row>
    <row r="16" spans="1:9" ht="12.75" customHeight="1">
      <c r="A16" s="121" t="s">
        <v>7508</v>
      </c>
      <c r="B16" s="121" t="str">
        <f t="shared" si="0"/>
        <v>U.S., Europe and Asia EX AU &amp; NZ</v>
      </c>
      <c r="C16" s="121" t="s">
        <v>6100</v>
      </c>
      <c r="D16" s="2" t="str">
        <f t="shared" si="1"/>
        <v>Ireland</v>
      </c>
      <c r="E16" s="122">
        <v>32689</v>
      </c>
      <c r="F16" s="122">
        <v>32692</v>
      </c>
      <c r="G16" s="121"/>
      <c r="H16" s="121"/>
      <c r="I16" s="121" t="s">
        <v>6663</v>
      </c>
    </row>
    <row r="17" spans="1:9" ht="12.75" customHeight="1">
      <c r="A17" s="121" t="s">
        <v>7508</v>
      </c>
      <c r="B17" s="121" t="str">
        <f t="shared" si="0"/>
        <v>U.S., Europe and Asia EX AU &amp; NZ</v>
      </c>
      <c r="C17" s="121" t="s">
        <v>5614</v>
      </c>
      <c r="D17" s="2" t="str">
        <f t="shared" si="1"/>
        <v>Italy</v>
      </c>
      <c r="E17" s="122">
        <v>32689</v>
      </c>
      <c r="F17" s="122">
        <v>32692</v>
      </c>
      <c r="G17" s="121"/>
      <c r="H17" s="121"/>
      <c r="I17" s="121" t="s">
        <v>6663</v>
      </c>
    </row>
    <row r="18" spans="1:9" ht="12.75" customHeight="1">
      <c r="A18" s="121" t="s">
        <v>7508</v>
      </c>
      <c r="B18" s="121" t="str">
        <f t="shared" si="0"/>
        <v>U.S., Europe and Asia EX AU &amp; NZ</v>
      </c>
      <c r="C18" s="127" t="s">
        <v>7581</v>
      </c>
      <c r="D18" s="2" t="str">
        <f t="shared" si="1"/>
        <v>Luxembourg</v>
      </c>
      <c r="E18" s="122">
        <v>38625</v>
      </c>
      <c r="F18" s="122">
        <v>38628</v>
      </c>
      <c r="G18" s="121"/>
      <c r="H18" s="121"/>
      <c r="I18" s="121" t="s">
        <v>6663</v>
      </c>
    </row>
    <row r="19" spans="1:9" ht="12.75" customHeight="1">
      <c r="A19" s="121" t="s">
        <v>7508</v>
      </c>
      <c r="B19" s="121" t="str">
        <f t="shared" si="0"/>
        <v>U.S., Europe and Asia EX AU &amp; NZ</v>
      </c>
      <c r="C19" s="129" t="s">
        <v>5921</v>
      </c>
      <c r="D19" s="2" t="str">
        <f t="shared" si="1"/>
        <v>Netherlands</v>
      </c>
      <c r="E19" s="122">
        <v>32689</v>
      </c>
      <c r="F19" s="122">
        <v>32692</v>
      </c>
      <c r="G19" s="121"/>
      <c r="H19" s="121"/>
      <c r="I19" s="121" t="s">
        <v>6663</v>
      </c>
    </row>
    <row r="20" spans="1:9" ht="12.75" customHeight="1">
      <c r="A20" s="121" t="s">
        <v>7508</v>
      </c>
      <c r="B20" s="121" t="str">
        <f t="shared" si="0"/>
        <v>U.S., Europe and Asia EX AU &amp; NZ</v>
      </c>
      <c r="C20" s="128" t="s">
        <v>5865</v>
      </c>
      <c r="D20" s="2" t="str">
        <f t="shared" si="1"/>
        <v>Norway</v>
      </c>
      <c r="E20" s="122">
        <v>32689</v>
      </c>
      <c r="F20" s="122">
        <v>32692</v>
      </c>
      <c r="G20" s="121"/>
      <c r="H20" s="121"/>
      <c r="I20" s="121" t="s">
        <v>6663</v>
      </c>
    </row>
    <row r="21" spans="1:9" ht="12.75" customHeight="1">
      <c r="A21" s="121" t="s">
        <v>7508</v>
      </c>
      <c r="B21" s="121" t="str">
        <f t="shared" si="0"/>
        <v>U.S., Europe and Asia EX AU &amp; NZ</v>
      </c>
      <c r="C21" s="121" t="s">
        <v>7582</v>
      </c>
      <c r="D21" s="2" t="str">
        <f t="shared" si="1"/>
        <v>Portugal</v>
      </c>
      <c r="E21" s="122">
        <v>35976</v>
      </c>
      <c r="F21" s="122">
        <v>35977</v>
      </c>
      <c r="G21" s="121"/>
      <c r="H21" s="121"/>
      <c r="I21" s="121" t="s">
        <v>6663</v>
      </c>
    </row>
    <row r="22" spans="1:9" ht="12.75" customHeight="1">
      <c r="A22" s="121" t="s">
        <v>7508</v>
      </c>
      <c r="B22" s="121" t="str">
        <f t="shared" si="0"/>
        <v>U.S., Europe and Asia EX AU &amp; NZ</v>
      </c>
      <c r="C22" s="121" t="s">
        <v>6415</v>
      </c>
      <c r="D22" s="2" t="str">
        <f t="shared" si="1"/>
        <v>Spain</v>
      </c>
      <c r="E22" s="122">
        <v>32689</v>
      </c>
      <c r="F22" s="122">
        <v>32692</v>
      </c>
      <c r="G22" s="121"/>
      <c r="H22" s="121"/>
      <c r="I22" s="121" t="s">
        <v>6663</v>
      </c>
    </row>
    <row r="23" spans="1:9" ht="12.75" customHeight="1">
      <c r="A23" s="121" t="s">
        <v>7508</v>
      </c>
      <c r="B23" s="121" t="str">
        <f t="shared" si="0"/>
        <v>U.S., Europe and Asia EX AU &amp; NZ</v>
      </c>
      <c r="C23" s="121" t="s">
        <v>6227</v>
      </c>
      <c r="D23" s="2" t="str">
        <f t="shared" si="1"/>
        <v>Sweden</v>
      </c>
      <c r="E23" s="122">
        <v>32689</v>
      </c>
      <c r="F23" s="122">
        <v>32692</v>
      </c>
      <c r="G23" s="121"/>
      <c r="H23" s="121"/>
      <c r="I23" s="121" t="s">
        <v>6663</v>
      </c>
    </row>
    <row r="24" spans="1:9" ht="12.75" customHeight="1">
      <c r="A24" s="121" t="s">
        <v>7508</v>
      </c>
      <c r="B24" s="121" t="str">
        <f t="shared" si="0"/>
        <v>U.S., Europe and Asia EX AU &amp; NZ</v>
      </c>
      <c r="C24" s="121" t="s">
        <v>6147</v>
      </c>
      <c r="D24" s="2" t="str">
        <f t="shared" si="1"/>
        <v>Switzerland</v>
      </c>
      <c r="E24" s="122">
        <v>32689</v>
      </c>
      <c r="F24" s="122">
        <v>32692</v>
      </c>
      <c r="G24" s="121"/>
      <c r="H24" s="121"/>
      <c r="I24" s="121" t="s">
        <v>6663</v>
      </c>
    </row>
    <row r="25" spans="1:9" ht="12.75" customHeight="1">
      <c r="A25" s="121" t="s">
        <v>7508</v>
      </c>
      <c r="B25" s="121" t="str">
        <f t="shared" si="0"/>
        <v>U.S., Europe and Asia EX AU &amp; NZ</v>
      </c>
      <c r="C25" s="121" t="s">
        <v>7583</v>
      </c>
      <c r="D25" s="2" t="str">
        <f t="shared" si="1"/>
        <v>United Kingdom</v>
      </c>
      <c r="E25" s="122">
        <v>32689</v>
      </c>
      <c r="F25" s="122">
        <v>32692</v>
      </c>
      <c r="G25" s="121"/>
      <c r="H25" s="121"/>
      <c r="I25" s="121" t="s">
        <v>6663</v>
      </c>
    </row>
    <row r="26" spans="1:9" ht="12.75" customHeight="1">
      <c r="A26" s="121" t="s">
        <v>7508</v>
      </c>
      <c r="B26" s="121" t="str">
        <f t="shared" si="0"/>
        <v>U.S., Europe and Asia EX AU &amp; NZ</v>
      </c>
      <c r="C26" s="2" t="s">
        <v>7584</v>
      </c>
      <c r="D26" s="2" t="str">
        <f t="shared" si="1"/>
        <v>Czech Republic</v>
      </c>
      <c r="E26" s="5">
        <v>37071</v>
      </c>
      <c r="F26" s="5">
        <v>37074</v>
      </c>
      <c r="G26" s="3">
        <v>38168</v>
      </c>
      <c r="H26" s="3">
        <v>38169</v>
      </c>
      <c r="I26" s="2" t="s">
        <v>6663</v>
      </c>
    </row>
    <row r="27" spans="1:9" ht="12.75" customHeight="1">
      <c r="A27" s="121" t="s">
        <v>7508</v>
      </c>
      <c r="B27" s="121" t="str">
        <f t="shared" si="0"/>
        <v>U.S., Europe and Asia EX AU &amp; NZ</v>
      </c>
      <c r="C27" s="2" t="s">
        <v>5567</v>
      </c>
      <c r="D27" s="2" t="str">
        <f t="shared" si="1"/>
        <v>Hungary</v>
      </c>
      <c r="E27" s="5">
        <v>37802</v>
      </c>
      <c r="F27" s="5">
        <v>37803</v>
      </c>
      <c r="G27" s="3">
        <v>38168</v>
      </c>
      <c r="H27" s="3">
        <v>38169</v>
      </c>
      <c r="I27" s="2" t="s">
        <v>6663</v>
      </c>
    </row>
    <row r="28" spans="1:9" ht="12.75" customHeight="1">
      <c r="A28" s="121" t="s">
        <v>7508</v>
      </c>
      <c r="B28" s="121" t="str">
        <f t="shared" si="0"/>
        <v>U.S., Europe and Asia EX AU &amp; NZ</v>
      </c>
      <c r="C28" s="2" t="s">
        <v>7585</v>
      </c>
      <c r="D28" s="2" t="str">
        <f t="shared" si="1"/>
        <v>Poland</v>
      </c>
      <c r="E28" s="3">
        <v>34698</v>
      </c>
      <c r="F28" s="3">
        <v>34701</v>
      </c>
      <c r="G28" s="3"/>
      <c r="H28" s="3" t="s">
        <v>7570</v>
      </c>
      <c r="I28" s="2" t="s">
        <v>6663</v>
      </c>
    </row>
    <row r="29" spans="1:9" ht="12.75" customHeight="1">
      <c r="A29" s="121" t="s">
        <v>7508</v>
      </c>
      <c r="B29" s="121" t="str">
        <f t="shared" si="0"/>
        <v>U.S., Europe and Asia EX AU &amp; NZ</v>
      </c>
      <c r="C29" s="2" t="s">
        <v>7586</v>
      </c>
      <c r="D29" s="2" t="str">
        <f t="shared" si="1"/>
        <v>Russia</v>
      </c>
      <c r="E29" s="3">
        <v>34698</v>
      </c>
      <c r="F29" s="3">
        <v>34701</v>
      </c>
      <c r="G29" s="3">
        <v>44628</v>
      </c>
      <c r="H29" s="3">
        <v>44629</v>
      </c>
      <c r="I29" s="2" t="s">
        <v>6663</v>
      </c>
    </row>
    <row r="30" spans="1:9" ht="12.75" customHeight="1">
      <c r="A30" s="121" t="s">
        <v>7508</v>
      </c>
      <c r="B30" s="121" t="str">
        <f t="shared" si="0"/>
        <v>U.S., Europe and Asia EX AU &amp; NZ</v>
      </c>
      <c r="C30" s="2" t="s">
        <v>7587</v>
      </c>
      <c r="D30" s="2" t="str">
        <f t="shared" si="1"/>
        <v>Turkey</v>
      </c>
      <c r="E30" s="3">
        <v>34698</v>
      </c>
      <c r="F30" s="3">
        <v>34701</v>
      </c>
      <c r="G30" s="3">
        <v>38656</v>
      </c>
      <c r="H30" s="3">
        <v>38657</v>
      </c>
      <c r="I30" s="2" t="s">
        <v>6663</v>
      </c>
    </row>
    <row r="31" spans="1:9" ht="12.75" customHeight="1">
      <c r="A31" s="92" t="s">
        <v>7508</v>
      </c>
      <c r="B31" s="92" t="str">
        <f t="shared" si="0"/>
        <v>U.S., Europe and Asia EX AU &amp; NZ</v>
      </c>
      <c r="C31" s="92" t="s">
        <v>7588</v>
      </c>
      <c r="D31" s="92" t="str">
        <f t="shared" si="1"/>
        <v>China</v>
      </c>
      <c r="E31" s="93">
        <v>34698</v>
      </c>
      <c r="F31" s="93">
        <v>34701</v>
      </c>
      <c r="G31" s="93"/>
      <c r="H31" s="93"/>
      <c r="I31" s="92" t="str">
        <f>IF(ISBLANK(VLOOKUP(A31,CountryRegion,4,FALSE)),"",VLOOKUP(A31,CountryRegion,4,FALSE))</f>
        <v>S&amp;P BMI</v>
      </c>
    </row>
    <row r="32" spans="1:9" ht="12.75" customHeight="1">
      <c r="A32" s="92" t="s">
        <v>7508</v>
      </c>
      <c r="B32" s="92" t="str">
        <f t="shared" si="0"/>
        <v>U.S., Europe and Asia EX AU &amp; NZ</v>
      </c>
      <c r="C32" s="92" t="s">
        <v>5720</v>
      </c>
      <c r="D32" s="92" t="str">
        <f t="shared" si="1"/>
        <v>India</v>
      </c>
      <c r="E32" s="93">
        <v>34698</v>
      </c>
      <c r="F32" s="93">
        <v>34701</v>
      </c>
      <c r="G32" s="93"/>
      <c r="H32" s="93"/>
      <c r="I32" s="92" t="str">
        <f>IF(ISBLANK(VLOOKUP(A32,CountryRegion,4,FALSE)),"",VLOOKUP(A32,CountryRegion,4,FALSE))</f>
        <v>S&amp;P BMI</v>
      </c>
    </row>
    <row r="33" spans="1:9" ht="12.75" customHeight="1">
      <c r="A33" s="92" t="s">
        <v>7508</v>
      </c>
      <c r="B33" s="92" t="str">
        <f t="shared" si="0"/>
        <v>U.S., Europe and Asia EX AU &amp; NZ</v>
      </c>
      <c r="C33" s="92" t="s">
        <v>5700</v>
      </c>
      <c r="D33" s="92" t="str">
        <f t="shared" si="1"/>
        <v>Taiwan</v>
      </c>
      <c r="E33" s="93">
        <v>34698</v>
      </c>
      <c r="F33" s="93">
        <v>34701</v>
      </c>
      <c r="G33" s="93"/>
      <c r="H33" s="93"/>
      <c r="I33" s="92" t="str">
        <f>IF(ISBLANK(VLOOKUP(A33,CountryRegion,4,FALSE)),"",VLOOKUP(A33,CountryRegion,4,FALSE))</f>
        <v>S&amp;P BMI</v>
      </c>
    </row>
    <row r="34" spans="1:9" ht="12.75" customHeight="1">
      <c r="A34" s="98" t="s">
        <v>7498</v>
      </c>
      <c r="B34" s="121" t="str">
        <f t="shared" si="0"/>
        <v>Developed Asia Pacific Ex-Japan</v>
      </c>
      <c r="C34" s="98" t="s">
        <v>7589</v>
      </c>
      <c r="D34" s="2" t="str">
        <f t="shared" si="1"/>
        <v>Australia</v>
      </c>
      <c r="E34" s="99"/>
      <c r="F34" s="99"/>
      <c r="G34" s="99"/>
      <c r="H34" s="99"/>
      <c r="I34" s="98" t="s">
        <v>6930</v>
      </c>
    </row>
    <row r="35" spans="1:9" ht="12.75" customHeight="1">
      <c r="A35" s="98" t="s">
        <v>7498</v>
      </c>
      <c r="B35" s="121" t="str">
        <f t="shared" si="0"/>
        <v>Developed Asia Pacific Ex-Japan</v>
      </c>
      <c r="C35" s="98" t="s">
        <v>7571</v>
      </c>
      <c r="D35" s="2" t="str">
        <f t="shared" si="1"/>
        <v>Hong Kong</v>
      </c>
      <c r="E35" s="99"/>
      <c r="F35" s="99"/>
      <c r="G35" s="99"/>
      <c r="H35" s="99"/>
      <c r="I35" s="98" t="s">
        <v>6930</v>
      </c>
    </row>
    <row r="36" spans="1:9" ht="12.75" customHeight="1">
      <c r="A36" s="98" t="s">
        <v>7498</v>
      </c>
      <c r="B36" s="121" t="str">
        <f t="shared" si="0"/>
        <v>Developed Asia Pacific Ex-Japan</v>
      </c>
      <c r="C36" s="98" t="s">
        <v>5883</v>
      </c>
      <c r="D36" s="2" t="str">
        <f t="shared" si="1"/>
        <v>New Zealand</v>
      </c>
      <c r="E36" s="99"/>
      <c r="F36" s="99"/>
      <c r="G36" s="99"/>
      <c r="H36" s="99"/>
      <c r="I36" s="98" t="s">
        <v>6930</v>
      </c>
    </row>
    <row r="37" spans="1:9" ht="12.75" customHeight="1">
      <c r="A37" s="98" t="s">
        <v>7498</v>
      </c>
      <c r="B37" s="121" t="str">
        <f t="shared" si="0"/>
        <v>Developed Asia Pacific Ex-Japan</v>
      </c>
      <c r="C37" s="98" t="s">
        <v>6013</v>
      </c>
      <c r="D37" s="2" t="str">
        <f t="shared" si="1"/>
        <v>Korea</v>
      </c>
      <c r="E37" s="99">
        <v>41903</v>
      </c>
      <c r="F37" s="99">
        <v>41904</v>
      </c>
      <c r="G37" s="99"/>
      <c r="H37" s="99"/>
      <c r="I37" s="98" t="s">
        <v>6930</v>
      </c>
    </row>
    <row r="38" spans="1:9" ht="12.75" customHeight="1">
      <c r="A38" s="98" t="s">
        <v>7498</v>
      </c>
      <c r="B38" s="121" t="str">
        <f t="shared" si="0"/>
        <v>Developed Asia Pacific Ex-Japan</v>
      </c>
      <c r="C38" s="98" t="s">
        <v>7574</v>
      </c>
      <c r="D38" s="2" t="str">
        <f t="shared" si="1"/>
        <v>Singapore</v>
      </c>
      <c r="E38" s="99"/>
      <c r="F38" s="99"/>
      <c r="G38" s="99"/>
      <c r="H38" s="99"/>
      <c r="I38" s="98" t="s">
        <v>6930</v>
      </c>
    </row>
    <row r="39" spans="1:9" ht="12.75" customHeight="1">
      <c r="A39" s="2" t="s">
        <v>6934</v>
      </c>
      <c r="B39" s="121" t="str">
        <f t="shared" si="0"/>
        <v>Americas</v>
      </c>
      <c r="C39" s="2" t="s">
        <v>7590</v>
      </c>
      <c r="D39" s="2" t="str">
        <f t="shared" si="1"/>
        <v>Argentina</v>
      </c>
      <c r="E39" s="3"/>
      <c r="F39" s="3"/>
      <c r="G39" s="3"/>
      <c r="H39" s="3"/>
      <c r="I39" s="2" t="str">
        <f t="shared" ref="I39:I70" si="2">IF(ISBLANK(VLOOKUP(A39,CountryRegion,4,FALSE)),"",VLOOKUP(A39,CountryRegion,4,FALSE))</f>
        <v>DJI</v>
      </c>
    </row>
    <row r="40" spans="1:9" ht="12.75" customHeight="1">
      <c r="A40" s="2" t="s">
        <v>6934</v>
      </c>
      <c r="B40" s="121" t="str">
        <f t="shared" si="0"/>
        <v>Americas</v>
      </c>
      <c r="C40" s="2" t="s">
        <v>7591</v>
      </c>
      <c r="D40" s="2" t="str">
        <f t="shared" si="1"/>
        <v>Brazil</v>
      </c>
      <c r="E40" s="3"/>
      <c r="F40" s="3"/>
      <c r="G40" s="3"/>
      <c r="H40" s="3"/>
      <c r="I40" s="2" t="str">
        <f t="shared" si="2"/>
        <v>DJI</v>
      </c>
    </row>
    <row r="41" spans="1:9" ht="12.75" customHeight="1">
      <c r="A41" s="2" t="s">
        <v>6934</v>
      </c>
      <c r="B41" s="121" t="str">
        <f t="shared" si="0"/>
        <v>Americas</v>
      </c>
      <c r="C41" s="2" t="s">
        <v>5722</v>
      </c>
      <c r="D41" s="2" t="str">
        <f t="shared" si="1"/>
        <v>Canada</v>
      </c>
      <c r="E41" s="3"/>
      <c r="F41" s="3"/>
      <c r="G41" s="3"/>
      <c r="H41" s="3"/>
      <c r="I41" s="2" t="str">
        <f t="shared" si="2"/>
        <v>DJI</v>
      </c>
    </row>
    <row r="42" spans="1:9" ht="12.75" customHeight="1">
      <c r="A42" s="2" t="s">
        <v>6934</v>
      </c>
      <c r="B42" s="121" t="str">
        <f t="shared" si="0"/>
        <v>Americas</v>
      </c>
      <c r="C42" s="2" t="s">
        <v>7592</v>
      </c>
      <c r="D42" s="2" t="str">
        <f t="shared" si="1"/>
        <v>Chile</v>
      </c>
      <c r="E42" s="3"/>
      <c r="F42" s="3"/>
      <c r="G42" s="3"/>
      <c r="H42" s="3"/>
      <c r="I42" s="2" t="str">
        <f t="shared" si="2"/>
        <v>DJI</v>
      </c>
    </row>
    <row r="43" spans="1:9" ht="12.75" customHeight="1">
      <c r="A43" s="2" t="s">
        <v>6934</v>
      </c>
      <c r="B43" s="121" t="str">
        <f t="shared" si="0"/>
        <v>Americas</v>
      </c>
      <c r="C43" s="2" t="s">
        <v>7593</v>
      </c>
      <c r="D43" s="2" t="str">
        <f t="shared" si="1"/>
        <v>Colombia</v>
      </c>
      <c r="E43" s="3"/>
      <c r="F43" s="3"/>
      <c r="G43" s="3"/>
      <c r="H43" s="3"/>
      <c r="I43" s="2" t="str">
        <f t="shared" si="2"/>
        <v>DJI</v>
      </c>
    </row>
    <row r="44" spans="1:9" ht="12.75" customHeight="1">
      <c r="A44" s="2" t="s">
        <v>6934</v>
      </c>
      <c r="B44" s="121" t="str">
        <f t="shared" si="0"/>
        <v>Americas</v>
      </c>
      <c r="C44" s="2" t="s">
        <v>7594</v>
      </c>
      <c r="D44" s="2" t="str">
        <f t="shared" si="1"/>
        <v>Mexico</v>
      </c>
      <c r="E44" s="3"/>
      <c r="F44" s="3"/>
      <c r="G44" s="3"/>
      <c r="H44" s="3"/>
      <c r="I44" s="2" t="str">
        <f t="shared" si="2"/>
        <v>DJI</v>
      </c>
    </row>
    <row r="45" spans="1:9" ht="12.75" customHeight="1">
      <c r="A45" s="2" t="s">
        <v>6934</v>
      </c>
      <c r="B45" s="121" t="str">
        <f t="shared" si="0"/>
        <v>Americas</v>
      </c>
      <c r="C45" s="2" t="s">
        <v>7595</v>
      </c>
      <c r="D45" s="2" t="str">
        <f t="shared" si="1"/>
        <v>Peru</v>
      </c>
      <c r="E45" s="3"/>
      <c r="F45" s="3"/>
      <c r="G45" s="3"/>
      <c r="H45" s="3"/>
      <c r="I45" s="2" t="str">
        <f t="shared" si="2"/>
        <v>DJI</v>
      </c>
    </row>
    <row r="46" spans="1:9" ht="12.75" customHeight="1">
      <c r="A46" s="2" t="s">
        <v>6934</v>
      </c>
      <c r="B46" s="121" t="str">
        <f t="shared" si="0"/>
        <v>Americas</v>
      </c>
      <c r="C46" s="2" t="s">
        <v>810</v>
      </c>
      <c r="D46" s="2" t="str">
        <f t="shared" si="1"/>
        <v>United States</v>
      </c>
      <c r="E46" s="3"/>
      <c r="F46" s="3"/>
      <c r="G46" s="3"/>
      <c r="H46" s="3"/>
      <c r="I46" s="2" t="str">
        <f t="shared" si="2"/>
        <v>DJI</v>
      </c>
    </row>
    <row r="47" spans="1:9" ht="12.75" customHeight="1">
      <c r="A47" s="2" t="s">
        <v>6934</v>
      </c>
      <c r="B47" s="121" t="str">
        <f t="shared" si="0"/>
        <v>Americas</v>
      </c>
      <c r="C47" s="2" t="s">
        <v>7596</v>
      </c>
      <c r="D47" s="2" t="str">
        <f t="shared" si="1"/>
        <v>Venezuela</v>
      </c>
      <c r="E47" s="3"/>
      <c r="F47" s="3"/>
      <c r="G47" s="3"/>
      <c r="H47" s="3"/>
      <c r="I47" s="2" t="str">
        <f t="shared" si="2"/>
        <v>DJI</v>
      </c>
    </row>
    <row r="48" spans="1:9" ht="12.75" customHeight="1">
      <c r="A48" s="2" t="s">
        <v>6939</v>
      </c>
      <c r="B48" s="121" t="str">
        <f t="shared" si="0"/>
        <v>Americas Ex-U.S.</v>
      </c>
      <c r="C48" s="2" t="s">
        <v>7590</v>
      </c>
      <c r="D48" s="2" t="str">
        <f t="shared" si="1"/>
        <v>Argentina</v>
      </c>
      <c r="E48" s="3"/>
      <c r="F48" s="3"/>
      <c r="G48" s="3"/>
      <c r="H48" s="3"/>
      <c r="I48" s="2" t="str">
        <f t="shared" si="2"/>
        <v>DJI</v>
      </c>
    </row>
    <row r="49" spans="1:9" ht="12.75" customHeight="1">
      <c r="A49" s="2" t="s">
        <v>6939</v>
      </c>
      <c r="B49" s="121" t="str">
        <f t="shared" si="0"/>
        <v>Americas Ex-U.S.</v>
      </c>
      <c r="C49" s="2" t="s">
        <v>7591</v>
      </c>
      <c r="D49" s="2" t="str">
        <f t="shared" si="1"/>
        <v>Brazil</v>
      </c>
      <c r="E49" s="3"/>
      <c r="F49" s="3"/>
      <c r="G49" s="3"/>
      <c r="H49" s="3"/>
      <c r="I49" s="2" t="str">
        <f t="shared" si="2"/>
        <v>DJI</v>
      </c>
    </row>
    <row r="50" spans="1:9" ht="12.75" customHeight="1">
      <c r="A50" s="2" t="s">
        <v>6939</v>
      </c>
      <c r="B50" s="121" t="str">
        <f t="shared" si="0"/>
        <v>Americas Ex-U.S.</v>
      </c>
      <c r="C50" s="2" t="s">
        <v>5722</v>
      </c>
      <c r="D50" s="2" t="str">
        <f t="shared" si="1"/>
        <v>Canada</v>
      </c>
      <c r="E50" s="3"/>
      <c r="F50" s="3"/>
      <c r="G50" s="3"/>
      <c r="H50" s="3"/>
      <c r="I50" s="2" t="str">
        <f t="shared" si="2"/>
        <v>DJI</v>
      </c>
    </row>
    <row r="51" spans="1:9" ht="12.75" customHeight="1">
      <c r="A51" s="2" t="s">
        <v>6939</v>
      </c>
      <c r="B51" s="121" t="str">
        <f t="shared" si="0"/>
        <v>Americas Ex-U.S.</v>
      </c>
      <c r="C51" s="2" t="s">
        <v>7592</v>
      </c>
      <c r="D51" s="2" t="str">
        <f t="shared" si="1"/>
        <v>Chile</v>
      </c>
      <c r="E51" s="3"/>
      <c r="F51" s="3"/>
      <c r="G51" s="3"/>
      <c r="H51" s="3"/>
      <c r="I51" s="2" t="str">
        <f t="shared" si="2"/>
        <v>DJI</v>
      </c>
    </row>
    <row r="52" spans="1:9" ht="12.75" customHeight="1">
      <c r="A52" s="2" t="s">
        <v>6939</v>
      </c>
      <c r="B52" s="121" t="str">
        <f t="shared" si="0"/>
        <v>Americas Ex-U.S.</v>
      </c>
      <c r="C52" s="2" t="s">
        <v>7593</v>
      </c>
      <c r="D52" s="2" t="str">
        <f t="shared" si="1"/>
        <v>Colombia</v>
      </c>
      <c r="E52" s="3"/>
      <c r="F52" s="3"/>
      <c r="G52" s="3"/>
      <c r="H52" s="3"/>
      <c r="I52" s="2" t="str">
        <f t="shared" si="2"/>
        <v>DJI</v>
      </c>
    </row>
    <row r="53" spans="1:9" ht="12.75" customHeight="1">
      <c r="A53" s="2" t="s">
        <v>6939</v>
      </c>
      <c r="B53" s="121" t="str">
        <f t="shared" si="0"/>
        <v>Americas Ex-U.S.</v>
      </c>
      <c r="C53" s="2" t="s">
        <v>7594</v>
      </c>
      <c r="D53" s="2" t="str">
        <f t="shared" si="1"/>
        <v>Mexico</v>
      </c>
      <c r="E53" s="3"/>
      <c r="F53" s="3"/>
      <c r="G53" s="3"/>
      <c r="H53" s="3"/>
      <c r="I53" s="2" t="str">
        <f t="shared" si="2"/>
        <v>DJI</v>
      </c>
    </row>
    <row r="54" spans="1:9" ht="12.75" customHeight="1">
      <c r="A54" s="2" t="s">
        <v>6939</v>
      </c>
      <c r="B54" s="121" t="str">
        <f t="shared" si="0"/>
        <v>Americas Ex-U.S.</v>
      </c>
      <c r="C54" s="2" t="s">
        <v>7595</v>
      </c>
      <c r="D54" s="2" t="str">
        <f t="shared" si="1"/>
        <v>Peru</v>
      </c>
      <c r="E54" s="3"/>
      <c r="F54" s="3"/>
      <c r="G54" s="3"/>
      <c r="H54" s="3"/>
      <c r="I54" s="2" t="str">
        <f t="shared" si="2"/>
        <v>DJI</v>
      </c>
    </row>
    <row r="55" spans="1:9" ht="12.75" customHeight="1">
      <c r="A55" s="2" t="s">
        <v>6939</v>
      </c>
      <c r="B55" s="121" t="str">
        <f t="shared" si="0"/>
        <v>Americas Ex-U.S.</v>
      </c>
      <c r="C55" s="2" t="s">
        <v>7596</v>
      </c>
      <c r="D55" s="2" t="str">
        <f t="shared" si="1"/>
        <v>Venezuela</v>
      </c>
      <c r="E55" s="3"/>
      <c r="F55" s="3"/>
      <c r="G55" s="3"/>
      <c r="H55" s="3"/>
      <c r="I55" s="2" t="str">
        <f t="shared" si="2"/>
        <v>DJI</v>
      </c>
    </row>
    <row r="56" spans="1:9" ht="12.75" customHeight="1">
      <c r="A56" s="2" t="s">
        <v>7189</v>
      </c>
      <c r="B56" s="121" t="str">
        <f t="shared" si="0"/>
        <v>Latin America</v>
      </c>
      <c r="C56" s="2" t="s">
        <v>7590</v>
      </c>
      <c r="D56" s="2" t="str">
        <f t="shared" si="1"/>
        <v>Argentina</v>
      </c>
      <c r="E56" s="3"/>
      <c r="F56" s="3"/>
      <c r="G56" s="3"/>
      <c r="H56" s="3"/>
      <c r="I56" s="2" t="str">
        <f t="shared" si="2"/>
        <v>DJI</v>
      </c>
    </row>
    <row r="57" spans="1:9" ht="12.75" customHeight="1">
      <c r="A57" s="2" t="s">
        <v>7189</v>
      </c>
      <c r="B57" s="121" t="str">
        <f t="shared" si="0"/>
        <v>Latin America</v>
      </c>
      <c r="C57" s="2" t="s">
        <v>7591</v>
      </c>
      <c r="D57" s="2" t="str">
        <f t="shared" si="1"/>
        <v>Brazil</v>
      </c>
      <c r="E57" s="3"/>
      <c r="F57" s="3"/>
      <c r="G57" s="3"/>
      <c r="H57" s="3"/>
      <c r="I57" s="2" t="str">
        <f t="shared" si="2"/>
        <v>DJI</v>
      </c>
    </row>
    <row r="58" spans="1:9" ht="12.75" customHeight="1">
      <c r="A58" s="2" t="s">
        <v>7189</v>
      </c>
      <c r="B58" s="121" t="str">
        <f t="shared" si="0"/>
        <v>Latin America</v>
      </c>
      <c r="C58" s="2" t="s">
        <v>7592</v>
      </c>
      <c r="D58" s="2" t="str">
        <f t="shared" si="1"/>
        <v>Chile</v>
      </c>
      <c r="E58" s="3"/>
      <c r="F58" s="3"/>
      <c r="G58" s="3"/>
      <c r="H58" s="3"/>
      <c r="I58" s="2" t="str">
        <f t="shared" si="2"/>
        <v>DJI</v>
      </c>
    </row>
    <row r="59" spans="1:9" ht="12.75" customHeight="1">
      <c r="A59" s="2" t="s">
        <v>7189</v>
      </c>
      <c r="B59" s="121" t="str">
        <f t="shared" si="0"/>
        <v>Latin America</v>
      </c>
      <c r="C59" s="2" t="s">
        <v>7593</v>
      </c>
      <c r="D59" s="2" t="str">
        <f t="shared" si="1"/>
        <v>Colombia</v>
      </c>
      <c r="E59" s="3"/>
      <c r="F59" s="3"/>
      <c r="G59" s="3"/>
      <c r="H59" s="3"/>
      <c r="I59" s="2" t="str">
        <f t="shared" si="2"/>
        <v>DJI</v>
      </c>
    </row>
    <row r="60" spans="1:9" ht="12.75" customHeight="1">
      <c r="A60" s="2" t="s">
        <v>7189</v>
      </c>
      <c r="B60" s="121" t="str">
        <f t="shared" si="0"/>
        <v>Latin America</v>
      </c>
      <c r="C60" s="2" t="s">
        <v>7594</v>
      </c>
      <c r="D60" s="2" t="str">
        <f t="shared" si="1"/>
        <v>Mexico</v>
      </c>
      <c r="E60" s="3"/>
      <c r="F60" s="3"/>
      <c r="G60" s="3"/>
      <c r="H60" s="3"/>
      <c r="I60" s="2" t="str">
        <f t="shared" si="2"/>
        <v>DJI</v>
      </c>
    </row>
    <row r="61" spans="1:9" ht="12.75" customHeight="1">
      <c r="A61" s="2" t="s">
        <v>7189</v>
      </c>
      <c r="B61" s="121" t="str">
        <f t="shared" si="0"/>
        <v>Latin America</v>
      </c>
      <c r="C61" s="2" t="s">
        <v>7595</v>
      </c>
      <c r="D61" s="2" t="str">
        <f t="shared" si="1"/>
        <v>Peru</v>
      </c>
      <c r="E61" s="3"/>
      <c r="F61" s="3"/>
      <c r="G61" s="3"/>
      <c r="H61" s="3"/>
      <c r="I61" s="2" t="str">
        <f t="shared" si="2"/>
        <v>DJI</v>
      </c>
    </row>
    <row r="62" spans="1:9" ht="12.75" customHeight="1">
      <c r="A62" s="2" t="s">
        <v>7189</v>
      </c>
      <c r="B62" s="121" t="str">
        <f t="shared" si="0"/>
        <v>Latin America</v>
      </c>
      <c r="C62" s="2" t="s">
        <v>7596</v>
      </c>
      <c r="D62" s="2" t="str">
        <f t="shared" si="1"/>
        <v>Venezuela</v>
      </c>
      <c r="E62" s="3"/>
      <c r="F62" s="3"/>
      <c r="G62" s="3"/>
      <c r="H62" s="3"/>
      <c r="I62" s="2" t="str">
        <f t="shared" si="2"/>
        <v>DJI</v>
      </c>
    </row>
    <row r="63" spans="1:9" ht="12.75" customHeight="1">
      <c r="A63" s="2" t="s">
        <v>7191</v>
      </c>
      <c r="B63" s="121" t="str">
        <f t="shared" si="0"/>
        <v>Latin America Ex-Mexico</v>
      </c>
      <c r="C63" s="2" t="s">
        <v>7590</v>
      </c>
      <c r="D63" s="2" t="str">
        <f t="shared" si="1"/>
        <v>Argentina</v>
      </c>
      <c r="E63" s="3"/>
      <c r="F63" s="3"/>
      <c r="G63" s="3"/>
      <c r="H63" s="3"/>
      <c r="I63" s="2" t="str">
        <f t="shared" si="2"/>
        <v>DJI</v>
      </c>
    </row>
    <row r="64" spans="1:9" ht="12.75" customHeight="1">
      <c r="A64" s="2" t="s">
        <v>7191</v>
      </c>
      <c r="B64" s="121" t="str">
        <f t="shared" si="0"/>
        <v>Latin America Ex-Mexico</v>
      </c>
      <c r="C64" s="2" t="s">
        <v>7591</v>
      </c>
      <c r="D64" s="2" t="str">
        <f t="shared" si="1"/>
        <v>Brazil</v>
      </c>
      <c r="E64" s="3"/>
      <c r="F64" s="3"/>
      <c r="G64" s="3"/>
      <c r="H64" s="3"/>
      <c r="I64" s="2" t="str">
        <f t="shared" si="2"/>
        <v>DJI</v>
      </c>
    </row>
    <row r="65" spans="1:9" ht="12.75" customHeight="1">
      <c r="A65" s="2" t="s">
        <v>7191</v>
      </c>
      <c r="B65" s="121" t="str">
        <f t="shared" si="0"/>
        <v>Latin America Ex-Mexico</v>
      </c>
      <c r="C65" s="2" t="s">
        <v>7592</v>
      </c>
      <c r="D65" s="2" t="str">
        <f t="shared" si="1"/>
        <v>Chile</v>
      </c>
      <c r="E65" s="3"/>
      <c r="F65" s="3"/>
      <c r="G65" s="3"/>
      <c r="H65" s="3"/>
      <c r="I65" s="2" t="str">
        <f t="shared" si="2"/>
        <v>DJI</v>
      </c>
    </row>
    <row r="66" spans="1:9" ht="12.75" customHeight="1">
      <c r="A66" s="2" t="s">
        <v>7191</v>
      </c>
      <c r="B66" s="121" t="str">
        <f t="shared" ref="B66:B129" si="3">VLOOKUP(A66,CountryRegion,2,FALSE)</f>
        <v>Latin America Ex-Mexico</v>
      </c>
      <c r="C66" s="2" t="s">
        <v>7593</v>
      </c>
      <c r="D66" s="2" t="str">
        <f t="shared" ref="D66:D129" si="4">VLOOKUP(C66&amp;"-",CountryRegion,2,FALSE)</f>
        <v>Colombia</v>
      </c>
      <c r="E66" s="3"/>
      <c r="F66" s="3"/>
      <c r="G66" s="3"/>
      <c r="H66" s="3"/>
      <c r="I66" s="2" t="str">
        <f t="shared" si="2"/>
        <v>DJI</v>
      </c>
    </row>
    <row r="67" spans="1:9" ht="12.75" customHeight="1">
      <c r="A67" s="2" t="s">
        <v>7191</v>
      </c>
      <c r="B67" s="121" t="str">
        <f t="shared" si="3"/>
        <v>Latin America Ex-Mexico</v>
      </c>
      <c r="C67" s="2" t="s">
        <v>7595</v>
      </c>
      <c r="D67" s="2" t="str">
        <f t="shared" si="4"/>
        <v>Peru</v>
      </c>
      <c r="E67" s="3"/>
      <c r="F67" s="3"/>
      <c r="G67" s="3"/>
      <c r="H67" s="3"/>
      <c r="I67" s="2" t="str">
        <f t="shared" si="2"/>
        <v>DJI</v>
      </c>
    </row>
    <row r="68" spans="1:9" ht="12.75" customHeight="1">
      <c r="A68" s="2" t="s">
        <v>7191</v>
      </c>
      <c r="B68" s="121" t="str">
        <f t="shared" si="3"/>
        <v>Latin America Ex-Mexico</v>
      </c>
      <c r="C68" s="2" t="s">
        <v>7596</v>
      </c>
      <c r="D68" s="2" t="str">
        <f t="shared" si="4"/>
        <v>Venezuela</v>
      </c>
      <c r="E68" s="3"/>
      <c r="F68" s="3"/>
      <c r="G68" s="3"/>
      <c r="H68" s="3"/>
      <c r="I68" s="2" t="str">
        <f t="shared" si="2"/>
        <v>DJI</v>
      </c>
    </row>
    <row r="69" spans="1:9" ht="12.75" customHeight="1">
      <c r="A69" s="2" t="s">
        <v>7205</v>
      </c>
      <c r="B69" s="121" t="str">
        <f t="shared" si="3"/>
        <v>North America</v>
      </c>
      <c r="C69" s="2" t="s">
        <v>5722</v>
      </c>
      <c r="D69" s="2" t="str">
        <f t="shared" si="4"/>
        <v>Canada</v>
      </c>
      <c r="E69" s="3"/>
      <c r="F69" s="3"/>
      <c r="G69" s="3"/>
      <c r="H69" s="3"/>
      <c r="I69" s="2" t="str">
        <f t="shared" si="2"/>
        <v>DJI</v>
      </c>
    </row>
    <row r="70" spans="1:9" ht="12.75" customHeight="1">
      <c r="A70" s="2" t="s">
        <v>7205</v>
      </c>
      <c r="B70" s="121" t="str">
        <f t="shared" si="3"/>
        <v>North America</v>
      </c>
      <c r="C70" s="2" t="s">
        <v>7594</v>
      </c>
      <c r="D70" s="2" t="str">
        <f t="shared" si="4"/>
        <v>Mexico</v>
      </c>
      <c r="E70" s="3"/>
      <c r="F70" s="3"/>
      <c r="G70" s="3"/>
      <c r="H70" s="3"/>
      <c r="I70" s="2" t="str">
        <f t="shared" si="2"/>
        <v>DJI</v>
      </c>
    </row>
    <row r="71" spans="1:9" ht="12.75" customHeight="1">
      <c r="A71" s="2" t="s">
        <v>7205</v>
      </c>
      <c r="B71" s="121" t="str">
        <f t="shared" si="3"/>
        <v>North America</v>
      </c>
      <c r="C71" s="2" t="s">
        <v>810</v>
      </c>
      <c r="D71" s="2" t="str">
        <f t="shared" si="4"/>
        <v>United States</v>
      </c>
      <c r="E71" s="3"/>
      <c r="F71" s="3"/>
      <c r="G71" s="3"/>
      <c r="H71" s="3"/>
      <c r="I71" s="2" t="str">
        <f t="shared" ref="I71:I102" si="5">IF(ISBLANK(VLOOKUP(A71,CountryRegion,4,FALSE)),"",VLOOKUP(A71,CountryRegion,4,FALSE))</f>
        <v>DJI</v>
      </c>
    </row>
    <row r="72" spans="1:9" ht="12.75" customHeight="1">
      <c r="A72" s="2" t="s">
        <v>6936</v>
      </c>
      <c r="B72" s="121" t="str">
        <f t="shared" si="3"/>
        <v>Americas Developed</v>
      </c>
      <c r="C72" s="2" t="s">
        <v>5722</v>
      </c>
      <c r="D72" s="2" t="str">
        <f t="shared" si="4"/>
        <v>Canada</v>
      </c>
      <c r="E72" s="3"/>
      <c r="F72" s="3"/>
      <c r="G72" s="3"/>
      <c r="H72" s="3"/>
      <c r="I72" s="2" t="str">
        <f t="shared" si="5"/>
        <v>DJI</v>
      </c>
    </row>
    <row r="73" spans="1:9" ht="12.75" customHeight="1">
      <c r="A73" s="2" t="s">
        <v>6936</v>
      </c>
      <c r="B73" s="121" t="str">
        <f t="shared" si="3"/>
        <v>Americas Developed</v>
      </c>
      <c r="C73" s="2" t="s">
        <v>810</v>
      </c>
      <c r="D73" s="2" t="str">
        <f t="shared" si="4"/>
        <v>United States</v>
      </c>
      <c r="E73" s="3"/>
      <c r="F73" s="3"/>
      <c r="G73" s="3"/>
      <c r="H73" s="3"/>
      <c r="I73" s="2" t="str">
        <f t="shared" si="5"/>
        <v>DJI</v>
      </c>
    </row>
    <row r="74" spans="1:9" ht="12.75" customHeight="1">
      <c r="A74" s="2" t="s">
        <v>6942</v>
      </c>
      <c r="B74" s="121" t="str">
        <f t="shared" si="3"/>
        <v>Andean Region</v>
      </c>
      <c r="C74" s="2" t="s">
        <v>7592</v>
      </c>
      <c r="D74" s="2" t="str">
        <f t="shared" si="4"/>
        <v>Chile</v>
      </c>
      <c r="E74" s="3"/>
      <c r="F74" s="3"/>
      <c r="G74" s="3"/>
      <c r="H74" s="3"/>
      <c r="I74" s="2" t="str">
        <f t="shared" si="5"/>
        <v>DJI</v>
      </c>
    </row>
    <row r="75" spans="1:9" ht="12.75" customHeight="1">
      <c r="A75" s="2" t="s">
        <v>6942</v>
      </c>
      <c r="B75" s="121" t="str">
        <f t="shared" si="3"/>
        <v>Andean Region</v>
      </c>
      <c r="C75" s="2" t="s">
        <v>7593</v>
      </c>
      <c r="D75" s="2" t="str">
        <f t="shared" si="4"/>
        <v>Colombia</v>
      </c>
      <c r="E75" s="3"/>
      <c r="F75" s="3"/>
      <c r="G75" s="3"/>
      <c r="H75" s="3"/>
      <c r="I75" s="2" t="str">
        <f t="shared" si="5"/>
        <v>DJI</v>
      </c>
    </row>
    <row r="76" spans="1:9" ht="12.75" customHeight="1">
      <c r="A76" s="2" t="s">
        <v>6942</v>
      </c>
      <c r="B76" s="121" t="str">
        <f t="shared" si="3"/>
        <v>Andean Region</v>
      </c>
      <c r="C76" s="2" t="s">
        <v>7595</v>
      </c>
      <c r="D76" s="2" t="str">
        <f t="shared" si="4"/>
        <v>Peru</v>
      </c>
      <c r="E76" s="3"/>
      <c r="F76" s="3"/>
      <c r="G76" s="3"/>
      <c r="H76" s="3"/>
      <c r="I76" s="2" t="str">
        <f t="shared" si="5"/>
        <v>DJI</v>
      </c>
    </row>
    <row r="77" spans="1:9" ht="12.75" customHeight="1">
      <c r="A77" s="2" t="s">
        <v>6991</v>
      </c>
      <c r="B77" s="121" t="str">
        <f t="shared" si="3"/>
        <v>Australia, Brazil &amp; Canada - ABC</v>
      </c>
      <c r="C77" s="2" t="s">
        <v>7589</v>
      </c>
      <c r="D77" s="2" t="str">
        <f t="shared" si="4"/>
        <v>Australia</v>
      </c>
      <c r="E77" s="3"/>
      <c r="F77" s="3"/>
      <c r="G77" s="3"/>
      <c r="H77" s="3"/>
      <c r="I77" s="2" t="str">
        <f t="shared" si="5"/>
        <v>DJI</v>
      </c>
    </row>
    <row r="78" spans="1:9" ht="12.75" customHeight="1">
      <c r="A78" s="2" t="s">
        <v>6991</v>
      </c>
      <c r="B78" s="121" t="str">
        <f t="shared" si="3"/>
        <v>Australia, Brazil &amp; Canada - ABC</v>
      </c>
      <c r="C78" s="2" t="s">
        <v>7591</v>
      </c>
      <c r="D78" s="2" t="str">
        <f t="shared" si="4"/>
        <v>Brazil</v>
      </c>
      <c r="E78" s="3"/>
      <c r="F78" s="3"/>
      <c r="G78" s="3"/>
      <c r="H78" s="3"/>
      <c r="I78" s="2" t="str">
        <f t="shared" si="5"/>
        <v>DJI</v>
      </c>
    </row>
    <row r="79" spans="1:9" ht="12.75" customHeight="1">
      <c r="A79" s="2" t="s">
        <v>6991</v>
      </c>
      <c r="B79" s="121" t="str">
        <f t="shared" si="3"/>
        <v>Australia, Brazil &amp; Canada - ABC</v>
      </c>
      <c r="C79" s="2" t="s">
        <v>5722</v>
      </c>
      <c r="D79" s="2" t="str">
        <f t="shared" si="4"/>
        <v>Canada</v>
      </c>
      <c r="E79" s="3"/>
      <c r="F79" s="3"/>
      <c r="G79" s="3"/>
      <c r="H79" s="3"/>
      <c r="I79" s="2" t="str">
        <f t="shared" si="5"/>
        <v>DJI</v>
      </c>
    </row>
    <row r="80" spans="1:9" ht="12.75" customHeight="1">
      <c r="A80" s="2" t="s">
        <v>6945</v>
      </c>
      <c r="B80" s="121" t="str">
        <f t="shared" si="3"/>
        <v>ASEAN</v>
      </c>
      <c r="C80" s="2" t="s">
        <v>6098</v>
      </c>
      <c r="D80" s="2" t="str">
        <f t="shared" si="4"/>
        <v>Indonesia</v>
      </c>
      <c r="E80" s="3"/>
      <c r="F80" s="3"/>
      <c r="G80" s="3"/>
      <c r="H80" s="3"/>
      <c r="I80" s="2" t="str">
        <f t="shared" si="5"/>
        <v>DJI</v>
      </c>
    </row>
    <row r="81" spans="1:9" ht="12.75" customHeight="1">
      <c r="A81" s="2" t="s">
        <v>6945</v>
      </c>
      <c r="B81" s="121" t="str">
        <f t="shared" si="3"/>
        <v>ASEAN</v>
      </c>
      <c r="C81" s="2" t="s">
        <v>7573</v>
      </c>
      <c r="D81" s="2" t="str">
        <f t="shared" si="4"/>
        <v>Malaysia</v>
      </c>
      <c r="E81" s="3"/>
      <c r="F81" s="3"/>
      <c r="G81" s="3"/>
      <c r="H81" s="3"/>
      <c r="I81" s="2" t="str">
        <f t="shared" si="5"/>
        <v>DJI</v>
      </c>
    </row>
    <row r="82" spans="1:9" ht="12.75" customHeight="1">
      <c r="A82" s="2" t="s">
        <v>6945</v>
      </c>
      <c r="B82" s="121" t="str">
        <f t="shared" si="3"/>
        <v>ASEAN</v>
      </c>
      <c r="C82" s="2" t="s">
        <v>5970</v>
      </c>
      <c r="D82" s="2" t="str">
        <f t="shared" si="4"/>
        <v>Philippines</v>
      </c>
      <c r="E82" s="3"/>
      <c r="F82" s="3"/>
      <c r="G82" s="3"/>
      <c r="H82" s="3"/>
      <c r="I82" s="2" t="str">
        <f t="shared" si="5"/>
        <v>DJI</v>
      </c>
    </row>
    <row r="83" spans="1:9" ht="12.75" customHeight="1">
      <c r="A83" s="2" t="s">
        <v>6945</v>
      </c>
      <c r="B83" s="121" t="str">
        <f t="shared" si="3"/>
        <v>ASEAN</v>
      </c>
      <c r="C83" s="2" t="s">
        <v>7574</v>
      </c>
      <c r="D83" s="2" t="str">
        <f t="shared" si="4"/>
        <v>Singapore</v>
      </c>
      <c r="E83" s="3"/>
      <c r="F83" s="3"/>
      <c r="G83" s="3"/>
      <c r="H83" s="3"/>
      <c r="I83" s="2" t="str">
        <f t="shared" si="5"/>
        <v>DJI</v>
      </c>
    </row>
    <row r="84" spans="1:9" ht="12.75" customHeight="1">
      <c r="A84" s="2" t="s">
        <v>6945</v>
      </c>
      <c r="B84" s="121" t="str">
        <f t="shared" si="3"/>
        <v>ASEAN</v>
      </c>
      <c r="C84" s="2" t="s">
        <v>6029</v>
      </c>
      <c r="D84" s="2" t="str">
        <f t="shared" si="4"/>
        <v>Thailand</v>
      </c>
      <c r="E84" s="3"/>
      <c r="F84" s="3"/>
      <c r="G84" s="3"/>
      <c r="H84" s="3"/>
      <c r="I84" s="2" t="str">
        <f t="shared" si="5"/>
        <v>DJI</v>
      </c>
    </row>
    <row r="85" spans="1:9" ht="12.75" customHeight="1">
      <c r="A85" s="2" t="s">
        <v>6945</v>
      </c>
      <c r="B85" s="121" t="str">
        <f t="shared" si="3"/>
        <v>ASEAN</v>
      </c>
      <c r="C85" s="2" t="s">
        <v>7597</v>
      </c>
      <c r="D85" s="2" t="str">
        <f t="shared" si="4"/>
        <v>Vietnam</v>
      </c>
      <c r="E85" s="3"/>
      <c r="F85" s="3"/>
      <c r="G85" s="3"/>
      <c r="H85" s="3"/>
      <c r="I85" s="2" t="str">
        <f t="shared" si="5"/>
        <v>DJI</v>
      </c>
    </row>
    <row r="86" spans="1:9" ht="12.75" customHeight="1">
      <c r="A86" s="2" t="s">
        <v>6994</v>
      </c>
      <c r="B86" s="121" t="str">
        <f t="shared" si="3"/>
        <v>Brazil, India &amp; China - BIC</v>
      </c>
      <c r="C86" s="2" t="s">
        <v>7591</v>
      </c>
      <c r="D86" s="2" t="str">
        <f t="shared" si="4"/>
        <v>Brazil</v>
      </c>
      <c r="E86" s="3"/>
      <c r="F86" s="3"/>
      <c r="G86" s="3"/>
      <c r="H86" s="3"/>
      <c r="I86" s="2" t="str">
        <f t="shared" si="5"/>
        <v>DJI</v>
      </c>
    </row>
    <row r="87" spans="1:9" ht="12.75" customHeight="1">
      <c r="A87" s="2" t="s">
        <v>6994</v>
      </c>
      <c r="B87" s="121" t="str">
        <f t="shared" si="3"/>
        <v>Brazil, India &amp; China - BIC</v>
      </c>
      <c r="C87" s="2" t="s">
        <v>7588</v>
      </c>
      <c r="D87" s="2" t="str">
        <f t="shared" si="4"/>
        <v>China</v>
      </c>
      <c r="E87" s="3"/>
      <c r="F87" s="3"/>
      <c r="G87" s="3"/>
      <c r="H87" s="3"/>
      <c r="I87" s="2" t="str">
        <f t="shared" si="5"/>
        <v>DJI</v>
      </c>
    </row>
    <row r="88" spans="1:9" ht="12.75" customHeight="1">
      <c r="A88" s="2" t="s">
        <v>6994</v>
      </c>
      <c r="B88" s="121" t="str">
        <f t="shared" si="3"/>
        <v>Brazil, India &amp; China - BIC</v>
      </c>
      <c r="C88" s="2" t="s">
        <v>5720</v>
      </c>
      <c r="D88" s="2" t="str">
        <f t="shared" si="4"/>
        <v>India</v>
      </c>
      <c r="E88" s="3"/>
      <c r="F88" s="3"/>
      <c r="G88" s="3"/>
      <c r="H88" s="3"/>
      <c r="I88" s="2" t="str">
        <f t="shared" si="5"/>
        <v>DJI</v>
      </c>
    </row>
    <row r="89" spans="1:9" ht="12.75" customHeight="1">
      <c r="A89" s="2" t="s">
        <v>6994</v>
      </c>
      <c r="B89" s="121" t="str">
        <f t="shared" si="3"/>
        <v>Brazil, India &amp; China - BIC</v>
      </c>
      <c r="C89" s="2" t="s">
        <v>7586</v>
      </c>
      <c r="D89" s="2" t="str">
        <f t="shared" si="4"/>
        <v>Russia</v>
      </c>
      <c r="E89" s="3"/>
      <c r="F89" s="3"/>
      <c r="G89" s="3">
        <v>44628</v>
      </c>
      <c r="H89" s="3">
        <v>44629</v>
      </c>
      <c r="I89" s="2" t="str">
        <f t="shared" si="5"/>
        <v>DJI</v>
      </c>
    </row>
    <row r="90" spans="1:9" ht="12.75" customHeight="1">
      <c r="A90" s="2" t="s">
        <v>7004</v>
      </c>
      <c r="B90" s="121" t="str">
        <f t="shared" si="3"/>
        <v>Developed</v>
      </c>
      <c r="C90" s="2" t="s">
        <v>7575</v>
      </c>
      <c r="D90" s="2" t="str">
        <f t="shared" si="4"/>
        <v>Austria</v>
      </c>
      <c r="E90" s="3"/>
      <c r="F90" s="3"/>
      <c r="G90" s="3"/>
      <c r="H90" s="3"/>
      <c r="I90" s="2" t="str">
        <f t="shared" si="5"/>
        <v>DJI</v>
      </c>
    </row>
    <row r="91" spans="1:9" ht="12.75" customHeight="1">
      <c r="A91" s="2" t="s">
        <v>7004</v>
      </c>
      <c r="B91" s="121" t="str">
        <f t="shared" si="3"/>
        <v>Developed</v>
      </c>
      <c r="C91" s="2" t="s">
        <v>7589</v>
      </c>
      <c r="D91" s="2" t="str">
        <f t="shared" si="4"/>
        <v>Australia</v>
      </c>
      <c r="E91" s="3"/>
      <c r="F91" s="3"/>
      <c r="G91" s="3"/>
      <c r="H91" s="3"/>
      <c r="I91" s="2" t="str">
        <f t="shared" si="5"/>
        <v>DJI</v>
      </c>
    </row>
    <row r="92" spans="1:9" ht="12.75" customHeight="1">
      <c r="A92" s="2" t="s">
        <v>7004</v>
      </c>
      <c r="B92" s="121" t="str">
        <f t="shared" si="3"/>
        <v>Developed</v>
      </c>
      <c r="C92" s="2" t="s">
        <v>7576</v>
      </c>
      <c r="D92" s="2" t="str">
        <f t="shared" si="4"/>
        <v>Belgium</v>
      </c>
      <c r="E92" s="3"/>
      <c r="F92" s="3"/>
      <c r="G92" s="3"/>
      <c r="H92" s="3"/>
      <c r="I92" s="2" t="str">
        <f t="shared" si="5"/>
        <v>DJI</v>
      </c>
    </row>
    <row r="93" spans="1:9" ht="12.75" customHeight="1">
      <c r="A93" s="2" t="s">
        <v>7004</v>
      </c>
      <c r="B93" s="121" t="str">
        <f t="shared" si="3"/>
        <v>Developed</v>
      </c>
      <c r="C93" s="2" t="s">
        <v>5722</v>
      </c>
      <c r="D93" s="2" t="str">
        <f t="shared" si="4"/>
        <v>Canada</v>
      </c>
      <c r="E93" s="3"/>
      <c r="F93" s="3"/>
      <c r="G93" s="3"/>
      <c r="H93" s="3"/>
      <c r="I93" s="2" t="str">
        <f t="shared" si="5"/>
        <v>DJI</v>
      </c>
    </row>
    <row r="94" spans="1:9" ht="12.75" customHeight="1">
      <c r="A94" s="2" t="s">
        <v>7004</v>
      </c>
      <c r="B94" s="121" t="str">
        <f t="shared" si="3"/>
        <v>Developed</v>
      </c>
      <c r="C94" s="2" t="s">
        <v>6147</v>
      </c>
      <c r="D94" s="2" t="str">
        <f t="shared" si="4"/>
        <v>Switzerland</v>
      </c>
      <c r="E94" s="3"/>
      <c r="F94" s="3"/>
      <c r="G94" s="3"/>
      <c r="H94" s="3"/>
      <c r="I94" s="2" t="str">
        <f t="shared" si="5"/>
        <v>DJI</v>
      </c>
    </row>
    <row r="95" spans="1:9" ht="12.75" customHeight="1">
      <c r="A95" s="2" t="s">
        <v>7004</v>
      </c>
      <c r="B95" s="121" t="str">
        <f t="shared" si="3"/>
        <v>Developed</v>
      </c>
      <c r="C95" s="2" t="s">
        <v>7579</v>
      </c>
      <c r="D95" s="2" t="str">
        <f t="shared" si="4"/>
        <v>Germany</v>
      </c>
      <c r="E95" s="3"/>
      <c r="F95" s="3"/>
      <c r="G95" s="3"/>
      <c r="H95" s="3"/>
      <c r="I95" s="2" t="str">
        <f t="shared" si="5"/>
        <v>DJI</v>
      </c>
    </row>
    <row r="96" spans="1:9" ht="12.75" customHeight="1">
      <c r="A96" s="2" t="s">
        <v>7004</v>
      </c>
      <c r="B96" s="121" t="str">
        <f t="shared" si="3"/>
        <v>Developed</v>
      </c>
      <c r="C96" s="2" t="s">
        <v>7577</v>
      </c>
      <c r="D96" s="2" t="str">
        <f t="shared" si="4"/>
        <v>Denmark</v>
      </c>
      <c r="E96" s="3"/>
      <c r="F96" s="3"/>
      <c r="G96" s="3"/>
      <c r="H96" s="3"/>
      <c r="I96" s="2" t="str">
        <f t="shared" si="5"/>
        <v>DJI</v>
      </c>
    </row>
    <row r="97" spans="1:9" ht="12.75" customHeight="1">
      <c r="A97" s="2" t="s">
        <v>7004</v>
      </c>
      <c r="B97" s="121" t="str">
        <f t="shared" si="3"/>
        <v>Developed</v>
      </c>
      <c r="C97" s="2" t="s">
        <v>6415</v>
      </c>
      <c r="D97" s="2" t="str">
        <f t="shared" si="4"/>
        <v>Spain</v>
      </c>
      <c r="E97" s="3"/>
      <c r="F97" s="3"/>
      <c r="G97" s="3"/>
      <c r="H97" s="3"/>
      <c r="I97" s="2" t="str">
        <f t="shared" si="5"/>
        <v>DJI</v>
      </c>
    </row>
    <row r="98" spans="1:9" ht="12.75" customHeight="1">
      <c r="A98" s="2" t="s">
        <v>7004</v>
      </c>
      <c r="B98" s="121" t="str">
        <f t="shared" si="3"/>
        <v>Developed</v>
      </c>
      <c r="C98" s="2" t="s">
        <v>5810</v>
      </c>
      <c r="D98" s="2" t="str">
        <f t="shared" si="4"/>
        <v>Finland</v>
      </c>
      <c r="E98" s="3"/>
      <c r="F98" s="3"/>
      <c r="G98" s="3"/>
      <c r="H98" s="3"/>
      <c r="I98" s="2" t="str">
        <f t="shared" si="5"/>
        <v>DJI</v>
      </c>
    </row>
    <row r="99" spans="1:9" ht="12.75" customHeight="1">
      <c r="A99" s="2" t="s">
        <v>7004</v>
      </c>
      <c r="B99" s="121" t="str">
        <f t="shared" si="3"/>
        <v>Developed</v>
      </c>
      <c r="C99" s="2" t="s">
        <v>7578</v>
      </c>
      <c r="D99" s="2" t="str">
        <f t="shared" si="4"/>
        <v>France</v>
      </c>
      <c r="E99" s="3"/>
      <c r="F99" s="3"/>
      <c r="G99" s="3"/>
      <c r="H99" s="3"/>
      <c r="I99" s="2" t="str">
        <f t="shared" si="5"/>
        <v>DJI</v>
      </c>
    </row>
    <row r="100" spans="1:9" ht="12.75" customHeight="1">
      <c r="A100" s="2" t="s">
        <v>7004</v>
      </c>
      <c r="B100" s="121" t="str">
        <f t="shared" si="3"/>
        <v>Developed</v>
      </c>
      <c r="C100" s="2" t="s">
        <v>7583</v>
      </c>
      <c r="D100" s="2" t="str">
        <f t="shared" si="4"/>
        <v>United Kingdom</v>
      </c>
      <c r="E100" s="3"/>
      <c r="F100" s="3"/>
      <c r="G100" s="3"/>
      <c r="H100" s="3"/>
      <c r="I100" s="2" t="str">
        <f t="shared" si="5"/>
        <v>DJI</v>
      </c>
    </row>
    <row r="101" spans="1:9" ht="12.75" customHeight="1">
      <c r="A101" s="2" t="s">
        <v>7004</v>
      </c>
      <c r="B101" s="121" t="str">
        <f t="shared" si="3"/>
        <v>Developed</v>
      </c>
      <c r="C101" s="2" t="s">
        <v>7580</v>
      </c>
      <c r="D101" s="2" t="str">
        <f t="shared" si="4"/>
        <v>Greece</v>
      </c>
      <c r="E101" s="3"/>
      <c r="F101" s="3"/>
      <c r="G101" s="3">
        <v>41901</v>
      </c>
      <c r="H101" s="3">
        <v>41904</v>
      </c>
      <c r="I101" s="2" t="str">
        <f t="shared" si="5"/>
        <v>DJI</v>
      </c>
    </row>
    <row r="102" spans="1:9" ht="12.75" customHeight="1">
      <c r="A102" s="2" t="s">
        <v>7004</v>
      </c>
      <c r="B102" s="121" t="str">
        <f t="shared" si="3"/>
        <v>Developed</v>
      </c>
      <c r="C102" s="2" t="s">
        <v>7571</v>
      </c>
      <c r="D102" s="2" t="str">
        <f t="shared" si="4"/>
        <v>Hong Kong</v>
      </c>
      <c r="E102" s="3"/>
      <c r="F102" s="3"/>
      <c r="G102" s="3"/>
      <c r="H102" s="3"/>
      <c r="I102" s="2" t="str">
        <f t="shared" si="5"/>
        <v>DJI</v>
      </c>
    </row>
    <row r="103" spans="1:9" ht="12.75" customHeight="1">
      <c r="A103" s="2" t="s">
        <v>7004</v>
      </c>
      <c r="B103" s="121" t="str">
        <f t="shared" si="3"/>
        <v>Developed</v>
      </c>
      <c r="C103" s="2" t="s">
        <v>6100</v>
      </c>
      <c r="D103" s="2" t="str">
        <f t="shared" si="4"/>
        <v>Ireland</v>
      </c>
      <c r="E103" s="3"/>
      <c r="F103" s="3"/>
      <c r="G103" s="3"/>
      <c r="H103" s="3"/>
      <c r="I103" s="2" t="str">
        <f t="shared" ref="I103:I134" si="6">IF(ISBLANK(VLOOKUP(A103,CountryRegion,4,FALSE)),"",VLOOKUP(A103,CountryRegion,4,FALSE))</f>
        <v>DJI</v>
      </c>
    </row>
    <row r="104" spans="1:9" ht="12.75" customHeight="1">
      <c r="A104" s="2" t="s">
        <v>7004</v>
      </c>
      <c r="B104" s="121" t="str">
        <f t="shared" si="3"/>
        <v>Developed</v>
      </c>
      <c r="C104" s="2" t="s">
        <v>7598</v>
      </c>
      <c r="D104" s="2" t="str">
        <f t="shared" si="4"/>
        <v>Israel</v>
      </c>
      <c r="E104" s="3"/>
      <c r="F104" s="3"/>
      <c r="G104" s="3"/>
      <c r="H104" s="3"/>
      <c r="I104" s="2" t="str">
        <f t="shared" si="6"/>
        <v>DJI</v>
      </c>
    </row>
    <row r="105" spans="1:9" ht="12.75" customHeight="1">
      <c r="A105" s="2" t="s">
        <v>7004</v>
      </c>
      <c r="B105" s="121" t="str">
        <f t="shared" si="3"/>
        <v>Developed</v>
      </c>
      <c r="C105" s="2" t="s">
        <v>5572</v>
      </c>
      <c r="D105" s="2" t="str">
        <f t="shared" si="4"/>
        <v>Iceland</v>
      </c>
      <c r="E105" s="3"/>
      <c r="F105" s="3"/>
      <c r="G105" s="3"/>
      <c r="H105" s="3"/>
      <c r="I105" s="2" t="str">
        <f t="shared" si="6"/>
        <v>DJI</v>
      </c>
    </row>
    <row r="106" spans="1:9" ht="12.75" customHeight="1">
      <c r="A106" s="2" t="s">
        <v>7004</v>
      </c>
      <c r="B106" s="121" t="str">
        <f t="shared" si="3"/>
        <v>Developed</v>
      </c>
      <c r="C106" s="2" t="s">
        <v>5614</v>
      </c>
      <c r="D106" s="2" t="str">
        <f t="shared" si="4"/>
        <v>Italy</v>
      </c>
      <c r="E106" s="3"/>
      <c r="F106" s="3"/>
      <c r="G106" s="3"/>
      <c r="H106" s="3"/>
      <c r="I106" s="2" t="str">
        <f t="shared" si="6"/>
        <v>DJI</v>
      </c>
    </row>
    <row r="107" spans="1:9" ht="12.75" customHeight="1">
      <c r="A107" s="2" t="s">
        <v>7004</v>
      </c>
      <c r="B107" s="121" t="str">
        <f t="shared" si="3"/>
        <v>Developed</v>
      </c>
      <c r="C107" s="2" t="s">
        <v>7572</v>
      </c>
      <c r="D107" s="2" t="str">
        <f t="shared" si="4"/>
        <v>Japan</v>
      </c>
      <c r="E107" s="3"/>
      <c r="F107" s="3"/>
      <c r="G107" s="3"/>
      <c r="H107" s="3"/>
      <c r="I107" s="2" t="str">
        <f t="shared" si="6"/>
        <v>DJI</v>
      </c>
    </row>
    <row r="108" spans="1:9" ht="12.75" customHeight="1">
      <c r="A108" s="2" t="s">
        <v>7004</v>
      </c>
      <c r="B108" s="121" t="str">
        <f t="shared" si="3"/>
        <v>Developed</v>
      </c>
      <c r="C108" s="2" t="s">
        <v>6013</v>
      </c>
      <c r="D108" s="2" t="str">
        <f t="shared" si="4"/>
        <v>Korea</v>
      </c>
      <c r="E108" s="3"/>
      <c r="F108" s="3"/>
      <c r="G108" s="3"/>
      <c r="H108" s="3"/>
      <c r="I108" s="2" t="str">
        <f t="shared" si="6"/>
        <v>DJI</v>
      </c>
    </row>
    <row r="109" spans="1:9" ht="12.75" customHeight="1">
      <c r="A109" s="2" t="s">
        <v>7004</v>
      </c>
      <c r="B109" s="121" t="str">
        <f t="shared" si="3"/>
        <v>Developed</v>
      </c>
      <c r="C109" s="2" t="s">
        <v>7581</v>
      </c>
      <c r="D109" s="2" t="str">
        <f t="shared" si="4"/>
        <v>Luxembourg</v>
      </c>
      <c r="E109" s="3"/>
      <c r="F109" s="3"/>
      <c r="G109" s="3"/>
      <c r="H109" s="3"/>
      <c r="I109" s="2" t="str">
        <f t="shared" si="6"/>
        <v>DJI</v>
      </c>
    </row>
    <row r="110" spans="1:9" ht="12.75" customHeight="1">
      <c r="A110" s="2" t="s">
        <v>7004</v>
      </c>
      <c r="B110" s="121" t="str">
        <f t="shared" si="3"/>
        <v>Developed</v>
      </c>
      <c r="C110" s="2" t="s">
        <v>5921</v>
      </c>
      <c r="D110" s="2" t="str">
        <f t="shared" si="4"/>
        <v>Netherlands</v>
      </c>
      <c r="E110" s="3"/>
      <c r="F110" s="3"/>
      <c r="G110" s="3"/>
      <c r="H110" s="3"/>
      <c r="I110" s="2" t="str">
        <f t="shared" si="6"/>
        <v>DJI</v>
      </c>
    </row>
    <row r="111" spans="1:9" ht="12.75" customHeight="1">
      <c r="A111" s="2" t="s">
        <v>7004</v>
      </c>
      <c r="B111" s="121" t="str">
        <f t="shared" si="3"/>
        <v>Developed</v>
      </c>
      <c r="C111" s="2" t="s">
        <v>5865</v>
      </c>
      <c r="D111" s="2" t="str">
        <f t="shared" si="4"/>
        <v>Norway</v>
      </c>
      <c r="E111" s="3"/>
      <c r="F111" s="3"/>
      <c r="G111" s="3"/>
      <c r="H111" s="3"/>
      <c r="I111" s="2" t="str">
        <f t="shared" si="6"/>
        <v>DJI</v>
      </c>
    </row>
    <row r="112" spans="1:9" ht="12.75" customHeight="1">
      <c r="A112" s="2" t="s">
        <v>7004</v>
      </c>
      <c r="B112" s="121" t="str">
        <f t="shared" si="3"/>
        <v>Developed</v>
      </c>
      <c r="C112" s="2" t="s">
        <v>5883</v>
      </c>
      <c r="D112" s="2" t="str">
        <f t="shared" si="4"/>
        <v>New Zealand</v>
      </c>
      <c r="E112" s="3"/>
      <c r="F112" s="3"/>
      <c r="G112" s="3"/>
      <c r="H112" s="3"/>
      <c r="I112" s="2" t="str">
        <f t="shared" si="6"/>
        <v>DJI</v>
      </c>
    </row>
    <row r="113" spans="1:9" ht="12.75" customHeight="1">
      <c r="A113" s="2" t="s">
        <v>7004</v>
      </c>
      <c r="B113" s="121" t="str">
        <f t="shared" si="3"/>
        <v>Developed</v>
      </c>
      <c r="C113" s="2" t="s">
        <v>7582</v>
      </c>
      <c r="D113" s="2" t="str">
        <f t="shared" si="4"/>
        <v>Portugal</v>
      </c>
      <c r="E113" s="3"/>
      <c r="F113" s="3"/>
      <c r="G113" s="3"/>
      <c r="H113" s="3"/>
      <c r="I113" s="2" t="str">
        <f t="shared" si="6"/>
        <v>DJI</v>
      </c>
    </row>
    <row r="114" spans="1:9" ht="12.75" customHeight="1">
      <c r="A114" s="2" t="s">
        <v>7004</v>
      </c>
      <c r="B114" s="121" t="str">
        <f t="shared" si="3"/>
        <v>Developed</v>
      </c>
      <c r="C114" s="2" t="s">
        <v>6227</v>
      </c>
      <c r="D114" s="2" t="str">
        <f t="shared" si="4"/>
        <v>Sweden</v>
      </c>
      <c r="E114" s="3"/>
      <c r="F114" s="3"/>
      <c r="G114" s="3"/>
      <c r="H114" s="3"/>
      <c r="I114" s="2" t="str">
        <f t="shared" si="6"/>
        <v>DJI</v>
      </c>
    </row>
    <row r="115" spans="1:9" ht="12.75" customHeight="1">
      <c r="A115" s="2" t="s">
        <v>7004</v>
      </c>
      <c r="B115" s="121" t="str">
        <f t="shared" si="3"/>
        <v>Developed</v>
      </c>
      <c r="C115" s="2" t="s">
        <v>7574</v>
      </c>
      <c r="D115" s="2" t="str">
        <f t="shared" si="4"/>
        <v>Singapore</v>
      </c>
      <c r="E115" s="3"/>
      <c r="F115" s="3"/>
      <c r="G115" s="3"/>
      <c r="H115" s="3"/>
      <c r="I115" s="2" t="str">
        <f t="shared" si="6"/>
        <v>DJI</v>
      </c>
    </row>
    <row r="116" spans="1:9" ht="12.75" customHeight="1">
      <c r="A116" s="2" t="s">
        <v>7004</v>
      </c>
      <c r="B116" s="121" t="str">
        <f t="shared" si="3"/>
        <v>Developed</v>
      </c>
      <c r="C116" s="2" t="s">
        <v>5700</v>
      </c>
      <c r="D116" s="2" t="str">
        <f t="shared" si="4"/>
        <v>Taiwan</v>
      </c>
      <c r="E116" s="3"/>
      <c r="F116" s="3"/>
      <c r="G116" s="3"/>
      <c r="H116" s="3"/>
      <c r="I116" s="2" t="str">
        <f t="shared" si="6"/>
        <v>DJI</v>
      </c>
    </row>
    <row r="117" spans="1:9" ht="12.75" customHeight="1">
      <c r="A117" s="2" t="s">
        <v>7004</v>
      </c>
      <c r="B117" s="121" t="str">
        <f t="shared" si="3"/>
        <v>Developed</v>
      </c>
      <c r="C117" s="2" t="s">
        <v>810</v>
      </c>
      <c r="D117" s="2" t="str">
        <f t="shared" si="4"/>
        <v>United States</v>
      </c>
      <c r="E117" s="3"/>
      <c r="F117" s="3"/>
      <c r="G117" s="3"/>
      <c r="H117" s="3"/>
      <c r="I117" s="2" t="str">
        <f t="shared" si="6"/>
        <v>DJI</v>
      </c>
    </row>
    <row r="118" spans="1:9" ht="12.75" customHeight="1">
      <c r="A118" s="2" t="s">
        <v>7040</v>
      </c>
      <c r="B118" s="121" t="str">
        <f t="shared" si="3"/>
        <v>Emerging Markets</v>
      </c>
      <c r="C118" s="2" t="s">
        <v>7599</v>
      </c>
      <c r="D118" s="2" t="str">
        <f t="shared" si="4"/>
        <v>United Arab Emirates</v>
      </c>
      <c r="E118" s="3">
        <v>41903</v>
      </c>
      <c r="F118" s="3">
        <v>41904</v>
      </c>
      <c r="G118" s="3"/>
      <c r="H118" s="3"/>
      <c r="I118" s="2" t="str">
        <f t="shared" si="6"/>
        <v>DJI</v>
      </c>
    </row>
    <row r="119" spans="1:9" ht="12.75" customHeight="1">
      <c r="A119" s="2" t="s">
        <v>7040</v>
      </c>
      <c r="B119" s="121" t="str">
        <f t="shared" si="3"/>
        <v>Emerging Markets</v>
      </c>
      <c r="C119" s="2" t="s">
        <v>7591</v>
      </c>
      <c r="D119" s="2" t="str">
        <f t="shared" si="4"/>
        <v>Brazil</v>
      </c>
      <c r="E119" s="3"/>
      <c r="F119" s="3"/>
      <c r="G119" s="3"/>
      <c r="H119" s="3"/>
      <c r="I119" s="2" t="str">
        <f t="shared" si="6"/>
        <v>DJI</v>
      </c>
    </row>
    <row r="120" spans="1:9" ht="12.75" customHeight="1">
      <c r="A120" s="2" t="s">
        <v>7040</v>
      </c>
      <c r="B120" s="121" t="str">
        <f t="shared" si="3"/>
        <v>Emerging Markets</v>
      </c>
      <c r="C120" s="2" t="s">
        <v>7592</v>
      </c>
      <c r="D120" s="2" t="str">
        <f t="shared" si="4"/>
        <v>Chile</v>
      </c>
      <c r="E120" s="3"/>
      <c r="F120" s="3"/>
      <c r="G120" s="3"/>
      <c r="H120" s="3"/>
      <c r="I120" s="2" t="str">
        <f t="shared" si="6"/>
        <v>DJI</v>
      </c>
    </row>
    <row r="121" spans="1:9" ht="12.75" customHeight="1">
      <c r="A121" s="2" t="s">
        <v>7040</v>
      </c>
      <c r="B121" s="121" t="str">
        <f t="shared" si="3"/>
        <v>Emerging Markets</v>
      </c>
      <c r="C121" s="2" t="s">
        <v>7588</v>
      </c>
      <c r="D121" s="2" t="str">
        <f t="shared" si="4"/>
        <v>China</v>
      </c>
      <c r="E121" s="3"/>
      <c r="F121" s="3"/>
      <c r="G121" s="3"/>
      <c r="H121" s="3"/>
      <c r="I121" s="2" t="str">
        <f t="shared" si="6"/>
        <v>DJI</v>
      </c>
    </row>
    <row r="122" spans="1:9" ht="12.75" customHeight="1">
      <c r="A122" s="2" t="s">
        <v>7040</v>
      </c>
      <c r="B122" s="121" t="str">
        <f t="shared" si="3"/>
        <v>Emerging Markets</v>
      </c>
      <c r="C122" s="2" t="s">
        <v>7593</v>
      </c>
      <c r="D122" s="2" t="str">
        <f t="shared" si="4"/>
        <v>Colombia</v>
      </c>
      <c r="E122" s="3"/>
      <c r="F122" s="3"/>
      <c r="G122" s="3"/>
      <c r="H122" s="3"/>
      <c r="I122" s="2" t="str">
        <f t="shared" si="6"/>
        <v>DJI</v>
      </c>
    </row>
    <row r="123" spans="1:9" ht="12.75" customHeight="1">
      <c r="A123" s="2" t="s">
        <v>7040</v>
      </c>
      <c r="B123" s="121" t="str">
        <f t="shared" si="3"/>
        <v>Emerging Markets</v>
      </c>
      <c r="C123" s="2" t="s">
        <v>7584</v>
      </c>
      <c r="D123" s="2" t="str">
        <f t="shared" si="4"/>
        <v>Czech Republic</v>
      </c>
      <c r="E123" s="3"/>
      <c r="F123" s="3"/>
      <c r="G123" s="3"/>
      <c r="H123" s="3"/>
      <c r="I123" s="2" t="str">
        <f t="shared" si="6"/>
        <v>DJI</v>
      </c>
    </row>
    <row r="124" spans="1:9" ht="12.75" customHeight="1">
      <c r="A124" s="2" t="s">
        <v>7040</v>
      </c>
      <c r="B124" s="121" t="str">
        <f t="shared" si="3"/>
        <v>Emerging Markets</v>
      </c>
      <c r="C124" s="2" t="s">
        <v>7600</v>
      </c>
      <c r="D124" s="2" t="str">
        <f t="shared" si="4"/>
        <v>Egypt</v>
      </c>
      <c r="E124" s="3"/>
      <c r="F124" s="3"/>
      <c r="G124" s="3"/>
      <c r="H124" s="3"/>
      <c r="I124" s="2" t="str">
        <f t="shared" si="6"/>
        <v>DJI</v>
      </c>
    </row>
    <row r="125" spans="1:9" ht="12.75" customHeight="1">
      <c r="A125" s="2" t="s">
        <v>7040</v>
      </c>
      <c r="B125" s="121" t="str">
        <f t="shared" si="3"/>
        <v>Emerging Markets</v>
      </c>
      <c r="C125" s="2" t="s">
        <v>7580</v>
      </c>
      <c r="D125" s="2" t="str">
        <f t="shared" si="4"/>
        <v>Greece</v>
      </c>
      <c r="E125" s="3">
        <v>41901</v>
      </c>
      <c r="F125" s="3">
        <v>41904</v>
      </c>
      <c r="G125" s="3"/>
      <c r="H125" s="3"/>
      <c r="I125" s="2" t="str">
        <f t="shared" si="6"/>
        <v>DJI</v>
      </c>
    </row>
    <row r="126" spans="1:9" ht="12.75" customHeight="1">
      <c r="A126" s="2" t="s">
        <v>7040</v>
      </c>
      <c r="B126" s="121" t="str">
        <f t="shared" si="3"/>
        <v>Emerging Markets</v>
      </c>
      <c r="C126" s="2" t="s">
        <v>5567</v>
      </c>
      <c r="D126" s="2" t="str">
        <f t="shared" si="4"/>
        <v>Hungary</v>
      </c>
      <c r="E126" s="3"/>
      <c r="F126" s="3"/>
      <c r="G126" s="3"/>
      <c r="H126" s="3"/>
      <c r="I126" s="2" t="str">
        <f t="shared" si="6"/>
        <v>DJI</v>
      </c>
    </row>
    <row r="127" spans="1:9" ht="12.75" customHeight="1">
      <c r="A127" s="2" t="s">
        <v>7040</v>
      </c>
      <c r="B127" s="121" t="str">
        <f t="shared" si="3"/>
        <v>Emerging Markets</v>
      </c>
      <c r="C127" s="2" t="s">
        <v>6098</v>
      </c>
      <c r="D127" s="2" t="str">
        <f t="shared" si="4"/>
        <v>Indonesia</v>
      </c>
      <c r="E127" s="3"/>
      <c r="F127" s="3"/>
      <c r="G127" s="3"/>
      <c r="H127" s="3"/>
      <c r="I127" s="2" t="str">
        <f t="shared" si="6"/>
        <v>DJI</v>
      </c>
    </row>
    <row r="128" spans="1:9" ht="12.75" customHeight="1">
      <c r="A128" s="2" t="s">
        <v>7040</v>
      </c>
      <c r="B128" s="121" t="str">
        <f t="shared" si="3"/>
        <v>Emerging Markets</v>
      </c>
      <c r="C128" s="2" t="s">
        <v>5720</v>
      </c>
      <c r="D128" s="2" t="str">
        <f t="shared" si="4"/>
        <v>India</v>
      </c>
      <c r="E128" s="3"/>
      <c r="F128" s="3"/>
      <c r="G128" s="3"/>
      <c r="H128" s="3"/>
      <c r="I128" s="2" t="str">
        <f t="shared" si="6"/>
        <v>DJI</v>
      </c>
    </row>
    <row r="129" spans="1:9" ht="12.75" customHeight="1">
      <c r="A129" s="2" t="s">
        <v>7040</v>
      </c>
      <c r="B129" s="121" t="str">
        <f t="shared" si="3"/>
        <v>Emerging Markets</v>
      </c>
      <c r="C129" s="2" t="s">
        <v>5947</v>
      </c>
      <c r="D129" s="2" t="str">
        <f t="shared" si="4"/>
        <v>Morocco</v>
      </c>
      <c r="E129" s="3"/>
      <c r="F129" s="3"/>
      <c r="G129" s="3">
        <v>42267</v>
      </c>
      <c r="H129" s="3">
        <v>42268</v>
      </c>
      <c r="I129" s="2" t="str">
        <f t="shared" si="6"/>
        <v>DJI</v>
      </c>
    </row>
    <row r="130" spans="1:9" ht="12.75" customHeight="1">
      <c r="A130" s="2" t="s">
        <v>7040</v>
      </c>
      <c r="B130" s="121" t="str">
        <f t="shared" ref="B130:B193" si="7">VLOOKUP(A130,CountryRegion,2,FALSE)</f>
        <v>Emerging Markets</v>
      </c>
      <c r="C130" s="2" t="s">
        <v>7594</v>
      </c>
      <c r="D130" s="2" t="str">
        <f t="shared" ref="D130:D193" si="8">VLOOKUP(C130&amp;"-",CountryRegion,2,FALSE)</f>
        <v>Mexico</v>
      </c>
      <c r="E130" s="3"/>
      <c r="F130" s="3"/>
      <c r="G130" s="3"/>
      <c r="H130" s="3"/>
      <c r="I130" s="2" t="str">
        <f t="shared" si="6"/>
        <v>DJI</v>
      </c>
    </row>
    <row r="131" spans="1:9" ht="12.75" customHeight="1">
      <c r="A131" s="2" t="s">
        <v>7040</v>
      </c>
      <c r="B131" s="121" t="str">
        <f t="shared" si="7"/>
        <v>Emerging Markets</v>
      </c>
      <c r="C131" s="2" t="s">
        <v>7573</v>
      </c>
      <c r="D131" s="2" t="str">
        <f t="shared" si="8"/>
        <v>Malaysia</v>
      </c>
      <c r="E131" s="3"/>
      <c r="F131" s="3"/>
      <c r="G131" s="3"/>
      <c r="H131" s="3"/>
      <c r="I131" s="2" t="str">
        <f t="shared" si="6"/>
        <v>DJI</v>
      </c>
    </row>
    <row r="132" spans="1:9" ht="12.75" customHeight="1">
      <c r="A132" s="2" t="s">
        <v>7040</v>
      </c>
      <c r="B132" s="121" t="str">
        <f t="shared" si="7"/>
        <v>Emerging Markets</v>
      </c>
      <c r="C132" s="2" t="s">
        <v>7595</v>
      </c>
      <c r="D132" s="2" t="str">
        <f t="shared" si="8"/>
        <v>Peru</v>
      </c>
      <c r="E132" s="3"/>
      <c r="F132" s="3"/>
      <c r="G132" s="3"/>
      <c r="H132" s="3"/>
      <c r="I132" s="2" t="str">
        <f t="shared" si="6"/>
        <v>DJI</v>
      </c>
    </row>
    <row r="133" spans="1:9" ht="12.75" customHeight="1">
      <c r="A133" s="2" t="s">
        <v>7040</v>
      </c>
      <c r="B133" s="121" t="str">
        <f t="shared" si="7"/>
        <v>Emerging Markets</v>
      </c>
      <c r="C133" s="2" t="s">
        <v>5970</v>
      </c>
      <c r="D133" s="2" t="str">
        <f t="shared" si="8"/>
        <v>Philippines</v>
      </c>
      <c r="E133" s="3"/>
      <c r="F133" s="3"/>
      <c r="G133" s="3"/>
      <c r="H133" s="3"/>
      <c r="I133" s="2" t="str">
        <f t="shared" si="6"/>
        <v>DJI</v>
      </c>
    </row>
    <row r="134" spans="1:9" ht="12.75" customHeight="1">
      <c r="A134" s="2" t="s">
        <v>7040</v>
      </c>
      <c r="B134" s="121" t="str">
        <f t="shared" si="7"/>
        <v>Emerging Markets</v>
      </c>
      <c r="C134" s="2" t="s">
        <v>7601</v>
      </c>
      <c r="D134" s="2" t="str">
        <f t="shared" si="8"/>
        <v>Pakistan</v>
      </c>
      <c r="E134" s="3">
        <v>42993</v>
      </c>
      <c r="F134" s="3">
        <v>42996</v>
      </c>
      <c r="G134" s="3">
        <v>45184</v>
      </c>
      <c r="H134" s="3">
        <v>45187</v>
      </c>
      <c r="I134" s="2" t="str">
        <f t="shared" si="6"/>
        <v>DJI</v>
      </c>
    </row>
    <row r="135" spans="1:9" ht="12.75" customHeight="1">
      <c r="A135" s="2" t="s">
        <v>7040</v>
      </c>
      <c r="B135" s="121" t="str">
        <f t="shared" si="7"/>
        <v>Emerging Markets</v>
      </c>
      <c r="C135" s="2" t="s">
        <v>7585</v>
      </c>
      <c r="D135" s="2" t="str">
        <f t="shared" si="8"/>
        <v>Poland</v>
      </c>
      <c r="E135" s="3"/>
      <c r="F135" s="3"/>
      <c r="G135" s="3"/>
      <c r="H135" s="3"/>
      <c r="I135" s="2" t="str">
        <f t="shared" ref="I135:I141" si="9">IF(ISBLANK(VLOOKUP(A135,CountryRegion,4,FALSE)),"",VLOOKUP(A135,CountryRegion,4,FALSE))</f>
        <v>DJI</v>
      </c>
    </row>
    <row r="136" spans="1:9" ht="12.75" customHeight="1">
      <c r="A136" s="2" t="s">
        <v>7040</v>
      </c>
      <c r="B136" s="121" t="str">
        <f t="shared" si="7"/>
        <v>Emerging Markets</v>
      </c>
      <c r="C136" s="2" t="s">
        <v>7602</v>
      </c>
      <c r="D136" s="2" t="str">
        <f t="shared" si="8"/>
        <v>Qatar</v>
      </c>
      <c r="E136" s="3">
        <v>41903</v>
      </c>
      <c r="F136" s="3">
        <v>41904</v>
      </c>
      <c r="G136" s="3"/>
      <c r="H136" s="3"/>
      <c r="I136" s="2" t="str">
        <f t="shared" si="9"/>
        <v>DJI</v>
      </c>
    </row>
    <row r="137" spans="1:9" ht="12.75" customHeight="1">
      <c r="A137" s="2" t="s">
        <v>7040</v>
      </c>
      <c r="B137" s="121" t="str">
        <f t="shared" si="7"/>
        <v>Emerging Markets</v>
      </c>
      <c r="C137" s="2" t="s">
        <v>7586</v>
      </c>
      <c r="D137" s="2" t="str">
        <f t="shared" si="8"/>
        <v>Russia</v>
      </c>
      <c r="E137" s="3"/>
      <c r="F137" s="3"/>
      <c r="G137" s="3">
        <v>44628</v>
      </c>
      <c r="H137" s="3">
        <v>44629</v>
      </c>
      <c r="I137" s="2" t="str">
        <f t="shared" si="9"/>
        <v>DJI</v>
      </c>
    </row>
    <row r="138" spans="1:9" ht="12.75" customHeight="1">
      <c r="A138" s="2" t="s">
        <v>7040</v>
      </c>
      <c r="B138" s="121" t="str">
        <f t="shared" si="7"/>
        <v>Emerging Markets</v>
      </c>
      <c r="C138" s="2" t="s">
        <v>6029</v>
      </c>
      <c r="D138" s="2" t="str">
        <f t="shared" si="8"/>
        <v>Thailand</v>
      </c>
      <c r="E138" s="3"/>
      <c r="F138" s="3"/>
      <c r="G138" s="3"/>
      <c r="H138" s="3"/>
      <c r="I138" s="2" t="str">
        <f t="shared" si="9"/>
        <v>DJI</v>
      </c>
    </row>
    <row r="139" spans="1:9" ht="12.75" customHeight="1">
      <c r="A139" s="2" t="s">
        <v>7040</v>
      </c>
      <c r="B139" s="121" t="str">
        <f t="shared" si="7"/>
        <v>Emerging Markets</v>
      </c>
      <c r="C139" s="2" t="s">
        <v>7587</v>
      </c>
      <c r="D139" s="2" t="str">
        <f t="shared" si="8"/>
        <v>Turkey</v>
      </c>
      <c r="E139" s="3"/>
      <c r="F139" s="3"/>
      <c r="G139" s="3"/>
      <c r="H139" s="3"/>
      <c r="I139" s="2" t="str">
        <f t="shared" si="9"/>
        <v>DJI</v>
      </c>
    </row>
    <row r="140" spans="1:9" ht="12.75" customHeight="1">
      <c r="A140" s="2" t="s">
        <v>7040</v>
      </c>
      <c r="B140" s="121" t="str">
        <f t="shared" si="7"/>
        <v>Emerging Markets</v>
      </c>
      <c r="C140" s="2" t="s">
        <v>5700</v>
      </c>
      <c r="D140" s="2" t="str">
        <f t="shared" si="8"/>
        <v>Taiwan</v>
      </c>
      <c r="E140" s="3"/>
      <c r="F140" s="3"/>
      <c r="G140" s="3"/>
      <c r="H140" s="3"/>
      <c r="I140" s="2" t="str">
        <f t="shared" si="9"/>
        <v>DJI</v>
      </c>
    </row>
    <row r="141" spans="1:9" ht="12.75" customHeight="1">
      <c r="A141" s="2" t="s">
        <v>7040</v>
      </c>
      <c r="B141" s="121" t="str">
        <f t="shared" si="7"/>
        <v>Emerging Markets</v>
      </c>
      <c r="C141" s="2" t="s">
        <v>7603</v>
      </c>
      <c r="D141" s="2" t="str">
        <f t="shared" si="8"/>
        <v>South Africa</v>
      </c>
      <c r="E141" s="3"/>
      <c r="F141" s="3"/>
      <c r="G141" s="3"/>
      <c r="H141" s="3"/>
      <c r="I141" s="2" t="str">
        <f t="shared" si="9"/>
        <v>DJI</v>
      </c>
    </row>
    <row r="142" spans="1:9" ht="12.75" customHeight="1">
      <c r="A142" s="121" t="s">
        <v>7040</v>
      </c>
      <c r="B142" s="121" t="str">
        <f t="shared" si="7"/>
        <v>Emerging Markets</v>
      </c>
      <c r="C142" s="121" t="s">
        <v>5776</v>
      </c>
      <c r="D142" s="2" t="str">
        <f t="shared" si="8"/>
        <v>Saudi Arabia</v>
      </c>
      <c r="E142" s="122">
        <v>43541</v>
      </c>
      <c r="F142" s="122">
        <v>43542</v>
      </c>
      <c r="G142" s="122"/>
      <c r="H142" s="122"/>
      <c r="I142" s="121" t="s">
        <v>6930</v>
      </c>
    </row>
    <row r="143" spans="1:9" ht="12.75" customHeight="1">
      <c r="A143" s="2" t="s">
        <v>7040</v>
      </c>
      <c r="B143" s="121" t="str">
        <f t="shared" si="7"/>
        <v>Emerging Markets</v>
      </c>
      <c r="C143" s="2" t="s">
        <v>6023</v>
      </c>
      <c r="D143" s="2" t="str">
        <f t="shared" si="8"/>
        <v>Kuwait</v>
      </c>
      <c r="E143" s="93">
        <v>43728</v>
      </c>
      <c r="F143" s="93">
        <v>43731</v>
      </c>
      <c r="G143" s="93"/>
      <c r="H143" s="93"/>
      <c r="I143" s="2" t="s">
        <v>6930</v>
      </c>
    </row>
    <row r="144" spans="1:9" ht="12.75" customHeight="1">
      <c r="A144" s="2" t="s">
        <v>7023</v>
      </c>
      <c r="B144" s="121" t="str">
        <f t="shared" si="7"/>
        <v>Developed Ex-U.S. + South Korea, Taiwan, Cyprus, Slovenia &amp; Malta</v>
      </c>
      <c r="C144" s="2" t="s">
        <v>7575</v>
      </c>
      <c r="D144" s="2" t="str">
        <f t="shared" si="8"/>
        <v>Austria</v>
      </c>
      <c r="E144" s="3"/>
      <c r="F144" s="3"/>
      <c r="G144" s="3"/>
      <c r="H144" s="3"/>
      <c r="I144" s="2" t="str">
        <f t="shared" ref="I144:I175" si="10">IF(ISBLANK(VLOOKUP(A144,CountryRegion,4,FALSE)),"",VLOOKUP(A144,CountryRegion,4,FALSE))</f>
        <v>DJI</v>
      </c>
    </row>
    <row r="145" spans="1:9" ht="12.75" customHeight="1">
      <c r="A145" s="2" t="s">
        <v>7023</v>
      </c>
      <c r="B145" s="121" t="str">
        <f t="shared" si="7"/>
        <v>Developed Ex-U.S. + South Korea, Taiwan, Cyprus, Slovenia &amp; Malta</v>
      </c>
      <c r="C145" s="2" t="s">
        <v>7589</v>
      </c>
      <c r="D145" s="2" t="str">
        <f t="shared" si="8"/>
        <v>Australia</v>
      </c>
      <c r="E145" s="3"/>
      <c r="F145" s="3"/>
      <c r="G145" s="3"/>
      <c r="H145" s="3"/>
      <c r="I145" s="2" t="str">
        <f t="shared" si="10"/>
        <v>DJI</v>
      </c>
    </row>
    <row r="146" spans="1:9" ht="12.75" customHeight="1">
      <c r="A146" s="2" t="s">
        <v>7023</v>
      </c>
      <c r="B146" s="121" t="str">
        <f t="shared" si="7"/>
        <v>Developed Ex-U.S. + South Korea, Taiwan, Cyprus, Slovenia &amp; Malta</v>
      </c>
      <c r="C146" s="2" t="s">
        <v>7576</v>
      </c>
      <c r="D146" s="2" t="str">
        <f t="shared" si="8"/>
        <v>Belgium</v>
      </c>
      <c r="E146" s="3"/>
      <c r="F146" s="3"/>
      <c r="G146" s="3"/>
      <c r="H146" s="3"/>
      <c r="I146" s="2" t="str">
        <f t="shared" si="10"/>
        <v>DJI</v>
      </c>
    </row>
    <row r="147" spans="1:9" ht="12.75" customHeight="1">
      <c r="A147" s="2" t="s">
        <v>7023</v>
      </c>
      <c r="B147" s="121" t="str">
        <f t="shared" si="7"/>
        <v>Developed Ex-U.S. + South Korea, Taiwan, Cyprus, Slovenia &amp; Malta</v>
      </c>
      <c r="C147" s="2" t="s">
        <v>5722</v>
      </c>
      <c r="D147" s="2" t="str">
        <f t="shared" si="8"/>
        <v>Canada</v>
      </c>
      <c r="E147" s="3"/>
      <c r="F147" s="3"/>
      <c r="G147" s="3"/>
      <c r="H147" s="3"/>
      <c r="I147" s="2" t="str">
        <f t="shared" si="10"/>
        <v>DJI</v>
      </c>
    </row>
    <row r="148" spans="1:9" ht="12.75" customHeight="1">
      <c r="A148" s="2" t="s">
        <v>7023</v>
      </c>
      <c r="B148" s="121" t="str">
        <f t="shared" si="7"/>
        <v>Developed Ex-U.S. + South Korea, Taiwan, Cyprus, Slovenia &amp; Malta</v>
      </c>
      <c r="C148" s="2" t="s">
        <v>6147</v>
      </c>
      <c r="D148" s="2" t="str">
        <f t="shared" si="8"/>
        <v>Switzerland</v>
      </c>
      <c r="E148" s="3"/>
      <c r="F148" s="3"/>
      <c r="G148" s="3"/>
      <c r="H148" s="3"/>
      <c r="I148" s="2" t="str">
        <f t="shared" si="10"/>
        <v>DJI</v>
      </c>
    </row>
    <row r="149" spans="1:9" ht="12.75" customHeight="1">
      <c r="A149" s="2" t="s">
        <v>7023</v>
      </c>
      <c r="B149" s="121" t="str">
        <f t="shared" si="7"/>
        <v>Developed Ex-U.S. + South Korea, Taiwan, Cyprus, Slovenia &amp; Malta</v>
      </c>
      <c r="C149" s="2" t="s">
        <v>6215</v>
      </c>
      <c r="D149" s="2" t="str">
        <f t="shared" si="8"/>
        <v>Cyprus</v>
      </c>
      <c r="E149" s="3"/>
      <c r="F149" s="3"/>
      <c r="G149" s="3"/>
      <c r="H149" s="3"/>
      <c r="I149" s="2" t="str">
        <f t="shared" si="10"/>
        <v>DJI</v>
      </c>
    </row>
    <row r="150" spans="1:9" ht="12.75" customHeight="1">
      <c r="A150" s="2" t="s">
        <v>7023</v>
      </c>
      <c r="B150" s="121" t="str">
        <f t="shared" si="7"/>
        <v>Developed Ex-U.S. + South Korea, Taiwan, Cyprus, Slovenia &amp; Malta</v>
      </c>
      <c r="C150" s="2" t="s">
        <v>7579</v>
      </c>
      <c r="D150" s="2" t="str">
        <f t="shared" si="8"/>
        <v>Germany</v>
      </c>
      <c r="E150" s="3"/>
      <c r="F150" s="3"/>
      <c r="G150" s="3"/>
      <c r="H150" s="3"/>
      <c r="I150" s="2" t="str">
        <f t="shared" si="10"/>
        <v>DJI</v>
      </c>
    </row>
    <row r="151" spans="1:9" ht="12.75" customHeight="1">
      <c r="A151" s="2" t="s">
        <v>7023</v>
      </c>
      <c r="B151" s="121" t="str">
        <f t="shared" si="7"/>
        <v>Developed Ex-U.S. + South Korea, Taiwan, Cyprus, Slovenia &amp; Malta</v>
      </c>
      <c r="C151" s="2" t="s">
        <v>7577</v>
      </c>
      <c r="D151" s="2" t="str">
        <f t="shared" si="8"/>
        <v>Denmark</v>
      </c>
      <c r="E151" s="3"/>
      <c r="F151" s="3"/>
      <c r="G151" s="3"/>
      <c r="H151" s="3"/>
      <c r="I151" s="2" t="str">
        <f t="shared" si="10"/>
        <v>DJI</v>
      </c>
    </row>
    <row r="152" spans="1:9" ht="12.75" customHeight="1">
      <c r="A152" s="2" t="s">
        <v>7023</v>
      </c>
      <c r="B152" s="121" t="str">
        <f t="shared" si="7"/>
        <v>Developed Ex-U.S. + South Korea, Taiwan, Cyprus, Slovenia &amp; Malta</v>
      </c>
      <c r="C152" s="2" t="s">
        <v>6415</v>
      </c>
      <c r="D152" s="2" t="str">
        <f t="shared" si="8"/>
        <v>Spain</v>
      </c>
      <c r="E152" s="3"/>
      <c r="F152" s="3"/>
      <c r="G152" s="3"/>
      <c r="H152" s="3"/>
      <c r="I152" s="2" t="str">
        <f t="shared" si="10"/>
        <v>DJI</v>
      </c>
    </row>
    <row r="153" spans="1:9" ht="12.75" customHeight="1">
      <c r="A153" s="2" t="s">
        <v>7023</v>
      </c>
      <c r="B153" s="121" t="str">
        <f t="shared" si="7"/>
        <v>Developed Ex-U.S. + South Korea, Taiwan, Cyprus, Slovenia &amp; Malta</v>
      </c>
      <c r="C153" s="2" t="s">
        <v>5810</v>
      </c>
      <c r="D153" s="2" t="str">
        <f t="shared" si="8"/>
        <v>Finland</v>
      </c>
      <c r="E153" s="3"/>
      <c r="F153" s="3"/>
      <c r="G153" s="3"/>
      <c r="H153" s="3"/>
      <c r="I153" s="2" t="str">
        <f t="shared" si="10"/>
        <v>DJI</v>
      </c>
    </row>
    <row r="154" spans="1:9" ht="12.75" customHeight="1">
      <c r="A154" s="2" t="s">
        <v>7023</v>
      </c>
      <c r="B154" s="121" t="str">
        <f t="shared" si="7"/>
        <v>Developed Ex-U.S. + South Korea, Taiwan, Cyprus, Slovenia &amp; Malta</v>
      </c>
      <c r="C154" s="2" t="s">
        <v>7578</v>
      </c>
      <c r="D154" s="2" t="str">
        <f t="shared" si="8"/>
        <v>France</v>
      </c>
      <c r="E154" s="3"/>
      <c r="F154" s="3"/>
      <c r="G154" s="3"/>
      <c r="H154" s="3"/>
      <c r="I154" s="2" t="str">
        <f t="shared" si="10"/>
        <v>DJI</v>
      </c>
    </row>
    <row r="155" spans="1:9" ht="12.75" customHeight="1">
      <c r="A155" s="2" t="s">
        <v>7023</v>
      </c>
      <c r="B155" s="121" t="str">
        <f t="shared" si="7"/>
        <v>Developed Ex-U.S. + South Korea, Taiwan, Cyprus, Slovenia &amp; Malta</v>
      </c>
      <c r="C155" s="2" t="s">
        <v>7583</v>
      </c>
      <c r="D155" s="2" t="str">
        <f t="shared" si="8"/>
        <v>United Kingdom</v>
      </c>
      <c r="E155" s="3"/>
      <c r="F155" s="3"/>
      <c r="G155" s="3"/>
      <c r="H155" s="3"/>
      <c r="I155" s="2" t="str">
        <f t="shared" si="10"/>
        <v>DJI</v>
      </c>
    </row>
    <row r="156" spans="1:9" ht="12.75" customHeight="1">
      <c r="A156" s="2" t="s">
        <v>7023</v>
      </c>
      <c r="B156" s="121" t="str">
        <f t="shared" si="7"/>
        <v>Developed Ex-U.S. + South Korea, Taiwan, Cyprus, Slovenia &amp; Malta</v>
      </c>
      <c r="C156" s="2" t="s">
        <v>7580</v>
      </c>
      <c r="D156" s="2" t="str">
        <f t="shared" si="8"/>
        <v>Greece</v>
      </c>
      <c r="E156" s="3"/>
      <c r="F156" s="3"/>
      <c r="G156" s="3">
        <v>41901</v>
      </c>
      <c r="H156" s="3">
        <v>41904</v>
      </c>
      <c r="I156" s="2" t="str">
        <f t="shared" si="10"/>
        <v>DJI</v>
      </c>
    </row>
    <row r="157" spans="1:9" ht="12.75" customHeight="1">
      <c r="A157" s="2" t="s">
        <v>7023</v>
      </c>
      <c r="B157" s="121" t="str">
        <f t="shared" si="7"/>
        <v>Developed Ex-U.S. + South Korea, Taiwan, Cyprus, Slovenia &amp; Malta</v>
      </c>
      <c r="C157" s="2" t="s">
        <v>7571</v>
      </c>
      <c r="D157" s="2" t="str">
        <f t="shared" si="8"/>
        <v>Hong Kong</v>
      </c>
      <c r="E157" s="3"/>
      <c r="F157" s="3"/>
      <c r="G157" s="3"/>
      <c r="H157" s="3"/>
      <c r="I157" s="2" t="str">
        <f t="shared" si="10"/>
        <v>DJI</v>
      </c>
    </row>
    <row r="158" spans="1:9" ht="12.75" customHeight="1">
      <c r="A158" s="2" t="s">
        <v>7023</v>
      </c>
      <c r="B158" s="121" t="str">
        <f t="shared" si="7"/>
        <v>Developed Ex-U.S. + South Korea, Taiwan, Cyprus, Slovenia &amp; Malta</v>
      </c>
      <c r="C158" s="2" t="s">
        <v>6100</v>
      </c>
      <c r="D158" s="2" t="str">
        <f t="shared" si="8"/>
        <v>Ireland</v>
      </c>
      <c r="E158" s="3"/>
      <c r="F158" s="3"/>
      <c r="G158" s="3"/>
      <c r="H158" s="3"/>
      <c r="I158" s="2" t="str">
        <f t="shared" si="10"/>
        <v>DJI</v>
      </c>
    </row>
    <row r="159" spans="1:9" ht="12.75" customHeight="1">
      <c r="A159" s="2" t="s">
        <v>7023</v>
      </c>
      <c r="B159" s="121" t="str">
        <f t="shared" si="7"/>
        <v>Developed Ex-U.S. + South Korea, Taiwan, Cyprus, Slovenia &amp; Malta</v>
      </c>
      <c r="C159" s="2" t="s">
        <v>7598</v>
      </c>
      <c r="D159" s="2" t="str">
        <f t="shared" si="8"/>
        <v>Israel</v>
      </c>
      <c r="E159" s="3"/>
      <c r="F159" s="3"/>
      <c r="G159" s="3"/>
      <c r="H159" s="3"/>
      <c r="I159" s="2" t="str">
        <f t="shared" si="10"/>
        <v>DJI</v>
      </c>
    </row>
    <row r="160" spans="1:9" ht="12.75" customHeight="1">
      <c r="A160" s="2" t="s">
        <v>7023</v>
      </c>
      <c r="B160" s="121" t="str">
        <f t="shared" si="7"/>
        <v>Developed Ex-U.S. + South Korea, Taiwan, Cyprus, Slovenia &amp; Malta</v>
      </c>
      <c r="C160" s="2" t="s">
        <v>5572</v>
      </c>
      <c r="D160" s="2" t="str">
        <f t="shared" si="8"/>
        <v>Iceland</v>
      </c>
      <c r="E160" s="3"/>
      <c r="F160" s="3"/>
      <c r="G160" s="3"/>
      <c r="H160" s="3"/>
      <c r="I160" s="2" t="str">
        <f t="shared" si="10"/>
        <v>DJI</v>
      </c>
    </row>
    <row r="161" spans="1:9" ht="12.75" customHeight="1">
      <c r="A161" s="2" t="s">
        <v>7023</v>
      </c>
      <c r="B161" s="121" t="str">
        <f t="shared" si="7"/>
        <v>Developed Ex-U.S. + South Korea, Taiwan, Cyprus, Slovenia &amp; Malta</v>
      </c>
      <c r="C161" s="2" t="s">
        <v>5614</v>
      </c>
      <c r="D161" s="2" t="str">
        <f t="shared" si="8"/>
        <v>Italy</v>
      </c>
      <c r="E161" s="3"/>
      <c r="F161" s="3"/>
      <c r="G161" s="3"/>
      <c r="H161" s="3"/>
      <c r="I161" s="2" t="str">
        <f t="shared" si="10"/>
        <v>DJI</v>
      </c>
    </row>
    <row r="162" spans="1:9" ht="12.75" customHeight="1">
      <c r="A162" s="2" t="s">
        <v>7023</v>
      </c>
      <c r="B162" s="121" t="str">
        <f t="shared" si="7"/>
        <v>Developed Ex-U.S. + South Korea, Taiwan, Cyprus, Slovenia &amp; Malta</v>
      </c>
      <c r="C162" s="2" t="s">
        <v>7572</v>
      </c>
      <c r="D162" s="2" t="str">
        <f t="shared" si="8"/>
        <v>Japan</v>
      </c>
      <c r="E162" s="3"/>
      <c r="F162" s="3"/>
      <c r="G162" s="3"/>
      <c r="H162" s="3"/>
      <c r="I162" s="2" t="str">
        <f t="shared" si="10"/>
        <v>DJI</v>
      </c>
    </row>
    <row r="163" spans="1:9" ht="12.75" customHeight="1">
      <c r="A163" s="2" t="s">
        <v>7023</v>
      </c>
      <c r="B163" s="121" t="str">
        <f t="shared" si="7"/>
        <v>Developed Ex-U.S. + South Korea, Taiwan, Cyprus, Slovenia &amp; Malta</v>
      </c>
      <c r="C163" s="2" t="s">
        <v>6013</v>
      </c>
      <c r="D163" s="2" t="str">
        <f t="shared" si="8"/>
        <v>Korea</v>
      </c>
      <c r="E163" s="3"/>
      <c r="F163" s="3"/>
      <c r="G163" s="3"/>
      <c r="H163" s="3"/>
      <c r="I163" s="2" t="str">
        <f t="shared" si="10"/>
        <v>DJI</v>
      </c>
    </row>
    <row r="164" spans="1:9" ht="12.75" customHeight="1">
      <c r="A164" s="2" t="s">
        <v>7023</v>
      </c>
      <c r="B164" s="121" t="str">
        <f t="shared" si="7"/>
        <v>Developed Ex-U.S. + South Korea, Taiwan, Cyprus, Slovenia &amp; Malta</v>
      </c>
      <c r="C164" s="2" t="s">
        <v>7581</v>
      </c>
      <c r="D164" s="2" t="str">
        <f t="shared" si="8"/>
        <v>Luxembourg</v>
      </c>
      <c r="E164" s="3"/>
      <c r="F164" s="3"/>
      <c r="G164" s="3"/>
      <c r="H164" s="3"/>
      <c r="I164" s="2" t="str">
        <f t="shared" si="10"/>
        <v>DJI</v>
      </c>
    </row>
    <row r="165" spans="1:9" ht="12.75" customHeight="1">
      <c r="A165" s="2" t="s">
        <v>7023</v>
      </c>
      <c r="B165" s="121" t="str">
        <f t="shared" si="7"/>
        <v>Developed Ex-U.S. + South Korea, Taiwan, Cyprus, Slovenia &amp; Malta</v>
      </c>
      <c r="C165" s="2" t="s">
        <v>7604</v>
      </c>
      <c r="D165" s="2" t="str">
        <f t="shared" si="8"/>
        <v>Malta</v>
      </c>
      <c r="E165" s="3"/>
      <c r="F165" s="3"/>
      <c r="G165" s="3"/>
      <c r="H165" s="3"/>
      <c r="I165" s="2" t="str">
        <f t="shared" si="10"/>
        <v>DJI</v>
      </c>
    </row>
    <row r="166" spans="1:9" ht="12.75" customHeight="1">
      <c r="A166" s="2" t="s">
        <v>7023</v>
      </c>
      <c r="B166" s="121" t="str">
        <f t="shared" si="7"/>
        <v>Developed Ex-U.S. + South Korea, Taiwan, Cyprus, Slovenia &amp; Malta</v>
      </c>
      <c r="C166" s="2" t="s">
        <v>5921</v>
      </c>
      <c r="D166" s="2" t="str">
        <f t="shared" si="8"/>
        <v>Netherlands</v>
      </c>
      <c r="E166" s="3"/>
      <c r="F166" s="3"/>
      <c r="G166" s="3"/>
      <c r="H166" s="3"/>
      <c r="I166" s="2" t="str">
        <f t="shared" si="10"/>
        <v>DJI</v>
      </c>
    </row>
    <row r="167" spans="1:9" ht="12.75" customHeight="1">
      <c r="A167" s="2" t="s">
        <v>7023</v>
      </c>
      <c r="B167" s="121" t="str">
        <f t="shared" si="7"/>
        <v>Developed Ex-U.S. + South Korea, Taiwan, Cyprus, Slovenia &amp; Malta</v>
      </c>
      <c r="C167" s="2" t="s">
        <v>5865</v>
      </c>
      <c r="D167" s="2" t="str">
        <f t="shared" si="8"/>
        <v>Norway</v>
      </c>
      <c r="E167" s="3"/>
      <c r="F167" s="3"/>
      <c r="G167" s="3"/>
      <c r="H167" s="3"/>
      <c r="I167" s="2" t="str">
        <f t="shared" si="10"/>
        <v>DJI</v>
      </c>
    </row>
    <row r="168" spans="1:9" ht="12.75" customHeight="1">
      <c r="A168" s="2" t="s">
        <v>7023</v>
      </c>
      <c r="B168" s="121" t="str">
        <f t="shared" si="7"/>
        <v>Developed Ex-U.S. + South Korea, Taiwan, Cyprus, Slovenia &amp; Malta</v>
      </c>
      <c r="C168" s="2" t="s">
        <v>5883</v>
      </c>
      <c r="D168" s="2" t="str">
        <f t="shared" si="8"/>
        <v>New Zealand</v>
      </c>
      <c r="E168" s="3"/>
      <c r="F168" s="3"/>
      <c r="G168" s="3"/>
      <c r="H168" s="3"/>
      <c r="I168" s="2" t="str">
        <f t="shared" si="10"/>
        <v>DJI</v>
      </c>
    </row>
    <row r="169" spans="1:9" ht="12.75" customHeight="1">
      <c r="A169" s="2" t="s">
        <v>7023</v>
      </c>
      <c r="B169" s="121" t="str">
        <f t="shared" si="7"/>
        <v>Developed Ex-U.S. + South Korea, Taiwan, Cyprus, Slovenia &amp; Malta</v>
      </c>
      <c r="C169" s="2" t="s">
        <v>7582</v>
      </c>
      <c r="D169" s="2" t="str">
        <f t="shared" si="8"/>
        <v>Portugal</v>
      </c>
      <c r="E169" s="3"/>
      <c r="F169" s="3"/>
      <c r="G169" s="3"/>
      <c r="H169" s="3"/>
      <c r="I169" s="2" t="str">
        <f t="shared" si="10"/>
        <v>DJI</v>
      </c>
    </row>
    <row r="170" spans="1:9" ht="12.75" customHeight="1">
      <c r="A170" s="2" t="s">
        <v>7023</v>
      </c>
      <c r="B170" s="121" t="str">
        <f t="shared" si="7"/>
        <v>Developed Ex-U.S. + South Korea, Taiwan, Cyprus, Slovenia &amp; Malta</v>
      </c>
      <c r="C170" s="2" t="s">
        <v>6227</v>
      </c>
      <c r="D170" s="2" t="str">
        <f t="shared" si="8"/>
        <v>Sweden</v>
      </c>
      <c r="E170" s="3"/>
      <c r="F170" s="3"/>
      <c r="G170" s="3"/>
      <c r="H170" s="3"/>
      <c r="I170" s="2" t="str">
        <f t="shared" si="10"/>
        <v>DJI</v>
      </c>
    </row>
    <row r="171" spans="1:9" ht="12.75" customHeight="1">
      <c r="A171" s="2" t="s">
        <v>7023</v>
      </c>
      <c r="B171" s="121" t="str">
        <f t="shared" si="7"/>
        <v>Developed Ex-U.S. + South Korea, Taiwan, Cyprus, Slovenia &amp; Malta</v>
      </c>
      <c r="C171" s="2" t="s">
        <v>7574</v>
      </c>
      <c r="D171" s="2" t="str">
        <f t="shared" si="8"/>
        <v>Singapore</v>
      </c>
      <c r="E171" s="3"/>
      <c r="F171" s="3"/>
      <c r="G171" s="3"/>
      <c r="H171" s="3"/>
      <c r="I171" s="2" t="str">
        <f t="shared" si="10"/>
        <v>DJI</v>
      </c>
    </row>
    <row r="172" spans="1:9" ht="12.75" customHeight="1">
      <c r="A172" s="2" t="s">
        <v>7023</v>
      </c>
      <c r="B172" s="121" t="str">
        <f t="shared" si="7"/>
        <v>Developed Ex-U.S. + South Korea, Taiwan, Cyprus, Slovenia &amp; Malta</v>
      </c>
      <c r="C172" s="2" t="s">
        <v>7605</v>
      </c>
      <c r="D172" s="2" t="str">
        <f t="shared" si="8"/>
        <v>Slovenia</v>
      </c>
      <c r="E172" s="3"/>
      <c r="F172" s="3"/>
      <c r="G172" s="3"/>
      <c r="H172" s="3"/>
      <c r="I172" s="2" t="str">
        <f t="shared" si="10"/>
        <v>DJI</v>
      </c>
    </row>
    <row r="173" spans="1:9" ht="12.75" customHeight="1">
      <c r="A173" s="2" t="s">
        <v>7023</v>
      </c>
      <c r="B173" s="121" t="str">
        <f t="shared" si="7"/>
        <v>Developed Ex-U.S. + South Korea, Taiwan, Cyprus, Slovenia &amp; Malta</v>
      </c>
      <c r="C173" s="2" t="s">
        <v>5700</v>
      </c>
      <c r="D173" s="2" t="str">
        <f t="shared" si="8"/>
        <v>Taiwan</v>
      </c>
      <c r="E173" s="3"/>
      <c r="F173" s="3"/>
      <c r="G173" s="3"/>
      <c r="H173" s="3"/>
      <c r="I173" s="2" t="str">
        <f t="shared" si="10"/>
        <v>DJI</v>
      </c>
    </row>
    <row r="174" spans="1:9" ht="12.75" customHeight="1">
      <c r="A174" s="2" t="s">
        <v>7063</v>
      </c>
      <c r="B174" s="121" t="str">
        <f t="shared" si="7"/>
        <v>Europe Developed (Other)</v>
      </c>
      <c r="C174" s="2" t="s">
        <v>7575</v>
      </c>
      <c r="D174" s="2" t="str">
        <f t="shared" si="8"/>
        <v>Austria</v>
      </c>
      <c r="E174" s="3"/>
      <c r="F174" s="3"/>
      <c r="G174" s="3"/>
      <c r="H174" s="3"/>
      <c r="I174" s="2" t="str">
        <f t="shared" si="10"/>
        <v>DJI</v>
      </c>
    </row>
    <row r="175" spans="1:9" ht="12.75" customHeight="1">
      <c r="A175" s="2" t="s">
        <v>7063</v>
      </c>
      <c r="B175" s="121" t="str">
        <f t="shared" si="7"/>
        <v>Europe Developed (Other)</v>
      </c>
      <c r="C175" s="2" t="s">
        <v>7576</v>
      </c>
      <c r="D175" s="2" t="str">
        <f t="shared" si="8"/>
        <v>Belgium</v>
      </c>
      <c r="E175" s="3"/>
      <c r="F175" s="3"/>
      <c r="G175" s="3"/>
      <c r="H175" s="3"/>
      <c r="I175" s="2" t="str">
        <f t="shared" si="10"/>
        <v>DJI</v>
      </c>
    </row>
    <row r="176" spans="1:9" ht="12.75" customHeight="1">
      <c r="A176" s="2" t="s">
        <v>7063</v>
      </c>
      <c r="B176" s="121" t="str">
        <f t="shared" si="7"/>
        <v>Europe Developed (Other)</v>
      </c>
      <c r="C176" s="2" t="s">
        <v>6147</v>
      </c>
      <c r="D176" s="2" t="str">
        <f t="shared" si="8"/>
        <v>Switzerland</v>
      </c>
      <c r="E176" s="3"/>
      <c r="F176" s="3"/>
      <c r="G176" s="3"/>
      <c r="H176" s="3"/>
      <c r="I176" s="2" t="str">
        <f t="shared" ref="I176:I207" si="11">IF(ISBLANK(VLOOKUP(A176,CountryRegion,4,FALSE)),"",VLOOKUP(A176,CountryRegion,4,FALSE))</f>
        <v>DJI</v>
      </c>
    </row>
    <row r="177" spans="1:9" ht="12.75" customHeight="1">
      <c r="A177" s="2" t="s">
        <v>7063</v>
      </c>
      <c r="B177" s="121" t="str">
        <f t="shared" si="7"/>
        <v>Europe Developed (Other)</v>
      </c>
      <c r="C177" s="2" t="s">
        <v>7579</v>
      </c>
      <c r="D177" s="2" t="str">
        <f t="shared" si="8"/>
        <v>Germany</v>
      </c>
      <c r="E177" s="3"/>
      <c r="F177" s="3"/>
      <c r="G177" s="3"/>
      <c r="H177" s="3"/>
      <c r="I177" s="2" t="str">
        <f t="shared" si="11"/>
        <v>DJI</v>
      </c>
    </row>
    <row r="178" spans="1:9" ht="12.75" customHeight="1">
      <c r="A178" s="2" t="s">
        <v>7063</v>
      </c>
      <c r="B178" s="121" t="str">
        <f t="shared" si="7"/>
        <v>Europe Developed (Other)</v>
      </c>
      <c r="C178" s="2" t="s">
        <v>7577</v>
      </c>
      <c r="D178" s="2" t="str">
        <f t="shared" si="8"/>
        <v>Denmark</v>
      </c>
      <c r="E178" s="3"/>
      <c r="F178" s="3"/>
      <c r="G178" s="3"/>
      <c r="H178" s="3"/>
      <c r="I178" s="2" t="str">
        <f t="shared" si="11"/>
        <v>DJI</v>
      </c>
    </row>
    <row r="179" spans="1:9" ht="12.75" customHeight="1">
      <c r="A179" s="2" t="s">
        <v>7063</v>
      </c>
      <c r="B179" s="121" t="str">
        <f t="shared" si="7"/>
        <v>Europe Developed (Other)</v>
      </c>
      <c r="C179" s="2" t="s">
        <v>6415</v>
      </c>
      <c r="D179" s="2" t="str">
        <f t="shared" si="8"/>
        <v>Spain</v>
      </c>
      <c r="E179" s="3"/>
      <c r="F179" s="3"/>
      <c r="G179" s="3"/>
      <c r="H179" s="3"/>
      <c r="I179" s="2" t="str">
        <f t="shared" si="11"/>
        <v>DJI</v>
      </c>
    </row>
    <row r="180" spans="1:9" ht="12.75" customHeight="1">
      <c r="A180" s="2" t="s">
        <v>7063</v>
      </c>
      <c r="B180" s="121" t="str">
        <f t="shared" si="7"/>
        <v>Europe Developed (Other)</v>
      </c>
      <c r="C180" s="2" t="s">
        <v>5810</v>
      </c>
      <c r="D180" s="2" t="str">
        <f t="shared" si="8"/>
        <v>Finland</v>
      </c>
      <c r="E180" s="3"/>
      <c r="F180" s="3"/>
      <c r="G180" s="3"/>
      <c r="H180" s="3"/>
      <c r="I180" s="2" t="str">
        <f t="shared" si="11"/>
        <v>DJI</v>
      </c>
    </row>
    <row r="181" spans="1:9" ht="12.75" customHeight="1">
      <c r="A181" s="2" t="s">
        <v>7063</v>
      </c>
      <c r="B181" s="121" t="str">
        <f t="shared" si="7"/>
        <v>Europe Developed (Other)</v>
      </c>
      <c r="C181" s="2" t="s">
        <v>7578</v>
      </c>
      <c r="D181" s="2" t="str">
        <f t="shared" si="8"/>
        <v>France</v>
      </c>
      <c r="E181" s="3"/>
      <c r="F181" s="3"/>
      <c r="G181" s="3"/>
      <c r="H181" s="3"/>
      <c r="I181" s="2" t="str">
        <f t="shared" si="11"/>
        <v>DJI</v>
      </c>
    </row>
    <row r="182" spans="1:9" ht="12.75" customHeight="1">
      <c r="A182" s="2" t="s">
        <v>7063</v>
      </c>
      <c r="B182" s="121" t="str">
        <f t="shared" si="7"/>
        <v>Europe Developed (Other)</v>
      </c>
      <c r="C182" s="2" t="s">
        <v>7583</v>
      </c>
      <c r="D182" s="2" t="str">
        <f t="shared" si="8"/>
        <v>United Kingdom</v>
      </c>
      <c r="E182" s="3"/>
      <c r="F182" s="3"/>
      <c r="G182" s="3"/>
      <c r="H182" s="3"/>
      <c r="I182" s="2" t="str">
        <f t="shared" si="11"/>
        <v>DJI</v>
      </c>
    </row>
    <row r="183" spans="1:9" ht="12.75" customHeight="1">
      <c r="A183" s="2" t="s">
        <v>7063</v>
      </c>
      <c r="B183" s="121" t="str">
        <f t="shared" si="7"/>
        <v>Europe Developed (Other)</v>
      </c>
      <c r="C183" s="2" t="s">
        <v>7580</v>
      </c>
      <c r="D183" s="2" t="str">
        <f t="shared" si="8"/>
        <v>Greece</v>
      </c>
      <c r="E183" s="3"/>
      <c r="F183" s="3"/>
      <c r="G183" s="3">
        <v>41901</v>
      </c>
      <c r="H183" s="3">
        <v>41904</v>
      </c>
      <c r="I183" s="2" t="str">
        <f t="shared" si="11"/>
        <v>DJI</v>
      </c>
    </row>
    <row r="184" spans="1:9" ht="12.75" customHeight="1">
      <c r="A184" s="2" t="s">
        <v>7063</v>
      </c>
      <c r="B184" s="121" t="str">
        <f t="shared" si="7"/>
        <v>Europe Developed (Other)</v>
      </c>
      <c r="C184" s="2" t="s">
        <v>6100</v>
      </c>
      <c r="D184" s="2" t="str">
        <f t="shared" si="8"/>
        <v>Ireland</v>
      </c>
      <c r="E184" s="3"/>
      <c r="F184" s="3"/>
      <c r="G184" s="3"/>
      <c r="H184" s="3"/>
      <c r="I184" s="2" t="str">
        <f t="shared" si="11"/>
        <v>DJI</v>
      </c>
    </row>
    <row r="185" spans="1:9" ht="12.75" customHeight="1">
      <c r="A185" s="2" t="s">
        <v>7063</v>
      </c>
      <c r="B185" s="121" t="str">
        <f t="shared" si="7"/>
        <v>Europe Developed (Other)</v>
      </c>
      <c r="C185" s="2" t="s">
        <v>5572</v>
      </c>
      <c r="D185" s="2" t="str">
        <f t="shared" si="8"/>
        <v>Iceland</v>
      </c>
      <c r="E185" s="3"/>
      <c r="F185" s="3"/>
      <c r="G185" s="3"/>
      <c r="H185" s="3"/>
      <c r="I185" s="2" t="str">
        <f t="shared" si="11"/>
        <v>DJI</v>
      </c>
    </row>
    <row r="186" spans="1:9" ht="12.75" customHeight="1">
      <c r="A186" s="2" t="s">
        <v>7063</v>
      </c>
      <c r="B186" s="121" t="str">
        <f t="shared" si="7"/>
        <v>Europe Developed (Other)</v>
      </c>
      <c r="C186" s="2" t="s">
        <v>5614</v>
      </c>
      <c r="D186" s="2" t="str">
        <f t="shared" si="8"/>
        <v>Italy</v>
      </c>
      <c r="E186" s="3"/>
      <c r="F186" s="3"/>
      <c r="G186" s="3"/>
      <c r="H186" s="3"/>
      <c r="I186" s="2" t="str">
        <f t="shared" si="11"/>
        <v>DJI</v>
      </c>
    </row>
    <row r="187" spans="1:9" ht="12.75" customHeight="1">
      <c r="A187" s="2" t="s">
        <v>7063</v>
      </c>
      <c r="B187" s="121" t="str">
        <f t="shared" si="7"/>
        <v>Europe Developed (Other)</v>
      </c>
      <c r="C187" s="2" t="s">
        <v>7581</v>
      </c>
      <c r="D187" s="2" t="str">
        <f t="shared" si="8"/>
        <v>Luxembourg</v>
      </c>
      <c r="E187" s="3"/>
      <c r="F187" s="3"/>
      <c r="G187" s="3"/>
      <c r="H187" s="3"/>
      <c r="I187" s="2" t="str">
        <f t="shared" si="11"/>
        <v>DJI</v>
      </c>
    </row>
    <row r="188" spans="1:9" ht="12.75" customHeight="1">
      <c r="A188" s="2" t="s">
        <v>7063</v>
      </c>
      <c r="B188" s="121" t="str">
        <f t="shared" si="7"/>
        <v>Europe Developed (Other)</v>
      </c>
      <c r="C188" s="2" t="s">
        <v>5921</v>
      </c>
      <c r="D188" s="2" t="str">
        <f t="shared" si="8"/>
        <v>Netherlands</v>
      </c>
      <c r="E188" s="3"/>
      <c r="F188" s="3"/>
      <c r="G188" s="3"/>
      <c r="H188" s="3"/>
      <c r="I188" s="2" t="str">
        <f t="shared" si="11"/>
        <v>DJI</v>
      </c>
    </row>
    <row r="189" spans="1:9" ht="12.75" customHeight="1">
      <c r="A189" s="2" t="s">
        <v>7063</v>
      </c>
      <c r="B189" s="121" t="str">
        <f t="shared" si="7"/>
        <v>Europe Developed (Other)</v>
      </c>
      <c r="C189" s="2" t="s">
        <v>5865</v>
      </c>
      <c r="D189" s="2" t="str">
        <f t="shared" si="8"/>
        <v>Norway</v>
      </c>
      <c r="E189" s="3"/>
      <c r="F189" s="3"/>
      <c r="G189" s="3"/>
      <c r="H189" s="3"/>
      <c r="I189" s="2" t="str">
        <f t="shared" si="11"/>
        <v>DJI</v>
      </c>
    </row>
    <row r="190" spans="1:9" ht="12.75" customHeight="1">
      <c r="A190" s="2" t="s">
        <v>7063</v>
      </c>
      <c r="B190" s="121" t="str">
        <f t="shared" si="7"/>
        <v>Europe Developed (Other)</v>
      </c>
      <c r="C190" s="2" t="s">
        <v>7582</v>
      </c>
      <c r="D190" s="2" t="str">
        <f t="shared" si="8"/>
        <v>Portugal</v>
      </c>
      <c r="E190" s="3"/>
      <c r="F190" s="3"/>
      <c r="G190" s="3"/>
      <c r="H190" s="3"/>
      <c r="I190" s="2" t="str">
        <f t="shared" si="11"/>
        <v>DJI</v>
      </c>
    </row>
    <row r="191" spans="1:9" ht="12.75" customHeight="1">
      <c r="A191" s="2" t="s">
        <v>7063</v>
      </c>
      <c r="B191" s="121" t="str">
        <f t="shared" si="7"/>
        <v>Europe Developed (Other)</v>
      </c>
      <c r="C191" s="2" t="s">
        <v>6227</v>
      </c>
      <c r="D191" s="2" t="str">
        <f t="shared" si="8"/>
        <v>Sweden</v>
      </c>
      <c r="E191" s="3"/>
      <c r="F191" s="3"/>
      <c r="G191" s="3"/>
      <c r="H191" s="3"/>
      <c r="I191" s="2" t="str">
        <f t="shared" si="11"/>
        <v>DJI</v>
      </c>
    </row>
    <row r="192" spans="1:9" ht="12.75" customHeight="1">
      <c r="A192" s="2" t="s">
        <v>7092</v>
      </c>
      <c r="B192" s="121" t="str">
        <f t="shared" si="7"/>
        <v>Europe Emerging (Other)</v>
      </c>
      <c r="C192" s="2" t="s">
        <v>7584</v>
      </c>
      <c r="D192" s="2" t="str">
        <f t="shared" si="8"/>
        <v>Czech Republic</v>
      </c>
      <c r="E192" s="3"/>
      <c r="F192" s="3"/>
      <c r="G192" s="3"/>
      <c r="H192" s="3"/>
      <c r="I192" s="2" t="str">
        <f t="shared" si="11"/>
        <v>DJI</v>
      </c>
    </row>
    <row r="193" spans="1:9" ht="12.75" customHeight="1">
      <c r="A193" s="2" t="s">
        <v>7092</v>
      </c>
      <c r="B193" s="121" t="str">
        <f t="shared" si="7"/>
        <v>Europe Emerging (Other)</v>
      </c>
      <c r="C193" s="2" t="s">
        <v>7580</v>
      </c>
      <c r="D193" s="2" t="str">
        <f t="shared" si="8"/>
        <v>Greece</v>
      </c>
      <c r="E193" s="3">
        <v>41901</v>
      </c>
      <c r="F193" s="3">
        <v>41904</v>
      </c>
      <c r="G193" s="3"/>
      <c r="H193" s="3"/>
      <c r="I193" s="2" t="str">
        <f t="shared" si="11"/>
        <v>DJI</v>
      </c>
    </row>
    <row r="194" spans="1:9" ht="12.75" customHeight="1">
      <c r="A194" s="2" t="s">
        <v>7092</v>
      </c>
      <c r="B194" s="121" t="str">
        <f t="shared" ref="B194:B257" si="12">VLOOKUP(A194,CountryRegion,2,FALSE)</f>
        <v>Europe Emerging (Other)</v>
      </c>
      <c r="C194" s="2" t="s">
        <v>5567</v>
      </c>
      <c r="D194" s="2" t="str">
        <f t="shared" ref="D194:D257" si="13">VLOOKUP(C194&amp;"-",CountryRegion,2,FALSE)</f>
        <v>Hungary</v>
      </c>
      <c r="E194" s="3"/>
      <c r="F194" s="3"/>
      <c r="G194" s="3"/>
      <c r="H194" s="3"/>
      <c r="I194" s="2" t="str">
        <f t="shared" si="11"/>
        <v>DJI</v>
      </c>
    </row>
    <row r="195" spans="1:9" ht="12.75" customHeight="1">
      <c r="A195" s="2" t="s">
        <v>7092</v>
      </c>
      <c r="B195" s="121" t="str">
        <f t="shared" si="12"/>
        <v>Europe Emerging (Other)</v>
      </c>
      <c r="C195" s="2" t="s">
        <v>7585</v>
      </c>
      <c r="D195" s="2" t="str">
        <f t="shared" si="13"/>
        <v>Poland</v>
      </c>
      <c r="E195" s="3"/>
      <c r="F195" s="3"/>
      <c r="G195" s="3"/>
      <c r="H195" s="3"/>
      <c r="I195" s="2" t="str">
        <f t="shared" si="11"/>
        <v>DJI</v>
      </c>
    </row>
    <row r="196" spans="1:9" ht="12.75" customHeight="1">
      <c r="A196" s="2" t="s">
        <v>7092</v>
      </c>
      <c r="B196" s="121" t="str">
        <f t="shared" si="12"/>
        <v>Europe Emerging (Other)</v>
      </c>
      <c r="C196" s="2" t="s">
        <v>7586</v>
      </c>
      <c r="D196" s="2" t="str">
        <f t="shared" si="13"/>
        <v>Russia</v>
      </c>
      <c r="E196" s="3"/>
      <c r="F196" s="3"/>
      <c r="G196" s="3">
        <v>44628</v>
      </c>
      <c r="H196" s="3">
        <v>44629</v>
      </c>
      <c r="I196" s="2" t="str">
        <f t="shared" si="11"/>
        <v>DJI</v>
      </c>
    </row>
    <row r="197" spans="1:9" ht="12.75" customHeight="1">
      <c r="A197" s="2" t="s">
        <v>7092</v>
      </c>
      <c r="B197" s="121" t="str">
        <f t="shared" si="12"/>
        <v>Europe Emerging (Other)</v>
      </c>
      <c r="C197" s="2" t="s">
        <v>7587</v>
      </c>
      <c r="D197" s="2" t="str">
        <f t="shared" si="13"/>
        <v>Turkey</v>
      </c>
      <c r="E197" s="3"/>
      <c r="F197" s="3"/>
      <c r="G197" s="3"/>
      <c r="H197" s="3"/>
      <c r="I197" s="2" t="str">
        <f t="shared" si="11"/>
        <v>DJI</v>
      </c>
    </row>
    <row r="198" spans="1:9" ht="12.75" customHeight="1">
      <c r="A198" s="2" t="s">
        <v>7082</v>
      </c>
      <c r="B198" s="121" t="str">
        <f t="shared" si="12"/>
        <v>Europe Developed Ex-UK (Other)</v>
      </c>
      <c r="C198" s="2" t="s">
        <v>7575</v>
      </c>
      <c r="D198" s="2" t="str">
        <f t="shared" si="13"/>
        <v>Austria</v>
      </c>
      <c r="E198" s="3"/>
      <c r="F198" s="3"/>
      <c r="G198" s="3"/>
      <c r="H198" s="3"/>
      <c r="I198" s="2" t="str">
        <f t="shared" si="11"/>
        <v>DJI</v>
      </c>
    </row>
    <row r="199" spans="1:9" ht="12.75" customHeight="1">
      <c r="A199" s="2" t="s">
        <v>7082</v>
      </c>
      <c r="B199" s="121" t="str">
        <f t="shared" si="12"/>
        <v>Europe Developed Ex-UK (Other)</v>
      </c>
      <c r="C199" s="2" t="s">
        <v>7576</v>
      </c>
      <c r="D199" s="2" t="str">
        <f t="shared" si="13"/>
        <v>Belgium</v>
      </c>
      <c r="E199" s="3"/>
      <c r="F199" s="3"/>
      <c r="G199" s="3"/>
      <c r="H199" s="3"/>
      <c r="I199" s="2" t="str">
        <f t="shared" si="11"/>
        <v>DJI</v>
      </c>
    </row>
    <row r="200" spans="1:9" ht="12.75" customHeight="1">
      <c r="A200" s="2" t="s">
        <v>7082</v>
      </c>
      <c r="B200" s="121" t="str">
        <f t="shared" si="12"/>
        <v>Europe Developed Ex-UK (Other)</v>
      </c>
      <c r="C200" s="2" t="s">
        <v>6147</v>
      </c>
      <c r="D200" s="2" t="str">
        <f t="shared" si="13"/>
        <v>Switzerland</v>
      </c>
      <c r="E200" s="3"/>
      <c r="F200" s="3"/>
      <c r="G200" s="3"/>
      <c r="H200" s="3"/>
      <c r="I200" s="2" t="str">
        <f t="shared" si="11"/>
        <v>DJI</v>
      </c>
    </row>
    <row r="201" spans="1:9" ht="12.75" customHeight="1">
      <c r="A201" s="2" t="s">
        <v>7082</v>
      </c>
      <c r="B201" s="121" t="str">
        <f t="shared" si="12"/>
        <v>Europe Developed Ex-UK (Other)</v>
      </c>
      <c r="C201" s="2" t="s">
        <v>7579</v>
      </c>
      <c r="D201" s="2" t="str">
        <f t="shared" si="13"/>
        <v>Germany</v>
      </c>
      <c r="E201" s="3"/>
      <c r="F201" s="3"/>
      <c r="G201" s="3"/>
      <c r="H201" s="3"/>
      <c r="I201" s="2" t="str">
        <f t="shared" si="11"/>
        <v>DJI</v>
      </c>
    </row>
    <row r="202" spans="1:9" ht="12.75" customHeight="1">
      <c r="A202" s="2" t="s">
        <v>7082</v>
      </c>
      <c r="B202" s="121" t="str">
        <f t="shared" si="12"/>
        <v>Europe Developed Ex-UK (Other)</v>
      </c>
      <c r="C202" s="2" t="s">
        <v>7577</v>
      </c>
      <c r="D202" s="2" t="str">
        <f t="shared" si="13"/>
        <v>Denmark</v>
      </c>
      <c r="E202" s="3"/>
      <c r="F202" s="3"/>
      <c r="G202" s="3"/>
      <c r="H202" s="3"/>
      <c r="I202" s="2" t="str">
        <f t="shared" si="11"/>
        <v>DJI</v>
      </c>
    </row>
    <row r="203" spans="1:9" ht="12.75" customHeight="1">
      <c r="A203" s="2" t="s">
        <v>7082</v>
      </c>
      <c r="B203" s="121" t="str">
        <f t="shared" si="12"/>
        <v>Europe Developed Ex-UK (Other)</v>
      </c>
      <c r="C203" s="2" t="s">
        <v>6415</v>
      </c>
      <c r="D203" s="2" t="str">
        <f t="shared" si="13"/>
        <v>Spain</v>
      </c>
      <c r="E203" s="3"/>
      <c r="F203" s="3"/>
      <c r="G203" s="3"/>
      <c r="H203" s="3"/>
      <c r="I203" s="2" t="str">
        <f t="shared" si="11"/>
        <v>DJI</v>
      </c>
    </row>
    <row r="204" spans="1:9" ht="12.75" customHeight="1">
      <c r="A204" s="2" t="s">
        <v>7082</v>
      </c>
      <c r="B204" s="121" t="str">
        <f t="shared" si="12"/>
        <v>Europe Developed Ex-UK (Other)</v>
      </c>
      <c r="C204" s="2" t="s">
        <v>5810</v>
      </c>
      <c r="D204" s="2" t="str">
        <f t="shared" si="13"/>
        <v>Finland</v>
      </c>
      <c r="E204" s="3"/>
      <c r="F204" s="3"/>
      <c r="G204" s="3"/>
      <c r="H204" s="3"/>
      <c r="I204" s="2" t="str">
        <f t="shared" si="11"/>
        <v>DJI</v>
      </c>
    </row>
    <row r="205" spans="1:9" ht="12.75" customHeight="1">
      <c r="A205" s="2" t="s">
        <v>7082</v>
      </c>
      <c r="B205" s="121" t="str">
        <f t="shared" si="12"/>
        <v>Europe Developed Ex-UK (Other)</v>
      </c>
      <c r="C205" s="2" t="s">
        <v>7578</v>
      </c>
      <c r="D205" s="2" t="str">
        <f t="shared" si="13"/>
        <v>France</v>
      </c>
      <c r="E205" s="3"/>
      <c r="F205" s="3"/>
      <c r="G205" s="3"/>
      <c r="H205" s="3"/>
      <c r="I205" s="2" t="str">
        <f t="shared" si="11"/>
        <v>DJI</v>
      </c>
    </row>
    <row r="206" spans="1:9" ht="12.75" customHeight="1">
      <c r="A206" s="2" t="s">
        <v>7082</v>
      </c>
      <c r="B206" s="121" t="str">
        <f t="shared" si="12"/>
        <v>Europe Developed Ex-UK (Other)</v>
      </c>
      <c r="C206" s="2" t="s">
        <v>7580</v>
      </c>
      <c r="D206" s="2" t="str">
        <f t="shared" si="13"/>
        <v>Greece</v>
      </c>
      <c r="E206" s="3"/>
      <c r="F206" s="3"/>
      <c r="G206" s="3">
        <v>41901</v>
      </c>
      <c r="H206" s="3">
        <v>41904</v>
      </c>
      <c r="I206" s="2" t="str">
        <f t="shared" si="11"/>
        <v>DJI</v>
      </c>
    </row>
    <row r="207" spans="1:9" ht="12.75" customHeight="1">
      <c r="A207" s="2" t="s">
        <v>7082</v>
      </c>
      <c r="B207" s="121" t="str">
        <f t="shared" si="12"/>
        <v>Europe Developed Ex-UK (Other)</v>
      </c>
      <c r="C207" s="2" t="s">
        <v>6100</v>
      </c>
      <c r="D207" s="2" t="str">
        <f t="shared" si="13"/>
        <v>Ireland</v>
      </c>
      <c r="E207" s="3"/>
      <c r="F207" s="3"/>
      <c r="G207" s="3"/>
      <c r="H207" s="3"/>
      <c r="I207" s="2" t="str">
        <f t="shared" si="11"/>
        <v>DJI</v>
      </c>
    </row>
    <row r="208" spans="1:9" ht="12.75" customHeight="1">
      <c r="A208" s="2" t="s">
        <v>7082</v>
      </c>
      <c r="B208" s="121" t="str">
        <f t="shared" si="12"/>
        <v>Europe Developed Ex-UK (Other)</v>
      </c>
      <c r="C208" s="2" t="s">
        <v>5572</v>
      </c>
      <c r="D208" s="2" t="str">
        <f t="shared" si="13"/>
        <v>Iceland</v>
      </c>
      <c r="E208" s="3"/>
      <c r="F208" s="3"/>
      <c r="G208" s="3"/>
      <c r="H208" s="3"/>
      <c r="I208" s="2" t="str">
        <f t="shared" ref="I208:I239" si="14">IF(ISBLANK(VLOOKUP(A208,CountryRegion,4,FALSE)),"",VLOOKUP(A208,CountryRegion,4,FALSE))</f>
        <v>DJI</v>
      </c>
    </row>
    <row r="209" spans="1:9" ht="12.75" customHeight="1">
      <c r="A209" s="2" t="s">
        <v>7082</v>
      </c>
      <c r="B209" s="121" t="str">
        <f t="shared" si="12"/>
        <v>Europe Developed Ex-UK (Other)</v>
      </c>
      <c r="C209" s="2" t="s">
        <v>5614</v>
      </c>
      <c r="D209" s="2" t="str">
        <f t="shared" si="13"/>
        <v>Italy</v>
      </c>
      <c r="E209" s="3"/>
      <c r="F209" s="3"/>
      <c r="G209" s="3"/>
      <c r="H209" s="3"/>
      <c r="I209" s="2" t="str">
        <f t="shared" si="14"/>
        <v>DJI</v>
      </c>
    </row>
    <row r="210" spans="1:9" ht="12.75" customHeight="1">
      <c r="A210" s="2" t="s">
        <v>7082</v>
      </c>
      <c r="B210" s="121" t="str">
        <f t="shared" si="12"/>
        <v>Europe Developed Ex-UK (Other)</v>
      </c>
      <c r="C210" s="2" t="s">
        <v>7581</v>
      </c>
      <c r="D210" s="2" t="str">
        <f t="shared" si="13"/>
        <v>Luxembourg</v>
      </c>
      <c r="E210" s="3"/>
      <c r="F210" s="3"/>
      <c r="G210" s="3"/>
      <c r="H210" s="3"/>
      <c r="I210" s="2" t="str">
        <f t="shared" si="14"/>
        <v>DJI</v>
      </c>
    </row>
    <row r="211" spans="1:9" ht="12.75" customHeight="1">
      <c r="A211" s="2" t="s">
        <v>7082</v>
      </c>
      <c r="B211" s="121" t="str">
        <f t="shared" si="12"/>
        <v>Europe Developed Ex-UK (Other)</v>
      </c>
      <c r="C211" s="2" t="s">
        <v>5921</v>
      </c>
      <c r="D211" s="2" t="str">
        <f t="shared" si="13"/>
        <v>Netherlands</v>
      </c>
      <c r="E211" s="3"/>
      <c r="F211" s="3"/>
      <c r="G211" s="3"/>
      <c r="H211" s="3"/>
      <c r="I211" s="2" t="str">
        <f t="shared" si="14"/>
        <v>DJI</v>
      </c>
    </row>
    <row r="212" spans="1:9" ht="12.75" customHeight="1">
      <c r="A212" s="2" t="s">
        <v>7082</v>
      </c>
      <c r="B212" s="121" t="str">
        <f t="shared" si="12"/>
        <v>Europe Developed Ex-UK (Other)</v>
      </c>
      <c r="C212" s="2" t="s">
        <v>5865</v>
      </c>
      <c r="D212" s="2" t="str">
        <f t="shared" si="13"/>
        <v>Norway</v>
      </c>
      <c r="E212" s="3"/>
      <c r="F212" s="3"/>
      <c r="G212" s="3"/>
      <c r="H212" s="3"/>
      <c r="I212" s="2" t="str">
        <f t="shared" si="14"/>
        <v>DJI</v>
      </c>
    </row>
    <row r="213" spans="1:9" ht="12.75" customHeight="1">
      <c r="A213" s="2" t="s">
        <v>7082</v>
      </c>
      <c r="B213" s="121" t="str">
        <f t="shared" si="12"/>
        <v>Europe Developed Ex-UK (Other)</v>
      </c>
      <c r="C213" s="2" t="s">
        <v>7582</v>
      </c>
      <c r="D213" s="2" t="str">
        <f t="shared" si="13"/>
        <v>Portugal</v>
      </c>
      <c r="E213" s="3"/>
      <c r="F213" s="3"/>
      <c r="G213" s="3"/>
      <c r="H213" s="3"/>
      <c r="I213" s="2" t="str">
        <f t="shared" si="14"/>
        <v>DJI</v>
      </c>
    </row>
    <row r="214" spans="1:9" ht="12.75" customHeight="1">
      <c r="A214" s="2" t="s">
        <v>7082</v>
      </c>
      <c r="B214" s="121" t="str">
        <f t="shared" si="12"/>
        <v>Europe Developed Ex-UK (Other)</v>
      </c>
      <c r="C214" s="2" t="s">
        <v>6227</v>
      </c>
      <c r="D214" s="2" t="str">
        <f t="shared" si="13"/>
        <v>Sweden</v>
      </c>
      <c r="E214" s="3"/>
      <c r="F214" s="3"/>
      <c r="G214" s="3"/>
      <c r="H214" s="3"/>
      <c r="I214" s="2" t="str">
        <f t="shared" si="14"/>
        <v>DJI</v>
      </c>
    </row>
    <row r="215" spans="1:9" ht="12.75" customHeight="1">
      <c r="A215" s="2" t="s">
        <v>7008</v>
      </c>
      <c r="B215" s="121" t="str">
        <f t="shared" si="12"/>
        <v>Developed + South Korea</v>
      </c>
      <c r="C215" s="2" t="s">
        <v>7575</v>
      </c>
      <c r="D215" s="2" t="str">
        <f t="shared" si="13"/>
        <v>Austria</v>
      </c>
      <c r="E215" s="3"/>
      <c r="F215" s="3"/>
      <c r="G215" s="3"/>
      <c r="H215" s="3"/>
      <c r="I215" s="2" t="str">
        <f t="shared" si="14"/>
        <v>DJI</v>
      </c>
    </row>
    <row r="216" spans="1:9" ht="12.75" customHeight="1">
      <c r="A216" s="2" t="s">
        <v>7008</v>
      </c>
      <c r="B216" s="121" t="str">
        <f t="shared" si="12"/>
        <v>Developed + South Korea</v>
      </c>
      <c r="C216" s="2" t="s">
        <v>7589</v>
      </c>
      <c r="D216" s="2" t="str">
        <f t="shared" si="13"/>
        <v>Australia</v>
      </c>
      <c r="E216" s="3"/>
      <c r="F216" s="3"/>
      <c r="G216" s="3"/>
      <c r="H216" s="3"/>
      <c r="I216" s="2" t="str">
        <f t="shared" si="14"/>
        <v>DJI</v>
      </c>
    </row>
    <row r="217" spans="1:9" ht="12.75" customHeight="1">
      <c r="A217" s="2" t="s">
        <v>7008</v>
      </c>
      <c r="B217" s="121" t="str">
        <f t="shared" si="12"/>
        <v>Developed + South Korea</v>
      </c>
      <c r="C217" s="2" t="s">
        <v>7576</v>
      </c>
      <c r="D217" s="2" t="str">
        <f t="shared" si="13"/>
        <v>Belgium</v>
      </c>
      <c r="E217" s="3"/>
      <c r="F217" s="3"/>
      <c r="G217" s="3"/>
      <c r="H217" s="3"/>
      <c r="I217" s="2" t="str">
        <f t="shared" si="14"/>
        <v>DJI</v>
      </c>
    </row>
    <row r="218" spans="1:9" ht="12.75" customHeight="1">
      <c r="A218" s="2" t="s">
        <v>7008</v>
      </c>
      <c r="B218" s="121" t="str">
        <f t="shared" si="12"/>
        <v>Developed + South Korea</v>
      </c>
      <c r="C218" s="2" t="s">
        <v>5722</v>
      </c>
      <c r="D218" s="2" t="str">
        <f t="shared" si="13"/>
        <v>Canada</v>
      </c>
      <c r="E218" s="3"/>
      <c r="F218" s="3"/>
      <c r="G218" s="3"/>
      <c r="H218" s="3"/>
      <c r="I218" s="2" t="str">
        <f t="shared" si="14"/>
        <v>DJI</v>
      </c>
    </row>
    <row r="219" spans="1:9" ht="12.75" customHeight="1">
      <c r="A219" s="2" t="s">
        <v>7008</v>
      </c>
      <c r="B219" s="121" t="str">
        <f t="shared" si="12"/>
        <v>Developed + South Korea</v>
      </c>
      <c r="C219" s="2" t="s">
        <v>6147</v>
      </c>
      <c r="D219" s="2" t="str">
        <f t="shared" si="13"/>
        <v>Switzerland</v>
      </c>
      <c r="E219" s="3"/>
      <c r="F219" s="3"/>
      <c r="G219" s="3"/>
      <c r="H219" s="3"/>
      <c r="I219" s="2" t="str">
        <f t="shared" si="14"/>
        <v>DJI</v>
      </c>
    </row>
    <row r="220" spans="1:9" ht="12.75" customHeight="1">
      <c r="A220" s="2" t="s">
        <v>7008</v>
      </c>
      <c r="B220" s="121" t="str">
        <f t="shared" si="12"/>
        <v>Developed + South Korea</v>
      </c>
      <c r="C220" s="2" t="s">
        <v>7579</v>
      </c>
      <c r="D220" s="2" t="str">
        <f t="shared" si="13"/>
        <v>Germany</v>
      </c>
      <c r="E220" s="3"/>
      <c r="F220" s="3"/>
      <c r="G220" s="3"/>
      <c r="H220" s="3"/>
      <c r="I220" s="2" t="str">
        <f t="shared" si="14"/>
        <v>DJI</v>
      </c>
    </row>
    <row r="221" spans="1:9" ht="12.75" customHeight="1">
      <c r="A221" s="2" t="s">
        <v>7008</v>
      </c>
      <c r="B221" s="121" t="str">
        <f t="shared" si="12"/>
        <v>Developed + South Korea</v>
      </c>
      <c r="C221" s="2" t="s">
        <v>7577</v>
      </c>
      <c r="D221" s="2" t="str">
        <f t="shared" si="13"/>
        <v>Denmark</v>
      </c>
      <c r="E221" s="3"/>
      <c r="F221" s="3"/>
      <c r="G221" s="3"/>
      <c r="H221" s="3"/>
      <c r="I221" s="2" t="str">
        <f t="shared" si="14"/>
        <v>DJI</v>
      </c>
    </row>
    <row r="222" spans="1:9" ht="12.75" customHeight="1">
      <c r="A222" s="2" t="s">
        <v>7008</v>
      </c>
      <c r="B222" s="121" t="str">
        <f t="shared" si="12"/>
        <v>Developed + South Korea</v>
      </c>
      <c r="C222" s="2" t="s">
        <v>6415</v>
      </c>
      <c r="D222" s="2" t="str">
        <f t="shared" si="13"/>
        <v>Spain</v>
      </c>
      <c r="E222" s="3"/>
      <c r="F222" s="3"/>
      <c r="G222" s="3"/>
      <c r="H222" s="3"/>
      <c r="I222" s="2" t="str">
        <f t="shared" si="14"/>
        <v>DJI</v>
      </c>
    </row>
    <row r="223" spans="1:9" ht="12.75" customHeight="1">
      <c r="A223" s="2" t="s">
        <v>7008</v>
      </c>
      <c r="B223" s="121" t="str">
        <f t="shared" si="12"/>
        <v>Developed + South Korea</v>
      </c>
      <c r="C223" s="2" t="s">
        <v>5810</v>
      </c>
      <c r="D223" s="2" t="str">
        <f t="shared" si="13"/>
        <v>Finland</v>
      </c>
      <c r="E223" s="3"/>
      <c r="F223" s="3"/>
      <c r="G223" s="3"/>
      <c r="H223" s="3"/>
      <c r="I223" s="2" t="str">
        <f t="shared" si="14"/>
        <v>DJI</v>
      </c>
    </row>
    <row r="224" spans="1:9" ht="12.75" customHeight="1">
      <c r="A224" s="2" t="s">
        <v>7008</v>
      </c>
      <c r="B224" s="121" t="str">
        <f t="shared" si="12"/>
        <v>Developed + South Korea</v>
      </c>
      <c r="C224" s="2" t="s">
        <v>7578</v>
      </c>
      <c r="D224" s="2" t="str">
        <f t="shared" si="13"/>
        <v>France</v>
      </c>
      <c r="E224" s="3"/>
      <c r="F224" s="3"/>
      <c r="G224" s="3"/>
      <c r="H224" s="3"/>
      <c r="I224" s="2" t="str">
        <f t="shared" si="14"/>
        <v>DJI</v>
      </c>
    </row>
    <row r="225" spans="1:9" ht="12.75" customHeight="1">
      <c r="A225" s="2" t="s">
        <v>7008</v>
      </c>
      <c r="B225" s="121" t="str">
        <f t="shared" si="12"/>
        <v>Developed + South Korea</v>
      </c>
      <c r="C225" s="2" t="s">
        <v>7583</v>
      </c>
      <c r="D225" s="2" t="str">
        <f t="shared" si="13"/>
        <v>United Kingdom</v>
      </c>
      <c r="E225" s="3"/>
      <c r="F225" s="3"/>
      <c r="G225" s="3"/>
      <c r="H225" s="3"/>
      <c r="I225" s="2" t="str">
        <f t="shared" si="14"/>
        <v>DJI</v>
      </c>
    </row>
    <row r="226" spans="1:9" ht="12.75" customHeight="1">
      <c r="A226" s="2" t="s">
        <v>7008</v>
      </c>
      <c r="B226" s="121" t="str">
        <f t="shared" si="12"/>
        <v>Developed + South Korea</v>
      </c>
      <c r="C226" s="2" t="s">
        <v>7580</v>
      </c>
      <c r="D226" s="2" t="str">
        <f t="shared" si="13"/>
        <v>Greece</v>
      </c>
      <c r="E226" s="3"/>
      <c r="F226" s="3"/>
      <c r="G226" s="3">
        <v>41901</v>
      </c>
      <c r="H226" s="3">
        <v>41904</v>
      </c>
      <c r="I226" s="2" t="str">
        <f t="shared" si="14"/>
        <v>DJI</v>
      </c>
    </row>
    <row r="227" spans="1:9" ht="12.75" customHeight="1">
      <c r="A227" s="2" t="s">
        <v>7008</v>
      </c>
      <c r="B227" s="121" t="str">
        <f t="shared" si="12"/>
        <v>Developed + South Korea</v>
      </c>
      <c r="C227" s="2" t="s">
        <v>7571</v>
      </c>
      <c r="D227" s="2" t="str">
        <f t="shared" si="13"/>
        <v>Hong Kong</v>
      </c>
      <c r="E227" s="3"/>
      <c r="F227" s="3"/>
      <c r="G227" s="3"/>
      <c r="H227" s="3"/>
      <c r="I227" s="2" t="str">
        <f t="shared" si="14"/>
        <v>DJI</v>
      </c>
    </row>
    <row r="228" spans="1:9" ht="12.75" customHeight="1">
      <c r="A228" s="2" t="s">
        <v>7008</v>
      </c>
      <c r="B228" s="121" t="str">
        <f t="shared" si="12"/>
        <v>Developed + South Korea</v>
      </c>
      <c r="C228" s="2" t="s">
        <v>6100</v>
      </c>
      <c r="D228" s="2" t="str">
        <f t="shared" si="13"/>
        <v>Ireland</v>
      </c>
      <c r="E228" s="3"/>
      <c r="F228" s="3"/>
      <c r="G228" s="3"/>
      <c r="H228" s="3"/>
      <c r="I228" s="2" t="str">
        <f t="shared" si="14"/>
        <v>DJI</v>
      </c>
    </row>
    <row r="229" spans="1:9" ht="12.75" customHeight="1">
      <c r="A229" s="2" t="s">
        <v>7008</v>
      </c>
      <c r="B229" s="121" t="str">
        <f t="shared" si="12"/>
        <v>Developed + South Korea</v>
      </c>
      <c r="C229" s="2" t="s">
        <v>7598</v>
      </c>
      <c r="D229" s="2" t="str">
        <f t="shared" si="13"/>
        <v>Israel</v>
      </c>
      <c r="E229" s="3"/>
      <c r="F229" s="3"/>
      <c r="G229" s="3"/>
      <c r="H229" s="3"/>
      <c r="I229" s="2" t="str">
        <f t="shared" si="14"/>
        <v>DJI</v>
      </c>
    </row>
    <row r="230" spans="1:9" ht="12.75" customHeight="1">
      <c r="A230" s="2" t="s">
        <v>7008</v>
      </c>
      <c r="B230" s="121" t="str">
        <f t="shared" si="12"/>
        <v>Developed + South Korea</v>
      </c>
      <c r="C230" s="2" t="s">
        <v>5572</v>
      </c>
      <c r="D230" s="2" t="str">
        <f t="shared" si="13"/>
        <v>Iceland</v>
      </c>
      <c r="E230" s="3"/>
      <c r="F230" s="3"/>
      <c r="G230" s="3"/>
      <c r="H230" s="3"/>
      <c r="I230" s="2" t="str">
        <f t="shared" si="14"/>
        <v>DJI</v>
      </c>
    </row>
    <row r="231" spans="1:9" ht="12.75" customHeight="1">
      <c r="A231" s="2" t="s">
        <v>7008</v>
      </c>
      <c r="B231" s="121" t="str">
        <f t="shared" si="12"/>
        <v>Developed + South Korea</v>
      </c>
      <c r="C231" s="2" t="s">
        <v>5614</v>
      </c>
      <c r="D231" s="2" t="str">
        <f t="shared" si="13"/>
        <v>Italy</v>
      </c>
      <c r="E231" s="3"/>
      <c r="F231" s="3"/>
      <c r="G231" s="3"/>
      <c r="H231" s="3"/>
      <c r="I231" s="2" t="str">
        <f t="shared" si="14"/>
        <v>DJI</v>
      </c>
    </row>
    <row r="232" spans="1:9" ht="12.75" customHeight="1">
      <c r="A232" s="2" t="s">
        <v>7008</v>
      </c>
      <c r="B232" s="121" t="str">
        <f t="shared" si="12"/>
        <v>Developed + South Korea</v>
      </c>
      <c r="C232" s="2" t="s">
        <v>7572</v>
      </c>
      <c r="D232" s="2" t="str">
        <f t="shared" si="13"/>
        <v>Japan</v>
      </c>
      <c r="E232" s="3"/>
      <c r="F232" s="3"/>
      <c r="G232" s="3"/>
      <c r="H232" s="3"/>
      <c r="I232" s="2" t="str">
        <f t="shared" si="14"/>
        <v>DJI</v>
      </c>
    </row>
    <row r="233" spans="1:9" ht="12.75" customHeight="1">
      <c r="A233" s="2" t="s">
        <v>7008</v>
      </c>
      <c r="B233" s="121" t="str">
        <f t="shared" si="12"/>
        <v>Developed + South Korea</v>
      </c>
      <c r="C233" s="2" t="s">
        <v>6013</v>
      </c>
      <c r="D233" s="2" t="str">
        <f t="shared" si="13"/>
        <v>Korea</v>
      </c>
      <c r="E233" s="3"/>
      <c r="F233" s="3"/>
      <c r="G233" s="3"/>
      <c r="H233" s="3"/>
      <c r="I233" s="2" t="str">
        <f t="shared" si="14"/>
        <v>DJI</v>
      </c>
    </row>
    <row r="234" spans="1:9" ht="12.75" customHeight="1">
      <c r="A234" s="2" t="s">
        <v>7008</v>
      </c>
      <c r="B234" s="121" t="str">
        <f t="shared" si="12"/>
        <v>Developed + South Korea</v>
      </c>
      <c r="C234" s="2" t="s">
        <v>7581</v>
      </c>
      <c r="D234" s="2" t="str">
        <f t="shared" si="13"/>
        <v>Luxembourg</v>
      </c>
      <c r="E234" s="3"/>
      <c r="F234" s="3"/>
      <c r="G234" s="3"/>
      <c r="H234" s="3"/>
      <c r="I234" s="2" t="str">
        <f t="shared" si="14"/>
        <v>DJI</v>
      </c>
    </row>
    <row r="235" spans="1:9" ht="12.75" customHeight="1">
      <c r="A235" s="2" t="s">
        <v>7008</v>
      </c>
      <c r="B235" s="121" t="str">
        <f t="shared" si="12"/>
        <v>Developed + South Korea</v>
      </c>
      <c r="C235" s="2" t="s">
        <v>5921</v>
      </c>
      <c r="D235" s="2" t="str">
        <f t="shared" si="13"/>
        <v>Netherlands</v>
      </c>
      <c r="E235" s="3"/>
      <c r="F235" s="3"/>
      <c r="G235" s="3"/>
      <c r="H235" s="3"/>
      <c r="I235" s="2" t="str">
        <f t="shared" si="14"/>
        <v>DJI</v>
      </c>
    </row>
    <row r="236" spans="1:9" ht="12.75" customHeight="1">
      <c r="A236" s="2" t="s">
        <v>7008</v>
      </c>
      <c r="B236" s="121" t="str">
        <f t="shared" si="12"/>
        <v>Developed + South Korea</v>
      </c>
      <c r="C236" s="2" t="s">
        <v>5865</v>
      </c>
      <c r="D236" s="2" t="str">
        <f t="shared" si="13"/>
        <v>Norway</v>
      </c>
      <c r="E236" s="3"/>
      <c r="F236" s="3"/>
      <c r="G236" s="3"/>
      <c r="H236" s="3"/>
      <c r="I236" s="2" t="str">
        <f t="shared" si="14"/>
        <v>DJI</v>
      </c>
    </row>
    <row r="237" spans="1:9" ht="12.75" customHeight="1">
      <c r="A237" s="2" t="s">
        <v>7008</v>
      </c>
      <c r="B237" s="121" t="str">
        <f t="shared" si="12"/>
        <v>Developed + South Korea</v>
      </c>
      <c r="C237" s="2" t="s">
        <v>5883</v>
      </c>
      <c r="D237" s="2" t="str">
        <f t="shared" si="13"/>
        <v>New Zealand</v>
      </c>
      <c r="E237" s="3"/>
      <c r="F237" s="3"/>
      <c r="G237" s="3"/>
      <c r="H237" s="3"/>
      <c r="I237" s="2" t="str">
        <f t="shared" si="14"/>
        <v>DJI</v>
      </c>
    </row>
    <row r="238" spans="1:9" ht="12.75" customHeight="1">
      <c r="A238" s="2" t="s">
        <v>7008</v>
      </c>
      <c r="B238" s="121" t="str">
        <f t="shared" si="12"/>
        <v>Developed + South Korea</v>
      </c>
      <c r="C238" s="2" t="s">
        <v>7582</v>
      </c>
      <c r="D238" s="2" t="str">
        <f t="shared" si="13"/>
        <v>Portugal</v>
      </c>
      <c r="E238" s="3"/>
      <c r="F238" s="3"/>
      <c r="G238" s="3"/>
      <c r="H238" s="3"/>
      <c r="I238" s="2" t="str">
        <f t="shared" si="14"/>
        <v>DJI</v>
      </c>
    </row>
    <row r="239" spans="1:9" ht="12.75" customHeight="1">
      <c r="A239" s="2" t="s">
        <v>7008</v>
      </c>
      <c r="B239" s="121" t="str">
        <f t="shared" si="12"/>
        <v>Developed + South Korea</v>
      </c>
      <c r="C239" s="2" t="s">
        <v>6227</v>
      </c>
      <c r="D239" s="2" t="str">
        <f t="shared" si="13"/>
        <v>Sweden</v>
      </c>
      <c r="E239" s="3"/>
      <c r="F239" s="3"/>
      <c r="G239" s="3"/>
      <c r="H239" s="3"/>
      <c r="I239" s="2" t="str">
        <f t="shared" si="14"/>
        <v>DJI</v>
      </c>
    </row>
    <row r="240" spans="1:9" ht="12.75" customHeight="1">
      <c r="A240" s="2" t="s">
        <v>7008</v>
      </c>
      <c r="B240" s="121" t="str">
        <f t="shared" si="12"/>
        <v>Developed + South Korea</v>
      </c>
      <c r="C240" s="2" t="s">
        <v>7574</v>
      </c>
      <c r="D240" s="2" t="str">
        <f t="shared" si="13"/>
        <v>Singapore</v>
      </c>
      <c r="E240" s="3"/>
      <c r="F240" s="3"/>
      <c r="G240" s="3"/>
      <c r="H240" s="3"/>
      <c r="I240" s="2" t="str">
        <f t="shared" ref="I240:I265" si="15">IF(ISBLANK(VLOOKUP(A240,CountryRegion,4,FALSE)),"",VLOOKUP(A240,CountryRegion,4,FALSE))</f>
        <v>DJI</v>
      </c>
    </row>
    <row r="241" spans="1:9" ht="12.75" customHeight="1">
      <c r="A241" s="2" t="s">
        <v>7008</v>
      </c>
      <c r="B241" s="121" t="str">
        <f t="shared" si="12"/>
        <v>Developed + South Korea</v>
      </c>
      <c r="C241" s="2" t="s">
        <v>810</v>
      </c>
      <c r="D241" s="2" t="str">
        <f t="shared" si="13"/>
        <v>United States</v>
      </c>
      <c r="E241" s="3"/>
      <c r="F241" s="3"/>
      <c r="G241" s="3"/>
      <c r="H241" s="3"/>
      <c r="I241" s="2" t="str">
        <f t="shared" si="15"/>
        <v>DJI</v>
      </c>
    </row>
    <row r="242" spans="1:9" ht="12.75" customHeight="1">
      <c r="A242" s="2" t="s">
        <v>7052</v>
      </c>
      <c r="B242" s="121" t="str">
        <f t="shared" si="12"/>
        <v>Emerging Ex-Frontier</v>
      </c>
      <c r="C242" s="2" t="s">
        <v>7599</v>
      </c>
      <c r="D242" s="2" t="str">
        <f t="shared" si="13"/>
        <v>United Arab Emirates</v>
      </c>
      <c r="E242" s="3">
        <v>41903</v>
      </c>
      <c r="F242" s="3">
        <v>41904</v>
      </c>
      <c r="G242" s="3"/>
      <c r="H242" s="3"/>
      <c r="I242" s="2" t="str">
        <f t="shared" si="15"/>
        <v>DJI</v>
      </c>
    </row>
    <row r="243" spans="1:9" ht="12.75" customHeight="1">
      <c r="A243" s="2" t="s">
        <v>7052</v>
      </c>
      <c r="B243" s="121" t="str">
        <f t="shared" si="12"/>
        <v>Emerging Ex-Frontier</v>
      </c>
      <c r="C243" s="2" t="s">
        <v>7591</v>
      </c>
      <c r="D243" s="2" t="str">
        <f t="shared" si="13"/>
        <v>Brazil</v>
      </c>
      <c r="E243" s="3"/>
      <c r="F243" s="3"/>
      <c r="G243" s="3"/>
      <c r="H243" s="3"/>
      <c r="I243" s="2" t="str">
        <f t="shared" si="15"/>
        <v>DJI</v>
      </c>
    </row>
    <row r="244" spans="1:9" ht="12.75" customHeight="1">
      <c r="A244" s="2" t="s">
        <v>7052</v>
      </c>
      <c r="B244" s="121" t="str">
        <f t="shared" si="12"/>
        <v>Emerging Ex-Frontier</v>
      </c>
      <c r="C244" s="2" t="s">
        <v>7592</v>
      </c>
      <c r="D244" s="2" t="str">
        <f t="shared" si="13"/>
        <v>Chile</v>
      </c>
      <c r="E244" s="3"/>
      <c r="F244" s="3"/>
      <c r="G244" s="3"/>
      <c r="H244" s="3"/>
      <c r="I244" s="2" t="str">
        <f t="shared" si="15"/>
        <v>DJI</v>
      </c>
    </row>
    <row r="245" spans="1:9" ht="12.75" customHeight="1">
      <c r="A245" s="2" t="s">
        <v>7052</v>
      </c>
      <c r="B245" s="121" t="str">
        <f t="shared" si="12"/>
        <v>Emerging Ex-Frontier</v>
      </c>
      <c r="C245" s="2" t="s">
        <v>7588</v>
      </c>
      <c r="D245" s="2" t="str">
        <f t="shared" si="13"/>
        <v>China</v>
      </c>
      <c r="E245" s="3"/>
      <c r="F245" s="3"/>
      <c r="G245" s="3"/>
      <c r="H245" s="3"/>
      <c r="I245" s="2" t="str">
        <f t="shared" si="15"/>
        <v>DJI</v>
      </c>
    </row>
    <row r="246" spans="1:9" ht="12.75" customHeight="1">
      <c r="A246" s="2" t="s">
        <v>7052</v>
      </c>
      <c r="B246" s="121" t="str">
        <f t="shared" si="12"/>
        <v>Emerging Ex-Frontier</v>
      </c>
      <c r="C246" s="2" t="s">
        <v>7593</v>
      </c>
      <c r="D246" s="2" t="str">
        <f t="shared" si="13"/>
        <v>Colombia</v>
      </c>
      <c r="E246" s="3"/>
      <c r="F246" s="3"/>
      <c r="G246" s="3"/>
      <c r="H246" s="3"/>
      <c r="I246" s="2" t="str">
        <f t="shared" si="15"/>
        <v>DJI</v>
      </c>
    </row>
    <row r="247" spans="1:9" ht="12.75" customHeight="1">
      <c r="A247" s="2" t="s">
        <v>7052</v>
      </c>
      <c r="B247" s="121" t="str">
        <f t="shared" si="12"/>
        <v>Emerging Ex-Frontier</v>
      </c>
      <c r="C247" s="2" t="s">
        <v>7584</v>
      </c>
      <c r="D247" s="2" t="str">
        <f t="shared" si="13"/>
        <v>Czech Republic</v>
      </c>
      <c r="E247" s="3"/>
      <c r="F247" s="3"/>
      <c r="G247" s="3"/>
      <c r="H247" s="3"/>
      <c r="I247" s="2" t="str">
        <f t="shared" si="15"/>
        <v>DJI</v>
      </c>
    </row>
    <row r="248" spans="1:9" ht="12.75" customHeight="1">
      <c r="A248" s="2" t="s">
        <v>7052</v>
      </c>
      <c r="B248" s="121" t="str">
        <f t="shared" si="12"/>
        <v>Emerging Ex-Frontier</v>
      </c>
      <c r="C248" s="2" t="s">
        <v>7600</v>
      </c>
      <c r="D248" s="2" t="str">
        <f t="shared" si="13"/>
        <v>Egypt</v>
      </c>
      <c r="E248" s="3"/>
      <c r="F248" s="3"/>
      <c r="G248" s="3"/>
      <c r="H248" s="3"/>
      <c r="I248" s="2" t="str">
        <f t="shared" si="15"/>
        <v>DJI</v>
      </c>
    </row>
    <row r="249" spans="1:9" ht="12.75" customHeight="1">
      <c r="A249" s="2" t="s">
        <v>7052</v>
      </c>
      <c r="B249" s="121" t="str">
        <f t="shared" si="12"/>
        <v>Emerging Ex-Frontier</v>
      </c>
      <c r="C249" s="2" t="s">
        <v>7580</v>
      </c>
      <c r="D249" s="2" t="str">
        <f t="shared" si="13"/>
        <v>Greece</v>
      </c>
      <c r="E249" s="3">
        <v>41901</v>
      </c>
      <c r="F249" s="3">
        <v>41904</v>
      </c>
      <c r="G249" s="3"/>
      <c r="H249" s="3"/>
      <c r="I249" s="2" t="str">
        <f t="shared" si="15"/>
        <v>DJI</v>
      </c>
    </row>
    <row r="250" spans="1:9" ht="12.75" customHeight="1">
      <c r="A250" s="2" t="s">
        <v>7052</v>
      </c>
      <c r="B250" s="121" t="str">
        <f t="shared" si="12"/>
        <v>Emerging Ex-Frontier</v>
      </c>
      <c r="C250" s="2" t="s">
        <v>5567</v>
      </c>
      <c r="D250" s="2" t="str">
        <f t="shared" si="13"/>
        <v>Hungary</v>
      </c>
      <c r="E250" s="3"/>
      <c r="F250" s="3"/>
      <c r="G250" s="3"/>
      <c r="H250" s="3"/>
      <c r="I250" s="2" t="str">
        <f t="shared" si="15"/>
        <v>DJI</v>
      </c>
    </row>
    <row r="251" spans="1:9" ht="12.75" customHeight="1">
      <c r="A251" s="2" t="s">
        <v>7052</v>
      </c>
      <c r="B251" s="121" t="str">
        <f t="shared" si="12"/>
        <v>Emerging Ex-Frontier</v>
      </c>
      <c r="C251" s="2" t="s">
        <v>6098</v>
      </c>
      <c r="D251" s="2" t="str">
        <f t="shared" si="13"/>
        <v>Indonesia</v>
      </c>
      <c r="E251" s="3"/>
      <c r="F251" s="3"/>
      <c r="G251" s="3"/>
      <c r="H251" s="3"/>
      <c r="I251" s="2" t="str">
        <f t="shared" si="15"/>
        <v>DJI</v>
      </c>
    </row>
    <row r="252" spans="1:9" ht="12.75" customHeight="1">
      <c r="A252" s="2" t="s">
        <v>7052</v>
      </c>
      <c r="B252" s="121" t="str">
        <f t="shared" si="12"/>
        <v>Emerging Ex-Frontier</v>
      </c>
      <c r="C252" s="2" t="s">
        <v>5720</v>
      </c>
      <c r="D252" s="2" t="str">
        <f t="shared" si="13"/>
        <v>India</v>
      </c>
      <c r="E252" s="3"/>
      <c r="F252" s="3"/>
      <c r="G252" s="3"/>
      <c r="H252" s="3"/>
      <c r="I252" s="2" t="str">
        <f t="shared" si="15"/>
        <v>DJI</v>
      </c>
    </row>
    <row r="253" spans="1:9" ht="12.75" customHeight="1">
      <c r="A253" s="2" t="s">
        <v>7052</v>
      </c>
      <c r="B253" s="121" t="str">
        <f t="shared" si="12"/>
        <v>Emerging Ex-Frontier</v>
      </c>
      <c r="C253" s="2" t="s">
        <v>5947</v>
      </c>
      <c r="D253" s="2" t="str">
        <f t="shared" si="13"/>
        <v>Morocco</v>
      </c>
      <c r="E253" s="3"/>
      <c r="F253" s="3"/>
      <c r="G253" s="3">
        <v>42267</v>
      </c>
      <c r="H253" s="3">
        <v>42268</v>
      </c>
      <c r="I253" s="2" t="str">
        <f t="shared" si="15"/>
        <v>DJI</v>
      </c>
    </row>
    <row r="254" spans="1:9" ht="12.75" customHeight="1">
      <c r="A254" s="2" t="s">
        <v>7052</v>
      </c>
      <c r="B254" s="121" t="str">
        <f t="shared" si="12"/>
        <v>Emerging Ex-Frontier</v>
      </c>
      <c r="C254" s="2" t="s">
        <v>7594</v>
      </c>
      <c r="D254" s="2" t="str">
        <f t="shared" si="13"/>
        <v>Mexico</v>
      </c>
      <c r="E254" s="3"/>
      <c r="F254" s="3"/>
      <c r="G254" s="3"/>
      <c r="H254" s="3"/>
      <c r="I254" s="2" t="str">
        <f t="shared" si="15"/>
        <v>DJI</v>
      </c>
    </row>
    <row r="255" spans="1:9" ht="12.75" customHeight="1">
      <c r="A255" s="2" t="s">
        <v>7052</v>
      </c>
      <c r="B255" s="121" t="str">
        <f t="shared" si="12"/>
        <v>Emerging Ex-Frontier</v>
      </c>
      <c r="C255" s="2" t="s">
        <v>7573</v>
      </c>
      <c r="D255" s="2" t="str">
        <f t="shared" si="13"/>
        <v>Malaysia</v>
      </c>
      <c r="E255" s="3"/>
      <c r="F255" s="3"/>
      <c r="G255" s="3"/>
      <c r="H255" s="3"/>
      <c r="I255" s="2" t="str">
        <f t="shared" si="15"/>
        <v>DJI</v>
      </c>
    </row>
    <row r="256" spans="1:9" ht="12.75" customHeight="1">
      <c r="A256" s="2" t="s">
        <v>7052</v>
      </c>
      <c r="B256" s="121" t="str">
        <f t="shared" si="12"/>
        <v>Emerging Ex-Frontier</v>
      </c>
      <c r="C256" s="2" t="s">
        <v>7595</v>
      </c>
      <c r="D256" s="2" t="str">
        <f t="shared" si="13"/>
        <v>Peru</v>
      </c>
      <c r="E256" s="3"/>
      <c r="F256" s="3"/>
      <c r="G256" s="3"/>
      <c r="H256" s="3"/>
      <c r="I256" s="2" t="str">
        <f t="shared" si="15"/>
        <v>DJI</v>
      </c>
    </row>
    <row r="257" spans="1:9" ht="12.75" customHeight="1">
      <c r="A257" s="2" t="s">
        <v>7052</v>
      </c>
      <c r="B257" s="121" t="str">
        <f t="shared" si="12"/>
        <v>Emerging Ex-Frontier</v>
      </c>
      <c r="C257" s="2" t="s">
        <v>5970</v>
      </c>
      <c r="D257" s="2" t="str">
        <f t="shared" si="13"/>
        <v>Philippines</v>
      </c>
      <c r="E257" s="3"/>
      <c r="F257" s="3"/>
      <c r="G257" s="3"/>
      <c r="H257" s="3"/>
      <c r="I257" s="2" t="str">
        <f t="shared" si="15"/>
        <v>DJI</v>
      </c>
    </row>
    <row r="258" spans="1:9" ht="12.75" customHeight="1">
      <c r="A258" s="2" t="s">
        <v>7052</v>
      </c>
      <c r="B258" s="121" t="str">
        <f t="shared" ref="B258:B321" si="16">VLOOKUP(A258,CountryRegion,2,FALSE)</f>
        <v>Emerging Ex-Frontier</v>
      </c>
      <c r="C258" s="2" t="s">
        <v>7601</v>
      </c>
      <c r="D258" s="2" t="str">
        <f t="shared" ref="D258:D321" si="17">VLOOKUP(C258&amp;"-",CountryRegion,2,FALSE)</f>
        <v>Pakistan</v>
      </c>
      <c r="E258" s="3">
        <v>42993</v>
      </c>
      <c r="F258" s="3">
        <v>42996</v>
      </c>
      <c r="G258" s="3">
        <v>45184</v>
      </c>
      <c r="H258" s="3">
        <v>45187</v>
      </c>
      <c r="I258" s="2" t="str">
        <f t="shared" si="15"/>
        <v>DJI</v>
      </c>
    </row>
    <row r="259" spans="1:9" ht="12.75" customHeight="1">
      <c r="A259" s="2" t="s">
        <v>7052</v>
      </c>
      <c r="B259" s="121" t="str">
        <f t="shared" si="16"/>
        <v>Emerging Ex-Frontier</v>
      </c>
      <c r="C259" s="2" t="s">
        <v>7585</v>
      </c>
      <c r="D259" s="2" t="str">
        <f t="shared" si="17"/>
        <v>Poland</v>
      </c>
      <c r="E259" s="3"/>
      <c r="F259" s="3"/>
      <c r="G259" s="3"/>
      <c r="H259" s="3"/>
      <c r="I259" s="2" t="str">
        <f t="shared" si="15"/>
        <v>DJI</v>
      </c>
    </row>
    <row r="260" spans="1:9" ht="12.75" customHeight="1">
      <c r="A260" s="2" t="s">
        <v>7052</v>
      </c>
      <c r="B260" s="121" t="str">
        <f t="shared" si="16"/>
        <v>Emerging Ex-Frontier</v>
      </c>
      <c r="C260" s="2" t="s">
        <v>7602</v>
      </c>
      <c r="D260" s="2" t="str">
        <f t="shared" si="17"/>
        <v>Qatar</v>
      </c>
      <c r="E260" s="3">
        <v>41903</v>
      </c>
      <c r="F260" s="3">
        <v>41904</v>
      </c>
      <c r="G260" s="3"/>
      <c r="H260" s="3"/>
      <c r="I260" s="2" t="str">
        <f t="shared" si="15"/>
        <v>DJI</v>
      </c>
    </row>
    <row r="261" spans="1:9" ht="12.75" customHeight="1">
      <c r="A261" s="2" t="s">
        <v>7052</v>
      </c>
      <c r="B261" s="121" t="str">
        <f t="shared" si="16"/>
        <v>Emerging Ex-Frontier</v>
      </c>
      <c r="C261" s="2" t="s">
        <v>7586</v>
      </c>
      <c r="D261" s="2" t="str">
        <f t="shared" si="17"/>
        <v>Russia</v>
      </c>
      <c r="E261" s="3"/>
      <c r="F261" s="3"/>
      <c r="G261" s="3">
        <v>44628</v>
      </c>
      <c r="H261" s="3">
        <v>44629</v>
      </c>
      <c r="I261" s="2" t="str">
        <f t="shared" si="15"/>
        <v>DJI</v>
      </c>
    </row>
    <row r="262" spans="1:9" ht="12.75" customHeight="1">
      <c r="A262" s="2" t="s">
        <v>7052</v>
      </c>
      <c r="B262" s="121" t="str">
        <f t="shared" si="16"/>
        <v>Emerging Ex-Frontier</v>
      </c>
      <c r="C262" s="2" t="s">
        <v>6029</v>
      </c>
      <c r="D262" s="2" t="str">
        <f t="shared" si="17"/>
        <v>Thailand</v>
      </c>
      <c r="E262" s="3"/>
      <c r="F262" s="3"/>
      <c r="G262" s="3"/>
      <c r="H262" s="3"/>
      <c r="I262" s="2" t="str">
        <f t="shared" si="15"/>
        <v>DJI</v>
      </c>
    </row>
    <row r="263" spans="1:9" ht="12.75" customHeight="1">
      <c r="A263" s="2" t="s">
        <v>7052</v>
      </c>
      <c r="B263" s="121" t="str">
        <f t="shared" si="16"/>
        <v>Emerging Ex-Frontier</v>
      </c>
      <c r="C263" s="2" t="s">
        <v>7587</v>
      </c>
      <c r="D263" s="2" t="str">
        <f t="shared" si="17"/>
        <v>Turkey</v>
      </c>
      <c r="E263" s="3"/>
      <c r="F263" s="3"/>
      <c r="G263" s="3"/>
      <c r="H263" s="3"/>
      <c r="I263" s="2" t="str">
        <f t="shared" si="15"/>
        <v>DJI</v>
      </c>
    </row>
    <row r="264" spans="1:9" ht="12.75" customHeight="1">
      <c r="A264" s="2" t="s">
        <v>7052</v>
      </c>
      <c r="B264" s="121" t="str">
        <f t="shared" si="16"/>
        <v>Emerging Ex-Frontier</v>
      </c>
      <c r="C264" s="2" t="s">
        <v>5700</v>
      </c>
      <c r="D264" s="2" t="str">
        <f t="shared" si="17"/>
        <v>Taiwan</v>
      </c>
      <c r="E264" s="3"/>
      <c r="F264" s="3"/>
      <c r="G264" s="3"/>
      <c r="H264" s="3"/>
      <c r="I264" s="2" t="str">
        <f t="shared" si="15"/>
        <v>DJI</v>
      </c>
    </row>
    <row r="265" spans="1:9" ht="12.75" customHeight="1">
      <c r="A265" s="2" t="s">
        <v>7052</v>
      </c>
      <c r="B265" s="121" t="str">
        <f t="shared" si="16"/>
        <v>Emerging Ex-Frontier</v>
      </c>
      <c r="C265" s="2" t="s">
        <v>7603</v>
      </c>
      <c r="D265" s="2" t="str">
        <f t="shared" si="17"/>
        <v>South Africa</v>
      </c>
      <c r="E265" s="3"/>
      <c r="F265" s="3"/>
      <c r="G265" s="3"/>
      <c r="H265" s="3"/>
      <c r="I265" s="2" t="str">
        <f t="shared" si="15"/>
        <v>DJI</v>
      </c>
    </row>
    <row r="266" spans="1:9" ht="12.75" customHeight="1">
      <c r="A266" s="121" t="s">
        <v>7052</v>
      </c>
      <c r="B266" s="121" t="str">
        <f t="shared" si="16"/>
        <v>Emerging Ex-Frontier</v>
      </c>
      <c r="C266" s="121" t="s">
        <v>5776</v>
      </c>
      <c r="D266" s="2" t="str">
        <f t="shared" si="17"/>
        <v>Saudi Arabia</v>
      </c>
      <c r="E266" s="122">
        <v>43541</v>
      </c>
      <c r="F266" s="122">
        <v>43542</v>
      </c>
      <c r="G266" s="122"/>
      <c r="H266" s="122"/>
      <c r="I266" s="121" t="s">
        <v>6930</v>
      </c>
    </row>
    <row r="267" spans="1:9" ht="12.75" customHeight="1">
      <c r="A267" s="2" t="s">
        <v>7052</v>
      </c>
      <c r="B267" s="121" t="str">
        <f t="shared" si="16"/>
        <v>Emerging Ex-Frontier</v>
      </c>
      <c r="C267" s="2" t="s">
        <v>6023</v>
      </c>
      <c r="D267" s="2" t="str">
        <f t="shared" si="17"/>
        <v>Kuwait</v>
      </c>
      <c r="E267" s="93">
        <v>43728</v>
      </c>
      <c r="F267" s="93">
        <v>43731</v>
      </c>
      <c r="G267" s="93"/>
      <c r="H267" s="93"/>
      <c r="I267" s="2" t="s">
        <v>6930</v>
      </c>
    </row>
    <row r="268" spans="1:9" ht="12.75" customHeight="1">
      <c r="A268" s="2" t="s">
        <v>6955</v>
      </c>
      <c r="B268" s="121" t="str">
        <f t="shared" si="16"/>
        <v>Asia/Pacific Developed + South Korea</v>
      </c>
      <c r="C268" s="2" t="s">
        <v>7589</v>
      </c>
      <c r="D268" s="2" t="str">
        <f t="shared" si="17"/>
        <v>Australia</v>
      </c>
      <c r="E268" s="3"/>
      <c r="F268" s="3"/>
      <c r="G268" s="3"/>
      <c r="H268" s="3"/>
      <c r="I268" s="2" t="str">
        <f t="shared" ref="I268:I331" si="18">IF(ISBLANK(VLOOKUP(A268,CountryRegion,4,FALSE)),"",VLOOKUP(A268,CountryRegion,4,FALSE))</f>
        <v>DJI</v>
      </c>
    </row>
    <row r="269" spans="1:9" ht="12.75" customHeight="1">
      <c r="A269" s="2" t="s">
        <v>6955</v>
      </c>
      <c r="B269" s="121" t="str">
        <f t="shared" si="16"/>
        <v>Asia/Pacific Developed + South Korea</v>
      </c>
      <c r="C269" s="2" t="s">
        <v>7571</v>
      </c>
      <c r="D269" s="2" t="str">
        <f t="shared" si="17"/>
        <v>Hong Kong</v>
      </c>
      <c r="E269" s="3"/>
      <c r="F269" s="3"/>
      <c r="G269" s="3"/>
      <c r="H269" s="3"/>
      <c r="I269" s="2" t="str">
        <f t="shared" si="18"/>
        <v>DJI</v>
      </c>
    </row>
    <row r="270" spans="1:9" ht="12.75" customHeight="1">
      <c r="A270" s="2" t="s">
        <v>6955</v>
      </c>
      <c r="B270" s="121" t="str">
        <f t="shared" si="16"/>
        <v>Asia/Pacific Developed + South Korea</v>
      </c>
      <c r="C270" s="2" t="s">
        <v>7572</v>
      </c>
      <c r="D270" s="2" t="str">
        <f t="shared" si="17"/>
        <v>Japan</v>
      </c>
      <c r="E270" s="3"/>
      <c r="F270" s="3"/>
      <c r="G270" s="3"/>
      <c r="H270" s="3"/>
      <c r="I270" s="2" t="str">
        <f t="shared" si="18"/>
        <v>DJI</v>
      </c>
    </row>
    <row r="271" spans="1:9" ht="12.75" customHeight="1">
      <c r="A271" s="2" t="s">
        <v>6955</v>
      </c>
      <c r="B271" s="121" t="str">
        <f t="shared" si="16"/>
        <v>Asia/Pacific Developed + South Korea</v>
      </c>
      <c r="C271" s="2" t="s">
        <v>6013</v>
      </c>
      <c r="D271" s="2" t="str">
        <f t="shared" si="17"/>
        <v>Korea</v>
      </c>
      <c r="E271" s="3"/>
      <c r="F271" s="3"/>
      <c r="G271" s="3"/>
      <c r="H271" s="3"/>
      <c r="I271" s="2" t="str">
        <f t="shared" si="18"/>
        <v>DJI</v>
      </c>
    </row>
    <row r="272" spans="1:9" ht="12.75" customHeight="1">
      <c r="A272" s="2" t="s">
        <v>6955</v>
      </c>
      <c r="B272" s="121" t="str">
        <f t="shared" si="16"/>
        <v>Asia/Pacific Developed + South Korea</v>
      </c>
      <c r="C272" s="2" t="s">
        <v>5883</v>
      </c>
      <c r="D272" s="2" t="str">
        <f t="shared" si="17"/>
        <v>New Zealand</v>
      </c>
      <c r="E272" s="3"/>
      <c r="F272" s="3"/>
      <c r="G272" s="3"/>
      <c r="H272" s="3"/>
      <c r="I272" s="2" t="str">
        <f t="shared" si="18"/>
        <v>DJI</v>
      </c>
    </row>
    <row r="273" spans="1:9" ht="12.75" customHeight="1">
      <c r="A273" s="2" t="s">
        <v>6955</v>
      </c>
      <c r="B273" s="121" t="str">
        <f t="shared" si="16"/>
        <v>Asia/Pacific Developed + South Korea</v>
      </c>
      <c r="C273" s="2" t="s">
        <v>7574</v>
      </c>
      <c r="D273" s="2" t="str">
        <f t="shared" si="17"/>
        <v>Singapore</v>
      </c>
      <c r="E273" s="3"/>
      <c r="F273" s="3"/>
      <c r="G273" s="3"/>
      <c r="H273" s="3"/>
      <c r="I273" s="2" t="str">
        <f t="shared" si="18"/>
        <v>DJI</v>
      </c>
    </row>
    <row r="274" spans="1:9" ht="12.75" customHeight="1">
      <c r="A274" s="2" t="s">
        <v>6999</v>
      </c>
      <c r="B274" s="121" t="str">
        <f t="shared" si="16"/>
        <v>China, India &amp; Middle East - CHIME</v>
      </c>
      <c r="C274" s="2" t="s">
        <v>7599</v>
      </c>
      <c r="D274" s="2" t="str">
        <f t="shared" si="17"/>
        <v>United Arab Emirates</v>
      </c>
      <c r="E274" s="3"/>
      <c r="F274" s="3"/>
      <c r="G274" s="3"/>
      <c r="H274" s="3"/>
      <c r="I274" s="2" t="str">
        <f t="shared" si="18"/>
        <v>DJI</v>
      </c>
    </row>
    <row r="275" spans="1:9" ht="12.75" customHeight="1">
      <c r="A275" s="2" t="s">
        <v>6999</v>
      </c>
      <c r="B275" s="121" t="str">
        <f t="shared" si="16"/>
        <v>China, India &amp; Middle East - CHIME</v>
      </c>
      <c r="C275" s="2" t="s">
        <v>7606</v>
      </c>
      <c r="D275" s="2" t="str">
        <f t="shared" si="17"/>
        <v>Bahrain</v>
      </c>
      <c r="E275" s="3"/>
      <c r="F275" s="3"/>
      <c r="G275" s="3"/>
      <c r="H275" s="3"/>
      <c r="I275" s="2" t="str">
        <f t="shared" si="18"/>
        <v>DJI</v>
      </c>
    </row>
    <row r="276" spans="1:9" ht="12.75" customHeight="1">
      <c r="A276" s="2" t="s">
        <v>6999</v>
      </c>
      <c r="B276" s="121" t="str">
        <f t="shared" si="16"/>
        <v>China, India &amp; Middle East - CHIME</v>
      </c>
      <c r="C276" s="2" t="s">
        <v>7588</v>
      </c>
      <c r="D276" s="2" t="str">
        <f t="shared" si="17"/>
        <v>China</v>
      </c>
      <c r="E276" s="3"/>
      <c r="F276" s="3"/>
      <c r="G276" s="3"/>
      <c r="H276" s="3"/>
      <c r="I276" s="2" t="str">
        <f t="shared" si="18"/>
        <v>DJI</v>
      </c>
    </row>
    <row r="277" spans="1:9" ht="12.75" customHeight="1">
      <c r="A277" s="2" t="s">
        <v>6999</v>
      </c>
      <c r="B277" s="121" t="str">
        <f t="shared" si="16"/>
        <v>China, India &amp; Middle East - CHIME</v>
      </c>
      <c r="C277" s="2" t="s">
        <v>5720</v>
      </c>
      <c r="D277" s="2" t="str">
        <f t="shared" si="17"/>
        <v>India</v>
      </c>
      <c r="E277" s="3"/>
      <c r="F277" s="3"/>
      <c r="G277" s="3"/>
      <c r="H277" s="3"/>
      <c r="I277" s="2" t="str">
        <f t="shared" si="18"/>
        <v>DJI</v>
      </c>
    </row>
    <row r="278" spans="1:9" ht="12.75" customHeight="1">
      <c r="A278" s="2" t="s">
        <v>6999</v>
      </c>
      <c r="B278" s="121" t="str">
        <f t="shared" si="16"/>
        <v>China, India &amp; Middle East - CHIME</v>
      </c>
      <c r="C278" s="2" t="s">
        <v>7607</v>
      </c>
      <c r="D278" s="2" t="str">
        <f t="shared" si="17"/>
        <v>Jordan</v>
      </c>
      <c r="E278" s="3"/>
      <c r="F278" s="3"/>
      <c r="G278" s="3"/>
      <c r="H278" s="3"/>
      <c r="I278" s="2" t="str">
        <f t="shared" si="18"/>
        <v>DJI</v>
      </c>
    </row>
    <row r="279" spans="1:9" ht="12.75" customHeight="1">
      <c r="A279" s="2" t="s">
        <v>6999</v>
      </c>
      <c r="B279" s="121" t="str">
        <f t="shared" si="16"/>
        <v>China, India &amp; Middle East - CHIME</v>
      </c>
      <c r="C279" s="2" t="s">
        <v>6023</v>
      </c>
      <c r="D279" s="2" t="str">
        <f t="shared" si="17"/>
        <v>Kuwait</v>
      </c>
      <c r="E279" s="3"/>
      <c r="F279" s="3"/>
      <c r="G279" s="3"/>
      <c r="H279" s="3"/>
      <c r="I279" s="2" t="str">
        <f t="shared" si="18"/>
        <v>DJI</v>
      </c>
    </row>
    <row r="280" spans="1:9" ht="12.75" customHeight="1">
      <c r="A280" s="2" t="s">
        <v>6999</v>
      </c>
      <c r="B280" s="121" t="str">
        <f t="shared" si="16"/>
        <v>China, India &amp; Middle East - CHIME</v>
      </c>
      <c r="C280" s="2" t="s">
        <v>5664</v>
      </c>
      <c r="D280" s="2" t="str">
        <f t="shared" si="17"/>
        <v>Lebanon</v>
      </c>
      <c r="E280" s="3"/>
      <c r="F280" s="3"/>
      <c r="G280" s="3">
        <v>44365</v>
      </c>
      <c r="H280" s="3">
        <v>44368</v>
      </c>
      <c r="I280" s="2" t="str">
        <f t="shared" si="18"/>
        <v>DJI</v>
      </c>
    </row>
    <row r="281" spans="1:9" ht="12.75" customHeight="1">
      <c r="A281" s="2" t="s">
        <v>6999</v>
      </c>
      <c r="B281" s="121" t="str">
        <f t="shared" si="16"/>
        <v>China, India &amp; Middle East - CHIME</v>
      </c>
      <c r="C281" s="2" t="s">
        <v>6159</v>
      </c>
      <c r="D281" s="2" t="str">
        <f t="shared" si="17"/>
        <v>Oman</v>
      </c>
      <c r="E281" s="3"/>
      <c r="F281" s="3"/>
      <c r="G281" s="3"/>
      <c r="H281" s="3"/>
      <c r="I281" s="2" t="str">
        <f t="shared" si="18"/>
        <v>DJI</v>
      </c>
    </row>
    <row r="282" spans="1:9" ht="12.75" customHeight="1">
      <c r="A282" s="2" t="s">
        <v>6999</v>
      </c>
      <c r="B282" s="121" t="str">
        <f t="shared" si="16"/>
        <v>China, India &amp; Middle East - CHIME</v>
      </c>
      <c r="C282" s="2" t="s">
        <v>7608</v>
      </c>
      <c r="D282" s="2" t="str">
        <f t="shared" si="17"/>
        <v>Palestine</v>
      </c>
      <c r="E282" s="3"/>
      <c r="F282" s="3"/>
      <c r="G282" s="3"/>
      <c r="H282" s="3"/>
      <c r="I282" s="2" t="str">
        <f t="shared" si="18"/>
        <v>DJI</v>
      </c>
    </row>
    <row r="283" spans="1:9" ht="12.75" customHeight="1">
      <c r="A283" s="2" t="s">
        <v>6999</v>
      </c>
      <c r="B283" s="121" t="str">
        <f t="shared" si="16"/>
        <v>China, India &amp; Middle East - CHIME</v>
      </c>
      <c r="C283" s="2" t="s">
        <v>7602</v>
      </c>
      <c r="D283" s="2" t="str">
        <f t="shared" si="17"/>
        <v>Qatar</v>
      </c>
      <c r="E283" s="3"/>
      <c r="F283" s="3"/>
      <c r="G283" s="3"/>
      <c r="H283" s="3"/>
      <c r="I283" s="2" t="str">
        <f t="shared" si="18"/>
        <v>DJI</v>
      </c>
    </row>
    <row r="284" spans="1:9" ht="12.75" customHeight="1">
      <c r="A284" s="2" t="s">
        <v>6999</v>
      </c>
      <c r="B284" s="121" t="str">
        <f t="shared" si="16"/>
        <v>China, India &amp; Middle East - CHIME</v>
      </c>
      <c r="C284" s="2" t="s">
        <v>5776</v>
      </c>
      <c r="D284" s="2" t="str">
        <f t="shared" si="17"/>
        <v>Saudi Arabia</v>
      </c>
      <c r="E284" s="3"/>
      <c r="F284" s="3"/>
      <c r="G284" s="3"/>
      <c r="H284" s="3"/>
      <c r="I284" s="2" t="str">
        <f t="shared" si="18"/>
        <v>DJI</v>
      </c>
    </row>
    <row r="285" spans="1:9" ht="12.75" customHeight="1">
      <c r="A285" s="2" t="s">
        <v>7010</v>
      </c>
      <c r="B285" s="121" t="str">
        <f t="shared" si="16"/>
        <v>Developed + South Korea Ex-Switzerland</v>
      </c>
      <c r="C285" s="2" t="s">
        <v>7575</v>
      </c>
      <c r="D285" s="2" t="str">
        <f t="shared" si="17"/>
        <v>Austria</v>
      </c>
      <c r="E285" s="3"/>
      <c r="F285" s="3"/>
      <c r="G285" s="3"/>
      <c r="H285" s="3"/>
      <c r="I285" s="2" t="str">
        <f t="shared" si="18"/>
        <v>DJI</v>
      </c>
    </row>
    <row r="286" spans="1:9" ht="12.75" customHeight="1">
      <c r="A286" s="2" t="s">
        <v>7010</v>
      </c>
      <c r="B286" s="121" t="str">
        <f t="shared" si="16"/>
        <v>Developed + South Korea Ex-Switzerland</v>
      </c>
      <c r="C286" s="2" t="s">
        <v>7589</v>
      </c>
      <c r="D286" s="2" t="str">
        <f t="shared" si="17"/>
        <v>Australia</v>
      </c>
      <c r="E286" s="3"/>
      <c r="F286" s="3"/>
      <c r="G286" s="3"/>
      <c r="H286" s="3"/>
      <c r="I286" s="2" t="str">
        <f t="shared" si="18"/>
        <v>DJI</v>
      </c>
    </row>
    <row r="287" spans="1:9" ht="12.75" customHeight="1">
      <c r="A287" s="2" t="s">
        <v>7010</v>
      </c>
      <c r="B287" s="121" t="str">
        <f t="shared" si="16"/>
        <v>Developed + South Korea Ex-Switzerland</v>
      </c>
      <c r="C287" s="2" t="s">
        <v>7576</v>
      </c>
      <c r="D287" s="2" t="str">
        <f t="shared" si="17"/>
        <v>Belgium</v>
      </c>
      <c r="E287" s="3"/>
      <c r="F287" s="3"/>
      <c r="G287" s="3"/>
      <c r="H287" s="3"/>
      <c r="I287" s="2" t="str">
        <f t="shared" si="18"/>
        <v>DJI</v>
      </c>
    </row>
    <row r="288" spans="1:9" ht="12.75" customHeight="1">
      <c r="A288" s="2" t="s">
        <v>7010</v>
      </c>
      <c r="B288" s="121" t="str">
        <f t="shared" si="16"/>
        <v>Developed + South Korea Ex-Switzerland</v>
      </c>
      <c r="C288" s="2" t="s">
        <v>5722</v>
      </c>
      <c r="D288" s="2" t="str">
        <f t="shared" si="17"/>
        <v>Canada</v>
      </c>
      <c r="E288" s="3"/>
      <c r="F288" s="3"/>
      <c r="G288" s="3"/>
      <c r="H288" s="3"/>
      <c r="I288" s="2" t="str">
        <f t="shared" si="18"/>
        <v>DJI</v>
      </c>
    </row>
    <row r="289" spans="1:9" ht="12.75" customHeight="1">
      <c r="A289" s="2" t="s">
        <v>7010</v>
      </c>
      <c r="B289" s="121" t="str">
        <f t="shared" si="16"/>
        <v>Developed + South Korea Ex-Switzerland</v>
      </c>
      <c r="C289" s="2" t="s">
        <v>7579</v>
      </c>
      <c r="D289" s="2" t="str">
        <f t="shared" si="17"/>
        <v>Germany</v>
      </c>
      <c r="E289" s="3"/>
      <c r="F289" s="3"/>
      <c r="G289" s="3"/>
      <c r="H289" s="3"/>
      <c r="I289" s="2" t="str">
        <f t="shared" si="18"/>
        <v>DJI</v>
      </c>
    </row>
    <row r="290" spans="1:9" ht="12.75" customHeight="1">
      <c r="A290" s="2" t="s">
        <v>7010</v>
      </c>
      <c r="B290" s="121" t="str">
        <f t="shared" si="16"/>
        <v>Developed + South Korea Ex-Switzerland</v>
      </c>
      <c r="C290" s="2" t="s">
        <v>7577</v>
      </c>
      <c r="D290" s="2" t="str">
        <f t="shared" si="17"/>
        <v>Denmark</v>
      </c>
      <c r="E290" s="3"/>
      <c r="F290" s="3"/>
      <c r="G290" s="3"/>
      <c r="H290" s="3"/>
      <c r="I290" s="2" t="str">
        <f t="shared" si="18"/>
        <v>DJI</v>
      </c>
    </row>
    <row r="291" spans="1:9" ht="12.75" customHeight="1">
      <c r="A291" s="2" t="s">
        <v>7010</v>
      </c>
      <c r="B291" s="121" t="str">
        <f t="shared" si="16"/>
        <v>Developed + South Korea Ex-Switzerland</v>
      </c>
      <c r="C291" s="2" t="s">
        <v>6415</v>
      </c>
      <c r="D291" s="2" t="str">
        <f t="shared" si="17"/>
        <v>Spain</v>
      </c>
      <c r="E291" s="3"/>
      <c r="F291" s="3"/>
      <c r="G291" s="3"/>
      <c r="H291" s="3"/>
      <c r="I291" s="2" t="str">
        <f t="shared" si="18"/>
        <v>DJI</v>
      </c>
    </row>
    <row r="292" spans="1:9" ht="12.75" customHeight="1">
      <c r="A292" s="2" t="s">
        <v>7010</v>
      </c>
      <c r="B292" s="121" t="str">
        <f t="shared" si="16"/>
        <v>Developed + South Korea Ex-Switzerland</v>
      </c>
      <c r="C292" s="2" t="s">
        <v>5810</v>
      </c>
      <c r="D292" s="2" t="str">
        <f t="shared" si="17"/>
        <v>Finland</v>
      </c>
      <c r="E292" s="3"/>
      <c r="F292" s="3"/>
      <c r="G292" s="3"/>
      <c r="H292" s="3"/>
      <c r="I292" s="2" t="str">
        <f t="shared" si="18"/>
        <v>DJI</v>
      </c>
    </row>
    <row r="293" spans="1:9" ht="12.75" customHeight="1">
      <c r="A293" s="2" t="s">
        <v>7010</v>
      </c>
      <c r="B293" s="121" t="str">
        <f t="shared" si="16"/>
        <v>Developed + South Korea Ex-Switzerland</v>
      </c>
      <c r="C293" s="2" t="s">
        <v>7578</v>
      </c>
      <c r="D293" s="2" t="str">
        <f t="shared" si="17"/>
        <v>France</v>
      </c>
      <c r="E293" s="3"/>
      <c r="F293" s="3"/>
      <c r="G293" s="3"/>
      <c r="H293" s="3"/>
      <c r="I293" s="2" t="str">
        <f t="shared" si="18"/>
        <v>DJI</v>
      </c>
    </row>
    <row r="294" spans="1:9" ht="12.75" customHeight="1">
      <c r="A294" s="2" t="s">
        <v>7010</v>
      </c>
      <c r="B294" s="121" t="str">
        <f t="shared" si="16"/>
        <v>Developed + South Korea Ex-Switzerland</v>
      </c>
      <c r="C294" s="2" t="s">
        <v>7583</v>
      </c>
      <c r="D294" s="2" t="str">
        <f t="shared" si="17"/>
        <v>United Kingdom</v>
      </c>
      <c r="E294" s="3"/>
      <c r="F294" s="3"/>
      <c r="G294" s="3"/>
      <c r="H294" s="3"/>
      <c r="I294" s="2" t="str">
        <f t="shared" si="18"/>
        <v>DJI</v>
      </c>
    </row>
    <row r="295" spans="1:9" ht="12.75" customHeight="1">
      <c r="A295" s="2" t="s">
        <v>7010</v>
      </c>
      <c r="B295" s="121" t="str">
        <f t="shared" si="16"/>
        <v>Developed + South Korea Ex-Switzerland</v>
      </c>
      <c r="C295" s="2" t="s">
        <v>7580</v>
      </c>
      <c r="D295" s="2" t="str">
        <f t="shared" si="17"/>
        <v>Greece</v>
      </c>
      <c r="E295" s="3"/>
      <c r="F295" s="3"/>
      <c r="G295" s="3">
        <v>41901</v>
      </c>
      <c r="H295" s="3">
        <v>41904</v>
      </c>
      <c r="I295" s="2" t="str">
        <f t="shared" si="18"/>
        <v>DJI</v>
      </c>
    </row>
    <row r="296" spans="1:9" ht="12.75" customHeight="1">
      <c r="A296" s="2" t="s">
        <v>7010</v>
      </c>
      <c r="B296" s="121" t="str">
        <f t="shared" si="16"/>
        <v>Developed + South Korea Ex-Switzerland</v>
      </c>
      <c r="C296" s="2" t="s">
        <v>7571</v>
      </c>
      <c r="D296" s="2" t="str">
        <f t="shared" si="17"/>
        <v>Hong Kong</v>
      </c>
      <c r="E296" s="3"/>
      <c r="F296" s="3"/>
      <c r="G296" s="3"/>
      <c r="H296" s="3"/>
      <c r="I296" s="2" t="str">
        <f t="shared" si="18"/>
        <v>DJI</v>
      </c>
    </row>
    <row r="297" spans="1:9" ht="12.75" customHeight="1">
      <c r="A297" s="2" t="s">
        <v>7010</v>
      </c>
      <c r="B297" s="121" t="str">
        <f t="shared" si="16"/>
        <v>Developed + South Korea Ex-Switzerland</v>
      </c>
      <c r="C297" s="2" t="s">
        <v>6100</v>
      </c>
      <c r="D297" s="2" t="str">
        <f t="shared" si="17"/>
        <v>Ireland</v>
      </c>
      <c r="E297" s="3"/>
      <c r="F297" s="3"/>
      <c r="G297" s="3"/>
      <c r="H297" s="3"/>
      <c r="I297" s="2" t="str">
        <f t="shared" si="18"/>
        <v>DJI</v>
      </c>
    </row>
    <row r="298" spans="1:9" ht="12.75" customHeight="1">
      <c r="A298" s="2" t="s">
        <v>7010</v>
      </c>
      <c r="B298" s="121" t="str">
        <f t="shared" si="16"/>
        <v>Developed + South Korea Ex-Switzerland</v>
      </c>
      <c r="C298" s="2" t="s">
        <v>7598</v>
      </c>
      <c r="D298" s="2" t="str">
        <f t="shared" si="17"/>
        <v>Israel</v>
      </c>
      <c r="E298" s="3"/>
      <c r="F298" s="3"/>
      <c r="G298" s="3"/>
      <c r="H298" s="3"/>
      <c r="I298" s="2" t="str">
        <f t="shared" si="18"/>
        <v>DJI</v>
      </c>
    </row>
    <row r="299" spans="1:9" ht="12.75" customHeight="1">
      <c r="A299" s="2" t="s">
        <v>7010</v>
      </c>
      <c r="B299" s="121" t="str">
        <f t="shared" si="16"/>
        <v>Developed + South Korea Ex-Switzerland</v>
      </c>
      <c r="C299" s="2" t="s">
        <v>5572</v>
      </c>
      <c r="D299" s="2" t="str">
        <f t="shared" si="17"/>
        <v>Iceland</v>
      </c>
      <c r="E299" s="3"/>
      <c r="F299" s="3"/>
      <c r="G299" s="3"/>
      <c r="H299" s="3"/>
      <c r="I299" s="2" t="str">
        <f t="shared" si="18"/>
        <v>DJI</v>
      </c>
    </row>
    <row r="300" spans="1:9" ht="12.75" customHeight="1">
      <c r="A300" s="2" t="s">
        <v>7010</v>
      </c>
      <c r="B300" s="121" t="str">
        <f t="shared" si="16"/>
        <v>Developed + South Korea Ex-Switzerland</v>
      </c>
      <c r="C300" s="2" t="s">
        <v>5614</v>
      </c>
      <c r="D300" s="2" t="str">
        <f t="shared" si="17"/>
        <v>Italy</v>
      </c>
      <c r="E300" s="3"/>
      <c r="F300" s="3"/>
      <c r="G300" s="3"/>
      <c r="H300" s="3"/>
      <c r="I300" s="2" t="str">
        <f t="shared" si="18"/>
        <v>DJI</v>
      </c>
    </row>
    <row r="301" spans="1:9" ht="12.75" customHeight="1">
      <c r="A301" s="2" t="s">
        <v>7010</v>
      </c>
      <c r="B301" s="121" t="str">
        <f t="shared" si="16"/>
        <v>Developed + South Korea Ex-Switzerland</v>
      </c>
      <c r="C301" s="2" t="s">
        <v>7572</v>
      </c>
      <c r="D301" s="2" t="str">
        <f t="shared" si="17"/>
        <v>Japan</v>
      </c>
      <c r="E301" s="3"/>
      <c r="F301" s="3"/>
      <c r="G301" s="3"/>
      <c r="H301" s="3"/>
      <c r="I301" s="2" t="str">
        <f t="shared" si="18"/>
        <v>DJI</v>
      </c>
    </row>
    <row r="302" spans="1:9" ht="12.75" customHeight="1">
      <c r="A302" s="2" t="s">
        <v>7010</v>
      </c>
      <c r="B302" s="121" t="str">
        <f t="shared" si="16"/>
        <v>Developed + South Korea Ex-Switzerland</v>
      </c>
      <c r="C302" s="2" t="s">
        <v>6013</v>
      </c>
      <c r="D302" s="2" t="str">
        <f t="shared" si="17"/>
        <v>Korea</v>
      </c>
      <c r="E302" s="3"/>
      <c r="F302" s="3"/>
      <c r="G302" s="3"/>
      <c r="H302" s="3"/>
      <c r="I302" s="2" t="str">
        <f t="shared" si="18"/>
        <v>DJI</v>
      </c>
    </row>
    <row r="303" spans="1:9" ht="12.75" customHeight="1">
      <c r="A303" s="2" t="s">
        <v>7010</v>
      </c>
      <c r="B303" s="121" t="str">
        <f t="shared" si="16"/>
        <v>Developed + South Korea Ex-Switzerland</v>
      </c>
      <c r="C303" s="2" t="s">
        <v>7581</v>
      </c>
      <c r="D303" s="2" t="str">
        <f t="shared" si="17"/>
        <v>Luxembourg</v>
      </c>
      <c r="E303" s="3"/>
      <c r="F303" s="3"/>
      <c r="G303" s="3"/>
      <c r="H303" s="3"/>
      <c r="I303" s="2" t="str">
        <f t="shared" si="18"/>
        <v>DJI</v>
      </c>
    </row>
    <row r="304" spans="1:9" ht="12.75" customHeight="1">
      <c r="A304" s="2" t="s">
        <v>7010</v>
      </c>
      <c r="B304" s="121" t="str">
        <f t="shared" si="16"/>
        <v>Developed + South Korea Ex-Switzerland</v>
      </c>
      <c r="C304" s="2" t="s">
        <v>5921</v>
      </c>
      <c r="D304" s="2" t="str">
        <f t="shared" si="17"/>
        <v>Netherlands</v>
      </c>
      <c r="E304" s="3"/>
      <c r="F304" s="3"/>
      <c r="G304" s="3"/>
      <c r="H304" s="3"/>
      <c r="I304" s="2" t="str">
        <f t="shared" si="18"/>
        <v>DJI</v>
      </c>
    </row>
    <row r="305" spans="1:9" ht="12.75" customHeight="1">
      <c r="A305" s="2" t="s">
        <v>7010</v>
      </c>
      <c r="B305" s="121" t="str">
        <f t="shared" si="16"/>
        <v>Developed + South Korea Ex-Switzerland</v>
      </c>
      <c r="C305" s="2" t="s">
        <v>5865</v>
      </c>
      <c r="D305" s="2" t="str">
        <f t="shared" si="17"/>
        <v>Norway</v>
      </c>
      <c r="E305" s="3"/>
      <c r="F305" s="3"/>
      <c r="G305" s="3"/>
      <c r="H305" s="3"/>
      <c r="I305" s="2" t="str">
        <f t="shared" si="18"/>
        <v>DJI</v>
      </c>
    </row>
    <row r="306" spans="1:9" ht="12.75" customHeight="1">
      <c r="A306" s="2" t="s">
        <v>7010</v>
      </c>
      <c r="B306" s="121" t="str">
        <f t="shared" si="16"/>
        <v>Developed + South Korea Ex-Switzerland</v>
      </c>
      <c r="C306" s="2" t="s">
        <v>5883</v>
      </c>
      <c r="D306" s="2" t="str">
        <f t="shared" si="17"/>
        <v>New Zealand</v>
      </c>
      <c r="E306" s="3"/>
      <c r="F306" s="3"/>
      <c r="G306" s="3"/>
      <c r="H306" s="3"/>
      <c r="I306" s="2" t="str">
        <f t="shared" si="18"/>
        <v>DJI</v>
      </c>
    </row>
    <row r="307" spans="1:9" ht="12.75" customHeight="1">
      <c r="A307" s="2" t="s">
        <v>7010</v>
      </c>
      <c r="B307" s="121" t="str">
        <f t="shared" si="16"/>
        <v>Developed + South Korea Ex-Switzerland</v>
      </c>
      <c r="C307" s="2" t="s">
        <v>7582</v>
      </c>
      <c r="D307" s="2" t="str">
        <f t="shared" si="17"/>
        <v>Portugal</v>
      </c>
      <c r="E307" s="3"/>
      <c r="F307" s="3"/>
      <c r="G307" s="3"/>
      <c r="H307" s="3"/>
      <c r="I307" s="2" t="str">
        <f t="shared" si="18"/>
        <v>DJI</v>
      </c>
    </row>
    <row r="308" spans="1:9" ht="12.75" customHeight="1">
      <c r="A308" s="2" t="s">
        <v>7010</v>
      </c>
      <c r="B308" s="121" t="str">
        <f t="shared" si="16"/>
        <v>Developed + South Korea Ex-Switzerland</v>
      </c>
      <c r="C308" s="2" t="s">
        <v>6227</v>
      </c>
      <c r="D308" s="2" t="str">
        <f t="shared" si="17"/>
        <v>Sweden</v>
      </c>
      <c r="E308" s="3"/>
      <c r="F308" s="3"/>
      <c r="G308" s="3"/>
      <c r="H308" s="3"/>
      <c r="I308" s="2" t="str">
        <f t="shared" si="18"/>
        <v>DJI</v>
      </c>
    </row>
    <row r="309" spans="1:9" ht="12.75" customHeight="1">
      <c r="A309" s="2" t="s">
        <v>7010</v>
      </c>
      <c r="B309" s="121" t="str">
        <f t="shared" si="16"/>
        <v>Developed + South Korea Ex-Switzerland</v>
      </c>
      <c r="C309" s="2" t="s">
        <v>7574</v>
      </c>
      <c r="D309" s="2" t="str">
        <f t="shared" si="17"/>
        <v>Singapore</v>
      </c>
      <c r="E309" s="3"/>
      <c r="F309" s="3"/>
      <c r="G309" s="3"/>
      <c r="H309" s="3"/>
      <c r="I309" s="2" t="str">
        <f t="shared" si="18"/>
        <v>DJI</v>
      </c>
    </row>
    <row r="310" spans="1:9" ht="12.75" customHeight="1">
      <c r="A310" s="2" t="s">
        <v>7010</v>
      </c>
      <c r="B310" s="121" t="str">
        <f t="shared" si="16"/>
        <v>Developed + South Korea Ex-Switzerland</v>
      </c>
      <c r="C310" s="2" t="s">
        <v>810</v>
      </c>
      <c r="D310" s="2" t="str">
        <f t="shared" si="17"/>
        <v>United States</v>
      </c>
      <c r="E310" s="3"/>
      <c r="F310" s="3"/>
      <c r="G310" s="3"/>
      <c r="H310" s="3"/>
      <c r="I310" s="2" t="str">
        <f t="shared" si="18"/>
        <v>DJI</v>
      </c>
    </row>
    <row r="311" spans="1:9" ht="12.75" customHeight="1">
      <c r="A311" s="2" t="s">
        <v>7178</v>
      </c>
      <c r="B311" s="121" t="str">
        <f t="shared" si="16"/>
        <v>Greater China</v>
      </c>
      <c r="C311" s="2" t="s">
        <v>7588</v>
      </c>
      <c r="D311" s="2" t="str">
        <f t="shared" si="17"/>
        <v>China</v>
      </c>
      <c r="E311" s="3"/>
      <c r="F311" s="3"/>
      <c r="G311" s="3"/>
      <c r="H311" s="3"/>
      <c r="I311" s="2" t="str">
        <f t="shared" si="18"/>
        <v>DJI</v>
      </c>
    </row>
    <row r="312" spans="1:9" ht="12.75" customHeight="1">
      <c r="A312" s="2" t="s">
        <v>7178</v>
      </c>
      <c r="B312" s="121" t="str">
        <f t="shared" si="16"/>
        <v>Greater China</v>
      </c>
      <c r="C312" s="2" t="s">
        <v>7571</v>
      </c>
      <c r="D312" s="2" t="str">
        <f t="shared" si="17"/>
        <v>Hong Kong</v>
      </c>
      <c r="E312" s="3"/>
      <c r="F312" s="3"/>
      <c r="G312" s="3"/>
      <c r="H312" s="3"/>
      <c r="I312" s="2" t="str">
        <f t="shared" si="18"/>
        <v>DJI</v>
      </c>
    </row>
    <row r="313" spans="1:9" ht="12.75" customHeight="1">
      <c r="A313" s="2" t="s">
        <v>7178</v>
      </c>
      <c r="B313" s="121" t="str">
        <f t="shared" si="16"/>
        <v>Greater China</v>
      </c>
      <c r="C313" s="2" t="s">
        <v>5700</v>
      </c>
      <c r="D313" s="2" t="str">
        <f t="shared" si="17"/>
        <v>Taiwan</v>
      </c>
      <c r="E313" s="3"/>
      <c r="F313" s="3"/>
      <c r="G313" s="3"/>
      <c r="H313" s="3"/>
      <c r="I313" s="2" t="str">
        <f t="shared" si="18"/>
        <v>DJI</v>
      </c>
    </row>
    <row r="314" spans="1:9" ht="12.75" customHeight="1">
      <c r="A314" s="92" t="s">
        <v>7540</v>
      </c>
      <c r="B314" s="92" t="str">
        <f t="shared" si="16"/>
        <v>U.S. and Greater China</v>
      </c>
      <c r="C314" s="92" t="s">
        <v>7588</v>
      </c>
      <c r="D314" s="92" t="str">
        <f t="shared" si="17"/>
        <v>China</v>
      </c>
      <c r="E314" s="93"/>
      <c r="F314" s="93"/>
      <c r="G314" s="93"/>
      <c r="H314" s="93"/>
      <c r="I314" s="92" t="str">
        <f t="shared" si="18"/>
        <v>DJI</v>
      </c>
    </row>
    <row r="315" spans="1:9" ht="12.75" customHeight="1">
      <c r="A315" s="92" t="s">
        <v>7540</v>
      </c>
      <c r="B315" s="92" t="str">
        <f t="shared" si="16"/>
        <v>U.S. and Greater China</v>
      </c>
      <c r="C315" s="92" t="s">
        <v>7571</v>
      </c>
      <c r="D315" s="92" t="str">
        <f t="shared" si="17"/>
        <v>Hong Kong</v>
      </c>
      <c r="E315" s="93"/>
      <c r="F315" s="93"/>
      <c r="G315" s="93"/>
      <c r="H315" s="93"/>
      <c r="I315" s="92" t="str">
        <f t="shared" si="18"/>
        <v>DJI</v>
      </c>
    </row>
    <row r="316" spans="1:9" ht="12.75" customHeight="1">
      <c r="A316" s="92" t="s">
        <v>7540</v>
      </c>
      <c r="B316" s="92" t="str">
        <f t="shared" si="16"/>
        <v>U.S. and Greater China</v>
      </c>
      <c r="C316" s="92" t="s">
        <v>5700</v>
      </c>
      <c r="D316" s="92" t="str">
        <f t="shared" si="17"/>
        <v>Taiwan</v>
      </c>
      <c r="E316" s="93"/>
      <c r="F316" s="93"/>
      <c r="G316" s="93"/>
      <c r="H316" s="93"/>
      <c r="I316" s="92" t="str">
        <f t="shared" si="18"/>
        <v>DJI</v>
      </c>
    </row>
    <row r="317" spans="1:9" ht="12.75" customHeight="1">
      <c r="A317" s="92" t="s">
        <v>7540</v>
      </c>
      <c r="B317" s="92" t="str">
        <f t="shared" si="16"/>
        <v>U.S. and Greater China</v>
      </c>
      <c r="C317" s="92" t="s">
        <v>810</v>
      </c>
      <c r="D317" s="92" t="str">
        <f t="shared" si="17"/>
        <v>United States</v>
      </c>
      <c r="E317" s="93"/>
      <c r="F317" s="93"/>
      <c r="G317" s="93"/>
      <c r="H317" s="93"/>
      <c r="I317" s="92" t="str">
        <f t="shared" si="18"/>
        <v>DJI</v>
      </c>
    </row>
    <row r="318" spans="1:9" ht="12.75" customHeight="1">
      <c r="A318" s="2" t="s">
        <v>7076</v>
      </c>
      <c r="B318" s="121" t="str">
        <f t="shared" si="16"/>
        <v>Europe Developed + South Africa</v>
      </c>
      <c r="C318" s="2" t="s">
        <v>7575</v>
      </c>
      <c r="D318" s="2" t="str">
        <f t="shared" si="17"/>
        <v>Austria</v>
      </c>
      <c r="E318" s="3"/>
      <c r="F318" s="3"/>
      <c r="G318" s="3"/>
      <c r="H318" s="3"/>
      <c r="I318" s="2" t="str">
        <f t="shared" si="18"/>
        <v>DJI</v>
      </c>
    </row>
    <row r="319" spans="1:9" ht="12.75" customHeight="1">
      <c r="A319" s="2" t="s">
        <v>7076</v>
      </c>
      <c r="B319" s="121" t="str">
        <f t="shared" si="16"/>
        <v>Europe Developed + South Africa</v>
      </c>
      <c r="C319" s="2" t="s">
        <v>7576</v>
      </c>
      <c r="D319" s="2" t="str">
        <f t="shared" si="17"/>
        <v>Belgium</v>
      </c>
      <c r="E319" s="3"/>
      <c r="F319" s="3"/>
      <c r="G319" s="3"/>
      <c r="H319" s="3"/>
      <c r="I319" s="2" t="str">
        <f t="shared" si="18"/>
        <v>DJI</v>
      </c>
    </row>
    <row r="320" spans="1:9" ht="12.75" customHeight="1">
      <c r="A320" s="2" t="s">
        <v>7076</v>
      </c>
      <c r="B320" s="121" t="str">
        <f t="shared" si="16"/>
        <v>Europe Developed + South Africa</v>
      </c>
      <c r="C320" s="2" t="s">
        <v>6147</v>
      </c>
      <c r="D320" s="2" t="str">
        <f t="shared" si="17"/>
        <v>Switzerland</v>
      </c>
      <c r="E320" s="3"/>
      <c r="F320" s="3"/>
      <c r="G320" s="3"/>
      <c r="H320" s="3"/>
      <c r="I320" s="2" t="str">
        <f t="shared" si="18"/>
        <v>DJI</v>
      </c>
    </row>
    <row r="321" spans="1:9" ht="12.75" customHeight="1">
      <c r="A321" s="2" t="s">
        <v>7076</v>
      </c>
      <c r="B321" s="121" t="str">
        <f t="shared" si="16"/>
        <v>Europe Developed + South Africa</v>
      </c>
      <c r="C321" s="2" t="s">
        <v>7579</v>
      </c>
      <c r="D321" s="2" t="str">
        <f t="shared" si="17"/>
        <v>Germany</v>
      </c>
      <c r="E321" s="3"/>
      <c r="F321" s="3"/>
      <c r="G321" s="3"/>
      <c r="H321" s="3"/>
      <c r="I321" s="2" t="str">
        <f t="shared" si="18"/>
        <v>DJI</v>
      </c>
    </row>
    <row r="322" spans="1:9" ht="12.75" customHeight="1">
      <c r="A322" s="2" t="s">
        <v>7076</v>
      </c>
      <c r="B322" s="121" t="str">
        <f t="shared" ref="B322:B385" si="19">VLOOKUP(A322,CountryRegion,2,FALSE)</f>
        <v>Europe Developed + South Africa</v>
      </c>
      <c r="C322" s="2" t="s">
        <v>7577</v>
      </c>
      <c r="D322" s="2" t="str">
        <f t="shared" ref="D322:D385" si="20">VLOOKUP(C322&amp;"-",CountryRegion,2,FALSE)</f>
        <v>Denmark</v>
      </c>
      <c r="E322" s="3"/>
      <c r="F322" s="3"/>
      <c r="G322" s="3"/>
      <c r="H322" s="3"/>
      <c r="I322" s="2" t="str">
        <f t="shared" si="18"/>
        <v>DJI</v>
      </c>
    </row>
    <row r="323" spans="1:9" ht="12.75" customHeight="1">
      <c r="A323" s="2" t="s">
        <v>7076</v>
      </c>
      <c r="B323" s="121" t="str">
        <f t="shared" si="19"/>
        <v>Europe Developed + South Africa</v>
      </c>
      <c r="C323" s="2" t="s">
        <v>6415</v>
      </c>
      <c r="D323" s="2" t="str">
        <f t="shared" si="20"/>
        <v>Spain</v>
      </c>
      <c r="E323" s="3"/>
      <c r="F323" s="3"/>
      <c r="G323" s="3"/>
      <c r="H323" s="3"/>
      <c r="I323" s="2" t="str">
        <f t="shared" si="18"/>
        <v>DJI</v>
      </c>
    </row>
    <row r="324" spans="1:9" ht="12.75" customHeight="1">
      <c r="A324" s="2" t="s">
        <v>7076</v>
      </c>
      <c r="B324" s="121" t="str">
        <f t="shared" si="19"/>
        <v>Europe Developed + South Africa</v>
      </c>
      <c r="C324" s="2" t="s">
        <v>5810</v>
      </c>
      <c r="D324" s="2" t="str">
        <f t="shared" si="20"/>
        <v>Finland</v>
      </c>
      <c r="E324" s="3"/>
      <c r="F324" s="3"/>
      <c r="G324" s="3"/>
      <c r="H324" s="3"/>
      <c r="I324" s="2" t="str">
        <f t="shared" si="18"/>
        <v>DJI</v>
      </c>
    </row>
    <row r="325" spans="1:9" ht="12.75" customHeight="1">
      <c r="A325" s="2" t="s">
        <v>7076</v>
      </c>
      <c r="B325" s="121" t="str">
        <f t="shared" si="19"/>
        <v>Europe Developed + South Africa</v>
      </c>
      <c r="C325" s="2" t="s">
        <v>7578</v>
      </c>
      <c r="D325" s="2" t="str">
        <f t="shared" si="20"/>
        <v>France</v>
      </c>
      <c r="E325" s="3"/>
      <c r="F325" s="3"/>
      <c r="G325" s="3"/>
      <c r="H325" s="3"/>
      <c r="I325" s="2" t="str">
        <f t="shared" si="18"/>
        <v>DJI</v>
      </c>
    </row>
    <row r="326" spans="1:9" ht="12.75" customHeight="1">
      <c r="A326" s="2" t="s">
        <v>7076</v>
      </c>
      <c r="B326" s="121" t="str">
        <f t="shared" si="19"/>
        <v>Europe Developed + South Africa</v>
      </c>
      <c r="C326" s="2" t="s">
        <v>7583</v>
      </c>
      <c r="D326" s="2" t="str">
        <f t="shared" si="20"/>
        <v>United Kingdom</v>
      </c>
      <c r="E326" s="3"/>
      <c r="F326" s="3"/>
      <c r="G326" s="3"/>
      <c r="H326" s="3"/>
      <c r="I326" s="2" t="str">
        <f t="shared" si="18"/>
        <v>DJI</v>
      </c>
    </row>
    <row r="327" spans="1:9" ht="12.75" customHeight="1">
      <c r="A327" s="2" t="s">
        <v>7076</v>
      </c>
      <c r="B327" s="121" t="str">
        <f t="shared" si="19"/>
        <v>Europe Developed + South Africa</v>
      </c>
      <c r="C327" s="2" t="s">
        <v>7580</v>
      </c>
      <c r="D327" s="2" t="str">
        <f t="shared" si="20"/>
        <v>Greece</v>
      </c>
      <c r="E327" s="3"/>
      <c r="F327" s="3"/>
      <c r="G327" s="3">
        <v>41901</v>
      </c>
      <c r="H327" s="3">
        <v>41904</v>
      </c>
      <c r="I327" s="2" t="str">
        <f t="shared" si="18"/>
        <v>DJI</v>
      </c>
    </row>
    <row r="328" spans="1:9" ht="12.75" customHeight="1">
      <c r="A328" s="2" t="s">
        <v>7076</v>
      </c>
      <c r="B328" s="121" t="str">
        <f t="shared" si="19"/>
        <v>Europe Developed + South Africa</v>
      </c>
      <c r="C328" s="2" t="s">
        <v>6100</v>
      </c>
      <c r="D328" s="2" t="str">
        <f t="shared" si="20"/>
        <v>Ireland</v>
      </c>
      <c r="E328" s="3"/>
      <c r="F328" s="3"/>
      <c r="G328" s="3"/>
      <c r="H328" s="3"/>
      <c r="I328" s="2" t="str">
        <f t="shared" si="18"/>
        <v>DJI</v>
      </c>
    </row>
    <row r="329" spans="1:9" ht="12.75" customHeight="1">
      <c r="A329" s="2" t="s">
        <v>7076</v>
      </c>
      <c r="B329" s="121" t="str">
        <f t="shared" si="19"/>
        <v>Europe Developed + South Africa</v>
      </c>
      <c r="C329" s="2" t="s">
        <v>5572</v>
      </c>
      <c r="D329" s="2" t="str">
        <f t="shared" si="20"/>
        <v>Iceland</v>
      </c>
      <c r="E329" s="3"/>
      <c r="F329" s="3"/>
      <c r="G329" s="3"/>
      <c r="H329" s="3"/>
      <c r="I329" s="2" t="str">
        <f t="shared" si="18"/>
        <v>DJI</v>
      </c>
    </row>
    <row r="330" spans="1:9" ht="12.75" customHeight="1">
      <c r="A330" s="2" t="s">
        <v>7076</v>
      </c>
      <c r="B330" s="121" t="str">
        <f t="shared" si="19"/>
        <v>Europe Developed + South Africa</v>
      </c>
      <c r="C330" s="2" t="s">
        <v>5614</v>
      </c>
      <c r="D330" s="2" t="str">
        <f t="shared" si="20"/>
        <v>Italy</v>
      </c>
      <c r="E330" s="3"/>
      <c r="F330" s="3"/>
      <c r="G330" s="3"/>
      <c r="H330" s="3"/>
      <c r="I330" s="2" t="str">
        <f t="shared" si="18"/>
        <v>DJI</v>
      </c>
    </row>
    <row r="331" spans="1:9" ht="12.75" customHeight="1">
      <c r="A331" s="2" t="s">
        <v>7076</v>
      </c>
      <c r="B331" s="121" t="str">
        <f t="shared" si="19"/>
        <v>Europe Developed + South Africa</v>
      </c>
      <c r="C331" s="2" t="s">
        <v>7581</v>
      </c>
      <c r="D331" s="2" t="str">
        <f t="shared" si="20"/>
        <v>Luxembourg</v>
      </c>
      <c r="E331" s="3"/>
      <c r="F331" s="3"/>
      <c r="G331" s="3"/>
      <c r="H331" s="3"/>
      <c r="I331" s="2" t="str">
        <f t="shared" si="18"/>
        <v>DJI</v>
      </c>
    </row>
    <row r="332" spans="1:9" ht="12.75" customHeight="1">
      <c r="A332" s="2" t="s">
        <v>7076</v>
      </c>
      <c r="B332" s="121" t="str">
        <f t="shared" si="19"/>
        <v>Europe Developed + South Africa</v>
      </c>
      <c r="C332" s="2" t="s">
        <v>5921</v>
      </c>
      <c r="D332" s="2" t="str">
        <f t="shared" si="20"/>
        <v>Netherlands</v>
      </c>
      <c r="E332" s="3"/>
      <c r="F332" s="3"/>
      <c r="G332" s="3"/>
      <c r="H332" s="3"/>
      <c r="I332" s="2" t="str">
        <f t="shared" ref="I332:I395" si="21">IF(ISBLANK(VLOOKUP(A332,CountryRegion,4,FALSE)),"",VLOOKUP(A332,CountryRegion,4,FALSE))</f>
        <v>DJI</v>
      </c>
    </row>
    <row r="333" spans="1:9" ht="12.75" customHeight="1">
      <c r="A333" s="2" t="s">
        <v>7076</v>
      </c>
      <c r="B333" s="121" t="str">
        <f t="shared" si="19"/>
        <v>Europe Developed + South Africa</v>
      </c>
      <c r="C333" s="2" t="s">
        <v>5865</v>
      </c>
      <c r="D333" s="2" t="str">
        <f t="shared" si="20"/>
        <v>Norway</v>
      </c>
      <c r="E333" s="3"/>
      <c r="F333" s="3"/>
      <c r="G333" s="3"/>
      <c r="H333" s="3"/>
      <c r="I333" s="2" t="str">
        <f t="shared" si="21"/>
        <v>DJI</v>
      </c>
    </row>
    <row r="334" spans="1:9" ht="12.75" customHeight="1">
      <c r="A334" s="2" t="s">
        <v>7076</v>
      </c>
      <c r="B334" s="121" t="str">
        <f t="shared" si="19"/>
        <v>Europe Developed + South Africa</v>
      </c>
      <c r="C334" s="2" t="s">
        <v>7582</v>
      </c>
      <c r="D334" s="2" t="str">
        <f t="shared" si="20"/>
        <v>Portugal</v>
      </c>
      <c r="E334" s="3"/>
      <c r="F334" s="3"/>
      <c r="G334" s="3"/>
      <c r="H334" s="3"/>
      <c r="I334" s="2" t="str">
        <f t="shared" si="21"/>
        <v>DJI</v>
      </c>
    </row>
    <row r="335" spans="1:9" ht="12.75" customHeight="1">
      <c r="A335" s="2" t="s">
        <v>7076</v>
      </c>
      <c r="B335" s="121" t="str">
        <f t="shared" si="19"/>
        <v>Europe Developed + South Africa</v>
      </c>
      <c r="C335" s="2" t="s">
        <v>6227</v>
      </c>
      <c r="D335" s="2" t="str">
        <f t="shared" si="20"/>
        <v>Sweden</v>
      </c>
      <c r="E335" s="3"/>
      <c r="F335" s="3"/>
      <c r="G335" s="3"/>
      <c r="H335" s="3"/>
      <c r="I335" s="2" t="str">
        <f t="shared" si="21"/>
        <v>DJI</v>
      </c>
    </row>
    <row r="336" spans="1:9" ht="12.75" customHeight="1">
      <c r="A336" s="2" t="s">
        <v>7076</v>
      </c>
      <c r="B336" s="121" t="str">
        <f t="shared" si="19"/>
        <v>Europe Developed + South Africa</v>
      </c>
      <c r="C336" s="2" t="s">
        <v>7603</v>
      </c>
      <c r="D336" s="2" t="str">
        <f t="shared" si="20"/>
        <v>South Africa</v>
      </c>
      <c r="E336" s="3"/>
      <c r="F336" s="3"/>
      <c r="G336" s="3"/>
      <c r="H336" s="3"/>
      <c r="I336" s="2" t="str">
        <f t="shared" si="21"/>
        <v>DJI</v>
      </c>
    </row>
    <row r="337" spans="1:9" ht="12.75" customHeight="1">
      <c r="A337" s="2" t="s">
        <v>7060</v>
      </c>
      <c r="B337" s="121" t="str">
        <f t="shared" si="19"/>
        <v>Europe Developed</v>
      </c>
      <c r="C337" s="2" t="s">
        <v>7575</v>
      </c>
      <c r="D337" s="2" t="str">
        <f t="shared" si="20"/>
        <v>Austria</v>
      </c>
      <c r="E337" s="3"/>
      <c r="F337" s="3"/>
      <c r="G337" s="3"/>
      <c r="H337" s="3"/>
      <c r="I337" s="2" t="str">
        <f t="shared" si="21"/>
        <v>DJI</v>
      </c>
    </row>
    <row r="338" spans="1:9" ht="12.75" customHeight="1">
      <c r="A338" s="2" t="s">
        <v>7060</v>
      </c>
      <c r="B338" s="121" t="str">
        <f t="shared" si="19"/>
        <v>Europe Developed</v>
      </c>
      <c r="C338" s="2" t="s">
        <v>7576</v>
      </c>
      <c r="D338" s="2" t="str">
        <f t="shared" si="20"/>
        <v>Belgium</v>
      </c>
      <c r="E338" s="3"/>
      <c r="F338" s="3"/>
      <c r="G338" s="3"/>
      <c r="H338" s="3"/>
      <c r="I338" s="2" t="str">
        <f t="shared" si="21"/>
        <v>DJI</v>
      </c>
    </row>
    <row r="339" spans="1:9" ht="12.75" customHeight="1">
      <c r="A339" s="2" t="s">
        <v>7060</v>
      </c>
      <c r="B339" s="121" t="str">
        <f t="shared" si="19"/>
        <v>Europe Developed</v>
      </c>
      <c r="C339" s="2" t="s">
        <v>6147</v>
      </c>
      <c r="D339" s="2" t="str">
        <f t="shared" si="20"/>
        <v>Switzerland</v>
      </c>
      <c r="E339" s="3"/>
      <c r="F339" s="3"/>
      <c r="G339" s="3"/>
      <c r="H339" s="3"/>
      <c r="I339" s="2" t="str">
        <f t="shared" si="21"/>
        <v>DJI</v>
      </c>
    </row>
    <row r="340" spans="1:9" ht="12.75" customHeight="1">
      <c r="A340" s="2" t="s">
        <v>7060</v>
      </c>
      <c r="B340" s="121" t="str">
        <f t="shared" si="19"/>
        <v>Europe Developed</v>
      </c>
      <c r="C340" s="2" t="s">
        <v>7579</v>
      </c>
      <c r="D340" s="2" t="str">
        <f t="shared" si="20"/>
        <v>Germany</v>
      </c>
      <c r="E340" s="3"/>
      <c r="F340" s="3"/>
      <c r="G340" s="3"/>
      <c r="H340" s="3"/>
      <c r="I340" s="2" t="str">
        <f t="shared" si="21"/>
        <v>DJI</v>
      </c>
    </row>
    <row r="341" spans="1:9" ht="12.75" customHeight="1">
      <c r="A341" s="2" t="s">
        <v>7060</v>
      </c>
      <c r="B341" s="121" t="str">
        <f t="shared" si="19"/>
        <v>Europe Developed</v>
      </c>
      <c r="C341" s="2" t="s">
        <v>7577</v>
      </c>
      <c r="D341" s="2" t="str">
        <f t="shared" si="20"/>
        <v>Denmark</v>
      </c>
      <c r="E341" s="3"/>
      <c r="F341" s="3"/>
      <c r="G341" s="3"/>
      <c r="H341" s="3"/>
      <c r="I341" s="2" t="str">
        <f t="shared" si="21"/>
        <v>DJI</v>
      </c>
    </row>
    <row r="342" spans="1:9" ht="12.75" customHeight="1">
      <c r="A342" s="2" t="s">
        <v>7060</v>
      </c>
      <c r="B342" s="121" t="str">
        <f t="shared" si="19"/>
        <v>Europe Developed</v>
      </c>
      <c r="C342" s="2" t="s">
        <v>6415</v>
      </c>
      <c r="D342" s="2" t="str">
        <f t="shared" si="20"/>
        <v>Spain</v>
      </c>
      <c r="E342" s="3"/>
      <c r="F342" s="3"/>
      <c r="G342" s="3"/>
      <c r="H342" s="3"/>
      <c r="I342" s="2" t="str">
        <f t="shared" si="21"/>
        <v>DJI</v>
      </c>
    </row>
    <row r="343" spans="1:9" ht="12.75" customHeight="1">
      <c r="A343" s="2" t="s">
        <v>7060</v>
      </c>
      <c r="B343" s="121" t="str">
        <f t="shared" si="19"/>
        <v>Europe Developed</v>
      </c>
      <c r="C343" s="2" t="s">
        <v>5810</v>
      </c>
      <c r="D343" s="2" t="str">
        <f t="shared" si="20"/>
        <v>Finland</v>
      </c>
      <c r="E343" s="3"/>
      <c r="F343" s="3"/>
      <c r="G343" s="3"/>
      <c r="H343" s="3"/>
      <c r="I343" s="2" t="str">
        <f t="shared" si="21"/>
        <v>DJI</v>
      </c>
    </row>
    <row r="344" spans="1:9" ht="12.75" customHeight="1">
      <c r="A344" s="2" t="s">
        <v>7060</v>
      </c>
      <c r="B344" s="121" t="str">
        <f t="shared" si="19"/>
        <v>Europe Developed</v>
      </c>
      <c r="C344" s="2" t="s">
        <v>7578</v>
      </c>
      <c r="D344" s="2" t="str">
        <f t="shared" si="20"/>
        <v>France</v>
      </c>
      <c r="E344" s="3"/>
      <c r="F344" s="3"/>
      <c r="G344" s="3"/>
      <c r="H344" s="3"/>
      <c r="I344" s="2" t="str">
        <f t="shared" si="21"/>
        <v>DJI</v>
      </c>
    </row>
    <row r="345" spans="1:9" ht="12.75" customHeight="1">
      <c r="A345" s="2" t="s">
        <v>7060</v>
      </c>
      <c r="B345" s="121" t="str">
        <f t="shared" si="19"/>
        <v>Europe Developed</v>
      </c>
      <c r="C345" s="2" t="s">
        <v>7583</v>
      </c>
      <c r="D345" s="2" t="str">
        <f t="shared" si="20"/>
        <v>United Kingdom</v>
      </c>
      <c r="E345" s="3"/>
      <c r="F345" s="3"/>
      <c r="G345" s="3"/>
      <c r="H345" s="3"/>
      <c r="I345" s="2" t="str">
        <f t="shared" si="21"/>
        <v>DJI</v>
      </c>
    </row>
    <row r="346" spans="1:9" ht="12.75" customHeight="1">
      <c r="A346" s="2" t="s">
        <v>7060</v>
      </c>
      <c r="B346" s="121" t="str">
        <f t="shared" si="19"/>
        <v>Europe Developed</v>
      </c>
      <c r="C346" s="2" t="s">
        <v>7580</v>
      </c>
      <c r="D346" s="2" t="str">
        <f t="shared" si="20"/>
        <v>Greece</v>
      </c>
      <c r="E346" s="3"/>
      <c r="F346" s="3"/>
      <c r="G346" s="3">
        <v>41901</v>
      </c>
      <c r="H346" s="3">
        <v>41904</v>
      </c>
      <c r="I346" s="2" t="str">
        <f t="shared" si="21"/>
        <v>DJI</v>
      </c>
    </row>
    <row r="347" spans="1:9" ht="12.75" customHeight="1">
      <c r="A347" s="2" t="s">
        <v>7060</v>
      </c>
      <c r="B347" s="121" t="str">
        <f t="shared" si="19"/>
        <v>Europe Developed</v>
      </c>
      <c r="C347" s="2" t="s">
        <v>6100</v>
      </c>
      <c r="D347" s="2" t="str">
        <f t="shared" si="20"/>
        <v>Ireland</v>
      </c>
      <c r="E347" s="3"/>
      <c r="F347" s="3"/>
      <c r="G347" s="3"/>
      <c r="H347" s="3"/>
      <c r="I347" s="2" t="str">
        <f t="shared" si="21"/>
        <v>DJI</v>
      </c>
    </row>
    <row r="348" spans="1:9" ht="12.75" customHeight="1">
      <c r="A348" s="2" t="s">
        <v>7060</v>
      </c>
      <c r="B348" s="121" t="str">
        <f t="shared" si="19"/>
        <v>Europe Developed</v>
      </c>
      <c r="C348" s="2" t="s">
        <v>5572</v>
      </c>
      <c r="D348" s="2" t="str">
        <f t="shared" si="20"/>
        <v>Iceland</v>
      </c>
      <c r="E348" s="3"/>
      <c r="F348" s="3"/>
      <c r="G348" s="3"/>
      <c r="H348" s="3"/>
      <c r="I348" s="2" t="str">
        <f t="shared" si="21"/>
        <v>DJI</v>
      </c>
    </row>
    <row r="349" spans="1:9" ht="12.75" customHeight="1">
      <c r="A349" s="2" t="s">
        <v>7060</v>
      </c>
      <c r="B349" s="121" t="str">
        <f t="shared" si="19"/>
        <v>Europe Developed</v>
      </c>
      <c r="C349" s="2" t="s">
        <v>5614</v>
      </c>
      <c r="D349" s="2" t="str">
        <f t="shared" si="20"/>
        <v>Italy</v>
      </c>
      <c r="E349" s="3"/>
      <c r="F349" s="3"/>
      <c r="G349" s="3"/>
      <c r="H349" s="3"/>
      <c r="I349" s="2" t="str">
        <f t="shared" si="21"/>
        <v>DJI</v>
      </c>
    </row>
    <row r="350" spans="1:9" ht="12.75" customHeight="1">
      <c r="A350" s="2" t="s">
        <v>7060</v>
      </c>
      <c r="B350" s="121" t="str">
        <f t="shared" si="19"/>
        <v>Europe Developed</v>
      </c>
      <c r="C350" s="2" t="s">
        <v>7581</v>
      </c>
      <c r="D350" s="2" t="str">
        <f t="shared" si="20"/>
        <v>Luxembourg</v>
      </c>
      <c r="E350" s="3"/>
      <c r="F350" s="3"/>
      <c r="G350" s="3"/>
      <c r="H350" s="3"/>
      <c r="I350" s="2" t="str">
        <f t="shared" si="21"/>
        <v>DJI</v>
      </c>
    </row>
    <row r="351" spans="1:9" ht="12.75" customHeight="1">
      <c r="A351" s="2" t="s">
        <v>7060</v>
      </c>
      <c r="B351" s="121" t="str">
        <f t="shared" si="19"/>
        <v>Europe Developed</v>
      </c>
      <c r="C351" s="2" t="s">
        <v>5921</v>
      </c>
      <c r="D351" s="2" t="str">
        <f t="shared" si="20"/>
        <v>Netherlands</v>
      </c>
      <c r="E351" s="3"/>
      <c r="F351" s="3"/>
      <c r="G351" s="3"/>
      <c r="H351" s="3"/>
      <c r="I351" s="2" t="str">
        <f t="shared" si="21"/>
        <v>DJI</v>
      </c>
    </row>
    <row r="352" spans="1:9" ht="12.75" customHeight="1">
      <c r="A352" s="2" t="s">
        <v>7060</v>
      </c>
      <c r="B352" s="121" t="str">
        <f t="shared" si="19"/>
        <v>Europe Developed</v>
      </c>
      <c r="C352" s="2" t="s">
        <v>5865</v>
      </c>
      <c r="D352" s="2" t="str">
        <f t="shared" si="20"/>
        <v>Norway</v>
      </c>
      <c r="E352" s="3"/>
      <c r="F352" s="3"/>
      <c r="G352" s="3"/>
      <c r="H352" s="3"/>
      <c r="I352" s="2" t="str">
        <f t="shared" si="21"/>
        <v>DJI</v>
      </c>
    </row>
    <row r="353" spans="1:9" ht="12.75" customHeight="1">
      <c r="A353" s="2" t="s">
        <v>7060</v>
      </c>
      <c r="B353" s="121" t="str">
        <f t="shared" si="19"/>
        <v>Europe Developed</v>
      </c>
      <c r="C353" s="2" t="s">
        <v>7582</v>
      </c>
      <c r="D353" s="2" t="str">
        <f t="shared" si="20"/>
        <v>Portugal</v>
      </c>
      <c r="E353" s="3"/>
      <c r="F353" s="3"/>
      <c r="G353" s="3"/>
      <c r="H353" s="3"/>
      <c r="I353" s="2" t="str">
        <f t="shared" si="21"/>
        <v>DJI</v>
      </c>
    </row>
    <row r="354" spans="1:9" ht="12.75" customHeight="1">
      <c r="A354" s="2" t="s">
        <v>7060</v>
      </c>
      <c r="B354" s="121" t="str">
        <f t="shared" si="19"/>
        <v>Europe Developed</v>
      </c>
      <c r="C354" s="2" t="s">
        <v>6227</v>
      </c>
      <c r="D354" s="2" t="str">
        <f t="shared" si="20"/>
        <v>Sweden</v>
      </c>
      <c r="E354" s="3"/>
      <c r="F354" s="3"/>
      <c r="G354" s="3"/>
      <c r="H354" s="3"/>
      <c r="I354" s="2" t="str">
        <f t="shared" si="21"/>
        <v>DJI</v>
      </c>
    </row>
    <row r="355" spans="1:9" ht="12.75" customHeight="1">
      <c r="A355" s="2" t="s">
        <v>7079</v>
      </c>
      <c r="B355" s="121" t="str">
        <f t="shared" si="19"/>
        <v>Europe Developed Ex-UK</v>
      </c>
      <c r="C355" s="2" t="s">
        <v>7575</v>
      </c>
      <c r="D355" s="2" t="str">
        <f t="shared" si="20"/>
        <v>Austria</v>
      </c>
      <c r="E355" s="3"/>
      <c r="F355" s="3"/>
      <c r="G355" s="3"/>
      <c r="H355" s="3"/>
      <c r="I355" s="2" t="str">
        <f t="shared" si="21"/>
        <v>DJI</v>
      </c>
    </row>
    <row r="356" spans="1:9" ht="12.75" customHeight="1">
      <c r="A356" s="2" t="s">
        <v>7079</v>
      </c>
      <c r="B356" s="121" t="str">
        <f t="shared" si="19"/>
        <v>Europe Developed Ex-UK</v>
      </c>
      <c r="C356" s="2" t="s">
        <v>7576</v>
      </c>
      <c r="D356" s="2" t="str">
        <f t="shared" si="20"/>
        <v>Belgium</v>
      </c>
      <c r="E356" s="3"/>
      <c r="F356" s="3"/>
      <c r="G356" s="3"/>
      <c r="H356" s="3"/>
      <c r="I356" s="2" t="str">
        <f t="shared" si="21"/>
        <v>DJI</v>
      </c>
    </row>
    <row r="357" spans="1:9" ht="12.75" customHeight="1">
      <c r="A357" s="2" t="s">
        <v>7079</v>
      </c>
      <c r="B357" s="121" t="str">
        <f t="shared" si="19"/>
        <v>Europe Developed Ex-UK</v>
      </c>
      <c r="C357" s="2" t="s">
        <v>6147</v>
      </c>
      <c r="D357" s="2" t="str">
        <f t="shared" si="20"/>
        <v>Switzerland</v>
      </c>
      <c r="E357" s="3"/>
      <c r="F357" s="3"/>
      <c r="G357" s="3"/>
      <c r="H357" s="3"/>
      <c r="I357" s="2" t="str">
        <f t="shared" si="21"/>
        <v>DJI</v>
      </c>
    </row>
    <row r="358" spans="1:9" ht="12.75" customHeight="1">
      <c r="A358" s="2" t="s">
        <v>7079</v>
      </c>
      <c r="B358" s="121" t="str">
        <f t="shared" si="19"/>
        <v>Europe Developed Ex-UK</v>
      </c>
      <c r="C358" s="2" t="s">
        <v>7579</v>
      </c>
      <c r="D358" s="2" t="str">
        <f t="shared" si="20"/>
        <v>Germany</v>
      </c>
      <c r="E358" s="3"/>
      <c r="F358" s="3"/>
      <c r="G358" s="3"/>
      <c r="H358" s="3"/>
      <c r="I358" s="2" t="str">
        <f t="shared" si="21"/>
        <v>DJI</v>
      </c>
    </row>
    <row r="359" spans="1:9" ht="12.75" customHeight="1">
      <c r="A359" s="2" t="s">
        <v>7079</v>
      </c>
      <c r="B359" s="121" t="str">
        <f t="shared" si="19"/>
        <v>Europe Developed Ex-UK</v>
      </c>
      <c r="C359" s="2" t="s">
        <v>7577</v>
      </c>
      <c r="D359" s="2" t="str">
        <f t="shared" si="20"/>
        <v>Denmark</v>
      </c>
      <c r="E359" s="3"/>
      <c r="F359" s="3"/>
      <c r="G359" s="3"/>
      <c r="H359" s="3"/>
      <c r="I359" s="2" t="str">
        <f t="shared" si="21"/>
        <v>DJI</v>
      </c>
    </row>
    <row r="360" spans="1:9" ht="12.75" customHeight="1">
      <c r="A360" s="2" t="s">
        <v>7079</v>
      </c>
      <c r="B360" s="121" t="str">
        <f t="shared" si="19"/>
        <v>Europe Developed Ex-UK</v>
      </c>
      <c r="C360" s="2" t="s">
        <v>6415</v>
      </c>
      <c r="D360" s="2" t="str">
        <f t="shared" si="20"/>
        <v>Spain</v>
      </c>
      <c r="E360" s="3"/>
      <c r="F360" s="3"/>
      <c r="G360" s="3"/>
      <c r="H360" s="3"/>
      <c r="I360" s="2" t="str">
        <f t="shared" si="21"/>
        <v>DJI</v>
      </c>
    </row>
    <row r="361" spans="1:9" ht="12.75" customHeight="1">
      <c r="A361" s="2" t="s">
        <v>7079</v>
      </c>
      <c r="B361" s="121" t="str">
        <f t="shared" si="19"/>
        <v>Europe Developed Ex-UK</v>
      </c>
      <c r="C361" s="2" t="s">
        <v>5810</v>
      </c>
      <c r="D361" s="2" t="str">
        <f t="shared" si="20"/>
        <v>Finland</v>
      </c>
      <c r="E361" s="3"/>
      <c r="F361" s="3"/>
      <c r="G361" s="3"/>
      <c r="H361" s="3"/>
      <c r="I361" s="2" t="str">
        <f t="shared" si="21"/>
        <v>DJI</v>
      </c>
    </row>
    <row r="362" spans="1:9" ht="12.75" customHeight="1">
      <c r="A362" s="2" t="s">
        <v>7079</v>
      </c>
      <c r="B362" s="121" t="str">
        <f t="shared" si="19"/>
        <v>Europe Developed Ex-UK</v>
      </c>
      <c r="C362" s="2" t="s">
        <v>7578</v>
      </c>
      <c r="D362" s="2" t="str">
        <f t="shared" si="20"/>
        <v>France</v>
      </c>
      <c r="E362" s="3"/>
      <c r="F362" s="3"/>
      <c r="G362" s="3"/>
      <c r="H362" s="3"/>
      <c r="I362" s="2" t="str">
        <f t="shared" si="21"/>
        <v>DJI</v>
      </c>
    </row>
    <row r="363" spans="1:9" ht="12.75" customHeight="1">
      <c r="A363" s="2" t="s">
        <v>7079</v>
      </c>
      <c r="B363" s="121" t="str">
        <f t="shared" si="19"/>
        <v>Europe Developed Ex-UK</v>
      </c>
      <c r="C363" s="2" t="s">
        <v>7580</v>
      </c>
      <c r="D363" s="2" t="str">
        <f t="shared" si="20"/>
        <v>Greece</v>
      </c>
      <c r="E363" s="3"/>
      <c r="F363" s="3"/>
      <c r="G363" s="3">
        <v>41901</v>
      </c>
      <c r="H363" s="3">
        <v>41904</v>
      </c>
      <c r="I363" s="2" t="str">
        <f t="shared" si="21"/>
        <v>DJI</v>
      </c>
    </row>
    <row r="364" spans="1:9" ht="12.75" customHeight="1">
      <c r="A364" s="2" t="s">
        <v>7079</v>
      </c>
      <c r="B364" s="121" t="str">
        <f t="shared" si="19"/>
        <v>Europe Developed Ex-UK</v>
      </c>
      <c r="C364" s="2" t="s">
        <v>6100</v>
      </c>
      <c r="D364" s="2" t="str">
        <f t="shared" si="20"/>
        <v>Ireland</v>
      </c>
      <c r="E364" s="3"/>
      <c r="F364" s="3"/>
      <c r="G364" s="3"/>
      <c r="H364" s="3"/>
      <c r="I364" s="2" t="str">
        <f t="shared" si="21"/>
        <v>DJI</v>
      </c>
    </row>
    <row r="365" spans="1:9" ht="12.75" customHeight="1">
      <c r="A365" s="2" t="s">
        <v>7079</v>
      </c>
      <c r="B365" s="121" t="str">
        <f t="shared" si="19"/>
        <v>Europe Developed Ex-UK</v>
      </c>
      <c r="C365" s="2" t="s">
        <v>5572</v>
      </c>
      <c r="D365" s="2" t="str">
        <f t="shared" si="20"/>
        <v>Iceland</v>
      </c>
      <c r="E365" s="3"/>
      <c r="F365" s="3"/>
      <c r="G365" s="3"/>
      <c r="H365" s="3"/>
      <c r="I365" s="2" t="str">
        <f t="shared" si="21"/>
        <v>DJI</v>
      </c>
    </row>
    <row r="366" spans="1:9" ht="12.75" customHeight="1">
      <c r="A366" s="2" t="s">
        <v>7079</v>
      </c>
      <c r="B366" s="121" t="str">
        <f t="shared" si="19"/>
        <v>Europe Developed Ex-UK</v>
      </c>
      <c r="C366" s="2" t="s">
        <v>5614</v>
      </c>
      <c r="D366" s="2" t="str">
        <f t="shared" si="20"/>
        <v>Italy</v>
      </c>
      <c r="E366" s="3"/>
      <c r="F366" s="3"/>
      <c r="G366" s="3"/>
      <c r="H366" s="3"/>
      <c r="I366" s="2" t="str">
        <f t="shared" si="21"/>
        <v>DJI</v>
      </c>
    </row>
    <row r="367" spans="1:9" ht="12.75" customHeight="1">
      <c r="A367" s="2" t="s">
        <v>7079</v>
      </c>
      <c r="B367" s="121" t="str">
        <f t="shared" si="19"/>
        <v>Europe Developed Ex-UK</v>
      </c>
      <c r="C367" s="2" t="s">
        <v>7581</v>
      </c>
      <c r="D367" s="2" t="str">
        <f t="shared" si="20"/>
        <v>Luxembourg</v>
      </c>
      <c r="E367" s="3"/>
      <c r="F367" s="3"/>
      <c r="G367" s="3"/>
      <c r="H367" s="3"/>
      <c r="I367" s="2" t="str">
        <f t="shared" si="21"/>
        <v>DJI</v>
      </c>
    </row>
    <row r="368" spans="1:9" ht="12.75" customHeight="1">
      <c r="A368" s="2" t="s">
        <v>7079</v>
      </c>
      <c r="B368" s="121" t="str">
        <f t="shared" si="19"/>
        <v>Europe Developed Ex-UK</v>
      </c>
      <c r="C368" s="2" t="s">
        <v>5921</v>
      </c>
      <c r="D368" s="2" t="str">
        <f t="shared" si="20"/>
        <v>Netherlands</v>
      </c>
      <c r="E368" s="3"/>
      <c r="F368" s="3"/>
      <c r="G368" s="3"/>
      <c r="H368" s="3"/>
      <c r="I368" s="2" t="str">
        <f t="shared" si="21"/>
        <v>DJI</v>
      </c>
    </row>
    <row r="369" spans="1:9" ht="12.75" customHeight="1">
      <c r="A369" s="2" t="s">
        <v>7079</v>
      </c>
      <c r="B369" s="121" t="str">
        <f t="shared" si="19"/>
        <v>Europe Developed Ex-UK</v>
      </c>
      <c r="C369" s="2" t="s">
        <v>5865</v>
      </c>
      <c r="D369" s="2" t="str">
        <f t="shared" si="20"/>
        <v>Norway</v>
      </c>
      <c r="E369" s="3"/>
      <c r="F369" s="3"/>
      <c r="G369" s="3"/>
      <c r="H369" s="3"/>
      <c r="I369" s="2" t="str">
        <f t="shared" si="21"/>
        <v>DJI</v>
      </c>
    </row>
    <row r="370" spans="1:9" ht="12.75" customHeight="1">
      <c r="A370" s="2" t="s">
        <v>7079</v>
      </c>
      <c r="B370" s="121" t="str">
        <f t="shared" si="19"/>
        <v>Europe Developed Ex-UK</v>
      </c>
      <c r="C370" s="2" t="s">
        <v>7582</v>
      </c>
      <c r="D370" s="2" t="str">
        <f t="shared" si="20"/>
        <v>Portugal</v>
      </c>
      <c r="E370" s="3"/>
      <c r="F370" s="3"/>
      <c r="G370" s="3"/>
      <c r="H370" s="3"/>
      <c r="I370" s="2" t="str">
        <f t="shared" si="21"/>
        <v>DJI</v>
      </c>
    </row>
    <row r="371" spans="1:9" ht="12.75" customHeight="1">
      <c r="A371" s="2" t="s">
        <v>7079</v>
      </c>
      <c r="B371" s="121" t="str">
        <f t="shared" si="19"/>
        <v>Europe Developed Ex-UK</v>
      </c>
      <c r="C371" s="2" t="s">
        <v>6227</v>
      </c>
      <c r="D371" s="2" t="str">
        <f t="shared" si="20"/>
        <v>Sweden</v>
      </c>
      <c r="E371" s="3"/>
      <c r="F371" s="3"/>
      <c r="G371" s="3"/>
      <c r="H371" s="3"/>
      <c r="I371" s="2" t="str">
        <f t="shared" si="21"/>
        <v>DJI</v>
      </c>
    </row>
    <row r="372" spans="1:9" ht="12.75" customHeight="1">
      <c r="A372" s="2" t="s">
        <v>7105</v>
      </c>
      <c r="B372" s="121" t="str">
        <f t="shared" si="19"/>
        <v>Europe Nordic</v>
      </c>
      <c r="C372" s="2" t="s">
        <v>7577</v>
      </c>
      <c r="D372" s="2" t="str">
        <f t="shared" si="20"/>
        <v>Denmark</v>
      </c>
      <c r="E372" s="3"/>
      <c r="F372" s="3"/>
      <c r="G372" s="3"/>
      <c r="H372" s="3"/>
      <c r="I372" s="2" t="str">
        <f t="shared" si="21"/>
        <v>DJI</v>
      </c>
    </row>
    <row r="373" spans="1:9" ht="12.75" customHeight="1">
      <c r="A373" s="2" t="s">
        <v>7105</v>
      </c>
      <c r="B373" s="121" t="str">
        <f t="shared" si="19"/>
        <v>Europe Nordic</v>
      </c>
      <c r="C373" s="2" t="s">
        <v>5810</v>
      </c>
      <c r="D373" s="2" t="str">
        <f t="shared" si="20"/>
        <v>Finland</v>
      </c>
      <c r="E373" s="3"/>
      <c r="F373" s="3"/>
      <c r="G373" s="3"/>
      <c r="H373" s="3"/>
      <c r="I373" s="2" t="str">
        <f t="shared" si="21"/>
        <v>DJI</v>
      </c>
    </row>
    <row r="374" spans="1:9" ht="12.75" customHeight="1">
      <c r="A374" s="2" t="s">
        <v>7105</v>
      </c>
      <c r="B374" s="121" t="str">
        <f t="shared" si="19"/>
        <v>Europe Nordic</v>
      </c>
      <c r="C374" s="2" t="s">
        <v>5572</v>
      </c>
      <c r="D374" s="2" t="str">
        <f t="shared" si="20"/>
        <v>Iceland</v>
      </c>
      <c r="E374" s="3"/>
      <c r="F374" s="3"/>
      <c r="G374" s="3"/>
      <c r="H374" s="3"/>
      <c r="I374" s="2" t="str">
        <f t="shared" si="21"/>
        <v>DJI</v>
      </c>
    </row>
    <row r="375" spans="1:9" ht="12.75" customHeight="1">
      <c r="A375" s="2" t="s">
        <v>7105</v>
      </c>
      <c r="B375" s="121" t="str">
        <f t="shared" si="19"/>
        <v>Europe Nordic</v>
      </c>
      <c r="C375" s="2" t="s">
        <v>5865</v>
      </c>
      <c r="D375" s="2" t="str">
        <f t="shared" si="20"/>
        <v>Norway</v>
      </c>
      <c r="E375" s="3"/>
      <c r="F375" s="3"/>
      <c r="G375" s="3"/>
      <c r="H375" s="3"/>
      <c r="I375" s="2" t="str">
        <f t="shared" si="21"/>
        <v>DJI</v>
      </c>
    </row>
    <row r="376" spans="1:9" ht="12.75" customHeight="1">
      <c r="A376" s="2" t="s">
        <v>7105</v>
      </c>
      <c r="B376" s="121" t="str">
        <f t="shared" si="19"/>
        <v>Europe Nordic</v>
      </c>
      <c r="C376" s="2" t="s">
        <v>6227</v>
      </c>
      <c r="D376" s="2" t="str">
        <f t="shared" si="20"/>
        <v>Sweden</v>
      </c>
      <c r="E376" s="3"/>
      <c r="F376" s="3"/>
      <c r="G376" s="3"/>
      <c r="H376" s="3"/>
      <c r="I376" s="2" t="str">
        <f t="shared" si="21"/>
        <v>DJI</v>
      </c>
    </row>
    <row r="377" spans="1:9" ht="12.75" customHeight="1">
      <c r="A377" s="2" t="s">
        <v>7108</v>
      </c>
      <c r="B377" s="121" t="str">
        <f t="shared" si="19"/>
        <v>EuroZone Developed</v>
      </c>
      <c r="C377" s="2" t="s">
        <v>7575</v>
      </c>
      <c r="D377" s="2" t="str">
        <f t="shared" si="20"/>
        <v>Austria</v>
      </c>
      <c r="E377" s="3"/>
      <c r="F377" s="3"/>
      <c r="G377" s="3"/>
      <c r="H377" s="3"/>
      <c r="I377" s="2" t="str">
        <f t="shared" si="21"/>
        <v>DJI</v>
      </c>
    </row>
    <row r="378" spans="1:9" ht="12.75" customHeight="1">
      <c r="A378" s="2" t="s">
        <v>7108</v>
      </c>
      <c r="B378" s="121" t="str">
        <f t="shared" si="19"/>
        <v>EuroZone Developed</v>
      </c>
      <c r="C378" s="2" t="s">
        <v>7576</v>
      </c>
      <c r="D378" s="2" t="str">
        <f t="shared" si="20"/>
        <v>Belgium</v>
      </c>
      <c r="E378" s="3"/>
      <c r="F378" s="3"/>
      <c r="G378" s="3"/>
      <c r="H378" s="3"/>
      <c r="I378" s="2" t="str">
        <f t="shared" si="21"/>
        <v>DJI</v>
      </c>
    </row>
    <row r="379" spans="1:9" ht="12.75" customHeight="1">
      <c r="A379" s="2" t="s">
        <v>7108</v>
      </c>
      <c r="B379" s="121" t="str">
        <f t="shared" si="19"/>
        <v>EuroZone Developed</v>
      </c>
      <c r="C379" s="2" t="s">
        <v>7579</v>
      </c>
      <c r="D379" s="2" t="str">
        <f t="shared" si="20"/>
        <v>Germany</v>
      </c>
      <c r="E379" s="3"/>
      <c r="F379" s="3"/>
      <c r="G379" s="3"/>
      <c r="H379" s="3"/>
      <c r="I379" s="2" t="str">
        <f t="shared" si="21"/>
        <v>DJI</v>
      </c>
    </row>
    <row r="380" spans="1:9" ht="12.75" customHeight="1">
      <c r="A380" s="2" t="s">
        <v>7108</v>
      </c>
      <c r="B380" s="121" t="str">
        <f t="shared" si="19"/>
        <v>EuroZone Developed</v>
      </c>
      <c r="C380" s="2" t="s">
        <v>6415</v>
      </c>
      <c r="D380" s="2" t="str">
        <f t="shared" si="20"/>
        <v>Spain</v>
      </c>
      <c r="E380" s="3"/>
      <c r="F380" s="3"/>
      <c r="G380" s="3"/>
      <c r="H380" s="3"/>
      <c r="I380" s="2" t="str">
        <f t="shared" si="21"/>
        <v>DJI</v>
      </c>
    </row>
    <row r="381" spans="1:9" ht="12.75" customHeight="1">
      <c r="A381" s="2" t="s">
        <v>7108</v>
      </c>
      <c r="B381" s="121" t="str">
        <f t="shared" si="19"/>
        <v>EuroZone Developed</v>
      </c>
      <c r="C381" s="2" t="s">
        <v>5810</v>
      </c>
      <c r="D381" s="2" t="str">
        <f t="shared" si="20"/>
        <v>Finland</v>
      </c>
      <c r="E381" s="3"/>
      <c r="F381" s="3"/>
      <c r="G381" s="3"/>
      <c r="H381" s="3"/>
      <c r="I381" s="2" t="str">
        <f t="shared" si="21"/>
        <v>DJI</v>
      </c>
    </row>
    <row r="382" spans="1:9" ht="12.75" customHeight="1">
      <c r="A382" s="2" t="s">
        <v>7108</v>
      </c>
      <c r="B382" s="121" t="str">
        <f t="shared" si="19"/>
        <v>EuroZone Developed</v>
      </c>
      <c r="C382" s="2" t="s">
        <v>7578</v>
      </c>
      <c r="D382" s="2" t="str">
        <f t="shared" si="20"/>
        <v>France</v>
      </c>
      <c r="E382" s="3"/>
      <c r="F382" s="3"/>
      <c r="G382" s="3"/>
      <c r="H382" s="3"/>
      <c r="I382" s="2" t="str">
        <f t="shared" si="21"/>
        <v>DJI</v>
      </c>
    </row>
    <row r="383" spans="1:9" ht="12.75" customHeight="1">
      <c r="A383" s="2" t="s">
        <v>7108</v>
      </c>
      <c r="B383" s="121" t="str">
        <f t="shared" si="19"/>
        <v>EuroZone Developed</v>
      </c>
      <c r="C383" s="2" t="s">
        <v>7580</v>
      </c>
      <c r="D383" s="2" t="str">
        <f t="shared" si="20"/>
        <v>Greece</v>
      </c>
      <c r="E383" s="3"/>
      <c r="F383" s="3"/>
      <c r="G383" s="3">
        <v>41901</v>
      </c>
      <c r="H383" s="3">
        <v>41904</v>
      </c>
      <c r="I383" s="2" t="str">
        <f t="shared" si="21"/>
        <v>DJI</v>
      </c>
    </row>
    <row r="384" spans="1:9" ht="12.75" customHeight="1">
      <c r="A384" s="2" t="s">
        <v>7108</v>
      </c>
      <c r="B384" s="121" t="str">
        <f t="shared" si="19"/>
        <v>EuroZone Developed</v>
      </c>
      <c r="C384" s="2" t="s">
        <v>6100</v>
      </c>
      <c r="D384" s="2" t="str">
        <f t="shared" si="20"/>
        <v>Ireland</v>
      </c>
      <c r="E384" s="3"/>
      <c r="F384" s="3"/>
      <c r="G384" s="3"/>
      <c r="H384" s="3"/>
      <c r="I384" s="2" t="str">
        <f t="shared" si="21"/>
        <v>DJI</v>
      </c>
    </row>
    <row r="385" spans="1:9" ht="12.75" customHeight="1">
      <c r="A385" s="2" t="s">
        <v>7108</v>
      </c>
      <c r="B385" s="121" t="str">
        <f t="shared" si="19"/>
        <v>EuroZone Developed</v>
      </c>
      <c r="C385" s="2" t="s">
        <v>5614</v>
      </c>
      <c r="D385" s="2" t="str">
        <f t="shared" si="20"/>
        <v>Italy</v>
      </c>
      <c r="E385" s="3"/>
      <c r="F385" s="3"/>
      <c r="G385" s="3"/>
      <c r="H385" s="3"/>
      <c r="I385" s="2" t="str">
        <f t="shared" si="21"/>
        <v>DJI</v>
      </c>
    </row>
    <row r="386" spans="1:9" ht="12.75" customHeight="1">
      <c r="A386" s="2" t="s">
        <v>7108</v>
      </c>
      <c r="B386" s="121" t="str">
        <f t="shared" ref="B386:B449" si="22">VLOOKUP(A386,CountryRegion,2,FALSE)</f>
        <v>EuroZone Developed</v>
      </c>
      <c r="C386" s="2" t="s">
        <v>7581</v>
      </c>
      <c r="D386" s="2" t="str">
        <f t="shared" ref="D386:D449" si="23">VLOOKUP(C386&amp;"-",CountryRegion,2,FALSE)</f>
        <v>Luxembourg</v>
      </c>
      <c r="E386" s="3"/>
      <c r="F386" s="3"/>
      <c r="G386" s="3"/>
      <c r="H386" s="3"/>
      <c r="I386" s="2" t="str">
        <f t="shared" si="21"/>
        <v>DJI</v>
      </c>
    </row>
    <row r="387" spans="1:9" ht="12.75" customHeight="1">
      <c r="A387" s="2" t="s">
        <v>7108</v>
      </c>
      <c r="B387" s="121" t="str">
        <f t="shared" si="22"/>
        <v>EuroZone Developed</v>
      </c>
      <c r="C387" s="2" t="s">
        <v>5921</v>
      </c>
      <c r="D387" s="2" t="str">
        <f t="shared" si="23"/>
        <v>Netherlands</v>
      </c>
      <c r="E387" s="3"/>
      <c r="F387" s="3"/>
      <c r="G387" s="3"/>
      <c r="H387" s="3"/>
      <c r="I387" s="2" t="str">
        <f t="shared" si="21"/>
        <v>DJI</v>
      </c>
    </row>
    <row r="388" spans="1:9" ht="12.75" customHeight="1">
      <c r="A388" s="2" t="s">
        <v>7108</v>
      </c>
      <c r="B388" s="121" t="str">
        <f t="shared" si="22"/>
        <v>EuroZone Developed</v>
      </c>
      <c r="C388" s="2" t="s">
        <v>7582</v>
      </c>
      <c r="D388" s="2" t="str">
        <f t="shared" si="23"/>
        <v>Portugal</v>
      </c>
      <c r="E388" s="3"/>
      <c r="F388" s="3"/>
      <c r="G388" s="3"/>
      <c r="H388" s="3"/>
      <c r="I388" s="2" t="str">
        <f t="shared" si="21"/>
        <v>DJI</v>
      </c>
    </row>
    <row r="389" spans="1:9" ht="12.75" customHeight="1">
      <c r="A389" s="2" t="s">
        <v>7111</v>
      </c>
      <c r="B389" s="121" t="str">
        <f t="shared" si="22"/>
        <v>EuroZone Developed + Israel</v>
      </c>
      <c r="C389" s="2" t="s">
        <v>7575</v>
      </c>
      <c r="D389" s="2" t="str">
        <f t="shared" si="23"/>
        <v>Austria</v>
      </c>
      <c r="E389" s="3"/>
      <c r="F389" s="3"/>
      <c r="G389" s="3"/>
      <c r="H389" s="3"/>
      <c r="I389" s="2" t="str">
        <f t="shared" si="21"/>
        <v>DJI</v>
      </c>
    </row>
    <row r="390" spans="1:9" ht="12.75" customHeight="1">
      <c r="A390" s="2" t="s">
        <v>7111</v>
      </c>
      <c r="B390" s="121" t="str">
        <f t="shared" si="22"/>
        <v>EuroZone Developed + Israel</v>
      </c>
      <c r="C390" s="2" t="s">
        <v>7576</v>
      </c>
      <c r="D390" s="2" t="str">
        <f t="shared" si="23"/>
        <v>Belgium</v>
      </c>
      <c r="E390" s="3"/>
      <c r="F390" s="3"/>
      <c r="G390" s="3"/>
      <c r="H390" s="3"/>
      <c r="I390" s="2" t="str">
        <f t="shared" si="21"/>
        <v>DJI</v>
      </c>
    </row>
    <row r="391" spans="1:9" ht="12.75" customHeight="1">
      <c r="A391" s="2" t="s">
        <v>7111</v>
      </c>
      <c r="B391" s="121" t="str">
        <f t="shared" si="22"/>
        <v>EuroZone Developed + Israel</v>
      </c>
      <c r="C391" s="2" t="s">
        <v>7579</v>
      </c>
      <c r="D391" s="2" t="str">
        <f t="shared" si="23"/>
        <v>Germany</v>
      </c>
      <c r="E391" s="3"/>
      <c r="F391" s="3"/>
      <c r="G391" s="3"/>
      <c r="H391" s="3"/>
      <c r="I391" s="2" t="str">
        <f t="shared" si="21"/>
        <v>DJI</v>
      </c>
    </row>
    <row r="392" spans="1:9" ht="12.75" customHeight="1">
      <c r="A392" s="2" t="s">
        <v>7111</v>
      </c>
      <c r="B392" s="121" t="str">
        <f t="shared" si="22"/>
        <v>EuroZone Developed + Israel</v>
      </c>
      <c r="C392" s="2" t="s">
        <v>6415</v>
      </c>
      <c r="D392" s="2" t="str">
        <f t="shared" si="23"/>
        <v>Spain</v>
      </c>
      <c r="E392" s="3"/>
      <c r="F392" s="3"/>
      <c r="G392" s="3"/>
      <c r="H392" s="3"/>
      <c r="I392" s="2" t="str">
        <f t="shared" si="21"/>
        <v>DJI</v>
      </c>
    </row>
    <row r="393" spans="1:9" ht="12.75" customHeight="1">
      <c r="A393" s="2" t="s">
        <v>7111</v>
      </c>
      <c r="B393" s="121" t="str">
        <f t="shared" si="22"/>
        <v>EuroZone Developed + Israel</v>
      </c>
      <c r="C393" s="2" t="s">
        <v>5810</v>
      </c>
      <c r="D393" s="2" t="str">
        <f t="shared" si="23"/>
        <v>Finland</v>
      </c>
      <c r="E393" s="3"/>
      <c r="F393" s="3"/>
      <c r="G393" s="3"/>
      <c r="H393" s="3"/>
      <c r="I393" s="2" t="str">
        <f t="shared" si="21"/>
        <v>DJI</v>
      </c>
    </row>
    <row r="394" spans="1:9" ht="12.75" customHeight="1">
      <c r="A394" s="2" t="s">
        <v>7111</v>
      </c>
      <c r="B394" s="121" t="str">
        <f t="shared" si="22"/>
        <v>EuroZone Developed + Israel</v>
      </c>
      <c r="C394" s="2" t="s">
        <v>7578</v>
      </c>
      <c r="D394" s="2" t="str">
        <f t="shared" si="23"/>
        <v>France</v>
      </c>
      <c r="E394" s="3"/>
      <c r="F394" s="3"/>
      <c r="G394" s="3"/>
      <c r="H394" s="3"/>
      <c r="I394" s="2" t="str">
        <f t="shared" si="21"/>
        <v>DJI</v>
      </c>
    </row>
    <row r="395" spans="1:9" ht="12.75" customHeight="1">
      <c r="A395" s="2" t="s">
        <v>7111</v>
      </c>
      <c r="B395" s="121" t="str">
        <f t="shared" si="22"/>
        <v>EuroZone Developed + Israel</v>
      </c>
      <c r="C395" s="2" t="s">
        <v>7580</v>
      </c>
      <c r="D395" s="2" t="str">
        <f t="shared" si="23"/>
        <v>Greece</v>
      </c>
      <c r="E395" s="3"/>
      <c r="F395" s="3"/>
      <c r="G395" s="3">
        <v>41901</v>
      </c>
      <c r="H395" s="3">
        <v>41904</v>
      </c>
      <c r="I395" s="2" t="str">
        <f t="shared" si="21"/>
        <v>DJI</v>
      </c>
    </row>
    <row r="396" spans="1:9" ht="12.75" customHeight="1">
      <c r="A396" s="2" t="s">
        <v>7111</v>
      </c>
      <c r="B396" s="121" t="str">
        <f t="shared" si="22"/>
        <v>EuroZone Developed + Israel</v>
      </c>
      <c r="C396" s="2" t="s">
        <v>6100</v>
      </c>
      <c r="D396" s="2" t="str">
        <f t="shared" si="23"/>
        <v>Ireland</v>
      </c>
      <c r="E396" s="3"/>
      <c r="F396" s="3"/>
      <c r="G396" s="3"/>
      <c r="H396" s="3"/>
      <c r="I396" s="2" t="str">
        <f t="shared" ref="I396:I459" si="24">IF(ISBLANK(VLOOKUP(A396,CountryRegion,4,FALSE)),"",VLOOKUP(A396,CountryRegion,4,FALSE))</f>
        <v>DJI</v>
      </c>
    </row>
    <row r="397" spans="1:9" ht="12.75" customHeight="1">
      <c r="A397" s="2" t="s">
        <v>7111</v>
      </c>
      <c r="B397" s="121" t="str">
        <f t="shared" si="22"/>
        <v>EuroZone Developed + Israel</v>
      </c>
      <c r="C397" s="2" t="s">
        <v>7598</v>
      </c>
      <c r="D397" s="2" t="str">
        <f t="shared" si="23"/>
        <v>Israel</v>
      </c>
      <c r="E397" s="3"/>
      <c r="F397" s="3"/>
      <c r="G397" s="3"/>
      <c r="H397" s="3"/>
      <c r="I397" s="2" t="str">
        <f t="shared" si="24"/>
        <v>DJI</v>
      </c>
    </row>
    <row r="398" spans="1:9" ht="12.75" customHeight="1">
      <c r="A398" s="2" t="s">
        <v>7111</v>
      </c>
      <c r="B398" s="121" t="str">
        <f t="shared" si="22"/>
        <v>EuroZone Developed + Israel</v>
      </c>
      <c r="C398" s="2" t="s">
        <v>5614</v>
      </c>
      <c r="D398" s="2" t="str">
        <f t="shared" si="23"/>
        <v>Italy</v>
      </c>
      <c r="E398" s="3"/>
      <c r="F398" s="3"/>
      <c r="G398" s="3"/>
      <c r="H398" s="3"/>
      <c r="I398" s="2" t="str">
        <f t="shared" si="24"/>
        <v>DJI</v>
      </c>
    </row>
    <row r="399" spans="1:9" ht="12.75" customHeight="1">
      <c r="A399" s="2" t="s">
        <v>7111</v>
      </c>
      <c r="B399" s="121" t="str">
        <f t="shared" si="22"/>
        <v>EuroZone Developed + Israel</v>
      </c>
      <c r="C399" s="2" t="s">
        <v>7581</v>
      </c>
      <c r="D399" s="2" t="str">
        <f t="shared" si="23"/>
        <v>Luxembourg</v>
      </c>
      <c r="E399" s="3"/>
      <c r="F399" s="3"/>
      <c r="G399" s="3"/>
      <c r="H399" s="3"/>
      <c r="I399" s="2" t="str">
        <f t="shared" si="24"/>
        <v>DJI</v>
      </c>
    </row>
    <row r="400" spans="1:9" ht="12.75" customHeight="1">
      <c r="A400" s="2" t="s">
        <v>7111</v>
      </c>
      <c r="B400" s="121" t="str">
        <f t="shared" si="22"/>
        <v>EuroZone Developed + Israel</v>
      </c>
      <c r="C400" s="2" t="s">
        <v>5921</v>
      </c>
      <c r="D400" s="2" t="str">
        <f t="shared" si="23"/>
        <v>Netherlands</v>
      </c>
      <c r="E400" s="3"/>
      <c r="F400" s="3"/>
      <c r="G400" s="3"/>
      <c r="H400" s="3"/>
      <c r="I400" s="2" t="str">
        <f t="shared" si="24"/>
        <v>DJI</v>
      </c>
    </row>
    <row r="401" spans="1:9" ht="12.75" customHeight="1">
      <c r="A401" s="2" t="s">
        <v>7111</v>
      </c>
      <c r="B401" s="121" t="str">
        <f t="shared" si="22"/>
        <v>EuroZone Developed + Israel</v>
      </c>
      <c r="C401" s="2" t="s">
        <v>7582</v>
      </c>
      <c r="D401" s="2" t="str">
        <f t="shared" si="23"/>
        <v>Portugal</v>
      </c>
      <c r="E401" s="3"/>
      <c r="F401" s="3"/>
      <c r="G401" s="3"/>
      <c r="H401" s="3"/>
      <c r="I401" s="2" t="str">
        <f t="shared" si="24"/>
        <v>DJI</v>
      </c>
    </row>
    <row r="402" spans="1:9" ht="12.75" customHeight="1">
      <c r="A402" s="2" t="s">
        <v>7067</v>
      </c>
      <c r="B402" s="121" t="str">
        <f t="shared" si="22"/>
        <v>Europe Developed + Canada</v>
      </c>
      <c r="C402" s="2" t="s">
        <v>7575</v>
      </c>
      <c r="D402" s="2" t="str">
        <f t="shared" si="23"/>
        <v>Austria</v>
      </c>
      <c r="E402" s="3"/>
      <c r="F402" s="3"/>
      <c r="G402" s="3"/>
      <c r="H402" s="3"/>
      <c r="I402" s="2" t="str">
        <f t="shared" si="24"/>
        <v>DJI</v>
      </c>
    </row>
    <row r="403" spans="1:9" ht="12.75" customHeight="1">
      <c r="A403" s="2" t="s">
        <v>7067</v>
      </c>
      <c r="B403" s="121" t="str">
        <f t="shared" si="22"/>
        <v>Europe Developed + Canada</v>
      </c>
      <c r="C403" s="2" t="s">
        <v>7576</v>
      </c>
      <c r="D403" s="2" t="str">
        <f t="shared" si="23"/>
        <v>Belgium</v>
      </c>
      <c r="E403" s="3"/>
      <c r="F403" s="3"/>
      <c r="G403" s="3"/>
      <c r="H403" s="3"/>
      <c r="I403" s="2" t="str">
        <f t="shared" si="24"/>
        <v>DJI</v>
      </c>
    </row>
    <row r="404" spans="1:9" ht="12.75" customHeight="1">
      <c r="A404" s="2" t="s">
        <v>7067</v>
      </c>
      <c r="B404" s="121" t="str">
        <f t="shared" si="22"/>
        <v>Europe Developed + Canada</v>
      </c>
      <c r="C404" s="2" t="s">
        <v>5722</v>
      </c>
      <c r="D404" s="2" t="str">
        <f t="shared" si="23"/>
        <v>Canada</v>
      </c>
      <c r="E404" s="3"/>
      <c r="F404" s="3"/>
      <c r="G404" s="3"/>
      <c r="H404" s="3"/>
      <c r="I404" s="2" t="str">
        <f t="shared" si="24"/>
        <v>DJI</v>
      </c>
    </row>
    <row r="405" spans="1:9" ht="12.75" customHeight="1">
      <c r="A405" s="2" t="s">
        <v>7067</v>
      </c>
      <c r="B405" s="121" t="str">
        <f t="shared" si="22"/>
        <v>Europe Developed + Canada</v>
      </c>
      <c r="C405" s="2" t="s">
        <v>6147</v>
      </c>
      <c r="D405" s="2" t="str">
        <f t="shared" si="23"/>
        <v>Switzerland</v>
      </c>
      <c r="E405" s="3"/>
      <c r="F405" s="3"/>
      <c r="G405" s="3"/>
      <c r="H405" s="3"/>
      <c r="I405" s="2" t="str">
        <f t="shared" si="24"/>
        <v>DJI</v>
      </c>
    </row>
    <row r="406" spans="1:9" ht="12.75" customHeight="1">
      <c r="A406" s="2" t="s">
        <v>7067</v>
      </c>
      <c r="B406" s="121" t="str">
        <f t="shared" si="22"/>
        <v>Europe Developed + Canada</v>
      </c>
      <c r="C406" s="2" t="s">
        <v>7579</v>
      </c>
      <c r="D406" s="2" t="str">
        <f t="shared" si="23"/>
        <v>Germany</v>
      </c>
      <c r="E406" s="3"/>
      <c r="F406" s="3"/>
      <c r="G406" s="3"/>
      <c r="H406" s="3"/>
      <c r="I406" s="2" t="str">
        <f t="shared" si="24"/>
        <v>DJI</v>
      </c>
    </row>
    <row r="407" spans="1:9" ht="12.75" customHeight="1">
      <c r="A407" s="2" t="s">
        <v>7067</v>
      </c>
      <c r="B407" s="121" t="str">
        <f t="shared" si="22"/>
        <v>Europe Developed + Canada</v>
      </c>
      <c r="C407" s="2" t="s">
        <v>7577</v>
      </c>
      <c r="D407" s="2" t="str">
        <f t="shared" si="23"/>
        <v>Denmark</v>
      </c>
      <c r="E407" s="3"/>
      <c r="F407" s="3"/>
      <c r="G407" s="3"/>
      <c r="H407" s="3"/>
      <c r="I407" s="2" t="str">
        <f t="shared" si="24"/>
        <v>DJI</v>
      </c>
    </row>
    <row r="408" spans="1:9" ht="12.75" customHeight="1">
      <c r="A408" s="2" t="s">
        <v>7067</v>
      </c>
      <c r="B408" s="121" t="str">
        <f t="shared" si="22"/>
        <v>Europe Developed + Canada</v>
      </c>
      <c r="C408" s="2" t="s">
        <v>6415</v>
      </c>
      <c r="D408" s="2" t="str">
        <f t="shared" si="23"/>
        <v>Spain</v>
      </c>
      <c r="E408" s="3"/>
      <c r="F408" s="3"/>
      <c r="G408" s="3"/>
      <c r="H408" s="3"/>
      <c r="I408" s="2" t="str">
        <f t="shared" si="24"/>
        <v>DJI</v>
      </c>
    </row>
    <row r="409" spans="1:9" ht="12.75" customHeight="1">
      <c r="A409" s="2" t="s">
        <v>7067</v>
      </c>
      <c r="B409" s="121" t="str">
        <f t="shared" si="22"/>
        <v>Europe Developed + Canada</v>
      </c>
      <c r="C409" s="2" t="s">
        <v>5810</v>
      </c>
      <c r="D409" s="2" t="str">
        <f t="shared" si="23"/>
        <v>Finland</v>
      </c>
      <c r="E409" s="3"/>
      <c r="F409" s="3"/>
      <c r="G409" s="3"/>
      <c r="H409" s="3"/>
      <c r="I409" s="2" t="str">
        <f t="shared" si="24"/>
        <v>DJI</v>
      </c>
    </row>
    <row r="410" spans="1:9" ht="12.75" customHeight="1">
      <c r="A410" s="2" t="s">
        <v>7067</v>
      </c>
      <c r="B410" s="121" t="str">
        <f t="shared" si="22"/>
        <v>Europe Developed + Canada</v>
      </c>
      <c r="C410" s="2" t="s">
        <v>7578</v>
      </c>
      <c r="D410" s="2" t="str">
        <f t="shared" si="23"/>
        <v>France</v>
      </c>
      <c r="E410" s="3"/>
      <c r="F410" s="3"/>
      <c r="G410" s="3"/>
      <c r="H410" s="3"/>
      <c r="I410" s="2" t="str">
        <f t="shared" si="24"/>
        <v>DJI</v>
      </c>
    </row>
    <row r="411" spans="1:9" ht="12.75" customHeight="1">
      <c r="A411" s="2" t="s">
        <v>7067</v>
      </c>
      <c r="B411" s="121" t="str">
        <f t="shared" si="22"/>
        <v>Europe Developed + Canada</v>
      </c>
      <c r="C411" s="2" t="s">
        <v>7583</v>
      </c>
      <c r="D411" s="2" t="str">
        <f t="shared" si="23"/>
        <v>United Kingdom</v>
      </c>
      <c r="E411" s="3"/>
      <c r="F411" s="3"/>
      <c r="G411" s="3"/>
      <c r="H411" s="3"/>
      <c r="I411" s="2" t="str">
        <f t="shared" si="24"/>
        <v>DJI</v>
      </c>
    </row>
    <row r="412" spans="1:9" ht="12.75" customHeight="1">
      <c r="A412" s="2" t="s">
        <v>7067</v>
      </c>
      <c r="B412" s="121" t="str">
        <f t="shared" si="22"/>
        <v>Europe Developed + Canada</v>
      </c>
      <c r="C412" s="2" t="s">
        <v>7580</v>
      </c>
      <c r="D412" s="2" t="str">
        <f t="shared" si="23"/>
        <v>Greece</v>
      </c>
      <c r="E412" s="3"/>
      <c r="F412" s="3"/>
      <c r="G412" s="3">
        <v>41901</v>
      </c>
      <c r="H412" s="3">
        <v>41904</v>
      </c>
      <c r="I412" s="2" t="str">
        <f t="shared" si="24"/>
        <v>DJI</v>
      </c>
    </row>
    <row r="413" spans="1:9" ht="12.75" customHeight="1">
      <c r="A413" s="2" t="s">
        <v>7067</v>
      </c>
      <c r="B413" s="121" t="str">
        <f t="shared" si="22"/>
        <v>Europe Developed + Canada</v>
      </c>
      <c r="C413" s="2" t="s">
        <v>6100</v>
      </c>
      <c r="D413" s="2" t="str">
        <f t="shared" si="23"/>
        <v>Ireland</v>
      </c>
      <c r="E413" s="3"/>
      <c r="F413" s="3"/>
      <c r="G413" s="3"/>
      <c r="H413" s="3"/>
      <c r="I413" s="2" t="str">
        <f t="shared" si="24"/>
        <v>DJI</v>
      </c>
    </row>
    <row r="414" spans="1:9" ht="12.75" customHeight="1">
      <c r="A414" s="2" t="s">
        <v>7067</v>
      </c>
      <c r="B414" s="121" t="str">
        <f t="shared" si="22"/>
        <v>Europe Developed + Canada</v>
      </c>
      <c r="C414" s="2" t="s">
        <v>5572</v>
      </c>
      <c r="D414" s="2" t="str">
        <f t="shared" si="23"/>
        <v>Iceland</v>
      </c>
      <c r="E414" s="3"/>
      <c r="F414" s="3"/>
      <c r="G414" s="3"/>
      <c r="H414" s="3"/>
      <c r="I414" s="2" t="str">
        <f t="shared" si="24"/>
        <v>DJI</v>
      </c>
    </row>
    <row r="415" spans="1:9" ht="12.75" customHeight="1">
      <c r="A415" s="2" t="s">
        <v>7067</v>
      </c>
      <c r="B415" s="121" t="str">
        <f t="shared" si="22"/>
        <v>Europe Developed + Canada</v>
      </c>
      <c r="C415" s="2" t="s">
        <v>5614</v>
      </c>
      <c r="D415" s="2" t="str">
        <f t="shared" si="23"/>
        <v>Italy</v>
      </c>
      <c r="E415" s="3"/>
      <c r="F415" s="3"/>
      <c r="G415" s="3"/>
      <c r="H415" s="3"/>
      <c r="I415" s="2" t="str">
        <f t="shared" si="24"/>
        <v>DJI</v>
      </c>
    </row>
    <row r="416" spans="1:9" ht="12.75" customHeight="1">
      <c r="A416" s="2" t="s">
        <v>7067</v>
      </c>
      <c r="B416" s="121" t="str">
        <f t="shared" si="22"/>
        <v>Europe Developed + Canada</v>
      </c>
      <c r="C416" s="2" t="s">
        <v>7581</v>
      </c>
      <c r="D416" s="2" t="str">
        <f t="shared" si="23"/>
        <v>Luxembourg</v>
      </c>
      <c r="E416" s="3"/>
      <c r="F416" s="3"/>
      <c r="G416" s="3"/>
      <c r="H416" s="3"/>
      <c r="I416" s="2" t="str">
        <f t="shared" si="24"/>
        <v>DJI</v>
      </c>
    </row>
    <row r="417" spans="1:9" ht="12.75" customHeight="1">
      <c r="A417" s="2" t="s">
        <v>7067</v>
      </c>
      <c r="B417" s="121" t="str">
        <f t="shared" si="22"/>
        <v>Europe Developed + Canada</v>
      </c>
      <c r="C417" s="2" t="s">
        <v>5921</v>
      </c>
      <c r="D417" s="2" t="str">
        <f t="shared" si="23"/>
        <v>Netherlands</v>
      </c>
      <c r="E417" s="3"/>
      <c r="F417" s="3"/>
      <c r="G417" s="3"/>
      <c r="H417" s="3"/>
      <c r="I417" s="2" t="str">
        <f t="shared" si="24"/>
        <v>DJI</v>
      </c>
    </row>
    <row r="418" spans="1:9" ht="12.75" customHeight="1">
      <c r="A418" s="2" t="s">
        <v>7067</v>
      </c>
      <c r="B418" s="121" t="str">
        <f t="shared" si="22"/>
        <v>Europe Developed + Canada</v>
      </c>
      <c r="C418" s="2" t="s">
        <v>5865</v>
      </c>
      <c r="D418" s="2" t="str">
        <f t="shared" si="23"/>
        <v>Norway</v>
      </c>
      <c r="E418" s="3"/>
      <c r="F418" s="3"/>
      <c r="G418" s="3"/>
      <c r="H418" s="3"/>
      <c r="I418" s="2" t="str">
        <f t="shared" si="24"/>
        <v>DJI</v>
      </c>
    </row>
    <row r="419" spans="1:9" ht="12.75" customHeight="1">
      <c r="A419" s="2" t="s">
        <v>7067</v>
      </c>
      <c r="B419" s="121" t="str">
        <f t="shared" si="22"/>
        <v>Europe Developed + Canada</v>
      </c>
      <c r="C419" s="2" t="s">
        <v>7582</v>
      </c>
      <c r="D419" s="2" t="str">
        <f t="shared" si="23"/>
        <v>Portugal</v>
      </c>
      <c r="E419" s="3"/>
      <c r="F419" s="3"/>
      <c r="G419" s="3"/>
      <c r="H419" s="3"/>
      <c r="I419" s="2" t="str">
        <f t="shared" si="24"/>
        <v>DJI</v>
      </c>
    </row>
    <row r="420" spans="1:9" ht="12.75" customHeight="1">
      <c r="A420" s="2" t="s">
        <v>7067</v>
      </c>
      <c r="B420" s="121" t="str">
        <f t="shared" si="22"/>
        <v>Europe Developed + Canada</v>
      </c>
      <c r="C420" s="2" t="s">
        <v>6227</v>
      </c>
      <c r="D420" s="2" t="str">
        <f t="shared" si="23"/>
        <v>Sweden</v>
      </c>
      <c r="E420" s="3"/>
      <c r="F420" s="3"/>
      <c r="G420" s="3"/>
      <c r="H420" s="3"/>
      <c r="I420" s="2" t="str">
        <f t="shared" si="24"/>
        <v>DJI</v>
      </c>
    </row>
    <row r="421" spans="1:9" ht="12.75" customHeight="1">
      <c r="A421" s="2" t="s">
        <v>7054</v>
      </c>
      <c r="B421" s="121" t="str">
        <f t="shared" si="22"/>
        <v>Europe</v>
      </c>
      <c r="C421" s="2" t="s">
        <v>7575</v>
      </c>
      <c r="D421" s="2" t="str">
        <f t="shared" si="23"/>
        <v>Austria</v>
      </c>
      <c r="E421" s="3"/>
      <c r="F421" s="3"/>
      <c r="G421" s="3"/>
      <c r="H421" s="3"/>
      <c r="I421" s="2" t="str">
        <f t="shared" si="24"/>
        <v>DJI</v>
      </c>
    </row>
    <row r="422" spans="1:9" ht="12.75" customHeight="1">
      <c r="A422" s="2" t="s">
        <v>7054</v>
      </c>
      <c r="B422" s="121" t="str">
        <f t="shared" si="22"/>
        <v>Europe</v>
      </c>
      <c r="C422" s="2" t="s">
        <v>7609</v>
      </c>
      <c r="D422" s="2" t="str">
        <f t="shared" si="23"/>
        <v>Bosnia-Herzegovina</v>
      </c>
      <c r="E422" s="3"/>
      <c r="F422" s="3"/>
      <c r="G422" s="3"/>
      <c r="H422" s="3"/>
      <c r="I422" s="2" t="str">
        <f t="shared" si="24"/>
        <v>DJI</v>
      </c>
    </row>
    <row r="423" spans="1:9" ht="12.75" customHeight="1">
      <c r="A423" s="2" t="s">
        <v>7054</v>
      </c>
      <c r="B423" s="121" t="str">
        <f t="shared" si="22"/>
        <v>Europe</v>
      </c>
      <c r="C423" s="2" t="s">
        <v>7576</v>
      </c>
      <c r="D423" s="2" t="str">
        <f t="shared" si="23"/>
        <v>Belgium</v>
      </c>
      <c r="E423" s="3"/>
      <c r="F423" s="3"/>
      <c r="G423" s="3"/>
      <c r="H423" s="3"/>
      <c r="I423" s="2" t="str">
        <f t="shared" si="24"/>
        <v>DJI</v>
      </c>
    </row>
    <row r="424" spans="1:9" ht="12.75" customHeight="1">
      <c r="A424" s="2" t="s">
        <v>7054</v>
      </c>
      <c r="B424" s="121" t="str">
        <f t="shared" si="22"/>
        <v>Europe</v>
      </c>
      <c r="C424" s="2" t="s">
        <v>7610</v>
      </c>
      <c r="D424" s="2" t="str">
        <f t="shared" si="23"/>
        <v>Bulgaria</v>
      </c>
      <c r="E424" s="3"/>
      <c r="F424" s="3"/>
      <c r="G424" s="3"/>
      <c r="H424" s="3"/>
      <c r="I424" s="2" t="str">
        <f t="shared" si="24"/>
        <v>DJI</v>
      </c>
    </row>
    <row r="425" spans="1:9" ht="12.75" customHeight="1">
      <c r="A425" s="2" t="s">
        <v>7054</v>
      </c>
      <c r="B425" s="121" t="str">
        <f t="shared" si="22"/>
        <v>Europe</v>
      </c>
      <c r="C425" s="2" t="s">
        <v>6147</v>
      </c>
      <c r="D425" s="2" t="str">
        <f t="shared" si="23"/>
        <v>Switzerland</v>
      </c>
      <c r="E425" s="3"/>
      <c r="F425" s="3"/>
      <c r="G425" s="3"/>
      <c r="H425" s="3"/>
      <c r="I425" s="2" t="str">
        <f t="shared" si="24"/>
        <v>DJI</v>
      </c>
    </row>
    <row r="426" spans="1:9" ht="12.75" customHeight="1">
      <c r="A426" s="2" t="s">
        <v>7054</v>
      </c>
      <c r="B426" s="121" t="str">
        <f t="shared" si="22"/>
        <v>Europe</v>
      </c>
      <c r="C426" s="2" t="s">
        <v>6215</v>
      </c>
      <c r="D426" s="2" t="str">
        <f t="shared" si="23"/>
        <v>Cyprus</v>
      </c>
      <c r="E426" s="3"/>
      <c r="F426" s="3"/>
      <c r="G426" s="3"/>
      <c r="H426" s="3"/>
      <c r="I426" s="2" t="str">
        <f t="shared" si="24"/>
        <v>DJI</v>
      </c>
    </row>
    <row r="427" spans="1:9" ht="12.75" customHeight="1">
      <c r="A427" s="2" t="s">
        <v>7054</v>
      </c>
      <c r="B427" s="121" t="str">
        <f t="shared" si="22"/>
        <v>Europe</v>
      </c>
      <c r="C427" s="2" t="s">
        <v>7584</v>
      </c>
      <c r="D427" s="2" t="str">
        <f t="shared" si="23"/>
        <v>Czech Republic</v>
      </c>
      <c r="E427" s="3"/>
      <c r="F427" s="3"/>
      <c r="G427" s="3"/>
      <c r="H427" s="3"/>
      <c r="I427" s="2" t="str">
        <f t="shared" si="24"/>
        <v>DJI</v>
      </c>
    </row>
    <row r="428" spans="1:9" ht="12.75" customHeight="1">
      <c r="A428" s="2" t="s">
        <v>7054</v>
      </c>
      <c r="B428" s="121" t="str">
        <f t="shared" si="22"/>
        <v>Europe</v>
      </c>
      <c r="C428" s="2" t="s">
        <v>7579</v>
      </c>
      <c r="D428" s="2" t="str">
        <f t="shared" si="23"/>
        <v>Germany</v>
      </c>
      <c r="E428" s="3"/>
      <c r="F428" s="3"/>
      <c r="G428" s="3"/>
      <c r="H428" s="3"/>
      <c r="I428" s="2" t="str">
        <f t="shared" si="24"/>
        <v>DJI</v>
      </c>
    </row>
    <row r="429" spans="1:9" ht="12.75" customHeight="1">
      <c r="A429" s="2" t="s">
        <v>7054</v>
      </c>
      <c r="B429" s="121" t="str">
        <f t="shared" si="22"/>
        <v>Europe</v>
      </c>
      <c r="C429" s="2" t="s">
        <v>7577</v>
      </c>
      <c r="D429" s="2" t="str">
        <f t="shared" si="23"/>
        <v>Denmark</v>
      </c>
      <c r="E429" s="3"/>
      <c r="F429" s="3"/>
      <c r="G429" s="3"/>
      <c r="H429" s="3"/>
      <c r="I429" s="2" t="str">
        <f t="shared" si="24"/>
        <v>DJI</v>
      </c>
    </row>
    <row r="430" spans="1:9" ht="12.75" customHeight="1">
      <c r="A430" s="2" t="s">
        <v>7054</v>
      </c>
      <c r="B430" s="121" t="str">
        <f t="shared" si="22"/>
        <v>Europe</v>
      </c>
      <c r="C430" s="2" t="s">
        <v>7611</v>
      </c>
      <c r="D430" s="2" t="str">
        <f t="shared" si="23"/>
        <v>Estonia</v>
      </c>
      <c r="E430" s="3"/>
      <c r="F430" s="3"/>
      <c r="G430" s="3"/>
      <c r="H430" s="3"/>
      <c r="I430" s="2" t="str">
        <f t="shared" si="24"/>
        <v>DJI</v>
      </c>
    </row>
    <row r="431" spans="1:9" ht="12.75" customHeight="1">
      <c r="A431" s="2" t="s">
        <v>7054</v>
      </c>
      <c r="B431" s="121" t="str">
        <f t="shared" si="22"/>
        <v>Europe</v>
      </c>
      <c r="C431" s="2" t="s">
        <v>6415</v>
      </c>
      <c r="D431" s="2" t="str">
        <f t="shared" si="23"/>
        <v>Spain</v>
      </c>
      <c r="E431" s="3"/>
      <c r="F431" s="3"/>
      <c r="G431" s="3"/>
      <c r="H431" s="3"/>
      <c r="I431" s="2" t="str">
        <f t="shared" si="24"/>
        <v>DJI</v>
      </c>
    </row>
    <row r="432" spans="1:9" ht="12.75" customHeight="1">
      <c r="A432" s="2" t="s">
        <v>7054</v>
      </c>
      <c r="B432" s="121" t="str">
        <f t="shared" si="22"/>
        <v>Europe</v>
      </c>
      <c r="C432" s="2" t="s">
        <v>5810</v>
      </c>
      <c r="D432" s="2" t="str">
        <f t="shared" si="23"/>
        <v>Finland</v>
      </c>
      <c r="E432" s="3"/>
      <c r="F432" s="3"/>
      <c r="G432" s="3"/>
      <c r="H432" s="3"/>
      <c r="I432" s="2" t="str">
        <f t="shared" si="24"/>
        <v>DJI</v>
      </c>
    </row>
    <row r="433" spans="1:9" ht="12.75" customHeight="1">
      <c r="A433" s="2" t="s">
        <v>7054</v>
      </c>
      <c r="B433" s="121" t="str">
        <f t="shared" si="22"/>
        <v>Europe</v>
      </c>
      <c r="C433" s="2" t="s">
        <v>7578</v>
      </c>
      <c r="D433" s="2" t="str">
        <f t="shared" si="23"/>
        <v>France</v>
      </c>
      <c r="E433" s="3"/>
      <c r="F433" s="3"/>
      <c r="G433" s="3"/>
      <c r="H433" s="3"/>
      <c r="I433" s="2" t="str">
        <f t="shared" si="24"/>
        <v>DJI</v>
      </c>
    </row>
    <row r="434" spans="1:9" ht="12.75" customHeight="1">
      <c r="A434" s="2" t="s">
        <v>7054</v>
      </c>
      <c r="B434" s="121" t="str">
        <f t="shared" si="22"/>
        <v>Europe</v>
      </c>
      <c r="C434" s="2" t="s">
        <v>7583</v>
      </c>
      <c r="D434" s="2" t="str">
        <f t="shared" si="23"/>
        <v>United Kingdom</v>
      </c>
      <c r="E434" s="3"/>
      <c r="F434" s="3"/>
      <c r="G434" s="3"/>
      <c r="H434" s="3"/>
      <c r="I434" s="2" t="str">
        <f t="shared" si="24"/>
        <v>DJI</v>
      </c>
    </row>
    <row r="435" spans="1:9" ht="12.75" customHeight="1">
      <c r="A435" s="2" t="s">
        <v>7054</v>
      </c>
      <c r="B435" s="121" t="str">
        <f t="shared" si="22"/>
        <v>Europe</v>
      </c>
      <c r="C435" s="2" t="s">
        <v>7580</v>
      </c>
      <c r="D435" s="2" t="str">
        <f t="shared" si="23"/>
        <v>Greece</v>
      </c>
      <c r="E435" s="3"/>
      <c r="F435" s="3"/>
      <c r="G435" s="3"/>
      <c r="H435" s="3"/>
      <c r="I435" s="2" t="str">
        <f t="shared" si="24"/>
        <v>DJI</v>
      </c>
    </row>
    <row r="436" spans="1:9" ht="12.75" customHeight="1">
      <c r="A436" s="2" t="s">
        <v>7054</v>
      </c>
      <c r="B436" s="121" t="str">
        <f t="shared" si="22"/>
        <v>Europe</v>
      </c>
      <c r="C436" s="2" t="s">
        <v>6137</v>
      </c>
      <c r="D436" s="2" t="str">
        <f t="shared" si="23"/>
        <v>Croatia</v>
      </c>
      <c r="E436" s="3"/>
      <c r="F436" s="3"/>
      <c r="G436" s="3"/>
      <c r="H436" s="3"/>
      <c r="I436" s="2" t="str">
        <f t="shared" si="24"/>
        <v>DJI</v>
      </c>
    </row>
    <row r="437" spans="1:9" ht="12.75" customHeight="1">
      <c r="A437" s="2" t="s">
        <v>7054</v>
      </c>
      <c r="B437" s="121" t="str">
        <f t="shared" si="22"/>
        <v>Europe</v>
      </c>
      <c r="C437" s="2" t="s">
        <v>5567</v>
      </c>
      <c r="D437" s="2" t="str">
        <f t="shared" si="23"/>
        <v>Hungary</v>
      </c>
      <c r="E437" s="3"/>
      <c r="F437" s="3"/>
      <c r="G437" s="3"/>
      <c r="H437" s="3"/>
      <c r="I437" s="2" t="str">
        <f t="shared" si="24"/>
        <v>DJI</v>
      </c>
    </row>
    <row r="438" spans="1:9" ht="12.75" customHeight="1">
      <c r="A438" s="2" t="s">
        <v>7054</v>
      </c>
      <c r="B438" s="121" t="str">
        <f t="shared" si="22"/>
        <v>Europe</v>
      </c>
      <c r="C438" s="2" t="s">
        <v>6100</v>
      </c>
      <c r="D438" s="2" t="str">
        <f t="shared" si="23"/>
        <v>Ireland</v>
      </c>
      <c r="E438" s="3"/>
      <c r="F438" s="3"/>
      <c r="G438" s="3"/>
      <c r="H438" s="3"/>
      <c r="I438" s="2" t="str">
        <f t="shared" si="24"/>
        <v>DJI</v>
      </c>
    </row>
    <row r="439" spans="1:9" ht="12.75" customHeight="1">
      <c r="A439" s="2" t="s">
        <v>7054</v>
      </c>
      <c r="B439" s="121" t="str">
        <f t="shared" si="22"/>
        <v>Europe</v>
      </c>
      <c r="C439" s="2" t="s">
        <v>5572</v>
      </c>
      <c r="D439" s="2" t="str">
        <f t="shared" si="23"/>
        <v>Iceland</v>
      </c>
      <c r="E439" s="3"/>
      <c r="F439" s="3"/>
      <c r="G439" s="3"/>
      <c r="H439" s="3"/>
      <c r="I439" s="2" t="str">
        <f t="shared" si="24"/>
        <v>DJI</v>
      </c>
    </row>
    <row r="440" spans="1:9" ht="12.75" customHeight="1">
      <c r="A440" s="2" t="s">
        <v>7054</v>
      </c>
      <c r="B440" s="121" t="str">
        <f t="shared" si="22"/>
        <v>Europe</v>
      </c>
      <c r="C440" s="2" t="s">
        <v>5614</v>
      </c>
      <c r="D440" s="2" t="str">
        <f t="shared" si="23"/>
        <v>Italy</v>
      </c>
      <c r="E440" s="3"/>
      <c r="F440" s="3"/>
      <c r="G440" s="3"/>
      <c r="H440" s="3"/>
      <c r="I440" s="2" t="str">
        <f t="shared" si="24"/>
        <v>DJI</v>
      </c>
    </row>
    <row r="441" spans="1:9" ht="12.75" customHeight="1">
      <c r="A441" s="2" t="s">
        <v>7054</v>
      </c>
      <c r="B441" s="121" t="str">
        <f t="shared" si="22"/>
        <v>Europe</v>
      </c>
      <c r="C441" s="2" t="s">
        <v>7612</v>
      </c>
      <c r="D441" s="2" t="str">
        <f t="shared" si="23"/>
        <v>Lithuania</v>
      </c>
      <c r="E441" s="3"/>
      <c r="F441" s="3"/>
      <c r="G441" s="3"/>
      <c r="H441" s="3"/>
      <c r="I441" s="2" t="str">
        <f t="shared" si="24"/>
        <v>DJI</v>
      </c>
    </row>
    <row r="442" spans="1:9" ht="12.75" customHeight="1">
      <c r="A442" s="2" t="s">
        <v>7054</v>
      </c>
      <c r="B442" s="121" t="str">
        <f t="shared" si="22"/>
        <v>Europe</v>
      </c>
      <c r="C442" s="2" t="s">
        <v>7581</v>
      </c>
      <c r="D442" s="2" t="str">
        <f t="shared" si="23"/>
        <v>Luxembourg</v>
      </c>
      <c r="E442" s="3"/>
      <c r="F442" s="3"/>
      <c r="G442" s="3"/>
      <c r="H442" s="3"/>
      <c r="I442" s="2" t="str">
        <f t="shared" si="24"/>
        <v>DJI</v>
      </c>
    </row>
    <row r="443" spans="1:9" ht="12.75" customHeight="1">
      <c r="A443" s="2" t="s">
        <v>7054</v>
      </c>
      <c r="B443" s="121" t="str">
        <f t="shared" si="22"/>
        <v>Europe</v>
      </c>
      <c r="C443" s="2" t="s">
        <v>5760</v>
      </c>
      <c r="D443" s="2" t="str">
        <f t="shared" si="23"/>
        <v>Latvia</v>
      </c>
      <c r="E443" s="3"/>
      <c r="F443" s="3"/>
      <c r="G443" s="3"/>
      <c r="H443" s="3"/>
      <c r="I443" s="2" t="str">
        <f t="shared" si="24"/>
        <v>DJI</v>
      </c>
    </row>
    <row r="444" spans="1:9" ht="12.75" customHeight="1">
      <c r="A444" s="2" t="s">
        <v>7054</v>
      </c>
      <c r="B444" s="121" t="str">
        <f t="shared" si="22"/>
        <v>Europe</v>
      </c>
      <c r="C444" s="2" t="s">
        <v>7613</v>
      </c>
      <c r="D444" s="2" t="str">
        <f t="shared" si="23"/>
        <v>Macedonia</v>
      </c>
      <c r="E444" s="3"/>
      <c r="F444" s="3"/>
      <c r="G444" s="3"/>
      <c r="H444" s="3"/>
      <c r="I444" s="2" t="str">
        <f t="shared" si="24"/>
        <v>DJI</v>
      </c>
    </row>
    <row r="445" spans="1:9" ht="12.75" customHeight="1">
      <c r="A445" s="2" t="s">
        <v>7054</v>
      </c>
      <c r="B445" s="121" t="str">
        <f t="shared" si="22"/>
        <v>Europe</v>
      </c>
      <c r="C445" s="2" t="s">
        <v>7604</v>
      </c>
      <c r="D445" s="2" t="str">
        <f t="shared" si="23"/>
        <v>Malta</v>
      </c>
      <c r="E445" s="3"/>
      <c r="F445" s="3"/>
      <c r="G445" s="3"/>
      <c r="H445" s="3"/>
      <c r="I445" s="2" t="str">
        <f t="shared" si="24"/>
        <v>DJI</v>
      </c>
    </row>
    <row r="446" spans="1:9" ht="12.75" customHeight="1">
      <c r="A446" s="2" t="s">
        <v>7054</v>
      </c>
      <c r="B446" s="121" t="str">
        <f t="shared" si="22"/>
        <v>Europe</v>
      </c>
      <c r="C446" s="2" t="s">
        <v>5921</v>
      </c>
      <c r="D446" s="2" t="str">
        <f t="shared" si="23"/>
        <v>Netherlands</v>
      </c>
      <c r="E446" s="3"/>
      <c r="F446" s="3"/>
      <c r="G446" s="3"/>
      <c r="H446" s="3"/>
      <c r="I446" s="2" t="str">
        <f t="shared" si="24"/>
        <v>DJI</v>
      </c>
    </row>
    <row r="447" spans="1:9" ht="12.75" customHeight="1">
      <c r="A447" s="2" t="s">
        <v>7054</v>
      </c>
      <c r="B447" s="121" t="str">
        <f t="shared" si="22"/>
        <v>Europe</v>
      </c>
      <c r="C447" s="2" t="s">
        <v>5865</v>
      </c>
      <c r="D447" s="2" t="str">
        <f t="shared" si="23"/>
        <v>Norway</v>
      </c>
      <c r="E447" s="3"/>
      <c r="F447" s="3"/>
      <c r="G447" s="3"/>
      <c r="H447" s="3"/>
      <c r="I447" s="2" t="str">
        <f t="shared" si="24"/>
        <v>DJI</v>
      </c>
    </row>
    <row r="448" spans="1:9" ht="12.75" customHeight="1">
      <c r="A448" s="2" t="s">
        <v>7054</v>
      </c>
      <c r="B448" s="121" t="str">
        <f t="shared" si="22"/>
        <v>Europe</v>
      </c>
      <c r="C448" s="2" t="s">
        <v>7585</v>
      </c>
      <c r="D448" s="2" t="str">
        <f t="shared" si="23"/>
        <v>Poland</v>
      </c>
      <c r="E448" s="3"/>
      <c r="F448" s="3"/>
      <c r="G448" s="3"/>
      <c r="H448" s="3"/>
      <c r="I448" s="2" t="str">
        <f t="shared" si="24"/>
        <v>DJI</v>
      </c>
    </row>
    <row r="449" spans="1:9" ht="12.75" customHeight="1">
      <c r="A449" s="2" t="s">
        <v>7054</v>
      </c>
      <c r="B449" s="121" t="str">
        <f t="shared" si="22"/>
        <v>Europe</v>
      </c>
      <c r="C449" s="2" t="s">
        <v>7582</v>
      </c>
      <c r="D449" s="2" t="str">
        <f t="shared" si="23"/>
        <v>Portugal</v>
      </c>
      <c r="E449" s="3"/>
      <c r="F449" s="3"/>
      <c r="G449" s="3"/>
      <c r="H449" s="3"/>
      <c r="I449" s="2" t="str">
        <f t="shared" si="24"/>
        <v>DJI</v>
      </c>
    </row>
    <row r="450" spans="1:9" ht="12.75" customHeight="1">
      <c r="A450" s="2" t="s">
        <v>7054</v>
      </c>
      <c r="B450" s="121" t="str">
        <f t="shared" ref="B450:B513" si="25">VLOOKUP(A450,CountryRegion,2,FALSE)</f>
        <v>Europe</v>
      </c>
      <c r="C450" s="2" t="s">
        <v>7614</v>
      </c>
      <c r="D450" s="2" t="str">
        <f t="shared" ref="D450:D513" si="26">VLOOKUP(C450&amp;"-",CountryRegion,2,FALSE)</f>
        <v>Romania</v>
      </c>
      <c r="E450" s="3"/>
      <c r="F450" s="3"/>
      <c r="G450" s="3"/>
      <c r="H450" s="3"/>
      <c r="I450" s="2" t="str">
        <f t="shared" si="24"/>
        <v>DJI</v>
      </c>
    </row>
    <row r="451" spans="1:9" ht="12.75" customHeight="1">
      <c r="A451" s="2" t="s">
        <v>7054</v>
      </c>
      <c r="B451" s="121" t="str">
        <f t="shared" si="25"/>
        <v>Europe</v>
      </c>
      <c r="C451" s="2" t="s">
        <v>7615</v>
      </c>
      <c r="D451" s="2" t="str">
        <f t="shared" si="26"/>
        <v>Serbia</v>
      </c>
      <c r="E451" s="3"/>
      <c r="F451" s="3"/>
      <c r="G451" s="3"/>
      <c r="H451" s="3"/>
      <c r="I451" s="2" t="str">
        <f t="shared" si="24"/>
        <v>DJI</v>
      </c>
    </row>
    <row r="452" spans="1:9" ht="12.75" customHeight="1">
      <c r="A452" s="2" t="s">
        <v>7054</v>
      </c>
      <c r="B452" s="121" t="str">
        <f t="shared" si="25"/>
        <v>Europe</v>
      </c>
      <c r="C452" s="2" t="s">
        <v>7586</v>
      </c>
      <c r="D452" s="2" t="str">
        <f t="shared" si="26"/>
        <v>Russia</v>
      </c>
      <c r="E452" s="3"/>
      <c r="F452" s="3"/>
      <c r="G452" s="3">
        <v>44628</v>
      </c>
      <c r="H452" s="3">
        <v>44629</v>
      </c>
      <c r="I452" s="2" t="str">
        <f t="shared" si="24"/>
        <v>DJI</v>
      </c>
    </row>
    <row r="453" spans="1:9" ht="12.75" customHeight="1">
      <c r="A453" s="2" t="s">
        <v>7054</v>
      </c>
      <c r="B453" s="121" t="str">
        <f t="shared" si="25"/>
        <v>Europe</v>
      </c>
      <c r="C453" s="2" t="s">
        <v>6227</v>
      </c>
      <c r="D453" s="2" t="str">
        <f t="shared" si="26"/>
        <v>Sweden</v>
      </c>
      <c r="E453" s="3"/>
      <c r="F453" s="3"/>
      <c r="G453" s="3"/>
      <c r="H453" s="3"/>
      <c r="I453" s="2" t="str">
        <f t="shared" si="24"/>
        <v>DJI</v>
      </c>
    </row>
    <row r="454" spans="1:9" ht="12.75" customHeight="1">
      <c r="A454" s="2" t="s">
        <v>7054</v>
      </c>
      <c r="B454" s="121" t="str">
        <f t="shared" si="25"/>
        <v>Europe</v>
      </c>
      <c r="C454" s="2" t="s">
        <v>7605</v>
      </c>
      <c r="D454" s="2" t="str">
        <f t="shared" si="26"/>
        <v>Slovenia</v>
      </c>
      <c r="E454" s="3"/>
      <c r="F454" s="3"/>
      <c r="G454" s="3"/>
      <c r="H454" s="3"/>
      <c r="I454" s="2" t="str">
        <f t="shared" si="24"/>
        <v>DJI</v>
      </c>
    </row>
    <row r="455" spans="1:9" ht="12.75" customHeight="1">
      <c r="A455" s="2" t="s">
        <v>7054</v>
      </c>
      <c r="B455" s="121" t="str">
        <f t="shared" si="25"/>
        <v>Europe</v>
      </c>
      <c r="C455" s="2" t="s">
        <v>7616</v>
      </c>
      <c r="D455" s="2" t="str">
        <f t="shared" si="26"/>
        <v>Slovakia</v>
      </c>
      <c r="E455" s="3"/>
      <c r="F455" s="3"/>
      <c r="G455" s="3"/>
      <c r="H455" s="3"/>
      <c r="I455" s="2" t="str">
        <f t="shared" si="24"/>
        <v>DJI</v>
      </c>
    </row>
    <row r="456" spans="1:9" ht="12.75" customHeight="1">
      <c r="A456" s="2" t="s">
        <v>7054</v>
      </c>
      <c r="B456" s="121" t="str">
        <f t="shared" si="25"/>
        <v>Europe</v>
      </c>
      <c r="C456" s="2" t="s">
        <v>7587</v>
      </c>
      <c r="D456" s="2" t="str">
        <f t="shared" si="26"/>
        <v>Turkey</v>
      </c>
      <c r="E456" s="3"/>
      <c r="F456" s="3"/>
      <c r="G456" s="3"/>
      <c r="H456" s="3"/>
      <c r="I456" s="2" t="str">
        <f t="shared" si="24"/>
        <v>DJI</v>
      </c>
    </row>
    <row r="457" spans="1:9" ht="12.75" customHeight="1">
      <c r="A457" s="2" t="s">
        <v>7054</v>
      </c>
      <c r="B457" s="121" t="str">
        <f t="shared" si="25"/>
        <v>Europe</v>
      </c>
      <c r="C457" s="2" t="s">
        <v>7617</v>
      </c>
      <c r="D457" s="2" t="str">
        <f t="shared" si="26"/>
        <v>Ukraine</v>
      </c>
      <c r="E457" s="3"/>
      <c r="F457" s="3"/>
      <c r="G457" s="3">
        <v>42449</v>
      </c>
      <c r="H457" s="3">
        <v>42450</v>
      </c>
      <c r="I457" s="2" t="str">
        <f t="shared" si="24"/>
        <v>DJI</v>
      </c>
    </row>
    <row r="458" spans="1:9" ht="12.75" customHeight="1">
      <c r="A458" s="2" t="s">
        <v>7099</v>
      </c>
      <c r="B458" s="121" t="str">
        <f t="shared" si="25"/>
        <v>Europe Ex-Frontier</v>
      </c>
      <c r="C458" s="2" t="s">
        <v>7575</v>
      </c>
      <c r="D458" s="2" t="str">
        <f t="shared" si="26"/>
        <v>Austria</v>
      </c>
      <c r="E458" s="3"/>
      <c r="F458" s="3"/>
      <c r="G458" s="3"/>
      <c r="H458" s="3"/>
      <c r="I458" s="2" t="str">
        <f t="shared" si="24"/>
        <v>DJI</v>
      </c>
    </row>
    <row r="459" spans="1:9" ht="12.75" customHeight="1">
      <c r="A459" s="2" t="s">
        <v>7099</v>
      </c>
      <c r="B459" s="121" t="str">
        <f t="shared" si="25"/>
        <v>Europe Ex-Frontier</v>
      </c>
      <c r="C459" s="2" t="s">
        <v>7576</v>
      </c>
      <c r="D459" s="2" t="str">
        <f t="shared" si="26"/>
        <v>Belgium</v>
      </c>
      <c r="E459" s="3"/>
      <c r="F459" s="3"/>
      <c r="G459" s="3"/>
      <c r="H459" s="3"/>
      <c r="I459" s="2" t="str">
        <f t="shared" si="24"/>
        <v>DJI</v>
      </c>
    </row>
    <row r="460" spans="1:9" ht="12.75" customHeight="1">
      <c r="A460" s="2" t="s">
        <v>7099</v>
      </c>
      <c r="B460" s="121" t="str">
        <f t="shared" si="25"/>
        <v>Europe Ex-Frontier</v>
      </c>
      <c r="C460" s="2" t="s">
        <v>6147</v>
      </c>
      <c r="D460" s="2" t="str">
        <f t="shared" si="26"/>
        <v>Switzerland</v>
      </c>
      <c r="E460" s="3"/>
      <c r="F460" s="3"/>
      <c r="G460" s="3"/>
      <c r="H460" s="3"/>
      <c r="I460" s="2" t="str">
        <f t="shared" ref="I460:I523" si="27">IF(ISBLANK(VLOOKUP(A460,CountryRegion,4,FALSE)),"",VLOOKUP(A460,CountryRegion,4,FALSE))</f>
        <v>DJI</v>
      </c>
    </row>
    <row r="461" spans="1:9" ht="12.75" customHeight="1">
      <c r="A461" s="2" t="s">
        <v>7099</v>
      </c>
      <c r="B461" s="121" t="str">
        <f t="shared" si="25"/>
        <v>Europe Ex-Frontier</v>
      </c>
      <c r="C461" s="2" t="s">
        <v>7584</v>
      </c>
      <c r="D461" s="2" t="str">
        <f t="shared" si="26"/>
        <v>Czech Republic</v>
      </c>
      <c r="E461" s="3"/>
      <c r="F461" s="3"/>
      <c r="G461" s="3"/>
      <c r="H461" s="3"/>
      <c r="I461" s="2" t="str">
        <f t="shared" si="27"/>
        <v>DJI</v>
      </c>
    </row>
    <row r="462" spans="1:9" ht="12.75" customHeight="1">
      <c r="A462" s="2" t="s">
        <v>7099</v>
      </c>
      <c r="B462" s="121" t="str">
        <f t="shared" si="25"/>
        <v>Europe Ex-Frontier</v>
      </c>
      <c r="C462" s="2" t="s">
        <v>7579</v>
      </c>
      <c r="D462" s="2" t="str">
        <f t="shared" si="26"/>
        <v>Germany</v>
      </c>
      <c r="E462" s="3"/>
      <c r="F462" s="3"/>
      <c r="G462" s="3"/>
      <c r="H462" s="3"/>
      <c r="I462" s="2" t="str">
        <f t="shared" si="27"/>
        <v>DJI</v>
      </c>
    </row>
    <row r="463" spans="1:9" ht="12.75" customHeight="1">
      <c r="A463" s="2" t="s">
        <v>7099</v>
      </c>
      <c r="B463" s="121" t="str">
        <f t="shared" si="25"/>
        <v>Europe Ex-Frontier</v>
      </c>
      <c r="C463" s="2" t="s">
        <v>7577</v>
      </c>
      <c r="D463" s="2" t="str">
        <f t="shared" si="26"/>
        <v>Denmark</v>
      </c>
      <c r="E463" s="3"/>
      <c r="F463" s="3"/>
      <c r="G463" s="3"/>
      <c r="H463" s="3"/>
      <c r="I463" s="2" t="str">
        <f t="shared" si="27"/>
        <v>DJI</v>
      </c>
    </row>
    <row r="464" spans="1:9" ht="12.75" customHeight="1">
      <c r="A464" s="2" t="s">
        <v>7099</v>
      </c>
      <c r="B464" s="121" t="str">
        <f t="shared" si="25"/>
        <v>Europe Ex-Frontier</v>
      </c>
      <c r="C464" s="2" t="s">
        <v>6415</v>
      </c>
      <c r="D464" s="2" t="str">
        <f t="shared" si="26"/>
        <v>Spain</v>
      </c>
      <c r="E464" s="3"/>
      <c r="F464" s="3"/>
      <c r="G464" s="3"/>
      <c r="H464" s="3"/>
      <c r="I464" s="2" t="str">
        <f t="shared" si="27"/>
        <v>DJI</v>
      </c>
    </row>
    <row r="465" spans="1:9" ht="12.75" customHeight="1">
      <c r="A465" s="2" t="s">
        <v>7099</v>
      </c>
      <c r="B465" s="121" t="str">
        <f t="shared" si="25"/>
        <v>Europe Ex-Frontier</v>
      </c>
      <c r="C465" s="2" t="s">
        <v>5810</v>
      </c>
      <c r="D465" s="2" t="str">
        <f t="shared" si="26"/>
        <v>Finland</v>
      </c>
      <c r="E465" s="3"/>
      <c r="F465" s="3"/>
      <c r="G465" s="3"/>
      <c r="H465" s="3"/>
      <c r="I465" s="2" t="str">
        <f t="shared" si="27"/>
        <v>DJI</v>
      </c>
    </row>
    <row r="466" spans="1:9" ht="12.75" customHeight="1">
      <c r="A466" s="2" t="s">
        <v>7099</v>
      </c>
      <c r="B466" s="121" t="str">
        <f t="shared" si="25"/>
        <v>Europe Ex-Frontier</v>
      </c>
      <c r="C466" s="2" t="s">
        <v>7578</v>
      </c>
      <c r="D466" s="2" t="str">
        <f t="shared" si="26"/>
        <v>France</v>
      </c>
      <c r="E466" s="3"/>
      <c r="F466" s="3"/>
      <c r="G466" s="3"/>
      <c r="H466" s="3"/>
      <c r="I466" s="2" t="str">
        <f t="shared" si="27"/>
        <v>DJI</v>
      </c>
    </row>
    <row r="467" spans="1:9" ht="12.75" customHeight="1">
      <c r="A467" s="2" t="s">
        <v>7099</v>
      </c>
      <c r="B467" s="121" t="str">
        <f t="shared" si="25"/>
        <v>Europe Ex-Frontier</v>
      </c>
      <c r="C467" s="2" t="s">
        <v>7583</v>
      </c>
      <c r="D467" s="2" t="str">
        <f t="shared" si="26"/>
        <v>United Kingdom</v>
      </c>
      <c r="E467" s="3"/>
      <c r="F467" s="3"/>
      <c r="G467" s="3"/>
      <c r="H467" s="3"/>
      <c r="I467" s="2" t="str">
        <f t="shared" si="27"/>
        <v>DJI</v>
      </c>
    </row>
    <row r="468" spans="1:9" ht="12.75" customHeight="1">
      <c r="A468" s="2" t="s">
        <v>7099</v>
      </c>
      <c r="B468" s="121" t="str">
        <f t="shared" si="25"/>
        <v>Europe Ex-Frontier</v>
      </c>
      <c r="C468" s="2" t="s">
        <v>7580</v>
      </c>
      <c r="D468" s="2" t="str">
        <f t="shared" si="26"/>
        <v>Greece</v>
      </c>
      <c r="E468" s="3"/>
      <c r="F468" s="3"/>
      <c r="G468" s="3"/>
      <c r="H468" s="3"/>
      <c r="I468" s="2" t="str">
        <f t="shared" si="27"/>
        <v>DJI</v>
      </c>
    </row>
    <row r="469" spans="1:9" ht="12.75" customHeight="1">
      <c r="A469" s="2" t="s">
        <v>7099</v>
      </c>
      <c r="B469" s="121" t="str">
        <f t="shared" si="25"/>
        <v>Europe Ex-Frontier</v>
      </c>
      <c r="C469" s="2" t="s">
        <v>5567</v>
      </c>
      <c r="D469" s="2" t="str">
        <f t="shared" si="26"/>
        <v>Hungary</v>
      </c>
      <c r="E469" s="3"/>
      <c r="F469" s="3"/>
      <c r="G469" s="3"/>
      <c r="H469" s="3"/>
      <c r="I469" s="2" t="str">
        <f t="shared" si="27"/>
        <v>DJI</v>
      </c>
    </row>
    <row r="470" spans="1:9" ht="12.75" customHeight="1">
      <c r="A470" s="2" t="s">
        <v>7099</v>
      </c>
      <c r="B470" s="121" t="str">
        <f t="shared" si="25"/>
        <v>Europe Ex-Frontier</v>
      </c>
      <c r="C470" s="2" t="s">
        <v>6100</v>
      </c>
      <c r="D470" s="2" t="str">
        <f t="shared" si="26"/>
        <v>Ireland</v>
      </c>
      <c r="E470" s="3"/>
      <c r="F470" s="3"/>
      <c r="G470" s="3"/>
      <c r="H470" s="3"/>
      <c r="I470" s="2" t="str">
        <f t="shared" si="27"/>
        <v>DJI</v>
      </c>
    </row>
    <row r="471" spans="1:9" ht="12.75" customHeight="1">
      <c r="A471" s="2" t="s">
        <v>7099</v>
      </c>
      <c r="B471" s="121" t="str">
        <f t="shared" si="25"/>
        <v>Europe Ex-Frontier</v>
      </c>
      <c r="C471" s="2" t="s">
        <v>5572</v>
      </c>
      <c r="D471" s="2" t="str">
        <f t="shared" si="26"/>
        <v>Iceland</v>
      </c>
      <c r="E471" s="3"/>
      <c r="F471" s="3"/>
      <c r="G471" s="3"/>
      <c r="H471" s="3"/>
      <c r="I471" s="2" t="str">
        <f t="shared" si="27"/>
        <v>DJI</v>
      </c>
    </row>
    <row r="472" spans="1:9" ht="12.75" customHeight="1">
      <c r="A472" s="2" t="s">
        <v>7099</v>
      </c>
      <c r="B472" s="121" t="str">
        <f t="shared" si="25"/>
        <v>Europe Ex-Frontier</v>
      </c>
      <c r="C472" s="2" t="s">
        <v>5614</v>
      </c>
      <c r="D472" s="2" t="str">
        <f t="shared" si="26"/>
        <v>Italy</v>
      </c>
      <c r="E472" s="3"/>
      <c r="F472" s="3"/>
      <c r="G472" s="3"/>
      <c r="H472" s="3"/>
      <c r="I472" s="2" t="str">
        <f t="shared" si="27"/>
        <v>DJI</v>
      </c>
    </row>
    <row r="473" spans="1:9" ht="12.75" customHeight="1">
      <c r="A473" s="2" t="s">
        <v>7099</v>
      </c>
      <c r="B473" s="121" t="str">
        <f t="shared" si="25"/>
        <v>Europe Ex-Frontier</v>
      </c>
      <c r="C473" s="2" t="s">
        <v>7581</v>
      </c>
      <c r="D473" s="2" t="str">
        <f t="shared" si="26"/>
        <v>Luxembourg</v>
      </c>
      <c r="E473" s="3"/>
      <c r="F473" s="3"/>
      <c r="G473" s="3"/>
      <c r="H473" s="3"/>
      <c r="I473" s="2" t="str">
        <f t="shared" si="27"/>
        <v>DJI</v>
      </c>
    </row>
    <row r="474" spans="1:9" ht="12.75" customHeight="1">
      <c r="A474" s="2" t="s">
        <v>7099</v>
      </c>
      <c r="B474" s="121" t="str">
        <f t="shared" si="25"/>
        <v>Europe Ex-Frontier</v>
      </c>
      <c r="C474" s="2" t="s">
        <v>5921</v>
      </c>
      <c r="D474" s="2" t="str">
        <f t="shared" si="26"/>
        <v>Netherlands</v>
      </c>
      <c r="E474" s="3"/>
      <c r="F474" s="3"/>
      <c r="G474" s="3"/>
      <c r="H474" s="3"/>
      <c r="I474" s="2" t="str">
        <f t="shared" si="27"/>
        <v>DJI</v>
      </c>
    </row>
    <row r="475" spans="1:9" ht="12.75" customHeight="1">
      <c r="A475" s="2" t="s">
        <v>7099</v>
      </c>
      <c r="B475" s="121" t="str">
        <f t="shared" si="25"/>
        <v>Europe Ex-Frontier</v>
      </c>
      <c r="C475" s="2" t="s">
        <v>5865</v>
      </c>
      <c r="D475" s="2" t="str">
        <f t="shared" si="26"/>
        <v>Norway</v>
      </c>
      <c r="E475" s="3"/>
      <c r="F475" s="3"/>
      <c r="G475" s="3"/>
      <c r="H475" s="3"/>
      <c r="I475" s="2" t="str">
        <f t="shared" si="27"/>
        <v>DJI</v>
      </c>
    </row>
    <row r="476" spans="1:9" ht="12.75" customHeight="1">
      <c r="A476" s="2" t="s">
        <v>7099</v>
      </c>
      <c r="B476" s="121" t="str">
        <f t="shared" si="25"/>
        <v>Europe Ex-Frontier</v>
      </c>
      <c r="C476" s="2" t="s">
        <v>7585</v>
      </c>
      <c r="D476" s="2" t="str">
        <f t="shared" si="26"/>
        <v>Poland</v>
      </c>
      <c r="E476" s="3"/>
      <c r="F476" s="3"/>
      <c r="G476" s="3"/>
      <c r="H476" s="3"/>
      <c r="I476" s="2" t="str">
        <f t="shared" si="27"/>
        <v>DJI</v>
      </c>
    </row>
    <row r="477" spans="1:9" ht="12.75" customHeight="1">
      <c r="A477" s="2" t="s">
        <v>7099</v>
      </c>
      <c r="B477" s="121" t="str">
        <f t="shared" si="25"/>
        <v>Europe Ex-Frontier</v>
      </c>
      <c r="C477" s="2" t="s">
        <v>7582</v>
      </c>
      <c r="D477" s="2" t="str">
        <f t="shared" si="26"/>
        <v>Portugal</v>
      </c>
      <c r="E477" s="3"/>
      <c r="F477" s="3"/>
      <c r="G477" s="3"/>
      <c r="H477" s="3"/>
      <c r="I477" s="2" t="str">
        <f t="shared" si="27"/>
        <v>DJI</v>
      </c>
    </row>
    <row r="478" spans="1:9" ht="12.75" customHeight="1">
      <c r="A478" s="2" t="s">
        <v>7099</v>
      </c>
      <c r="B478" s="121" t="str">
        <f t="shared" si="25"/>
        <v>Europe Ex-Frontier</v>
      </c>
      <c r="C478" s="2" t="s">
        <v>7586</v>
      </c>
      <c r="D478" s="2" t="str">
        <f t="shared" si="26"/>
        <v>Russia</v>
      </c>
      <c r="E478" s="3"/>
      <c r="F478" s="3"/>
      <c r="G478" s="3">
        <v>44628</v>
      </c>
      <c r="H478" s="3">
        <v>44629</v>
      </c>
      <c r="I478" s="2" t="str">
        <f t="shared" si="27"/>
        <v>DJI</v>
      </c>
    </row>
    <row r="479" spans="1:9" ht="12.75" customHeight="1">
      <c r="A479" s="2" t="s">
        <v>7099</v>
      </c>
      <c r="B479" s="121" t="str">
        <f t="shared" si="25"/>
        <v>Europe Ex-Frontier</v>
      </c>
      <c r="C479" s="2" t="s">
        <v>6227</v>
      </c>
      <c r="D479" s="2" t="str">
        <f t="shared" si="26"/>
        <v>Sweden</v>
      </c>
      <c r="E479" s="3"/>
      <c r="F479" s="3"/>
      <c r="G479" s="3"/>
      <c r="H479" s="3"/>
      <c r="I479" s="2" t="str">
        <f t="shared" si="27"/>
        <v>DJI</v>
      </c>
    </row>
    <row r="480" spans="1:9" ht="12.75" customHeight="1">
      <c r="A480" s="2" t="s">
        <v>7099</v>
      </c>
      <c r="B480" s="121" t="str">
        <f t="shared" si="25"/>
        <v>Europe Ex-Frontier</v>
      </c>
      <c r="C480" s="2" t="s">
        <v>7587</v>
      </c>
      <c r="D480" s="2" t="str">
        <f t="shared" si="26"/>
        <v>Turkey</v>
      </c>
      <c r="E480" s="3"/>
      <c r="F480" s="3"/>
      <c r="G480" s="3"/>
      <c r="H480" s="3"/>
      <c r="I480" s="2" t="str">
        <f t="shared" si="27"/>
        <v>DJI</v>
      </c>
    </row>
    <row r="481" spans="1:9" ht="12.75" customHeight="1">
      <c r="A481" s="2" t="s">
        <v>7032</v>
      </c>
      <c r="B481" s="121" t="str">
        <f t="shared" si="25"/>
        <v>EMEA</v>
      </c>
      <c r="C481" s="2" t="s">
        <v>7599</v>
      </c>
      <c r="D481" s="2" t="str">
        <f t="shared" si="26"/>
        <v>United Arab Emirates</v>
      </c>
      <c r="E481" s="3"/>
      <c r="F481" s="3"/>
      <c r="G481" s="3"/>
      <c r="H481" s="3"/>
      <c r="I481" s="2" t="str">
        <f t="shared" si="27"/>
        <v>DJI</v>
      </c>
    </row>
    <row r="482" spans="1:9" ht="12.75" customHeight="1">
      <c r="A482" s="2" t="s">
        <v>7032</v>
      </c>
      <c r="B482" s="121" t="str">
        <f t="shared" si="25"/>
        <v>EMEA</v>
      </c>
      <c r="C482" s="2" t="s">
        <v>7575</v>
      </c>
      <c r="D482" s="2" t="str">
        <f t="shared" si="26"/>
        <v>Austria</v>
      </c>
      <c r="E482" s="3"/>
      <c r="F482" s="3"/>
      <c r="G482" s="3"/>
      <c r="H482" s="3"/>
      <c r="I482" s="2" t="str">
        <f t="shared" si="27"/>
        <v>DJI</v>
      </c>
    </row>
    <row r="483" spans="1:9" ht="12.75" customHeight="1">
      <c r="A483" s="2" t="s">
        <v>7032</v>
      </c>
      <c r="B483" s="121" t="str">
        <f t="shared" si="25"/>
        <v>EMEA</v>
      </c>
      <c r="C483" s="2" t="s">
        <v>7609</v>
      </c>
      <c r="D483" s="2" t="str">
        <f t="shared" si="26"/>
        <v>Bosnia-Herzegovina</v>
      </c>
      <c r="E483" s="3"/>
      <c r="F483" s="3"/>
      <c r="G483" s="3"/>
      <c r="H483" s="3"/>
      <c r="I483" s="2" t="str">
        <f t="shared" si="27"/>
        <v>DJI</v>
      </c>
    </row>
    <row r="484" spans="1:9" ht="12.75" customHeight="1">
      <c r="A484" s="2" t="s">
        <v>7032</v>
      </c>
      <c r="B484" s="121" t="str">
        <f t="shared" si="25"/>
        <v>EMEA</v>
      </c>
      <c r="C484" s="2" t="s">
        <v>7576</v>
      </c>
      <c r="D484" s="2" t="str">
        <f t="shared" si="26"/>
        <v>Belgium</v>
      </c>
      <c r="E484" s="3"/>
      <c r="F484" s="3"/>
      <c r="G484" s="3"/>
      <c r="H484" s="3"/>
      <c r="I484" s="2" t="str">
        <f t="shared" si="27"/>
        <v>DJI</v>
      </c>
    </row>
    <row r="485" spans="1:9" ht="12.75" customHeight="1">
      <c r="A485" s="2" t="s">
        <v>7032</v>
      </c>
      <c r="B485" s="121" t="str">
        <f t="shared" si="25"/>
        <v>EMEA</v>
      </c>
      <c r="C485" s="2" t="s">
        <v>7610</v>
      </c>
      <c r="D485" s="2" t="str">
        <f t="shared" si="26"/>
        <v>Bulgaria</v>
      </c>
      <c r="E485" s="3"/>
      <c r="F485" s="3"/>
      <c r="G485" s="3"/>
      <c r="H485" s="3"/>
      <c r="I485" s="2" t="str">
        <f t="shared" si="27"/>
        <v>DJI</v>
      </c>
    </row>
    <row r="486" spans="1:9" ht="12.75" customHeight="1">
      <c r="A486" s="2" t="s">
        <v>7032</v>
      </c>
      <c r="B486" s="121" t="str">
        <f t="shared" si="25"/>
        <v>EMEA</v>
      </c>
      <c r="C486" s="2" t="s">
        <v>7606</v>
      </c>
      <c r="D486" s="2" t="str">
        <f t="shared" si="26"/>
        <v>Bahrain</v>
      </c>
      <c r="E486" s="3"/>
      <c r="F486" s="3"/>
      <c r="G486" s="3"/>
      <c r="H486" s="3"/>
      <c r="I486" s="2" t="str">
        <f t="shared" si="27"/>
        <v>DJI</v>
      </c>
    </row>
    <row r="487" spans="1:9" ht="12.75" customHeight="1">
      <c r="A487" s="2" t="s">
        <v>7032</v>
      </c>
      <c r="B487" s="121" t="str">
        <f t="shared" si="25"/>
        <v>EMEA</v>
      </c>
      <c r="C487" s="2" t="s">
        <v>6147</v>
      </c>
      <c r="D487" s="2" t="str">
        <f t="shared" si="26"/>
        <v>Switzerland</v>
      </c>
      <c r="E487" s="3"/>
      <c r="F487" s="3"/>
      <c r="G487" s="3"/>
      <c r="H487" s="3"/>
      <c r="I487" s="2" t="str">
        <f t="shared" si="27"/>
        <v>DJI</v>
      </c>
    </row>
    <row r="488" spans="1:9" ht="12.75" customHeight="1">
      <c r="A488" s="2" t="s">
        <v>7032</v>
      </c>
      <c r="B488" s="121" t="str">
        <f t="shared" si="25"/>
        <v>EMEA</v>
      </c>
      <c r="C488" s="2" t="s">
        <v>6215</v>
      </c>
      <c r="D488" s="2" t="str">
        <f t="shared" si="26"/>
        <v>Cyprus</v>
      </c>
      <c r="E488" s="3"/>
      <c r="F488" s="3"/>
      <c r="G488" s="3"/>
      <c r="H488" s="3"/>
      <c r="I488" s="2" t="str">
        <f t="shared" si="27"/>
        <v>DJI</v>
      </c>
    </row>
    <row r="489" spans="1:9" ht="12.75" customHeight="1">
      <c r="A489" s="2" t="s">
        <v>7032</v>
      </c>
      <c r="B489" s="121" t="str">
        <f t="shared" si="25"/>
        <v>EMEA</v>
      </c>
      <c r="C489" s="2" t="s">
        <v>7584</v>
      </c>
      <c r="D489" s="2" t="str">
        <f t="shared" si="26"/>
        <v>Czech Republic</v>
      </c>
      <c r="E489" s="3"/>
      <c r="F489" s="3"/>
      <c r="G489" s="3"/>
      <c r="H489" s="3"/>
      <c r="I489" s="2" t="str">
        <f t="shared" si="27"/>
        <v>DJI</v>
      </c>
    </row>
    <row r="490" spans="1:9" ht="12.75" customHeight="1">
      <c r="A490" s="2" t="s">
        <v>7032</v>
      </c>
      <c r="B490" s="121" t="str">
        <f t="shared" si="25"/>
        <v>EMEA</v>
      </c>
      <c r="C490" s="2" t="s">
        <v>7579</v>
      </c>
      <c r="D490" s="2" t="str">
        <f t="shared" si="26"/>
        <v>Germany</v>
      </c>
      <c r="E490" s="3"/>
      <c r="F490" s="3"/>
      <c r="G490" s="3"/>
      <c r="H490" s="3"/>
      <c r="I490" s="2" t="str">
        <f t="shared" si="27"/>
        <v>DJI</v>
      </c>
    </row>
    <row r="491" spans="1:9" ht="12.75" customHeight="1">
      <c r="A491" s="2" t="s">
        <v>7032</v>
      </c>
      <c r="B491" s="121" t="str">
        <f t="shared" si="25"/>
        <v>EMEA</v>
      </c>
      <c r="C491" s="2" t="s">
        <v>7577</v>
      </c>
      <c r="D491" s="2" t="str">
        <f t="shared" si="26"/>
        <v>Denmark</v>
      </c>
      <c r="E491" s="3"/>
      <c r="F491" s="3"/>
      <c r="G491" s="3"/>
      <c r="H491" s="3"/>
      <c r="I491" s="2" t="str">
        <f t="shared" si="27"/>
        <v>DJI</v>
      </c>
    </row>
    <row r="492" spans="1:9" ht="12.75" customHeight="1">
      <c r="A492" s="2" t="s">
        <v>7032</v>
      </c>
      <c r="B492" s="121" t="str">
        <f t="shared" si="25"/>
        <v>EMEA</v>
      </c>
      <c r="C492" s="2" t="s">
        <v>7611</v>
      </c>
      <c r="D492" s="2" t="str">
        <f t="shared" si="26"/>
        <v>Estonia</v>
      </c>
      <c r="E492" s="3"/>
      <c r="F492" s="3"/>
      <c r="G492" s="3"/>
      <c r="H492" s="3"/>
      <c r="I492" s="2" t="str">
        <f t="shared" si="27"/>
        <v>DJI</v>
      </c>
    </row>
    <row r="493" spans="1:9" ht="12.75" customHeight="1">
      <c r="A493" s="2" t="s">
        <v>7032</v>
      </c>
      <c r="B493" s="121" t="str">
        <f t="shared" si="25"/>
        <v>EMEA</v>
      </c>
      <c r="C493" s="2" t="s">
        <v>7600</v>
      </c>
      <c r="D493" s="2" t="str">
        <f t="shared" si="26"/>
        <v>Egypt</v>
      </c>
      <c r="E493" s="3"/>
      <c r="F493" s="3"/>
      <c r="G493" s="3"/>
      <c r="H493" s="3"/>
      <c r="I493" s="2" t="str">
        <f t="shared" si="27"/>
        <v>DJI</v>
      </c>
    </row>
    <row r="494" spans="1:9" ht="12.75" customHeight="1">
      <c r="A494" s="2" t="s">
        <v>7032</v>
      </c>
      <c r="B494" s="121" t="str">
        <f t="shared" si="25"/>
        <v>EMEA</v>
      </c>
      <c r="C494" s="2" t="s">
        <v>6415</v>
      </c>
      <c r="D494" s="2" t="str">
        <f t="shared" si="26"/>
        <v>Spain</v>
      </c>
      <c r="E494" s="3"/>
      <c r="F494" s="3"/>
      <c r="G494" s="3"/>
      <c r="H494" s="3"/>
      <c r="I494" s="2" t="str">
        <f t="shared" si="27"/>
        <v>DJI</v>
      </c>
    </row>
    <row r="495" spans="1:9" ht="12.75" customHeight="1">
      <c r="A495" s="2" t="s">
        <v>7032</v>
      </c>
      <c r="B495" s="121" t="str">
        <f t="shared" si="25"/>
        <v>EMEA</v>
      </c>
      <c r="C495" s="2" t="s">
        <v>5810</v>
      </c>
      <c r="D495" s="2" t="str">
        <f t="shared" si="26"/>
        <v>Finland</v>
      </c>
      <c r="E495" s="3"/>
      <c r="F495" s="3"/>
      <c r="G495" s="3"/>
      <c r="H495" s="3"/>
      <c r="I495" s="2" t="str">
        <f t="shared" si="27"/>
        <v>DJI</v>
      </c>
    </row>
    <row r="496" spans="1:9" ht="12.75" customHeight="1">
      <c r="A496" s="2" t="s">
        <v>7032</v>
      </c>
      <c r="B496" s="121" t="str">
        <f t="shared" si="25"/>
        <v>EMEA</v>
      </c>
      <c r="C496" s="2" t="s">
        <v>7578</v>
      </c>
      <c r="D496" s="2" t="str">
        <f t="shared" si="26"/>
        <v>France</v>
      </c>
      <c r="E496" s="3"/>
      <c r="F496" s="3"/>
      <c r="G496" s="3"/>
      <c r="H496" s="3"/>
      <c r="I496" s="2" t="str">
        <f t="shared" si="27"/>
        <v>DJI</v>
      </c>
    </row>
    <row r="497" spans="1:9" ht="12.75" customHeight="1">
      <c r="A497" s="2" t="s">
        <v>7032</v>
      </c>
      <c r="B497" s="121" t="str">
        <f t="shared" si="25"/>
        <v>EMEA</v>
      </c>
      <c r="C497" s="2" t="s">
        <v>7583</v>
      </c>
      <c r="D497" s="2" t="str">
        <f t="shared" si="26"/>
        <v>United Kingdom</v>
      </c>
      <c r="E497" s="3"/>
      <c r="F497" s="3"/>
      <c r="G497" s="3"/>
      <c r="H497" s="3"/>
      <c r="I497" s="2" t="str">
        <f t="shared" si="27"/>
        <v>DJI</v>
      </c>
    </row>
    <row r="498" spans="1:9" ht="12.75" customHeight="1">
      <c r="A498" s="2" t="s">
        <v>7032</v>
      </c>
      <c r="B498" s="121" t="str">
        <f t="shared" si="25"/>
        <v>EMEA</v>
      </c>
      <c r="C498" s="2" t="s">
        <v>7580</v>
      </c>
      <c r="D498" s="2" t="str">
        <f t="shared" si="26"/>
        <v>Greece</v>
      </c>
      <c r="E498" s="3"/>
      <c r="F498" s="3"/>
      <c r="G498" s="3"/>
      <c r="H498" s="3"/>
      <c r="I498" s="2" t="str">
        <f t="shared" si="27"/>
        <v>DJI</v>
      </c>
    </row>
    <row r="499" spans="1:9" ht="12.75" customHeight="1">
      <c r="A499" s="2" t="s">
        <v>7032</v>
      </c>
      <c r="B499" s="121" t="str">
        <f t="shared" si="25"/>
        <v>EMEA</v>
      </c>
      <c r="C499" s="2" t="s">
        <v>6137</v>
      </c>
      <c r="D499" s="2" t="str">
        <f t="shared" si="26"/>
        <v>Croatia</v>
      </c>
      <c r="E499" s="3"/>
      <c r="F499" s="3"/>
      <c r="G499" s="3"/>
      <c r="H499" s="3"/>
      <c r="I499" s="2" t="str">
        <f t="shared" si="27"/>
        <v>DJI</v>
      </c>
    </row>
    <row r="500" spans="1:9" ht="12.75" customHeight="1">
      <c r="A500" s="2" t="s">
        <v>7032</v>
      </c>
      <c r="B500" s="121" t="str">
        <f t="shared" si="25"/>
        <v>EMEA</v>
      </c>
      <c r="C500" s="2" t="s">
        <v>5567</v>
      </c>
      <c r="D500" s="2" t="str">
        <f t="shared" si="26"/>
        <v>Hungary</v>
      </c>
      <c r="E500" s="3"/>
      <c r="F500" s="3"/>
      <c r="G500" s="3"/>
      <c r="H500" s="3"/>
      <c r="I500" s="2" t="str">
        <f t="shared" si="27"/>
        <v>DJI</v>
      </c>
    </row>
    <row r="501" spans="1:9" ht="12.75" customHeight="1">
      <c r="A501" s="2" t="s">
        <v>7032</v>
      </c>
      <c r="B501" s="121" t="str">
        <f t="shared" si="25"/>
        <v>EMEA</v>
      </c>
      <c r="C501" s="2" t="s">
        <v>6100</v>
      </c>
      <c r="D501" s="2" t="str">
        <f t="shared" si="26"/>
        <v>Ireland</v>
      </c>
      <c r="E501" s="3"/>
      <c r="F501" s="3"/>
      <c r="G501" s="3"/>
      <c r="H501" s="3"/>
      <c r="I501" s="2" t="str">
        <f t="shared" si="27"/>
        <v>DJI</v>
      </c>
    </row>
    <row r="502" spans="1:9" ht="12.75" customHeight="1">
      <c r="A502" s="2" t="s">
        <v>7032</v>
      </c>
      <c r="B502" s="121" t="str">
        <f t="shared" si="25"/>
        <v>EMEA</v>
      </c>
      <c r="C502" s="2" t="s">
        <v>7598</v>
      </c>
      <c r="D502" s="2" t="str">
        <f t="shared" si="26"/>
        <v>Israel</v>
      </c>
      <c r="E502" s="3"/>
      <c r="F502" s="3"/>
      <c r="G502" s="3"/>
      <c r="H502" s="3"/>
      <c r="I502" s="2" t="str">
        <f t="shared" si="27"/>
        <v>DJI</v>
      </c>
    </row>
    <row r="503" spans="1:9" ht="12.75" customHeight="1">
      <c r="A503" s="2" t="s">
        <v>7032</v>
      </c>
      <c r="B503" s="121" t="str">
        <f t="shared" si="25"/>
        <v>EMEA</v>
      </c>
      <c r="C503" s="2" t="s">
        <v>5572</v>
      </c>
      <c r="D503" s="2" t="str">
        <f t="shared" si="26"/>
        <v>Iceland</v>
      </c>
      <c r="E503" s="3"/>
      <c r="F503" s="3"/>
      <c r="G503" s="3"/>
      <c r="H503" s="3"/>
      <c r="I503" s="2" t="str">
        <f t="shared" si="27"/>
        <v>DJI</v>
      </c>
    </row>
    <row r="504" spans="1:9" ht="12.75" customHeight="1">
      <c r="A504" s="2" t="s">
        <v>7032</v>
      </c>
      <c r="B504" s="121" t="str">
        <f t="shared" si="25"/>
        <v>EMEA</v>
      </c>
      <c r="C504" s="2" t="s">
        <v>5614</v>
      </c>
      <c r="D504" s="2" t="str">
        <f t="shared" si="26"/>
        <v>Italy</v>
      </c>
      <c r="E504" s="3"/>
      <c r="F504" s="3"/>
      <c r="G504" s="3"/>
      <c r="H504" s="3"/>
      <c r="I504" s="2" t="str">
        <f t="shared" si="27"/>
        <v>DJI</v>
      </c>
    </row>
    <row r="505" spans="1:9" ht="12.75" customHeight="1">
      <c r="A505" s="2" t="s">
        <v>7032</v>
      </c>
      <c r="B505" s="121" t="str">
        <f t="shared" si="25"/>
        <v>EMEA</v>
      </c>
      <c r="C505" s="2" t="s">
        <v>7607</v>
      </c>
      <c r="D505" s="2" t="str">
        <f t="shared" si="26"/>
        <v>Jordan</v>
      </c>
      <c r="E505" s="3"/>
      <c r="F505" s="3"/>
      <c r="G505" s="3"/>
      <c r="H505" s="3"/>
      <c r="I505" s="2" t="str">
        <f t="shared" si="27"/>
        <v>DJI</v>
      </c>
    </row>
    <row r="506" spans="1:9" ht="12.75" customHeight="1">
      <c r="A506" s="2" t="s">
        <v>7032</v>
      </c>
      <c r="B506" s="121" t="str">
        <f t="shared" si="25"/>
        <v>EMEA</v>
      </c>
      <c r="C506" s="2" t="s">
        <v>5987</v>
      </c>
      <c r="D506" s="2" t="str">
        <f t="shared" si="26"/>
        <v>Kenya</v>
      </c>
      <c r="E506" s="3"/>
      <c r="F506" s="3"/>
      <c r="G506" s="3"/>
      <c r="H506" s="3"/>
      <c r="I506" s="2" t="str">
        <f t="shared" si="27"/>
        <v>DJI</v>
      </c>
    </row>
    <row r="507" spans="1:9" ht="12.75" customHeight="1">
      <c r="A507" s="2" t="s">
        <v>7032</v>
      </c>
      <c r="B507" s="121" t="str">
        <f t="shared" si="25"/>
        <v>EMEA</v>
      </c>
      <c r="C507" s="2" t="s">
        <v>6023</v>
      </c>
      <c r="D507" s="2" t="str">
        <f t="shared" si="26"/>
        <v>Kuwait</v>
      </c>
      <c r="E507" s="3"/>
      <c r="F507" s="3"/>
      <c r="G507" s="3"/>
      <c r="H507" s="3"/>
      <c r="I507" s="2" t="str">
        <f t="shared" si="27"/>
        <v>DJI</v>
      </c>
    </row>
    <row r="508" spans="1:9" ht="12.75" customHeight="1">
      <c r="A508" s="2" t="s">
        <v>7032</v>
      </c>
      <c r="B508" s="121" t="str">
        <f t="shared" si="25"/>
        <v>EMEA</v>
      </c>
      <c r="C508" s="2" t="s">
        <v>5664</v>
      </c>
      <c r="D508" s="2" t="str">
        <f t="shared" si="26"/>
        <v>Lebanon</v>
      </c>
      <c r="E508" s="3"/>
      <c r="F508" s="3"/>
      <c r="G508" s="3">
        <v>44365</v>
      </c>
      <c r="H508" s="3">
        <v>44368</v>
      </c>
      <c r="I508" s="2" t="str">
        <f t="shared" si="27"/>
        <v>DJI</v>
      </c>
    </row>
    <row r="509" spans="1:9" ht="12.75" customHeight="1">
      <c r="A509" s="2" t="s">
        <v>7032</v>
      </c>
      <c r="B509" s="121" t="str">
        <f t="shared" si="25"/>
        <v>EMEA</v>
      </c>
      <c r="C509" s="2" t="s">
        <v>7612</v>
      </c>
      <c r="D509" s="2" t="str">
        <f t="shared" si="26"/>
        <v>Lithuania</v>
      </c>
      <c r="E509" s="3"/>
      <c r="F509" s="3"/>
      <c r="G509" s="3"/>
      <c r="H509" s="3"/>
      <c r="I509" s="2" t="str">
        <f t="shared" si="27"/>
        <v>DJI</v>
      </c>
    </row>
    <row r="510" spans="1:9" ht="12.75" customHeight="1">
      <c r="A510" s="2" t="s">
        <v>7032</v>
      </c>
      <c r="B510" s="121" t="str">
        <f t="shared" si="25"/>
        <v>EMEA</v>
      </c>
      <c r="C510" s="2" t="s">
        <v>7581</v>
      </c>
      <c r="D510" s="2" t="str">
        <f t="shared" si="26"/>
        <v>Luxembourg</v>
      </c>
      <c r="E510" s="3"/>
      <c r="F510" s="3"/>
      <c r="G510" s="3"/>
      <c r="H510" s="3"/>
      <c r="I510" s="2" t="str">
        <f t="shared" si="27"/>
        <v>DJI</v>
      </c>
    </row>
    <row r="511" spans="1:9" ht="12.75" customHeight="1">
      <c r="A511" s="2" t="s">
        <v>7032</v>
      </c>
      <c r="B511" s="121" t="str">
        <f t="shared" si="25"/>
        <v>EMEA</v>
      </c>
      <c r="C511" s="2" t="s">
        <v>5760</v>
      </c>
      <c r="D511" s="2" t="str">
        <f t="shared" si="26"/>
        <v>Latvia</v>
      </c>
      <c r="E511" s="3"/>
      <c r="F511" s="3"/>
      <c r="G511" s="3"/>
      <c r="H511" s="3"/>
      <c r="I511" s="2" t="str">
        <f t="shared" si="27"/>
        <v>DJI</v>
      </c>
    </row>
    <row r="512" spans="1:9" ht="12.75" customHeight="1">
      <c r="A512" s="2" t="s">
        <v>7032</v>
      </c>
      <c r="B512" s="121" t="str">
        <f t="shared" si="25"/>
        <v>EMEA</v>
      </c>
      <c r="C512" s="2" t="s">
        <v>5947</v>
      </c>
      <c r="D512" s="2" t="str">
        <f t="shared" si="26"/>
        <v>Morocco</v>
      </c>
      <c r="E512" s="3"/>
      <c r="F512" s="3"/>
      <c r="G512" s="3"/>
      <c r="H512" s="3"/>
      <c r="I512" s="2" t="str">
        <f t="shared" si="27"/>
        <v>DJI</v>
      </c>
    </row>
    <row r="513" spans="1:9" ht="12.75" customHeight="1">
      <c r="A513" s="2" t="s">
        <v>7032</v>
      </c>
      <c r="B513" s="121" t="str">
        <f t="shared" si="25"/>
        <v>EMEA</v>
      </c>
      <c r="C513" s="2" t="s">
        <v>7613</v>
      </c>
      <c r="D513" s="2" t="str">
        <f t="shared" si="26"/>
        <v>Macedonia</v>
      </c>
      <c r="E513" s="3"/>
      <c r="F513" s="3"/>
      <c r="G513" s="3"/>
      <c r="H513" s="3"/>
      <c r="I513" s="2" t="str">
        <f t="shared" si="27"/>
        <v>DJI</v>
      </c>
    </row>
    <row r="514" spans="1:9" ht="12.75" customHeight="1">
      <c r="A514" s="2" t="s">
        <v>7032</v>
      </c>
      <c r="B514" s="121" t="str">
        <f t="shared" ref="B514:B577" si="28">VLOOKUP(A514,CountryRegion,2,FALSE)</f>
        <v>EMEA</v>
      </c>
      <c r="C514" s="2" t="s">
        <v>7604</v>
      </c>
      <c r="D514" s="2" t="str">
        <f t="shared" ref="D514:D577" si="29">VLOOKUP(C514&amp;"-",CountryRegion,2,FALSE)</f>
        <v>Malta</v>
      </c>
      <c r="E514" s="3"/>
      <c r="F514" s="3"/>
      <c r="G514" s="3"/>
      <c r="H514" s="3"/>
      <c r="I514" s="2" t="str">
        <f t="shared" si="27"/>
        <v>DJI</v>
      </c>
    </row>
    <row r="515" spans="1:9" ht="12.75" customHeight="1">
      <c r="A515" s="2" t="s">
        <v>7032</v>
      </c>
      <c r="B515" s="121" t="str">
        <f t="shared" si="28"/>
        <v>EMEA</v>
      </c>
      <c r="C515" s="2" t="s">
        <v>7618</v>
      </c>
      <c r="D515" s="2" t="str">
        <f t="shared" si="29"/>
        <v>Mauritius</v>
      </c>
      <c r="E515" s="3"/>
      <c r="F515" s="3"/>
      <c r="G515" s="3"/>
      <c r="H515" s="3"/>
      <c r="I515" s="2" t="str">
        <f t="shared" si="27"/>
        <v>DJI</v>
      </c>
    </row>
    <row r="516" spans="1:9" ht="12.75" customHeight="1">
      <c r="A516" s="2" t="s">
        <v>7032</v>
      </c>
      <c r="B516" s="121" t="str">
        <f t="shared" si="28"/>
        <v>EMEA</v>
      </c>
      <c r="C516" s="2" t="s">
        <v>5918</v>
      </c>
      <c r="D516" s="2" t="str">
        <f t="shared" si="29"/>
        <v>Nigeria</v>
      </c>
      <c r="E516" s="3"/>
      <c r="F516" s="3"/>
      <c r="G516" s="3"/>
      <c r="H516" s="3"/>
      <c r="I516" s="2" t="str">
        <f t="shared" si="27"/>
        <v>DJI</v>
      </c>
    </row>
    <row r="517" spans="1:9" ht="12.75" customHeight="1">
      <c r="A517" s="2" t="s">
        <v>7032</v>
      </c>
      <c r="B517" s="121" t="str">
        <f t="shared" si="28"/>
        <v>EMEA</v>
      </c>
      <c r="C517" s="2" t="s">
        <v>5921</v>
      </c>
      <c r="D517" s="2" t="str">
        <f t="shared" si="29"/>
        <v>Netherlands</v>
      </c>
      <c r="E517" s="3"/>
      <c r="F517" s="3"/>
      <c r="G517" s="3"/>
      <c r="H517" s="3"/>
      <c r="I517" s="2" t="str">
        <f t="shared" si="27"/>
        <v>DJI</v>
      </c>
    </row>
    <row r="518" spans="1:9" ht="12.75" customHeight="1">
      <c r="A518" s="2" t="s">
        <v>7032</v>
      </c>
      <c r="B518" s="121" t="str">
        <f t="shared" si="28"/>
        <v>EMEA</v>
      </c>
      <c r="C518" s="2" t="s">
        <v>5865</v>
      </c>
      <c r="D518" s="2" t="str">
        <f t="shared" si="29"/>
        <v>Norway</v>
      </c>
      <c r="E518" s="3"/>
      <c r="F518" s="3"/>
      <c r="G518" s="3"/>
      <c r="H518" s="3"/>
      <c r="I518" s="2" t="str">
        <f t="shared" si="27"/>
        <v>DJI</v>
      </c>
    </row>
    <row r="519" spans="1:9" ht="12.75" customHeight="1">
      <c r="A519" s="2" t="s">
        <v>7032</v>
      </c>
      <c r="B519" s="121" t="str">
        <f t="shared" si="28"/>
        <v>EMEA</v>
      </c>
      <c r="C519" s="2" t="s">
        <v>6159</v>
      </c>
      <c r="D519" s="2" t="str">
        <f t="shared" si="29"/>
        <v>Oman</v>
      </c>
      <c r="E519" s="3"/>
      <c r="F519" s="3"/>
      <c r="G519" s="3"/>
      <c r="H519" s="3"/>
      <c r="I519" s="2" t="str">
        <f t="shared" si="27"/>
        <v>DJI</v>
      </c>
    </row>
    <row r="520" spans="1:9" ht="12.75" customHeight="1">
      <c r="A520" s="2" t="s">
        <v>7032</v>
      </c>
      <c r="B520" s="121" t="str">
        <f t="shared" si="28"/>
        <v>EMEA</v>
      </c>
      <c r="C520" s="2" t="s">
        <v>7585</v>
      </c>
      <c r="D520" s="2" t="str">
        <f t="shared" si="29"/>
        <v>Poland</v>
      </c>
      <c r="E520" s="3"/>
      <c r="F520" s="3"/>
      <c r="G520" s="3"/>
      <c r="H520" s="3"/>
      <c r="I520" s="2" t="str">
        <f t="shared" si="27"/>
        <v>DJI</v>
      </c>
    </row>
    <row r="521" spans="1:9" ht="12.75" customHeight="1">
      <c r="A521" s="2" t="s">
        <v>7032</v>
      </c>
      <c r="B521" s="121" t="str">
        <f t="shared" si="28"/>
        <v>EMEA</v>
      </c>
      <c r="C521" s="2" t="s">
        <v>7608</v>
      </c>
      <c r="D521" s="2" t="str">
        <f t="shared" si="29"/>
        <v>Palestine</v>
      </c>
      <c r="E521" s="3"/>
      <c r="F521" s="3"/>
      <c r="G521" s="3"/>
      <c r="H521" s="3"/>
      <c r="I521" s="2" t="str">
        <f t="shared" si="27"/>
        <v>DJI</v>
      </c>
    </row>
    <row r="522" spans="1:9" ht="12.75" customHeight="1">
      <c r="A522" s="2" t="s">
        <v>7032</v>
      </c>
      <c r="B522" s="121" t="str">
        <f t="shared" si="28"/>
        <v>EMEA</v>
      </c>
      <c r="C522" s="2" t="s">
        <v>7582</v>
      </c>
      <c r="D522" s="2" t="str">
        <f t="shared" si="29"/>
        <v>Portugal</v>
      </c>
      <c r="E522" s="3"/>
      <c r="F522" s="3"/>
      <c r="G522" s="3"/>
      <c r="H522" s="3"/>
      <c r="I522" s="2" t="str">
        <f t="shared" si="27"/>
        <v>DJI</v>
      </c>
    </row>
    <row r="523" spans="1:9" ht="12.75" customHeight="1">
      <c r="A523" s="2" t="s">
        <v>7032</v>
      </c>
      <c r="B523" s="121" t="str">
        <f t="shared" si="28"/>
        <v>EMEA</v>
      </c>
      <c r="C523" s="2" t="s">
        <v>7602</v>
      </c>
      <c r="D523" s="2" t="str">
        <f t="shared" si="29"/>
        <v>Qatar</v>
      </c>
      <c r="E523" s="3"/>
      <c r="F523" s="3"/>
      <c r="G523" s="3"/>
      <c r="H523" s="3"/>
      <c r="I523" s="2" t="str">
        <f t="shared" si="27"/>
        <v>DJI</v>
      </c>
    </row>
    <row r="524" spans="1:9" ht="12.75" customHeight="1">
      <c r="A524" s="2" t="s">
        <v>7032</v>
      </c>
      <c r="B524" s="121" t="str">
        <f t="shared" si="28"/>
        <v>EMEA</v>
      </c>
      <c r="C524" s="2" t="s">
        <v>7614</v>
      </c>
      <c r="D524" s="2" t="str">
        <f t="shared" si="29"/>
        <v>Romania</v>
      </c>
      <c r="E524" s="3"/>
      <c r="F524" s="3"/>
      <c r="G524" s="3"/>
      <c r="H524" s="3"/>
      <c r="I524" s="2" t="str">
        <f t="shared" ref="I524:I587" si="30">IF(ISBLANK(VLOOKUP(A524,CountryRegion,4,FALSE)),"",VLOOKUP(A524,CountryRegion,4,FALSE))</f>
        <v>DJI</v>
      </c>
    </row>
    <row r="525" spans="1:9" ht="12.75" customHeight="1">
      <c r="A525" s="2" t="s">
        <v>7032</v>
      </c>
      <c r="B525" s="121" t="str">
        <f t="shared" si="28"/>
        <v>EMEA</v>
      </c>
      <c r="C525" s="2" t="s">
        <v>7615</v>
      </c>
      <c r="D525" s="2" t="str">
        <f t="shared" si="29"/>
        <v>Serbia</v>
      </c>
      <c r="E525" s="3"/>
      <c r="F525" s="3"/>
      <c r="G525" s="3"/>
      <c r="H525" s="3"/>
      <c r="I525" s="2" t="str">
        <f t="shared" si="30"/>
        <v>DJI</v>
      </c>
    </row>
    <row r="526" spans="1:9" ht="12.75" customHeight="1">
      <c r="A526" s="2" t="s">
        <v>7032</v>
      </c>
      <c r="B526" s="121" t="str">
        <f t="shared" si="28"/>
        <v>EMEA</v>
      </c>
      <c r="C526" s="2" t="s">
        <v>7586</v>
      </c>
      <c r="D526" s="2" t="str">
        <f t="shared" si="29"/>
        <v>Russia</v>
      </c>
      <c r="E526" s="3"/>
      <c r="F526" s="3"/>
      <c r="G526" s="3">
        <v>44628</v>
      </c>
      <c r="H526" s="3">
        <v>44629</v>
      </c>
      <c r="I526" s="2" t="str">
        <f t="shared" si="30"/>
        <v>DJI</v>
      </c>
    </row>
    <row r="527" spans="1:9" ht="12.75" customHeight="1">
      <c r="A527" s="2" t="s">
        <v>7032</v>
      </c>
      <c r="B527" s="121" t="str">
        <f t="shared" si="28"/>
        <v>EMEA</v>
      </c>
      <c r="C527" s="2" t="s">
        <v>5776</v>
      </c>
      <c r="D527" s="2" t="str">
        <f t="shared" si="29"/>
        <v>Saudi Arabia</v>
      </c>
      <c r="E527" s="3"/>
      <c r="F527" s="3"/>
      <c r="G527" s="3"/>
      <c r="H527" s="3"/>
      <c r="I527" s="2" t="str">
        <f t="shared" si="30"/>
        <v>DJI</v>
      </c>
    </row>
    <row r="528" spans="1:9" ht="12.75" customHeight="1">
      <c r="A528" s="2" t="s">
        <v>7032</v>
      </c>
      <c r="B528" s="121" t="str">
        <f t="shared" si="28"/>
        <v>EMEA</v>
      </c>
      <c r="C528" s="2" t="s">
        <v>6227</v>
      </c>
      <c r="D528" s="2" t="str">
        <f t="shared" si="29"/>
        <v>Sweden</v>
      </c>
      <c r="E528" s="3"/>
      <c r="F528" s="3"/>
      <c r="G528" s="3"/>
      <c r="H528" s="3"/>
      <c r="I528" s="2" t="str">
        <f t="shared" si="30"/>
        <v>DJI</v>
      </c>
    </row>
    <row r="529" spans="1:9" ht="12.75" customHeight="1">
      <c r="A529" s="2" t="s">
        <v>7032</v>
      </c>
      <c r="B529" s="121" t="str">
        <f t="shared" si="28"/>
        <v>EMEA</v>
      </c>
      <c r="C529" s="2" t="s">
        <v>7605</v>
      </c>
      <c r="D529" s="2" t="str">
        <f t="shared" si="29"/>
        <v>Slovenia</v>
      </c>
      <c r="E529" s="3"/>
      <c r="F529" s="3"/>
      <c r="G529" s="3"/>
      <c r="H529" s="3"/>
      <c r="I529" s="2" t="str">
        <f t="shared" si="30"/>
        <v>DJI</v>
      </c>
    </row>
    <row r="530" spans="1:9" ht="12.75" customHeight="1">
      <c r="A530" s="2" t="s">
        <v>7032</v>
      </c>
      <c r="B530" s="121" t="str">
        <f t="shared" si="28"/>
        <v>EMEA</v>
      </c>
      <c r="C530" s="2" t="s">
        <v>7616</v>
      </c>
      <c r="D530" s="2" t="str">
        <f t="shared" si="29"/>
        <v>Slovakia</v>
      </c>
      <c r="E530" s="3"/>
      <c r="F530" s="3"/>
      <c r="G530" s="3"/>
      <c r="H530" s="3"/>
      <c r="I530" s="2" t="str">
        <f t="shared" si="30"/>
        <v>DJI</v>
      </c>
    </row>
    <row r="531" spans="1:9" ht="12.75" customHeight="1">
      <c r="A531" s="2" t="s">
        <v>7032</v>
      </c>
      <c r="B531" s="121" t="str">
        <f t="shared" si="28"/>
        <v>EMEA</v>
      </c>
      <c r="C531" s="2" t="s">
        <v>7619</v>
      </c>
      <c r="D531" s="2" t="str">
        <f t="shared" si="29"/>
        <v>Tunisia</v>
      </c>
      <c r="E531" s="3"/>
      <c r="F531" s="3"/>
      <c r="G531" s="3"/>
      <c r="H531" s="3"/>
      <c r="I531" s="2" t="str">
        <f t="shared" si="30"/>
        <v>DJI</v>
      </c>
    </row>
    <row r="532" spans="1:9" ht="12.75" customHeight="1">
      <c r="A532" s="2" t="s">
        <v>7032</v>
      </c>
      <c r="B532" s="121" t="str">
        <f t="shared" si="28"/>
        <v>EMEA</v>
      </c>
      <c r="C532" s="2" t="s">
        <v>7587</v>
      </c>
      <c r="D532" s="2" t="str">
        <f t="shared" si="29"/>
        <v>Turkey</v>
      </c>
      <c r="E532" s="3"/>
      <c r="F532" s="3"/>
      <c r="G532" s="3"/>
      <c r="H532" s="3"/>
      <c r="I532" s="2" t="str">
        <f t="shared" si="30"/>
        <v>DJI</v>
      </c>
    </row>
    <row r="533" spans="1:9" ht="12.75" customHeight="1">
      <c r="A533" s="2" t="s">
        <v>7032</v>
      </c>
      <c r="B533" s="121" t="str">
        <f t="shared" si="28"/>
        <v>EMEA</v>
      </c>
      <c r="C533" s="2" t="s">
        <v>7617</v>
      </c>
      <c r="D533" s="2" t="str">
        <f t="shared" si="29"/>
        <v>Ukraine</v>
      </c>
      <c r="E533" s="3"/>
      <c r="F533" s="3"/>
      <c r="G533" s="3"/>
      <c r="H533" s="3"/>
      <c r="I533" s="2" t="str">
        <f t="shared" si="30"/>
        <v>DJI</v>
      </c>
    </row>
    <row r="534" spans="1:9" ht="12.75" customHeight="1">
      <c r="A534" s="2" t="s">
        <v>7032</v>
      </c>
      <c r="B534" s="121" t="str">
        <f t="shared" si="28"/>
        <v>EMEA</v>
      </c>
      <c r="C534" s="2" t="s">
        <v>7603</v>
      </c>
      <c r="D534" s="2" t="str">
        <f t="shared" si="29"/>
        <v>South Africa</v>
      </c>
      <c r="E534" s="3"/>
      <c r="F534" s="3"/>
      <c r="G534" s="3"/>
      <c r="H534" s="3"/>
      <c r="I534" s="2" t="str">
        <f t="shared" si="30"/>
        <v>DJI</v>
      </c>
    </row>
    <row r="535" spans="1:9" ht="12.75" customHeight="1">
      <c r="A535" s="2" t="s">
        <v>7086</v>
      </c>
      <c r="B535" s="121" t="str">
        <f t="shared" si="28"/>
        <v>Europe Developed Ex-UK + Cyprus, Slovenia &amp; Malta</v>
      </c>
      <c r="C535" s="2" t="s">
        <v>7575</v>
      </c>
      <c r="D535" s="2" t="str">
        <f t="shared" si="29"/>
        <v>Austria</v>
      </c>
      <c r="E535" s="3"/>
      <c r="F535" s="3"/>
      <c r="G535" s="3"/>
      <c r="H535" s="3"/>
      <c r="I535" s="2" t="str">
        <f t="shared" si="30"/>
        <v>DJI</v>
      </c>
    </row>
    <row r="536" spans="1:9" ht="12.75" customHeight="1">
      <c r="A536" s="2" t="s">
        <v>7086</v>
      </c>
      <c r="B536" s="121" t="str">
        <f t="shared" si="28"/>
        <v>Europe Developed Ex-UK + Cyprus, Slovenia &amp; Malta</v>
      </c>
      <c r="C536" s="2" t="s">
        <v>7576</v>
      </c>
      <c r="D536" s="2" t="str">
        <f t="shared" si="29"/>
        <v>Belgium</v>
      </c>
      <c r="E536" s="3"/>
      <c r="F536" s="3"/>
      <c r="G536" s="3"/>
      <c r="H536" s="3"/>
      <c r="I536" s="2" t="str">
        <f t="shared" si="30"/>
        <v>DJI</v>
      </c>
    </row>
    <row r="537" spans="1:9" ht="12.75" customHeight="1">
      <c r="A537" s="2" t="s">
        <v>7086</v>
      </c>
      <c r="B537" s="121" t="str">
        <f t="shared" si="28"/>
        <v>Europe Developed Ex-UK + Cyprus, Slovenia &amp; Malta</v>
      </c>
      <c r="C537" s="2" t="s">
        <v>6147</v>
      </c>
      <c r="D537" s="2" t="str">
        <f t="shared" si="29"/>
        <v>Switzerland</v>
      </c>
      <c r="E537" s="3"/>
      <c r="F537" s="3"/>
      <c r="G537" s="3"/>
      <c r="H537" s="3"/>
      <c r="I537" s="2" t="str">
        <f t="shared" si="30"/>
        <v>DJI</v>
      </c>
    </row>
    <row r="538" spans="1:9" ht="12.75" customHeight="1">
      <c r="A538" s="2" t="s">
        <v>7086</v>
      </c>
      <c r="B538" s="121" t="str">
        <f t="shared" si="28"/>
        <v>Europe Developed Ex-UK + Cyprus, Slovenia &amp; Malta</v>
      </c>
      <c r="C538" s="2" t="s">
        <v>6215</v>
      </c>
      <c r="D538" s="2" t="str">
        <f t="shared" si="29"/>
        <v>Cyprus</v>
      </c>
      <c r="E538" s="3"/>
      <c r="F538" s="3"/>
      <c r="G538" s="3"/>
      <c r="H538" s="3"/>
      <c r="I538" s="2" t="str">
        <f t="shared" si="30"/>
        <v>DJI</v>
      </c>
    </row>
    <row r="539" spans="1:9" ht="12.75" customHeight="1">
      <c r="A539" s="2" t="s">
        <v>7086</v>
      </c>
      <c r="B539" s="121" t="str">
        <f t="shared" si="28"/>
        <v>Europe Developed Ex-UK + Cyprus, Slovenia &amp; Malta</v>
      </c>
      <c r="C539" s="2" t="s">
        <v>7579</v>
      </c>
      <c r="D539" s="2" t="str">
        <f t="shared" si="29"/>
        <v>Germany</v>
      </c>
      <c r="E539" s="3"/>
      <c r="F539" s="3"/>
      <c r="G539" s="3"/>
      <c r="H539" s="3"/>
      <c r="I539" s="2" t="str">
        <f t="shared" si="30"/>
        <v>DJI</v>
      </c>
    </row>
    <row r="540" spans="1:9" ht="12.75" customHeight="1">
      <c r="A540" s="2" t="s">
        <v>7086</v>
      </c>
      <c r="B540" s="121" t="str">
        <f t="shared" si="28"/>
        <v>Europe Developed Ex-UK + Cyprus, Slovenia &amp; Malta</v>
      </c>
      <c r="C540" s="2" t="s">
        <v>7577</v>
      </c>
      <c r="D540" s="2" t="str">
        <f t="shared" si="29"/>
        <v>Denmark</v>
      </c>
      <c r="E540" s="3"/>
      <c r="F540" s="3"/>
      <c r="G540" s="3"/>
      <c r="H540" s="3"/>
      <c r="I540" s="2" t="str">
        <f t="shared" si="30"/>
        <v>DJI</v>
      </c>
    </row>
    <row r="541" spans="1:9" ht="12.75" customHeight="1">
      <c r="A541" s="2" t="s">
        <v>7086</v>
      </c>
      <c r="B541" s="121" t="str">
        <f t="shared" si="28"/>
        <v>Europe Developed Ex-UK + Cyprus, Slovenia &amp; Malta</v>
      </c>
      <c r="C541" s="2" t="s">
        <v>6415</v>
      </c>
      <c r="D541" s="2" t="str">
        <f t="shared" si="29"/>
        <v>Spain</v>
      </c>
      <c r="E541" s="3"/>
      <c r="F541" s="3"/>
      <c r="G541" s="3"/>
      <c r="H541" s="3"/>
      <c r="I541" s="2" t="str">
        <f t="shared" si="30"/>
        <v>DJI</v>
      </c>
    </row>
    <row r="542" spans="1:9" ht="12.75" customHeight="1">
      <c r="A542" s="2" t="s">
        <v>7086</v>
      </c>
      <c r="B542" s="121" t="str">
        <f t="shared" si="28"/>
        <v>Europe Developed Ex-UK + Cyprus, Slovenia &amp; Malta</v>
      </c>
      <c r="C542" s="2" t="s">
        <v>5810</v>
      </c>
      <c r="D542" s="2" t="str">
        <f t="shared" si="29"/>
        <v>Finland</v>
      </c>
      <c r="E542" s="3"/>
      <c r="F542" s="3"/>
      <c r="G542" s="3"/>
      <c r="H542" s="3"/>
      <c r="I542" s="2" t="str">
        <f t="shared" si="30"/>
        <v>DJI</v>
      </c>
    </row>
    <row r="543" spans="1:9" ht="12.75" customHeight="1">
      <c r="A543" s="2" t="s">
        <v>7086</v>
      </c>
      <c r="B543" s="121" t="str">
        <f t="shared" si="28"/>
        <v>Europe Developed Ex-UK + Cyprus, Slovenia &amp; Malta</v>
      </c>
      <c r="C543" s="2" t="s">
        <v>7578</v>
      </c>
      <c r="D543" s="2" t="str">
        <f t="shared" si="29"/>
        <v>France</v>
      </c>
      <c r="E543" s="3"/>
      <c r="F543" s="3"/>
      <c r="G543" s="3"/>
      <c r="H543" s="3"/>
      <c r="I543" s="2" t="str">
        <f t="shared" si="30"/>
        <v>DJI</v>
      </c>
    </row>
    <row r="544" spans="1:9" ht="12.75" customHeight="1">
      <c r="A544" s="2" t="s">
        <v>7086</v>
      </c>
      <c r="B544" s="121" t="str">
        <f t="shared" si="28"/>
        <v>Europe Developed Ex-UK + Cyprus, Slovenia &amp; Malta</v>
      </c>
      <c r="C544" s="2" t="s">
        <v>7580</v>
      </c>
      <c r="D544" s="2" t="str">
        <f t="shared" si="29"/>
        <v>Greece</v>
      </c>
      <c r="E544" s="3"/>
      <c r="F544" s="3"/>
      <c r="G544" s="3">
        <v>41901</v>
      </c>
      <c r="H544" s="3">
        <v>41904</v>
      </c>
      <c r="I544" s="2" t="str">
        <f t="shared" si="30"/>
        <v>DJI</v>
      </c>
    </row>
    <row r="545" spans="1:9" ht="12.75" customHeight="1">
      <c r="A545" s="2" t="s">
        <v>7086</v>
      </c>
      <c r="B545" s="121" t="str">
        <f t="shared" si="28"/>
        <v>Europe Developed Ex-UK + Cyprus, Slovenia &amp; Malta</v>
      </c>
      <c r="C545" s="2" t="s">
        <v>6100</v>
      </c>
      <c r="D545" s="2" t="str">
        <f t="shared" si="29"/>
        <v>Ireland</v>
      </c>
      <c r="E545" s="3"/>
      <c r="F545" s="3"/>
      <c r="G545" s="3"/>
      <c r="H545" s="3"/>
      <c r="I545" s="2" t="str">
        <f t="shared" si="30"/>
        <v>DJI</v>
      </c>
    </row>
    <row r="546" spans="1:9" ht="12.75" customHeight="1">
      <c r="A546" s="2" t="s">
        <v>7086</v>
      </c>
      <c r="B546" s="121" t="str">
        <f t="shared" si="28"/>
        <v>Europe Developed Ex-UK + Cyprus, Slovenia &amp; Malta</v>
      </c>
      <c r="C546" s="2" t="s">
        <v>5572</v>
      </c>
      <c r="D546" s="2" t="str">
        <f t="shared" si="29"/>
        <v>Iceland</v>
      </c>
      <c r="E546" s="3"/>
      <c r="F546" s="3"/>
      <c r="G546" s="3"/>
      <c r="H546" s="3"/>
      <c r="I546" s="2" t="str">
        <f t="shared" si="30"/>
        <v>DJI</v>
      </c>
    </row>
    <row r="547" spans="1:9" ht="12.75" customHeight="1">
      <c r="A547" s="2" t="s">
        <v>7086</v>
      </c>
      <c r="B547" s="121" t="str">
        <f t="shared" si="28"/>
        <v>Europe Developed Ex-UK + Cyprus, Slovenia &amp; Malta</v>
      </c>
      <c r="C547" s="2" t="s">
        <v>5614</v>
      </c>
      <c r="D547" s="2" t="str">
        <f t="shared" si="29"/>
        <v>Italy</v>
      </c>
      <c r="E547" s="3"/>
      <c r="F547" s="3"/>
      <c r="G547" s="3"/>
      <c r="H547" s="3"/>
      <c r="I547" s="2" t="str">
        <f t="shared" si="30"/>
        <v>DJI</v>
      </c>
    </row>
    <row r="548" spans="1:9" ht="12.75" customHeight="1">
      <c r="A548" s="2" t="s">
        <v>7086</v>
      </c>
      <c r="B548" s="121" t="str">
        <f t="shared" si="28"/>
        <v>Europe Developed Ex-UK + Cyprus, Slovenia &amp; Malta</v>
      </c>
      <c r="C548" s="2" t="s">
        <v>7581</v>
      </c>
      <c r="D548" s="2" t="str">
        <f t="shared" si="29"/>
        <v>Luxembourg</v>
      </c>
      <c r="E548" s="3"/>
      <c r="F548" s="3"/>
      <c r="G548" s="3"/>
      <c r="H548" s="3"/>
      <c r="I548" s="2" t="str">
        <f t="shared" si="30"/>
        <v>DJI</v>
      </c>
    </row>
    <row r="549" spans="1:9" ht="12.75" customHeight="1">
      <c r="A549" s="2" t="s">
        <v>7086</v>
      </c>
      <c r="B549" s="121" t="str">
        <f t="shared" si="28"/>
        <v>Europe Developed Ex-UK + Cyprus, Slovenia &amp; Malta</v>
      </c>
      <c r="C549" s="2" t="s">
        <v>7604</v>
      </c>
      <c r="D549" s="2" t="str">
        <f t="shared" si="29"/>
        <v>Malta</v>
      </c>
      <c r="E549" s="3"/>
      <c r="F549" s="3"/>
      <c r="G549" s="3"/>
      <c r="H549" s="3"/>
      <c r="I549" s="2" t="str">
        <f t="shared" si="30"/>
        <v>DJI</v>
      </c>
    </row>
    <row r="550" spans="1:9" ht="12.75" customHeight="1">
      <c r="A550" s="2" t="s">
        <v>7086</v>
      </c>
      <c r="B550" s="121" t="str">
        <f t="shared" si="28"/>
        <v>Europe Developed Ex-UK + Cyprus, Slovenia &amp; Malta</v>
      </c>
      <c r="C550" s="2" t="s">
        <v>5921</v>
      </c>
      <c r="D550" s="2" t="str">
        <f t="shared" si="29"/>
        <v>Netherlands</v>
      </c>
      <c r="E550" s="3"/>
      <c r="F550" s="3"/>
      <c r="G550" s="3"/>
      <c r="H550" s="3"/>
      <c r="I550" s="2" t="str">
        <f t="shared" si="30"/>
        <v>DJI</v>
      </c>
    </row>
    <row r="551" spans="1:9" ht="12.75" customHeight="1">
      <c r="A551" s="2" t="s">
        <v>7086</v>
      </c>
      <c r="B551" s="121" t="str">
        <f t="shared" si="28"/>
        <v>Europe Developed Ex-UK + Cyprus, Slovenia &amp; Malta</v>
      </c>
      <c r="C551" s="2" t="s">
        <v>5865</v>
      </c>
      <c r="D551" s="2" t="str">
        <f t="shared" si="29"/>
        <v>Norway</v>
      </c>
      <c r="E551" s="3"/>
      <c r="F551" s="3"/>
      <c r="G551" s="3"/>
      <c r="H551" s="3"/>
      <c r="I551" s="2" t="str">
        <f t="shared" si="30"/>
        <v>DJI</v>
      </c>
    </row>
    <row r="552" spans="1:9" ht="12.75" customHeight="1">
      <c r="A552" s="2" t="s">
        <v>7086</v>
      </c>
      <c r="B552" s="121" t="str">
        <f t="shared" si="28"/>
        <v>Europe Developed Ex-UK + Cyprus, Slovenia &amp; Malta</v>
      </c>
      <c r="C552" s="2" t="s">
        <v>7582</v>
      </c>
      <c r="D552" s="2" t="str">
        <f t="shared" si="29"/>
        <v>Portugal</v>
      </c>
      <c r="E552" s="3"/>
      <c r="F552" s="3"/>
      <c r="G552" s="3"/>
      <c r="H552" s="3"/>
      <c r="I552" s="2" t="str">
        <f t="shared" si="30"/>
        <v>DJI</v>
      </c>
    </row>
    <row r="553" spans="1:9" ht="12.75" customHeight="1">
      <c r="A553" s="2" t="s">
        <v>7086</v>
      </c>
      <c r="B553" s="121" t="str">
        <f t="shared" si="28"/>
        <v>Europe Developed Ex-UK + Cyprus, Slovenia &amp; Malta</v>
      </c>
      <c r="C553" s="2" t="s">
        <v>6227</v>
      </c>
      <c r="D553" s="2" t="str">
        <f t="shared" si="29"/>
        <v>Sweden</v>
      </c>
      <c r="E553" s="3"/>
      <c r="F553" s="3"/>
      <c r="G553" s="3"/>
      <c r="H553" s="3"/>
      <c r="I553" s="2" t="str">
        <f t="shared" si="30"/>
        <v>DJI</v>
      </c>
    </row>
    <row r="554" spans="1:9" ht="12.75" customHeight="1">
      <c r="A554" s="2" t="s">
        <v>7086</v>
      </c>
      <c r="B554" s="121" t="str">
        <f t="shared" si="28"/>
        <v>Europe Developed Ex-UK + Cyprus, Slovenia &amp; Malta</v>
      </c>
      <c r="C554" s="2" t="s">
        <v>7605</v>
      </c>
      <c r="D554" s="2" t="str">
        <f t="shared" si="29"/>
        <v>Slovenia</v>
      </c>
      <c r="E554" s="3"/>
      <c r="F554" s="3"/>
      <c r="G554" s="3"/>
      <c r="H554" s="3"/>
      <c r="I554" s="2" t="str">
        <f t="shared" si="30"/>
        <v>DJI</v>
      </c>
    </row>
    <row r="555" spans="1:9" ht="12.75" customHeight="1">
      <c r="A555" s="2" t="s">
        <v>7070</v>
      </c>
      <c r="B555" s="121" t="str">
        <f t="shared" si="28"/>
        <v>Europe Developed + Canada &amp; Israel</v>
      </c>
      <c r="C555" s="2" t="s">
        <v>7575</v>
      </c>
      <c r="D555" s="2" t="str">
        <f t="shared" si="29"/>
        <v>Austria</v>
      </c>
      <c r="E555" s="3"/>
      <c r="F555" s="3"/>
      <c r="G555" s="3"/>
      <c r="H555" s="3"/>
      <c r="I555" s="2" t="str">
        <f t="shared" si="30"/>
        <v>DJI</v>
      </c>
    </row>
    <row r="556" spans="1:9" ht="12.75" customHeight="1">
      <c r="A556" s="2" t="s">
        <v>7070</v>
      </c>
      <c r="B556" s="121" t="str">
        <f t="shared" si="28"/>
        <v>Europe Developed + Canada &amp; Israel</v>
      </c>
      <c r="C556" s="2" t="s">
        <v>7576</v>
      </c>
      <c r="D556" s="2" t="str">
        <f t="shared" si="29"/>
        <v>Belgium</v>
      </c>
      <c r="E556" s="3"/>
      <c r="F556" s="3"/>
      <c r="G556" s="3"/>
      <c r="H556" s="3"/>
      <c r="I556" s="2" t="str">
        <f t="shared" si="30"/>
        <v>DJI</v>
      </c>
    </row>
    <row r="557" spans="1:9" ht="12.75" customHeight="1">
      <c r="A557" s="2" t="s">
        <v>7070</v>
      </c>
      <c r="B557" s="121" t="str">
        <f t="shared" si="28"/>
        <v>Europe Developed + Canada &amp; Israel</v>
      </c>
      <c r="C557" s="2" t="s">
        <v>5722</v>
      </c>
      <c r="D557" s="2" t="str">
        <f t="shared" si="29"/>
        <v>Canada</v>
      </c>
      <c r="E557" s="3"/>
      <c r="F557" s="3"/>
      <c r="G557" s="3"/>
      <c r="H557" s="3"/>
      <c r="I557" s="2" t="str">
        <f t="shared" si="30"/>
        <v>DJI</v>
      </c>
    </row>
    <row r="558" spans="1:9" ht="12.75" customHeight="1">
      <c r="A558" s="2" t="s">
        <v>7070</v>
      </c>
      <c r="B558" s="121" t="str">
        <f t="shared" si="28"/>
        <v>Europe Developed + Canada &amp; Israel</v>
      </c>
      <c r="C558" s="2" t="s">
        <v>6147</v>
      </c>
      <c r="D558" s="2" t="str">
        <f t="shared" si="29"/>
        <v>Switzerland</v>
      </c>
      <c r="E558" s="3"/>
      <c r="F558" s="3"/>
      <c r="G558" s="3"/>
      <c r="H558" s="3"/>
      <c r="I558" s="2" t="str">
        <f t="shared" si="30"/>
        <v>DJI</v>
      </c>
    </row>
    <row r="559" spans="1:9" ht="12.75" customHeight="1">
      <c r="A559" s="2" t="s">
        <v>7070</v>
      </c>
      <c r="B559" s="121" t="str">
        <f t="shared" si="28"/>
        <v>Europe Developed + Canada &amp; Israel</v>
      </c>
      <c r="C559" s="2" t="s">
        <v>7579</v>
      </c>
      <c r="D559" s="2" t="str">
        <f t="shared" si="29"/>
        <v>Germany</v>
      </c>
      <c r="E559" s="3"/>
      <c r="F559" s="3"/>
      <c r="G559" s="3"/>
      <c r="H559" s="3"/>
      <c r="I559" s="2" t="str">
        <f t="shared" si="30"/>
        <v>DJI</v>
      </c>
    </row>
    <row r="560" spans="1:9" ht="12.75" customHeight="1">
      <c r="A560" s="2" t="s">
        <v>7070</v>
      </c>
      <c r="B560" s="121" t="str">
        <f t="shared" si="28"/>
        <v>Europe Developed + Canada &amp; Israel</v>
      </c>
      <c r="C560" s="2" t="s">
        <v>7577</v>
      </c>
      <c r="D560" s="2" t="str">
        <f t="shared" si="29"/>
        <v>Denmark</v>
      </c>
      <c r="E560" s="3"/>
      <c r="F560" s="3"/>
      <c r="G560" s="3"/>
      <c r="H560" s="3"/>
      <c r="I560" s="2" t="str">
        <f t="shared" si="30"/>
        <v>DJI</v>
      </c>
    </row>
    <row r="561" spans="1:9" ht="12.75" customHeight="1">
      <c r="A561" s="2" t="s">
        <v>7070</v>
      </c>
      <c r="B561" s="121" t="str">
        <f t="shared" si="28"/>
        <v>Europe Developed + Canada &amp; Israel</v>
      </c>
      <c r="C561" s="2" t="s">
        <v>6415</v>
      </c>
      <c r="D561" s="2" t="str">
        <f t="shared" si="29"/>
        <v>Spain</v>
      </c>
      <c r="E561" s="3"/>
      <c r="F561" s="3"/>
      <c r="G561" s="3"/>
      <c r="H561" s="3"/>
      <c r="I561" s="2" t="str">
        <f t="shared" si="30"/>
        <v>DJI</v>
      </c>
    </row>
    <row r="562" spans="1:9" ht="12.75" customHeight="1">
      <c r="A562" s="2" t="s">
        <v>7070</v>
      </c>
      <c r="B562" s="121" t="str">
        <f t="shared" si="28"/>
        <v>Europe Developed + Canada &amp; Israel</v>
      </c>
      <c r="C562" s="2" t="s">
        <v>5810</v>
      </c>
      <c r="D562" s="2" t="str">
        <f t="shared" si="29"/>
        <v>Finland</v>
      </c>
      <c r="E562" s="3"/>
      <c r="F562" s="3"/>
      <c r="G562" s="3"/>
      <c r="H562" s="3"/>
      <c r="I562" s="2" t="str">
        <f t="shared" si="30"/>
        <v>DJI</v>
      </c>
    </row>
    <row r="563" spans="1:9" ht="12.75" customHeight="1">
      <c r="A563" s="2" t="s">
        <v>7070</v>
      </c>
      <c r="B563" s="121" t="str">
        <f t="shared" si="28"/>
        <v>Europe Developed + Canada &amp; Israel</v>
      </c>
      <c r="C563" s="2" t="s">
        <v>7578</v>
      </c>
      <c r="D563" s="2" t="str">
        <f t="shared" si="29"/>
        <v>France</v>
      </c>
      <c r="E563" s="3"/>
      <c r="F563" s="3"/>
      <c r="G563" s="3"/>
      <c r="H563" s="3"/>
      <c r="I563" s="2" t="str">
        <f t="shared" si="30"/>
        <v>DJI</v>
      </c>
    </row>
    <row r="564" spans="1:9" ht="12.75" customHeight="1">
      <c r="A564" s="2" t="s">
        <v>7070</v>
      </c>
      <c r="B564" s="121" t="str">
        <f t="shared" si="28"/>
        <v>Europe Developed + Canada &amp; Israel</v>
      </c>
      <c r="C564" s="2" t="s">
        <v>7583</v>
      </c>
      <c r="D564" s="2" t="str">
        <f t="shared" si="29"/>
        <v>United Kingdom</v>
      </c>
      <c r="E564" s="3"/>
      <c r="F564" s="3"/>
      <c r="G564" s="3"/>
      <c r="H564" s="3"/>
      <c r="I564" s="2" t="str">
        <f t="shared" si="30"/>
        <v>DJI</v>
      </c>
    </row>
    <row r="565" spans="1:9" ht="12.75" customHeight="1">
      <c r="A565" s="2" t="s">
        <v>7070</v>
      </c>
      <c r="B565" s="121" t="str">
        <f t="shared" si="28"/>
        <v>Europe Developed + Canada &amp; Israel</v>
      </c>
      <c r="C565" s="2" t="s">
        <v>7580</v>
      </c>
      <c r="D565" s="2" t="str">
        <f t="shared" si="29"/>
        <v>Greece</v>
      </c>
      <c r="E565" s="3"/>
      <c r="F565" s="3"/>
      <c r="G565" s="3">
        <v>41901</v>
      </c>
      <c r="H565" s="3">
        <v>41904</v>
      </c>
      <c r="I565" s="2" t="str">
        <f t="shared" si="30"/>
        <v>DJI</v>
      </c>
    </row>
    <row r="566" spans="1:9" ht="12.75" customHeight="1">
      <c r="A566" s="2" t="s">
        <v>7070</v>
      </c>
      <c r="B566" s="121" t="str">
        <f t="shared" si="28"/>
        <v>Europe Developed + Canada &amp; Israel</v>
      </c>
      <c r="C566" s="2" t="s">
        <v>6100</v>
      </c>
      <c r="D566" s="2" t="str">
        <f t="shared" si="29"/>
        <v>Ireland</v>
      </c>
      <c r="E566" s="3"/>
      <c r="F566" s="3"/>
      <c r="G566" s="3"/>
      <c r="H566" s="3"/>
      <c r="I566" s="2" t="str">
        <f t="shared" si="30"/>
        <v>DJI</v>
      </c>
    </row>
    <row r="567" spans="1:9" ht="12.75" customHeight="1">
      <c r="A567" s="2" t="s">
        <v>7070</v>
      </c>
      <c r="B567" s="121" t="str">
        <f t="shared" si="28"/>
        <v>Europe Developed + Canada &amp; Israel</v>
      </c>
      <c r="C567" s="2" t="s">
        <v>7598</v>
      </c>
      <c r="D567" s="2" t="str">
        <f t="shared" si="29"/>
        <v>Israel</v>
      </c>
      <c r="E567" s="3"/>
      <c r="F567" s="3"/>
      <c r="G567" s="3"/>
      <c r="H567" s="3"/>
      <c r="I567" s="2" t="str">
        <f t="shared" si="30"/>
        <v>DJI</v>
      </c>
    </row>
    <row r="568" spans="1:9" ht="12.75" customHeight="1">
      <c r="A568" s="2" t="s">
        <v>7070</v>
      </c>
      <c r="B568" s="121" t="str">
        <f t="shared" si="28"/>
        <v>Europe Developed + Canada &amp; Israel</v>
      </c>
      <c r="C568" s="2" t="s">
        <v>5572</v>
      </c>
      <c r="D568" s="2" t="str">
        <f t="shared" si="29"/>
        <v>Iceland</v>
      </c>
      <c r="E568" s="3"/>
      <c r="F568" s="3"/>
      <c r="G568" s="3"/>
      <c r="H568" s="3"/>
      <c r="I568" s="2" t="str">
        <f t="shared" si="30"/>
        <v>DJI</v>
      </c>
    </row>
    <row r="569" spans="1:9" ht="12.75" customHeight="1">
      <c r="A569" s="2" t="s">
        <v>7070</v>
      </c>
      <c r="B569" s="121" t="str">
        <f t="shared" si="28"/>
        <v>Europe Developed + Canada &amp; Israel</v>
      </c>
      <c r="C569" s="2" t="s">
        <v>5614</v>
      </c>
      <c r="D569" s="2" t="str">
        <f t="shared" si="29"/>
        <v>Italy</v>
      </c>
      <c r="E569" s="3"/>
      <c r="F569" s="3"/>
      <c r="G569" s="3"/>
      <c r="H569" s="3"/>
      <c r="I569" s="2" t="str">
        <f t="shared" si="30"/>
        <v>DJI</v>
      </c>
    </row>
    <row r="570" spans="1:9" ht="12.75" customHeight="1">
      <c r="A570" s="2" t="s">
        <v>7070</v>
      </c>
      <c r="B570" s="121" t="str">
        <f t="shared" si="28"/>
        <v>Europe Developed + Canada &amp; Israel</v>
      </c>
      <c r="C570" s="2" t="s">
        <v>7581</v>
      </c>
      <c r="D570" s="2" t="str">
        <f t="shared" si="29"/>
        <v>Luxembourg</v>
      </c>
      <c r="E570" s="3"/>
      <c r="F570" s="3"/>
      <c r="G570" s="3"/>
      <c r="H570" s="3"/>
      <c r="I570" s="2" t="str">
        <f t="shared" si="30"/>
        <v>DJI</v>
      </c>
    </row>
    <row r="571" spans="1:9" ht="12.75" customHeight="1">
      <c r="A571" s="2" t="s">
        <v>7070</v>
      </c>
      <c r="B571" s="121" t="str">
        <f t="shared" si="28"/>
        <v>Europe Developed + Canada &amp; Israel</v>
      </c>
      <c r="C571" s="2" t="s">
        <v>5921</v>
      </c>
      <c r="D571" s="2" t="str">
        <f t="shared" si="29"/>
        <v>Netherlands</v>
      </c>
      <c r="E571" s="3"/>
      <c r="F571" s="3"/>
      <c r="G571" s="3"/>
      <c r="H571" s="3"/>
      <c r="I571" s="2" t="str">
        <f t="shared" si="30"/>
        <v>DJI</v>
      </c>
    </row>
    <row r="572" spans="1:9" ht="12.75" customHeight="1">
      <c r="A572" s="2" t="s">
        <v>7070</v>
      </c>
      <c r="B572" s="121" t="str">
        <f t="shared" si="28"/>
        <v>Europe Developed + Canada &amp; Israel</v>
      </c>
      <c r="C572" s="2" t="s">
        <v>5865</v>
      </c>
      <c r="D572" s="2" t="str">
        <f t="shared" si="29"/>
        <v>Norway</v>
      </c>
      <c r="E572" s="3"/>
      <c r="F572" s="3"/>
      <c r="G572" s="3"/>
      <c r="H572" s="3"/>
      <c r="I572" s="2" t="str">
        <f t="shared" si="30"/>
        <v>DJI</v>
      </c>
    </row>
    <row r="573" spans="1:9" ht="12.75" customHeight="1">
      <c r="A573" s="2" t="s">
        <v>7070</v>
      </c>
      <c r="B573" s="121" t="str">
        <f t="shared" si="28"/>
        <v>Europe Developed + Canada &amp; Israel</v>
      </c>
      <c r="C573" s="2" t="s">
        <v>7582</v>
      </c>
      <c r="D573" s="2" t="str">
        <f t="shared" si="29"/>
        <v>Portugal</v>
      </c>
      <c r="E573" s="3"/>
      <c r="F573" s="3"/>
      <c r="G573" s="3"/>
      <c r="H573" s="3"/>
      <c r="I573" s="2" t="str">
        <f t="shared" si="30"/>
        <v>DJI</v>
      </c>
    </row>
    <row r="574" spans="1:9" ht="12.75" customHeight="1">
      <c r="A574" s="2" t="s">
        <v>7070</v>
      </c>
      <c r="B574" s="121" t="str">
        <f t="shared" si="28"/>
        <v>Europe Developed + Canada &amp; Israel</v>
      </c>
      <c r="C574" s="2" t="s">
        <v>6227</v>
      </c>
      <c r="D574" s="2" t="str">
        <f t="shared" si="29"/>
        <v>Sweden</v>
      </c>
      <c r="E574" s="3"/>
      <c r="F574" s="3"/>
      <c r="G574" s="3"/>
      <c r="H574" s="3"/>
      <c r="I574" s="2" t="str">
        <f t="shared" si="30"/>
        <v>DJI</v>
      </c>
    </row>
    <row r="575" spans="1:9" ht="12.75" customHeight="1">
      <c r="A575" s="2" t="s">
        <v>7035</v>
      </c>
      <c r="B575" s="121" t="str">
        <f t="shared" si="28"/>
        <v>EMEA + Kazakhstan</v>
      </c>
      <c r="C575" s="2" t="s">
        <v>7599</v>
      </c>
      <c r="D575" s="2" t="str">
        <f t="shared" si="29"/>
        <v>United Arab Emirates</v>
      </c>
      <c r="E575" s="3"/>
      <c r="F575" s="3"/>
      <c r="G575" s="3"/>
      <c r="H575" s="3"/>
      <c r="I575" s="2" t="str">
        <f t="shared" si="30"/>
        <v>DJI</v>
      </c>
    </row>
    <row r="576" spans="1:9" ht="12.75" customHeight="1">
      <c r="A576" s="2" t="s">
        <v>7035</v>
      </c>
      <c r="B576" s="121" t="str">
        <f t="shared" si="28"/>
        <v>EMEA + Kazakhstan</v>
      </c>
      <c r="C576" s="2" t="s">
        <v>7575</v>
      </c>
      <c r="D576" s="2" t="str">
        <f t="shared" si="29"/>
        <v>Austria</v>
      </c>
      <c r="E576" s="3"/>
      <c r="F576" s="3"/>
      <c r="G576" s="3"/>
      <c r="H576" s="3"/>
      <c r="I576" s="2" t="str">
        <f t="shared" si="30"/>
        <v>DJI</v>
      </c>
    </row>
    <row r="577" spans="1:9" ht="12.75" customHeight="1">
      <c r="A577" s="2" t="s">
        <v>7035</v>
      </c>
      <c r="B577" s="121" t="str">
        <f t="shared" si="28"/>
        <v>EMEA + Kazakhstan</v>
      </c>
      <c r="C577" s="2" t="s">
        <v>7609</v>
      </c>
      <c r="D577" s="2" t="str">
        <f t="shared" si="29"/>
        <v>Bosnia-Herzegovina</v>
      </c>
      <c r="E577" s="3"/>
      <c r="F577" s="3"/>
      <c r="G577" s="3"/>
      <c r="H577" s="3"/>
      <c r="I577" s="2" t="str">
        <f t="shared" si="30"/>
        <v>DJI</v>
      </c>
    </row>
    <row r="578" spans="1:9" ht="12.75" customHeight="1">
      <c r="A578" s="2" t="s">
        <v>7035</v>
      </c>
      <c r="B578" s="121" t="str">
        <f t="shared" ref="B578:B641" si="31">VLOOKUP(A578,CountryRegion,2,FALSE)</f>
        <v>EMEA + Kazakhstan</v>
      </c>
      <c r="C578" s="2" t="s">
        <v>7576</v>
      </c>
      <c r="D578" s="2" t="str">
        <f t="shared" ref="D578:D641" si="32">VLOOKUP(C578&amp;"-",CountryRegion,2,FALSE)</f>
        <v>Belgium</v>
      </c>
      <c r="E578" s="3"/>
      <c r="F578" s="3"/>
      <c r="G578" s="3"/>
      <c r="H578" s="3"/>
      <c r="I578" s="2" t="str">
        <f t="shared" si="30"/>
        <v>DJI</v>
      </c>
    </row>
    <row r="579" spans="1:9" ht="12.75" customHeight="1">
      <c r="A579" s="2" t="s">
        <v>7035</v>
      </c>
      <c r="B579" s="121" t="str">
        <f t="shared" si="31"/>
        <v>EMEA + Kazakhstan</v>
      </c>
      <c r="C579" s="2" t="s">
        <v>7610</v>
      </c>
      <c r="D579" s="2" t="str">
        <f t="shared" si="32"/>
        <v>Bulgaria</v>
      </c>
      <c r="E579" s="3"/>
      <c r="F579" s="3"/>
      <c r="G579" s="3"/>
      <c r="H579" s="3"/>
      <c r="I579" s="2" t="str">
        <f t="shared" si="30"/>
        <v>DJI</v>
      </c>
    </row>
    <row r="580" spans="1:9" ht="12.75" customHeight="1">
      <c r="A580" s="2" t="s">
        <v>7035</v>
      </c>
      <c r="B580" s="121" t="str">
        <f t="shared" si="31"/>
        <v>EMEA + Kazakhstan</v>
      </c>
      <c r="C580" s="2" t="s">
        <v>7606</v>
      </c>
      <c r="D580" s="2" t="str">
        <f t="shared" si="32"/>
        <v>Bahrain</v>
      </c>
      <c r="E580" s="3"/>
      <c r="F580" s="3"/>
      <c r="G580" s="3"/>
      <c r="H580" s="3"/>
      <c r="I580" s="2" t="str">
        <f t="shared" si="30"/>
        <v>DJI</v>
      </c>
    </row>
    <row r="581" spans="1:9" ht="12.75" customHeight="1">
      <c r="A581" s="2" t="s">
        <v>7035</v>
      </c>
      <c r="B581" s="121" t="str">
        <f t="shared" si="31"/>
        <v>EMEA + Kazakhstan</v>
      </c>
      <c r="C581" s="2" t="s">
        <v>6147</v>
      </c>
      <c r="D581" s="2" t="str">
        <f t="shared" si="32"/>
        <v>Switzerland</v>
      </c>
      <c r="E581" s="3"/>
      <c r="F581" s="3"/>
      <c r="G581" s="3"/>
      <c r="H581" s="3"/>
      <c r="I581" s="2" t="str">
        <f t="shared" si="30"/>
        <v>DJI</v>
      </c>
    </row>
    <row r="582" spans="1:9" ht="12.75" customHeight="1">
      <c r="A582" s="2" t="s">
        <v>7035</v>
      </c>
      <c r="B582" s="121" t="str">
        <f t="shared" si="31"/>
        <v>EMEA + Kazakhstan</v>
      </c>
      <c r="C582" s="2" t="s">
        <v>6215</v>
      </c>
      <c r="D582" s="2" t="str">
        <f t="shared" si="32"/>
        <v>Cyprus</v>
      </c>
      <c r="E582" s="3"/>
      <c r="F582" s="3"/>
      <c r="G582" s="3"/>
      <c r="H582" s="3"/>
      <c r="I582" s="2" t="str">
        <f t="shared" si="30"/>
        <v>DJI</v>
      </c>
    </row>
    <row r="583" spans="1:9" ht="12.75" customHeight="1">
      <c r="A583" s="2" t="s">
        <v>7035</v>
      </c>
      <c r="B583" s="121" t="str">
        <f t="shared" si="31"/>
        <v>EMEA + Kazakhstan</v>
      </c>
      <c r="C583" s="2" t="s">
        <v>7584</v>
      </c>
      <c r="D583" s="2" t="str">
        <f t="shared" si="32"/>
        <v>Czech Republic</v>
      </c>
      <c r="E583" s="3"/>
      <c r="F583" s="3"/>
      <c r="G583" s="3"/>
      <c r="H583" s="3"/>
      <c r="I583" s="2" t="str">
        <f t="shared" si="30"/>
        <v>DJI</v>
      </c>
    </row>
    <row r="584" spans="1:9" ht="12.75" customHeight="1">
      <c r="A584" s="2" t="s">
        <v>7035</v>
      </c>
      <c r="B584" s="121" t="str">
        <f t="shared" si="31"/>
        <v>EMEA + Kazakhstan</v>
      </c>
      <c r="C584" s="2" t="s">
        <v>7579</v>
      </c>
      <c r="D584" s="2" t="str">
        <f t="shared" si="32"/>
        <v>Germany</v>
      </c>
      <c r="E584" s="3"/>
      <c r="F584" s="3"/>
      <c r="G584" s="3"/>
      <c r="H584" s="3"/>
      <c r="I584" s="2" t="str">
        <f t="shared" si="30"/>
        <v>DJI</v>
      </c>
    </row>
    <row r="585" spans="1:9" ht="12.75" customHeight="1">
      <c r="A585" s="2" t="s">
        <v>7035</v>
      </c>
      <c r="B585" s="121" t="str">
        <f t="shared" si="31"/>
        <v>EMEA + Kazakhstan</v>
      </c>
      <c r="C585" s="2" t="s">
        <v>7577</v>
      </c>
      <c r="D585" s="2" t="str">
        <f t="shared" si="32"/>
        <v>Denmark</v>
      </c>
      <c r="E585" s="3"/>
      <c r="F585" s="3"/>
      <c r="G585" s="3"/>
      <c r="H585" s="3"/>
      <c r="I585" s="2" t="str">
        <f t="shared" si="30"/>
        <v>DJI</v>
      </c>
    </row>
    <row r="586" spans="1:9" ht="12.75" customHeight="1">
      <c r="A586" s="2" t="s">
        <v>7035</v>
      </c>
      <c r="B586" s="121" t="str">
        <f t="shared" si="31"/>
        <v>EMEA + Kazakhstan</v>
      </c>
      <c r="C586" s="2" t="s">
        <v>7611</v>
      </c>
      <c r="D586" s="2" t="str">
        <f t="shared" si="32"/>
        <v>Estonia</v>
      </c>
      <c r="E586" s="3"/>
      <c r="F586" s="3"/>
      <c r="G586" s="3"/>
      <c r="H586" s="3"/>
      <c r="I586" s="2" t="str">
        <f t="shared" si="30"/>
        <v>DJI</v>
      </c>
    </row>
    <row r="587" spans="1:9" ht="12.75" customHeight="1">
      <c r="A587" s="2" t="s">
        <v>7035</v>
      </c>
      <c r="B587" s="121" t="str">
        <f t="shared" si="31"/>
        <v>EMEA + Kazakhstan</v>
      </c>
      <c r="C587" s="2" t="s">
        <v>7600</v>
      </c>
      <c r="D587" s="2" t="str">
        <f t="shared" si="32"/>
        <v>Egypt</v>
      </c>
      <c r="E587" s="3"/>
      <c r="F587" s="3"/>
      <c r="G587" s="3"/>
      <c r="H587" s="3"/>
      <c r="I587" s="2" t="str">
        <f t="shared" si="30"/>
        <v>DJI</v>
      </c>
    </row>
    <row r="588" spans="1:9" ht="12.75" customHeight="1">
      <c r="A588" s="2" t="s">
        <v>7035</v>
      </c>
      <c r="B588" s="121" t="str">
        <f t="shared" si="31"/>
        <v>EMEA + Kazakhstan</v>
      </c>
      <c r="C588" s="2" t="s">
        <v>6415</v>
      </c>
      <c r="D588" s="2" t="str">
        <f t="shared" si="32"/>
        <v>Spain</v>
      </c>
      <c r="E588" s="3"/>
      <c r="F588" s="3"/>
      <c r="G588" s="3"/>
      <c r="H588" s="3"/>
      <c r="I588" s="2" t="str">
        <f t="shared" ref="I588:I651" si="33">IF(ISBLANK(VLOOKUP(A588,CountryRegion,4,FALSE)),"",VLOOKUP(A588,CountryRegion,4,FALSE))</f>
        <v>DJI</v>
      </c>
    </row>
    <row r="589" spans="1:9" ht="12.75" customHeight="1">
      <c r="A589" s="2" t="s">
        <v>7035</v>
      </c>
      <c r="B589" s="121" t="str">
        <f t="shared" si="31"/>
        <v>EMEA + Kazakhstan</v>
      </c>
      <c r="C589" s="2" t="s">
        <v>5810</v>
      </c>
      <c r="D589" s="2" t="str">
        <f t="shared" si="32"/>
        <v>Finland</v>
      </c>
      <c r="E589" s="3"/>
      <c r="F589" s="3"/>
      <c r="G589" s="3"/>
      <c r="H589" s="3"/>
      <c r="I589" s="2" t="str">
        <f t="shared" si="33"/>
        <v>DJI</v>
      </c>
    </row>
    <row r="590" spans="1:9" ht="12.75" customHeight="1">
      <c r="A590" s="2" t="s">
        <v>7035</v>
      </c>
      <c r="B590" s="121" t="str">
        <f t="shared" si="31"/>
        <v>EMEA + Kazakhstan</v>
      </c>
      <c r="C590" s="2" t="s">
        <v>7578</v>
      </c>
      <c r="D590" s="2" t="str">
        <f t="shared" si="32"/>
        <v>France</v>
      </c>
      <c r="E590" s="3"/>
      <c r="F590" s="3"/>
      <c r="G590" s="3"/>
      <c r="H590" s="3"/>
      <c r="I590" s="2" t="str">
        <f t="shared" si="33"/>
        <v>DJI</v>
      </c>
    </row>
    <row r="591" spans="1:9" ht="12.75" customHeight="1">
      <c r="A591" s="2" t="s">
        <v>7035</v>
      </c>
      <c r="B591" s="121" t="str">
        <f t="shared" si="31"/>
        <v>EMEA + Kazakhstan</v>
      </c>
      <c r="C591" s="2" t="s">
        <v>7583</v>
      </c>
      <c r="D591" s="2" t="str">
        <f t="shared" si="32"/>
        <v>United Kingdom</v>
      </c>
      <c r="E591" s="3"/>
      <c r="F591" s="3"/>
      <c r="G591" s="3"/>
      <c r="H591" s="3"/>
      <c r="I591" s="2" t="str">
        <f t="shared" si="33"/>
        <v>DJI</v>
      </c>
    </row>
    <row r="592" spans="1:9" ht="12.75" customHeight="1">
      <c r="A592" s="2" t="s">
        <v>7035</v>
      </c>
      <c r="B592" s="121" t="str">
        <f t="shared" si="31"/>
        <v>EMEA + Kazakhstan</v>
      </c>
      <c r="C592" s="2" t="s">
        <v>7580</v>
      </c>
      <c r="D592" s="2" t="str">
        <f t="shared" si="32"/>
        <v>Greece</v>
      </c>
      <c r="E592" s="3"/>
      <c r="F592" s="3"/>
      <c r="G592" s="3"/>
      <c r="H592" s="3"/>
      <c r="I592" s="2" t="str">
        <f t="shared" si="33"/>
        <v>DJI</v>
      </c>
    </row>
    <row r="593" spans="1:9" ht="12.75" customHeight="1">
      <c r="A593" s="2" t="s">
        <v>7035</v>
      </c>
      <c r="B593" s="121" t="str">
        <f t="shared" si="31"/>
        <v>EMEA + Kazakhstan</v>
      </c>
      <c r="C593" s="2" t="s">
        <v>6137</v>
      </c>
      <c r="D593" s="2" t="str">
        <f t="shared" si="32"/>
        <v>Croatia</v>
      </c>
      <c r="E593" s="3"/>
      <c r="F593" s="3"/>
      <c r="G593" s="3"/>
      <c r="H593" s="3"/>
      <c r="I593" s="2" t="str">
        <f t="shared" si="33"/>
        <v>DJI</v>
      </c>
    </row>
    <row r="594" spans="1:9" ht="12.75" customHeight="1">
      <c r="A594" s="2" t="s">
        <v>7035</v>
      </c>
      <c r="B594" s="121" t="str">
        <f t="shared" si="31"/>
        <v>EMEA + Kazakhstan</v>
      </c>
      <c r="C594" s="2" t="s">
        <v>5567</v>
      </c>
      <c r="D594" s="2" t="str">
        <f t="shared" si="32"/>
        <v>Hungary</v>
      </c>
      <c r="E594" s="3"/>
      <c r="F594" s="3"/>
      <c r="G594" s="3"/>
      <c r="H594" s="3"/>
      <c r="I594" s="2" t="str">
        <f t="shared" si="33"/>
        <v>DJI</v>
      </c>
    </row>
    <row r="595" spans="1:9" ht="12.75" customHeight="1">
      <c r="A595" s="2" t="s">
        <v>7035</v>
      </c>
      <c r="B595" s="121" t="str">
        <f t="shared" si="31"/>
        <v>EMEA + Kazakhstan</v>
      </c>
      <c r="C595" s="2" t="s">
        <v>6100</v>
      </c>
      <c r="D595" s="2" t="str">
        <f t="shared" si="32"/>
        <v>Ireland</v>
      </c>
      <c r="E595" s="3"/>
      <c r="F595" s="3"/>
      <c r="G595" s="3"/>
      <c r="H595" s="3"/>
      <c r="I595" s="2" t="str">
        <f t="shared" si="33"/>
        <v>DJI</v>
      </c>
    </row>
    <row r="596" spans="1:9" ht="12.75" customHeight="1">
      <c r="A596" s="2" t="s">
        <v>7035</v>
      </c>
      <c r="B596" s="121" t="str">
        <f t="shared" si="31"/>
        <v>EMEA + Kazakhstan</v>
      </c>
      <c r="C596" s="2" t="s">
        <v>7598</v>
      </c>
      <c r="D596" s="2" t="str">
        <f t="shared" si="32"/>
        <v>Israel</v>
      </c>
      <c r="E596" s="3"/>
      <c r="F596" s="3"/>
      <c r="G596" s="3"/>
      <c r="H596" s="3"/>
      <c r="I596" s="2" t="str">
        <f t="shared" si="33"/>
        <v>DJI</v>
      </c>
    </row>
    <row r="597" spans="1:9" ht="12.75" customHeight="1">
      <c r="A597" s="2" t="s">
        <v>7035</v>
      </c>
      <c r="B597" s="121" t="str">
        <f t="shared" si="31"/>
        <v>EMEA + Kazakhstan</v>
      </c>
      <c r="C597" s="2" t="s">
        <v>5572</v>
      </c>
      <c r="D597" s="2" t="str">
        <f t="shared" si="32"/>
        <v>Iceland</v>
      </c>
      <c r="E597" s="3"/>
      <c r="F597" s="3"/>
      <c r="G597" s="3"/>
      <c r="H597" s="3"/>
      <c r="I597" s="2" t="str">
        <f t="shared" si="33"/>
        <v>DJI</v>
      </c>
    </row>
    <row r="598" spans="1:9" ht="12.75" customHeight="1">
      <c r="A598" s="2" t="s">
        <v>7035</v>
      </c>
      <c r="B598" s="121" t="str">
        <f t="shared" si="31"/>
        <v>EMEA + Kazakhstan</v>
      </c>
      <c r="C598" s="2" t="s">
        <v>5614</v>
      </c>
      <c r="D598" s="2" t="str">
        <f t="shared" si="32"/>
        <v>Italy</v>
      </c>
      <c r="E598" s="3"/>
      <c r="F598" s="3"/>
      <c r="G598" s="3"/>
      <c r="H598" s="3"/>
      <c r="I598" s="2" t="str">
        <f t="shared" si="33"/>
        <v>DJI</v>
      </c>
    </row>
    <row r="599" spans="1:9" ht="12.75" customHeight="1">
      <c r="A599" s="2" t="s">
        <v>7035</v>
      </c>
      <c r="B599" s="121" t="str">
        <f t="shared" si="31"/>
        <v>EMEA + Kazakhstan</v>
      </c>
      <c r="C599" s="2" t="s">
        <v>7607</v>
      </c>
      <c r="D599" s="2" t="str">
        <f t="shared" si="32"/>
        <v>Jordan</v>
      </c>
      <c r="E599" s="3"/>
      <c r="F599" s="3"/>
      <c r="G599" s="3"/>
      <c r="H599" s="3"/>
      <c r="I599" s="2" t="str">
        <f t="shared" si="33"/>
        <v>DJI</v>
      </c>
    </row>
    <row r="600" spans="1:9" ht="12.75" customHeight="1">
      <c r="A600" s="2" t="s">
        <v>7035</v>
      </c>
      <c r="B600" s="121" t="str">
        <f t="shared" si="31"/>
        <v>EMEA + Kazakhstan</v>
      </c>
      <c r="C600" s="2" t="s">
        <v>5987</v>
      </c>
      <c r="D600" s="2" t="str">
        <f t="shared" si="32"/>
        <v>Kenya</v>
      </c>
      <c r="E600" s="3"/>
      <c r="F600" s="3"/>
      <c r="G600" s="3"/>
      <c r="H600" s="3"/>
      <c r="I600" s="2" t="str">
        <f t="shared" si="33"/>
        <v>DJI</v>
      </c>
    </row>
    <row r="601" spans="1:9" ht="12.75" customHeight="1">
      <c r="A601" s="2" t="s">
        <v>7035</v>
      </c>
      <c r="B601" s="121" t="str">
        <f t="shared" si="31"/>
        <v>EMEA + Kazakhstan</v>
      </c>
      <c r="C601" s="2" t="s">
        <v>6023</v>
      </c>
      <c r="D601" s="2" t="str">
        <f t="shared" si="32"/>
        <v>Kuwait</v>
      </c>
      <c r="E601" s="3"/>
      <c r="F601" s="3"/>
      <c r="G601" s="3"/>
      <c r="H601" s="3"/>
      <c r="I601" s="2" t="str">
        <f t="shared" si="33"/>
        <v>DJI</v>
      </c>
    </row>
    <row r="602" spans="1:9" ht="12.75" customHeight="1">
      <c r="A602" s="2" t="s">
        <v>7035</v>
      </c>
      <c r="B602" s="121" t="str">
        <f t="shared" si="31"/>
        <v>EMEA + Kazakhstan</v>
      </c>
      <c r="C602" s="2" t="s">
        <v>7620</v>
      </c>
      <c r="D602" s="2" t="str">
        <f t="shared" si="32"/>
        <v>Kazakhstan</v>
      </c>
      <c r="E602" s="3"/>
      <c r="F602" s="3"/>
      <c r="G602" s="3"/>
      <c r="H602" s="3"/>
      <c r="I602" s="2" t="str">
        <f t="shared" si="33"/>
        <v>DJI</v>
      </c>
    </row>
    <row r="603" spans="1:9" ht="12.75" customHeight="1">
      <c r="A603" s="2" t="s">
        <v>7035</v>
      </c>
      <c r="B603" s="121" t="str">
        <f t="shared" si="31"/>
        <v>EMEA + Kazakhstan</v>
      </c>
      <c r="C603" s="2" t="s">
        <v>5664</v>
      </c>
      <c r="D603" s="2" t="str">
        <f t="shared" si="32"/>
        <v>Lebanon</v>
      </c>
      <c r="E603" s="3"/>
      <c r="F603" s="3"/>
      <c r="G603" s="3">
        <v>44365</v>
      </c>
      <c r="H603" s="3">
        <v>44368</v>
      </c>
      <c r="I603" s="2" t="str">
        <f t="shared" si="33"/>
        <v>DJI</v>
      </c>
    </row>
    <row r="604" spans="1:9" ht="12.75" customHeight="1">
      <c r="A604" s="2" t="s">
        <v>7035</v>
      </c>
      <c r="B604" s="121" t="str">
        <f t="shared" si="31"/>
        <v>EMEA + Kazakhstan</v>
      </c>
      <c r="C604" s="2" t="s">
        <v>7612</v>
      </c>
      <c r="D604" s="2" t="str">
        <f t="shared" si="32"/>
        <v>Lithuania</v>
      </c>
      <c r="E604" s="3"/>
      <c r="F604" s="3"/>
      <c r="G604" s="3"/>
      <c r="H604" s="3"/>
      <c r="I604" s="2" t="str">
        <f t="shared" si="33"/>
        <v>DJI</v>
      </c>
    </row>
    <row r="605" spans="1:9" ht="12.75" customHeight="1">
      <c r="A605" s="2" t="s">
        <v>7035</v>
      </c>
      <c r="B605" s="121" t="str">
        <f t="shared" si="31"/>
        <v>EMEA + Kazakhstan</v>
      </c>
      <c r="C605" s="2" t="s">
        <v>7581</v>
      </c>
      <c r="D605" s="2" t="str">
        <f t="shared" si="32"/>
        <v>Luxembourg</v>
      </c>
      <c r="E605" s="3"/>
      <c r="F605" s="3"/>
      <c r="G605" s="3"/>
      <c r="H605" s="3"/>
      <c r="I605" s="2" t="str">
        <f t="shared" si="33"/>
        <v>DJI</v>
      </c>
    </row>
    <row r="606" spans="1:9" ht="12.75" customHeight="1">
      <c r="A606" s="2" t="s">
        <v>7035</v>
      </c>
      <c r="B606" s="121" t="str">
        <f t="shared" si="31"/>
        <v>EMEA + Kazakhstan</v>
      </c>
      <c r="C606" s="2" t="s">
        <v>5760</v>
      </c>
      <c r="D606" s="2" t="str">
        <f t="shared" si="32"/>
        <v>Latvia</v>
      </c>
      <c r="E606" s="3"/>
      <c r="F606" s="3"/>
      <c r="G606" s="3"/>
      <c r="H606" s="3"/>
      <c r="I606" s="2" t="str">
        <f t="shared" si="33"/>
        <v>DJI</v>
      </c>
    </row>
    <row r="607" spans="1:9" ht="12.75" customHeight="1">
      <c r="A607" s="2" t="s">
        <v>7035</v>
      </c>
      <c r="B607" s="121" t="str">
        <f t="shared" si="31"/>
        <v>EMEA + Kazakhstan</v>
      </c>
      <c r="C607" s="2" t="s">
        <v>5947</v>
      </c>
      <c r="D607" s="2" t="str">
        <f t="shared" si="32"/>
        <v>Morocco</v>
      </c>
      <c r="E607" s="3"/>
      <c r="F607" s="3"/>
      <c r="G607" s="3"/>
      <c r="H607" s="3"/>
      <c r="I607" s="2" t="str">
        <f t="shared" si="33"/>
        <v>DJI</v>
      </c>
    </row>
    <row r="608" spans="1:9" ht="12.75" customHeight="1">
      <c r="A608" s="2" t="s">
        <v>7035</v>
      </c>
      <c r="B608" s="121" t="str">
        <f t="shared" si="31"/>
        <v>EMEA + Kazakhstan</v>
      </c>
      <c r="C608" s="2" t="s">
        <v>7613</v>
      </c>
      <c r="D608" s="2" t="str">
        <f t="shared" si="32"/>
        <v>Macedonia</v>
      </c>
      <c r="E608" s="3"/>
      <c r="F608" s="3"/>
      <c r="G608" s="3"/>
      <c r="H608" s="3"/>
      <c r="I608" s="2" t="str">
        <f t="shared" si="33"/>
        <v>DJI</v>
      </c>
    </row>
    <row r="609" spans="1:9" ht="12.75" customHeight="1">
      <c r="A609" s="2" t="s">
        <v>7035</v>
      </c>
      <c r="B609" s="121" t="str">
        <f t="shared" si="31"/>
        <v>EMEA + Kazakhstan</v>
      </c>
      <c r="C609" s="2" t="s">
        <v>7604</v>
      </c>
      <c r="D609" s="2" t="str">
        <f t="shared" si="32"/>
        <v>Malta</v>
      </c>
      <c r="E609" s="3"/>
      <c r="F609" s="3"/>
      <c r="G609" s="3"/>
      <c r="H609" s="3"/>
      <c r="I609" s="2" t="str">
        <f t="shared" si="33"/>
        <v>DJI</v>
      </c>
    </row>
    <row r="610" spans="1:9" ht="12.75" customHeight="1">
      <c r="A610" s="2" t="s">
        <v>7035</v>
      </c>
      <c r="B610" s="121" t="str">
        <f t="shared" si="31"/>
        <v>EMEA + Kazakhstan</v>
      </c>
      <c r="C610" s="2" t="s">
        <v>7618</v>
      </c>
      <c r="D610" s="2" t="str">
        <f t="shared" si="32"/>
        <v>Mauritius</v>
      </c>
      <c r="E610" s="3"/>
      <c r="F610" s="3"/>
      <c r="G610" s="3"/>
      <c r="H610" s="3"/>
      <c r="I610" s="2" t="str">
        <f t="shared" si="33"/>
        <v>DJI</v>
      </c>
    </row>
    <row r="611" spans="1:9" ht="12.75" customHeight="1">
      <c r="A611" s="2" t="s">
        <v>7035</v>
      </c>
      <c r="B611" s="121" t="str">
        <f t="shared" si="31"/>
        <v>EMEA + Kazakhstan</v>
      </c>
      <c r="C611" s="2" t="s">
        <v>5918</v>
      </c>
      <c r="D611" s="2" t="str">
        <f t="shared" si="32"/>
        <v>Nigeria</v>
      </c>
      <c r="E611" s="3"/>
      <c r="F611" s="3"/>
      <c r="G611" s="3"/>
      <c r="H611" s="3"/>
      <c r="I611" s="2" t="str">
        <f t="shared" si="33"/>
        <v>DJI</v>
      </c>
    </row>
    <row r="612" spans="1:9" ht="12.75" customHeight="1">
      <c r="A612" s="2" t="s">
        <v>7035</v>
      </c>
      <c r="B612" s="121" t="str">
        <f t="shared" si="31"/>
        <v>EMEA + Kazakhstan</v>
      </c>
      <c r="C612" s="2" t="s">
        <v>5921</v>
      </c>
      <c r="D612" s="2" t="str">
        <f t="shared" si="32"/>
        <v>Netherlands</v>
      </c>
      <c r="E612" s="3"/>
      <c r="F612" s="3"/>
      <c r="G612" s="3"/>
      <c r="H612" s="3"/>
      <c r="I612" s="2" t="str">
        <f t="shared" si="33"/>
        <v>DJI</v>
      </c>
    </row>
    <row r="613" spans="1:9" ht="12.75" customHeight="1">
      <c r="A613" s="2" t="s">
        <v>7035</v>
      </c>
      <c r="B613" s="121" t="str">
        <f t="shared" si="31"/>
        <v>EMEA + Kazakhstan</v>
      </c>
      <c r="C613" s="2" t="s">
        <v>5865</v>
      </c>
      <c r="D613" s="2" t="str">
        <f t="shared" si="32"/>
        <v>Norway</v>
      </c>
      <c r="E613" s="3"/>
      <c r="F613" s="3"/>
      <c r="G613" s="3"/>
      <c r="H613" s="3"/>
      <c r="I613" s="2" t="str">
        <f t="shared" si="33"/>
        <v>DJI</v>
      </c>
    </row>
    <row r="614" spans="1:9" ht="12.75" customHeight="1">
      <c r="A614" s="2" t="s">
        <v>7035</v>
      </c>
      <c r="B614" s="121" t="str">
        <f t="shared" si="31"/>
        <v>EMEA + Kazakhstan</v>
      </c>
      <c r="C614" s="2" t="s">
        <v>6159</v>
      </c>
      <c r="D614" s="2" t="str">
        <f t="shared" si="32"/>
        <v>Oman</v>
      </c>
      <c r="E614" s="3"/>
      <c r="F614" s="3"/>
      <c r="G614" s="3"/>
      <c r="H614" s="3"/>
      <c r="I614" s="2" t="str">
        <f t="shared" si="33"/>
        <v>DJI</v>
      </c>
    </row>
    <row r="615" spans="1:9" ht="12.75" customHeight="1">
      <c r="A615" s="2" t="s">
        <v>7035</v>
      </c>
      <c r="B615" s="121" t="str">
        <f t="shared" si="31"/>
        <v>EMEA + Kazakhstan</v>
      </c>
      <c r="C615" s="2" t="s">
        <v>7585</v>
      </c>
      <c r="D615" s="2" t="str">
        <f t="shared" si="32"/>
        <v>Poland</v>
      </c>
      <c r="E615" s="3"/>
      <c r="F615" s="3"/>
      <c r="G615" s="3"/>
      <c r="H615" s="3"/>
      <c r="I615" s="2" t="str">
        <f t="shared" si="33"/>
        <v>DJI</v>
      </c>
    </row>
    <row r="616" spans="1:9" ht="12.75" customHeight="1">
      <c r="A616" s="2" t="s">
        <v>7035</v>
      </c>
      <c r="B616" s="121" t="str">
        <f t="shared" si="31"/>
        <v>EMEA + Kazakhstan</v>
      </c>
      <c r="C616" s="2" t="s">
        <v>7608</v>
      </c>
      <c r="D616" s="2" t="str">
        <f t="shared" si="32"/>
        <v>Palestine</v>
      </c>
      <c r="E616" s="3"/>
      <c r="F616" s="3"/>
      <c r="G616" s="3"/>
      <c r="H616" s="3"/>
      <c r="I616" s="2" t="str">
        <f t="shared" si="33"/>
        <v>DJI</v>
      </c>
    </row>
    <row r="617" spans="1:9" ht="12.75" customHeight="1">
      <c r="A617" s="2" t="s">
        <v>7035</v>
      </c>
      <c r="B617" s="121" t="str">
        <f t="shared" si="31"/>
        <v>EMEA + Kazakhstan</v>
      </c>
      <c r="C617" s="2" t="s">
        <v>7582</v>
      </c>
      <c r="D617" s="2" t="str">
        <f t="shared" si="32"/>
        <v>Portugal</v>
      </c>
      <c r="E617" s="3"/>
      <c r="F617" s="3"/>
      <c r="G617" s="3"/>
      <c r="H617" s="3"/>
      <c r="I617" s="2" t="str">
        <f t="shared" si="33"/>
        <v>DJI</v>
      </c>
    </row>
    <row r="618" spans="1:9" ht="12.75" customHeight="1">
      <c r="A618" s="2" t="s">
        <v>7035</v>
      </c>
      <c r="B618" s="121" t="str">
        <f t="shared" si="31"/>
        <v>EMEA + Kazakhstan</v>
      </c>
      <c r="C618" s="2" t="s">
        <v>7602</v>
      </c>
      <c r="D618" s="2" t="str">
        <f t="shared" si="32"/>
        <v>Qatar</v>
      </c>
      <c r="E618" s="3"/>
      <c r="F618" s="3"/>
      <c r="G618" s="3"/>
      <c r="H618" s="3"/>
      <c r="I618" s="2" t="str">
        <f t="shared" si="33"/>
        <v>DJI</v>
      </c>
    </row>
    <row r="619" spans="1:9" ht="12.75" customHeight="1">
      <c r="A619" s="2" t="s">
        <v>7035</v>
      </c>
      <c r="B619" s="121" t="str">
        <f t="shared" si="31"/>
        <v>EMEA + Kazakhstan</v>
      </c>
      <c r="C619" s="2" t="s">
        <v>7614</v>
      </c>
      <c r="D619" s="2" t="str">
        <f t="shared" si="32"/>
        <v>Romania</v>
      </c>
      <c r="E619" s="3"/>
      <c r="F619" s="3"/>
      <c r="G619" s="3"/>
      <c r="H619" s="3"/>
      <c r="I619" s="2" t="str">
        <f t="shared" si="33"/>
        <v>DJI</v>
      </c>
    </row>
    <row r="620" spans="1:9" ht="12.75" customHeight="1">
      <c r="A620" s="2" t="s">
        <v>7035</v>
      </c>
      <c r="B620" s="121" t="str">
        <f t="shared" si="31"/>
        <v>EMEA + Kazakhstan</v>
      </c>
      <c r="C620" s="2" t="s">
        <v>7615</v>
      </c>
      <c r="D620" s="2" t="str">
        <f t="shared" si="32"/>
        <v>Serbia</v>
      </c>
      <c r="E620" s="3"/>
      <c r="F620" s="3"/>
      <c r="G620" s="3"/>
      <c r="H620" s="3"/>
      <c r="I620" s="2" t="str">
        <f t="shared" si="33"/>
        <v>DJI</v>
      </c>
    </row>
    <row r="621" spans="1:9" ht="12.75" customHeight="1">
      <c r="A621" s="2" t="s">
        <v>7035</v>
      </c>
      <c r="B621" s="121" t="str">
        <f t="shared" si="31"/>
        <v>EMEA + Kazakhstan</v>
      </c>
      <c r="C621" s="2" t="s">
        <v>7586</v>
      </c>
      <c r="D621" s="2" t="str">
        <f t="shared" si="32"/>
        <v>Russia</v>
      </c>
      <c r="E621" s="3"/>
      <c r="F621" s="3"/>
      <c r="G621" s="3">
        <v>44628</v>
      </c>
      <c r="H621" s="3">
        <v>44629</v>
      </c>
      <c r="I621" s="2" t="str">
        <f t="shared" si="33"/>
        <v>DJI</v>
      </c>
    </row>
    <row r="622" spans="1:9" ht="12.75" customHeight="1">
      <c r="A622" s="2" t="s">
        <v>7035</v>
      </c>
      <c r="B622" s="121" t="str">
        <f t="shared" si="31"/>
        <v>EMEA + Kazakhstan</v>
      </c>
      <c r="C622" s="2" t="s">
        <v>5776</v>
      </c>
      <c r="D622" s="2" t="str">
        <f t="shared" si="32"/>
        <v>Saudi Arabia</v>
      </c>
      <c r="E622" s="3"/>
      <c r="F622" s="3"/>
      <c r="G622" s="3"/>
      <c r="H622" s="3"/>
      <c r="I622" s="2" t="str">
        <f t="shared" si="33"/>
        <v>DJI</v>
      </c>
    </row>
    <row r="623" spans="1:9" ht="12.75" customHeight="1">
      <c r="A623" s="2" t="s">
        <v>7035</v>
      </c>
      <c r="B623" s="121" t="str">
        <f t="shared" si="31"/>
        <v>EMEA + Kazakhstan</v>
      </c>
      <c r="C623" s="2" t="s">
        <v>6227</v>
      </c>
      <c r="D623" s="2" t="str">
        <f t="shared" si="32"/>
        <v>Sweden</v>
      </c>
      <c r="E623" s="3"/>
      <c r="F623" s="3"/>
      <c r="G623" s="3"/>
      <c r="H623" s="3"/>
      <c r="I623" s="2" t="str">
        <f t="shared" si="33"/>
        <v>DJI</v>
      </c>
    </row>
    <row r="624" spans="1:9" ht="12.75" customHeight="1">
      <c r="A624" s="2" t="s">
        <v>7035</v>
      </c>
      <c r="B624" s="121" t="str">
        <f t="shared" si="31"/>
        <v>EMEA + Kazakhstan</v>
      </c>
      <c r="C624" s="2" t="s">
        <v>7605</v>
      </c>
      <c r="D624" s="2" t="str">
        <f t="shared" si="32"/>
        <v>Slovenia</v>
      </c>
      <c r="E624" s="3"/>
      <c r="F624" s="3"/>
      <c r="G624" s="3"/>
      <c r="H624" s="3"/>
      <c r="I624" s="2" t="str">
        <f t="shared" si="33"/>
        <v>DJI</v>
      </c>
    </row>
    <row r="625" spans="1:9" ht="12.75" customHeight="1">
      <c r="A625" s="2" t="s">
        <v>7035</v>
      </c>
      <c r="B625" s="121" t="str">
        <f t="shared" si="31"/>
        <v>EMEA + Kazakhstan</v>
      </c>
      <c r="C625" s="2" t="s">
        <v>7616</v>
      </c>
      <c r="D625" s="2" t="str">
        <f t="shared" si="32"/>
        <v>Slovakia</v>
      </c>
      <c r="E625" s="3"/>
      <c r="F625" s="3"/>
      <c r="G625" s="3"/>
      <c r="H625" s="3"/>
      <c r="I625" s="2" t="str">
        <f t="shared" si="33"/>
        <v>DJI</v>
      </c>
    </row>
    <row r="626" spans="1:9" ht="12.75" customHeight="1">
      <c r="A626" s="2" t="s">
        <v>7035</v>
      </c>
      <c r="B626" s="121" t="str">
        <f t="shared" si="31"/>
        <v>EMEA + Kazakhstan</v>
      </c>
      <c r="C626" s="2" t="s">
        <v>7619</v>
      </c>
      <c r="D626" s="2" t="str">
        <f t="shared" si="32"/>
        <v>Tunisia</v>
      </c>
      <c r="E626" s="3"/>
      <c r="F626" s="3"/>
      <c r="G626" s="3"/>
      <c r="H626" s="3"/>
      <c r="I626" s="2" t="str">
        <f t="shared" si="33"/>
        <v>DJI</v>
      </c>
    </row>
    <row r="627" spans="1:9" ht="12.75" customHeight="1">
      <c r="A627" s="2" t="s">
        <v>7035</v>
      </c>
      <c r="B627" s="121" t="str">
        <f t="shared" si="31"/>
        <v>EMEA + Kazakhstan</v>
      </c>
      <c r="C627" s="2" t="s">
        <v>7587</v>
      </c>
      <c r="D627" s="2" t="str">
        <f t="shared" si="32"/>
        <v>Turkey</v>
      </c>
      <c r="E627" s="3"/>
      <c r="F627" s="3"/>
      <c r="G627" s="3"/>
      <c r="H627" s="3"/>
      <c r="I627" s="2" t="str">
        <f t="shared" si="33"/>
        <v>DJI</v>
      </c>
    </row>
    <row r="628" spans="1:9" ht="12.75" customHeight="1">
      <c r="A628" s="2" t="s">
        <v>7035</v>
      </c>
      <c r="B628" s="121" t="str">
        <f t="shared" si="31"/>
        <v>EMEA + Kazakhstan</v>
      </c>
      <c r="C628" s="2" t="s">
        <v>7617</v>
      </c>
      <c r="D628" s="2" t="str">
        <f t="shared" si="32"/>
        <v>Ukraine</v>
      </c>
      <c r="E628" s="3"/>
      <c r="F628" s="3"/>
      <c r="G628" s="3"/>
      <c r="H628" s="3"/>
      <c r="I628" s="2" t="str">
        <f t="shared" si="33"/>
        <v>DJI</v>
      </c>
    </row>
    <row r="629" spans="1:9" ht="12.75" customHeight="1">
      <c r="A629" s="2" t="s">
        <v>7035</v>
      </c>
      <c r="B629" s="121" t="str">
        <f t="shared" si="31"/>
        <v>EMEA + Kazakhstan</v>
      </c>
      <c r="C629" s="2" t="s">
        <v>7603</v>
      </c>
      <c r="D629" s="2" t="str">
        <f t="shared" si="32"/>
        <v>South Africa</v>
      </c>
      <c r="E629" s="3"/>
      <c r="F629" s="3"/>
      <c r="G629" s="3"/>
      <c r="H629" s="3"/>
      <c r="I629" s="2" t="str">
        <f t="shared" si="33"/>
        <v>DJI</v>
      </c>
    </row>
    <row r="630" spans="1:9" ht="12.75" customHeight="1">
      <c r="A630" s="2" t="s">
        <v>7073</v>
      </c>
      <c r="B630" s="121" t="str">
        <f t="shared" si="31"/>
        <v>Europe Developed + Cyprus, Slovenia &amp; Malta</v>
      </c>
      <c r="C630" s="2" t="s">
        <v>7575</v>
      </c>
      <c r="D630" s="2" t="str">
        <f t="shared" si="32"/>
        <v>Austria</v>
      </c>
      <c r="E630" s="3"/>
      <c r="F630" s="3"/>
      <c r="G630" s="3"/>
      <c r="H630" s="3"/>
      <c r="I630" s="2" t="str">
        <f t="shared" si="33"/>
        <v>DJI</v>
      </c>
    </row>
    <row r="631" spans="1:9" ht="12.75" customHeight="1">
      <c r="A631" s="2" t="s">
        <v>7073</v>
      </c>
      <c r="B631" s="121" t="str">
        <f t="shared" si="31"/>
        <v>Europe Developed + Cyprus, Slovenia &amp; Malta</v>
      </c>
      <c r="C631" s="2" t="s">
        <v>7576</v>
      </c>
      <c r="D631" s="2" t="str">
        <f t="shared" si="32"/>
        <v>Belgium</v>
      </c>
      <c r="E631" s="3"/>
      <c r="F631" s="3"/>
      <c r="G631" s="3"/>
      <c r="H631" s="3"/>
      <c r="I631" s="2" t="str">
        <f t="shared" si="33"/>
        <v>DJI</v>
      </c>
    </row>
    <row r="632" spans="1:9" ht="12.75" customHeight="1">
      <c r="A632" s="2" t="s">
        <v>7073</v>
      </c>
      <c r="B632" s="121" t="str">
        <f t="shared" si="31"/>
        <v>Europe Developed + Cyprus, Slovenia &amp; Malta</v>
      </c>
      <c r="C632" s="2" t="s">
        <v>6147</v>
      </c>
      <c r="D632" s="2" t="str">
        <f t="shared" si="32"/>
        <v>Switzerland</v>
      </c>
      <c r="E632" s="3"/>
      <c r="F632" s="3"/>
      <c r="G632" s="3"/>
      <c r="H632" s="3"/>
      <c r="I632" s="2" t="str">
        <f t="shared" si="33"/>
        <v>DJI</v>
      </c>
    </row>
    <row r="633" spans="1:9" ht="12.75" customHeight="1">
      <c r="A633" s="2" t="s">
        <v>7073</v>
      </c>
      <c r="B633" s="121" t="str">
        <f t="shared" si="31"/>
        <v>Europe Developed + Cyprus, Slovenia &amp; Malta</v>
      </c>
      <c r="C633" s="2" t="s">
        <v>6215</v>
      </c>
      <c r="D633" s="2" t="str">
        <f t="shared" si="32"/>
        <v>Cyprus</v>
      </c>
      <c r="E633" s="3"/>
      <c r="F633" s="3"/>
      <c r="G633" s="3"/>
      <c r="H633" s="3"/>
      <c r="I633" s="2" t="str">
        <f t="shared" si="33"/>
        <v>DJI</v>
      </c>
    </row>
    <row r="634" spans="1:9" ht="12.75" customHeight="1">
      <c r="A634" s="2" t="s">
        <v>7073</v>
      </c>
      <c r="B634" s="121" t="str">
        <f t="shared" si="31"/>
        <v>Europe Developed + Cyprus, Slovenia &amp; Malta</v>
      </c>
      <c r="C634" s="2" t="s">
        <v>7579</v>
      </c>
      <c r="D634" s="2" t="str">
        <f t="shared" si="32"/>
        <v>Germany</v>
      </c>
      <c r="E634" s="3"/>
      <c r="F634" s="3"/>
      <c r="G634" s="3"/>
      <c r="H634" s="3"/>
      <c r="I634" s="2" t="str">
        <f t="shared" si="33"/>
        <v>DJI</v>
      </c>
    </row>
    <row r="635" spans="1:9" ht="12.75" customHeight="1">
      <c r="A635" s="2" t="s">
        <v>7073</v>
      </c>
      <c r="B635" s="121" t="str">
        <f t="shared" si="31"/>
        <v>Europe Developed + Cyprus, Slovenia &amp; Malta</v>
      </c>
      <c r="C635" s="2" t="s">
        <v>7577</v>
      </c>
      <c r="D635" s="2" t="str">
        <f t="shared" si="32"/>
        <v>Denmark</v>
      </c>
      <c r="E635" s="3"/>
      <c r="F635" s="3"/>
      <c r="G635" s="3"/>
      <c r="H635" s="3"/>
      <c r="I635" s="2" t="str">
        <f t="shared" si="33"/>
        <v>DJI</v>
      </c>
    </row>
    <row r="636" spans="1:9" ht="12.75" customHeight="1">
      <c r="A636" s="2" t="s">
        <v>7073</v>
      </c>
      <c r="B636" s="121" t="str">
        <f t="shared" si="31"/>
        <v>Europe Developed + Cyprus, Slovenia &amp; Malta</v>
      </c>
      <c r="C636" s="2" t="s">
        <v>6415</v>
      </c>
      <c r="D636" s="2" t="str">
        <f t="shared" si="32"/>
        <v>Spain</v>
      </c>
      <c r="E636" s="3"/>
      <c r="F636" s="3"/>
      <c r="G636" s="3"/>
      <c r="H636" s="3"/>
      <c r="I636" s="2" t="str">
        <f t="shared" si="33"/>
        <v>DJI</v>
      </c>
    </row>
    <row r="637" spans="1:9" ht="12.75" customHeight="1">
      <c r="A637" s="2" t="s">
        <v>7073</v>
      </c>
      <c r="B637" s="121" t="str">
        <f t="shared" si="31"/>
        <v>Europe Developed + Cyprus, Slovenia &amp; Malta</v>
      </c>
      <c r="C637" s="2" t="s">
        <v>5810</v>
      </c>
      <c r="D637" s="2" t="str">
        <f t="shared" si="32"/>
        <v>Finland</v>
      </c>
      <c r="E637" s="3"/>
      <c r="F637" s="3"/>
      <c r="G637" s="3"/>
      <c r="H637" s="3"/>
      <c r="I637" s="2" t="str">
        <f t="shared" si="33"/>
        <v>DJI</v>
      </c>
    </row>
    <row r="638" spans="1:9" ht="12.75" customHeight="1">
      <c r="A638" s="2" t="s">
        <v>7073</v>
      </c>
      <c r="B638" s="121" t="str">
        <f t="shared" si="31"/>
        <v>Europe Developed + Cyprus, Slovenia &amp; Malta</v>
      </c>
      <c r="C638" s="2" t="s">
        <v>7578</v>
      </c>
      <c r="D638" s="2" t="str">
        <f t="shared" si="32"/>
        <v>France</v>
      </c>
      <c r="E638" s="3"/>
      <c r="F638" s="3"/>
      <c r="G638" s="3"/>
      <c r="H638" s="3"/>
      <c r="I638" s="2" t="str">
        <f t="shared" si="33"/>
        <v>DJI</v>
      </c>
    </row>
    <row r="639" spans="1:9" ht="12.75" customHeight="1">
      <c r="A639" s="2" t="s">
        <v>7073</v>
      </c>
      <c r="B639" s="121" t="str">
        <f t="shared" si="31"/>
        <v>Europe Developed + Cyprus, Slovenia &amp; Malta</v>
      </c>
      <c r="C639" s="2" t="s">
        <v>7583</v>
      </c>
      <c r="D639" s="2" t="str">
        <f t="shared" si="32"/>
        <v>United Kingdom</v>
      </c>
      <c r="E639" s="3"/>
      <c r="F639" s="3"/>
      <c r="G639" s="3"/>
      <c r="H639" s="3"/>
      <c r="I639" s="2" t="str">
        <f t="shared" si="33"/>
        <v>DJI</v>
      </c>
    </row>
    <row r="640" spans="1:9" ht="12.75" customHeight="1">
      <c r="A640" s="2" t="s">
        <v>7073</v>
      </c>
      <c r="B640" s="121" t="str">
        <f t="shared" si="31"/>
        <v>Europe Developed + Cyprus, Slovenia &amp; Malta</v>
      </c>
      <c r="C640" s="2" t="s">
        <v>7580</v>
      </c>
      <c r="D640" s="2" t="str">
        <f t="shared" si="32"/>
        <v>Greece</v>
      </c>
      <c r="E640" s="3"/>
      <c r="F640" s="3"/>
      <c r="G640" s="3">
        <v>41901</v>
      </c>
      <c r="H640" s="3">
        <v>41904</v>
      </c>
      <c r="I640" s="2" t="str">
        <f t="shared" si="33"/>
        <v>DJI</v>
      </c>
    </row>
    <row r="641" spans="1:9" ht="12.75" customHeight="1">
      <c r="A641" s="2" t="s">
        <v>7073</v>
      </c>
      <c r="B641" s="121" t="str">
        <f t="shared" si="31"/>
        <v>Europe Developed + Cyprus, Slovenia &amp; Malta</v>
      </c>
      <c r="C641" s="2" t="s">
        <v>6100</v>
      </c>
      <c r="D641" s="2" t="str">
        <f t="shared" si="32"/>
        <v>Ireland</v>
      </c>
      <c r="E641" s="3"/>
      <c r="F641" s="3"/>
      <c r="G641" s="3"/>
      <c r="H641" s="3"/>
      <c r="I641" s="2" t="str">
        <f t="shared" si="33"/>
        <v>DJI</v>
      </c>
    </row>
    <row r="642" spans="1:9" ht="12.75" customHeight="1">
      <c r="A642" s="2" t="s">
        <v>7073</v>
      </c>
      <c r="B642" s="121" t="str">
        <f t="shared" ref="B642:B705" si="34">VLOOKUP(A642,CountryRegion,2,FALSE)</f>
        <v>Europe Developed + Cyprus, Slovenia &amp; Malta</v>
      </c>
      <c r="C642" s="2" t="s">
        <v>5572</v>
      </c>
      <c r="D642" s="2" t="str">
        <f t="shared" ref="D642:D705" si="35">VLOOKUP(C642&amp;"-",CountryRegion,2,FALSE)</f>
        <v>Iceland</v>
      </c>
      <c r="E642" s="3"/>
      <c r="F642" s="3"/>
      <c r="G642" s="3"/>
      <c r="H642" s="3"/>
      <c r="I642" s="2" t="str">
        <f t="shared" si="33"/>
        <v>DJI</v>
      </c>
    </row>
    <row r="643" spans="1:9" ht="12.75" customHeight="1">
      <c r="A643" s="2" t="s">
        <v>7073</v>
      </c>
      <c r="B643" s="121" t="str">
        <f t="shared" si="34"/>
        <v>Europe Developed + Cyprus, Slovenia &amp; Malta</v>
      </c>
      <c r="C643" s="2" t="s">
        <v>5614</v>
      </c>
      <c r="D643" s="2" t="str">
        <f t="shared" si="35"/>
        <v>Italy</v>
      </c>
      <c r="E643" s="3"/>
      <c r="F643" s="3"/>
      <c r="G643" s="3"/>
      <c r="H643" s="3"/>
      <c r="I643" s="2" t="str">
        <f t="shared" si="33"/>
        <v>DJI</v>
      </c>
    </row>
    <row r="644" spans="1:9" ht="12.75" customHeight="1">
      <c r="A644" s="2" t="s">
        <v>7073</v>
      </c>
      <c r="B644" s="121" t="str">
        <f t="shared" si="34"/>
        <v>Europe Developed + Cyprus, Slovenia &amp; Malta</v>
      </c>
      <c r="C644" s="2" t="s">
        <v>7581</v>
      </c>
      <c r="D644" s="2" t="str">
        <f t="shared" si="35"/>
        <v>Luxembourg</v>
      </c>
      <c r="E644" s="3"/>
      <c r="F644" s="3"/>
      <c r="G644" s="3"/>
      <c r="H644" s="3"/>
      <c r="I644" s="2" t="str">
        <f t="shared" si="33"/>
        <v>DJI</v>
      </c>
    </row>
    <row r="645" spans="1:9" ht="12.75" customHeight="1">
      <c r="A645" s="2" t="s">
        <v>7073</v>
      </c>
      <c r="B645" s="121" t="str">
        <f t="shared" si="34"/>
        <v>Europe Developed + Cyprus, Slovenia &amp; Malta</v>
      </c>
      <c r="C645" s="2" t="s">
        <v>7604</v>
      </c>
      <c r="D645" s="2" t="str">
        <f t="shared" si="35"/>
        <v>Malta</v>
      </c>
      <c r="E645" s="3"/>
      <c r="F645" s="3"/>
      <c r="G645" s="3"/>
      <c r="H645" s="3"/>
      <c r="I645" s="2" t="str">
        <f t="shared" si="33"/>
        <v>DJI</v>
      </c>
    </row>
    <row r="646" spans="1:9" ht="12.75" customHeight="1">
      <c r="A646" s="2" t="s">
        <v>7073</v>
      </c>
      <c r="B646" s="121" t="str">
        <f t="shared" si="34"/>
        <v>Europe Developed + Cyprus, Slovenia &amp; Malta</v>
      </c>
      <c r="C646" s="2" t="s">
        <v>5921</v>
      </c>
      <c r="D646" s="2" t="str">
        <f t="shared" si="35"/>
        <v>Netherlands</v>
      </c>
      <c r="E646" s="3"/>
      <c r="F646" s="3"/>
      <c r="G646" s="3"/>
      <c r="H646" s="3"/>
      <c r="I646" s="2" t="str">
        <f t="shared" si="33"/>
        <v>DJI</v>
      </c>
    </row>
    <row r="647" spans="1:9" ht="12.75" customHeight="1">
      <c r="A647" s="2" t="s">
        <v>7073</v>
      </c>
      <c r="B647" s="121" t="str">
        <f t="shared" si="34"/>
        <v>Europe Developed + Cyprus, Slovenia &amp; Malta</v>
      </c>
      <c r="C647" s="2" t="s">
        <v>5865</v>
      </c>
      <c r="D647" s="2" t="str">
        <f t="shared" si="35"/>
        <v>Norway</v>
      </c>
      <c r="E647" s="3"/>
      <c r="F647" s="3"/>
      <c r="G647" s="3"/>
      <c r="H647" s="3"/>
      <c r="I647" s="2" t="str">
        <f t="shared" si="33"/>
        <v>DJI</v>
      </c>
    </row>
    <row r="648" spans="1:9" ht="12.75" customHeight="1">
      <c r="A648" s="2" t="s">
        <v>7073</v>
      </c>
      <c r="B648" s="121" t="str">
        <f t="shared" si="34"/>
        <v>Europe Developed + Cyprus, Slovenia &amp; Malta</v>
      </c>
      <c r="C648" s="2" t="s">
        <v>7582</v>
      </c>
      <c r="D648" s="2" t="str">
        <f t="shared" si="35"/>
        <v>Portugal</v>
      </c>
      <c r="E648" s="3"/>
      <c r="F648" s="3"/>
      <c r="G648" s="3"/>
      <c r="H648" s="3"/>
      <c r="I648" s="2" t="str">
        <f t="shared" si="33"/>
        <v>DJI</v>
      </c>
    </row>
    <row r="649" spans="1:9" ht="12.75" customHeight="1">
      <c r="A649" s="2" t="s">
        <v>7073</v>
      </c>
      <c r="B649" s="121" t="str">
        <f t="shared" si="34"/>
        <v>Europe Developed + Cyprus, Slovenia &amp; Malta</v>
      </c>
      <c r="C649" s="2" t="s">
        <v>6227</v>
      </c>
      <c r="D649" s="2" t="str">
        <f t="shared" si="35"/>
        <v>Sweden</v>
      </c>
      <c r="E649" s="3"/>
      <c r="F649" s="3"/>
      <c r="G649" s="3"/>
      <c r="H649" s="3"/>
      <c r="I649" s="2" t="str">
        <f t="shared" si="33"/>
        <v>DJI</v>
      </c>
    </row>
    <row r="650" spans="1:9" ht="12.75" customHeight="1">
      <c r="A650" s="2" t="s">
        <v>7073</v>
      </c>
      <c r="B650" s="121" t="str">
        <f t="shared" si="34"/>
        <v>Europe Developed + Cyprus, Slovenia &amp; Malta</v>
      </c>
      <c r="C650" s="2" t="s">
        <v>7605</v>
      </c>
      <c r="D650" s="2" t="str">
        <f t="shared" si="35"/>
        <v>Slovenia</v>
      </c>
      <c r="E650" s="3"/>
      <c r="F650" s="3"/>
      <c r="G650" s="3"/>
      <c r="H650" s="3"/>
      <c r="I650" s="2" t="str">
        <f t="shared" si="33"/>
        <v>DJI</v>
      </c>
    </row>
    <row r="651" spans="1:9" ht="12.75" customHeight="1">
      <c r="A651" s="2" t="s">
        <v>7057</v>
      </c>
      <c r="B651" s="121" t="str">
        <f t="shared" si="34"/>
        <v>Europe &amp; Asia Pacific</v>
      </c>
      <c r="C651" s="2" t="s">
        <v>7575</v>
      </c>
      <c r="D651" s="2" t="str">
        <f t="shared" si="35"/>
        <v>Austria</v>
      </c>
      <c r="E651" s="3"/>
      <c r="F651" s="3"/>
      <c r="G651" s="3"/>
      <c r="H651" s="3"/>
      <c r="I651" s="2" t="str">
        <f t="shared" si="33"/>
        <v>DJI</v>
      </c>
    </row>
    <row r="652" spans="1:9" ht="12.75" customHeight="1">
      <c r="A652" s="2" t="s">
        <v>7057</v>
      </c>
      <c r="B652" s="121" t="str">
        <f t="shared" si="34"/>
        <v>Europe &amp; Asia Pacific</v>
      </c>
      <c r="C652" s="2" t="s">
        <v>7589</v>
      </c>
      <c r="D652" s="2" t="str">
        <f t="shared" si="35"/>
        <v>Australia</v>
      </c>
      <c r="E652" s="3"/>
      <c r="F652" s="3"/>
      <c r="G652" s="3"/>
      <c r="H652" s="3"/>
      <c r="I652" s="2" t="str">
        <f t="shared" ref="I652:I715" si="36">IF(ISBLANK(VLOOKUP(A652,CountryRegion,4,FALSE)),"",VLOOKUP(A652,CountryRegion,4,FALSE))</f>
        <v>DJI</v>
      </c>
    </row>
    <row r="653" spans="1:9" ht="12.75" customHeight="1">
      <c r="A653" s="2" t="s">
        <v>7057</v>
      </c>
      <c r="B653" s="121" t="str">
        <f t="shared" si="34"/>
        <v>Europe &amp; Asia Pacific</v>
      </c>
      <c r="C653" s="2" t="s">
        <v>7609</v>
      </c>
      <c r="D653" s="2" t="str">
        <f t="shared" si="35"/>
        <v>Bosnia-Herzegovina</v>
      </c>
      <c r="E653" s="3"/>
      <c r="F653" s="3"/>
      <c r="G653" s="3"/>
      <c r="H653" s="3"/>
      <c r="I653" s="2" t="str">
        <f t="shared" si="36"/>
        <v>DJI</v>
      </c>
    </row>
    <row r="654" spans="1:9" ht="12.75" customHeight="1">
      <c r="A654" s="2" t="s">
        <v>7057</v>
      </c>
      <c r="B654" s="121" t="str">
        <f t="shared" si="34"/>
        <v>Europe &amp; Asia Pacific</v>
      </c>
      <c r="C654" s="2" t="s">
        <v>7621</v>
      </c>
      <c r="D654" s="2" t="str">
        <f t="shared" si="35"/>
        <v>Bangladesh</v>
      </c>
      <c r="E654" s="3"/>
      <c r="F654" s="3"/>
      <c r="G654" s="3"/>
      <c r="H654" s="3"/>
      <c r="I654" s="2" t="str">
        <f t="shared" si="36"/>
        <v>DJI</v>
      </c>
    </row>
    <row r="655" spans="1:9" ht="12.75" customHeight="1">
      <c r="A655" s="2" t="s">
        <v>7057</v>
      </c>
      <c r="B655" s="121" t="str">
        <f t="shared" si="34"/>
        <v>Europe &amp; Asia Pacific</v>
      </c>
      <c r="C655" s="2" t="s">
        <v>7576</v>
      </c>
      <c r="D655" s="2" t="str">
        <f t="shared" si="35"/>
        <v>Belgium</v>
      </c>
      <c r="E655" s="3"/>
      <c r="F655" s="3"/>
      <c r="G655" s="3"/>
      <c r="H655" s="3"/>
      <c r="I655" s="2" t="str">
        <f t="shared" si="36"/>
        <v>DJI</v>
      </c>
    </row>
    <row r="656" spans="1:9" ht="12.75" customHeight="1">
      <c r="A656" s="2" t="s">
        <v>7057</v>
      </c>
      <c r="B656" s="121" t="str">
        <f t="shared" si="34"/>
        <v>Europe &amp; Asia Pacific</v>
      </c>
      <c r="C656" s="2" t="s">
        <v>7610</v>
      </c>
      <c r="D656" s="2" t="str">
        <f t="shared" si="35"/>
        <v>Bulgaria</v>
      </c>
      <c r="E656" s="3"/>
      <c r="F656" s="3"/>
      <c r="G656" s="3"/>
      <c r="H656" s="3"/>
      <c r="I656" s="2" t="str">
        <f t="shared" si="36"/>
        <v>DJI</v>
      </c>
    </row>
    <row r="657" spans="1:9" ht="12.75" customHeight="1">
      <c r="A657" s="2" t="s">
        <v>7057</v>
      </c>
      <c r="B657" s="121" t="str">
        <f t="shared" si="34"/>
        <v>Europe &amp; Asia Pacific</v>
      </c>
      <c r="C657" s="2" t="s">
        <v>6147</v>
      </c>
      <c r="D657" s="2" t="str">
        <f t="shared" si="35"/>
        <v>Switzerland</v>
      </c>
      <c r="E657" s="3"/>
      <c r="F657" s="3"/>
      <c r="G657" s="3"/>
      <c r="H657" s="3"/>
      <c r="I657" s="2" t="str">
        <f t="shared" si="36"/>
        <v>DJI</v>
      </c>
    </row>
    <row r="658" spans="1:9" ht="12.75" customHeight="1">
      <c r="A658" s="2" t="s">
        <v>7057</v>
      </c>
      <c r="B658" s="121" t="str">
        <f t="shared" si="34"/>
        <v>Europe &amp; Asia Pacific</v>
      </c>
      <c r="C658" s="2" t="s">
        <v>7588</v>
      </c>
      <c r="D658" s="2" t="str">
        <f t="shared" si="35"/>
        <v>China</v>
      </c>
      <c r="E658" s="3"/>
      <c r="F658" s="3"/>
      <c r="G658" s="3"/>
      <c r="H658" s="3"/>
      <c r="I658" s="2" t="str">
        <f t="shared" si="36"/>
        <v>DJI</v>
      </c>
    </row>
    <row r="659" spans="1:9" ht="12.75" customHeight="1">
      <c r="A659" s="2" t="s">
        <v>7057</v>
      </c>
      <c r="B659" s="121" t="str">
        <f t="shared" si="34"/>
        <v>Europe &amp; Asia Pacific</v>
      </c>
      <c r="C659" s="2" t="s">
        <v>6215</v>
      </c>
      <c r="D659" s="2" t="str">
        <f t="shared" si="35"/>
        <v>Cyprus</v>
      </c>
      <c r="E659" s="3"/>
      <c r="F659" s="3"/>
      <c r="G659" s="3"/>
      <c r="H659" s="3"/>
      <c r="I659" s="2" t="str">
        <f t="shared" si="36"/>
        <v>DJI</v>
      </c>
    </row>
    <row r="660" spans="1:9" ht="12.75" customHeight="1">
      <c r="A660" s="2" t="s">
        <v>7057</v>
      </c>
      <c r="B660" s="121" t="str">
        <f t="shared" si="34"/>
        <v>Europe &amp; Asia Pacific</v>
      </c>
      <c r="C660" s="2" t="s">
        <v>7584</v>
      </c>
      <c r="D660" s="2" t="str">
        <f t="shared" si="35"/>
        <v>Czech Republic</v>
      </c>
      <c r="E660" s="3"/>
      <c r="F660" s="3"/>
      <c r="G660" s="3"/>
      <c r="H660" s="3"/>
      <c r="I660" s="2" t="str">
        <f t="shared" si="36"/>
        <v>DJI</v>
      </c>
    </row>
    <row r="661" spans="1:9" ht="12.75" customHeight="1">
      <c r="A661" s="2" t="s">
        <v>7057</v>
      </c>
      <c r="B661" s="121" t="str">
        <f t="shared" si="34"/>
        <v>Europe &amp; Asia Pacific</v>
      </c>
      <c r="C661" s="2" t="s">
        <v>7579</v>
      </c>
      <c r="D661" s="2" t="str">
        <f t="shared" si="35"/>
        <v>Germany</v>
      </c>
      <c r="E661" s="3"/>
      <c r="F661" s="3"/>
      <c r="G661" s="3"/>
      <c r="H661" s="3"/>
      <c r="I661" s="2" t="str">
        <f t="shared" si="36"/>
        <v>DJI</v>
      </c>
    </row>
    <row r="662" spans="1:9" ht="12.75" customHeight="1">
      <c r="A662" s="2" t="s">
        <v>7057</v>
      </c>
      <c r="B662" s="121" t="str">
        <f t="shared" si="34"/>
        <v>Europe &amp; Asia Pacific</v>
      </c>
      <c r="C662" s="2" t="s">
        <v>7577</v>
      </c>
      <c r="D662" s="2" t="str">
        <f t="shared" si="35"/>
        <v>Denmark</v>
      </c>
      <c r="E662" s="3"/>
      <c r="F662" s="3"/>
      <c r="G662" s="3"/>
      <c r="H662" s="3"/>
      <c r="I662" s="2" t="str">
        <f t="shared" si="36"/>
        <v>DJI</v>
      </c>
    </row>
    <row r="663" spans="1:9" ht="12.75" customHeight="1">
      <c r="A663" s="2" t="s">
        <v>7057</v>
      </c>
      <c r="B663" s="121" t="str">
        <f t="shared" si="34"/>
        <v>Europe &amp; Asia Pacific</v>
      </c>
      <c r="C663" s="2" t="s">
        <v>7611</v>
      </c>
      <c r="D663" s="2" t="str">
        <f t="shared" si="35"/>
        <v>Estonia</v>
      </c>
      <c r="E663" s="3"/>
      <c r="F663" s="3"/>
      <c r="G663" s="3"/>
      <c r="H663" s="3"/>
      <c r="I663" s="2" t="str">
        <f t="shared" si="36"/>
        <v>DJI</v>
      </c>
    </row>
    <row r="664" spans="1:9" ht="12.75" customHeight="1">
      <c r="A664" s="2" t="s">
        <v>7057</v>
      </c>
      <c r="B664" s="121" t="str">
        <f t="shared" si="34"/>
        <v>Europe &amp; Asia Pacific</v>
      </c>
      <c r="C664" s="2" t="s">
        <v>6415</v>
      </c>
      <c r="D664" s="2" t="str">
        <f t="shared" si="35"/>
        <v>Spain</v>
      </c>
      <c r="E664" s="3"/>
      <c r="F664" s="3"/>
      <c r="G664" s="3"/>
      <c r="H664" s="3"/>
      <c r="I664" s="2" t="str">
        <f t="shared" si="36"/>
        <v>DJI</v>
      </c>
    </row>
    <row r="665" spans="1:9" ht="12.75" customHeight="1">
      <c r="A665" s="2" t="s">
        <v>7057</v>
      </c>
      <c r="B665" s="121" t="str">
        <f t="shared" si="34"/>
        <v>Europe &amp; Asia Pacific</v>
      </c>
      <c r="C665" s="2" t="s">
        <v>5810</v>
      </c>
      <c r="D665" s="2" t="str">
        <f t="shared" si="35"/>
        <v>Finland</v>
      </c>
      <c r="E665" s="3"/>
      <c r="F665" s="3"/>
      <c r="G665" s="3"/>
      <c r="H665" s="3"/>
      <c r="I665" s="2" t="str">
        <f t="shared" si="36"/>
        <v>DJI</v>
      </c>
    </row>
    <row r="666" spans="1:9" ht="12.75" customHeight="1">
      <c r="A666" s="2" t="s">
        <v>7057</v>
      </c>
      <c r="B666" s="121" t="str">
        <f t="shared" si="34"/>
        <v>Europe &amp; Asia Pacific</v>
      </c>
      <c r="C666" s="2" t="s">
        <v>7578</v>
      </c>
      <c r="D666" s="2" t="str">
        <f t="shared" si="35"/>
        <v>France</v>
      </c>
      <c r="E666" s="3"/>
      <c r="F666" s="3"/>
      <c r="G666" s="3"/>
      <c r="H666" s="3"/>
      <c r="I666" s="2" t="str">
        <f t="shared" si="36"/>
        <v>DJI</v>
      </c>
    </row>
    <row r="667" spans="1:9" ht="12.75" customHeight="1">
      <c r="A667" s="2" t="s">
        <v>7057</v>
      </c>
      <c r="B667" s="121" t="str">
        <f t="shared" si="34"/>
        <v>Europe &amp; Asia Pacific</v>
      </c>
      <c r="C667" s="2" t="s">
        <v>7583</v>
      </c>
      <c r="D667" s="2" t="str">
        <f t="shared" si="35"/>
        <v>United Kingdom</v>
      </c>
      <c r="E667" s="3"/>
      <c r="F667" s="3"/>
      <c r="G667" s="3"/>
      <c r="H667" s="3"/>
      <c r="I667" s="2" t="str">
        <f t="shared" si="36"/>
        <v>DJI</v>
      </c>
    </row>
    <row r="668" spans="1:9" ht="12.75" customHeight="1">
      <c r="A668" s="2" t="s">
        <v>7057</v>
      </c>
      <c r="B668" s="121" t="str">
        <f t="shared" si="34"/>
        <v>Europe &amp; Asia Pacific</v>
      </c>
      <c r="C668" s="2" t="s">
        <v>7580</v>
      </c>
      <c r="D668" s="2" t="str">
        <f t="shared" si="35"/>
        <v>Greece</v>
      </c>
      <c r="E668" s="3"/>
      <c r="F668" s="3"/>
      <c r="G668" s="3"/>
      <c r="H668" s="3"/>
      <c r="I668" s="2" t="str">
        <f t="shared" si="36"/>
        <v>DJI</v>
      </c>
    </row>
    <row r="669" spans="1:9" ht="12.75" customHeight="1">
      <c r="A669" s="2" t="s">
        <v>7057</v>
      </c>
      <c r="B669" s="121" t="str">
        <f t="shared" si="34"/>
        <v>Europe &amp; Asia Pacific</v>
      </c>
      <c r="C669" s="2" t="s">
        <v>7571</v>
      </c>
      <c r="D669" s="2" t="str">
        <f t="shared" si="35"/>
        <v>Hong Kong</v>
      </c>
      <c r="E669" s="3"/>
      <c r="F669" s="3"/>
      <c r="G669" s="3"/>
      <c r="H669" s="3"/>
      <c r="I669" s="2" t="str">
        <f t="shared" si="36"/>
        <v>DJI</v>
      </c>
    </row>
    <row r="670" spans="1:9" ht="12.75" customHeight="1">
      <c r="A670" s="2" t="s">
        <v>7057</v>
      </c>
      <c r="B670" s="121" t="str">
        <f t="shared" si="34"/>
        <v>Europe &amp; Asia Pacific</v>
      </c>
      <c r="C670" s="2" t="s">
        <v>6137</v>
      </c>
      <c r="D670" s="2" t="str">
        <f t="shared" si="35"/>
        <v>Croatia</v>
      </c>
      <c r="E670" s="3"/>
      <c r="F670" s="3"/>
      <c r="G670" s="3"/>
      <c r="H670" s="3"/>
      <c r="I670" s="2" t="str">
        <f t="shared" si="36"/>
        <v>DJI</v>
      </c>
    </row>
    <row r="671" spans="1:9" ht="12.75" customHeight="1">
      <c r="A671" s="2" t="s">
        <v>7057</v>
      </c>
      <c r="B671" s="121" t="str">
        <f t="shared" si="34"/>
        <v>Europe &amp; Asia Pacific</v>
      </c>
      <c r="C671" s="2" t="s">
        <v>5567</v>
      </c>
      <c r="D671" s="2" t="str">
        <f t="shared" si="35"/>
        <v>Hungary</v>
      </c>
      <c r="E671" s="3"/>
      <c r="F671" s="3"/>
      <c r="G671" s="3"/>
      <c r="H671" s="3"/>
      <c r="I671" s="2" t="str">
        <f t="shared" si="36"/>
        <v>DJI</v>
      </c>
    </row>
    <row r="672" spans="1:9" ht="12.75" customHeight="1">
      <c r="A672" s="2" t="s">
        <v>7057</v>
      </c>
      <c r="B672" s="121" t="str">
        <f t="shared" si="34"/>
        <v>Europe &amp; Asia Pacific</v>
      </c>
      <c r="C672" s="2" t="s">
        <v>6098</v>
      </c>
      <c r="D672" s="2" t="str">
        <f t="shared" si="35"/>
        <v>Indonesia</v>
      </c>
      <c r="E672" s="3"/>
      <c r="F672" s="3"/>
      <c r="G672" s="3"/>
      <c r="H672" s="3"/>
      <c r="I672" s="2" t="str">
        <f t="shared" si="36"/>
        <v>DJI</v>
      </c>
    </row>
    <row r="673" spans="1:9" ht="12.75" customHeight="1">
      <c r="A673" s="2" t="s">
        <v>7057</v>
      </c>
      <c r="B673" s="121" t="str">
        <f t="shared" si="34"/>
        <v>Europe &amp; Asia Pacific</v>
      </c>
      <c r="C673" s="2" t="s">
        <v>6100</v>
      </c>
      <c r="D673" s="2" t="str">
        <f t="shared" si="35"/>
        <v>Ireland</v>
      </c>
      <c r="E673" s="3"/>
      <c r="F673" s="3"/>
      <c r="G673" s="3"/>
      <c r="H673" s="3"/>
      <c r="I673" s="2" t="str">
        <f t="shared" si="36"/>
        <v>DJI</v>
      </c>
    </row>
    <row r="674" spans="1:9" ht="12.75" customHeight="1">
      <c r="A674" s="2" t="s">
        <v>7057</v>
      </c>
      <c r="B674" s="121" t="str">
        <f t="shared" si="34"/>
        <v>Europe &amp; Asia Pacific</v>
      </c>
      <c r="C674" s="2" t="s">
        <v>5720</v>
      </c>
      <c r="D674" s="2" t="str">
        <f t="shared" si="35"/>
        <v>India</v>
      </c>
      <c r="E674" s="3"/>
      <c r="F674" s="3"/>
      <c r="G674" s="3"/>
      <c r="H674" s="3"/>
      <c r="I674" s="2" t="str">
        <f t="shared" si="36"/>
        <v>DJI</v>
      </c>
    </row>
    <row r="675" spans="1:9" ht="12.75" customHeight="1">
      <c r="A675" s="2" t="s">
        <v>7057</v>
      </c>
      <c r="B675" s="121" t="str">
        <f t="shared" si="34"/>
        <v>Europe &amp; Asia Pacific</v>
      </c>
      <c r="C675" s="2" t="s">
        <v>5572</v>
      </c>
      <c r="D675" s="2" t="str">
        <f t="shared" si="35"/>
        <v>Iceland</v>
      </c>
      <c r="E675" s="3"/>
      <c r="F675" s="3"/>
      <c r="G675" s="3"/>
      <c r="H675" s="3"/>
      <c r="I675" s="2" t="str">
        <f t="shared" si="36"/>
        <v>DJI</v>
      </c>
    </row>
    <row r="676" spans="1:9" ht="12.75" customHeight="1">
      <c r="A676" s="2" t="s">
        <v>7057</v>
      </c>
      <c r="B676" s="121" t="str">
        <f t="shared" si="34"/>
        <v>Europe &amp; Asia Pacific</v>
      </c>
      <c r="C676" s="2" t="s">
        <v>5614</v>
      </c>
      <c r="D676" s="2" t="str">
        <f t="shared" si="35"/>
        <v>Italy</v>
      </c>
      <c r="E676" s="3"/>
      <c r="F676" s="3"/>
      <c r="G676" s="3"/>
      <c r="H676" s="3"/>
      <c r="I676" s="2" t="str">
        <f t="shared" si="36"/>
        <v>DJI</v>
      </c>
    </row>
    <row r="677" spans="1:9" ht="12.75" customHeight="1">
      <c r="A677" s="2" t="s">
        <v>7057</v>
      </c>
      <c r="B677" s="121" t="str">
        <f t="shared" si="34"/>
        <v>Europe &amp; Asia Pacific</v>
      </c>
      <c r="C677" s="2" t="s">
        <v>7572</v>
      </c>
      <c r="D677" s="2" t="str">
        <f t="shared" si="35"/>
        <v>Japan</v>
      </c>
      <c r="E677" s="3"/>
      <c r="F677" s="3"/>
      <c r="G677" s="3"/>
      <c r="H677" s="3"/>
      <c r="I677" s="2" t="str">
        <f t="shared" si="36"/>
        <v>DJI</v>
      </c>
    </row>
    <row r="678" spans="1:9" ht="12.75" customHeight="1">
      <c r="A678" s="2" t="s">
        <v>7057</v>
      </c>
      <c r="B678" s="121" t="str">
        <f t="shared" si="34"/>
        <v>Europe &amp; Asia Pacific</v>
      </c>
      <c r="C678" s="2" t="s">
        <v>6013</v>
      </c>
      <c r="D678" s="2" t="str">
        <f t="shared" si="35"/>
        <v>Korea</v>
      </c>
      <c r="E678" s="3"/>
      <c r="F678" s="3"/>
      <c r="G678" s="3"/>
      <c r="H678" s="3"/>
      <c r="I678" s="2" t="str">
        <f t="shared" si="36"/>
        <v>DJI</v>
      </c>
    </row>
    <row r="679" spans="1:9" ht="12.75" customHeight="1">
      <c r="A679" s="2" t="s">
        <v>7057</v>
      </c>
      <c r="B679" s="121" t="str">
        <f t="shared" si="34"/>
        <v>Europe &amp; Asia Pacific</v>
      </c>
      <c r="C679" s="2" t="s">
        <v>7620</v>
      </c>
      <c r="D679" s="2" t="str">
        <f t="shared" si="35"/>
        <v>Kazakhstan</v>
      </c>
      <c r="E679" s="3"/>
      <c r="F679" s="3"/>
      <c r="G679" s="3"/>
      <c r="H679" s="3"/>
      <c r="I679" s="2" t="str">
        <f t="shared" si="36"/>
        <v>DJI</v>
      </c>
    </row>
    <row r="680" spans="1:9" ht="12.75" customHeight="1">
      <c r="A680" s="2" t="s">
        <v>7057</v>
      </c>
      <c r="B680" s="121" t="str">
        <f t="shared" si="34"/>
        <v>Europe &amp; Asia Pacific</v>
      </c>
      <c r="C680" s="2" t="s">
        <v>7622</v>
      </c>
      <c r="D680" s="2" t="str">
        <f t="shared" si="35"/>
        <v>Sri Lanka</v>
      </c>
      <c r="E680" s="3"/>
      <c r="F680" s="3"/>
      <c r="G680" s="3"/>
      <c r="H680" s="3"/>
      <c r="I680" s="2" t="str">
        <f t="shared" si="36"/>
        <v>DJI</v>
      </c>
    </row>
    <row r="681" spans="1:9" ht="12.75" customHeight="1">
      <c r="A681" s="2" t="s">
        <v>7057</v>
      </c>
      <c r="B681" s="121" t="str">
        <f t="shared" si="34"/>
        <v>Europe &amp; Asia Pacific</v>
      </c>
      <c r="C681" s="2" t="s">
        <v>7612</v>
      </c>
      <c r="D681" s="2" t="str">
        <f t="shared" si="35"/>
        <v>Lithuania</v>
      </c>
      <c r="E681" s="3"/>
      <c r="F681" s="3"/>
      <c r="G681" s="3"/>
      <c r="H681" s="3"/>
      <c r="I681" s="2" t="str">
        <f t="shared" si="36"/>
        <v>DJI</v>
      </c>
    </row>
    <row r="682" spans="1:9" ht="12.75" customHeight="1">
      <c r="A682" s="2" t="s">
        <v>7057</v>
      </c>
      <c r="B682" s="121" t="str">
        <f t="shared" si="34"/>
        <v>Europe &amp; Asia Pacific</v>
      </c>
      <c r="C682" s="2" t="s">
        <v>7581</v>
      </c>
      <c r="D682" s="2" t="str">
        <f t="shared" si="35"/>
        <v>Luxembourg</v>
      </c>
      <c r="E682" s="3"/>
      <c r="F682" s="3"/>
      <c r="G682" s="3"/>
      <c r="H682" s="3"/>
      <c r="I682" s="2" t="str">
        <f t="shared" si="36"/>
        <v>DJI</v>
      </c>
    </row>
    <row r="683" spans="1:9" ht="12.75" customHeight="1">
      <c r="A683" s="2" t="s">
        <v>7057</v>
      </c>
      <c r="B683" s="121" t="str">
        <f t="shared" si="34"/>
        <v>Europe &amp; Asia Pacific</v>
      </c>
      <c r="C683" s="2" t="s">
        <v>5760</v>
      </c>
      <c r="D683" s="2" t="str">
        <f t="shared" si="35"/>
        <v>Latvia</v>
      </c>
      <c r="E683" s="3"/>
      <c r="F683" s="3"/>
      <c r="G683" s="3"/>
      <c r="H683" s="3"/>
      <c r="I683" s="2" t="str">
        <f t="shared" si="36"/>
        <v>DJI</v>
      </c>
    </row>
    <row r="684" spans="1:9" ht="12.75" customHeight="1">
      <c r="A684" s="2" t="s">
        <v>7057</v>
      </c>
      <c r="B684" s="121" t="str">
        <f t="shared" si="34"/>
        <v>Europe &amp; Asia Pacific</v>
      </c>
      <c r="C684" s="2" t="s">
        <v>7613</v>
      </c>
      <c r="D684" s="2" t="str">
        <f t="shared" si="35"/>
        <v>Macedonia</v>
      </c>
      <c r="E684" s="3"/>
      <c r="F684" s="3"/>
      <c r="G684" s="3"/>
      <c r="H684" s="3"/>
      <c r="I684" s="2" t="str">
        <f t="shared" si="36"/>
        <v>DJI</v>
      </c>
    </row>
    <row r="685" spans="1:9" ht="12.75" customHeight="1">
      <c r="A685" s="2" t="s">
        <v>7057</v>
      </c>
      <c r="B685" s="121" t="str">
        <f t="shared" si="34"/>
        <v>Europe &amp; Asia Pacific</v>
      </c>
      <c r="C685" s="2" t="s">
        <v>7604</v>
      </c>
      <c r="D685" s="2" t="str">
        <f t="shared" si="35"/>
        <v>Malta</v>
      </c>
      <c r="E685" s="3"/>
      <c r="F685" s="3"/>
      <c r="G685" s="3"/>
      <c r="H685" s="3"/>
      <c r="I685" s="2" t="str">
        <f t="shared" si="36"/>
        <v>DJI</v>
      </c>
    </row>
    <row r="686" spans="1:9" ht="12.75" customHeight="1">
      <c r="A686" s="2" t="s">
        <v>7057</v>
      </c>
      <c r="B686" s="121" t="str">
        <f t="shared" si="34"/>
        <v>Europe &amp; Asia Pacific</v>
      </c>
      <c r="C686" s="2" t="s">
        <v>7573</v>
      </c>
      <c r="D686" s="2" t="str">
        <f t="shared" si="35"/>
        <v>Malaysia</v>
      </c>
      <c r="E686" s="3"/>
      <c r="F686" s="3"/>
      <c r="G686" s="3"/>
      <c r="H686" s="3"/>
      <c r="I686" s="2" t="str">
        <f t="shared" si="36"/>
        <v>DJI</v>
      </c>
    </row>
    <row r="687" spans="1:9" ht="12.75" customHeight="1">
      <c r="A687" s="2" t="s">
        <v>7057</v>
      </c>
      <c r="B687" s="121" t="str">
        <f t="shared" si="34"/>
        <v>Europe &amp; Asia Pacific</v>
      </c>
      <c r="C687" s="2" t="s">
        <v>5921</v>
      </c>
      <c r="D687" s="2" t="str">
        <f t="shared" si="35"/>
        <v>Netherlands</v>
      </c>
      <c r="E687" s="3"/>
      <c r="F687" s="3"/>
      <c r="G687" s="3"/>
      <c r="H687" s="3"/>
      <c r="I687" s="2" t="str">
        <f t="shared" si="36"/>
        <v>DJI</v>
      </c>
    </row>
    <row r="688" spans="1:9" ht="12.75" customHeight="1">
      <c r="A688" s="2" t="s">
        <v>7057</v>
      </c>
      <c r="B688" s="121" t="str">
        <f t="shared" si="34"/>
        <v>Europe &amp; Asia Pacific</v>
      </c>
      <c r="C688" s="2" t="s">
        <v>5865</v>
      </c>
      <c r="D688" s="2" t="str">
        <f t="shared" si="35"/>
        <v>Norway</v>
      </c>
      <c r="E688" s="3"/>
      <c r="F688" s="3"/>
      <c r="G688" s="3"/>
      <c r="H688" s="3"/>
      <c r="I688" s="2" t="str">
        <f t="shared" si="36"/>
        <v>DJI</v>
      </c>
    </row>
    <row r="689" spans="1:9" ht="12.75" customHeight="1">
      <c r="A689" s="2" t="s">
        <v>7057</v>
      </c>
      <c r="B689" s="121" t="str">
        <f t="shared" si="34"/>
        <v>Europe &amp; Asia Pacific</v>
      </c>
      <c r="C689" s="2" t="s">
        <v>5883</v>
      </c>
      <c r="D689" s="2" t="str">
        <f t="shared" si="35"/>
        <v>New Zealand</v>
      </c>
      <c r="E689" s="3"/>
      <c r="F689" s="3"/>
      <c r="G689" s="3"/>
      <c r="H689" s="3"/>
      <c r="I689" s="2" t="str">
        <f t="shared" si="36"/>
        <v>DJI</v>
      </c>
    </row>
    <row r="690" spans="1:9" ht="12.75" customHeight="1">
      <c r="A690" s="2" t="s">
        <v>7057</v>
      </c>
      <c r="B690" s="121" t="str">
        <f t="shared" si="34"/>
        <v>Europe &amp; Asia Pacific</v>
      </c>
      <c r="C690" s="2" t="s">
        <v>5970</v>
      </c>
      <c r="D690" s="2" t="str">
        <f t="shared" si="35"/>
        <v>Philippines</v>
      </c>
      <c r="E690" s="3"/>
      <c r="F690" s="3"/>
      <c r="G690" s="3"/>
      <c r="H690" s="3"/>
      <c r="I690" s="2" t="str">
        <f t="shared" si="36"/>
        <v>DJI</v>
      </c>
    </row>
    <row r="691" spans="1:9" ht="12.75" customHeight="1">
      <c r="A691" s="2" t="s">
        <v>7057</v>
      </c>
      <c r="B691" s="121" t="str">
        <f t="shared" si="34"/>
        <v>Europe &amp; Asia Pacific</v>
      </c>
      <c r="C691" s="2" t="s">
        <v>7601</v>
      </c>
      <c r="D691" s="2" t="str">
        <f t="shared" si="35"/>
        <v>Pakistan</v>
      </c>
      <c r="E691" s="3"/>
      <c r="F691" s="3"/>
      <c r="G691" s="3"/>
      <c r="H691" s="3"/>
      <c r="I691" s="2" t="str">
        <f t="shared" si="36"/>
        <v>DJI</v>
      </c>
    </row>
    <row r="692" spans="1:9" ht="12.75" customHeight="1">
      <c r="A692" s="2" t="s">
        <v>7057</v>
      </c>
      <c r="B692" s="121" t="str">
        <f t="shared" si="34"/>
        <v>Europe &amp; Asia Pacific</v>
      </c>
      <c r="C692" s="2" t="s">
        <v>7585</v>
      </c>
      <c r="D692" s="2" t="str">
        <f t="shared" si="35"/>
        <v>Poland</v>
      </c>
      <c r="E692" s="3"/>
      <c r="F692" s="3"/>
      <c r="G692" s="3"/>
      <c r="H692" s="3"/>
      <c r="I692" s="2" t="str">
        <f t="shared" si="36"/>
        <v>DJI</v>
      </c>
    </row>
    <row r="693" spans="1:9" ht="12.75" customHeight="1">
      <c r="A693" s="2" t="s">
        <v>7057</v>
      </c>
      <c r="B693" s="121" t="str">
        <f t="shared" si="34"/>
        <v>Europe &amp; Asia Pacific</v>
      </c>
      <c r="C693" s="2" t="s">
        <v>7582</v>
      </c>
      <c r="D693" s="2" t="str">
        <f t="shared" si="35"/>
        <v>Portugal</v>
      </c>
      <c r="E693" s="3"/>
      <c r="F693" s="3"/>
      <c r="G693" s="3"/>
      <c r="H693" s="3"/>
      <c r="I693" s="2" t="str">
        <f t="shared" si="36"/>
        <v>DJI</v>
      </c>
    </row>
    <row r="694" spans="1:9" ht="12.75" customHeight="1">
      <c r="A694" s="2" t="s">
        <v>7057</v>
      </c>
      <c r="B694" s="121" t="str">
        <f t="shared" si="34"/>
        <v>Europe &amp; Asia Pacific</v>
      </c>
      <c r="C694" s="2" t="s">
        <v>7614</v>
      </c>
      <c r="D694" s="2" t="str">
        <f t="shared" si="35"/>
        <v>Romania</v>
      </c>
      <c r="E694" s="3"/>
      <c r="F694" s="3"/>
      <c r="G694" s="3"/>
      <c r="H694" s="3"/>
      <c r="I694" s="2" t="str">
        <f t="shared" si="36"/>
        <v>DJI</v>
      </c>
    </row>
    <row r="695" spans="1:9" ht="12.75" customHeight="1">
      <c r="A695" s="2" t="s">
        <v>7057</v>
      </c>
      <c r="B695" s="121" t="str">
        <f t="shared" si="34"/>
        <v>Europe &amp; Asia Pacific</v>
      </c>
      <c r="C695" s="2" t="s">
        <v>7615</v>
      </c>
      <c r="D695" s="2" t="str">
        <f t="shared" si="35"/>
        <v>Serbia</v>
      </c>
      <c r="E695" s="3"/>
      <c r="F695" s="3"/>
      <c r="G695" s="3"/>
      <c r="H695" s="3"/>
      <c r="I695" s="2" t="str">
        <f t="shared" si="36"/>
        <v>DJI</v>
      </c>
    </row>
    <row r="696" spans="1:9" ht="12.75" customHeight="1">
      <c r="A696" s="2" t="s">
        <v>7057</v>
      </c>
      <c r="B696" s="121" t="str">
        <f t="shared" si="34"/>
        <v>Europe &amp; Asia Pacific</v>
      </c>
      <c r="C696" s="2" t="s">
        <v>7586</v>
      </c>
      <c r="D696" s="2" t="str">
        <f t="shared" si="35"/>
        <v>Russia</v>
      </c>
      <c r="E696" s="3"/>
      <c r="F696" s="3"/>
      <c r="G696" s="3">
        <v>44628</v>
      </c>
      <c r="H696" s="3">
        <v>44629</v>
      </c>
      <c r="I696" s="2" t="str">
        <f t="shared" si="36"/>
        <v>DJI</v>
      </c>
    </row>
    <row r="697" spans="1:9" ht="12.75" customHeight="1">
      <c r="A697" s="2" t="s">
        <v>7057</v>
      </c>
      <c r="B697" s="121" t="str">
        <f t="shared" si="34"/>
        <v>Europe &amp; Asia Pacific</v>
      </c>
      <c r="C697" s="2" t="s">
        <v>6227</v>
      </c>
      <c r="D697" s="2" t="str">
        <f t="shared" si="35"/>
        <v>Sweden</v>
      </c>
      <c r="E697" s="3"/>
      <c r="F697" s="3"/>
      <c r="G697" s="3"/>
      <c r="H697" s="3"/>
      <c r="I697" s="2" t="str">
        <f t="shared" si="36"/>
        <v>DJI</v>
      </c>
    </row>
    <row r="698" spans="1:9" ht="12.75" customHeight="1">
      <c r="A698" s="2" t="s">
        <v>7057</v>
      </c>
      <c r="B698" s="121" t="str">
        <f t="shared" si="34"/>
        <v>Europe &amp; Asia Pacific</v>
      </c>
      <c r="C698" s="2" t="s">
        <v>7574</v>
      </c>
      <c r="D698" s="2" t="str">
        <f t="shared" si="35"/>
        <v>Singapore</v>
      </c>
      <c r="E698" s="3"/>
      <c r="F698" s="3"/>
      <c r="G698" s="3"/>
      <c r="H698" s="3"/>
      <c r="I698" s="2" t="str">
        <f t="shared" si="36"/>
        <v>DJI</v>
      </c>
    </row>
    <row r="699" spans="1:9" ht="12.75" customHeight="1">
      <c r="A699" s="2" t="s">
        <v>7057</v>
      </c>
      <c r="B699" s="121" t="str">
        <f t="shared" si="34"/>
        <v>Europe &amp; Asia Pacific</v>
      </c>
      <c r="C699" s="2" t="s">
        <v>7605</v>
      </c>
      <c r="D699" s="2" t="str">
        <f t="shared" si="35"/>
        <v>Slovenia</v>
      </c>
      <c r="E699" s="3"/>
      <c r="F699" s="3"/>
      <c r="G699" s="3"/>
      <c r="H699" s="3"/>
      <c r="I699" s="2" t="str">
        <f t="shared" si="36"/>
        <v>DJI</v>
      </c>
    </row>
    <row r="700" spans="1:9" ht="12.75" customHeight="1">
      <c r="A700" s="2" t="s">
        <v>7057</v>
      </c>
      <c r="B700" s="121" t="str">
        <f t="shared" si="34"/>
        <v>Europe &amp; Asia Pacific</v>
      </c>
      <c r="C700" s="2" t="s">
        <v>7616</v>
      </c>
      <c r="D700" s="2" t="str">
        <f t="shared" si="35"/>
        <v>Slovakia</v>
      </c>
      <c r="E700" s="3"/>
      <c r="F700" s="3"/>
      <c r="G700" s="3"/>
      <c r="H700" s="3"/>
      <c r="I700" s="2" t="str">
        <f t="shared" si="36"/>
        <v>DJI</v>
      </c>
    </row>
    <row r="701" spans="1:9" ht="12.75" customHeight="1">
      <c r="A701" s="2" t="s">
        <v>7057</v>
      </c>
      <c r="B701" s="121" t="str">
        <f t="shared" si="34"/>
        <v>Europe &amp; Asia Pacific</v>
      </c>
      <c r="C701" s="2" t="s">
        <v>6029</v>
      </c>
      <c r="D701" s="2" t="str">
        <f t="shared" si="35"/>
        <v>Thailand</v>
      </c>
      <c r="E701" s="3"/>
      <c r="F701" s="3"/>
      <c r="G701" s="3"/>
      <c r="H701" s="3"/>
      <c r="I701" s="2" t="str">
        <f t="shared" si="36"/>
        <v>DJI</v>
      </c>
    </row>
    <row r="702" spans="1:9" ht="12.75" customHeight="1">
      <c r="A702" s="2" t="s">
        <v>7057</v>
      </c>
      <c r="B702" s="121" t="str">
        <f t="shared" si="34"/>
        <v>Europe &amp; Asia Pacific</v>
      </c>
      <c r="C702" s="2" t="s">
        <v>7587</v>
      </c>
      <c r="D702" s="2" t="str">
        <f t="shared" si="35"/>
        <v>Turkey</v>
      </c>
      <c r="E702" s="3"/>
      <c r="F702" s="3"/>
      <c r="G702" s="3"/>
      <c r="H702" s="3"/>
      <c r="I702" s="2" t="str">
        <f t="shared" si="36"/>
        <v>DJI</v>
      </c>
    </row>
    <row r="703" spans="1:9" ht="12.75" customHeight="1">
      <c r="A703" s="2" t="s">
        <v>7057</v>
      </c>
      <c r="B703" s="121" t="str">
        <f t="shared" si="34"/>
        <v>Europe &amp; Asia Pacific</v>
      </c>
      <c r="C703" s="2" t="s">
        <v>5700</v>
      </c>
      <c r="D703" s="2" t="str">
        <f t="shared" si="35"/>
        <v>Taiwan</v>
      </c>
      <c r="E703" s="3"/>
      <c r="F703" s="3"/>
      <c r="G703" s="3"/>
      <c r="H703" s="3"/>
      <c r="I703" s="2" t="str">
        <f t="shared" si="36"/>
        <v>DJI</v>
      </c>
    </row>
    <row r="704" spans="1:9" ht="12.75" customHeight="1">
      <c r="A704" s="2" t="s">
        <v>7057</v>
      </c>
      <c r="B704" s="121" t="str">
        <f t="shared" si="34"/>
        <v>Europe &amp; Asia Pacific</v>
      </c>
      <c r="C704" s="2" t="s">
        <v>7617</v>
      </c>
      <c r="D704" s="2" t="str">
        <f t="shared" si="35"/>
        <v>Ukraine</v>
      </c>
      <c r="E704" s="3"/>
      <c r="F704" s="3"/>
      <c r="G704" s="3"/>
      <c r="H704" s="3"/>
      <c r="I704" s="2" t="str">
        <f t="shared" si="36"/>
        <v>DJI</v>
      </c>
    </row>
    <row r="705" spans="1:9" ht="12.75" customHeight="1">
      <c r="A705" s="2" t="s">
        <v>7057</v>
      </c>
      <c r="B705" s="121" t="str">
        <f t="shared" si="34"/>
        <v>Europe &amp; Asia Pacific</v>
      </c>
      <c r="C705" s="2" t="s">
        <v>7597</v>
      </c>
      <c r="D705" s="2" t="str">
        <f t="shared" si="35"/>
        <v>Vietnam</v>
      </c>
      <c r="E705" s="3"/>
      <c r="F705" s="3"/>
      <c r="G705" s="3"/>
      <c r="H705" s="3"/>
      <c r="I705" s="2" t="str">
        <f t="shared" si="36"/>
        <v>DJI</v>
      </c>
    </row>
    <row r="706" spans="1:9" ht="12.75" customHeight="1">
      <c r="A706" s="2" t="s">
        <v>6928</v>
      </c>
      <c r="B706" s="121" t="str">
        <f t="shared" ref="B706:B769" si="37">VLOOKUP(A706,CountryRegion,2,FALSE)</f>
        <v>Africa</v>
      </c>
      <c r="C706" s="2" t="s">
        <v>7600</v>
      </c>
      <c r="D706" s="2" t="str">
        <f t="shared" ref="D706:D769" si="38">VLOOKUP(C706&amp;"-",CountryRegion,2,FALSE)</f>
        <v>Egypt</v>
      </c>
      <c r="E706" s="3"/>
      <c r="F706" s="3"/>
      <c r="G706" s="3"/>
      <c r="H706" s="3"/>
      <c r="I706" s="2" t="str">
        <f t="shared" si="36"/>
        <v>DJI</v>
      </c>
    </row>
    <row r="707" spans="1:9" ht="12.75" customHeight="1">
      <c r="A707" s="2" t="s">
        <v>6928</v>
      </c>
      <c r="B707" s="121" t="str">
        <f t="shared" si="37"/>
        <v>Africa</v>
      </c>
      <c r="C707" s="2" t="s">
        <v>5987</v>
      </c>
      <c r="D707" s="2" t="str">
        <f t="shared" si="38"/>
        <v>Kenya</v>
      </c>
      <c r="E707" s="3"/>
      <c r="F707" s="3"/>
      <c r="G707" s="3"/>
      <c r="H707" s="3"/>
      <c r="I707" s="2" t="str">
        <f t="shared" si="36"/>
        <v>DJI</v>
      </c>
    </row>
    <row r="708" spans="1:9" ht="12.75" customHeight="1">
      <c r="A708" s="2" t="s">
        <v>6928</v>
      </c>
      <c r="B708" s="121" t="str">
        <f t="shared" si="37"/>
        <v>Africa</v>
      </c>
      <c r="C708" s="2" t="s">
        <v>5947</v>
      </c>
      <c r="D708" s="2" t="str">
        <f t="shared" si="38"/>
        <v>Morocco</v>
      </c>
      <c r="E708" s="3"/>
      <c r="F708" s="3"/>
      <c r="G708" s="3"/>
      <c r="H708" s="3"/>
      <c r="I708" s="2" t="str">
        <f t="shared" si="36"/>
        <v>DJI</v>
      </c>
    </row>
    <row r="709" spans="1:9" ht="12.75" customHeight="1">
      <c r="A709" s="2" t="s">
        <v>6928</v>
      </c>
      <c r="B709" s="121" t="str">
        <f t="shared" si="37"/>
        <v>Africa</v>
      </c>
      <c r="C709" s="2" t="s">
        <v>7618</v>
      </c>
      <c r="D709" s="2" t="str">
        <f t="shared" si="38"/>
        <v>Mauritius</v>
      </c>
      <c r="E709" s="3"/>
      <c r="F709" s="3"/>
      <c r="G709" s="3"/>
      <c r="H709" s="3"/>
      <c r="I709" s="2" t="str">
        <f t="shared" si="36"/>
        <v>DJI</v>
      </c>
    </row>
    <row r="710" spans="1:9" ht="12.75" customHeight="1">
      <c r="A710" s="2" t="s">
        <v>6928</v>
      </c>
      <c r="B710" s="121" t="str">
        <f t="shared" si="37"/>
        <v>Africa</v>
      </c>
      <c r="C710" s="2" t="s">
        <v>5918</v>
      </c>
      <c r="D710" s="2" t="str">
        <f t="shared" si="38"/>
        <v>Nigeria</v>
      </c>
      <c r="E710" s="3"/>
      <c r="F710" s="3"/>
      <c r="G710" s="3"/>
      <c r="H710" s="3"/>
      <c r="I710" s="2" t="str">
        <f t="shared" si="36"/>
        <v>DJI</v>
      </c>
    </row>
    <row r="711" spans="1:9" ht="12.75" customHeight="1">
      <c r="A711" s="2" t="s">
        <v>6928</v>
      </c>
      <c r="B711" s="121" t="str">
        <f t="shared" si="37"/>
        <v>Africa</v>
      </c>
      <c r="C711" s="2" t="s">
        <v>7619</v>
      </c>
      <c r="D711" s="2" t="str">
        <f t="shared" si="38"/>
        <v>Tunisia</v>
      </c>
      <c r="E711" s="3"/>
      <c r="F711" s="3"/>
      <c r="G711" s="3"/>
      <c r="H711" s="3"/>
      <c r="I711" s="2" t="str">
        <f t="shared" si="36"/>
        <v>DJI</v>
      </c>
    </row>
    <row r="712" spans="1:9" ht="12.75" customHeight="1">
      <c r="A712" s="2" t="s">
        <v>6928</v>
      </c>
      <c r="B712" s="121" t="str">
        <f t="shared" si="37"/>
        <v>Africa</v>
      </c>
      <c r="C712" s="2" t="s">
        <v>7603</v>
      </c>
      <c r="D712" s="2" t="str">
        <f t="shared" si="38"/>
        <v>South Africa</v>
      </c>
      <c r="E712" s="3"/>
      <c r="F712" s="3"/>
      <c r="G712" s="3"/>
      <c r="H712" s="3"/>
      <c r="I712" s="2" t="str">
        <f t="shared" si="36"/>
        <v>DJI</v>
      </c>
    </row>
    <row r="713" spans="1:9" ht="12.75" customHeight="1">
      <c r="A713" s="2" t="s">
        <v>7202</v>
      </c>
      <c r="B713" s="121" t="str">
        <f t="shared" si="37"/>
        <v>Middle East &amp; Africa</v>
      </c>
      <c r="C713" s="2" t="s">
        <v>7599</v>
      </c>
      <c r="D713" s="2" t="str">
        <f t="shared" si="38"/>
        <v>United Arab Emirates</v>
      </c>
      <c r="E713" s="3"/>
      <c r="F713" s="3"/>
      <c r="G713" s="3"/>
      <c r="H713" s="3"/>
      <c r="I713" s="2" t="str">
        <f t="shared" si="36"/>
        <v>DJI</v>
      </c>
    </row>
    <row r="714" spans="1:9" ht="12.75" customHeight="1">
      <c r="A714" s="2" t="s">
        <v>7202</v>
      </c>
      <c r="B714" s="121" t="str">
        <f t="shared" si="37"/>
        <v>Middle East &amp; Africa</v>
      </c>
      <c r="C714" s="2" t="s">
        <v>7606</v>
      </c>
      <c r="D714" s="2" t="str">
        <f t="shared" si="38"/>
        <v>Bahrain</v>
      </c>
      <c r="E714" s="3"/>
      <c r="F714" s="3"/>
      <c r="G714" s="3"/>
      <c r="H714" s="3"/>
      <c r="I714" s="2" t="str">
        <f t="shared" si="36"/>
        <v>DJI</v>
      </c>
    </row>
    <row r="715" spans="1:9" ht="12.75" customHeight="1">
      <c r="A715" s="2" t="s">
        <v>7202</v>
      </c>
      <c r="B715" s="121" t="str">
        <f t="shared" si="37"/>
        <v>Middle East &amp; Africa</v>
      </c>
      <c r="C715" s="2" t="s">
        <v>7600</v>
      </c>
      <c r="D715" s="2" t="str">
        <f t="shared" si="38"/>
        <v>Egypt</v>
      </c>
      <c r="E715" s="3"/>
      <c r="F715" s="3"/>
      <c r="G715" s="3"/>
      <c r="H715" s="3"/>
      <c r="I715" s="2" t="str">
        <f t="shared" si="36"/>
        <v>DJI</v>
      </c>
    </row>
    <row r="716" spans="1:9" ht="12.75" customHeight="1">
      <c r="A716" s="2" t="s">
        <v>7202</v>
      </c>
      <c r="B716" s="121" t="str">
        <f t="shared" si="37"/>
        <v>Middle East &amp; Africa</v>
      </c>
      <c r="C716" s="2" t="s">
        <v>7598</v>
      </c>
      <c r="D716" s="2" t="str">
        <f t="shared" si="38"/>
        <v>Israel</v>
      </c>
      <c r="E716" s="3"/>
      <c r="F716" s="3"/>
      <c r="G716" s="3"/>
      <c r="H716" s="3"/>
      <c r="I716" s="2" t="str">
        <f t="shared" ref="I716:I729" si="39">IF(ISBLANK(VLOOKUP(A716,CountryRegion,4,FALSE)),"",VLOOKUP(A716,CountryRegion,4,FALSE))</f>
        <v>DJI</v>
      </c>
    </row>
    <row r="717" spans="1:9" ht="12.75" customHeight="1">
      <c r="A717" s="2" t="s">
        <v>7202</v>
      </c>
      <c r="B717" s="121" t="str">
        <f t="shared" si="37"/>
        <v>Middle East &amp; Africa</v>
      </c>
      <c r="C717" s="2" t="s">
        <v>7607</v>
      </c>
      <c r="D717" s="2" t="str">
        <f t="shared" si="38"/>
        <v>Jordan</v>
      </c>
      <c r="E717" s="3"/>
      <c r="F717" s="3"/>
      <c r="G717" s="3"/>
      <c r="H717" s="3"/>
      <c r="I717" s="2" t="str">
        <f t="shared" si="39"/>
        <v>DJI</v>
      </c>
    </row>
    <row r="718" spans="1:9" ht="12.75" customHeight="1">
      <c r="A718" s="2" t="s">
        <v>7202</v>
      </c>
      <c r="B718" s="121" t="str">
        <f t="shared" si="37"/>
        <v>Middle East &amp; Africa</v>
      </c>
      <c r="C718" s="2" t="s">
        <v>5987</v>
      </c>
      <c r="D718" s="2" t="str">
        <f t="shared" si="38"/>
        <v>Kenya</v>
      </c>
      <c r="E718" s="3"/>
      <c r="F718" s="3"/>
      <c r="G718" s="3"/>
      <c r="H718" s="3"/>
      <c r="I718" s="2" t="str">
        <f t="shared" si="39"/>
        <v>DJI</v>
      </c>
    </row>
    <row r="719" spans="1:9" ht="12.75" customHeight="1">
      <c r="A719" s="2" t="s">
        <v>7202</v>
      </c>
      <c r="B719" s="121" t="str">
        <f t="shared" si="37"/>
        <v>Middle East &amp; Africa</v>
      </c>
      <c r="C719" s="2" t="s">
        <v>6023</v>
      </c>
      <c r="D719" s="2" t="str">
        <f t="shared" si="38"/>
        <v>Kuwait</v>
      </c>
      <c r="E719" s="3"/>
      <c r="F719" s="3"/>
      <c r="G719" s="3"/>
      <c r="H719" s="3"/>
      <c r="I719" s="2" t="str">
        <f t="shared" si="39"/>
        <v>DJI</v>
      </c>
    </row>
    <row r="720" spans="1:9" ht="12.75" customHeight="1">
      <c r="A720" s="2" t="s">
        <v>7202</v>
      </c>
      <c r="B720" s="121" t="str">
        <f t="shared" si="37"/>
        <v>Middle East &amp; Africa</v>
      </c>
      <c r="C720" s="2" t="s">
        <v>5664</v>
      </c>
      <c r="D720" s="2" t="str">
        <f t="shared" si="38"/>
        <v>Lebanon</v>
      </c>
      <c r="E720" s="3"/>
      <c r="F720" s="3"/>
      <c r="G720" s="3">
        <v>44365</v>
      </c>
      <c r="H720" s="3">
        <v>44368</v>
      </c>
      <c r="I720" s="2" t="str">
        <f t="shared" si="39"/>
        <v>DJI</v>
      </c>
    </row>
    <row r="721" spans="1:9" ht="12.75" customHeight="1">
      <c r="A721" s="2" t="s">
        <v>7202</v>
      </c>
      <c r="B721" s="121" t="str">
        <f t="shared" si="37"/>
        <v>Middle East &amp; Africa</v>
      </c>
      <c r="C721" s="2" t="s">
        <v>5947</v>
      </c>
      <c r="D721" s="2" t="str">
        <f t="shared" si="38"/>
        <v>Morocco</v>
      </c>
      <c r="E721" s="3"/>
      <c r="F721" s="3"/>
      <c r="G721" s="3"/>
      <c r="H721" s="3"/>
      <c r="I721" s="2" t="str">
        <f t="shared" si="39"/>
        <v>DJI</v>
      </c>
    </row>
    <row r="722" spans="1:9" ht="12.75" customHeight="1">
      <c r="A722" s="2" t="s">
        <v>7202</v>
      </c>
      <c r="B722" s="121" t="str">
        <f t="shared" si="37"/>
        <v>Middle East &amp; Africa</v>
      </c>
      <c r="C722" s="2" t="s">
        <v>7618</v>
      </c>
      <c r="D722" s="2" t="str">
        <f t="shared" si="38"/>
        <v>Mauritius</v>
      </c>
      <c r="E722" s="3"/>
      <c r="F722" s="3"/>
      <c r="G722" s="3"/>
      <c r="H722" s="3"/>
      <c r="I722" s="2" t="str">
        <f t="shared" si="39"/>
        <v>DJI</v>
      </c>
    </row>
    <row r="723" spans="1:9" ht="12.75" customHeight="1">
      <c r="A723" s="2" t="s">
        <v>7202</v>
      </c>
      <c r="B723" s="121" t="str">
        <f t="shared" si="37"/>
        <v>Middle East &amp; Africa</v>
      </c>
      <c r="C723" s="2" t="s">
        <v>5918</v>
      </c>
      <c r="D723" s="2" t="str">
        <f t="shared" si="38"/>
        <v>Nigeria</v>
      </c>
      <c r="E723" s="3"/>
      <c r="F723" s="3"/>
      <c r="G723" s="3"/>
      <c r="H723" s="3"/>
      <c r="I723" s="2" t="str">
        <f t="shared" si="39"/>
        <v>DJI</v>
      </c>
    </row>
    <row r="724" spans="1:9" ht="12.75" customHeight="1">
      <c r="A724" s="2" t="s">
        <v>7202</v>
      </c>
      <c r="B724" s="121" t="str">
        <f t="shared" si="37"/>
        <v>Middle East &amp; Africa</v>
      </c>
      <c r="C724" s="2" t="s">
        <v>6159</v>
      </c>
      <c r="D724" s="2" t="str">
        <f t="shared" si="38"/>
        <v>Oman</v>
      </c>
      <c r="E724" s="3"/>
      <c r="F724" s="3"/>
      <c r="G724" s="3"/>
      <c r="H724" s="3"/>
      <c r="I724" s="2" t="str">
        <f t="shared" si="39"/>
        <v>DJI</v>
      </c>
    </row>
    <row r="725" spans="1:9" ht="12.75" customHeight="1">
      <c r="A725" s="2" t="s">
        <v>7202</v>
      </c>
      <c r="B725" s="121" t="str">
        <f t="shared" si="37"/>
        <v>Middle East &amp; Africa</v>
      </c>
      <c r="C725" s="2" t="s">
        <v>7608</v>
      </c>
      <c r="D725" s="2" t="str">
        <f t="shared" si="38"/>
        <v>Palestine</v>
      </c>
      <c r="E725" s="3"/>
      <c r="F725" s="3"/>
      <c r="G725" s="3"/>
      <c r="H725" s="3"/>
      <c r="I725" s="2" t="str">
        <f t="shared" si="39"/>
        <v>DJI</v>
      </c>
    </row>
    <row r="726" spans="1:9" ht="12.75" customHeight="1">
      <c r="A726" s="2" t="s">
        <v>7202</v>
      </c>
      <c r="B726" s="121" t="str">
        <f t="shared" si="37"/>
        <v>Middle East &amp; Africa</v>
      </c>
      <c r="C726" s="2" t="s">
        <v>7602</v>
      </c>
      <c r="D726" s="2" t="str">
        <f t="shared" si="38"/>
        <v>Qatar</v>
      </c>
      <c r="E726" s="3"/>
      <c r="F726" s="3"/>
      <c r="G726" s="3"/>
      <c r="H726" s="3"/>
      <c r="I726" s="2" t="str">
        <f t="shared" si="39"/>
        <v>DJI</v>
      </c>
    </row>
    <row r="727" spans="1:9" ht="12.75" customHeight="1">
      <c r="A727" s="2" t="s">
        <v>7202</v>
      </c>
      <c r="B727" s="121" t="str">
        <f t="shared" si="37"/>
        <v>Middle East &amp; Africa</v>
      </c>
      <c r="C727" s="2" t="s">
        <v>5776</v>
      </c>
      <c r="D727" s="2" t="str">
        <f t="shared" si="38"/>
        <v>Saudi Arabia</v>
      </c>
      <c r="E727" s="3"/>
      <c r="F727" s="3"/>
      <c r="G727" s="3"/>
      <c r="H727" s="3"/>
      <c r="I727" s="2" t="str">
        <f t="shared" si="39"/>
        <v>DJI</v>
      </c>
    </row>
    <row r="728" spans="1:9" ht="12.75" customHeight="1">
      <c r="A728" s="2" t="s">
        <v>7202</v>
      </c>
      <c r="B728" s="121" t="str">
        <f t="shared" si="37"/>
        <v>Middle East &amp; Africa</v>
      </c>
      <c r="C728" s="2" t="s">
        <v>7619</v>
      </c>
      <c r="D728" s="2" t="str">
        <f t="shared" si="38"/>
        <v>Tunisia</v>
      </c>
      <c r="E728" s="3"/>
      <c r="F728" s="3"/>
      <c r="G728" s="3"/>
      <c r="H728" s="3"/>
      <c r="I728" s="2" t="str">
        <f t="shared" si="39"/>
        <v>DJI</v>
      </c>
    </row>
    <row r="729" spans="1:9" ht="12.75" customHeight="1">
      <c r="A729" s="2" t="s">
        <v>7202</v>
      </c>
      <c r="B729" s="121" t="str">
        <f t="shared" si="37"/>
        <v>Middle East &amp; Africa</v>
      </c>
      <c r="C729" s="2" t="s">
        <v>7603</v>
      </c>
      <c r="D729" s="2" t="str">
        <f t="shared" si="38"/>
        <v>South Africa</v>
      </c>
      <c r="E729" s="3"/>
      <c r="F729" s="3"/>
      <c r="G729" s="3"/>
      <c r="H729" s="3"/>
      <c r="I729" s="2" t="str">
        <f t="shared" si="39"/>
        <v>DJI</v>
      </c>
    </row>
    <row r="730" spans="1:9" ht="12.75" customHeight="1">
      <c r="A730" s="92" t="s">
        <v>7492</v>
      </c>
      <c r="B730" s="121" t="str">
        <f t="shared" si="37"/>
        <v>Developed Ex-South Korea</v>
      </c>
      <c r="C730" s="92" t="s">
        <v>7589</v>
      </c>
      <c r="D730" s="2" t="str">
        <f t="shared" si="38"/>
        <v>Australia</v>
      </c>
      <c r="E730" s="93">
        <v>1</v>
      </c>
      <c r="F730" s="93"/>
      <c r="G730" s="90"/>
      <c r="H730" s="90"/>
      <c r="I730" s="2" t="s">
        <v>6930</v>
      </c>
    </row>
    <row r="731" spans="1:9" ht="12.75" customHeight="1">
      <c r="A731" s="92" t="s">
        <v>7492</v>
      </c>
      <c r="B731" s="121" t="str">
        <f t="shared" si="37"/>
        <v>Developed Ex-South Korea</v>
      </c>
      <c r="C731" s="92" t="s">
        <v>7575</v>
      </c>
      <c r="D731" s="2" t="str">
        <f t="shared" si="38"/>
        <v>Austria</v>
      </c>
      <c r="E731" s="93">
        <v>1</v>
      </c>
      <c r="F731" s="93"/>
      <c r="G731" s="90"/>
      <c r="H731" s="90"/>
      <c r="I731" s="2" t="s">
        <v>6930</v>
      </c>
    </row>
    <row r="732" spans="1:9" ht="12.75" customHeight="1">
      <c r="A732" s="92" t="s">
        <v>7492</v>
      </c>
      <c r="B732" s="121" t="str">
        <f t="shared" si="37"/>
        <v>Developed Ex-South Korea</v>
      </c>
      <c r="C732" s="92" t="s">
        <v>7576</v>
      </c>
      <c r="D732" s="2" t="str">
        <f t="shared" si="38"/>
        <v>Belgium</v>
      </c>
      <c r="E732" s="93">
        <v>1</v>
      </c>
      <c r="F732" s="93"/>
      <c r="G732" s="90"/>
      <c r="H732" s="90"/>
      <c r="I732" s="2" t="s">
        <v>6930</v>
      </c>
    </row>
    <row r="733" spans="1:9" ht="12.75" customHeight="1">
      <c r="A733" s="92" t="s">
        <v>7492</v>
      </c>
      <c r="B733" s="121" t="str">
        <f t="shared" si="37"/>
        <v>Developed Ex-South Korea</v>
      </c>
      <c r="C733" s="92" t="s">
        <v>5722</v>
      </c>
      <c r="D733" s="2" t="str">
        <f t="shared" si="38"/>
        <v>Canada</v>
      </c>
      <c r="E733" s="93">
        <v>1</v>
      </c>
      <c r="F733" s="93"/>
      <c r="G733" s="90"/>
      <c r="H733" s="90"/>
      <c r="I733" s="2" t="s">
        <v>6930</v>
      </c>
    </row>
    <row r="734" spans="1:9" ht="12.75" customHeight="1">
      <c r="A734" s="92" t="s">
        <v>7492</v>
      </c>
      <c r="B734" s="121" t="str">
        <f t="shared" si="37"/>
        <v>Developed Ex-South Korea</v>
      </c>
      <c r="C734" s="92" t="s">
        <v>7577</v>
      </c>
      <c r="D734" s="2" t="str">
        <f t="shared" si="38"/>
        <v>Denmark</v>
      </c>
      <c r="E734" s="93">
        <v>1</v>
      </c>
      <c r="F734" s="93"/>
      <c r="G734" s="90"/>
      <c r="H734" s="90"/>
      <c r="I734" s="2" t="s">
        <v>6930</v>
      </c>
    </row>
    <row r="735" spans="1:9" ht="12.75" customHeight="1">
      <c r="A735" s="92" t="s">
        <v>7492</v>
      </c>
      <c r="B735" s="121" t="str">
        <f t="shared" si="37"/>
        <v>Developed Ex-South Korea</v>
      </c>
      <c r="C735" s="92" t="s">
        <v>5810</v>
      </c>
      <c r="D735" s="2" t="str">
        <f t="shared" si="38"/>
        <v>Finland</v>
      </c>
      <c r="E735" s="93">
        <v>1</v>
      </c>
      <c r="F735" s="93"/>
      <c r="G735" s="90"/>
      <c r="H735" s="90"/>
      <c r="I735" s="2" t="s">
        <v>6930</v>
      </c>
    </row>
    <row r="736" spans="1:9" ht="12.75" customHeight="1">
      <c r="A736" s="92" t="s">
        <v>7492</v>
      </c>
      <c r="B736" s="121" t="str">
        <f t="shared" si="37"/>
        <v>Developed Ex-South Korea</v>
      </c>
      <c r="C736" s="92" t="s">
        <v>7578</v>
      </c>
      <c r="D736" s="2" t="str">
        <f t="shared" si="38"/>
        <v>France</v>
      </c>
      <c r="E736" s="93">
        <v>1</v>
      </c>
      <c r="F736" s="93"/>
      <c r="G736" s="90"/>
      <c r="H736" s="90"/>
      <c r="I736" s="2" t="s">
        <v>6930</v>
      </c>
    </row>
    <row r="737" spans="1:9" ht="12.75" customHeight="1">
      <c r="A737" s="92" t="s">
        <v>7492</v>
      </c>
      <c r="B737" s="121" t="str">
        <f t="shared" si="37"/>
        <v>Developed Ex-South Korea</v>
      </c>
      <c r="C737" s="92" t="s">
        <v>7579</v>
      </c>
      <c r="D737" s="2" t="str">
        <f t="shared" si="38"/>
        <v>Germany</v>
      </c>
      <c r="E737" s="93">
        <v>1</v>
      </c>
      <c r="F737" s="93"/>
      <c r="G737" s="90"/>
      <c r="H737" s="90"/>
      <c r="I737" s="2" t="s">
        <v>6930</v>
      </c>
    </row>
    <row r="738" spans="1:9" ht="12.75" customHeight="1">
      <c r="A738" s="92" t="s">
        <v>7492</v>
      </c>
      <c r="B738" s="121" t="str">
        <f t="shared" si="37"/>
        <v>Developed Ex-South Korea</v>
      </c>
      <c r="C738" s="92" t="s">
        <v>7571</v>
      </c>
      <c r="D738" s="2" t="str">
        <f t="shared" si="38"/>
        <v>Hong Kong</v>
      </c>
      <c r="E738" s="93">
        <v>1</v>
      </c>
      <c r="F738" s="93"/>
      <c r="G738" s="90"/>
      <c r="H738" s="90"/>
      <c r="I738" s="2" t="s">
        <v>6930</v>
      </c>
    </row>
    <row r="739" spans="1:9" ht="12.75" customHeight="1">
      <c r="A739" s="92" t="s">
        <v>7492</v>
      </c>
      <c r="B739" s="121" t="str">
        <f t="shared" si="37"/>
        <v>Developed Ex-South Korea</v>
      </c>
      <c r="C739" s="92" t="s">
        <v>5572</v>
      </c>
      <c r="D739" s="2" t="str">
        <f t="shared" si="38"/>
        <v>Iceland</v>
      </c>
      <c r="E739" s="93">
        <v>1</v>
      </c>
      <c r="F739" s="93"/>
      <c r="G739" s="90"/>
      <c r="H739" s="90"/>
      <c r="I739" s="2" t="s">
        <v>6930</v>
      </c>
    </row>
    <row r="740" spans="1:9" ht="12.75" customHeight="1">
      <c r="A740" s="92" t="s">
        <v>7492</v>
      </c>
      <c r="B740" s="121" t="str">
        <f t="shared" si="37"/>
        <v>Developed Ex-South Korea</v>
      </c>
      <c r="C740" s="92" t="s">
        <v>6100</v>
      </c>
      <c r="D740" s="2" t="str">
        <f t="shared" si="38"/>
        <v>Ireland</v>
      </c>
      <c r="E740" s="93">
        <v>1</v>
      </c>
      <c r="F740" s="93"/>
      <c r="G740" s="90"/>
      <c r="H740" s="90"/>
      <c r="I740" s="2" t="s">
        <v>6930</v>
      </c>
    </row>
    <row r="741" spans="1:9" ht="12.75" customHeight="1">
      <c r="A741" s="92" t="s">
        <v>7492</v>
      </c>
      <c r="B741" s="121" t="str">
        <f t="shared" si="37"/>
        <v>Developed Ex-South Korea</v>
      </c>
      <c r="C741" s="92" t="s">
        <v>7598</v>
      </c>
      <c r="D741" s="2" t="str">
        <f t="shared" si="38"/>
        <v>Israel</v>
      </c>
      <c r="E741" s="93">
        <v>1</v>
      </c>
      <c r="F741" s="93"/>
      <c r="G741" s="90"/>
      <c r="H741" s="90"/>
      <c r="I741" s="2" t="s">
        <v>6930</v>
      </c>
    </row>
    <row r="742" spans="1:9" ht="12.75" customHeight="1">
      <c r="A742" s="92" t="s">
        <v>7492</v>
      </c>
      <c r="B742" s="121" t="str">
        <f t="shared" si="37"/>
        <v>Developed Ex-South Korea</v>
      </c>
      <c r="C742" s="92" t="s">
        <v>5614</v>
      </c>
      <c r="D742" s="2" t="str">
        <f t="shared" si="38"/>
        <v>Italy</v>
      </c>
      <c r="E742" s="93">
        <v>1</v>
      </c>
      <c r="F742" s="93"/>
      <c r="G742" s="90"/>
      <c r="H742" s="90"/>
      <c r="I742" s="2" t="s">
        <v>6930</v>
      </c>
    </row>
    <row r="743" spans="1:9" ht="12.75" customHeight="1">
      <c r="A743" s="92" t="s">
        <v>7492</v>
      </c>
      <c r="B743" s="121" t="str">
        <f t="shared" si="37"/>
        <v>Developed Ex-South Korea</v>
      </c>
      <c r="C743" s="92" t="s">
        <v>7572</v>
      </c>
      <c r="D743" s="2" t="str">
        <f t="shared" si="38"/>
        <v>Japan</v>
      </c>
      <c r="E743" s="93">
        <v>1</v>
      </c>
      <c r="F743" s="93"/>
      <c r="G743" s="90"/>
      <c r="H743" s="90"/>
      <c r="I743" s="2" t="s">
        <v>6930</v>
      </c>
    </row>
    <row r="744" spans="1:9" ht="12.75" customHeight="1">
      <c r="A744" s="92" t="s">
        <v>7492</v>
      </c>
      <c r="B744" s="121" t="str">
        <f t="shared" si="37"/>
        <v>Developed Ex-South Korea</v>
      </c>
      <c r="C744" s="92" t="s">
        <v>7581</v>
      </c>
      <c r="D744" s="2" t="str">
        <f t="shared" si="38"/>
        <v>Luxembourg</v>
      </c>
      <c r="E744" s="93">
        <v>1</v>
      </c>
      <c r="F744" s="93"/>
      <c r="G744" s="90"/>
      <c r="H744" s="90"/>
      <c r="I744" s="2" t="s">
        <v>6930</v>
      </c>
    </row>
    <row r="745" spans="1:9" ht="12.75" customHeight="1">
      <c r="A745" s="92" t="s">
        <v>7492</v>
      </c>
      <c r="B745" s="121" t="str">
        <f t="shared" si="37"/>
        <v>Developed Ex-South Korea</v>
      </c>
      <c r="C745" s="92" t="s">
        <v>5921</v>
      </c>
      <c r="D745" s="2" t="str">
        <f t="shared" si="38"/>
        <v>Netherlands</v>
      </c>
      <c r="E745" s="93">
        <v>1</v>
      </c>
      <c r="F745" s="93"/>
      <c r="G745" s="90"/>
      <c r="H745" s="90"/>
      <c r="I745" s="2" t="s">
        <v>6930</v>
      </c>
    </row>
    <row r="746" spans="1:9" ht="12.75" customHeight="1">
      <c r="A746" s="92" t="s">
        <v>7492</v>
      </c>
      <c r="B746" s="121" t="str">
        <f t="shared" si="37"/>
        <v>Developed Ex-South Korea</v>
      </c>
      <c r="C746" s="92" t="s">
        <v>5883</v>
      </c>
      <c r="D746" s="2" t="str">
        <f t="shared" si="38"/>
        <v>New Zealand</v>
      </c>
      <c r="E746" s="93">
        <v>1</v>
      </c>
      <c r="F746" s="93"/>
      <c r="G746" s="90"/>
      <c r="H746" s="90"/>
      <c r="I746" s="2" t="s">
        <v>6930</v>
      </c>
    </row>
    <row r="747" spans="1:9" ht="12.75" customHeight="1">
      <c r="A747" s="92" t="s">
        <v>7492</v>
      </c>
      <c r="B747" s="121" t="str">
        <f t="shared" si="37"/>
        <v>Developed Ex-South Korea</v>
      </c>
      <c r="C747" s="92" t="s">
        <v>5865</v>
      </c>
      <c r="D747" s="2" t="str">
        <f t="shared" si="38"/>
        <v>Norway</v>
      </c>
      <c r="E747" s="93">
        <v>1</v>
      </c>
      <c r="F747" s="93"/>
      <c r="G747" s="90"/>
      <c r="H747" s="90"/>
      <c r="I747" s="2" t="s">
        <v>6930</v>
      </c>
    </row>
    <row r="748" spans="1:9" ht="12.75" customHeight="1">
      <c r="A748" s="92" t="s">
        <v>7492</v>
      </c>
      <c r="B748" s="121" t="str">
        <f t="shared" si="37"/>
        <v>Developed Ex-South Korea</v>
      </c>
      <c r="C748" s="92" t="s">
        <v>7582</v>
      </c>
      <c r="D748" s="2" t="str">
        <f t="shared" si="38"/>
        <v>Portugal</v>
      </c>
      <c r="E748" s="93">
        <v>1</v>
      </c>
      <c r="F748" s="93"/>
      <c r="G748" s="90"/>
      <c r="H748" s="90"/>
      <c r="I748" s="2" t="s">
        <v>6930</v>
      </c>
    </row>
    <row r="749" spans="1:9" ht="12.75" customHeight="1">
      <c r="A749" s="92" t="s">
        <v>7492</v>
      </c>
      <c r="B749" s="121" t="str">
        <f t="shared" si="37"/>
        <v>Developed Ex-South Korea</v>
      </c>
      <c r="C749" s="92" t="s">
        <v>7574</v>
      </c>
      <c r="D749" s="2" t="str">
        <f t="shared" si="38"/>
        <v>Singapore</v>
      </c>
      <c r="E749" s="93">
        <v>1</v>
      </c>
      <c r="F749" s="93"/>
      <c r="G749" s="90"/>
      <c r="H749" s="90"/>
      <c r="I749" s="2" t="s">
        <v>6930</v>
      </c>
    </row>
    <row r="750" spans="1:9" ht="12.75" customHeight="1">
      <c r="A750" s="92" t="s">
        <v>7492</v>
      </c>
      <c r="B750" s="121" t="str">
        <f t="shared" si="37"/>
        <v>Developed Ex-South Korea</v>
      </c>
      <c r="C750" s="92" t="s">
        <v>6415</v>
      </c>
      <c r="D750" s="2" t="str">
        <f t="shared" si="38"/>
        <v>Spain</v>
      </c>
      <c r="E750" s="93">
        <v>1</v>
      </c>
      <c r="F750" s="93"/>
      <c r="G750" s="90"/>
      <c r="H750" s="90"/>
      <c r="I750" s="2" t="s">
        <v>6930</v>
      </c>
    </row>
    <row r="751" spans="1:9" ht="12.75" customHeight="1">
      <c r="A751" s="92" t="s">
        <v>7492</v>
      </c>
      <c r="B751" s="121" t="str">
        <f t="shared" si="37"/>
        <v>Developed Ex-South Korea</v>
      </c>
      <c r="C751" s="92" t="s">
        <v>6227</v>
      </c>
      <c r="D751" s="2" t="str">
        <f t="shared" si="38"/>
        <v>Sweden</v>
      </c>
      <c r="E751" s="93">
        <v>1</v>
      </c>
      <c r="F751" s="93"/>
      <c r="G751" s="90"/>
      <c r="H751" s="90"/>
      <c r="I751" s="2" t="s">
        <v>6930</v>
      </c>
    </row>
    <row r="752" spans="1:9" ht="12.75" customHeight="1">
      <c r="A752" s="92" t="s">
        <v>7492</v>
      </c>
      <c r="B752" s="121" t="str">
        <f t="shared" si="37"/>
        <v>Developed Ex-South Korea</v>
      </c>
      <c r="C752" s="92" t="s">
        <v>6147</v>
      </c>
      <c r="D752" s="2" t="str">
        <f t="shared" si="38"/>
        <v>Switzerland</v>
      </c>
      <c r="E752" s="93">
        <v>1</v>
      </c>
      <c r="F752" s="93"/>
      <c r="G752" s="90"/>
      <c r="H752" s="90"/>
      <c r="I752" s="2" t="s">
        <v>6930</v>
      </c>
    </row>
    <row r="753" spans="1:9" ht="12.75" customHeight="1">
      <c r="A753" s="92" t="s">
        <v>7492</v>
      </c>
      <c r="B753" s="121" t="str">
        <f t="shared" si="37"/>
        <v>Developed Ex-South Korea</v>
      </c>
      <c r="C753" s="92" t="s">
        <v>810</v>
      </c>
      <c r="D753" s="2" t="str">
        <f t="shared" si="38"/>
        <v>United States</v>
      </c>
      <c r="E753" s="93">
        <v>1</v>
      </c>
      <c r="F753" s="93"/>
      <c r="G753" s="90"/>
      <c r="H753" s="90"/>
      <c r="I753" s="2" t="s">
        <v>6930</v>
      </c>
    </row>
    <row r="754" spans="1:9" ht="12.75" customHeight="1">
      <c r="A754" s="92" t="s">
        <v>7492</v>
      </c>
      <c r="B754" s="121" t="str">
        <f t="shared" si="37"/>
        <v>Developed Ex-South Korea</v>
      </c>
      <c r="C754" s="92" t="s">
        <v>7583</v>
      </c>
      <c r="D754" s="2" t="str">
        <f t="shared" si="38"/>
        <v>United Kingdom</v>
      </c>
      <c r="E754" s="93">
        <v>1</v>
      </c>
      <c r="F754" s="93"/>
      <c r="G754" s="90"/>
      <c r="H754" s="90"/>
      <c r="I754" s="2" t="s">
        <v>6930</v>
      </c>
    </row>
    <row r="755" spans="1:9" ht="12.75" customHeight="1">
      <c r="A755" s="92" t="s">
        <v>7490</v>
      </c>
      <c r="B755" s="121" t="str">
        <f t="shared" si="37"/>
        <v>Emerging &amp; South Korea</v>
      </c>
      <c r="C755" s="92" t="s">
        <v>7591</v>
      </c>
      <c r="D755" s="2" t="str">
        <f t="shared" si="38"/>
        <v>Brazil</v>
      </c>
      <c r="E755" s="93">
        <v>1</v>
      </c>
      <c r="F755" s="93"/>
      <c r="G755" s="90"/>
      <c r="H755" s="90"/>
      <c r="I755" s="2" t="s">
        <v>6930</v>
      </c>
    </row>
    <row r="756" spans="1:9" ht="12.75" customHeight="1">
      <c r="A756" s="92" t="s">
        <v>7490</v>
      </c>
      <c r="B756" s="121" t="str">
        <f t="shared" si="37"/>
        <v>Emerging &amp; South Korea</v>
      </c>
      <c r="C756" s="92" t="s">
        <v>7592</v>
      </c>
      <c r="D756" s="2" t="str">
        <f t="shared" si="38"/>
        <v>Chile</v>
      </c>
      <c r="E756" s="93">
        <v>1</v>
      </c>
      <c r="F756" s="93"/>
      <c r="G756" s="90"/>
      <c r="H756" s="90"/>
      <c r="I756" s="2" t="s">
        <v>6930</v>
      </c>
    </row>
    <row r="757" spans="1:9" ht="12.75" customHeight="1">
      <c r="A757" s="92" t="s">
        <v>7490</v>
      </c>
      <c r="B757" s="121" t="str">
        <f t="shared" si="37"/>
        <v>Emerging &amp; South Korea</v>
      </c>
      <c r="C757" s="92" t="s">
        <v>7588</v>
      </c>
      <c r="D757" s="2" t="str">
        <f t="shared" si="38"/>
        <v>China</v>
      </c>
      <c r="E757" s="93">
        <v>1</v>
      </c>
      <c r="F757" s="93"/>
      <c r="G757" s="90"/>
      <c r="H757" s="90"/>
      <c r="I757" s="2" t="s">
        <v>6930</v>
      </c>
    </row>
    <row r="758" spans="1:9" ht="12.75" customHeight="1">
      <c r="A758" s="92" t="s">
        <v>7490</v>
      </c>
      <c r="B758" s="121" t="str">
        <f t="shared" si="37"/>
        <v>Emerging &amp; South Korea</v>
      </c>
      <c r="C758" s="92" t="s">
        <v>7593</v>
      </c>
      <c r="D758" s="2" t="str">
        <f t="shared" si="38"/>
        <v>Colombia</v>
      </c>
      <c r="E758" s="93">
        <v>1</v>
      </c>
      <c r="F758" s="93"/>
      <c r="G758" s="90"/>
      <c r="H758" s="90"/>
      <c r="I758" s="2" t="s">
        <v>6930</v>
      </c>
    </row>
    <row r="759" spans="1:9" ht="12.75" customHeight="1">
      <c r="A759" s="92" t="s">
        <v>7490</v>
      </c>
      <c r="B759" s="121" t="str">
        <f t="shared" si="37"/>
        <v>Emerging &amp; South Korea</v>
      </c>
      <c r="C759" s="92" t="s">
        <v>7584</v>
      </c>
      <c r="D759" s="2" t="str">
        <f t="shared" si="38"/>
        <v>Czech Republic</v>
      </c>
      <c r="E759" s="93">
        <v>1</v>
      </c>
      <c r="F759" s="93"/>
      <c r="G759" s="90"/>
      <c r="H759" s="90"/>
      <c r="I759" s="2" t="s">
        <v>6930</v>
      </c>
    </row>
    <row r="760" spans="1:9" ht="12.75" customHeight="1">
      <c r="A760" s="92" t="s">
        <v>7490</v>
      </c>
      <c r="B760" s="121" t="str">
        <f t="shared" si="37"/>
        <v>Emerging &amp; South Korea</v>
      </c>
      <c r="C760" s="92" t="s">
        <v>7600</v>
      </c>
      <c r="D760" s="2" t="str">
        <f t="shared" si="38"/>
        <v>Egypt</v>
      </c>
      <c r="E760" s="93">
        <v>1</v>
      </c>
      <c r="F760" s="93"/>
      <c r="G760" s="90"/>
      <c r="H760" s="90"/>
      <c r="I760" s="2" t="s">
        <v>6930</v>
      </c>
    </row>
    <row r="761" spans="1:9" ht="12.75" customHeight="1">
      <c r="A761" s="92" t="s">
        <v>7490</v>
      </c>
      <c r="B761" s="121" t="str">
        <f t="shared" si="37"/>
        <v>Emerging &amp; South Korea</v>
      </c>
      <c r="C761" s="92" t="s">
        <v>7580</v>
      </c>
      <c r="D761" s="2" t="str">
        <f t="shared" si="38"/>
        <v>Greece</v>
      </c>
      <c r="E761" s="93">
        <v>1</v>
      </c>
      <c r="F761" s="93"/>
      <c r="G761" s="90"/>
      <c r="H761" s="90"/>
      <c r="I761" s="2" t="s">
        <v>6930</v>
      </c>
    </row>
    <row r="762" spans="1:9" ht="12.75" customHeight="1">
      <c r="A762" s="92" t="s">
        <v>7490</v>
      </c>
      <c r="B762" s="121" t="str">
        <f t="shared" si="37"/>
        <v>Emerging &amp; South Korea</v>
      </c>
      <c r="C762" s="92" t="s">
        <v>5567</v>
      </c>
      <c r="D762" s="2" t="str">
        <f t="shared" si="38"/>
        <v>Hungary</v>
      </c>
      <c r="E762" s="93">
        <v>1</v>
      </c>
      <c r="F762" s="93"/>
      <c r="G762" s="90"/>
      <c r="H762" s="90"/>
      <c r="I762" s="2" t="s">
        <v>6930</v>
      </c>
    </row>
    <row r="763" spans="1:9" ht="12.75" customHeight="1">
      <c r="A763" s="92" t="s">
        <v>7490</v>
      </c>
      <c r="B763" s="121" t="str">
        <f t="shared" si="37"/>
        <v>Emerging &amp; South Korea</v>
      </c>
      <c r="C763" s="92" t="s">
        <v>5720</v>
      </c>
      <c r="D763" s="2" t="str">
        <f t="shared" si="38"/>
        <v>India</v>
      </c>
      <c r="E763" s="93">
        <v>1</v>
      </c>
      <c r="F763" s="93"/>
      <c r="G763" s="90"/>
      <c r="H763" s="90"/>
      <c r="I763" s="2" t="s">
        <v>6930</v>
      </c>
    </row>
    <row r="764" spans="1:9" ht="12.75" customHeight="1">
      <c r="A764" s="92" t="s">
        <v>7490</v>
      </c>
      <c r="B764" s="121" t="str">
        <f t="shared" si="37"/>
        <v>Emerging &amp; South Korea</v>
      </c>
      <c r="C764" s="92" t="s">
        <v>6098</v>
      </c>
      <c r="D764" s="2" t="str">
        <f t="shared" si="38"/>
        <v>Indonesia</v>
      </c>
      <c r="E764" s="93">
        <v>1</v>
      </c>
      <c r="F764" s="93"/>
      <c r="G764" s="90"/>
      <c r="H764" s="90"/>
      <c r="I764" s="2" t="s">
        <v>6930</v>
      </c>
    </row>
    <row r="765" spans="1:9" ht="12.75" customHeight="1">
      <c r="A765" s="92" t="s">
        <v>7490</v>
      </c>
      <c r="B765" s="121" t="str">
        <f t="shared" si="37"/>
        <v>Emerging &amp; South Korea</v>
      </c>
      <c r="C765" s="92" t="s">
        <v>7573</v>
      </c>
      <c r="D765" s="2" t="str">
        <f t="shared" si="38"/>
        <v>Malaysia</v>
      </c>
      <c r="E765" s="93">
        <v>1</v>
      </c>
      <c r="F765" s="93"/>
      <c r="G765" s="90"/>
      <c r="H765" s="90"/>
      <c r="I765" s="2" t="s">
        <v>6930</v>
      </c>
    </row>
    <row r="766" spans="1:9" ht="12.75" customHeight="1">
      <c r="A766" s="92" t="s">
        <v>7490</v>
      </c>
      <c r="B766" s="121" t="str">
        <f t="shared" si="37"/>
        <v>Emerging &amp; South Korea</v>
      </c>
      <c r="C766" s="92" t="s">
        <v>7594</v>
      </c>
      <c r="D766" s="2" t="str">
        <f t="shared" si="38"/>
        <v>Mexico</v>
      </c>
      <c r="E766" s="93">
        <v>1</v>
      </c>
      <c r="F766" s="93"/>
      <c r="G766" s="90"/>
      <c r="H766" s="90"/>
      <c r="I766" s="2" t="s">
        <v>6930</v>
      </c>
    </row>
    <row r="767" spans="1:9" ht="12.75" customHeight="1">
      <c r="A767" s="92" t="s">
        <v>7490</v>
      </c>
      <c r="B767" s="121" t="str">
        <f t="shared" si="37"/>
        <v>Emerging &amp; South Korea</v>
      </c>
      <c r="C767" s="92" t="s">
        <v>5947</v>
      </c>
      <c r="D767" s="2" t="str">
        <f t="shared" si="38"/>
        <v>Morocco</v>
      </c>
      <c r="E767" s="93">
        <v>1</v>
      </c>
      <c r="F767" s="93"/>
      <c r="G767" s="90"/>
      <c r="H767" s="90"/>
      <c r="I767" s="2" t="s">
        <v>6930</v>
      </c>
    </row>
    <row r="768" spans="1:9" ht="12.75" customHeight="1">
      <c r="A768" s="92" t="s">
        <v>7490</v>
      </c>
      <c r="B768" s="121" t="str">
        <f t="shared" si="37"/>
        <v>Emerging &amp; South Korea</v>
      </c>
      <c r="C768" s="92" t="s">
        <v>7595</v>
      </c>
      <c r="D768" s="2" t="str">
        <f t="shared" si="38"/>
        <v>Peru</v>
      </c>
      <c r="E768" s="93">
        <v>1</v>
      </c>
      <c r="F768" s="93"/>
      <c r="G768" s="90"/>
      <c r="H768" s="90"/>
      <c r="I768" s="2" t="s">
        <v>6930</v>
      </c>
    </row>
    <row r="769" spans="1:9" ht="12.75" customHeight="1">
      <c r="A769" s="92" t="s">
        <v>7490</v>
      </c>
      <c r="B769" s="121" t="str">
        <f t="shared" si="37"/>
        <v>Emerging &amp; South Korea</v>
      </c>
      <c r="C769" s="92" t="s">
        <v>5970</v>
      </c>
      <c r="D769" s="2" t="str">
        <f t="shared" si="38"/>
        <v>Philippines</v>
      </c>
      <c r="E769" s="93">
        <v>1</v>
      </c>
      <c r="F769" s="93"/>
      <c r="G769" s="90"/>
      <c r="H769" s="90"/>
      <c r="I769" s="2" t="s">
        <v>6930</v>
      </c>
    </row>
    <row r="770" spans="1:9" ht="12.75" customHeight="1">
      <c r="A770" s="92" t="s">
        <v>7490</v>
      </c>
      <c r="B770" s="121" t="str">
        <f t="shared" ref="B770:B837" si="40">VLOOKUP(A770,CountryRegion,2,FALSE)</f>
        <v>Emerging &amp; South Korea</v>
      </c>
      <c r="C770" s="92" t="s">
        <v>7585</v>
      </c>
      <c r="D770" s="2" t="str">
        <f t="shared" ref="D770:D837" si="41">VLOOKUP(C770&amp;"-",CountryRegion,2,FALSE)</f>
        <v>Poland</v>
      </c>
      <c r="E770" s="93">
        <v>1</v>
      </c>
      <c r="F770" s="93"/>
      <c r="G770" s="90"/>
      <c r="H770" s="90"/>
      <c r="I770" s="2" t="s">
        <v>6930</v>
      </c>
    </row>
    <row r="771" spans="1:9" ht="12.75" customHeight="1">
      <c r="A771" s="92" t="s">
        <v>7490</v>
      </c>
      <c r="B771" s="121" t="str">
        <f t="shared" si="40"/>
        <v>Emerging &amp; South Korea</v>
      </c>
      <c r="C771" s="92" t="s">
        <v>7586</v>
      </c>
      <c r="D771" s="2" t="str">
        <f t="shared" si="41"/>
        <v>Russia</v>
      </c>
      <c r="E771" s="93"/>
      <c r="F771" s="93"/>
      <c r="G771" s="3">
        <v>44628</v>
      </c>
      <c r="H771" s="3">
        <v>44629</v>
      </c>
      <c r="I771" s="2" t="s">
        <v>6930</v>
      </c>
    </row>
    <row r="772" spans="1:9" ht="12.75" customHeight="1">
      <c r="A772" s="92" t="s">
        <v>7490</v>
      </c>
      <c r="B772" s="121" t="str">
        <f t="shared" si="40"/>
        <v>Emerging &amp; South Korea</v>
      </c>
      <c r="C772" s="92" t="s">
        <v>7603</v>
      </c>
      <c r="D772" s="2" t="str">
        <f t="shared" si="41"/>
        <v>South Africa</v>
      </c>
      <c r="E772" s="93">
        <v>1</v>
      </c>
      <c r="F772" s="93"/>
      <c r="G772" s="90"/>
      <c r="H772" s="90"/>
      <c r="I772" s="2" t="s">
        <v>6930</v>
      </c>
    </row>
    <row r="773" spans="1:9" ht="12.75" customHeight="1">
      <c r="A773" s="92" t="s">
        <v>7490</v>
      </c>
      <c r="B773" s="121" t="str">
        <f t="shared" si="40"/>
        <v>Emerging &amp; South Korea</v>
      </c>
      <c r="C773" s="92" t="s">
        <v>6013</v>
      </c>
      <c r="D773" s="2" t="str">
        <f t="shared" si="41"/>
        <v>Korea</v>
      </c>
      <c r="E773" s="93">
        <v>1</v>
      </c>
      <c r="F773" s="93"/>
      <c r="G773" s="90"/>
      <c r="H773" s="90"/>
      <c r="I773" s="2" t="s">
        <v>6930</v>
      </c>
    </row>
    <row r="774" spans="1:9" ht="12.75" customHeight="1">
      <c r="A774" s="92" t="s">
        <v>7490</v>
      </c>
      <c r="B774" s="121" t="str">
        <f t="shared" si="40"/>
        <v>Emerging &amp; South Korea</v>
      </c>
      <c r="C774" s="92" t="s">
        <v>5700</v>
      </c>
      <c r="D774" s="2" t="str">
        <f t="shared" si="41"/>
        <v>Taiwan</v>
      </c>
      <c r="E774" s="93">
        <v>1</v>
      </c>
      <c r="F774" s="93"/>
      <c r="G774" s="90"/>
      <c r="H774" s="90"/>
      <c r="I774" s="2" t="s">
        <v>6930</v>
      </c>
    </row>
    <row r="775" spans="1:9" ht="12.75" customHeight="1">
      <c r="A775" s="92" t="s">
        <v>7490</v>
      </c>
      <c r="B775" s="121" t="str">
        <f t="shared" si="40"/>
        <v>Emerging &amp; South Korea</v>
      </c>
      <c r="C775" s="92" t="s">
        <v>6029</v>
      </c>
      <c r="D775" s="2" t="str">
        <f t="shared" si="41"/>
        <v>Thailand</v>
      </c>
      <c r="E775" s="93">
        <v>1</v>
      </c>
      <c r="F775" s="93"/>
      <c r="G775" s="90"/>
      <c r="H775" s="90"/>
      <c r="I775" s="2" t="s">
        <v>6930</v>
      </c>
    </row>
    <row r="776" spans="1:9" ht="12.75" customHeight="1">
      <c r="A776" s="92" t="s">
        <v>7490</v>
      </c>
      <c r="B776" s="121" t="str">
        <f t="shared" si="40"/>
        <v>Emerging &amp; South Korea</v>
      </c>
      <c r="C776" s="92" t="s">
        <v>7587</v>
      </c>
      <c r="D776" s="2" t="str">
        <f t="shared" si="41"/>
        <v>Turkey</v>
      </c>
      <c r="E776" s="93">
        <v>1</v>
      </c>
      <c r="F776" s="93"/>
      <c r="G776" s="90"/>
      <c r="H776" s="90"/>
      <c r="I776" s="2" t="s">
        <v>6930</v>
      </c>
    </row>
    <row r="777" spans="1:9" ht="12.75" customHeight="1">
      <c r="A777" s="2" t="s">
        <v>7490</v>
      </c>
      <c r="B777" s="121" t="str">
        <f t="shared" si="40"/>
        <v>Emerging &amp; South Korea</v>
      </c>
      <c r="C777" s="2" t="s">
        <v>6023</v>
      </c>
      <c r="D777" s="2" t="str">
        <f t="shared" si="41"/>
        <v>Kuwait</v>
      </c>
      <c r="E777" s="93">
        <v>43728</v>
      </c>
      <c r="F777" s="93">
        <v>43731</v>
      </c>
      <c r="G777" s="93"/>
      <c r="H777" s="93"/>
      <c r="I777" s="2" t="s">
        <v>6930</v>
      </c>
    </row>
    <row r="778" spans="1:9" ht="12.75" customHeight="1">
      <c r="A778" s="2" t="s">
        <v>7490</v>
      </c>
      <c r="B778" s="121" t="s">
        <v>7491</v>
      </c>
      <c r="C778" s="2" t="s">
        <v>7599</v>
      </c>
      <c r="D778" s="2" t="s">
        <v>5055</v>
      </c>
      <c r="E778" s="93">
        <v>41903</v>
      </c>
      <c r="F778" s="93">
        <v>41904</v>
      </c>
      <c r="G778" s="93"/>
      <c r="H778" s="93"/>
      <c r="I778" s="2" t="s">
        <v>6930</v>
      </c>
    </row>
    <row r="779" spans="1:9" ht="12.75" customHeight="1">
      <c r="A779" s="2" t="s">
        <v>7490</v>
      </c>
      <c r="B779" s="121" t="s">
        <v>7491</v>
      </c>
      <c r="C779" s="2" t="s">
        <v>7601</v>
      </c>
      <c r="D779" s="2" t="s">
        <v>5390</v>
      </c>
      <c r="E779" s="93">
        <v>42993</v>
      </c>
      <c r="F779" s="93">
        <v>42996</v>
      </c>
      <c r="G779" s="3">
        <v>45184</v>
      </c>
      <c r="H779" s="3">
        <v>45187</v>
      </c>
      <c r="I779" s="2" t="s">
        <v>6930</v>
      </c>
    </row>
    <row r="780" spans="1:9" ht="12.75" customHeight="1">
      <c r="A780" s="2" t="s">
        <v>7490</v>
      </c>
      <c r="B780" s="121" t="s">
        <v>7491</v>
      </c>
      <c r="C780" s="2" t="s">
        <v>7602</v>
      </c>
      <c r="D780" s="2" t="s">
        <v>5399</v>
      </c>
      <c r="E780" s="93">
        <v>41903</v>
      </c>
      <c r="F780" s="93">
        <v>41904</v>
      </c>
      <c r="G780" s="93"/>
      <c r="H780" s="93"/>
      <c r="I780" s="2" t="s">
        <v>6930</v>
      </c>
    </row>
    <row r="781" spans="1:9" ht="12.75" customHeight="1">
      <c r="A781" s="2" t="s">
        <v>7490</v>
      </c>
      <c r="B781" s="121" t="s">
        <v>7491</v>
      </c>
      <c r="C781" s="2" t="s">
        <v>5776</v>
      </c>
      <c r="D781" s="2" t="s">
        <v>5414</v>
      </c>
      <c r="E781" s="93">
        <v>43541</v>
      </c>
      <c r="F781" s="93">
        <v>43542</v>
      </c>
      <c r="G781" s="93"/>
      <c r="H781" s="93"/>
      <c r="I781" s="2" t="s">
        <v>6930</v>
      </c>
    </row>
    <row r="782" spans="1:9" ht="12.75" customHeight="1">
      <c r="A782" s="2" t="s">
        <v>7199</v>
      </c>
      <c r="B782" s="121" t="str">
        <f t="shared" si="40"/>
        <v>Middle East</v>
      </c>
      <c r="C782" s="2" t="s">
        <v>7599</v>
      </c>
      <c r="D782" s="2" t="str">
        <f t="shared" si="41"/>
        <v>United Arab Emirates</v>
      </c>
      <c r="E782" s="3"/>
      <c r="F782" s="3"/>
      <c r="G782" s="3"/>
      <c r="H782" s="3"/>
      <c r="I782" s="2" t="str">
        <f t="shared" ref="I782:I813" si="42">IF(ISBLANK(VLOOKUP(A782,CountryRegion,4,FALSE)),"",VLOOKUP(A782,CountryRegion,4,FALSE))</f>
        <v>DJI</v>
      </c>
    </row>
    <row r="783" spans="1:9" ht="12.75" customHeight="1">
      <c r="A783" s="2" t="s">
        <v>7199</v>
      </c>
      <c r="B783" s="121" t="str">
        <f t="shared" si="40"/>
        <v>Middle East</v>
      </c>
      <c r="C783" s="2" t="s">
        <v>7606</v>
      </c>
      <c r="D783" s="2" t="str">
        <f t="shared" si="41"/>
        <v>Bahrain</v>
      </c>
      <c r="E783" s="3"/>
      <c r="F783" s="3"/>
      <c r="G783" s="3"/>
      <c r="H783" s="3"/>
      <c r="I783" s="2" t="str">
        <f t="shared" si="42"/>
        <v>DJI</v>
      </c>
    </row>
    <row r="784" spans="1:9" ht="12.75" customHeight="1">
      <c r="A784" s="2" t="s">
        <v>7199</v>
      </c>
      <c r="B784" s="121" t="str">
        <f t="shared" si="40"/>
        <v>Middle East</v>
      </c>
      <c r="C784" s="2" t="s">
        <v>7598</v>
      </c>
      <c r="D784" s="2" t="str">
        <f t="shared" si="41"/>
        <v>Israel</v>
      </c>
      <c r="E784" s="3"/>
      <c r="F784" s="3"/>
      <c r="G784" s="3"/>
      <c r="H784" s="3"/>
      <c r="I784" s="2" t="str">
        <f t="shared" si="42"/>
        <v>DJI</v>
      </c>
    </row>
    <row r="785" spans="1:9" ht="12.75" customHeight="1">
      <c r="A785" s="2" t="s">
        <v>7199</v>
      </c>
      <c r="B785" s="121" t="str">
        <f t="shared" si="40"/>
        <v>Middle East</v>
      </c>
      <c r="C785" s="2" t="s">
        <v>7607</v>
      </c>
      <c r="D785" s="2" t="str">
        <f t="shared" si="41"/>
        <v>Jordan</v>
      </c>
      <c r="E785" s="3"/>
      <c r="F785" s="3"/>
      <c r="G785" s="3"/>
      <c r="H785" s="3"/>
      <c r="I785" s="2" t="str">
        <f t="shared" si="42"/>
        <v>DJI</v>
      </c>
    </row>
    <row r="786" spans="1:9" ht="12.75" customHeight="1">
      <c r="A786" s="2" t="s">
        <v>7199</v>
      </c>
      <c r="B786" s="121" t="str">
        <f t="shared" si="40"/>
        <v>Middle East</v>
      </c>
      <c r="C786" s="2" t="s">
        <v>6023</v>
      </c>
      <c r="D786" s="2" t="str">
        <f t="shared" si="41"/>
        <v>Kuwait</v>
      </c>
      <c r="E786" s="3"/>
      <c r="F786" s="3"/>
      <c r="G786" s="3"/>
      <c r="H786" s="3"/>
      <c r="I786" s="2" t="str">
        <f t="shared" si="42"/>
        <v>DJI</v>
      </c>
    </row>
    <row r="787" spans="1:9" ht="12.75" customHeight="1">
      <c r="A787" s="2" t="s">
        <v>7199</v>
      </c>
      <c r="B787" s="121" t="str">
        <f t="shared" si="40"/>
        <v>Middle East</v>
      </c>
      <c r="C787" s="2" t="s">
        <v>5664</v>
      </c>
      <c r="D787" s="2" t="str">
        <f t="shared" si="41"/>
        <v>Lebanon</v>
      </c>
      <c r="E787" s="3"/>
      <c r="F787" s="3"/>
      <c r="G787" s="3">
        <v>44365</v>
      </c>
      <c r="H787" s="3">
        <v>44368</v>
      </c>
      <c r="I787" s="2" t="str">
        <f t="shared" si="42"/>
        <v>DJI</v>
      </c>
    </row>
    <row r="788" spans="1:9" ht="12.75" customHeight="1">
      <c r="A788" s="2" t="s">
        <v>7199</v>
      </c>
      <c r="B788" s="121" t="str">
        <f t="shared" si="40"/>
        <v>Middle East</v>
      </c>
      <c r="C788" s="2" t="s">
        <v>6159</v>
      </c>
      <c r="D788" s="2" t="str">
        <f t="shared" si="41"/>
        <v>Oman</v>
      </c>
      <c r="E788" s="3"/>
      <c r="F788" s="3"/>
      <c r="G788" s="3"/>
      <c r="H788" s="3"/>
      <c r="I788" s="2" t="str">
        <f t="shared" si="42"/>
        <v>DJI</v>
      </c>
    </row>
    <row r="789" spans="1:9" ht="12.75" customHeight="1">
      <c r="A789" s="2" t="s">
        <v>7199</v>
      </c>
      <c r="B789" s="121" t="str">
        <f t="shared" si="40"/>
        <v>Middle East</v>
      </c>
      <c r="C789" s="2" t="s">
        <v>7608</v>
      </c>
      <c r="D789" s="2" t="str">
        <f t="shared" si="41"/>
        <v>Palestine</v>
      </c>
      <c r="E789" s="3"/>
      <c r="F789" s="3"/>
      <c r="G789" s="3"/>
      <c r="H789" s="3"/>
      <c r="I789" s="2" t="str">
        <f t="shared" si="42"/>
        <v>DJI</v>
      </c>
    </row>
    <row r="790" spans="1:9" ht="12.75" customHeight="1">
      <c r="A790" s="2" t="s">
        <v>7199</v>
      </c>
      <c r="B790" s="121" t="str">
        <f t="shared" si="40"/>
        <v>Middle East</v>
      </c>
      <c r="C790" s="2" t="s">
        <v>7602</v>
      </c>
      <c r="D790" s="2" t="str">
        <f t="shared" si="41"/>
        <v>Qatar</v>
      </c>
      <c r="E790" s="3"/>
      <c r="F790" s="3"/>
      <c r="G790" s="3"/>
      <c r="H790" s="3"/>
      <c r="I790" s="2" t="str">
        <f t="shared" si="42"/>
        <v>DJI</v>
      </c>
    </row>
    <row r="791" spans="1:9" ht="12.75" customHeight="1">
      <c r="A791" s="2" t="s">
        <v>7199</v>
      </c>
      <c r="B791" s="121" t="str">
        <f t="shared" si="40"/>
        <v>Middle East</v>
      </c>
      <c r="C791" s="2" t="s">
        <v>5776</v>
      </c>
      <c r="D791" s="2" t="str">
        <f t="shared" si="41"/>
        <v>Saudi Arabia</v>
      </c>
      <c r="E791" s="3"/>
      <c r="F791" s="3"/>
      <c r="G791" s="3"/>
      <c r="H791" s="3"/>
      <c r="I791" s="2" t="str">
        <f t="shared" si="42"/>
        <v>DJI</v>
      </c>
    </row>
    <row r="792" spans="1:9" ht="12.75" customHeight="1">
      <c r="A792" s="2" t="s">
        <v>7123</v>
      </c>
      <c r="B792" s="121" t="str">
        <f t="shared" si="40"/>
        <v>GCC</v>
      </c>
      <c r="C792" s="2" t="s">
        <v>7599</v>
      </c>
      <c r="D792" s="2" t="str">
        <f t="shared" si="41"/>
        <v>United Arab Emirates</v>
      </c>
      <c r="E792" s="3"/>
      <c r="F792" s="3"/>
      <c r="G792" s="3"/>
      <c r="H792" s="3"/>
      <c r="I792" s="2" t="str">
        <f t="shared" si="42"/>
        <v>DJI</v>
      </c>
    </row>
    <row r="793" spans="1:9" ht="12.75" customHeight="1">
      <c r="A793" s="2" t="s">
        <v>7123</v>
      </c>
      <c r="B793" s="121" t="str">
        <f t="shared" si="40"/>
        <v>GCC</v>
      </c>
      <c r="C793" s="2" t="s">
        <v>7606</v>
      </c>
      <c r="D793" s="2" t="str">
        <f t="shared" si="41"/>
        <v>Bahrain</v>
      </c>
      <c r="E793" s="3"/>
      <c r="F793" s="3"/>
      <c r="G793" s="3"/>
      <c r="H793" s="3"/>
      <c r="I793" s="2" t="str">
        <f t="shared" si="42"/>
        <v>DJI</v>
      </c>
    </row>
    <row r="794" spans="1:9" ht="12.75" customHeight="1">
      <c r="A794" s="2" t="s">
        <v>7123</v>
      </c>
      <c r="B794" s="121" t="str">
        <f t="shared" si="40"/>
        <v>GCC</v>
      </c>
      <c r="C794" s="2" t="s">
        <v>6023</v>
      </c>
      <c r="D794" s="2" t="str">
        <f t="shared" si="41"/>
        <v>Kuwait</v>
      </c>
      <c r="E794" s="3"/>
      <c r="F794" s="3"/>
      <c r="G794" s="3"/>
      <c r="H794" s="3"/>
      <c r="I794" s="2" t="str">
        <f t="shared" si="42"/>
        <v>DJI</v>
      </c>
    </row>
    <row r="795" spans="1:9" ht="12.75" customHeight="1">
      <c r="A795" s="2" t="s">
        <v>7123</v>
      </c>
      <c r="B795" s="121" t="str">
        <f t="shared" si="40"/>
        <v>GCC</v>
      </c>
      <c r="C795" s="2" t="s">
        <v>6159</v>
      </c>
      <c r="D795" s="2" t="str">
        <f t="shared" si="41"/>
        <v>Oman</v>
      </c>
      <c r="E795" s="3"/>
      <c r="F795" s="3"/>
      <c r="G795" s="3"/>
      <c r="H795" s="3"/>
      <c r="I795" s="2" t="str">
        <f t="shared" si="42"/>
        <v>DJI</v>
      </c>
    </row>
    <row r="796" spans="1:9" ht="12.75" customHeight="1">
      <c r="A796" s="2" t="s">
        <v>7123</v>
      </c>
      <c r="B796" s="121" t="str">
        <f t="shared" si="40"/>
        <v>GCC</v>
      </c>
      <c r="C796" s="2" t="s">
        <v>7602</v>
      </c>
      <c r="D796" s="2" t="str">
        <f t="shared" si="41"/>
        <v>Qatar</v>
      </c>
      <c r="E796" s="3"/>
      <c r="F796" s="3"/>
      <c r="G796" s="3"/>
      <c r="H796" s="3"/>
      <c r="I796" s="2" t="str">
        <f t="shared" si="42"/>
        <v>DJI</v>
      </c>
    </row>
    <row r="797" spans="1:9" ht="12.75" customHeight="1">
      <c r="A797" s="2" t="s">
        <v>7123</v>
      </c>
      <c r="B797" s="121" t="str">
        <f t="shared" si="40"/>
        <v>GCC</v>
      </c>
      <c r="C797" s="2" t="s">
        <v>5776</v>
      </c>
      <c r="D797" s="2" t="str">
        <f t="shared" si="41"/>
        <v>Saudi Arabia</v>
      </c>
      <c r="E797" s="3"/>
      <c r="F797" s="3"/>
      <c r="G797" s="3"/>
      <c r="H797" s="3"/>
      <c r="I797" s="2" t="str">
        <f t="shared" si="42"/>
        <v>DJI</v>
      </c>
    </row>
    <row r="798" spans="1:9" ht="12.75" customHeight="1">
      <c r="A798" s="2" t="s">
        <v>7125</v>
      </c>
      <c r="B798" s="121" t="str">
        <f t="shared" si="40"/>
        <v>GCC Ex-Saudi Arabia</v>
      </c>
      <c r="C798" s="2" t="s">
        <v>7599</v>
      </c>
      <c r="D798" s="2" t="str">
        <f t="shared" si="41"/>
        <v>United Arab Emirates</v>
      </c>
      <c r="E798" s="3"/>
      <c r="F798" s="3"/>
      <c r="G798" s="3"/>
      <c r="H798" s="3"/>
      <c r="I798" s="2" t="str">
        <f t="shared" si="42"/>
        <v>DJI</v>
      </c>
    </row>
    <row r="799" spans="1:9" ht="12.75" customHeight="1">
      <c r="A799" s="2" t="s">
        <v>7125</v>
      </c>
      <c r="B799" s="121" t="str">
        <f t="shared" si="40"/>
        <v>GCC Ex-Saudi Arabia</v>
      </c>
      <c r="C799" s="2" t="s">
        <v>7606</v>
      </c>
      <c r="D799" s="2" t="str">
        <f t="shared" si="41"/>
        <v>Bahrain</v>
      </c>
      <c r="E799" s="3"/>
      <c r="F799" s="3"/>
      <c r="G799" s="3"/>
      <c r="H799" s="3"/>
      <c r="I799" s="2" t="str">
        <f t="shared" si="42"/>
        <v>DJI</v>
      </c>
    </row>
    <row r="800" spans="1:9" ht="12.75" customHeight="1">
      <c r="A800" s="2" t="s">
        <v>7125</v>
      </c>
      <c r="B800" s="121" t="str">
        <f t="shared" si="40"/>
        <v>GCC Ex-Saudi Arabia</v>
      </c>
      <c r="C800" s="2" t="s">
        <v>6023</v>
      </c>
      <c r="D800" s="2" t="str">
        <f t="shared" si="41"/>
        <v>Kuwait</v>
      </c>
      <c r="E800" s="3"/>
      <c r="F800" s="3"/>
      <c r="G800" s="3"/>
      <c r="H800" s="3"/>
      <c r="I800" s="2" t="str">
        <f t="shared" si="42"/>
        <v>DJI</v>
      </c>
    </row>
    <row r="801" spans="1:9" ht="12.75" customHeight="1">
      <c r="A801" s="2" t="s">
        <v>7125</v>
      </c>
      <c r="B801" s="121" t="str">
        <f t="shared" si="40"/>
        <v>GCC Ex-Saudi Arabia</v>
      </c>
      <c r="C801" s="2" t="s">
        <v>6159</v>
      </c>
      <c r="D801" s="2" t="str">
        <f t="shared" si="41"/>
        <v>Oman</v>
      </c>
      <c r="E801" s="3"/>
      <c r="F801" s="3"/>
      <c r="G801" s="3"/>
      <c r="H801" s="3"/>
      <c r="I801" s="2" t="str">
        <f t="shared" si="42"/>
        <v>DJI</v>
      </c>
    </row>
    <row r="802" spans="1:9" ht="12.75" customHeight="1">
      <c r="A802" s="2" t="s">
        <v>7125</v>
      </c>
      <c r="B802" s="121" t="str">
        <f t="shared" si="40"/>
        <v>GCC Ex-Saudi Arabia</v>
      </c>
      <c r="C802" s="2" t="s">
        <v>7602</v>
      </c>
      <c r="D802" s="2" t="str">
        <f t="shared" si="41"/>
        <v>Qatar</v>
      </c>
      <c r="E802" s="3"/>
      <c r="F802" s="3"/>
      <c r="G802" s="3"/>
      <c r="H802" s="3"/>
      <c r="I802" s="2" t="str">
        <f t="shared" si="42"/>
        <v>DJI</v>
      </c>
    </row>
    <row r="803" spans="1:9" ht="12.75" customHeight="1">
      <c r="A803" s="2" t="s">
        <v>7194</v>
      </c>
      <c r="B803" s="121" t="str">
        <f t="shared" si="40"/>
        <v>MENA</v>
      </c>
      <c r="C803" s="2" t="s">
        <v>7599</v>
      </c>
      <c r="D803" s="2" t="str">
        <f t="shared" si="41"/>
        <v>United Arab Emirates</v>
      </c>
      <c r="E803" s="3"/>
      <c r="F803" s="3"/>
      <c r="G803" s="3"/>
      <c r="H803" s="3"/>
      <c r="I803" s="2" t="str">
        <f t="shared" si="42"/>
        <v>DJI</v>
      </c>
    </row>
    <row r="804" spans="1:9" ht="12.75" customHeight="1">
      <c r="A804" s="2" t="s">
        <v>7194</v>
      </c>
      <c r="B804" s="121" t="str">
        <f t="shared" si="40"/>
        <v>MENA</v>
      </c>
      <c r="C804" s="2" t="s">
        <v>7606</v>
      </c>
      <c r="D804" s="2" t="str">
        <f t="shared" si="41"/>
        <v>Bahrain</v>
      </c>
      <c r="E804" s="3"/>
      <c r="F804" s="3"/>
      <c r="G804" s="3"/>
      <c r="H804" s="3"/>
      <c r="I804" s="2" t="str">
        <f t="shared" si="42"/>
        <v>DJI</v>
      </c>
    </row>
    <row r="805" spans="1:9" ht="12.75" customHeight="1">
      <c r="A805" s="2" t="s">
        <v>7194</v>
      </c>
      <c r="B805" s="121" t="str">
        <f t="shared" si="40"/>
        <v>MENA</v>
      </c>
      <c r="C805" s="2" t="s">
        <v>7600</v>
      </c>
      <c r="D805" s="2" t="str">
        <f t="shared" si="41"/>
        <v>Egypt</v>
      </c>
      <c r="E805" s="3"/>
      <c r="F805" s="3"/>
      <c r="G805" s="3"/>
      <c r="H805" s="3"/>
      <c r="I805" s="2" t="str">
        <f t="shared" si="42"/>
        <v>DJI</v>
      </c>
    </row>
    <row r="806" spans="1:9" ht="12.75" customHeight="1">
      <c r="A806" s="2" t="s">
        <v>7194</v>
      </c>
      <c r="B806" s="121" t="str">
        <f t="shared" si="40"/>
        <v>MENA</v>
      </c>
      <c r="C806" s="2" t="s">
        <v>7598</v>
      </c>
      <c r="D806" s="2" t="str">
        <f t="shared" si="41"/>
        <v>Israel</v>
      </c>
      <c r="E806" s="3"/>
      <c r="F806" s="3"/>
      <c r="G806" s="3"/>
      <c r="H806" s="3"/>
      <c r="I806" s="2" t="str">
        <f t="shared" si="42"/>
        <v>DJI</v>
      </c>
    </row>
    <row r="807" spans="1:9" ht="12.75" customHeight="1">
      <c r="A807" s="2" t="s">
        <v>7194</v>
      </c>
      <c r="B807" s="121" t="str">
        <f t="shared" si="40"/>
        <v>MENA</v>
      </c>
      <c r="C807" s="2" t="s">
        <v>7607</v>
      </c>
      <c r="D807" s="2" t="str">
        <f t="shared" si="41"/>
        <v>Jordan</v>
      </c>
      <c r="E807" s="3"/>
      <c r="F807" s="3"/>
      <c r="G807" s="3"/>
      <c r="H807" s="3"/>
      <c r="I807" s="2" t="str">
        <f t="shared" si="42"/>
        <v>DJI</v>
      </c>
    </row>
    <row r="808" spans="1:9" ht="12.75" customHeight="1">
      <c r="A808" s="2" t="s">
        <v>7194</v>
      </c>
      <c r="B808" s="121" t="str">
        <f t="shared" si="40"/>
        <v>MENA</v>
      </c>
      <c r="C808" s="2" t="s">
        <v>5987</v>
      </c>
      <c r="D808" s="2" t="str">
        <f t="shared" si="41"/>
        <v>Kenya</v>
      </c>
      <c r="E808" s="3"/>
      <c r="F808" s="3"/>
      <c r="G808" s="3"/>
      <c r="H808" s="3"/>
      <c r="I808" s="2" t="str">
        <f t="shared" si="42"/>
        <v>DJI</v>
      </c>
    </row>
    <row r="809" spans="1:9" ht="12.75" customHeight="1">
      <c r="A809" s="2" t="s">
        <v>7194</v>
      </c>
      <c r="B809" s="121" t="str">
        <f t="shared" si="40"/>
        <v>MENA</v>
      </c>
      <c r="C809" s="2" t="s">
        <v>6023</v>
      </c>
      <c r="D809" s="2" t="str">
        <f t="shared" si="41"/>
        <v>Kuwait</v>
      </c>
      <c r="E809" s="3"/>
      <c r="F809" s="3"/>
      <c r="G809" s="3"/>
      <c r="H809" s="3"/>
      <c r="I809" s="2" t="str">
        <f t="shared" si="42"/>
        <v>DJI</v>
      </c>
    </row>
    <row r="810" spans="1:9" ht="12.75" customHeight="1">
      <c r="A810" s="2" t="s">
        <v>7194</v>
      </c>
      <c r="B810" s="121" t="str">
        <f t="shared" si="40"/>
        <v>MENA</v>
      </c>
      <c r="C810" s="2" t="s">
        <v>5664</v>
      </c>
      <c r="D810" s="2" t="str">
        <f t="shared" si="41"/>
        <v>Lebanon</v>
      </c>
      <c r="E810" s="3"/>
      <c r="F810" s="3"/>
      <c r="G810" s="3">
        <v>44365</v>
      </c>
      <c r="H810" s="3">
        <v>44368</v>
      </c>
      <c r="I810" s="2" t="str">
        <f t="shared" si="42"/>
        <v>DJI</v>
      </c>
    </row>
    <row r="811" spans="1:9" ht="12.75" customHeight="1">
      <c r="A811" s="2" t="s">
        <v>7194</v>
      </c>
      <c r="B811" s="121" t="str">
        <f t="shared" si="40"/>
        <v>MENA</v>
      </c>
      <c r="C811" s="2" t="s">
        <v>5947</v>
      </c>
      <c r="D811" s="2" t="str">
        <f t="shared" si="41"/>
        <v>Morocco</v>
      </c>
      <c r="E811" s="3"/>
      <c r="F811" s="3"/>
      <c r="G811" s="3"/>
      <c r="H811" s="3"/>
      <c r="I811" s="2" t="str">
        <f t="shared" si="42"/>
        <v>DJI</v>
      </c>
    </row>
    <row r="812" spans="1:9" ht="12.75" customHeight="1">
      <c r="A812" s="2" t="s">
        <v>7194</v>
      </c>
      <c r="B812" s="121" t="str">
        <f t="shared" si="40"/>
        <v>MENA</v>
      </c>
      <c r="C812" s="2" t="s">
        <v>7618</v>
      </c>
      <c r="D812" s="2" t="str">
        <f t="shared" si="41"/>
        <v>Mauritius</v>
      </c>
      <c r="E812" s="3"/>
      <c r="F812" s="3"/>
      <c r="G812" s="3"/>
      <c r="H812" s="3"/>
      <c r="I812" s="2" t="str">
        <f t="shared" si="42"/>
        <v>DJI</v>
      </c>
    </row>
    <row r="813" spans="1:9" ht="12.75" customHeight="1">
      <c r="A813" s="2" t="s">
        <v>7194</v>
      </c>
      <c r="B813" s="121" t="str">
        <f t="shared" si="40"/>
        <v>MENA</v>
      </c>
      <c r="C813" s="2" t="s">
        <v>5918</v>
      </c>
      <c r="D813" s="2" t="str">
        <f t="shared" si="41"/>
        <v>Nigeria</v>
      </c>
      <c r="E813" s="3"/>
      <c r="F813" s="3"/>
      <c r="G813" s="3"/>
      <c r="H813" s="3"/>
      <c r="I813" s="2" t="str">
        <f t="shared" si="42"/>
        <v>DJI</v>
      </c>
    </row>
    <row r="814" spans="1:9" ht="12.75" customHeight="1">
      <c r="A814" s="2" t="s">
        <v>7194</v>
      </c>
      <c r="B814" s="121" t="str">
        <f t="shared" si="40"/>
        <v>MENA</v>
      </c>
      <c r="C814" s="2" t="s">
        <v>6159</v>
      </c>
      <c r="D814" s="2" t="str">
        <f t="shared" si="41"/>
        <v>Oman</v>
      </c>
      <c r="E814" s="3"/>
      <c r="F814" s="3"/>
      <c r="G814" s="3"/>
      <c r="H814" s="3"/>
      <c r="I814" s="2" t="str">
        <f t="shared" ref="I814:I845" si="43">IF(ISBLANK(VLOOKUP(A814,CountryRegion,4,FALSE)),"",VLOOKUP(A814,CountryRegion,4,FALSE))</f>
        <v>DJI</v>
      </c>
    </row>
    <row r="815" spans="1:9" ht="12.75" customHeight="1">
      <c r="A815" s="2" t="s">
        <v>7194</v>
      </c>
      <c r="B815" s="121" t="str">
        <f t="shared" si="40"/>
        <v>MENA</v>
      </c>
      <c r="C815" s="2" t="s">
        <v>7608</v>
      </c>
      <c r="D815" s="2" t="str">
        <f t="shared" si="41"/>
        <v>Palestine</v>
      </c>
      <c r="E815" s="3"/>
      <c r="F815" s="3"/>
      <c r="G815" s="3"/>
      <c r="H815" s="3"/>
      <c r="I815" s="2" t="str">
        <f t="shared" si="43"/>
        <v>DJI</v>
      </c>
    </row>
    <row r="816" spans="1:9" ht="12.75" customHeight="1">
      <c r="A816" s="2" t="s">
        <v>7194</v>
      </c>
      <c r="B816" s="121" t="str">
        <f t="shared" si="40"/>
        <v>MENA</v>
      </c>
      <c r="C816" s="2" t="s">
        <v>7602</v>
      </c>
      <c r="D816" s="2" t="str">
        <f t="shared" si="41"/>
        <v>Qatar</v>
      </c>
      <c r="E816" s="3"/>
      <c r="F816" s="3"/>
      <c r="G816" s="3"/>
      <c r="H816" s="3"/>
      <c r="I816" s="2" t="str">
        <f t="shared" si="43"/>
        <v>DJI</v>
      </c>
    </row>
    <row r="817" spans="1:9" ht="12.75" customHeight="1">
      <c r="A817" s="2" t="s">
        <v>7194</v>
      </c>
      <c r="B817" s="121" t="str">
        <f t="shared" si="40"/>
        <v>MENA</v>
      </c>
      <c r="C817" s="2" t="s">
        <v>5776</v>
      </c>
      <c r="D817" s="2" t="str">
        <f t="shared" si="41"/>
        <v>Saudi Arabia</v>
      </c>
      <c r="E817" s="3"/>
      <c r="F817" s="3"/>
      <c r="G817" s="3"/>
      <c r="H817" s="3"/>
      <c r="I817" s="2" t="str">
        <f t="shared" si="43"/>
        <v>DJI</v>
      </c>
    </row>
    <row r="818" spans="1:9" ht="12.75" customHeight="1">
      <c r="A818" s="2" t="s">
        <v>7194</v>
      </c>
      <c r="B818" s="121" t="str">
        <f t="shared" si="40"/>
        <v>MENA</v>
      </c>
      <c r="C818" s="2" t="s">
        <v>7619</v>
      </c>
      <c r="D818" s="2" t="str">
        <f t="shared" si="41"/>
        <v>Tunisia</v>
      </c>
      <c r="E818" s="3"/>
      <c r="F818" s="3"/>
      <c r="G818" s="3"/>
      <c r="H818" s="3"/>
      <c r="I818" s="2" t="str">
        <f t="shared" si="43"/>
        <v>DJI</v>
      </c>
    </row>
    <row r="819" spans="1:9" ht="12.75" customHeight="1">
      <c r="A819" s="2" t="s">
        <v>7194</v>
      </c>
      <c r="B819" s="121" t="str">
        <f t="shared" si="40"/>
        <v>MENA</v>
      </c>
      <c r="C819" s="2" t="s">
        <v>7603</v>
      </c>
      <c r="D819" s="2" t="str">
        <f t="shared" si="41"/>
        <v>South Africa</v>
      </c>
      <c r="E819" s="3"/>
      <c r="F819" s="3"/>
      <c r="G819" s="3"/>
      <c r="H819" s="3"/>
      <c r="I819" s="2" t="str">
        <f t="shared" si="43"/>
        <v>DJI</v>
      </c>
    </row>
    <row r="820" spans="1:9" ht="12.75" customHeight="1">
      <c r="A820" s="2" t="s">
        <v>7196</v>
      </c>
      <c r="B820" s="121" t="str">
        <f t="shared" si="40"/>
        <v>MENA Ex-Saudi Arabia</v>
      </c>
      <c r="C820" s="2" t="s">
        <v>7599</v>
      </c>
      <c r="D820" s="2" t="str">
        <f t="shared" si="41"/>
        <v>United Arab Emirates</v>
      </c>
      <c r="E820" s="3"/>
      <c r="F820" s="3"/>
      <c r="G820" s="3"/>
      <c r="H820" s="3"/>
      <c r="I820" s="2" t="str">
        <f t="shared" si="43"/>
        <v>DJI</v>
      </c>
    </row>
    <row r="821" spans="1:9" ht="12.75" customHeight="1">
      <c r="A821" s="2" t="s">
        <v>7196</v>
      </c>
      <c r="B821" s="121" t="str">
        <f t="shared" si="40"/>
        <v>MENA Ex-Saudi Arabia</v>
      </c>
      <c r="C821" s="2" t="s">
        <v>7606</v>
      </c>
      <c r="D821" s="2" t="str">
        <f t="shared" si="41"/>
        <v>Bahrain</v>
      </c>
      <c r="E821" s="3"/>
      <c r="F821" s="3"/>
      <c r="G821" s="3"/>
      <c r="H821" s="3"/>
      <c r="I821" s="2" t="str">
        <f t="shared" si="43"/>
        <v>DJI</v>
      </c>
    </row>
    <row r="822" spans="1:9" ht="12.75" customHeight="1">
      <c r="A822" s="2" t="s">
        <v>7196</v>
      </c>
      <c r="B822" s="121" t="str">
        <f t="shared" si="40"/>
        <v>MENA Ex-Saudi Arabia</v>
      </c>
      <c r="C822" s="2" t="s">
        <v>7600</v>
      </c>
      <c r="D822" s="2" t="str">
        <f t="shared" si="41"/>
        <v>Egypt</v>
      </c>
      <c r="E822" s="3"/>
      <c r="F822" s="3"/>
      <c r="G822" s="3"/>
      <c r="H822" s="3"/>
      <c r="I822" s="2" t="str">
        <f t="shared" si="43"/>
        <v>DJI</v>
      </c>
    </row>
    <row r="823" spans="1:9" ht="12.75" customHeight="1">
      <c r="A823" s="2" t="s">
        <v>7196</v>
      </c>
      <c r="B823" s="121" t="str">
        <f t="shared" si="40"/>
        <v>MENA Ex-Saudi Arabia</v>
      </c>
      <c r="C823" s="2" t="s">
        <v>7598</v>
      </c>
      <c r="D823" s="2" t="str">
        <f t="shared" si="41"/>
        <v>Israel</v>
      </c>
      <c r="E823" s="3"/>
      <c r="F823" s="3"/>
      <c r="G823" s="3"/>
      <c r="H823" s="3"/>
      <c r="I823" s="2" t="str">
        <f t="shared" si="43"/>
        <v>DJI</v>
      </c>
    </row>
    <row r="824" spans="1:9" ht="12.75" customHeight="1">
      <c r="A824" s="2" t="s">
        <v>7196</v>
      </c>
      <c r="B824" s="121" t="str">
        <f t="shared" si="40"/>
        <v>MENA Ex-Saudi Arabia</v>
      </c>
      <c r="C824" s="2" t="s">
        <v>7607</v>
      </c>
      <c r="D824" s="2" t="str">
        <f t="shared" si="41"/>
        <v>Jordan</v>
      </c>
      <c r="E824" s="3"/>
      <c r="F824" s="3"/>
      <c r="G824" s="3"/>
      <c r="H824" s="3"/>
      <c r="I824" s="2" t="str">
        <f t="shared" si="43"/>
        <v>DJI</v>
      </c>
    </row>
    <row r="825" spans="1:9" ht="12.75" customHeight="1">
      <c r="A825" s="2" t="s">
        <v>7196</v>
      </c>
      <c r="B825" s="121" t="str">
        <f t="shared" si="40"/>
        <v>MENA Ex-Saudi Arabia</v>
      </c>
      <c r="C825" s="2" t="s">
        <v>5987</v>
      </c>
      <c r="D825" s="2" t="str">
        <f t="shared" si="41"/>
        <v>Kenya</v>
      </c>
      <c r="E825" s="3"/>
      <c r="F825" s="3"/>
      <c r="G825" s="3"/>
      <c r="H825" s="3"/>
      <c r="I825" s="2" t="str">
        <f t="shared" si="43"/>
        <v>DJI</v>
      </c>
    </row>
    <row r="826" spans="1:9" ht="12.75" customHeight="1">
      <c r="A826" s="2" t="s">
        <v>7196</v>
      </c>
      <c r="B826" s="121" t="str">
        <f t="shared" si="40"/>
        <v>MENA Ex-Saudi Arabia</v>
      </c>
      <c r="C826" s="2" t="s">
        <v>6023</v>
      </c>
      <c r="D826" s="2" t="str">
        <f t="shared" si="41"/>
        <v>Kuwait</v>
      </c>
      <c r="E826" s="3"/>
      <c r="F826" s="3"/>
      <c r="G826" s="3"/>
      <c r="H826" s="3"/>
      <c r="I826" s="2" t="str">
        <f t="shared" si="43"/>
        <v>DJI</v>
      </c>
    </row>
    <row r="827" spans="1:9" ht="12.75" customHeight="1">
      <c r="A827" s="2" t="s">
        <v>7196</v>
      </c>
      <c r="B827" s="121" t="str">
        <f t="shared" si="40"/>
        <v>MENA Ex-Saudi Arabia</v>
      </c>
      <c r="C827" s="2" t="s">
        <v>5664</v>
      </c>
      <c r="D827" s="2" t="str">
        <f t="shared" si="41"/>
        <v>Lebanon</v>
      </c>
      <c r="E827" s="3"/>
      <c r="F827" s="3"/>
      <c r="G827" s="3">
        <v>44365</v>
      </c>
      <c r="H827" s="3">
        <v>44368</v>
      </c>
      <c r="I827" s="2" t="str">
        <f t="shared" si="43"/>
        <v>DJI</v>
      </c>
    </row>
    <row r="828" spans="1:9" ht="12.75" customHeight="1">
      <c r="A828" s="2" t="s">
        <v>7196</v>
      </c>
      <c r="B828" s="121" t="str">
        <f t="shared" si="40"/>
        <v>MENA Ex-Saudi Arabia</v>
      </c>
      <c r="C828" s="2" t="s">
        <v>5947</v>
      </c>
      <c r="D828" s="2" t="str">
        <f t="shared" si="41"/>
        <v>Morocco</v>
      </c>
      <c r="E828" s="3"/>
      <c r="F828" s="3"/>
      <c r="G828" s="3"/>
      <c r="H828" s="3"/>
      <c r="I828" s="2" t="str">
        <f t="shared" si="43"/>
        <v>DJI</v>
      </c>
    </row>
    <row r="829" spans="1:9" ht="12.75" customHeight="1">
      <c r="A829" s="2" t="s">
        <v>7196</v>
      </c>
      <c r="B829" s="121" t="str">
        <f t="shared" si="40"/>
        <v>MENA Ex-Saudi Arabia</v>
      </c>
      <c r="C829" s="2" t="s">
        <v>7618</v>
      </c>
      <c r="D829" s="2" t="str">
        <f t="shared" si="41"/>
        <v>Mauritius</v>
      </c>
      <c r="E829" s="3"/>
      <c r="F829" s="3"/>
      <c r="G829" s="3"/>
      <c r="H829" s="3"/>
      <c r="I829" s="2" t="str">
        <f t="shared" si="43"/>
        <v>DJI</v>
      </c>
    </row>
    <row r="830" spans="1:9" ht="12.75" customHeight="1">
      <c r="A830" s="2" t="s">
        <v>7196</v>
      </c>
      <c r="B830" s="121" t="str">
        <f t="shared" si="40"/>
        <v>MENA Ex-Saudi Arabia</v>
      </c>
      <c r="C830" s="2" t="s">
        <v>5918</v>
      </c>
      <c r="D830" s="2" t="str">
        <f t="shared" si="41"/>
        <v>Nigeria</v>
      </c>
      <c r="E830" s="3"/>
      <c r="F830" s="3"/>
      <c r="G830" s="3"/>
      <c r="H830" s="3"/>
      <c r="I830" s="2" t="str">
        <f t="shared" si="43"/>
        <v>DJI</v>
      </c>
    </row>
    <row r="831" spans="1:9" ht="12.75" customHeight="1">
      <c r="A831" s="2" t="s">
        <v>7196</v>
      </c>
      <c r="B831" s="121" t="str">
        <f t="shared" si="40"/>
        <v>MENA Ex-Saudi Arabia</v>
      </c>
      <c r="C831" s="2" t="s">
        <v>6159</v>
      </c>
      <c r="D831" s="2" t="str">
        <f t="shared" si="41"/>
        <v>Oman</v>
      </c>
      <c r="E831" s="3"/>
      <c r="F831" s="3"/>
      <c r="G831" s="3"/>
      <c r="H831" s="3"/>
      <c r="I831" s="2" t="str">
        <f t="shared" si="43"/>
        <v>DJI</v>
      </c>
    </row>
    <row r="832" spans="1:9" ht="12.75" customHeight="1">
      <c r="A832" s="2" t="s">
        <v>7196</v>
      </c>
      <c r="B832" s="121" t="str">
        <f t="shared" si="40"/>
        <v>MENA Ex-Saudi Arabia</v>
      </c>
      <c r="C832" s="2" t="s">
        <v>7608</v>
      </c>
      <c r="D832" s="2" t="str">
        <f t="shared" si="41"/>
        <v>Palestine</v>
      </c>
      <c r="E832" s="3"/>
      <c r="F832" s="3"/>
      <c r="G832" s="3"/>
      <c r="H832" s="3"/>
      <c r="I832" s="2" t="str">
        <f t="shared" si="43"/>
        <v>DJI</v>
      </c>
    </row>
    <row r="833" spans="1:9" ht="12.75" customHeight="1">
      <c r="A833" s="2" t="s">
        <v>7196</v>
      </c>
      <c r="B833" s="121" t="str">
        <f t="shared" si="40"/>
        <v>MENA Ex-Saudi Arabia</v>
      </c>
      <c r="C833" s="2" t="s">
        <v>7602</v>
      </c>
      <c r="D833" s="2" t="str">
        <f t="shared" si="41"/>
        <v>Qatar</v>
      </c>
      <c r="E833" s="3"/>
      <c r="F833" s="3"/>
      <c r="G833" s="3"/>
      <c r="H833" s="3"/>
      <c r="I833" s="2" t="str">
        <f t="shared" si="43"/>
        <v>DJI</v>
      </c>
    </row>
    <row r="834" spans="1:9" ht="12.75" customHeight="1">
      <c r="A834" s="2" t="s">
        <v>7196</v>
      </c>
      <c r="B834" s="121" t="str">
        <f t="shared" si="40"/>
        <v>MENA Ex-Saudi Arabia</v>
      </c>
      <c r="C834" s="2" t="s">
        <v>7619</v>
      </c>
      <c r="D834" s="2" t="str">
        <f t="shared" si="41"/>
        <v>Tunisia</v>
      </c>
      <c r="E834" s="3"/>
      <c r="F834" s="3"/>
      <c r="G834" s="3"/>
      <c r="H834" s="3"/>
      <c r="I834" s="2" t="str">
        <f t="shared" si="43"/>
        <v>DJI</v>
      </c>
    </row>
    <row r="835" spans="1:9" ht="12.75" customHeight="1">
      <c r="A835" s="2" t="s">
        <v>7196</v>
      </c>
      <c r="B835" s="121" t="str">
        <f t="shared" si="40"/>
        <v>MENA Ex-Saudi Arabia</v>
      </c>
      <c r="C835" s="2" t="s">
        <v>7603</v>
      </c>
      <c r="D835" s="2" t="str">
        <f t="shared" si="41"/>
        <v>South Africa</v>
      </c>
      <c r="E835" s="3"/>
      <c r="F835" s="3"/>
      <c r="G835" s="3"/>
      <c r="H835" s="3"/>
      <c r="I835" s="2" t="str">
        <f t="shared" si="43"/>
        <v>DJI</v>
      </c>
    </row>
    <row r="836" spans="1:9" ht="12.75" customHeight="1">
      <c r="A836" s="82" t="s">
        <v>7223</v>
      </c>
      <c r="B836" s="82" t="str">
        <f t="shared" si="40"/>
        <v>Middle East &amp; Egypt</v>
      </c>
      <c r="C836" s="82" t="s">
        <v>7599</v>
      </c>
      <c r="D836" s="82" t="str">
        <f t="shared" si="41"/>
        <v>United Arab Emirates</v>
      </c>
      <c r="E836" s="82"/>
      <c r="F836" s="93"/>
      <c r="G836" s="93"/>
      <c r="H836" s="93"/>
      <c r="I836" s="82" t="str">
        <f t="shared" si="43"/>
        <v>DJI</v>
      </c>
    </row>
    <row r="837" spans="1:9" ht="12.75" customHeight="1">
      <c r="A837" s="82" t="s">
        <v>7223</v>
      </c>
      <c r="B837" s="82" t="str">
        <f t="shared" si="40"/>
        <v>Middle East &amp; Egypt</v>
      </c>
      <c r="C837" s="82" t="s">
        <v>7606</v>
      </c>
      <c r="D837" s="82" t="str">
        <f t="shared" si="41"/>
        <v>Bahrain</v>
      </c>
      <c r="E837" s="82"/>
      <c r="F837" s="93"/>
      <c r="G837" s="93"/>
      <c r="H837" s="93"/>
      <c r="I837" s="82" t="str">
        <f t="shared" si="43"/>
        <v>DJI</v>
      </c>
    </row>
    <row r="838" spans="1:9" ht="12.75" customHeight="1">
      <c r="A838" s="82" t="s">
        <v>7223</v>
      </c>
      <c r="B838" s="82" t="str">
        <f t="shared" ref="B838:B901" si="44">VLOOKUP(A838,CountryRegion,2,FALSE)</f>
        <v>Middle East &amp; Egypt</v>
      </c>
      <c r="C838" s="82" t="s">
        <v>7600</v>
      </c>
      <c r="D838" s="82" t="str">
        <f t="shared" ref="D838:D901" si="45">VLOOKUP(C838&amp;"-",CountryRegion,2,FALSE)</f>
        <v>Egypt</v>
      </c>
      <c r="E838" s="82"/>
      <c r="F838" s="93"/>
      <c r="G838" s="93"/>
      <c r="H838" s="93"/>
      <c r="I838" s="82" t="str">
        <f t="shared" si="43"/>
        <v>DJI</v>
      </c>
    </row>
    <row r="839" spans="1:9" ht="12.75" customHeight="1">
      <c r="A839" s="82" t="s">
        <v>7223</v>
      </c>
      <c r="B839" s="82" t="str">
        <f t="shared" si="44"/>
        <v>Middle East &amp; Egypt</v>
      </c>
      <c r="C839" s="82" t="s">
        <v>7598</v>
      </c>
      <c r="D839" s="82" t="str">
        <f t="shared" si="45"/>
        <v>Israel</v>
      </c>
      <c r="E839" s="82"/>
      <c r="F839" s="93"/>
      <c r="G839" s="93"/>
      <c r="H839" s="93"/>
      <c r="I839" s="82" t="str">
        <f t="shared" si="43"/>
        <v>DJI</v>
      </c>
    </row>
    <row r="840" spans="1:9" ht="12.75" customHeight="1">
      <c r="A840" s="82" t="s">
        <v>7223</v>
      </c>
      <c r="B840" s="82" t="str">
        <f t="shared" si="44"/>
        <v>Middle East &amp; Egypt</v>
      </c>
      <c r="C840" s="82" t="s">
        <v>7607</v>
      </c>
      <c r="D840" s="82" t="str">
        <f t="shared" si="45"/>
        <v>Jordan</v>
      </c>
      <c r="E840" s="82"/>
      <c r="F840" s="93"/>
      <c r="G840" s="93"/>
      <c r="H840" s="93"/>
      <c r="I840" s="82" t="str">
        <f t="shared" si="43"/>
        <v>DJI</v>
      </c>
    </row>
    <row r="841" spans="1:9" ht="12.75" customHeight="1">
      <c r="A841" s="82" t="s">
        <v>7223</v>
      </c>
      <c r="B841" s="82" t="str">
        <f t="shared" si="44"/>
        <v>Middle East &amp; Egypt</v>
      </c>
      <c r="C841" s="82" t="s">
        <v>6023</v>
      </c>
      <c r="D841" s="82" t="str">
        <f t="shared" si="45"/>
        <v>Kuwait</v>
      </c>
      <c r="E841" s="82"/>
      <c r="F841" s="93"/>
      <c r="G841" s="93"/>
      <c r="H841" s="93"/>
      <c r="I841" s="82" t="str">
        <f t="shared" si="43"/>
        <v>DJI</v>
      </c>
    </row>
    <row r="842" spans="1:9" ht="12.75" customHeight="1">
      <c r="A842" s="82" t="s">
        <v>7223</v>
      </c>
      <c r="B842" s="82" t="str">
        <f t="shared" si="44"/>
        <v>Middle East &amp; Egypt</v>
      </c>
      <c r="C842" s="82" t="s">
        <v>5664</v>
      </c>
      <c r="D842" s="82" t="str">
        <f t="shared" si="45"/>
        <v>Lebanon</v>
      </c>
      <c r="E842" s="82"/>
      <c r="F842" s="93"/>
      <c r="G842" s="3">
        <v>44365</v>
      </c>
      <c r="H842" s="3">
        <v>44368</v>
      </c>
      <c r="I842" s="82" t="str">
        <f t="shared" si="43"/>
        <v>DJI</v>
      </c>
    </row>
    <row r="843" spans="1:9" ht="12.75" customHeight="1">
      <c r="A843" s="82" t="s">
        <v>7223</v>
      </c>
      <c r="B843" s="82" t="str">
        <f t="shared" si="44"/>
        <v>Middle East &amp; Egypt</v>
      </c>
      <c r="C843" s="82" t="s">
        <v>6159</v>
      </c>
      <c r="D843" s="82" t="str">
        <f t="shared" si="45"/>
        <v>Oman</v>
      </c>
      <c r="E843" s="82"/>
      <c r="F843" s="93"/>
      <c r="G843" s="93"/>
      <c r="H843" s="93"/>
      <c r="I843" s="82" t="str">
        <f t="shared" si="43"/>
        <v>DJI</v>
      </c>
    </row>
    <row r="844" spans="1:9" ht="12.75" customHeight="1">
      <c r="A844" s="82" t="s">
        <v>7223</v>
      </c>
      <c r="B844" s="82" t="str">
        <f t="shared" si="44"/>
        <v>Middle East &amp; Egypt</v>
      </c>
      <c r="C844" s="82" t="s">
        <v>7608</v>
      </c>
      <c r="D844" s="82" t="str">
        <f t="shared" si="45"/>
        <v>Palestine</v>
      </c>
      <c r="E844" s="82"/>
      <c r="F844" s="93"/>
      <c r="G844" s="93"/>
      <c r="H844" s="93"/>
      <c r="I844" s="82" t="str">
        <f t="shared" si="43"/>
        <v>DJI</v>
      </c>
    </row>
    <row r="845" spans="1:9" ht="12.75" customHeight="1">
      <c r="A845" s="82" t="s">
        <v>7223</v>
      </c>
      <c r="B845" s="82" t="str">
        <f t="shared" si="44"/>
        <v>Middle East &amp; Egypt</v>
      </c>
      <c r="C845" s="82" t="s">
        <v>7602</v>
      </c>
      <c r="D845" s="82" t="str">
        <f t="shared" si="45"/>
        <v>Qatar</v>
      </c>
      <c r="E845" s="82"/>
      <c r="F845" s="93"/>
      <c r="G845" s="93"/>
      <c r="H845" s="93"/>
      <c r="I845" s="82" t="str">
        <f t="shared" si="43"/>
        <v>DJI</v>
      </c>
    </row>
    <row r="846" spans="1:9" ht="12.75" customHeight="1">
      <c r="A846" s="82" t="s">
        <v>7223</v>
      </c>
      <c r="B846" s="82" t="str">
        <f t="shared" si="44"/>
        <v>Middle East &amp; Egypt</v>
      </c>
      <c r="C846" s="82" t="s">
        <v>5776</v>
      </c>
      <c r="D846" s="82" t="str">
        <f t="shared" si="45"/>
        <v>Saudi Arabia</v>
      </c>
      <c r="E846" s="82"/>
      <c r="F846" s="93"/>
      <c r="G846" s="93"/>
      <c r="H846" s="93"/>
      <c r="I846" s="82" t="str">
        <f t="shared" ref="I846:I877" si="46">IF(ISBLANK(VLOOKUP(A846,CountryRegion,4,FALSE)),"",VLOOKUP(A846,CountryRegion,4,FALSE))</f>
        <v>DJI</v>
      </c>
    </row>
    <row r="847" spans="1:9" ht="12.75" customHeight="1">
      <c r="A847" s="2" t="s">
        <v>7208</v>
      </c>
      <c r="B847" s="121" t="str">
        <f t="shared" si="44"/>
        <v>North America Developed</v>
      </c>
      <c r="C847" s="2" t="s">
        <v>5722</v>
      </c>
      <c r="D847" s="2" t="str">
        <f t="shared" si="45"/>
        <v>Canada</v>
      </c>
      <c r="E847" s="3"/>
      <c r="F847" s="3"/>
      <c r="G847" s="3"/>
      <c r="H847" s="3"/>
      <c r="I847" s="2" t="str">
        <f t="shared" si="46"/>
        <v>DJI</v>
      </c>
    </row>
    <row r="848" spans="1:9" ht="12.75" customHeight="1">
      <c r="A848" s="2" t="s">
        <v>7208</v>
      </c>
      <c r="B848" s="121" t="str">
        <f t="shared" si="44"/>
        <v>North America Developed</v>
      </c>
      <c r="C848" s="2" t="s">
        <v>810</v>
      </c>
      <c r="D848" s="2" t="str">
        <f t="shared" si="45"/>
        <v>United States</v>
      </c>
      <c r="E848" s="3"/>
      <c r="F848" s="3"/>
      <c r="G848" s="3"/>
      <c r="H848" s="3"/>
      <c r="I848" s="2" t="str">
        <f t="shared" si="46"/>
        <v>DJI</v>
      </c>
    </row>
    <row r="849" spans="1:9" ht="12.75" customHeight="1">
      <c r="A849" s="2" t="s">
        <v>6957</v>
      </c>
      <c r="B849" s="121" t="str">
        <f t="shared" si="44"/>
        <v>Asia/Pacific Developed + South Korea &amp; Taiwan</v>
      </c>
      <c r="C849" s="2" t="s">
        <v>7589</v>
      </c>
      <c r="D849" s="2" t="str">
        <f t="shared" si="45"/>
        <v>Australia</v>
      </c>
      <c r="E849" s="3"/>
      <c r="F849" s="3"/>
      <c r="G849" s="3"/>
      <c r="H849" s="3"/>
      <c r="I849" s="2" t="str">
        <f t="shared" si="46"/>
        <v>DJI</v>
      </c>
    </row>
    <row r="850" spans="1:9" ht="12.75" customHeight="1">
      <c r="A850" s="2" t="s">
        <v>6957</v>
      </c>
      <c r="B850" s="121" t="str">
        <f t="shared" si="44"/>
        <v>Asia/Pacific Developed + South Korea &amp; Taiwan</v>
      </c>
      <c r="C850" s="2" t="s">
        <v>7571</v>
      </c>
      <c r="D850" s="2" t="str">
        <f t="shared" si="45"/>
        <v>Hong Kong</v>
      </c>
      <c r="E850" s="3"/>
      <c r="F850" s="3"/>
      <c r="G850" s="3"/>
      <c r="H850" s="3"/>
      <c r="I850" s="2" t="str">
        <f t="shared" si="46"/>
        <v>DJI</v>
      </c>
    </row>
    <row r="851" spans="1:9" ht="12.75" customHeight="1">
      <c r="A851" s="2" t="s">
        <v>6957</v>
      </c>
      <c r="B851" s="121" t="str">
        <f t="shared" si="44"/>
        <v>Asia/Pacific Developed + South Korea &amp; Taiwan</v>
      </c>
      <c r="C851" s="2" t="s">
        <v>7572</v>
      </c>
      <c r="D851" s="2" t="str">
        <f t="shared" si="45"/>
        <v>Japan</v>
      </c>
      <c r="E851" s="3"/>
      <c r="F851" s="3"/>
      <c r="G851" s="3"/>
      <c r="H851" s="3"/>
      <c r="I851" s="2" t="str">
        <f t="shared" si="46"/>
        <v>DJI</v>
      </c>
    </row>
    <row r="852" spans="1:9" ht="12.75" customHeight="1">
      <c r="A852" s="2" t="s">
        <v>6957</v>
      </c>
      <c r="B852" s="121" t="str">
        <f t="shared" si="44"/>
        <v>Asia/Pacific Developed + South Korea &amp; Taiwan</v>
      </c>
      <c r="C852" s="2" t="s">
        <v>6013</v>
      </c>
      <c r="D852" s="2" t="str">
        <f t="shared" si="45"/>
        <v>Korea</v>
      </c>
      <c r="E852" s="3"/>
      <c r="F852" s="3"/>
      <c r="G852" s="3"/>
      <c r="H852" s="3"/>
      <c r="I852" s="2" t="str">
        <f t="shared" si="46"/>
        <v>DJI</v>
      </c>
    </row>
    <row r="853" spans="1:9" ht="12.75" customHeight="1">
      <c r="A853" s="2" t="s">
        <v>6957</v>
      </c>
      <c r="B853" s="121" t="str">
        <f t="shared" si="44"/>
        <v>Asia/Pacific Developed + South Korea &amp; Taiwan</v>
      </c>
      <c r="C853" s="2" t="s">
        <v>5883</v>
      </c>
      <c r="D853" s="2" t="str">
        <f t="shared" si="45"/>
        <v>New Zealand</v>
      </c>
      <c r="E853" s="3"/>
      <c r="F853" s="3"/>
      <c r="G853" s="3"/>
      <c r="H853" s="3"/>
      <c r="I853" s="2" t="str">
        <f t="shared" si="46"/>
        <v>DJI</v>
      </c>
    </row>
    <row r="854" spans="1:9" ht="12.75" customHeight="1">
      <c r="A854" s="2" t="s">
        <v>6957</v>
      </c>
      <c r="B854" s="121" t="str">
        <f t="shared" si="44"/>
        <v>Asia/Pacific Developed + South Korea &amp; Taiwan</v>
      </c>
      <c r="C854" s="2" t="s">
        <v>7574</v>
      </c>
      <c r="D854" s="2" t="str">
        <f t="shared" si="45"/>
        <v>Singapore</v>
      </c>
      <c r="E854" s="3"/>
      <c r="F854" s="3"/>
      <c r="G854" s="3"/>
      <c r="H854" s="3"/>
      <c r="I854" s="2" t="str">
        <f t="shared" si="46"/>
        <v>DJI</v>
      </c>
    </row>
    <row r="855" spans="1:9" ht="12.75" customHeight="1">
      <c r="A855" s="2" t="s">
        <v>6957</v>
      </c>
      <c r="B855" s="121" t="str">
        <f t="shared" si="44"/>
        <v>Asia/Pacific Developed + South Korea &amp; Taiwan</v>
      </c>
      <c r="C855" s="2" t="s">
        <v>5700</v>
      </c>
      <c r="D855" s="2" t="str">
        <f t="shared" si="45"/>
        <v>Taiwan</v>
      </c>
      <c r="E855" s="3"/>
      <c r="F855" s="3"/>
      <c r="G855" s="3"/>
      <c r="H855" s="3"/>
      <c r="I855" s="2" t="str">
        <f t="shared" si="46"/>
        <v>DJI</v>
      </c>
    </row>
    <row r="856" spans="1:9" ht="12.75" customHeight="1">
      <c r="A856" s="2" t="s">
        <v>6947</v>
      </c>
      <c r="B856" s="121" t="str">
        <f t="shared" si="44"/>
        <v>Asia/Pacific</v>
      </c>
      <c r="C856" s="2" t="s">
        <v>7589</v>
      </c>
      <c r="D856" s="2" t="str">
        <f t="shared" si="45"/>
        <v>Australia</v>
      </c>
      <c r="E856" s="3"/>
      <c r="F856" s="3"/>
      <c r="G856" s="3"/>
      <c r="H856" s="3"/>
      <c r="I856" s="2" t="str">
        <f t="shared" si="46"/>
        <v>DJI</v>
      </c>
    </row>
    <row r="857" spans="1:9" ht="12.75" customHeight="1">
      <c r="A857" s="2" t="s">
        <v>6947</v>
      </c>
      <c r="B857" s="121" t="str">
        <f t="shared" si="44"/>
        <v>Asia/Pacific</v>
      </c>
      <c r="C857" s="2" t="s">
        <v>7621</v>
      </c>
      <c r="D857" s="2" t="str">
        <f t="shared" si="45"/>
        <v>Bangladesh</v>
      </c>
      <c r="E857" s="3"/>
      <c r="F857" s="3"/>
      <c r="G857" s="3"/>
      <c r="H857" s="3"/>
      <c r="I857" s="2" t="str">
        <f t="shared" si="46"/>
        <v>DJI</v>
      </c>
    </row>
    <row r="858" spans="1:9" ht="12.75" customHeight="1">
      <c r="A858" s="2" t="s">
        <v>6947</v>
      </c>
      <c r="B858" s="121" t="str">
        <f t="shared" si="44"/>
        <v>Asia/Pacific</v>
      </c>
      <c r="C858" s="2" t="s">
        <v>7588</v>
      </c>
      <c r="D858" s="2" t="str">
        <f t="shared" si="45"/>
        <v>China</v>
      </c>
      <c r="E858" s="3"/>
      <c r="F858" s="3"/>
      <c r="G858" s="3"/>
      <c r="H858" s="3"/>
      <c r="I858" s="2" t="str">
        <f t="shared" si="46"/>
        <v>DJI</v>
      </c>
    </row>
    <row r="859" spans="1:9" ht="12.75" customHeight="1">
      <c r="A859" s="2" t="s">
        <v>6947</v>
      </c>
      <c r="B859" s="121" t="str">
        <f t="shared" si="44"/>
        <v>Asia/Pacific</v>
      </c>
      <c r="C859" s="2" t="s">
        <v>7571</v>
      </c>
      <c r="D859" s="2" t="str">
        <f t="shared" si="45"/>
        <v>Hong Kong</v>
      </c>
      <c r="E859" s="3"/>
      <c r="F859" s="3"/>
      <c r="G859" s="3"/>
      <c r="H859" s="3"/>
      <c r="I859" s="2" t="str">
        <f t="shared" si="46"/>
        <v>DJI</v>
      </c>
    </row>
    <row r="860" spans="1:9" ht="12.75" customHeight="1">
      <c r="A860" s="2" t="s">
        <v>6947</v>
      </c>
      <c r="B860" s="121" t="str">
        <f t="shared" si="44"/>
        <v>Asia/Pacific</v>
      </c>
      <c r="C860" s="2" t="s">
        <v>6098</v>
      </c>
      <c r="D860" s="2" t="str">
        <f t="shared" si="45"/>
        <v>Indonesia</v>
      </c>
      <c r="E860" s="3"/>
      <c r="F860" s="3"/>
      <c r="G860" s="3"/>
      <c r="H860" s="3"/>
      <c r="I860" s="2" t="str">
        <f t="shared" si="46"/>
        <v>DJI</v>
      </c>
    </row>
    <row r="861" spans="1:9" ht="12.75" customHeight="1">
      <c r="A861" s="2" t="s">
        <v>6947</v>
      </c>
      <c r="B861" s="121" t="str">
        <f t="shared" si="44"/>
        <v>Asia/Pacific</v>
      </c>
      <c r="C861" s="2" t="s">
        <v>5720</v>
      </c>
      <c r="D861" s="2" t="str">
        <f t="shared" si="45"/>
        <v>India</v>
      </c>
      <c r="E861" s="3"/>
      <c r="F861" s="3"/>
      <c r="G861" s="3"/>
      <c r="H861" s="3"/>
      <c r="I861" s="2" t="str">
        <f t="shared" si="46"/>
        <v>DJI</v>
      </c>
    </row>
    <row r="862" spans="1:9" ht="12.75" customHeight="1">
      <c r="A862" s="2" t="s">
        <v>6947</v>
      </c>
      <c r="B862" s="121" t="str">
        <f t="shared" si="44"/>
        <v>Asia/Pacific</v>
      </c>
      <c r="C862" s="2" t="s">
        <v>7572</v>
      </c>
      <c r="D862" s="2" t="str">
        <f t="shared" si="45"/>
        <v>Japan</v>
      </c>
      <c r="E862" s="3"/>
      <c r="F862" s="3"/>
      <c r="G862" s="3"/>
      <c r="H862" s="3"/>
      <c r="I862" s="2" t="str">
        <f t="shared" si="46"/>
        <v>DJI</v>
      </c>
    </row>
    <row r="863" spans="1:9" ht="12.75" customHeight="1">
      <c r="A863" s="2" t="s">
        <v>6947</v>
      </c>
      <c r="B863" s="121" t="str">
        <f t="shared" si="44"/>
        <v>Asia/Pacific</v>
      </c>
      <c r="C863" s="2" t="s">
        <v>6013</v>
      </c>
      <c r="D863" s="2" t="str">
        <f t="shared" si="45"/>
        <v>Korea</v>
      </c>
      <c r="E863" s="3"/>
      <c r="F863" s="3"/>
      <c r="G863" s="3"/>
      <c r="H863" s="3"/>
      <c r="I863" s="2" t="str">
        <f t="shared" si="46"/>
        <v>DJI</v>
      </c>
    </row>
    <row r="864" spans="1:9" ht="12.75" customHeight="1">
      <c r="A864" s="2" t="s">
        <v>6947</v>
      </c>
      <c r="B864" s="121" t="str">
        <f t="shared" si="44"/>
        <v>Asia/Pacific</v>
      </c>
      <c r="C864" s="2" t="s">
        <v>7620</v>
      </c>
      <c r="D864" s="2" t="str">
        <f t="shared" si="45"/>
        <v>Kazakhstan</v>
      </c>
      <c r="E864" s="3"/>
      <c r="F864" s="3"/>
      <c r="G864" s="3"/>
      <c r="H864" s="3"/>
      <c r="I864" s="2" t="str">
        <f t="shared" si="46"/>
        <v>DJI</v>
      </c>
    </row>
    <row r="865" spans="1:9" ht="12.75" customHeight="1">
      <c r="A865" s="2" t="s">
        <v>6947</v>
      </c>
      <c r="B865" s="121" t="str">
        <f t="shared" si="44"/>
        <v>Asia/Pacific</v>
      </c>
      <c r="C865" s="2" t="s">
        <v>7622</v>
      </c>
      <c r="D865" s="2" t="str">
        <f t="shared" si="45"/>
        <v>Sri Lanka</v>
      </c>
      <c r="E865" s="3"/>
      <c r="F865" s="3"/>
      <c r="G865" s="3"/>
      <c r="H865" s="3"/>
      <c r="I865" s="2" t="str">
        <f t="shared" si="46"/>
        <v>DJI</v>
      </c>
    </row>
    <row r="866" spans="1:9" ht="12.75" customHeight="1">
      <c r="A866" s="2" t="s">
        <v>6947</v>
      </c>
      <c r="B866" s="121" t="str">
        <f t="shared" si="44"/>
        <v>Asia/Pacific</v>
      </c>
      <c r="C866" s="2" t="s">
        <v>7573</v>
      </c>
      <c r="D866" s="2" t="str">
        <f t="shared" si="45"/>
        <v>Malaysia</v>
      </c>
      <c r="E866" s="3"/>
      <c r="F866" s="3"/>
      <c r="G866" s="3"/>
      <c r="H866" s="3"/>
      <c r="I866" s="2" t="str">
        <f t="shared" si="46"/>
        <v>DJI</v>
      </c>
    </row>
    <row r="867" spans="1:9" ht="12.75" customHeight="1">
      <c r="A867" s="2" t="s">
        <v>6947</v>
      </c>
      <c r="B867" s="121" t="str">
        <f t="shared" si="44"/>
        <v>Asia/Pacific</v>
      </c>
      <c r="C867" s="2" t="s">
        <v>5883</v>
      </c>
      <c r="D867" s="2" t="str">
        <f t="shared" si="45"/>
        <v>New Zealand</v>
      </c>
      <c r="E867" s="3"/>
      <c r="F867" s="3"/>
      <c r="G867" s="3"/>
      <c r="H867" s="3"/>
      <c r="I867" s="2" t="str">
        <f t="shared" si="46"/>
        <v>DJI</v>
      </c>
    </row>
    <row r="868" spans="1:9" ht="12.75" customHeight="1">
      <c r="A868" s="2" t="s">
        <v>6947</v>
      </c>
      <c r="B868" s="121" t="str">
        <f t="shared" si="44"/>
        <v>Asia/Pacific</v>
      </c>
      <c r="C868" s="2" t="s">
        <v>5970</v>
      </c>
      <c r="D868" s="2" t="str">
        <f t="shared" si="45"/>
        <v>Philippines</v>
      </c>
      <c r="E868" s="3"/>
      <c r="F868" s="3"/>
      <c r="G868" s="3"/>
      <c r="H868" s="3"/>
      <c r="I868" s="2" t="str">
        <f t="shared" si="46"/>
        <v>DJI</v>
      </c>
    </row>
    <row r="869" spans="1:9" ht="12.75" customHeight="1">
      <c r="A869" s="2" t="s">
        <v>6947</v>
      </c>
      <c r="B869" s="121" t="str">
        <f t="shared" si="44"/>
        <v>Asia/Pacific</v>
      </c>
      <c r="C869" s="2" t="s">
        <v>7601</v>
      </c>
      <c r="D869" s="2" t="str">
        <f t="shared" si="45"/>
        <v>Pakistan</v>
      </c>
      <c r="E869" s="3"/>
      <c r="F869" s="3"/>
      <c r="G869" s="3"/>
      <c r="H869" s="3"/>
      <c r="I869" s="2" t="str">
        <f t="shared" si="46"/>
        <v>DJI</v>
      </c>
    </row>
    <row r="870" spans="1:9" ht="12.75" customHeight="1">
      <c r="A870" s="2" t="s">
        <v>6947</v>
      </c>
      <c r="B870" s="121" t="str">
        <f t="shared" si="44"/>
        <v>Asia/Pacific</v>
      </c>
      <c r="C870" s="2" t="s">
        <v>7574</v>
      </c>
      <c r="D870" s="2" t="str">
        <f t="shared" si="45"/>
        <v>Singapore</v>
      </c>
      <c r="E870" s="3"/>
      <c r="F870" s="3"/>
      <c r="G870" s="3"/>
      <c r="H870" s="3"/>
      <c r="I870" s="2" t="str">
        <f t="shared" si="46"/>
        <v>DJI</v>
      </c>
    </row>
    <row r="871" spans="1:9" ht="12.75" customHeight="1">
      <c r="A871" s="2" t="s">
        <v>6947</v>
      </c>
      <c r="B871" s="121" t="str">
        <f t="shared" si="44"/>
        <v>Asia/Pacific</v>
      </c>
      <c r="C871" s="2" t="s">
        <v>6029</v>
      </c>
      <c r="D871" s="2" t="str">
        <f t="shared" si="45"/>
        <v>Thailand</v>
      </c>
      <c r="E871" s="3"/>
      <c r="F871" s="3"/>
      <c r="G871" s="3"/>
      <c r="H871" s="3"/>
      <c r="I871" s="2" t="str">
        <f t="shared" si="46"/>
        <v>DJI</v>
      </c>
    </row>
    <row r="872" spans="1:9" ht="12.75" customHeight="1">
      <c r="A872" s="2" t="s">
        <v>6947</v>
      </c>
      <c r="B872" s="121" t="str">
        <f t="shared" si="44"/>
        <v>Asia/Pacific</v>
      </c>
      <c r="C872" s="2" t="s">
        <v>5700</v>
      </c>
      <c r="D872" s="2" t="str">
        <f t="shared" si="45"/>
        <v>Taiwan</v>
      </c>
      <c r="E872" s="3"/>
      <c r="F872" s="3"/>
      <c r="G872" s="3"/>
      <c r="H872" s="3"/>
      <c r="I872" s="2" t="str">
        <f t="shared" si="46"/>
        <v>DJI</v>
      </c>
    </row>
    <row r="873" spans="1:9" ht="12.75" customHeight="1">
      <c r="A873" s="2" t="s">
        <v>6947</v>
      </c>
      <c r="B873" s="121" t="str">
        <f t="shared" si="44"/>
        <v>Asia/Pacific</v>
      </c>
      <c r="C873" s="2" t="s">
        <v>7597</v>
      </c>
      <c r="D873" s="2" t="str">
        <f t="shared" si="45"/>
        <v>Vietnam</v>
      </c>
      <c r="E873" s="3"/>
      <c r="F873" s="3"/>
      <c r="G873" s="3"/>
      <c r="H873" s="3"/>
      <c r="I873" s="2" t="str">
        <f t="shared" si="46"/>
        <v>DJI</v>
      </c>
    </row>
    <row r="874" spans="1:9" ht="12.75" customHeight="1">
      <c r="A874" s="2" t="s">
        <v>6973</v>
      </c>
      <c r="B874" s="121" t="str">
        <f t="shared" si="44"/>
        <v>Asia/Pacific Ex-Japan</v>
      </c>
      <c r="C874" s="2" t="s">
        <v>7589</v>
      </c>
      <c r="D874" s="2" t="str">
        <f t="shared" si="45"/>
        <v>Australia</v>
      </c>
      <c r="E874" s="3"/>
      <c r="F874" s="3"/>
      <c r="G874" s="3"/>
      <c r="H874" s="3"/>
      <c r="I874" s="2" t="str">
        <f t="shared" si="46"/>
        <v>DJI</v>
      </c>
    </row>
    <row r="875" spans="1:9" ht="12.75" customHeight="1">
      <c r="A875" s="2" t="s">
        <v>6973</v>
      </c>
      <c r="B875" s="121" t="str">
        <f t="shared" si="44"/>
        <v>Asia/Pacific Ex-Japan</v>
      </c>
      <c r="C875" s="2" t="s">
        <v>7621</v>
      </c>
      <c r="D875" s="2" t="str">
        <f t="shared" si="45"/>
        <v>Bangladesh</v>
      </c>
      <c r="E875" s="3"/>
      <c r="F875" s="3"/>
      <c r="G875" s="3"/>
      <c r="H875" s="3"/>
      <c r="I875" s="2" t="str">
        <f t="shared" si="46"/>
        <v>DJI</v>
      </c>
    </row>
    <row r="876" spans="1:9" ht="12.75" customHeight="1">
      <c r="A876" s="2" t="s">
        <v>6973</v>
      </c>
      <c r="B876" s="121" t="str">
        <f t="shared" si="44"/>
        <v>Asia/Pacific Ex-Japan</v>
      </c>
      <c r="C876" s="2" t="s">
        <v>7588</v>
      </c>
      <c r="D876" s="2" t="str">
        <f t="shared" si="45"/>
        <v>China</v>
      </c>
      <c r="E876" s="3"/>
      <c r="F876" s="3"/>
      <c r="G876" s="3"/>
      <c r="H876" s="3"/>
      <c r="I876" s="2" t="str">
        <f t="shared" si="46"/>
        <v>DJI</v>
      </c>
    </row>
    <row r="877" spans="1:9" ht="12.75" customHeight="1">
      <c r="A877" s="2" t="s">
        <v>6973</v>
      </c>
      <c r="B877" s="121" t="str">
        <f t="shared" si="44"/>
        <v>Asia/Pacific Ex-Japan</v>
      </c>
      <c r="C877" s="2" t="s">
        <v>7571</v>
      </c>
      <c r="D877" s="2" t="str">
        <f t="shared" si="45"/>
        <v>Hong Kong</v>
      </c>
      <c r="E877" s="3"/>
      <c r="F877" s="3"/>
      <c r="G877" s="3"/>
      <c r="H877" s="3"/>
      <c r="I877" s="2" t="str">
        <f t="shared" si="46"/>
        <v>DJI</v>
      </c>
    </row>
    <row r="878" spans="1:9" ht="12.75" customHeight="1">
      <c r="A878" s="2" t="s">
        <v>6973</v>
      </c>
      <c r="B878" s="121" t="str">
        <f t="shared" si="44"/>
        <v>Asia/Pacific Ex-Japan</v>
      </c>
      <c r="C878" s="2" t="s">
        <v>6098</v>
      </c>
      <c r="D878" s="2" t="str">
        <f t="shared" si="45"/>
        <v>Indonesia</v>
      </c>
      <c r="E878" s="3"/>
      <c r="F878" s="3"/>
      <c r="G878" s="3"/>
      <c r="H878" s="3"/>
      <c r="I878" s="2" t="str">
        <f t="shared" ref="I878:I909" si="47">IF(ISBLANK(VLOOKUP(A878,CountryRegion,4,FALSE)),"",VLOOKUP(A878,CountryRegion,4,FALSE))</f>
        <v>DJI</v>
      </c>
    </row>
    <row r="879" spans="1:9" ht="12.75" customHeight="1">
      <c r="A879" s="2" t="s">
        <v>6973</v>
      </c>
      <c r="B879" s="121" t="str">
        <f t="shared" si="44"/>
        <v>Asia/Pacific Ex-Japan</v>
      </c>
      <c r="C879" s="2" t="s">
        <v>5720</v>
      </c>
      <c r="D879" s="2" t="str">
        <f t="shared" si="45"/>
        <v>India</v>
      </c>
      <c r="E879" s="3"/>
      <c r="F879" s="3"/>
      <c r="G879" s="3"/>
      <c r="H879" s="3"/>
      <c r="I879" s="2" t="str">
        <f t="shared" si="47"/>
        <v>DJI</v>
      </c>
    </row>
    <row r="880" spans="1:9" ht="12.75" customHeight="1">
      <c r="A880" s="2" t="s">
        <v>6973</v>
      </c>
      <c r="B880" s="121" t="str">
        <f t="shared" si="44"/>
        <v>Asia/Pacific Ex-Japan</v>
      </c>
      <c r="C880" s="2" t="s">
        <v>6013</v>
      </c>
      <c r="D880" s="2" t="str">
        <f t="shared" si="45"/>
        <v>Korea</v>
      </c>
      <c r="E880" s="3"/>
      <c r="F880" s="3"/>
      <c r="G880" s="3"/>
      <c r="H880" s="3"/>
      <c r="I880" s="2" t="str">
        <f t="shared" si="47"/>
        <v>DJI</v>
      </c>
    </row>
    <row r="881" spans="1:9" ht="12.75" customHeight="1">
      <c r="A881" s="2" t="s">
        <v>6973</v>
      </c>
      <c r="B881" s="121" t="str">
        <f t="shared" si="44"/>
        <v>Asia/Pacific Ex-Japan</v>
      </c>
      <c r="C881" s="2" t="s">
        <v>7620</v>
      </c>
      <c r="D881" s="2" t="str">
        <f t="shared" si="45"/>
        <v>Kazakhstan</v>
      </c>
      <c r="E881" s="3"/>
      <c r="F881" s="3"/>
      <c r="G881" s="3"/>
      <c r="H881" s="3"/>
      <c r="I881" s="2" t="str">
        <f t="shared" si="47"/>
        <v>DJI</v>
      </c>
    </row>
    <row r="882" spans="1:9" ht="12.75" customHeight="1">
      <c r="A882" s="2" t="s">
        <v>6973</v>
      </c>
      <c r="B882" s="121" t="str">
        <f t="shared" si="44"/>
        <v>Asia/Pacific Ex-Japan</v>
      </c>
      <c r="C882" s="2" t="s">
        <v>7622</v>
      </c>
      <c r="D882" s="2" t="str">
        <f t="shared" si="45"/>
        <v>Sri Lanka</v>
      </c>
      <c r="E882" s="3"/>
      <c r="F882" s="3"/>
      <c r="G882" s="3"/>
      <c r="H882" s="3"/>
      <c r="I882" s="2" t="str">
        <f t="shared" si="47"/>
        <v>DJI</v>
      </c>
    </row>
    <row r="883" spans="1:9" ht="12.75" customHeight="1">
      <c r="A883" s="2" t="s">
        <v>6973</v>
      </c>
      <c r="B883" s="121" t="str">
        <f t="shared" si="44"/>
        <v>Asia/Pacific Ex-Japan</v>
      </c>
      <c r="C883" s="2" t="s">
        <v>7573</v>
      </c>
      <c r="D883" s="2" t="str">
        <f t="shared" si="45"/>
        <v>Malaysia</v>
      </c>
      <c r="E883" s="3"/>
      <c r="F883" s="3"/>
      <c r="G883" s="3"/>
      <c r="H883" s="3"/>
      <c r="I883" s="2" t="str">
        <f t="shared" si="47"/>
        <v>DJI</v>
      </c>
    </row>
    <row r="884" spans="1:9" ht="12.75" customHeight="1">
      <c r="A884" s="2" t="s">
        <v>6973</v>
      </c>
      <c r="B884" s="121" t="str">
        <f t="shared" si="44"/>
        <v>Asia/Pacific Ex-Japan</v>
      </c>
      <c r="C884" s="2" t="s">
        <v>5883</v>
      </c>
      <c r="D884" s="2" t="str">
        <f t="shared" si="45"/>
        <v>New Zealand</v>
      </c>
      <c r="E884" s="3"/>
      <c r="F884" s="3"/>
      <c r="G884" s="3"/>
      <c r="H884" s="3"/>
      <c r="I884" s="2" t="str">
        <f t="shared" si="47"/>
        <v>DJI</v>
      </c>
    </row>
    <row r="885" spans="1:9" ht="12.75" customHeight="1">
      <c r="A885" s="2" t="s">
        <v>6973</v>
      </c>
      <c r="B885" s="121" t="str">
        <f t="shared" si="44"/>
        <v>Asia/Pacific Ex-Japan</v>
      </c>
      <c r="C885" s="2" t="s">
        <v>5970</v>
      </c>
      <c r="D885" s="2" t="str">
        <f t="shared" si="45"/>
        <v>Philippines</v>
      </c>
      <c r="E885" s="3"/>
      <c r="F885" s="3"/>
      <c r="G885" s="3"/>
      <c r="H885" s="3"/>
      <c r="I885" s="2" t="str">
        <f t="shared" si="47"/>
        <v>DJI</v>
      </c>
    </row>
    <row r="886" spans="1:9" ht="12.75" customHeight="1">
      <c r="A886" s="2" t="s">
        <v>6973</v>
      </c>
      <c r="B886" s="121" t="str">
        <f t="shared" si="44"/>
        <v>Asia/Pacific Ex-Japan</v>
      </c>
      <c r="C886" s="2" t="s">
        <v>7601</v>
      </c>
      <c r="D886" s="2" t="str">
        <f t="shared" si="45"/>
        <v>Pakistan</v>
      </c>
      <c r="E886" s="3"/>
      <c r="F886" s="3"/>
      <c r="G886" s="3"/>
      <c r="H886" s="3"/>
      <c r="I886" s="2" t="str">
        <f t="shared" si="47"/>
        <v>DJI</v>
      </c>
    </row>
    <row r="887" spans="1:9" ht="12.75" customHeight="1">
      <c r="A887" s="2" t="s">
        <v>6973</v>
      </c>
      <c r="B887" s="121" t="str">
        <f t="shared" si="44"/>
        <v>Asia/Pacific Ex-Japan</v>
      </c>
      <c r="C887" s="2" t="s">
        <v>7574</v>
      </c>
      <c r="D887" s="2" t="str">
        <f t="shared" si="45"/>
        <v>Singapore</v>
      </c>
      <c r="E887" s="3"/>
      <c r="F887" s="3"/>
      <c r="G887" s="3"/>
      <c r="H887" s="3"/>
      <c r="I887" s="2" t="str">
        <f t="shared" si="47"/>
        <v>DJI</v>
      </c>
    </row>
    <row r="888" spans="1:9" ht="12.75" customHeight="1">
      <c r="A888" s="2" t="s">
        <v>6973</v>
      </c>
      <c r="B888" s="121" t="str">
        <f t="shared" si="44"/>
        <v>Asia/Pacific Ex-Japan</v>
      </c>
      <c r="C888" s="2" t="s">
        <v>6029</v>
      </c>
      <c r="D888" s="2" t="str">
        <f t="shared" si="45"/>
        <v>Thailand</v>
      </c>
      <c r="E888" s="3"/>
      <c r="F888" s="3"/>
      <c r="G888" s="3"/>
      <c r="H888" s="3"/>
      <c r="I888" s="2" t="str">
        <f t="shared" si="47"/>
        <v>DJI</v>
      </c>
    </row>
    <row r="889" spans="1:9" ht="12.75" customHeight="1">
      <c r="A889" s="2" t="s">
        <v>6973</v>
      </c>
      <c r="B889" s="121" t="str">
        <f t="shared" si="44"/>
        <v>Asia/Pacific Ex-Japan</v>
      </c>
      <c r="C889" s="2" t="s">
        <v>5700</v>
      </c>
      <c r="D889" s="2" t="str">
        <f t="shared" si="45"/>
        <v>Taiwan</v>
      </c>
      <c r="E889" s="3"/>
      <c r="F889" s="3"/>
      <c r="G889" s="3"/>
      <c r="H889" s="3"/>
      <c r="I889" s="2" t="str">
        <f t="shared" si="47"/>
        <v>DJI</v>
      </c>
    </row>
    <row r="890" spans="1:9" ht="12.75" customHeight="1">
      <c r="A890" s="2" t="s">
        <v>6973</v>
      </c>
      <c r="B890" s="121" t="str">
        <f t="shared" si="44"/>
        <v>Asia/Pacific Ex-Japan</v>
      </c>
      <c r="C890" s="2" t="s">
        <v>7597</v>
      </c>
      <c r="D890" s="2" t="str">
        <f t="shared" si="45"/>
        <v>Vietnam</v>
      </c>
      <c r="E890" s="3"/>
      <c r="F890" s="3"/>
      <c r="G890" s="3"/>
      <c r="H890" s="3"/>
      <c r="I890" s="2" t="str">
        <f t="shared" si="47"/>
        <v>DJI</v>
      </c>
    </row>
    <row r="891" spans="1:9" ht="12.75" customHeight="1">
      <c r="A891" s="2" t="s">
        <v>7217</v>
      </c>
      <c r="B891" s="121" t="str">
        <f t="shared" si="44"/>
        <v>South Asia</v>
      </c>
      <c r="C891" s="2" t="s">
        <v>6098</v>
      </c>
      <c r="D891" s="2" t="str">
        <f t="shared" si="45"/>
        <v>Indonesia</v>
      </c>
      <c r="E891" s="3"/>
      <c r="F891" s="3"/>
      <c r="G891" s="3"/>
      <c r="H891" s="3"/>
      <c r="I891" s="2" t="str">
        <f t="shared" si="47"/>
        <v>DJI</v>
      </c>
    </row>
    <row r="892" spans="1:9" ht="12.75" customHeight="1">
      <c r="A892" s="2" t="s">
        <v>7217</v>
      </c>
      <c r="B892" s="121" t="str">
        <f t="shared" si="44"/>
        <v>South Asia</v>
      </c>
      <c r="C892" s="2" t="s">
        <v>7573</v>
      </c>
      <c r="D892" s="2" t="str">
        <f t="shared" si="45"/>
        <v>Malaysia</v>
      </c>
      <c r="E892" s="3"/>
      <c r="F892" s="3"/>
      <c r="G892" s="3"/>
      <c r="H892" s="3"/>
      <c r="I892" s="2" t="str">
        <f t="shared" si="47"/>
        <v>DJI</v>
      </c>
    </row>
    <row r="893" spans="1:9" ht="12.75" customHeight="1">
      <c r="A893" s="2" t="s">
        <v>7217</v>
      </c>
      <c r="B893" s="121" t="str">
        <f t="shared" si="44"/>
        <v>South Asia</v>
      </c>
      <c r="C893" s="2" t="s">
        <v>5970</v>
      </c>
      <c r="D893" s="2" t="str">
        <f t="shared" si="45"/>
        <v>Philippines</v>
      </c>
      <c r="E893" s="3"/>
      <c r="F893" s="3"/>
      <c r="G893" s="3"/>
      <c r="H893" s="3"/>
      <c r="I893" s="2" t="str">
        <f t="shared" si="47"/>
        <v>DJI</v>
      </c>
    </row>
    <row r="894" spans="1:9" ht="12.75" customHeight="1">
      <c r="A894" s="2" t="s">
        <v>7217</v>
      </c>
      <c r="B894" s="121" t="str">
        <f t="shared" si="44"/>
        <v>South Asia</v>
      </c>
      <c r="C894" s="2" t="s">
        <v>7574</v>
      </c>
      <c r="D894" s="2" t="str">
        <f t="shared" si="45"/>
        <v>Singapore</v>
      </c>
      <c r="E894" s="3"/>
      <c r="F894" s="3"/>
      <c r="G894" s="3"/>
      <c r="H894" s="3"/>
      <c r="I894" s="2" t="str">
        <f t="shared" si="47"/>
        <v>DJI</v>
      </c>
    </row>
    <row r="895" spans="1:9" ht="12.75" customHeight="1">
      <c r="A895" s="2" t="s">
        <v>7217</v>
      </c>
      <c r="B895" s="121" t="str">
        <f t="shared" si="44"/>
        <v>South Asia</v>
      </c>
      <c r="C895" s="2" t="s">
        <v>6029</v>
      </c>
      <c r="D895" s="2" t="str">
        <f t="shared" si="45"/>
        <v>Thailand</v>
      </c>
      <c r="E895" s="3"/>
      <c r="F895" s="3"/>
      <c r="G895" s="3"/>
      <c r="H895" s="3"/>
      <c r="I895" s="2" t="str">
        <f t="shared" si="47"/>
        <v>DJI</v>
      </c>
    </row>
    <row r="896" spans="1:9" ht="12.75" customHeight="1">
      <c r="A896" s="2" t="s">
        <v>7217</v>
      </c>
      <c r="B896" s="121" t="str">
        <f t="shared" si="44"/>
        <v>South Asia</v>
      </c>
      <c r="C896" s="2" t="s">
        <v>5700</v>
      </c>
      <c r="D896" s="2" t="str">
        <f t="shared" si="45"/>
        <v>Taiwan</v>
      </c>
      <c r="E896" s="3"/>
      <c r="F896" s="3"/>
      <c r="G896" s="3"/>
      <c r="H896" s="3"/>
      <c r="I896" s="2" t="str">
        <f t="shared" si="47"/>
        <v>DJI</v>
      </c>
    </row>
    <row r="897" spans="1:9" ht="12.75" customHeight="1">
      <c r="A897" s="2" t="s">
        <v>7217</v>
      </c>
      <c r="B897" s="121" t="str">
        <f t="shared" si="44"/>
        <v>South Asia</v>
      </c>
      <c r="C897" s="2" t="s">
        <v>7597</v>
      </c>
      <c r="D897" s="2" t="str">
        <f t="shared" si="45"/>
        <v>Vietnam</v>
      </c>
      <c r="E897" s="3"/>
      <c r="F897" s="3"/>
      <c r="G897" s="3"/>
      <c r="H897" s="3"/>
      <c r="I897" s="2" t="str">
        <f t="shared" si="47"/>
        <v>DJI</v>
      </c>
    </row>
    <row r="898" spans="1:9" ht="12.75" customHeight="1">
      <c r="A898" s="2" t="s">
        <v>6952</v>
      </c>
      <c r="B898" s="121" t="str">
        <f t="shared" si="44"/>
        <v>Asia/Pacific Developed</v>
      </c>
      <c r="C898" s="2" t="s">
        <v>7589</v>
      </c>
      <c r="D898" s="2" t="str">
        <f t="shared" si="45"/>
        <v>Australia</v>
      </c>
      <c r="E898" s="3"/>
      <c r="F898" s="3"/>
      <c r="G898" s="3"/>
      <c r="H898" s="3"/>
      <c r="I898" s="2" t="str">
        <f t="shared" si="47"/>
        <v>DJI</v>
      </c>
    </row>
    <row r="899" spans="1:9" ht="12.75" customHeight="1">
      <c r="A899" s="2" t="s">
        <v>6952</v>
      </c>
      <c r="B899" s="121" t="str">
        <f t="shared" si="44"/>
        <v>Asia/Pacific Developed</v>
      </c>
      <c r="C899" s="2" t="s">
        <v>7571</v>
      </c>
      <c r="D899" s="2" t="str">
        <f t="shared" si="45"/>
        <v>Hong Kong</v>
      </c>
      <c r="E899" s="3"/>
      <c r="F899" s="3"/>
      <c r="G899" s="3"/>
      <c r="H899" s="3"/>
      <c r="I899" s="2" t="str">
        <f t="shared" si="47"/>
        <v>DJI</v>
      </c>
    </row>
    <row r="900" spans="1:9" ht="12.75" customHeight="1">
      <c r="A900" s="2" t="s">
        <v>6952</v>
      </c>
      <c r="B900" s="121" t="str">
        <f t="shared" si="44"/>
        <v>Asia/Pacific Developed</v>
      </c>
      <c r="C900" s="2" t="s">
        <v>7572</v>
      </c>
      <c r="D900" s="2" t="str">
        <f t="shared" si="45"/>
        <v>Japan</v>
      </c>
      <c r="E900" s="3"/>
      <c r="F900" s="3"/>
      <c r="G900" s="3"/>
      <c r="H900" s="3"/>
      <c r="I900" s="2" t="str">
        <f t="shared" si="47"/>
        <v>DJI</v>
      </c>
    </row>
    <row r="901" spans="1:9" ht="12.75" customHeight="1">
      <c r="A901" s="2" t="s">
        <v>6952</v>
      </c>
      <c r="B901" s="121" t="str">
        <f t="shared" si="44"/>
        <v>Asia/Pacific Developed</v>
      </c>
      <c r="C901" s="2" t="s">
        <v>6013</v>
      </c>
      <c r="D901" s="2" t="str">
        <f t="shared" si="45"/>
        <v>Korea</v>
      </c>
      <c r="E901" s="3">
        <v>41903</v>
      </c>
      <c r="F901" s="3">
        <v>41904</v>
      </c>
      <c r="G901" s="3"/>
      <c r="H901" s="3"/>
      <c r="I901" s="2" t="str">
        <f t="shared" si="47"/>
        <v>DJI</v>
      </c>
    </row>
    <row r="902" spans="1:9" ht="12.75" customHeight="1">
      <c r="A902" s="2" t="s">
        <v>6952</v>
      </c>
      <c r="B902" s="121" t="str">
        <f t="shared" ref="B902:B965" si="48">VLOOKUP(A902,CountryRegion,2,FALSE)</f>
        <v>Asia/Pacific Developed</v>
      </c>
      <c r="C902" s="2" t="s">
        <v>5883</v>
      </c>
      <c r="D902" s="2" t="str">
        <f t="shared" ref="D902:D965" si="49">VLOOKUP(C902&amp;"-",CountryRegion,2,FALSE)</f>
        <v>New Zealand</v>
      </c>
      <c r="E902" s="3"/>
      <c r="F902" s="3"/>
      <c r="G902" s="3"/>
      <c r="H902" s="3"/>
      <c r="I902" s="2" t="str">
        <f t="shared" si="47"/>
        <v>DJI</v>
      </c>
    </row>
    <row r="903" spans="1:9" ht="12.75" customHeight="1">
      <c r="A903" s="2" t="s">
        <v>6952</v>
      </c>
      <c r="B903" s="121" t="str">
        <f t="shared" si="48"/>
        <v>Asia/Pacific Developed</v>
      </c>
      <c r="C903" s="2" t="s">
        <v>7574</v>
      </c>
      <c r="D903" s="2" t="str">
        <f t="shared" si="49"/>
        <v>Singapore</v>
      </c>
      <c r="E903" s="3"/>
      <c r="F903" s="3"/>
      <c r="G903" s="3"/>
      <c r="H903" s="3"/>
      <c r="I903" s="2" t="str">
        <f t="shared" si="47"/>
        <v>DJI</v>
      </c>
    </row>
    <row r="904" spans="1:9" ht="12.75" customHeight="1">
      <c r="A904" s="2" t="s">
        <v>6963</v>
      </c>
      <c r="B904" s="121" t="str">
        <f t="shared" si="48"/>
        <v>Asia/Pacific Emerging Ex-South Korea &amp; Taiwan</v>
      </c>
      <c r="C904" s="2" t="s">
        <v>7588</v>
      </c>
      <c r="D904" s="2" t="str">
        <f t="shared" si="49"/>
        <v>China</v>
      </c>
      <c r="E904" s="3"/>
      <c r="F904" s="3"/>
      <c r="G904" s="3"/>
      <c r="H904" s="3"/>
      <c r="I904" s="2" t="str">
        <f t="shared" si="47"/>
        <v>DJI</v>
      </c>
    </row>
    <row r="905" spans="1:9" ht="12.75" customHeight="1">
      <c r="A905" s="2" t="s">
        <v>6963</v>
      </c>
      <c r="B905" s="121" t="str">
        <f t="shared" si="48"/>
        <v>Asia/Pacific Emerging Ex-South Korea &amp; Taiwan</v>
      </c>
      <c r="C905" s="2" t="s">
        <v>6098</v>
      </c>
      <c r="D905" s="2" t="str">
        <f t="shared" si="49"/>
        <v>Indonesia</v>
      </c>
      <c r="E905" s="3"/>
      <c r="F905" s="3"/>
      <c r="G905" s="3"/>
      <c r="H905" s="3"/>
      <c r="I905" s="2" t="str">
        <f t="shared" si="47"/>
        <v>DJI</v>
      </c>
    </row>
    <row r="906" spans="1:9" ht="12.75" customHeight="1">
      <c r="A906" s="2" t="s">
        <v>6963</v>
      </c>
      <c r="B906" s="121" t="str">
        <f t="shared" si="48"/>
        <v>Asia/Pacific Emerging Ex-South Korea &amp; Taiwan</v>
      </c>
      <c r="C906" s="2" t="s">
        <v>5720</v>
      </c>
      <c r="D906" s="2" t="str">
        <f t="shared" si="49"/>
        <v>India</v>
      </c>
      <c r="E906" s="3"/>
      <c r="F906" s="3"/>
      <c r="G906" s="3"/>
      <c r="H906" s="3"/>
      <c r="I906" s="2" t="str">
        <f t="shared" si="47"/>
        <v>DJI</v>
      </c>
    </row>
    <row r="907" spans="1:9" ht="12.75" customHeight="1">
      <c r="A907" s="2" t="s">
        <v>6963</v>
      </c>
      <c r="B907" s="121" t="str">
        <f t="shared" si="48"/>
        <v>Asia/Pacific Emerging Ex-South Korea &amp; Taiwan</v>
      </c>
      <c r="C907" s="2" t="s">
        <v>7573</v>
      </c>
      <c r="D907" s="2" t="str">
        <f t="shared" si="49"/>
        <v>Malaysia</v>
      </c>
      <c r="E907" s="3"/>
      <c r="F907" s="3"/>
      <c r="G907" s="3"/>
      <c r="H907" s="3"/>
      <c r="I907" s="2" t="str">
        <f t="shared" si="47"/>
        <v>DJI</v>
      </c>
    </row>
    <row r="908" spans="1:9" ht="12.75" customHeight="1">
      <c r="A908" s="2" t="s">
        <v>6963</v>
      </c>
      <c r="B908" s="121" t="str">
        <f t="shared" si="48"/>
        <v>Asia/Pacific Emerging Ex-South Korea &amp; Taiwan</v>
      </c>
      <c r="C908" s="2" t="s">
        <v>5970</v>
      </c>
      <c r="D908" s="2" t="str">
        <f t="shared" si="49"/>
        <v>Philippines</v>
      </c>
      <c r="E908" s="3"/>
      <c r="F908" s="3"/>
      <c r="G908" s="3"/>
      <c r="H908" s="3"/>
      <c r="I908" s="2" t="str">
        <f t="shared" si="47"/>
        <v>DJI</v>
      </c>
    </row>
    <row r="909" spans="1:9" ht="12.75" customHeight="1">
      <c r="A909" s="2" t="s">
        <v>6963</v>
      </c>
      <c r="B909" s="121" t="str">
        <f t="shared" si="48"/>
        <v>Asia/Pacific Emerging Ex-South Korea &amp; Taiwan</v>
      </c>
      <c r="C909" s="2" t="s">
        <v>7601</v>
      </c>
      <c r="D909" s="2" t="str">
        <f t="shared" si="49"/>
        <v>Pakistan</v>
      </c>
      <c r="E909" s="3">
        <v>42993</v>
      </c>
      <c r="F909" s="3">
        <v>42996</v>
      </c>
      <c r="G909" s="3">
        <v>45184</v>
      </c>
      <c r="H909" s="3">
        <v>45187</v>
      </c>
      <c r="I909" s="2" t="str">
        <f t="shared" si="47"/>
        <v>DJI</v>
      </c>
    </row>
    <row r="910" spans="1:9" ht="12.75" customHeight="1">
      <c r="A910" s="2" t="s">
        <v>6963</v>
      </c>
      <c r="B910" s="121" t="str">
        <f t="shared" si="48"/>
        <v>Asia/Pacific Emerging Ex-South Korea &amp; Taiwan</v>
      </c>
      <c r="C910" s="2" t="s">
        <v>6029</v>
      </c>
      <c r="D910" s="2" t="str">
        <f t="shared" si="49"/>
        <v>Thailand</v>
      </c>
      <c r="E910" s="3"/>
      <c r="F910" s="3"/>
      <c r="G910" s="3"/>
      <c r="H910" s="3"/>
      <c r="I910" s="2" t="str">
        <f t="shared" ref="I910:I941" si="50">IF(ISBLANK(VLOOKUP(A910,CountryRegion,4,FALSE)),"",VLOOKUP(A910,CountryRegion,4,FALSE))</f>
        <v>DJI</v>
      </c>
    </row>
    <row r="911" spans="1:9" ht="12.75" customHeight="1">
      <c r="A911" s="2" t="s">
        <v>6970</v>
      </c>
      <c r="B911" s="121" t="str">
        <f t="shared" si="48"/>
        <v>Asia/Pacific Ex-India</v>
      </c>
      <c r="C911" s="2" t="s">
        <v>7589</v>
      </c>
      <c r="D911" s="2" t="str">
        <f t="shared" si="49"/>
        <v>Australia</v>
      </c>
      <c r="E911" s="3"/>
      <c r="F911" s="3"/>
      <c r="G911" s="3"/>
      <c r="H911" s="3"/>
      <c r="I911" s="2" t="str">
        <f t="shared" si="50"/>
        <v>DJI</v>
      </c>
    </row>
    <row r="912" spans="1:9" ht="12.75" customHeight="1">
      <c r="A912" s="2" t="s">
        <v>6970</v>
      </c>
      <c r="B912" s="121" t="str">
        <f t="shared" si="48"/>
        <v>Asia/Pacific Ex-India</v>
      </c>
      <c r="C912" s="2" t="s">
        <v>7621</v>
      </c>
      <c r="D912" s="2" t="str">
        <f t="shared" si="49"/>
        <v>Bangladesh</v>
      </c>
      <c r="E912" s="3"/>
      <c r="F912" s="3"/>
      <c r="G912" s="3"/>
      <c r="H912" s="3"/>
      <c r="I912" s="2" t="str">
        <f t="shared" si="50"/>
        <v>DJI</v>
      </c>
    </row>
    <row r="913" spans="1:9" ht="12.75" customHeight="1">
      <c r="A913" s="2" t="s">
        <v>6970</v>
      </c>
      <c r="B913" s="121" t="str">
        <f t="shared" si="48"/>
        <v>Asia/Pacific Ex-India</v>
      </c>
      <c r="C913" s="2" t="s">
        <v>7588</v>
      </c>
      <c r="D913" s="2" t="str">
        <f t="shared" si="49"/>
        <v>China</v>
      </c>
      <c r="E913" s="3"/>
      <c r="F913" s="3"/>
      <c r="G913" s="3"/>
      <c r="H913" s="3"/>
      <c r="I913" s="2" t="str">
        <f t="shared" si="50"/>
        <v>DJI</v>
      </c>
    </row>
    <row r="914" spans="1:9" ht="12.75" customHeight="1">
      <c r="A914" s="2" t="s">
        <v>6970</v>
      </c>
      <c r="B914" s="121" t="str">
        <f t="shared" si="48"/>
        <v>Asia/Pacific Ex-India</v>
      </c>
      <c r="C914" s="2" t="s">
        <v>7571</v>
      </c>
      <c r="D914" s="2" t="str">
        <f t="shared" si="49"/>
        <v>Hong Kong</v>
      </c>
      <c r="E914" s="3"/>
      <c r="F914" s="3"/>
      <c r="G914" s="3"/>
      <c r="H914" s="3"/>
      <c r="I914" s="2" t="str">
        <f t="shared" si="50"/>
        <v>DJI</v>
      </c>
    </row>
    <row r="915" spans="1:9" ht="12.75" customHeight="1">
      <c r="A915" s="2" t="s">
        <v>6970</v>
      </c>
      <c r="B915" s="121" t="str">
        <f t="shared" si="48"/>
        <v>Asia/Pacific Ex-India</v>
      </c>
      <c r="C915" s="2" t="s">
        <v>6098</v>
      </c>
      <c r="D915" s="2" t="str">
        <f t="shared" si="49"/>
        <v>Indonesia</v>
      </c>
      <c r="E915" s="3"/>
      <c r="F915" s="3"/>
      <c r="G915" s="3"/>
      <c r="H915" s="3"/>
      <c r="I915" s="2" t="str">
        <f t="shared" si="50"/>
        <v>DJI</v>
      </c>
    </row>
    <row r="916" spans="1:9" ht="12.75" customHeight="1">
      <c r="A916" s="2" t="s">
        <v>6970</v>
      </c>
      <c r="B916" s="121" t="str">
        <f t="shared" si="48"/>
        <v>Asia/Pacific Ex-India</v>
      </c>
      <c r="C916" s="2" t="s">
        <v>7572</v>
      </c>
      <c r="D916" s="2" t="str">
        <f t="shared" si="49"/>
        <v>Japan</v>
      </c>
      <c r="E916" s="3"/>
      <c r="F916" s="3"/>
      <c r="G916" s="3"/>
      <c r="H916" s="3"/>
      <c r="I916" s="2" t="str">
        <f t="shared" si="50"/>
        <v>DJI</v>
      </c>
    </row>
    <row r="917" spans="1:9" ht="12.75" customHeight="1">
      <c r="A917" s="2" t="s">
        <v>6970</v>
      </c>
      <c r="B917" s="121" t="str">
        <f t="shared" si="48"/>
        <v>Asia/Pacific Ex-India</v>
      </c>
      <c r="C917" s="2" t="s">
        <v>6013</v>
      </c>
      <c r="D917" s="2" t="str">
        <f t="shared" si="49"/>
        <v>Korea</v>
      </c>
      <c r="E917" s="3"/>
      <c r="F917" s="3"/>
      <c r="G917" s="3"/>
      <c r="H917" s="3"/>
      <c r="I917" s="2" t="str">
        <f t="shared" si="50"/>
        <v>DJI</v>
      </c>
    </row>
    <row r="918" spans="1:9" ht="12.75" customHeight="1">
      <c r="A918" s="2" t="s">
        <v>6970</v>
      </c>
      <c r="B918" s="121" t="str">
        <f t="shared" si="48"/>
        <v>Asia/Pacific Ex-India</v>
      </c>
      <c r="C918" s="2" t="s">
        <v>7620</v>
      </c>
      <c r="D918" s="2" t="str">
        <f t="shared" si="49"/>
        <v>Kazakhstan</v>
      </c>
      <c r="E918" s="3"/>
      <c r="F918" s="3"/>
      <c r="G918" s="3"/>
      <c r="H918" s="3"/>
      <c r="I918" s="2" t="str">
        <f t="shared" si="50"/>
        <v>DJI</v>
      </c>
    </row>
    <row r="919" spans="1:9" ht="12.75" customHeight="1">
      <c r="A919" s="2" t="s">
        <v>6970</v>
      </c>
      <c r="B919" s="121" t="str">
        <f t="shared" si="48"/>
        <v>Asia/Pacific Ex-India</v>
      </c>
      <c r="C919" s="2" t="s">
        <v>7622</v>
      </c>
      <c r="D919" s="2" t="str">
        <f t="shared" si="49"/>
        <v>Sri Lanka</v>
      </c>
      <c r="E919" s="3"/>
      <c r="F919" s="3"/>
      <c r="G919" s="3"/>
      <c r="H919" s="3"/>
      <c r="I919" s="2" t="str">
        <f t="shared" si="50"/>
        <v>DJI</v>
      </c>
    </row>
    <row r="920" spans="1:9" ht="12.75" customHeight="1">
      <c r="A920" s="2" t="s">
        <v>6970</v>
      </c>
      <c r="B920" s="121" t="str">
        <f t="shared" si="48"/>
        <v>Asia/Pacific Ex-India</v>
      </c>
      <c r="C920" s="2" t="s">
        <v>7573</v>
      </c>
      <c r="D920" s="2" t="str">
        <f t="shared" si="49"/>
        <v>Malaysia</v>
      </c>
      <c r="E920" s="3"/>
      <c r="F920" s="3"/>
      <c r="G920" s="3"/>
      <c r="H920" s="3"/>
      <c r="I920" s="2" t="str">
        <f t="shared" si="50"/>
        <v>DJI</v>
      </c>
    </row>
    <row r="921" spans="1:9" ht="12.75" customHeight="1">
      <c r="A921" s="2" t="s">
        <v>6970</v>
      </c>
      <c r="B921" s="121" t="str">
        <f t="shared" si="48"/>
        <v>Asia/Pacific Ex-India</v>
      </c>
      <c r="C921" s="2" t="s">
        <v>5883</v>
      </c>
      <c r="D921" s="2" t="str">
        <f t="shared" si="49"/>
        <v>New Zealand</v>
      </c>
      <c r="E921" s="3"/>
      <c r="F921" s="3"/>
      <c r="G921" s="3"/>
      <c r="H921" s="3"/>
      <c r="I921" s="2" t="str">
        <f t="shared" si="50"/>
        <v>DJI</v>
      </c>
    </row>
    <row r="922" spans="1:9" ht="12.75" customHeight="1">
      <c r="A922" s="2" t="s">
        <v>6970</v>
      </c>
      <c r="B922" s="121" t="str">
        <f t="shared" si="48"/>
        <v>Asia/Pacific Ex-India</v>
      </c>
      <c r="C922" s="2" t="s">
        <v>5970</v>
      </c>
      <c r="D922" s="2" t="str">
        <f t="shared" si="49"/>
        <v>Philippines</v>
      </c>
      <c r="E922" s="3"/>
      <c r="F922" s="3"/>
      <c r="G922" s="3"/>
      <c r="H922" s="3"/>
      <c r="I922" s="2" t="str">
        <f t="shared" si="50"/>
        <v>DJI</v>
      </c>
    </row>
    <row r="923" spans="1:9" ht="12.75" customHeight="1">
      <c r="A923" s="2" t="s">
        <v>6970</v>
      </c>
      <c r="B923" s="121" t="str">
        <f t="shared" si="48"/>
        <v>Asia/Pacific Ex-India</v>
      </c>
      <c r="C923" s="2" t="s">
        <v>7601</v>
      </c>
      <c r="D923" s="2" t="str">
        <f t="shared" si="49"/>
        <v>Pakistan</v>
      </c>
      <c r="E923" s="3"/>
      <c r="F923" s="3"/>
      <c r="G923" s="3"/>
      <c r="H923" s="3"/>
      <c r="I923" s="2" t="str">
        <f t="shared" si="50"/>
        <v>DJI</v>
      </c>
    </row>
    <row r="924" spans="1:9" ht="12.75" customHeight="1">
      <c r="A924" s="2" t="s">
        <v>6970</v>
      </c>
      <c r="B924" s="121" t="str">
        <f t="shared" si="48"/>
        <v>Asia/Pacific Ex-India</v>
      </c>
      <c r="C924" s="2" t="s">
        <v>7574</v>
      </c>
      <c r="D924" s="2" t="str">
        <f t="shared" si="49"/>
        <v>Singapore</v>
      </c>
      <c r="E924" s="3"/>
      <c r="F924" s="3"/>
      <c r="G924" s="3"/>
      <c r="H924" s="3"/>
      <c r="I924" s="2" t="str">
        <f t="shared" si="50"/>
        <v>DJI</v>
      </c>
    </row>
    <row r="925" spans="1:9" ht="12.75" customHeight="1">
      <c r="A925" s="2" t="s">
        <v>6970</v>
      </c>
      <c r="B925" s="121" t="str">
        <f t="shared" si="48"/>
        <v>Asia/Pacific Ex-India</v>
      </c>
      <c r="C925" s="2" t="s">
        <v>6029</v>
      </c>
      <c r="D925" s="2" t="str">
        <f t="shared" si="49"/>
        <v>Thailand</v>
      </c>
      <c r="E925" s="3"/>
      <c r="F925" s="3"/>
      <c r="G925" s="3"/>
      <c r="H925" s="3"/>
      <c r="I925" s="2" t="str">
        <f t="shared" si="50"/>
        <v>DJI</v>
      </c>
    </row>
    <row r="926" spans="1:9" ht="12.75" customHeight="1">
      <c r="A926" s="2" t="s">
        <v>6970</v>
      </c>
      <c r="B926" s="121" t="str">
        <f t="shared" si="48"/>
        <v>Asia/Pacific Ex-India</v>
      </c>
      <c r="C926" s="2" t="s">
        <v>5700</v>
      </c>
      <c r="D926" s="2" t="str">
        <f t="shared" si="49"/>
        <v>Taiwan</v>
      </c>
      <c r="E926" s="3"/>
      <c r="F926" s="3"/>
      <c r="G926" s="3"/>
      <c r="H926" s="3"/>
      <c r="I926" s="2" t="str">
        <f t="shared" si="50"/>
        <v>DJI</v>
      </c>
    </row>
    <row r="927" spans="1:9" ht="12.75" customHeight="1">
      <c r="A927" s="2" t="s">
        <v>6970</v>
      </c>
      <c r="B927" s="121" t="str">
        <f t="shared" si="48"/>
        <v>Asia/Pacific Ex-India</v>
      </c>
      <c r="C927" s="2" t="s">
        <v>7597</v>
      </c>
      <c r="D927" s="2" t="str">
        <f t="shared" si="49"/>
        <v>Vietnam</v>
      </c>
      <c r="E927" s="3"/>
      <c r="F927" s="3"/>
      <c r="G927" s="3"/>
      <c r="H927" s="3"/>
      <c r="I927" s="2" t="str">
        <f t="shared" si="50"/>
        <v>DJI</v>
      </c>
    </row>
    <row r="928" spans="1:9" ht="12.75" customHeight="1">
      <c r="A928" s="2" t="s">
        <v>6988</v>
      </c>
      <c r="B928" s="121" t="str">
        <f t="shared" si="48"/>
        <v>Asian Tigers</v>
      </c>
      <c r="C928" s="2" t="s">
        <v>7571</v>
      </c>
      <c r="D928" s="2" t="str">
        <f t="shared" si="49"/>
        <v>Hong Kong</v>
      </c>
      <c r="E928" s="3"/>
      <c r="F928" s="3"/>
      <c r="G928" s="3"/>
      <c r="H928" s="3"/>
      <c r="I928" s="2" t="str">
        <f t="shared" si="50"/>
        <v>DJI</v>
      </c>
    </row>
    <row r="929" spans="1:9" ht="12.75" customHeight="1">
      <c r="A929" s="2" t="s">
        <v>6988</v>
      </c>
      <c r="B929" s="121" t="str">
        <f t="shared" si="48"/>
        <v>Asian Tigers</v>
      </c>
      <c r="C929" s="2" t="s">
        <v>6013</v>
      </c>
      <c r="D929" s="2" t="str">
        <f t="shared" si="49"/>
        <v>Korea</v>
      </c>
      <c r="E929" s="3"/>
      <c r="F929" s="3"/>
      <c r="G929" s="3"/>
      <c r="H929" s="3"/>
      <c r="I929" s="2" t="str">
        <f t="shared" si="50"/>
        <v>DJI</v>
      </c>
    </row>
    <row r="930" spans="1:9" ht="12.75" customHeight="1">
      <c r="A930" s="2" t="s">
        <v>6988</v>
      </c>
      <c r="B930" s="121" t="str">
        <f t="shared" si="48"/>
        <v>Asian Tigers</v>
      </c>
      <c r="C930" s="2" t="s">
        <v>7574</v>
      </c>
      <c r="D930" s="2" t="str">
        <f t="shared" si="49"/>
        <v>Singapore</v>
      </c>
      <c r="E930" s="3"/>
      <c r="F930" s="3"/>
      <c r="G930" s="3"/>
      <c r="H930" s="3"/>
      <c r="I930" s="2" t="str">
        <f t="shared" si="50"/>
        <v>DJI</v>
      </c>
    </row>
    <row r="931" spans="1:9" ht="12.75" customHeight="1">
      <c r="A931" s="2" t="s">
        <v>6988</v>
      </c>
      <c r="B931" s="121" t="str">
        <f t="shared" si="48"/>
        <v>Asian Tigers</v>
      </c>
      <c r="C931" s="2" t="s">
        <v>5700</v>
      </c>
      <c r="D931" s="2" t="str">
        <f t="shared" si="49"/>
        <v>Taiwan</v>
      </c>
      <c r="E931" s="3"/>
      <c r="F931" s="3"/>
      <c r="G931" s="3"/>
      <c r="H931" s="3"/>
      <c r="I931" s="2" t="str">
        <f t="shared" si="50"/>
        <v>DJI</v>
      </c>
    </row>
    <row r="932" spans="1:9" ht="12.75" customHeight="1">
      <c r="A932" s="2" t="s">
        <v>7220</v>
      </c>
      <c r="B932" s="121" t="str">
        <f t="shared" si="48"/>
        <v>South Korea, India &amp; Taiwan - KIT</v>
      </c>
      <c r="C932" s="2" t="s">
        <v>5720</v>
      </c>
      <c r="D932" s="2" t="str">
        <f t="shared" si="49"/>
        <v>India</v>
      </c>
      <c r="E932" s="3"/>
      <c r="F932" s="3"/>
      <c r="G932" s="3"/>
      <c r="H932" s="3"/>
      <c r="I932" s="2" t="str">
        <f t="shared" si="50"/>
        <v>DJI</v>
      </c>
    </row>
    <row r="933" spans="1:9" ht="12.75" customHeight="1">
      <c r="A933" s="2" t="s">
        <v>7220</v>
      </c>
      <c r="B933" s="121" t="str">
        <f t="shared" si="48"/>
        <v>South Korea, India &amp; Taiwan - KIT</v>
      </c>
      <c r="C933" s="2" t="s">
        <v>6013</v>
      </c>
      <c r="D933" s="2" t="str">
        <f t="shared" si="49"/>
        <v>Korea</v>
      </c>
      <c r="E933" s="3"/>
      <c r="F933" s="3"/>
      <c r="G933" s="3"/>
      <c r="H933" s="3"/>
      <c r="I933" s="2" t="str">
        <f t="shared" si="50"/>
        <v>DJI</v>
      </c>
    </row>
    <row r="934" spans="1:9" ht="12.75" customHeight="1">
      <c r="A934" s="2" t="s">
        <v>7220</v>
      </c>
      <c r="B934" s="121" t="str">
        <f t="shared" si="48"/>
        <v>South Korea, India &amp; Taiwan - KIT</v>
      </c>
      <c r="C934" s="2" t="s">
        <v>5700</v>
      </c>
      <c r="D934" s="2" t="str">
        <f t="shared" si="49"/>
        <v>Taiwan</v>
      </c>
      <c r="E934" s="3"/>
      <c r="F934" s="3"/>
      <c r="G934" s="3"/>
      <c r="H934" s="3"/>
      <c r="I934" s="2" t="str">
        <f t="shared" si="50"/>
        <v>DJI</v>
      </c>
    </row>
    <row r="935" spans="1:9" ht="12.75" customHeight="1">
      <c r="A935" s="2" t="s">
        <v>6985</v>
      </c>
      <c r="B935" s="121" t="str">
        <f t="shared" si="48"/>
        <v>Asia/Pacific Ex-Japan, Sri Lanka, China &amp; India</v>
      </c>
      <c r="C935" s="2" t="s">
        <v>7589</v>
      </c>
      <c r="D935" s="2" t="str">
        <f t="shared" si="49"/>
        <v>Australia</v>
      </c>
      <c r="E935" s="3"/>
      <c r="F935" s="3"/>
      <c r="G935" s="3"/>
      <c r="H935" s="3"/>
      <c r="I935" s="2" t="str">
        <f t="shared" si="50"/>
        <v>DJI</v>
      </c>
    </row>
    <row r="936" spans="1:9" ht="12.75" customHeight="1">
      <c r="A936" s="2" t="s">
        <v>6985</v>
      </c>
      <c r="B936" s="121" t="str">
        <f t="shared" si="48"/>
        <v>Asia/Pacific Ex-Japan, Sri Lanka, China &amp; India</v>
      </c>
      <c r="C936" s="2" t="s">
        <v>7621</v>
      </c>
      <c r="D936" s="2" t="str">
        <f t="shared" si="49"/>
        <v>Bangladesh</v>
      </c>
      <c r="E936" s="3"/>
      <c r="F936" s="3"/>
      <c r="G936" s="3"/>
      <c r="H936" s="3"/>
      <c r="I936" s="2" t="str">
        <f t="shared" si="50"/>
        <v>DJI</v>
      </c>
    </row>
    <row r="937" spans="1:9" ht="12.75" customHeight="1">
      <c r="A937" s="2" t="s">
        <v>6985</v>
      </c>
      <c r="B937" s="121" t="str">
        <f t="shared" si="48"/>
        <v>Asia/Pacific Ex-Japan, Sri Lanka, China &amp; India</v>
      </c>
      <c r="C937" s="2" t="s">
        <v>7571</v>
      </c>
      <c r="D937" s="2" t="str">
        <f t="shared" si="49"/>
        <v>Hong Kong</v>
      </c>
      <c r="E937" s="3"/>
      <c r="F937" s="3"/>
      <c r="G937" s="3"/>
      <c r="H937" s="3"/>
      <c r="I937" s="2" t="str">
        <f t="shared" si="50"/>
        <v>DJI</v>
      </c>
    </row>
    <row r="938" spans="1:9" ht="12.75" customHeight="1">
      <c r="A938" s="2" t="s">
        <v>6985</v>
      </c>
      <c r="B938" s="121" t="str">
        <f t="shared" si="48"/>
        <v>Asia/Pacific Ex-Japan, Sri Lanka, China &amp; India</v>
      </c>
      <c r="C938" s="2" t="s">
        <v>6098</v>
      </c>
      <c r="D938" s="2" t="str">
        <f t="shared" si="49"/>
        <v>Indonesia</v>
      </c>
      <c r="E938" s="3"/>
      <c r="F938" s="3"/>
      <c r="G938" s="3"/>
      <c r="H938" s="3"/>
      <c r="I938" s="2" t="str">
        <f t="shared" si="50"/>
        <v>DJI</v>
      </c>
    </row>
    <row r="939" spans="1:9" ht="12.75" customHeight="1">
      <c r="A939" s="2" t="s">
        <v>6985</v>
      </c>
      <c r="B939" s="121" t="str">
        <f t="shared" si="48"/>
        <v>Asia/Pacific Ex-Japan, Sri Lanka, China &amp; India</v>
      </c>
      <c r="C939" s="2" t="s">
        <v>6013</v>
      </c>
      <c r="D939" s="2" t="str">
        <f t="shared" si="49"/>
        <v>Korea</v>
      </c>
      <c r="E939" s="3"/>
      <c r="F939" s="3"/>
      <c r="G939" s="3"/>
      <c r="H939" s="3"/>
      <c r="I939" s="2" t="str">
        <f t="shared" si="50"/>
        <v>DJI</v>
      </c>
    </row>
    <row r="940" spans="1:9" ht="12.75" customHeight="1">
      <c r="A940" s="2" t="s">
        <v>6985</v>
      </c>
      <c r="B940" s="121" t="str">
        <f t="shared" si="48"/>
        <v>Asia/Pacific Ex-Japan, Sri Lanka, China &amp; India</v>
      </c>
      <c r="C940" s="2" t="s">
        <v>7620</v>
      </c>
      <c r="D940" s="2" t="str">
        <f t="shared" si="49"/>
        <v>Kazakhstan</v>
      </c>
      <c r="E940" s="3"/>
      <c r="F940" s="3"/>
      <c r="G940" s="3"/>
      <c r="H940" s="3"/>
      <c r="I940" s="2" t="str">
        <f t="shared" si="50"/>
        <v>DJI</v>
      </c>
    </row>
    <row r="941" spans="1:9" ht="12.75" customHeight="1">
      <c r="A941" s="2" t="s">
        <v>6985</v>
      </c>
      <c r="B941" s="121" t="str">
        <f t="shared" si="48"/>
        <v>Asia/Pacific Ex-Japan, Sri Lanka, China &amp; India</v>
      </c>
      <c r="C941" s="2" t="s">
        <v>7573</v>
      </c>
      <c r="D941" s="2" t="str">
        <f t="shared" si="49"/>
        <v>Malaysia</v>
      </c>
      <c r="E941" s="3"/>
      <c r="F941" s="3"/>
      <c r="G941" s="3"/>
      <c r="H941" s="3"/>
      <c r="I941" s="2" t="str">
        <f t="shared" si="50"/>
        <v>DJI</v>
      </c>
    </row>
    <row r="942" spans="1:9" ht="12.75" customHeight="1">
      <c r="A942" s="2" t="s">
        <v>6985</v>
      </c>
      <c r="B942" s="121" t="str">
        <f t="shared" si="48"/>
        <v>Asia/Pacific Ex-Japan, Sri Lanka, China &amp; India</v>
      </c>
      <c r="C942" s="2" t="s">
        <v>5883</v>
      </c>
      <c r="D942" s="2" t="str">
        <f t="shared" si="49"/>
        <v>New Zealand</v>
      </c>
      <c r="E942" s="3"/>
      <c r="F942" s="3"/>
      <c r="G942" s="3"/>
      <c r="H942" s="3"/>
      <c r="I942" s="2" t="str">
        <f t="shared" ref="I942:I948" si="51">IF(ISBLANK(VLOOKUP(A942,CountryRegion,4,FALSE)),"",VLOOKUP(A942,CountryRegion,4,FALSE))</f>
        <v>DJI</v>
      </c>
    </row>
    <row r="943" spans="1:9" ht="12.75" customHeight="1">
      <c r="A943" s="2" t="s">
        <v>6985</v>
      </c>
      <c r="B943" s="121" t="str">
        <f t="shared" si="48"/>
        <v>Asia/Pacific Ex-Japan, Sri Lanka, China &amp; India</v>
      </c>
      <c r="C943" s="2" t="s">
        <v>5970</v>
      </c>
      <c r="D943" s="2" t="str">
        <f t="shared" si="49"/>
        <v>Philippines</v>
      </c>
      <c r="E943" s="3"/>
      <c r="F943" s="3"/>
      <c r="G943" s="3"/>
      <c r="H943" s="3"/>
      <c r="I943" s="2" t="str">
        <f t="shared" si="51"/>
        <v>DJI</v>
      </c>
    </row>
    <row r="944" spans="1:9" ht="12.75" customHeight="1">
      <c r="A944" s="2" t="s">
        <v>6985</v>
      </c>
      <c r="B944" s="121" t="str">
        <f t="shared" si="48"/>
        <v>Asia/Pacific Ex-Japan, Sri Lanka, China &amp; India</v>
      </c>
      <c r="C944" s="2" t="s">
        <v>7601</v>
      </c>
      <c r="D944" s="2" t="str">
        <f t="shared" si="49"/>
        <v>Pakistan</v>
      </c>
      <c r="E944" s="3"/>
      <c r="F944" s="3"/>
      <c r="G944" s="3"/>
      <c r="H944" s="3"/>
      <c r="I944" s="2" t="str">
        <f t="shared" si="51"/>
        <v>DJI</v>
      </c>
    </row>
    <row r="945" spans="1:9" ht="12.75" customHeight="1">
      <c r="A945" s="2" t="s">
        <v>6985</v>
      </c>
      <c r="B945" s="121" t="str">
        <f t="shared" si="48"/>
        <v>Asia/Pacific Ex-Japan, Sri Lanka, China &amp; India</v>
      </c>
      <c r="C945" s="2" t="s">
        <v>7574</v>
      </c>
      <c r="D945" s="2" t="str">
        <f t="shared" si="49"/>
        <v>Singapore</v>
      </c>
      <c r="E945" s="3"/>
      <c r="F945" s="3"/>
      <c r="G945" s="3"/>
      <c r="H945" s="3"/>
      <c r="I945" s="2" t="str">
        <f t="shared" si="51"/>
        <v>DJI</v>
      </c>
    </row>
    <row r="946" spans="1:9" ht="12.75" customHeight="1">
      <c r="A946" s="2" t="s">
        <v>6985</v>
      </c>
      <c r="B946" s="121" t="str">
        <f t="shared" si="48"/>
        <v>Asia/Pacific Ex-Japan, Sri Lanka, China &amp; India</v>
      </c>
      <c r="C946" s="2" t="s">
        <v>6029</v>
      </c>
      <c r="D946" s="2" t="str">
        <f t="shared" si="49"/>
        <v>Thailand</v>
      </c>
      <c r="E946" s="3"/>
      <c r="F946" s="3"/>
      <c r="G946" s="3"/>
      <c r="H946" s="3"/>
      <c r="I946" s="2" t="str">
        <f t="shared" si="51"/>
        <v>DJI</v>
      </c>
    </row>
    <row r="947" spans="1:9" ht="12.75" customHeight="1">
      <c r="A947" s="2" t="s">
        <v>6985</v>
      </c>
      <c r="B947" s="121" t="str">
        <f t="shared" si="48"/>
        <v>Asia/Pacific Ex-Japan, Sri Lanka, China &amp; India</v>
      </c>
      <c r="C947" s="2" t="s">
        <v>5700</v>
      </c>
      <c r="D947" s="2" t="str">
        <f t="shared" si="49"/>
        <v>Taiwan</v>
      </c>
      <c r="E947" s="3"/>
      <c r="F947" s="3"/>
      <c r="G947" s="3"/>
      <c r="H947" s="3"/>
      <c r="I947" s="2" t="str">
        <f t="shared" si="51"/>
        <v>DJI</v>
      </c>
    </row>
    <row r="948" spans="1:9" ht="12.75" customHeight="1">
      <c r="A948" s="2" t="s">
        <v>6985</v>
      </c>
      <c r="B948" s="121" t="str">
        <f t="shared" si="48"/>
        <v>Asia/Pacific Ex-Japan, Sri Lanka, China &amp; India</v>
      </c>
      <c r="C948" s="2" t="s">
        <v>7597</v>
      </c>
      <c r="D948" s="2" t="str">
        <f t="shared" si="49"/>
        <v>Vietnam</v>
      </c>
      <c r="E948" s="3"/>
      <c r="F948" s="3"/>
      <c r="G948" s="3"/>
      <c r="H948" s="3"/>
      <c r="I948" s="2" t="str">
        <f t="shared" si="51"/>
        <v>DJI</v>
      </c>
    </row>
    <row r="949" spans="1:9" ht="12.75" customHeight="1">
      <c r="A949" s="2" t="s">
        <v>6960</v>
      </c>
      <c r="B949" s="121" t="str">
        <f t="shared" si="48"/>
        <v>Asia/Pacific Emerging</v>
      </c>
      <c r="C949" s="2" t="s">
        <v>7588</v>
      </c>
      <c r="D949" s="2" t="str">
        <f t="shared" si="49"/>
        <v>China</v>
      </c>
      <c r="E949" s="2"/>
      <c r="F949" s="93">
        <v>1</v>
      </c>
      <c r="G949" s="93"/>
      <c r="H949" s="93"/>
      <c r="I949" s="2" t="s">
        <v>2617</v>
      </c>
    </row>
    <row r="950" spans="1:9" ht="12.75" customHeight="1">
      <c r="A950" s="2" t="s">
        <v>6960</v>
      </c>
      <c r="B950" s="121" t="str">
        <f t="shared" si="48"/>
        <v>Asia/Pacific Emerging</v>
      </c>
      <c r="C950" s="2" t="s">
        <v>6098</v>
      </c>
      <c r="D950" s="2" t="str">
        <f t="shared" si="49"/>
        <v>Indonesia</v>
      </c>
      <c r="E950" s="2"/>
      <c r="F950" s="93">
        <v>1</v>
      </c>
      <c r="G950" s="93"/>
      <c r="H950" s="93"/>
      <c r="I950" s="2" t="s">
        <v>2617</v>
      </c>
    </row>
    <row r="951" spans="1:9" ht="12.75" customHeight="1">
      <c r="A951" s="2" t="s">
        <v>6960</v>
      </c>
      <c r="B951" s="121" t="str">
        <f t="shared" si="48"/>
        <v>Asia/Pacific Emerging</v>
      </c>
      <c r="C951" s="2" t="s">
        <v>5720</v>
      </c>
      <c r="D951" s="2" t="str">
        <f t="shared" si="49"/>
        <v>India</v>
      </c>
      <c r="E951" s="2"/>
      <c r="F951" s="93">
        <v>1</v>
      </c>
      <c r="G951" s="93"/>
      <c r="H951" s="93"/>
      <c r="I951" s="2" t="s">
        <v>2617</v>
      </c>
    </row>
    <row r="952" spans="1:9" ht="12.75" customHeight="1">
      <c r="A952" s="2" t="s">
        <v>6960</v>
      </c>
      <c r="B952" s="121" t="str">
        <f t="shared" si="48"/>
        <v>Asia/Pacific Emerging</v>
      </c>
      <c r="C952" s="2" t="s">
        <v>6013</v>
      </c>
      <c r="D952" s="2" t="str">
        <f t="shared" si="49"/>
        <v>Korea</v>
      </c>
      <c r="E952" s="2"/>
      <c r="F952" s="93">
        <v>1</v>
      </c>
      <c r="G952" s="93"/>
      <c r="H952" s="93"/>
      <c r="I952" s="2" t="s">
        <v>2617</v>
      </c>
    </row>
    <row r="953" spans="1:9" ht="12.75" customHeight="1">
      <c r="A953" s="2" t="s">
        <v>6960</v>
      </c>
      <c r="B953" s="121" t="str">
        <f t="shared" si="48"/>
        <v>Asia/Pacific Emerging</v>
      </c>
      <c r="C953" s="2" t="s">
        <v>7573</v>
      </c>
      <c r="D953" s="2" t="str">
        <f t="shared" si="49"/>
        <v>Malaysia</v>
      </c>
      <c r="E953" s="2"/>
      <c r="F953" s="93">
        <v>1</v>
      </c>
      <c r="G953" s="93"/>
      <c r="H953" s="93"/>
      <c r="I953" s="2" t="s">
        <v>2617</v>
      </c>
    </row>
    <row r="954" spans="1:9" ht="12.75" customHeight="1">
      <c r="A954" s="2" t="s">
        <v>6960</v>
      </c>
      <c r="B954" s="121" t="str">
        <f t="shared" si="48"/>
        <v>Asia/Pacific Emerging</v>
      </c>
      <c r="C954" s="2" t="s">
        <v>5970</v>
      </c>
      <c r="D954" s="2" t="str">
        <f t="shared" si="49"/>
        <v>Philippines</v>
      </c>
      <c r="E954" s="2"/>
      <c r="F954" s="93">
        <v>1</v>
      </c>
      <c r="G954" s="93"/>
      <c r="H954" s="93"/>
      <c r="I954" s="2" t="s">
        <v>2617</v>
      </c>
    </row>
    <row r="955" spans="1:9" ht="12.75" customHeight="1">
      <c r="A955" s="2" t="s">
        <v>6960</v>
      </c>
      <c r="B955" s="121" t="str">
        <f t="shared" si="48"/>
        <v>Asia/Pacific Emerging</v>
      </c>
      <c r="C955" s="2" t="s">
        <v>6029</v>
      </c>
      <c r="D955" s="2" t="str">
        <f t="shared" si="49"/>
        <v>Thailand</v>
      </c>
      <c r="E955" s="2"/>
      <c r="F955" s="93">
        <v>1</v>
      </c>
      <c r="G955" s="93"/>
      <c r="H955" s="93"/>
      <c r="I955" s="2" t="s">
        <v>2617</v>
      </c>
    </row>
    <row r="956" spans="1:9" ht="12.75" customHeight="1">
      <c r="A956" s="2" t="s">
        <v>6960</v>
      </c>
      <c r="B956" s="121" t="str">
        <f t="shared" si="48"/>
        <v>Asia/Pacific Emerging</v>
      </c>
      <c r="C956" s="2" t="s">
        <v>5700</v>
      </c>
      <c r="D956" s="2" t="str">
        <f t="shared" si="49"/>
        <v>Taiwan</v>
      </c>
      <c r="E956" s="2"/>
      <c r="F956" s="93">
        <v>1</v>
      </c>
      <c r="G956" s="93"/>
      <c r="H956" s="93"/>
      <c r="I956" s="2" t="s">
        <v>2617</v>
      </c>
    </row>
    <row r="957" spans="1:9" ht="12.75" customHeight="1">
      <c r="A957" s="2" t="s">
        <v>6966</v>
      </c>
      <c r="B957" s="121" t="str">
        <f t="shared" si="48"/>
        <v>Asia/Pacific Ex-Frontier</v>
      </c>
      <c r="C957" s="2" t="s">
        <v>7589</v>
      </c>
      <c r="D957" s="2" t="str">
        <f t="shared" si="49"/>
        <v>Australia</v>
      </c>
      <c r="E957" s="3"/>
      <c r="F957" s="3"/>
      <c r="G957" s="3"/>
      <c r="H957" s="3"/>
      <c r="I957" s="2" t="str">
        <f t="shared" ref="I957:I983" si="52">IF(ISBLANK(VLOOKUP(A957,CountryRegion,4,FALSE)),"",VLOOKUP(A957,CountryRegion,4,FALSE))</f>
        <v>DJI</v>
      </c>
    </row>
    <row r="958" spans="1:9" ht="12.75" customHeight="1">
      <c r="A958" s="2" t="s">
        <v>6966</v>
      </c>
      <c r="B958" s="121" t="str">
        <f t="shared" si="48"/>
        <v>Asia/Pacific Ex-Frontier</v>
      </c>
      <c r="C958" s="2" t="s">
        <v>7588</v>
      </c>
      <c r="D958" s="2" t="str">
        <f t="shared" si="49"/>
        <v>China</v>
      </c>
      <c r="E958" s="3"/>
      <c r="F958" s="3"/>
      <c r="G958" s="3"/>
      <c r="H958" s="3"/>
      <c r="I958" s="2" t="str">
        <f t="shared" si="52"/>
        <v>DJI</v>
      </c>
    </row>
    <row r="959" spans="1:9" ht="12.75" customHeight="1">
      <c r="A959" s="2" t="s">
        <v>6966</v>
      </c>
      <c r="B959" s="121" t="str">
        <f t="shared" si="48"/>
        <v>Asia/Pacific Ex-Frontier</v>
      </c>
      <c r="C959" s="2" t="s">
        <v>7571</v>
      </c>
      <c r="D959" s="2" t="str">
        <f t="shared" si="49"/>
        <v>Hong Kong</v>
      </c>
      <c r="E959" s="3"/>
      <c r="F959" s="3"/>
      <c r="G959" s="3"/>
      <c r="H959" s="3"/>
      <c r="I959" s="2" t="str">
        <f t="shared" si="52"/>
        <v>DJI</v>
      </c>
    </row>
    <row r="960" spans="1:9" ht="12.75" customHeight="1">
      <c r="A960" s="2" t="s">
        <v>6966</v>
      </c>
      <c r="B960" s="121" t="str">
        <f t="shared" si="48"/>
        <v>Asia/Pacific Ex-Frontier</v>
      </c>
      <c r="C960" s="2" t="s">
        <v>6098</v>
      </c>
      <c r="D960" s="2" t="str">
        <f t="shared" si="49"/>
        <v>Indonesia</v>
      </c>
      <c r="E960" s="3"/>
      <c r="F960" s="3"/>
      <c r="G960" s="3"/>
      <c r="H960" s="3"/>
      <c r="I960" s="2" t="str">
        <f t="shared" si="52"/>
        <v>DJI</v>
      </c>
    </row>
    <row r="961" spans="1:9" ht="12.75" customHeight="1">
      <c r="A961" s="2" t="s">
        <v>6966</v>
      </c>
      <c r="B961" s="121" t="str">
        <f t="shared" si="48"/>
        <v>Asia/Pacific Ex-Frontier</v>
      </c>
      <c r="C961" s="2" t="s">
        <v>5720</v>
      </c>
      <c r="D961" s="2" t="str">
        <f t="shared" si="49"/>
        <v>India</v>
      </c>
      <c r="E961" s="3"/>
      <c r="F961" s="3"/>
      <c r="G961" s="3"/>
      <c r="H961" s="3"/>
      <c r="I961" s="2" t="str">
        <f t="shared" si="52"/>
        <v>DJI</v>
      </c>
    </row>
    <row r="962" spans="1:9" ht="12.75" customHeight="1">
      <c r="A962" s="2" t="s">
        <v>6966</v>
      </c>
      <c r="B962" s="121" t="str">
        <f t="shared" si="48"/>
        <v>Asia/Pacific Ex-Frontier</v>
      </c>
      <c r="C962" s="2" t="s">
        <v>7572</v>
      </c>
      <c r="D962" s="2" t="str">
        <f t="shared" si="49"/>
        <v>Japan</v>
      </c>
      <c r="E962" s="3"/>
      <c r="F962" s="3"/>
      <c r="G962" s="3"/>
      <c r="H962" s="3"/>
      <c r="I962" s="2" t="str">
        <f t="shared" si="52"/>
        <v>DJI</v>
      </c>
    </row>
    <row r="963" spans="1:9" ht="12.75" customHeight="1">
      <c r="A963" s="2" t="s">
        <v>6966</v>
      </c>
      <c r="B963" s="121" t="str">
        <f t="shared" si="48"/>
        <v>Asia/Pacific Ex-Frontier</v>
      </c>
      <c r="C963" s="2" t="s">
        <v>6013</v>
      </c>
      <c r="D963" s="2" t="str">
        <f t="shared" si="49"/>
        <v>Korea</v>
      </c>
      <c r="E963" s="3"/>
      <c r="F963" s="3"/>
      <c r="G963" s="3"/>
      <c r="H963" s="3"/>
      <c r="I963" s="2" t="str">
        <f t="shared" si="52"/>
        <v>DJI</v>
      </c>
    </row>
    <row r="964" spans="1:9" ht="12.75" customHeight="1">
      <c r="A964" s="2" t="s">
        <v>6966</v>
      </c>
      <c r="B964" s="121" t="str">
        <f t="shared" si="48"/>
        <v>Asia/Pacific Ex-Frontier</v>
      </c>
      <c r="C964" s="2" t="s">
        <v>7573</v>
      </c>
      <c r="D964" s="2" t="str">
        <f t="shared" si="49"/>
        <v>Malaysia</v>
      </c>
      <c r="E964" s="3"/>
      <c r="F964" s="3"/>
      <c r="G964" s="3"/>
      <c r="H964" s="3"/>
      <c r="I964" s="2" t="str">
        <f t="shared" si="52"/>
        <v>DJI</v>
      </c>
    </row>
    <row r="965" spans="1:9" ht="12.75" customHeight="1">
      <c r="A965" s="2" t="s">
        <v>6966</v>
      </c>
      <c r="B965" s="121" t="str">
        <f t="shared" si="48"/>
        <v>Asia/Pacific Ex-Frontier</v>
      </c>
      <c r="C965" s="2" t="s">
        <v>5883</v>
      </c>
      <c r="D965" s="2" t="str">
        <f t="shared" si="49"/>
        <v>New Zealand</v>
      </c>
      <c r="E965" s="3"/>
      <c r="F965" s="3"/>
      <c r="G965" s="3"/>
      <c r="H965" s="3"/>
      <c r="I965" s="2" t="str">
        <f t="shared" si="52"/>
        <v>DJI</v>
      </c>
    </row>
    <row r="966" spans="1:9" ht="12.75" customHeight="1">
      <c r="A966" s="2" t="s">
        <v>6966</v>
      </c>
      <c r="B966" s="121" t="str">
        <f t="shared" ref="B966:B1029" si="53">VLOOKUP(A966,CountryRegion,2,FALSE)</f>
        <v>Asia/Pacific Ex-Frontier</v>
      </c>
      <c r="C966" s="2" t="s">
        <v>5970</v>
      </c>
      <c r="D966" s="2" t="str">
        <f t="shared" ref="D966:D1029" si="54">VLOOKUP(C966&amp;"-",CountryRegion,2,FALSE)</f>
        <v>Philippines</v>
      </c>
      <c r="E966" s="3"/>
      <c r="F966" s="3"/>
      <c r="G966" s="3"/>
      <c r="H966" s="3"/>
      <c r="I966" s="2" t="str">
        <f t="shared" si="52"/>
        <v>DJI</v>
      </c>
    </row>
    <row r="967" spans="1:9" ht="12.75" customHeight="1">
      <c r="A967" s="2" t="s">
        <v>6966</v>
      </c>
      <c r="B967" s="121" t="str">
        <f t="shared" si="53"/>
        <v>Asia/Pacific Ex-Frontier</v>
      </c>
      <c r="C967" s="2" t="s">
        <v>7601</v>
      </c>
      <c r="D967" s="2" t="str">
        <f t="shared" si="54"/>
        <v>Pakistan</v>
      </c>
      <c r="E967" s="3">
        <v>42993</v>
      </c>
      <c r="F967" s="3">
        <v>42996</v>
      </c>
      <c r="G967" s="3">
        <v>45184</v>
      </c>
      <c r="H967" s="3">
        <v>45187</v>
      </c>
      <c r="I967" s="2" t="str">
        <f t="shared" si="52"/>
        <v>DJI</v>
      </c>
    </row>
    <row r="968" spans="1:9" ht="12.75" customHeight="1">
      <c r="A968" s="2" t="s">
        <v>6966</v>
      </c>
      <c r="B968" s="121" t="str">
        <f t="shared" si="53"/>
        <v>Asia/Pacific Ex-Frontier</v>
      </c>
      <c r="C968" s="2" t="s">
        <v>7574</v>
      </c>
      <c r="D968" s="2" t="str">
        <f t="shared" si="54"/>
        <v>Singapore</v>
      </c>
      <c r="E968" s="3"/>
      <c r="F968" s="3"/>
      <c r="G968" s="3"/>
      <c r="H968" s="3"/>
      <c r="I968" s="2" t="str">
        <f t="shared" si="52"/>
        <v>DJI</v>
      </c>
    </row>
    <row r="969" spans="1:9" ht="12.75" customHeight="1">
      <c r="A969" s="2" t="s">
        <v>6966</v>
      </c>
      <c r="B969" s="121" t="str">
        <f t="shared" si="53"/>
        <v>Asia/Pacific Ex-Frontier</v>
      </c>
      <c r="C969" s="2" t="s">
        <v>6029</v>
      </c>
      <c r="D969" s="2" t="str">
        <f t="shared" si="54"/>
        <v>Thailand</v>
      </c>
      <c r="E969" s="3"/>
      <c r="F969" s="3"/>
      <c r="G969" s="3"/>
      <c r="H969" s="3"/>
      <c r="I969" s="2" t="str">
        <f t="shared" si="52"/>
        <v>DJI</v>
      </c>
    </row>
    <row r="970" spans="1:9" ht="12.75" customHeight="1">
      <c r="A970" s="2" t="s">
        <v>6966</v>
      </c>
      <c r="B970" s="121" t="str">
        <f t="shared" si="53"/>
        <v>Asia/Pacific Ex-Frontier</v>
      </c>
      <c r="C970" s="2" t="s">
        <v>5700</v>
      </c>
      <c r="D970" s="2" t="str">
        <f t="shared" si="54"/>
        <v>Taiwan</v>
      </c>
      <c r="E970" s="3"/>
      <c r="F970" s="3"/>
      <c r="G970" s="3"/>
      <c r="H970" s="3"/>
      <c r="I970" s="2" t="str">
        <f t="shared" si="52"/>
        <v>DJI</v>
      </c>
    </row>
    <row r="971" spans="1:9" ht="12.75" customHeight="1">
      <c r="A971" s="2" t="s">
        <v>6976</v>
      </c>
      <c r="B971" s="121" t="str">
        <f t="shared" si="53"/>
        <v>Asia/Pacific Ex-Japan &amp; Frontier</v>
      </c>
      <c r="C971" s="2" t="s">
        <v>7589</v>
      </c>
      <c r="D971" s="2" t="str">
        <f t="shared" si="54"/>
        <v>Australia</v>
      </c>
      <c r="E971" s="3"/>
      <c r="F971" s="3"/>
      <c r="G971" s="3"/>
      <c r="H971" s="3"/>
      <c r="I971" s="2" t="str">
        <f t="shared" si="52"/>
        <v>DJI</v>
      </c>
    </row>
    <row r="972" spans="1:9" ht="12.75" customHeight="1">
      <c r="A972" s="2" t="s">
        <v>6976</v>
      </c>
      <c r="B972" s="121" t="str">
        <f t="shared" si="53"/>
        <v>Asia/Pacific Ex-Japan &amp; Frontier</v>
      </c>
      <c r="C972" s="2" t="s">
        <v>7588</v>
      </c>
      <c r="D972" s="2" t="str">
        <f t="shared" si="54"/>
        <v>China</v>
      </c>
      <c r="E972" s="3"/>
      <c r="F972" s="3"/>
      <c r="G972" s="3"/>
      <c r="H972" s="3"/>
      <c r="I972" s="2" t="str">
        <f t="shared" si="52"/>
        <v>DJI</v>
      </c>
    </row>
    <row r="973" spans="1:9" ht="12.75" customHeight="1">
      <c r="A973" s="2" t="s">
        <v>6976</v>
      </c>
      <c r="B973" s="121" t="str">
        <f t="shared" si="53"/>
        <v>Asia/Pacific Ex-Japan &amp; Frontier</v>
      </c>
      <c r="C973" s="2" t="s">
        <v>7571</v>
      </c>
      <c r="D973" s="2" t="str">
        <f t="shared" si="54"/>
        <v>Hong Kong</v>
      </c>
      <c r="E973" s="3"/>
      <c r="F973" s="3"/>
      <c r="G973" s="3"/>
      <c r="H973" s="3"/>
      <c r="I973" s="2" t="str">
        <f t="shared" si="52"/>
        <v>DJI</v>
      </c>
    </row>
    <row r="974" spans="1:9" ht="12.75" customHeight="1">
      <c r="A974" s="2" t="s">
        <v>6976</v>
      </c>
      <c r="B974" s="121" t="str">
        <f t="shared" si="53"/>
        <v>Asia/Pacific Ex-Japan &amp; Frontier</v>
      </c>
      <c r="C974" s="2" t="s">
        <v>6098</v>
      </c>
      <c r="D974" s="2" t="str">
        <f t="shared" si="54"/>
        <v>Indonesia</v>
      </c>
      <c r="E974" s="3"/>
      <c r="F974" s="3"/>
      <c r="G974" s="3"/>
      <c r="H974" s="3"/>
      <c r="I974" s="2" t="str">
        <f t="shared" si="52"/>
        <v>DJI</v>
      </c>
    </row>
    <row r="975" spans="1:9" ht="12.75" customHeight="1">
      <c r="A975" s="2" t="s">
        <v>6976</v>
      </c>
      <c r="B975" s="121" t="str">
        <f t="shared" si="53"/>
        <v>Asia/Pacific Ex-Japan &amp; Frontier</v>
      </c>
      <c r="C975" s="2" t="s">
        <v>5720</v>
      </c>
      <c r="D975" s="2" t="str">
        <f t="shared" si="54"/>
        <v>India</v>
      </c>
      <c r="E975" s="3"/>
      <c r="F975" s="3"/>
      <c r="G975" s="3"/>
      <c r="H975" s="3"/>
      <c r="I975" s="2" t="str">
        <f t="shared" si="52"/>
        <v>DJI</v>
      </c>
    </row>
    <row r="976" spans="1:9" ht="12.75" customHeight="1">
      <c r="A976" s="2" t="s">
        <v>6976</v>
      </c>
      <c r="B976" s="121" t="str">
        <f t="shared" si="53"/>
        <v>Asia/Pacific Ex-Japan &amp; Frontier</v>
      </c>
      <c r="C976" s="2" t="s">
        <v>6013</v>
      </c>
      <c r="D976" s="2" t="str">
        <f t="shared" si="54"/>
        <v>Korea</v>
      </c>
      <c r="E976" s="3"/>
      <c r="F976" s="3"/>
      <c r="G976" s="3"/>
      <c r="H976" s="3"/>
      <c r="I976" s="2" t="str">
        <f t="shared" si="52"/>
        <v>DJI</v>
      </c>
    </row>
    <row r="977" spans="1:9" ht="12.75" customHeight="1">
      <c r="A977" s="2" t="s">
        <v>6976</v>
      </c>
      <c r="B977" s="121" t="str">
        <f t="shared" si="53"/>
        <v>Asia/Pacific Ex-Japan &amp; Frontier</v>
      </c>
      <c r="C977" s="2" t="s">
        <v>7573</v>
      </c>
      <c r="D977" s="2" t="str">
        <f t="shared" si="54"/>
        <v>Malaysia</v>
      </c>
      <c r="E977" s="3"/>
      <c r="F977" s="3"/>
      <c r="G977" s="3"/>
      <c r="H977" s="3"/>
      <c r="I977" s="2" t="str">
        <f t="shared" si="52"/>
        <v>DJI</v>
      </c>
    </row>
    <row r="978" spans="1:9" ht="12.75" customHeight="1">
      <c r="A978" s="2" t="s">
        <v>6976</v>
      </c>
      <c r="B978" s="121" t="str">
        <f t="shared" si="53"/>
        <v>Asia/Pacific Ex-Japan &amp; Frontier</v>
      </c>
      <c r="C978" s="2" t="s">
        <v>5883</v>
      </c>
      <c r="D978" s="2" t="str">
        <f t="shared" si="54"/>
        <v>New Zealand</v>
      </c>
      <c r="E978" s="3"/>
      <c r="F978" s="3"/>
      <c r="G978" s="3"/>
      <c r="H978" s="3"/>
      <c r="I978" s="2" t="str">
        <f t="shared" si="52"/>
        <v>DJI</v>
      </c>
    </row>
    <row r="979" spans="1:9" ht="12.75" customHeight="1">
      <c r="A979" s="2" t="s">
        <v>6976</v>
      </c>
      <c r="B979" s="121" t="str">
        <f t="shared" si="53"/>
        <v>Asia/Pacific Ex-Japan &amp; Frontier</v>
      </c>
      <c r="C979" s="2" t="s">
        <v>5970</v>
      </c>
      <c r="D979" s="2" t="str">
        <f t="shared" si="54"/>
        <v>Philippines</v>
      </c>
      <c r="E979" s="3"/>
      <c r="F979" s="3"/>
      <c r="G979" s="3"/>
      <c r="H979" s="3"/>
      <c r="I979" s="2" t="str">
        <f t="shared" si="52"/>
        <v>DJI</v>
      </c>
    </row>
    <row r="980" spans="1:9" ht="12.75" customHeight="1">
      <c r="A980" s="2" t="s">
        <v>6976</v>
      </c>
      <c r="B980" s="121" t="str">
        <f t="shared" si="53"/>
        <v>Asia/Pacific Ex-Japan &amp; Frontier</v>
      </c>
      <c r="C980" s="2" t="s">
        <v>7601</v>
      </c>
      <c r="D980" s="2" t="str">
        <f t="shared" si="54"/>
        <v>Pakistan</v>
      </c>
      <c r="E980" s="3">
        <v>42993</v>
      </c>
      <c r="F980" s="3">
        <v>42996</v>
      </c>
      <c r="G980" s="3">
        <v>45184</v>
      </c>
      <c r="H980" s="3">
        <v>45187</v>
      </c>
      <c r="I980" s="2" t="str">
        <f t="shared" si="52"/>
        <v>DJI</v>
      </c>
    </row>
    <row r="981" spans="1:9" ht="12.75" customHeight="1">
      <c r="A981" s="2" t="s">
        <v>6976</v>
      </c>
      <c r="B981" s="121" t="str">
        <f t="shared" si="53"/>
        <v>Asia/Pacific Ex-Japan &amp; Frontier</v>
      </c>
      <c r="C981" s="2" t="s">
        <v>7574</v>
      </c>
      <c r="D981" s="2" t="str">
        <f t="shared" si="54"/>
        <v>Singapore</v>
      </c>
      <c r="E981" s="3"/>
      <c r="F981" s="3"/>
      <c r="G981" s="3"/>
      <c r="H981" s="3"/>
      <c r="I981" s="2" t="str">
        <f t="shared" si="52"/>
        <v>DJI</v>
      </c>
    </row>
    <row r="982" spans="1:9" ht="12.75" customHeight="1">
      <c r="A982" s="2" t="s">
        <v>6976</v>
      </c>
      <c r="B982" s="121" t="str">
        <f t="shared" si="53"/>
        <v>Asia/Pacific Ex-Japan &amp; Frontier</v>
      </c>
      <c r="C982" s="2" t="s">
        <v>6029</v>
      </c>
      <c r="D982" s="2" t="str">
        <f t="shared" si="54"/>
        <v>Thailand</v>
      </c>
      <c r="E982" s="3"/>
      <c r="F982" s="3"/>
      <c r="G982" s="3"/>
      <c r="H982" s="3"/>
      <c r="I982" s="2" t="str">
        <f t="shared" si="52"/>
        <v>DJI</v>
      </c>
    </row>
    <row r="983" spans="1:9" ht="12.75" customHeight="1">
      <c r="A983" s="2" t="s">
        <v>6976</v>
      </c>
      <c r="B983" s="121" t="str">
        <f t="shared" si="53"/>
        <v>Asia/Pacific Ex-Japan &amp; Frontier</v>
      </c>
      <c r="C983" s="2" t="s">
        <v>5700</v>
      </c>
      <c r="D983" s="2" t="str">
        <f t="shared" si="54"/>
        <v>Taiwan</v>
      </c>
      <c r="E983" s="3"/>
      <c r="F983" s="3"/>
      <c r="G983" s="3"/>
      <c r="H983" s="3"/>
      <c r="I983" s="2" t="str">
        <f t="shared" si="52"/>
        <v>DJI</v>
      </c>
    </row>
    <row r="984" spans="1:9" ht="12.75" customHeight="1">
      <c r="A984" s="2" t="s">
        <v>6982</v>
      </c>
      <c r="B984" s="121" t="str">
        <f t="shared" si="53"/>
        <v>Asia/Pacific Ex-Japan, Malaysia &amp; India</v>
      </c>
      <c r="C984" s="2" t="s">
        <v>7589</v>
      </c>
      <c r="D984" s="2" t="str">
        <f t="shared" si="54"/>
        <v>Australia</v>
      </c>
      <c r="E984" s="2"/>
      <c r="F984" s="93">
        <v>1</v>
      </c>
      <c r="G984" s="93"/>
      <c r="H984" s="93"/>
      <c r="I984" s="2" t="s">
        <v>6930</v>
      </c>
    </row>
    <row r="985" spans="1:9" ht="12.75" customHeight="1">
      <c r="A985" s="2" t="s">
        <v>6982</v>
      </c>
      <c r="B985" s="121" t="str">
        <f t="shared" si="53"/>
        <v>Asia/Pacific Ex-Japan, Malaysia &amp; India</v>
      </c>
      <c r="C985" s="2" t="s">
        <v>7621</v>
      </c>
      <c r="D985" s="2" t="str">
        <f t="shared" si="54"/>
        <v>Bangladesh</v>
      </c>
      <c r="E985" s="2"/>
      <c r="F985" s="93">
        <v>1</v>
      </c>
      <c r="G985" s="93"/>
      <c r="H985" s="93"/>
      <c r="I985" s="2" t="s">
        <v>6930</v>
      </c>
    </row>
    <row r="986" spans="1:9" ht="12.75" customHeight="1">
      <c r="A986" s="2" t="s">
        <v>6982</v>
      </c>
      <c r="B986" s="121" t="str">
        <f t="shared" si="53"/>
        <v>Asia/Pacific Ex-Japan, Malaysia &amp; India</v>
      </c>
      <c r="C986" s="2" t="s">
        <v>7588</v>
      </c>
      <c r="D986" s="2" t="str">
        <f t="shared" si="54"/>
        <v>China</v>
      </c>
      <c r="E986" s="2"/>
      <c r="F986" s="93">
        <v>1</v>
      </c>
      <c r="G986" s="93"/>
      <c r="H986" s="93"/>
      <c r="I986" s="2" t="s">
        <v>6930</v>
      </c>
    </row>
    <row r="987" spans="1:9" ht="12.75" customHeight="1">
      <c r="A987" s="2" t="s">
        <v>6982</v>
      </c>
      <c r="B987" s="121" t="str">
        <f t="shared" si="53"/>
        <v>Asia/Pacific Ex-Japan, Malaysia &amp; India</v>
      </c>
      <c r="C987" s="2" t="s">
        <v>7571</v>
      </c>
      <c r="D987" s="2" t="str">
        <f t="shared" si="54"/>
        <v>Hong Kong</v>
      </c>
      <c r="E987" s="2"/>
      <c r="F987" s="93">
        <v>1</v>
      </c>
      <c r="G987" s="93"/>
      <c r="H987" s="93"/>
      <c r="I987" s="2" t="s">
        <v>6930</v>
      </c>
    </row>
    <row r="988" spans="1:9" ht="12.75" customHeight="1">
      <c r="A988" s="2" t="s">
        <v>6982</v>
      </c>
      <c r="B988" s="121" t="str">
        <f t="shared" si="53"/>
        <v>Asia/Pacific Ex-Japan, Malaysia &amp; India</v>
      </c>
      <c r="C988" s="2" t="s">
        <v>6098</v>
      </c>
      <c r="D988" s="2" t="str">
        <f t="shared" si="54"/>
        <v>Indonesia</v>
      </c>
      <c r="E988" s="2"/>
      <c r="F988" s="93">
        <v>1</v>
      </c>
      <c r="G988" s="93"/>
      <c r="H988" s="93"/>
      <c r="I988" s="2" t="s">
        <v>6930</v>
      </c>
    </row>
    <row r="989" spans="1:9" ht="12.75" customHeight="1">
      <c r="A989" s="2" t="s">
        <v>6982</v>
      </c>
      <c r="B989" s="121" t="str">
        <f t="shared" si="53"/>
        <v>Asia/Pacific Ex-Japan, Malaysia &amp; India</v>
      </c>
      <c r="C989" s="2" t="s">
        <v>6013</v>
      </c>
      <c r="D989" s="2" t="str">
        <f t="shared" si="54"/>
        <v>Korea</v>
      </c>
      <c r="E989" s="2"/>
      <c r="F989" s="93">
        <v>1</v>
      </c>
      <c r="G989" s="93"/>
      <c r="H989" s="93"/>
      <c r="I989" s="2" t="s">
        <v>6930</v>
      </c>
    </row>
    <row r="990" spans="1:9" ht="12.75" customHeight="1">
      <c r="A990" s="2" t="s">
        <v>6982</v>
      </c>
      <c r="B990" s="121" t="str">
        <f t="shared" si="53"/>
        <v>Asia/Pacific Ex-Japan, Malaysia &amp; India</v>
      </c>
      <c r="C990" s="2" t="s">
        <v>7620</v>
      </c>
      <c r="D990" s="2" t="str">
        <f t="shared" si="54"/>
        <v>Kazakhstan</v>
      </c>
      <c r="E990" s="2"/>
      <c r="F990" s="93">
        <v>1</v>
      </c>
      <c r="G990" s="93"/>
      <c r="H990" s="93"/>
      <c r="I990" s="2" t="s">
        <v>6930</v>
      </c>
    </row>
    <row r="991" spans="1:9" ht="12.75" customHeight="1">
      <c r="A991" s="2" t="s">
        <v>6982</v>
      </c>
      <c r="B991" s="121" t="str">
        <f t="shared" si="53"/>
        <v>Asia/Pacific Ex-Japan, Malaysia &amp; India</v>
      </c>
      <c r="C991" s="2" t="s">
        <v>7622</v>
      </c>
      <c r="D991" s="2" t="str">
        <f t="shared" si="54"/>
        <v>Sri Lanka</v>
      </c>
      <c r="E991" s="2"/>
      <c r="F991" s="93">
        <v>1</v>
      </c>
      <c r="G991" s="93"/>
      <c r="H991" s="93"/>
      <c r="I991" s="2" t="s">
        <v>6930</v>
      </c>
    </row>
    <row r="992" spans="1:9" ht="12.75" customHeight="1">
      <c r="A992" s="2" t="s">
        <v>6982</v>
      </c>
      <c r="B992" s="121" t="str">
        <f t="shared" si="53"/>
        <v>Asia/Pacific Ex-Japan, Malaysia &amp; India</v>
      </c>
      <c r="C992" s="2" t="s">
        <v>5883</v>
      </c>
      <c r="D992" s="2" t="str">
        <f t="shared" si="54"/>
        <v>New Zealand</v>
      </c>
      <c r="E992" s="2"/>
      <c r="F992" s="93">
        <v>1</v>
      </c>
      <c r="G992" s="93"/>
      <c r="H992" s="93"/>
      <c r="I992" s="2" t="s">
        <v>6930</v>
      </c>
    </row>
    <row r="993" spans="1:9" ht="12.75" customHeight="1">
      <c r="A993" s="2" t="s">
        <v>6982</v>
      </c>
      <c r="B993" s="121" t="str">
        <f t="shared" si="53"/>
        <v>Asia/Pacific Ex-Japan, Malaysia &amp; India</v>
      </c>
      <c r="C993" s="2" t="s">
        <v>5970</v>
      </c>
      <c r="D993" s="2" t="str">
        <f t="shared" si="54"/>
        <v>Philippines</v>
      </c>
      <c r="E993" s="2"/>
      <c r="F993" s="93">
        <v>1</v>
      </c>
      <c r="G993" s="93"/>
      <c r="H993" s="93"/>
      <c r="I993" s="2" t="s">
        <v>6930</v>
      </c>
    </row>
    <row r="994" spans="1:9" ht="12.75" customHeight="1">
      <c r="A994" s="2" t="s">
        <v>6982</v>
      </c>
      <c r="B994" s="121" t="str">
        <f t="shared" si="53"/>
        <v>Asia/Pacific Ex-Japan, Malaysia &amp; India</v>
      </c>
      <c r="C994" s="2" t="s">
        <v>7601</v>
      </c>
      <c r="D994" s="2" t="str">
        <f t="shared" si="54"/>
        <v>Pakistan</v>
      </c>
      <c r="E994" s="2"/>
      <c r="F994" s="93">
        <v>1</v>
      </c>
      <c r="G994" s="93"/>
      <c r="H994" s="93"/>
      <c r="I994" s="2" t="s">
        <v>6930</v>
      </c>
    </row>
    <row r="995" spans="1:9" ht="12.75" customHeight="1">
      <c r="A995" s="2" t="s">
        <v>6982</v>
      </c>
      <c r="B995" s="121" t="str">
        <f t="shared" si="53"/>
        <v>Asia/Pacific Ex-Japan, Malaysia &amp; India</v>
      </c>
      <c r="C995" s="2" t="s">
        <v>7574</v>
      </c>
      <c r="D995" s="2" t="str">
        <f t="shared" si="54"/>
        <v>Singapore</v>
      </c>
      <c r="E995" s="2"/>
      <c r="F995" s="93">
        <v>1</v>
      </c>
      <c r="G995" s="93"/>
      <c r="H995" s="93"/>
      <c r="I995" s="2" t="s">
        <v>6930</v>
      </c>
    </row>
    <row r="996" spans="1:9" ht="12.75" customHeight="1">
      <c r="A996" s="2" t="s">
        <v>6982</v>
      </c>
      <c r="B996" s="121" t="str">
        <f t="shared" si="53"/>
        <v>Asia/Pacific Ex-Japan, Malaysia &amp; India</v>
      </c>
      <c r="C996" s="2" t="s">
        <v>6029</v>
      </c>
      <c r="D996" s="2" t="str">
        <f t="shared" si="54"/>
        <v>Thailand</v>
      </c>
      <c r="E996" s="2"/>
      <c r="F996" s="93">
        <v>1</v>
      </c>
      <c r="G996" s="93"/>
      <c r="H996" s="93"/>
      <c r="I996" s="2" t="s">
        <v>6930</v>
      </c>
    </row>
    <row r="997" spans="1:9" ht="12.75" customHeight="1">
      <c r="A997" s="2" t="s">
        <v>6982</v>
      </c>
      <c r="B997" s="121" t="str">
        <f t="shared" si="53"/>
        <v>Asia/Pacific Ex-Japan, Malaysia &amp; India</v>
      </c>
      <c r="C997" s="2" t="s">
        <v>5700</v>
      </c>
      <c r="D997" s="2" t="str">
        <f t="shared" si="54"/>
        <v>Taiwan</v>
      </c>
      <c r="E997" s="2"/>
      <c r="F997" s="93">
        <v>1</v>
      </c>
      <c r="G997" s="93"/>
      <c r="H997" s="93"/>
      <c r="I997" s="2" t="s">
        <v>6930</v>
      </c>
    </row>
    <row r="998" spans="1:9" ht="12.75" customHeight="1">
      <c r="A998" s="2" t="s">
        <v>6982</v>
      </c>
      <c r="B998" s="121" t="str">
        <f t="shared" si="53"/>
        <v>Asia/Pacific Ex-Japan, Malaysia &amp; India</v>
      </c>
      <c r="C998" s="2" t="s">
        <v>7597</v>
      </c>
      <c r="D998" s="2" t="str">
        <f t="shared" si="54"/>
        <v>Vietnam</v>
      </c>
      <c r="E998" s="2"/>
      <c r="F998" s="93">
        <v>1</v>
      </c>
      <c r="G998" s="93"/>
      <c r="H998" s="93"/>
      <c r="I998" s="2" t="s">
        <v>6930</v>
      </c>
    </row>
    <row r="999" spans="1:9" ht="12.75" customHeight="1">
      <c r="A999" s="2" t="s">
        <v>6979</v>
      </c>
      <c r="B999" s="121" t="str">
        <f t="shared" si="53"/>
        <v>Asia/Pacific Ex-Japan, Australia &amp; New Zealand</v>
      </c>
      <c r="C999" s="2" t="s">
        <v>7621</v>
      </c>
      <c r="D999" s="2" t="str">
        <f t="shared" si="54"/>
        <v>Bangladesh</v>
      </c>
      <c r="E999" s="3"/>
      <c r="F999" s="3"/>
      <c r="G999" s="3"/>
      <c r="H999" s="3"/>
      <c r="I999" s="2" t="str">
        <f t="shared" ref="I999:I1030" si="55">IF(ISBLANK(VLOOKUP(A999,CountryRegion,4,FALSE)),"",VLOOKUP(A999,CountryRegion,4,FALSE))</f>
        <v>DJI</v>
      </c>
    </row>
    <row r="1000" spans="1:9" ht="12.75" customHeight="1">
      <c r="A1000" s="2" t="s">
        <v>6979</v>
      </c>
      <c r="B1000" s="121" t="str">
        <f t="shared" si="53"/>
        <v>Asia/Pacific Ex-Japan, Australia &amp; New Zealand</v>
      </c>
      <c r="C1000" s="2" t="s">
        <v>7588</v>
      </c>
      <c r="D1000" s="2" t="str">
        <f t="shared" si="54"/>
        <v>China</v>
      </c>
      <c r="E1000" s="3"/>
      <c r="F1000" s="3"/>
      <c r="G1000" s="3"/>
      <c r="H1000" s="3"/>
      <c r="I1000" s="2" t="str">
        <f t="shared" si="55"/>
        <v>DJI</v>
      </c>
    </row>
    <row r="1001" spans="1:9" ht="12.75" customHeight="1">
      <c r="A1001" s="2" t="s">
        <v>6979</v>
      </c>
      <c r="B1001" s="121" t="str">
        <f t="shared" si="53"/>
        <v>Asia/Pacific Ex-Japan, Australia &amp; New Zealand</v>
      </c>
      <c r="C1001" s="2" t="s">
        <v>7571</v>
      </c>
      <c r="D1001" s="2" t="str">
        <f t="shared" si="54"/>
        <v>Hong Kong</v>
      </c>
      <c r="E1001" s="3"/>
      <c r="F1001" s="3"/>
      <c r="G1001" s="3"/>
      <c r="H1001" s="3"/>
      <c r="I1001" s="2" t="str">
        <f t="shared" si="55"/>
        <v>DJI</v>
      </c>
    </row>
    <row r="1002" spans="1:9" ht="12.75" customHeight="1">
      <c r="A1002" s="2" t="s">
        <v>6979</v>
      </c>
      <c r="B1002" s="121" t="str">
        <f t="shared" si="53"/>
        <v>Asia/Pacific Ex-Japan, Australia &amp; New Zealand</v>
      </c>
      <c r="C1002" s="2" t="s">
        <v>6098</v>
      </c>
      <c r="D1002" s="2" t="str">
        <f t="shared" si="54"/>
        <v>Indonesia</v>
      </c>
      <c r="E1002" s="3"/>
      <c r="F1002" s="3"/>
      <c r="G1002" s="3"/>
      <c r="H1002" s="3"/>
      <c r="I1002" s="2" t="str">
        <f t="shared" si="55"/>
        <v>DJI</v>
      </c>
    </row>
    <row r="1003" spans="1:9" ht="12.75" customHeight="1">
      <c r="A1003" s="2" t="s">
        <v>6979</v>
      </c>
      <c r="B1003" s="121" t="str">
        <f t="shared" si="53"/>
        <v>Asia/Pacific Ex-Japan, Australia &amp; New Zealand</v>
      </c>
      <c r="C1003" s="2" t="s">
        <v>5720</v>
      </c>
      <c r="D1003" s="2" t="str">
        <f t="shared" si="54"/>
        <v>India</v>
      </c>
      <c r="E1003" s="3"/>
      <c r="F1003" s="3"/>
      <c r="G1003" s="3"/>
      <c r="H1003" s="3"/>
      <c r="I1003" s="2" t="str">
        <f t="shared" si="55"/>
        <v>DJI</v>
      </c>
    </row>
    <row r="1004" spans="1:9" ht="12.75" customHeight="1">
      <c r="A1004" s="2" t="s">
        <v>6979</v>
      </c>
      <c r="B1004" s="121" t="str">
        <f t="shared" si="53"/>
        <v>Asia/Pacific Ex-Japan, Australia &amp; New Zealand</v>
      </c>
      <c r="C1004" s="2" t="s">
        <v>6013</v>
      </c>
      <c r="D1004" s="2" t="str">
        <f t="shared" si="54"/>
        <v>Korea</v>
      </c>
      <c r="E1004" s="3"/>
      <c r="F1004" s="3"/>
      <c r="G1004" s="3"/>
      <c r="H1004" s="3"/>
      <c r="I1004" s="2" t="str">
        <f t="shared" si="55"/>
        <v>DJI</v>
      </c>
    </row>
    <row r="1005" spans="1:9" ht="12.75" customHeight="1">
      <c r="A1005" s="2" t="s">
        <v>6979</v>
      </c>
      <c r="B1005" s="121" t="str">
        <f t="shared" si="53"/>
        <v>Asia/Pacific Ex-Japan, Australia &amp; New Zealand</v>
      </c>
      <c r="C1005" s="2" t="s">
        <v>7620</v>
      </c>
      <c r="D1005" s="2" t="str">
        <f t="shared" si="54"/>
        <v>Kazakhstan</v>
      </c>
      <c r="E1005" s="3"/>
      <c r="F1005" s="3"/>
      <c r="G1005" s="3"/>
      <c r="H1005" s="3"/>
      <c r="I1005" s="2" t="str">
        <f t="shared" si="55"/>
        <v>DJI</v>
      </c>
    </row>
    <row r="1006" spans="1:9" ht="12.75" customHeight="1">
      <c r="A1006" s="2" t="s">
        <v>6979</v>
      </c>
      <c r="B1006" s="121" t="str">
        <f t="shared" si="53"/>
        <v>Asia/Pacific Ex-Japan, Australia &amp; New Zealand</v>
      </c>
      <c r="C1006" s="2" t="s">
        <v>7622</v>
      </c>
      <c r="D1006" s="2" t="str">
        <f t="shared" si="54"/>
        <v>Sri Lanka</v>
      </c>
      <c r="E1006" s="3"/>
      <c r="F1006" s="3"/>
      <c r="G1006" s="3"/>
      <c r="H1006" s="3"/>
      <c r="I1006" s="2" t="str">
        <f t="shared" si="55"/>
        <v>DJI</v>
      </c>
    </row>
    <row r="1007" spans="1:9" ht="12.75" customHeight="1">
      <c r="A1007" s="2" t="s">
        <v>6979</v>
      </c>
      <c r="B1007" s="121" t="str">
        <f t="shared" si="53"/>
        <v>Asia/Pacific Ex-Japan, Australia &amp; New Zealand</v>
      </c>
      <c r="C1007" s="2" t="s">
        <v>7573</v>
      </c>
      <c r="D1007" s="2" t="str">
        <f t="shared" si="54"/>
        <v>Malaysia</v>
      </c>
      <c r="E1007" s="3"/>
      <c r="F1007" s="3"/>
      <c r="G1007" s="3"/>
      <c r="H1007" s="3"/>
      <c r="I1007" s="2" t="str">
        <f t="shared" si="55"/>
        <v>DJI</v>
      </c>
    </row>
    <row r="1008" spans="1:9" ht="12.75" customHeight="1">
      <c r="A1008" s="2" t="s">
        <v>6979</v>
      </c>
      <c r="B1008" s="121" t="str">
        <f t="shared" si="53"/>
        <v>Asia/Pacific Ex-Japan, Australia &amp; New Zealand</v>
      </c>
      <c r="C1008" s="2" t="s">
        <v>5970</v>
      </c>
      <c r="D1008" s="2" t="str">
        <f t="shared" si="54"/>
        <v>Philippines</v>
      </c>
      <c r="E1008" s="3"/>
      <c r="F1008" s="3"/>
      <c r="G1008" s="3"/>
      <c r="H1008" s="3"/>
      <c r="I1008" s="2" t="str">
        <f t="shared" si="55"/>
        <v>DJI</v>
      </c>
    </row>
    <row r="1009" spans="1:9" ht="12.75" customHeight="1">
      <c r="A1009" s="2" t="s">
        <v>6979</v>
      </c>
      <c r="B1009" s="121" t="str">
        <f t="shared" si="53"/>
        <v>Asia/Pacific Ex-Japan, Australia &amp; New Zealand</v>
      </c>
      <c r="C1009" s="2" t="s">
        <v>7601</v>
      </c>
      <c r="D1009" s="2" t="str">
        <f t="shared" si="54"/>
        <v>Pakistan</v>
      </c>
      <c r="E1009" s="3"/>
      <c r="F1009" s="3"/>
      <c r="G1009" s="3"/>
      <c r="H1009" s="3"/>
      <c r="I1009" s="2" t="str">
        <f t="shared" si="55"/>
        <v>DJI</v>
      </c>
    </row>
    <row r="1010" spans="1:9" ht="12.75" customHeight="1">
      <c r="A1010" s="2" t="s">
        <v>6979</v>
      </c>
      <c r="B1010" s="121" t="str">
        <f t="shared" si="53"/>
        <v>Asia/Pacific Ex-Japan, Australia &amp; New Zealand</v>
      </c>
      <c r="C1010" s="2" t="s">
        <v>7574</v>
      </c>
      <c r="D1010" s="2" t="str">
        <f t="shared" si="54"/>
        <v>Singapore</v>
      </c>
      <c r="E1010" s="3"/>
      <c r="F1010" s="3"/>
      <c r="G1010" s="3"/>
      <c r="H1010" s="3"/>
      <c r="I1010" s="2" t="str">
        <f t="shared" si="55"/>
        <v>DJI</v>
      </c>
    </row>
    <row r="1011" spans="1:9" ht="12.75" customHeight="1">
      <c r="A1011" s="2" t="s">
        <v>6979</v>
      </c>
      <c r="B1011" s="121" t="str">
        <f t="shared" si="53"/>
        <v>Asia/Pacific Ex-Japan, Australia &amp; New Zealand</v>
      </c>
      <c r="C1011" s="2" t="s">
        <v>6029</v>
      </c>
      <c r="D1011" s="2" t="str">
        <f t="shared" si="54"/>
        <v>Thailand</v>
      </c>
      <c r="E1011" s="3"/>
      <c r="F1011" s="3"/>
      <c r="G1011" s="3"/>
      <c r="H1011" s="3"/>
      <c r="I1011" s="2" t="str">
        <f t="shared" si="55"/>
        <v>DJI</v>
      </c>
    </row>
    <row r="1012" spans="1:9" ht="12.75" customHeight="1">
      <c r="A1012" s="2" t="s">
        <v>6979</v>
      </c>
      <c r="B1012" s="121" t="str">
        <f t="shared" si="53"/>
        <v>Asia/Pacific Ex-Japan, Australia &amp; New Zealand</v>
      </c>
      <c r="C1012" s="2" t="s">
        <v>5700</v>
      </c>
      <c r="D1012" s="2" t="str">
        <f t="shared" si="54"/>
        <v>Taiwan</v>
      </c>
      <c r="E1012" s="3"/>
      <c r="F1012" s="3"/>
      <c r="G1012" s="3"/>
      <c r="H1012" s="3"/>
      <c r="I1012" s="2" t="str">
        <f t="shared" si="55"/>
        <v>DJI</v>
      </c>
    </row>
    <row r="1013" spans="1:9" ht="12.75" customHeight="1">
      <c r="A1013" s="2" t="s">
        <v>6979</v>
      </c>
      <c r="B1013" s="121" t="str">
        <f t="shared" si="53"/>
        <v>Asia/Pacific Ex-Japan, Australia &amp; New Zealand</v>
      </c>
      <c r="C1013" s="2" t="s">
        <v>7597</v>
      </c>
      <c r="D1013" s="2" t="str">
        <f t="shared" si="54"/>
        <v>Vietnam</v>
      </c>
      <c r="E1013" s="3"/>
      <c r="F1013" s="3"/>
      <c r="G1013" s="3"/>
      <c r="H1013" s="3"/>
      <c r="I1013" s="2" t="str">
        <f t="shared" si="55"/>
        <v>DJI</v>
      </c>
    </row>
    <row r="1014" spans="1:9" ht="12.75" customHeight="1">
      <c r="A1014" s="2" t="s">
        <v>7114</v>
      </c>
      <c r="B1014" s="121" t="str">
        <f t="shared" si="53"/>
        <v>FEAS Central Asia</v>
      </c>
      <c r="C1014" s="2" t="s">
        <v>7620</v>
      </c>
      <c r="D1014" s="2" t="str">
        <f t="shared" si="54"/>
        <v>Kazakhstan</v>
      </c>
      <c r="E1014" s="3"/>
      <c r="F1014" s="3"/>
      <c r="G1014" s="3"/>
      <c r="H1014" s="3"/>
      <c r="I1014" s="2" t="str">
        <f t="shared" si="55"/>
        <v>DJI</v>
      </c>
    </row>
    <row r="1015" spans="1:9" ht="12.75" customHeight="1">
      <c r="A1015" s="2" t="s">
        <v>7114</v>
      </c>
      <c r="B1015" s="121" t="str">
        <f t="shared" si="53"/>
        <v>FEAS Central Asia</v>
      </c>
      <c r="C1015" s="2" t="s">
        <v>7601</v>
      </c>
      <c r="D1015" s="2" t="str">
        <f t="shared" si="54"/>
        <v>Pakistan</v>
      </c>
      <c r="E1015" s="3"/>
      <c r="F1015" s="3"/>
      <c r="G1015" s="3"/>
      <c r="H1015" s="3"/>
      <c r="I1015" s="2" t="str">
        <f t="shared" si="55"/>
        <v>DJI</v>
      </c>
    </row>
    <row r="1016" spans="1:9" ht="12.75" customHeight="1">
      <c r="A1016" s="2" t="s">
        <v>7015</v>
      </c>
      <c r="B1016" s="121" t="str">
        <f t="shared" si="53"/>
        <v>Developed Ex-Japan</v>
      </c>
      <c r="C1016" s="2" t="s">
        <v>7575</v>
      </c>
      <c r="D1016" s="2" t="str">
        <f t="shared" si="54"/>
        <v>Austria</v>
      </c>
      <c r="E1016" s="3"/>
      <c r="F1016" s="3"/>
      <c r="G1016" s="3"/>
      <c r="H1016" s="3"/>
      <c r="I1016" s="2" t="str">
        <f t="shared" si="55"/>
        <v>DJI</v>
      </c>
    </row>
    <row r="1017" spans="1:9" ht="12.75" customHeight="1">
      <c r="A1017" s="2" t="s">
        <v>7015</v>
      </c>
      <c r="B1017" s="121" t="str">
        <f t="shared" si="53"/>
        <v>Developed Ex-Japan</v>
      </c>
      <c r="C1017" s="2" t="s">
        <v>7589</v>
      </c>
      <c r="D1017" s="2" t="str">
        <f t="shared" si="54"/>
        <v>Australia</v>
      </c>
      <c r="E1017" s="3"/>
      <c r="F1017" s="3"/>
      <c r="G1017" s="3"/>
      <c r="H1017" s="3"/>
      <c r="I1017" s="2" t="str">
        <f t="shared" si="55"/>
        <v>DJI</v>
      </c>
    </row>
    <row r="1018" spans="1:9" ht="12.75" customHeight="1">
      <c r="A1018" s="2" t="s">
        <v>7015</v>
      </c>
      <c r="B1018" s="121" t="str">
        <f t="shared" si="53"/>
        <v>Developed Ex-Japan</v>
      </c>
      <c r="C1018" s="2" t="s">
        <v>7576</v>
      </c>
      <c r="D1018" s="2" t="str">
        <f t="shared" si="54"/>
        <v>Belgium</v>
      </c>
      <c r="E1018" s="3"/>
      <c r="F1018" s="3"/>
      <c r="G1018" s="3"/>
      <c r="H1018" s="3"/>
      <c r="I1018" s="2" t="str">
        <f t="shared" si="55"/>
        <v>DJI</v>
      </c>
    </row>
    <row r="1019" spans="1:9" ht="12.75" customHeight="1">
      <c r="A1019" s="2" t="s">
        <v>7015</v>
      </c>
      <c r="B1019" s="121" t="str">
        <f t="shared" si="53"/>
        <v>Developed Ex-Japan</v>
      </c>
      <c r="C1019" s="2" t="s">
        <v>5722</v>
      </c>
      <c r="D1019" s="2" t="str">
        <f t="shared" si="54"/>
        <v>Canada</v>
      </c>
      <c r="E1019" s="3"/>
      <c r="F1019" s="3"/>
      <c r="G1019" s="3"/>
      <c r="H1019" s="3"/>
      <c r="I1019" s="2" t="str">
        <f t="shared" si="55"/>
        <v>DJI</v>
      </c>
    </row>
    <row r="1020" spans="1:9" ht="12.75" customHeight="1">
      <c r="A1020" s="2" t="s">
        <v>7015</v>
      </c>
      <c r="B1020" s="121" t="str">
        <f t="shared" si="53"/>
        <v>Developed Ex-Japan</v>
      </c>
      <c r="C1020" s="2" t="s">
        <v>6147</v>
      </c>
      <c r="D1020" s="2" t="str">
        <f t="shared" si="54"/>
        <v>Switzerland</v>
      </c>
      <c r="E1020" s="3"/>
      <c r="F1020" s="3"/>
      <c r="G1020" s="3"/>
      <c r="H1020" s="3"/>
      <c r="I1020" s="2" t="str">
        <f t="shared" si="55"/>
        <v>DJI</v>
      </c>
    </row>
    <row r="1021" spans="1:9" ht="12.75" customHeight="1">
      <c r="A1021" s="2" t="s">
        <v>7015</v>
      </c>
      <c r="B1021" s="121" t="str">
        <f t="shared" si="53"/>
        <v>Developed Ex-Japan</v>
      </c>
      <c r="C1021" s="2" t="s">
        <v>7579</v>
      </c>
      <c r="D1021" s="2" t="str">
        <f t="shared" si="54"/>
        <v>Germany</v>
      </c>
      <c r="E1021" s="3"/>
      <c r="F1021" s="3"/>
      <c r="G1021" s="3"/>
      <c r="H1021" s="3"/>
      <c r="I1021" s="2" t="str">
        <f t="shared" si="55"/>
        <v>DJI</v>
      </c>
    </row>
    <row r="1022" spans="1:9" ht="12.75" customHeight="1">
      <c r="A1022" s="2" t="s">
        <v>7015</v>
      </c>
      <c r="B1022" s="121" t="str">
        <f t="shared" si="53"/>
        <v>Developed Ex-Japan</v>
      </c>
      <c r="C1022" s="2" t="s">
        <v>7577</v>
      </c>
      <c r="D1022" s="2" t="str">
        <f t="shared" si="54"/>
        <v>Denmark</v>
      </c>
      <c r="E1022" s="3"/>
      <c r="F1022" s="3"/>
      <c r="G1022" s="3"/>
      <c r="H1022" s="3"/>
      <c r="I1022" s="2" t="str">
        <f t="shared" si="55"/>
        <v>DJI</v>
      </c>
    </row>
    <row r="1023" spans="1:9" ht="12.75" customHeight="1">
      <c r="A1023" s="2" t="s">
        <v>7015</v>
      </c>
      <c r="B1023" s="121" t="str">
        <f t="shared" si="53"/>
        <v>Developed Ex-Japan</v>
      </c>
      <c r="C1023" s="2" t="s">
        <v>6415</v>
      </c>
      <c r="D1023" s="2" t="str">
        <f t="shared" si="54"/>
        <v>Spain</v>
      </c>
      <c r="E1023" s="3"/>
      <c r="F1023" s="3"/>
      <c r="G1023" s="3"/>
      <c r="H1023" s="3"/>
      <c r="I1023" s="2" t="str">
        <f t="shared" si="55"/>
        <v>DJI</v>
      </c>
    </row>
    <row r="1024" spans="1:9" ht="12.75" customHeight="1">
      <c r="A1024" s="2" t="s">
        <v>7015</v>
      </c>
      <c r="B1024" s="121" t="str">
        <f t="shared" si="53"/>
        <v>Developed Ex-Japan</v>
      </c>
      <c r="C1024" s="2" t="s">
        <v>5810</v>
      </c>
      <c r="D1024" s="2" t="str">
        <f t="shared" si="54"/>
        <v>Finland</v>
      </c>
      <c r="E1024" s="3"/>
      <c r="F1024" s="3"/>
      <c r="G1024" s="3"/>
      <c r="H1024" s="3"/>
      <c r="I1024" s="2" t="str">
        <f t="shared" si="55"/>
        <v>DJI</v>
      </c>
    </row>
    <row r="1025" spans="1:9" ht="12.75" customHeight="1">
      <c r="A1025" s="2" t="s">
        <v>7015</v>
      </c>
      <c r="B1025" s="121" t="str">
        <f t="shared" si="53"/>
        <v>Developed Ex-Japan</v>
      </c>
      <c r="C1025" s="2" t="s">
        <v>7578</v>
      </c>
      <c r="D1025" s="2" t="str">
        <f t="shared" si="54"/>
        <v>France</v>
      </c>
      <c r="E1025" s="3"/>
      <c r="F1025" s="3"/>
      <c r="G1025" s="3"/>
      <c r="H1025" s="3"/>
      <c r="I1025" s="2" t="str">
        <f t="shared" si="55"/>
        <v>DJI</v>
      </c>
    </row>
    <row r="1026" spans="1:9" ht="12.75" customHeight="1">
      <c r="A1026" s="2" t="s">
        <v>7015</v>
      </c>
      <c r="B1026" s="121" t="str">
        <f t="shared" si="53"/>
        <v>Developed Ex-Japan</v>
      </c>
      <c r="C1026" s="2" t="s">
        <v>7583</v>
      </c>
      <c r="D1026" s="2" t="str">
        <f t="shared" si="54"/>
        <v>United Kingdom</v>
      </c>
      <c r="E1026" s="3"/>
      <c r="F1026" s="3"/>
      <c r="G1026" s="3"/>
      <c r="H1026" s="3"/>
      <c r="I1026" s="2" t="str">
        <f t="shared" si="55"/>
        <v>DJI</v>
      </c>
    </row>
    <row r="1027" spans="1:9" ht="12.75" customHeight="1">
      <c r="A1027" s="2" t="s">
        <v>7015</v>
      </c>
      <c r="B1027" s="121" t="str">
        <f t="shared" si="53"/>
        <v>Developed Ex-Japan</v>
      </c>
      <c r="C1027" s="2" t="s">
        <v>7580</v>
      </c>
      <c r="D1027" s="2" t="str">
        <f t="shared" si="54"/>
        <v>Greece</v>
      </c>
      <c r="E1027" s="3"/>
      <c r="F1027" s="3"/>
      <c r="G1027" s="3">
        <v>41901</v>
      </c>
      <c r="H1027" s="3">
        <v>41904</v>
      </c>
      <c r="I1027" s="2" t="str">
        <f t="shared" si="55"/>
        <v>DJI</v>
      </c>
    </row>
    <row r="1028" spans="1:9" ht="12.75" customHeight="1">
      <c r="A1028" s="2" t="s">
        <v>7015</v>
      </c>
      <c r="B1028" s="121" t="str">
        <f t="shared" si="53"/>
        <v>Developed Ex-Japan</v>
      </c>
      <c r="C1028" s="2" t="s">
        <v>7571</v>
      </c>
      <c r="D1028" s="2" t="str">
        <f t="shared" si="54"/>
        <v>Hong Kong</v>
      </c>
      <c r="E1028" s="3"/>
      <c r="F1028" s="3"/>
      <c r="G1028" s="3"/>
      <c r="H1028" s="3"/>
      <c r="I1028" s="2" t="str">
        <f t="shared" si="55"/>
        <v>DJI</v>
      </c>
    </row>
    <row r="1029" spans="1:9" ht="12.75" customHeight="1">
      <c r="A1029" s="2" t="s">
        <v>7015</v>
      </c>
      <c r="B1029" s="121" t="str">
        <f t="shared" si="53"/>
        <v>Developed Ex-Japan</v>
      </c>
      <c r="C1029" s="2" t="s">
        <v>6100</v>
      </c>
      <c r="D1029" s="2" t="str">
        <f t="shared" si="54"/>
        <v>Ireland</v>
      </c>
      <c r="E1029" s="3"/>
      <c r="F1029" s="3"/>
      <c r="G1029" s="3"/>
      <c r="H1029" s="3"/>
      <c r="I1029" s="2" t="str">
        <f t="shared" si="55"/>
        <v>DJI</v>
      </c>
    </row>
    <row r="1030" spans="1:9" ht="12.75" customHeight="1">
      <c r="A1030" s="2" t="s">
        <v>7015</v>
      </c>
      <c r="B1030" s="121" t="str">
        <f t="shared" ref="B1030:B1093" si="56">VLOOKUP(A1030,CountryRegion,2,FALSE)</f>
        <v>Developed Ex-Japan</v>
      </c>
      <c r="C1030" s="2" t="s">
        <v>5572</v>
      </c>
      <c r="D1030" s="2" t="str">
        <f t="shared" ref="D1030:D1093" si="57">VLOOKUP(C1030&amp;"-",CountryRegion,2,FALSE)</f>
        <v>Iceland</v>
      </c>
      <c r="E1030" s="3"/>
      <c r="F1030" s="3"/>
      <c r="G1030" s="3"/>
      <c r="H1030" s="3"/>
      <c r="I1030" s="2" t="str">
        <f t="shared" si="55"/>
        <v>DJI</v>
      </c>
    </row>
    <row r="1031" spans="1:9" ht="12.75" customHeight="1">
      <c r="A1031" s="2" t="s">
        <v>7015</v>
      </c>
      <c r="B1031" s="121" t="str">
        <f t="shared" si="56"/>
        <v>Developed Ex-Japan</v>
      </c>
      <c r="C1031" s="2" t="s">
        <v>5614</v>
      </c>
      <c r="D1031" s="2" t="str">
        <f t="shared" si="57"/>
        <v>Italy</v>
      </c>
      <c r="E1031" s="3"/>
      <c r="F1031" s="3"/>
      <c r="G1031" s="3"/>
      <c r="H1031" s="3"/>
      <c r="I1031" s="2" t="str">
        <f t="shared" ref="I1031:I1062" si="58">IF(ISBLANK(VLOOKUP(A1031,CountryRegion,4,FALSE)),"",VLOOKUP(A1031,CountryRegion,4,FALSE))</f>
        <v>DJI</v>
      </c>
    </row>
    <row r="1032" spans="1:9" ht="12.75" customHeight="1">
      <c r="A1032" s="2" t="s">
        <v>7015</v>
      </c>
      <c r="B1032" s="121" t="str">
        <f t="shared" si="56"/>
        <v>Developed Ex-Japan</v>
      </c>
      <c r="C1032" s="2" t="s">
        <v>6013</v>
      </c>
      <c r="D1032" s="2" t="str">
        <f t="shared" si="57"/>
        <v>Korea</v>
      </c>
      <c r="E1032" s="3">
        <v>41903</v>
      </c>
      <c r="F1032" s="3">
        <v>41904</v>
      </c>
      <c r="G1032" s="3"/>
      <c r="H1032" s="3"/>
      <c r="I1032" s="2" t="str">
        <f t="shared" si="58"/>
        <v>DJI</v>
      </c>
    </row>
    <row r="1033" spans="1:9" ht="12.75" customHeight="1">
      <c r="A1033" s="2" t="s">
        <v>7015</v>
      </c>
      <c r="B1033" s="121" t="str">
        <f t="shared" si="56"/>
        <v>Developed Ex-Japan</v>
      </c>
      <c r="C1033" s="2" t="s">
        <v>7581</v>
      </c>
      <c r="D1033" s="2" t="str">
        <f t="shared" si="57"/>
        <v>Luxembourg</v>
      </c>
      <c r="E1033" s="3"/>
      <c r="F1033" s="3"/>
      <c r="G1033" s="3"/>
      <c r="H1033" s="3"/>
      <c r="I1033" s="2" t="str">
        <f t="shared" si="58"/>
        <v>DJI</v>
      </c>
    </row>
    <row r="1034" spans="1:9" ht="12.75" customHeight="1">
      <c r="A1034" s="2" t="s">
        <v>7015</v>
      </c>
      <c r="B1034" s="121" t="str">
        <f t="shared" si="56"/>
        <v>Developed Ex-Japan</v>
      </c>
      <c r="C1034" s="2" t="s">
        <v>5921</v>
      </c>
      <c r="D1034" s="2" t="str">
        <f t="shared" si="57"/>
        <v>Netherlands</v>
      </c>
      <c r="E1034" s="3"/>
      <c r="F1034" s="3"/>
      <c r="G1034" s="3"/>
      <c r="H1034" s="3"/>
      <c r="I1034" s="2" t="str">
        <f t="shared" si="58"/>
        <v>DJI</v>
      </c>
    </row>
    <row r="1035" spans="1:9" ht="12.75" customHeight="1">
      <c r="A1035" s="2" t="s">
        <v>7015</v>
      </c>
      <c r="B1035" s="121" t="str">
        <f t="shared" si="56"/>
        <v>Developed Ex-Japan</v>
      </c>
      <c r="C1035" s="2" t="s">
        <v>5865</v>
      </c>
      <c r="D1035" s="2" t="str">
        <f t="shared" si="57"/>
        <v>Norway</v>
      </c>
      <c r="E1035" s="3"/>
      <c r="F1035" s="3"/>
      <c r="G1035" s="3"/>
      <c r="H1035" s="3"/>
      <c r="I1035" s="2" t="str">
        <f t="shared" si="58"/>
        <v>DJI</v>
      </c>
    </row>
    <row r="1036" spans="1:9" ht="12.75" customHeight="1">
      <c r="A1036" s="2" t="s">
        <v>7015</v>
      </c>
      <c r="B1036" s="121" t="str">
        <f t="shared" si="56"/>
        <v>Developed Ex-Japan</v>
      </c>
      <c r="C1036" s="2" t="s">
        <v>5883</v>
      </c>
      <c r="D1036" s="2" t="str">
        <f t="shared" si="57"/>
        <v>New Zealand</v>
      </c>
      <c r="E1036" s="3"/>
      <c r="F1036" s="3"/>
      <c r="G1036" s="3"/>
      <c r="H1036" s="3"/>
      <c r="I1036" s="2" t="str">
        <f t="shared" si="58"/>
        <v>DJI</v>
      </c>
    </row>
    <row r="1037" spans="1:9" ht="12.75" customHeight="1">
      <c r="A1037" s="2" t="s">
        <v>7015</v>
      </c>
      <c r="B1037" s="121" t="str">
        <f t="shared" si="56"/>
        <v>Developed Ex-Japan</v>
      </c>
      <c r="C1037" s="2" t="s">
        <v>7582</v>
      </c>
      <c r="D1037" s="2" t="str">
        <f t="shared" si="57"/>
        <v>Portugal</v>
      </c>
      <c r="E1037" s="3"/>
      <c r="F1037" s="3"/>
      <c r="G1037" s="3"/>
      <c r="H1037" s="3"/>
      <c r="I1037" s="2" t="str">
        <f t="shared" si="58"/>
        <v>DJI</v>
      </c>
    </row>
    <row r="1038" spans="1:9" ht="12.75" customHeight="1">
      <c r="A1038" s="2" t="s">
        <v>7015</v>
      </c>
      <c r="B1038" s="121" t="str">
        <f t="shared" si="56"/>
        <v>Developed Ex-Japan</v>
      </c>
      <c r="C1038" s="2" t="s">
        <v>6227</v>
      </c>
      <c r="D1038" s="2" t="str">
        <f t="shared" si="57"/>
        <v>Sweden</v>
      </c>
      <c r="E1038" s="3"/>
      <c r="F1038" s="3"/>
      <c r="G1038" s="3"/>
      <c r="H1038" s="3"/>
      <c r="I1038" s="2" t="str">
        <f t="shared" si="58"/>
        <v>DJI</v>
      </c>
    </row>
    <row r="1039" spans="1:9" ht="12.75" customHeight="1">
      <c r="A1039" s="2" t="s">
        <v>7015</v>
      </c>
      <c r="B1039" s="121" t="str">
        <f t="shared" si="56"/>
        <v>Developed Ex-Japan</v>
      </c>
      <c r="C1039" s="2" t="s">
        <v>7574</v>
      </c>
      <c r="D1039" s="2" t="str">
        <f t="shared" si="57"/>
        <v>Singapore</v>
      </c>
      <c r="E1039" s="3"/>
      <c r="F1039" s="3"/>
      <c r="G1039" s="3"/>
      <c r="H1039" s="3"/>
      <c r="I1039" s="2" t="str">
        <f t="shared" si="58"/>
        <v>DJI</v>
      </c>
    </row>
    <row r="1040" spans="1:9" ht="12.75" customHeight="1">
      <c r="A1040" s="2" t="s">
        <v>7015</v>
      </c>
      <c r="B1040" s="121" t="str">
        <f t="shared" si="56"/>
        <v>Developed Ex-Japan</v>
      </c>
      <c r="C1040" s="2" t="s">
        <v>810</v>
      </c>
      <c r="D1040" s="2" t="str">
        <f t="shared" si="57"/>
        <v>United States</v>
      </c>
      <c r="E1040" s="3"/>
      <c r="F1040" s="3"/>
      <c r="G1040" s="3"/>
      <c r="H1040" s="3"/>
      <c r="I1040" s="2" t="str">
        <f t="shared" si="58"/>
        <v>DJI</v>
      </c>
    </row>
    <row r="1041" spans="1:9" ht="12.75" customHeight="1">
      <c r="A1041" s="2" t="s">
        <v>7181</v>
      </c>
      <c r="B1041" s="121" t="str">
        <f t="shared" si="56"/>
        <v>India &amp; China</v>
      </c>
      <c r="C1041" s="2" t="s">
        <v>7588</v>
      </c>
      <c r="D1041" s="2" t="str">
        <f t="shared" si="57"/>
        <v>China</v>
      </c>
      <c r="E1041" s="3"/>
      <c r="F1041" s="3"/>
      <c r="G1041" s="3"/>
      <c r="H1041" s="3"/>
      <c r="I1041" s="2" t="str">
        <f t="shared" si="58"/>
        <v>DJI</v>
      </c>
    </row>
    <row r="1042" spans="1:9" ht="12.75" customHeight="1">
      <c r="A1042" s="2" t="s">
        <v>7181</v>
      </c>
      <c r="B1042" s="121" t="str">
        <f t="shared" si="56"/>
        <v>India &amp; China</v>
      </c>
      <c r="C1042" s="2" t="s">
        <v>5720</v>
      </c>
      <c r="D1042" s="2" t="str">
        <f t="shared" si="57"/>
        <v>India</v>
      </c>
      <c r="E1042" s="3"/>
      <c r="F1042" s="3"/>
      <c r="G1042" s="3"/>
      <c r="H1042" s="3"/>
      <c r="I1042" s="2" t="str">
        <f t="shared" si="58"/>
        <v>DJI</v>
      </c>
    </row>
    <row r="1043" spans="1:9" ht="12.75" customHeight="1">
      <c r="A1043" s="2" t="s">
        <v>7154</v>
      </c>
      <c r="B1043" s="121" t="str">
        <f t="shared" si="56"/>
        <v>Global Ex-Frontier</v>
      </c>
      <c r="C1043" s="2" t="s">
        <v>7599</v>
      </c>
      <c r="D1043" s="2" t="str">
        <f t="shared" si="57"/>
        <v>United Arab Emirates</v>
      </c>
      <c r="E1043" s="3">
        <v>41903</v>
      </c>
      <c r="F1043" s="3">
        <v>41904</v>
      </c>
      <c r="G1043" s="3"/>
      <c r="H1043" s="3"/>
      <c r="I1043" s="2" t="str">
        <f t="shared" si="58"/>
        <v>DJI</v>
      </c>
    </row>
    <row r="1044" spans="1:9" ht="12.75" customHeight="1">
      <c r="A1044" s="2" t="s">
        <v>7154</v>
      </c>
      <c r="B1044" s="121" t="str">
        <f t="shared" si="56"/>
        <v>Global Ex-Frontier</v>
      </c>
      <c r="C1044" s="2" t="s">
        <v>7575</v>
      </c>
      <c r="D1044" s="2" t="str">
        <f t="shared" si="57"/>
        <v>Austria</v>
      </c>
      <c r="E1044" s="3"/>
      <c r="F1044" s="3"/>
      <c r="G1044" s="3"/>
      <c r="H1044" s="3"/>
      <c r="I1044" s="2" t="str">
        <f t="shared" si="58"/>
        <v>DJI</v>
      </c>
    </row>
    <row r="1045" spans="1:9" ht="12.75" customHeight="1">
      <c r="A1045" s="2" t="s">
        <v>7154</v>
      </c>
      <c r="B1045" s="121" t="str">
        <f t="shared" si="56"/>
        <v>Global Ex-Frontier</v>
      </c>
      <c r="C1045" s="2" t="s">
        <v>7589</v>
      </c>
      <c r="D1045" s="2" t="str">
        <f t="shared" si="57"/>
        <v>Australia</v>
      </c>
      <c r="E1045" s="3"/>
      <c r="F1045" s="3"/>
      <c r="G1045" s="3"/>
      <c r="H1045" s="3"/>
      <c r="I1045" s="2" t="str">
        <f t="shared" si="58"/>
        <v>DJI</v>
      </c>
    </row>
    <row r="1046" spans="1:9" ht="12.75" customHeight="1">
      <c r="A1046" s="2" t="s">
        <v>7154</v>
      </c>
      <c r="B1046" s="121" t="str">
        <f t="shared" si="56"/>
        <v>Global Ex-Frontier</v>
      </c>
      <c r="C1046" s="2" t="s">
        <v>7576</v>
      </c>
      <c r="D1046" s="2" t="str">
        <f t="shared" si="57"/>
        <v>Belgium</v>
      </c>
      <c r="E1046" s="3"/>
      <c r="F1046" s="3"/>
      <c r="G1046" s="3"/>
      <c r="H1046" s="3"/>
      <c r="I1046" s="2" t="str">
        <f t="shared" si="58"/>
        <v>DJI</v>
      </c>
    </row>
    <row r="1047" spans="1:9" ht="12.75" customHeight="1">
      <c r="A1047" s="2" t="s">
        <v>7154</v>
      </c>
      <c r="B1047" s="121" t="str">
        <f t="shared" si="56"/>
        <v>Global Ex-Frontier</v>
      </c>
      <c r="C1047" s="2" t="s">
        <v>7591</v>
      </c>
      <c r="D1047" s="2" t="str">
        <f t="shared" si="57"/>
        <v>Brazil</v>
      </c>
      <c r="E1047" s="3"/>
      <c r="F1047" s="3"/>
      <c r="G1047" s="3"/>
      <c r="H1047" s="3"/>
      <c r="I1047" s="2" t="str">
        <f t="shared" si="58"/>
        <v>DJI</v>
      </c>
    </row>
    <row r="1048" spans="1:9" ht="12.75" customHeight="1">
      <c r="A1048" s="2" t="s">
        <v>7154</v>
      </c>
      <c r="B1048" s="121" t="str">
        <f t="shared" si="56"/>
        <v>Global Ex-Frontier</v>
      </c>
      <c r="C1048" s="2" t="s">
        <v>5722</v>
      </c>
      <c r="D1048" s="2" t="str">
        <f t="shared" si="57"/>
        <v>Canada</v>
      </c>
      <c r="E1048" s="3"/>
      <c r="F1048" s="3"/>
      <c r="G1048" s="3"/>
      <c r="H1048" s="3"/>
      <c r="I1048" s="2" t="str">
        <f t="shared" si="58"/>
        <v>DJI</v>
      </c>
    </row>
    <row r="1049" spans="1:9" ht="12.75" customHeight="1">
      <c r="A1049" s="2" t="s">
        <v>7154</v>
      </c>
      <c r="B1049" s="121" t="str">
        <f t="shared" si="56"/>
        <v>Global Ex-Frontier</v>
      </c>
      <c r="C1049" s="2" t="s">
        <v>6147</v>
      </c>
      <c r="D1049" s="2" t="str">
        <f t="shared" si="57"/>
        <v>Switzerland</v>
      </c>
      <c r="E1049" s="3"/>
      <c r="F1049" s="3"/>
      <c r="G1049" s="3"/>
      <c r="H1049" s="3"/>
      <c r="I1049" s="2" t="str">
        <f t="shared" si="58"/>
        <v>DJI</v>
      </c>
    </row>
    <row r="1050" spans="1:9" ht="12.75" customHeight="1">
      <c r="A1050" s="2" t="s">
        <v>7154</v>
      </c>
      <c r="B1050" s="121" t="str">
        <f t="shared" si="56"/>
        <v>Global Ex-Frontier</v>
      </c>
      <c r="C1050" s="2" t="s">
        <v>7592</v>
      </c>
      <c r="D1050" s="2" t="str">
        <f t="shared" si="57"/>
        <v>Chile</v>
      </c>
      <c r="E1050" s="3"/>
      <c r="F1050" s="3"/>
      <c r="G1050" s="3"/>
      <c r="H1050" s="3"/>
      <c r="I1050" s="2" t="str">
        <f t="shared" si="58"/>
        <v>DJI</v>
      </c>
    </row>
    <row r="1051" spans="1:9" ht="12.75" customHeight="1">
      <c r="A1051" s="2" t="s">
        <v>7154</v>
      </c>
      <c r="B1051" s="121" t="str">
        <f t="shared" si="56"/>
        <v>Global Ex-Frontier</v>
      </c>
      <c r="C1051" s="2" t="s">
        <v>7588</v>
      </c>
      <c r="D1051" s="2" t="str">
        <f t="shared" si="57"/>
        <v>China</v>
      </c>
      <c r="E1051" s="3"/>
      <c r="F1051" s="3"/>
      <c r="G1051" s="3"/>
      <c r="H1051" s="3"/>
      <c r="I1051" s="2" t="str">
        <f t="shared" si="58"/>
        <v>DJI</v>
      </c>
    </row>
    <row r="1052" spans="1:9" ht="12.75" customHeight="1">
      <c r="A1052" s="2" t="s">
        <v>7154</v>
      </c>
      <c r="B1052" s="121" t="str">
        <f t="shared" si="56"/>
        <v>Global Ex-Frontier</v>
      </c>
      <c r="C1052" s="2" t="s">
        <v>7593</v>
      </c>
      <c r="D1052" s="2" t="str">
        <f t="shared" si="57"/>
        <v>Colombia</v>
      </c>
      <c r="E1052" s="3"/>
      <c r="F1052" s="3"/>
      <c r="G1052" s="3"/>
      <c r="H1052" s="3"/>
      <c r="I1052" s="2" t="str">
        <f t="shared" si="58"/>
        <v>DJI</v>
      </c>
    </row>
    <row r="1053" spans="1:9" ht="12.75" customHeight="1">
      <c r="A1053" s="2" t="s">
        <v>7154</v>
      </c>
      <c r="B1053" s="121" t="str">
        <f t="shared" si="56"/>
        <v>Global Ex-Frontier</v>
      </c>
      <c r="C1053" s="2" t="s">
        <v>7584</v>
      </c>
      <c r="D1053" s="2" t="str">
        <f t="shared" si="57"/>
        <v>Czech Republic</v>
      </c>
      <c r="E1053" s="3"/>
      <c r="F1053" s="3"/>
      <c r="G1053" s="3"/>
      <c r="H1053" s="3"/>
      <c r="I1053" s="2" t="str">
        <f t="shared" si="58"/>
        <v>DJI</v>
      </c>
    </row>
    <row r="1054" spans="1:9" ht="12.75" customHeight="1">
      <c r="A1054" s="2" t="s">
        <v>7154</v>
      </c>
      <c r="B1054" s="121" t="str">
        <f t="shared" si="56"/>
        <v>Global Ex-Frontier</v>
      </c>
      <c r="C1054" s="2" t="s">
        <v>7579</v>
      </c>
      <c r="D1054" s="2" t="str">
        <f t="shared" si="57"/>
        <v>Germany</v>
      </c>
      <c r="E1054" s="3"/>
      <c r="F1054" s="3"/>
      <c r="G1054" s="3"/>
      <c r="H1054" s="3"/>
      <c r="I1054" s="2" t="str">
        <f t="shared" si="58"/>
        <v>DJI</v>
      </c>
    </row>
    <row r="1055" spans="1:9" ht="12.75" customHeight="1">
      <c r="A1055" s="2" t="s">
        <v>7154</v>
      </c>
      <c r="B1055" s="121" t="str">
        <f t="shared" si="56"/>
        <v>Global Ex-Frontier</v>
      </c>
      <c r="C1055" s="2" t="s">
        <v>7577</v>
      </c>
      <c r="D1055" s="2" t="str">
        <f t="shared" si="57"/>
        <v>Denmark</v>
      </c>
      <c r="E1055" s="3"/>
      <c r="F1055" s="3"/>
      <c r="G1055" s="3"/>
      <c r="H1055" s="3"/>
      <c r="I1055" s="2" t="str">
        <f t="shared" si="58"/>
        <v>DJI</v>
      </c>
    </row>
    <row r="1056" spans="1:9" ht="12.75" customHeight="1">
      <c r="A1056" s="2" t="s">
        <v>7154</v>
      </c>
      <c r="B1056" s="121" t="str">
        <f t="shared" si="56"/>
        <v>Global Ex-Frontier</v>
      </c>
      <c r="C1056" s="2" t="s">
        <v>7600</v>
      </c>
      <c r="D1056" s="2" t="str">
        <f t="shared" si="57"/>
        <v>Egypt</v>
      </c>
      <c r="E1056" s="3"/>
      <c r="F1056" s="3"/>
      <c r="G1056" s="3"/>
      <c r="H1056" s="3"/>
      <c r="I1056" s="2" t="str">
        <f t="shared" si="58"/>
        <v>DJI</v>
      </c>
    </row>
    <row r="1057" spans="1:9" ht="12.75" customHeight="1">
      <c r="A1057" s="2" t="s">
        <v>7154</v>
      </c>
      <c r="B1057" s="121" t="str">
        <f t="shared" si="56"/>
        <v>Global Ex-Frontier</v>
      </c>
      <c r="C1057" s="2" t="s">
        <v>6415</v>
      </c>
      <c r="D1057" s="2" t="str">
        <f t="shared" si="57"/>
        <v>Spain</v>
      </c>
      <c r="E1057" s="3"/>
      <c r="F1057" s="3"/>
      <c r="G1057" s="3"/>
      <c r="H1057" s="3"/>
      <c r="I1057" s="2" t="str">
        <f t="shared" si="58"/>
        <v>DJI</v>
      </c>
    </row>
    <row r="1058" spans="1:9" ht="12.75" customHeight="1">
      <c r="A1058" s="2" t="s">
        <v>7154</v>
      </c>
      <c r="B1058" s="121" t="str">
        <f t="shared" si="56"/>
        <v>Global Ex-Frontier</v>
      </c>
      <c r="C1058" s="2" t="s">
        <v>5810</v>
      </c>
      <c r="D1058" s="2" t="str">
        <f t="shared" si="57"/>
        <v>Finland</v>
      </c>
      <c r="E1058" s="3"/>
      <c r="F1058" s="3"/>
      <c r="G1058" s="3"/>
      <c r="H1058" s="3"/>
      <c r="I1058" s="2" t="str">
        <f t="shared" si="58"/>
        <v>DJI</v>
      </c>
    </row>
    <row r="1059" spans="1:9" ht="12.75" customHeight="1">
      <c r="A1059" s="2" t="s">
        <v>7154</v>
      </c>
      <c r="B1059" s="121" t="str">
        <f t="shared" si="56"/>
        <v>Global Ex-Frontier</v>
      </c>
      <c r="C1059" s="2" t="s">
        <v>7578</v>
      </c>
      <c r="D1059" s="2" t="str">
        <f t="shared" si="57"/>
        <v>France</v>
      </c>
      <c r="E1059" s="3"/>
      <c r="F1059" s="3"/>
      <c r="G1059" s="3"/>
      <c r="H1059" s="3"/>
      <c r="I1059" s="2" t="str">
        <f t="shared" si="58"/>
        <v>DJI</v>
      </c>
    </row>
    <row r="1060" spans="1:9" ht="12.75" customHeight="1">
      <c r="A1060" s="2" t="s">
        <v>7154</v>
      </c>
      <c r="B1060" s="121" t="str">
        <f t="shared" si="56"/>
        <v>Global Ex-Frontier</v>
      </c>
      <c r="C1060" s="2" t="s">
        <v>7583</v>
      </c>
      <c r="D1060" s="2" t="str">
        <f t="shared" si="57"/>
        <v>United Kingdom</v>
      </c>
      <c r="E1060" s="3"/>
      <c r="F1060" s="3"/>
      <c r="G1060" s="3"/>
      <c r="H1060" s="3"/>
      <c r="I1060" s="2" t="str">
        <f t="shared" si="58"/>
        <v>DJI</v>
      </c>
    </row>
    <row r="1061" spans="1:9" ht="12.75" customHeight="1">
      <c r="A1061" s="2" t="s">
        <v>7154</v>
      </c>
      <c r="B1061" s="121" t="str">
        <f t="shared" si="56"/>
        <v>Global Ex-Frontier</v>
      </c>
      <c r="C1061" s="2" t="s">
        <v>7580</v>
      </c>
      <c r="D1061" s="2" t="str">
        <f t="shared" si="57"/>
        <v>Greece</v>
      </c>
      <c r="E1061" s="3"/>
      <c r="F1061" s="3"/>
      <c r="G1061" s="3"/>
      <c r="H1061" s="3"/>
      <c r="I1061" s="2" t="str">
        <f t="shared" si="58"/>
        <v>DJI</v>
      </c>
    </row>
    <row r="1062" spans="1:9" ht="12.75" customHeight="1">
      <c r="A1062" s="2" t="s">
        <v>7154</v>
      </c>
      <c r="B1062" s="121" t="str">
        <f t="shared" si="56"/>
        <v>Global Ex-Frontier</v>
      </c>
      <c r="C1062" s="2" t="s">
        <v>7571</v>
      </c>
      <c r="D1062" s="2" t="str">
        <f t="shared" si="57"/>
        <v>Hong Kong</v>
      </c>
      <c r="E1062" s="3"/>
      <c r="F1062" s="3"/>
      <c r="G1062" s="3"/>
      <c r="H1062" s="3"/>
      <c r="I1062" s="2" t="str">
        <f t="shared" si="58"/>
        <v>DJI</v>
      </c>
    </row>
    <row r="1063" spans="1:9" ht="12.75" customHeight="1">
      <c r="A1063" s="2" t="s">
        <v>7154</v>
      </c>
      <c r="B1063" s="121" t="str">
        <f t="shared" si="56"/>
        <v>Global Ex-Frontier</v>
      </c>
      <c r="C1063" s="2" t="s">
        <v>5567</v>
      </c>
      <c r="D1063" s="2" t="str">
        <f t="shared" si="57"/>
        <v>Hungary</v>
      </c>
      <c r="E1063" s="3"/>
      <c r="F1063" s="3"/>
      <c r="G1063" s="3"/>
      <c r="H1063" s="3"/>
      <c r="I1063" s="2" t="str">
        <f t="shared" ref="I1063:I1092" si="59">IF(ISBLANK(VLOOKUP(A1063,CountryRegion,4,FALSE)),"",VLOOKUP(A1063,CountryRegion,4,FALSE))</f>
        <v>DJI</v>
      </c>
    </row>
    <row r="1064" spans="1:9" ht="12.75" customHeight="1">
      <c r="A1064" s="2" t="s">
        <v>7154</v>
      </c>
      <c r="B1064" s="121" t="str">
        <f t="shared" si="56"/>
        <v>Global Ex-Frontier</v>
      </c>
      <c r="C1064" s="2" t="s">
        <v>6098</v>
      </c>
      <c r="D1064" s="2" t="str">
        <f t="shared" si="57"/>
        <v>Indonesia</v>
      </c>
      <c r="E1064" s="3"/>
      <c r="F1064" s="3"/>
      <c r="G1064" s="3"/>
      <c r="H1064" s="3"/>
      <c r="I1064" s="2" t="str">
        <f t="shared" si="59"/>
        <v>DJI</v>
      </c>
    </row>
    <row r="1065" spans="1:9" ht="12.75" customHeight="1">
      <c r="A1065" s="2" t="s">
        <v>7154</v>
      </c>
      <c r="B1065" s="121" t="str">
        <f t="shared" si="56"/>
        <v>Global Ex-Frontier</v>
      </c>
      <c r="C1065" s="2" t="s">
        <v>6100</v>
      </c>
      <c r="D1065" s="2" t="str">
        <f t="shared" si="57"/>
        <v>Ireland</v>
      </c>
      <c r="E1065" s="3"/>
      <c r="F1065" s="3"/>
      <c r="G1065" s="3"/>
      <c r="H1065" s="3"/>
      <c r="I1065" s="2" t="str">
        <f t="shared" si="59"/>
        <v>DJI</v>
      </c>
    </row>
    <row r="1066" spans="1:9" ht="12.75" customHeight="1">
      <c r="A1066" s="2" t="s">
        <v>7154</v>
      </c>
      <c r="B1066" s="121" t="str">
        <f t="shared" si="56"/>
        <v>Global Ex-Frontier</v>
      </c>
      <c r="C1066" s="2" t="s">
        <v>7598</v>
      </c>
      <c r="D1066" s="2" t="str">
        <f t="shared" si="57"/>
        <v>Israel</v>
      </c>
      <c r="E1066" s="3"/>
      <c r="F1066" s="3"/>
      <c r="G1066" s="3"/>
      <c r="H1066" s="3"/>
      <c r="I1066" s="2" t="str">
        <f t="shared" si="59"/>
        <v>DJI</v>
      </c>
    </row>
    <row r="1067" spans="1:9" ht="12.75" customHeight="1">
      <c r="A1067" s="2" t="s">
        <v>7154</v>
      </c>
      <c r="B1067" s="121" t="str">
        <f t="shared" si="56"/>
        <v>Global Ex-Frontier</v>
      </c>
      <c r="C1067" s="2" t="s">
        <v>5720</v>
      </c>
      <c r="D1067" s="2" t="str">
        <f t="shared" si="57"/>
        <v>India</v>
      </c>
      <c r="E1067" s="3"/>
      <c r="F1067" s="3"/>
      <c r="G1067" s="3"/>
      <c r="H1067" s="3"/>
      <c r="I1067" s="2" t="str">
        <f t="shared" si="59"/>
        <v>DJI</v>
      </c>
    </row>
    <row r="1068" spans="1:9" ht="12.75" customHeight="1">
      <c r="A1068" s="2" t="s">
        <v>7154</v>
      </c>
      <c r="B1068" s="121" t="str">
        <f t="shared" si="56"/>
        <v>Global Ex-Frontier</v>
      </c>
      <c r="C1068" s="2" t="s">
        <v>5572</v>
      </c>
      <c r="D1068" s="2" t="str">
        <f t="shared" si="57"/>
        <v>Iceland</v>
      </c>
      <c r="E1068" s="3"/>
      <c r="F1068" s="3"/>
      <c r="G1068" s="3"/>
      <c r="H1068" s="3"/>
      <c r="I1068" s="2" t="str">
        <f t="shared" si="59"/>
        <v>DJI</v>
      </c>
    </row>
    <row r="1069" spans="1:9" ht="12.75" customHeight="1">
      <c r="A1069" s="2" t="s">
        <v>7154</v>
      </c>
      <c r="B1069" s="121" t="str">
        <f t="shared" si="56"/>
        <v>Global Ex-Frontier</v>
      </c>
      <c r="C1069" s="2" t="s">
        <v>5614</v>
      </c>
      <c r="D1069" s="2" t="str">
        <f t="shared" si="57"/>
        <v>Italy</v>
      </c>
      <c r="E1069" s="3"/>
      <c r="F1069" s="3"/>
      <c r="G1069" s="3"/>
      <c r="H1069" s="3"/>
      <c r="I1069" s="2" t="str">
        <f t="shared" si="59"/>
        <v>DJI</v>
      </c>
    </row>
    <row r="1070" spans="1:9" ht="12.75" customHeight="1">
      <c r="A1070" s="2" t="s">
        <v>7154</v>
      </c>
      <c r="B1070" s="121" t="str">
        <f t="shared" si="56"/>
        <v>Global Ex-Frontier</v>
      </c>
      <c r="C1070" s="2" t="s">
        <v>7572</v>
      </c>
      <c r="D1070" s="2" t="str">
        <f t="shared" si="57"/>
        <v>Japan</v>
      </c>
      <c r="E1070" s="3"/>
      <c r="F1070" s="3"/>
      <c r="G1070" s="3"/>
      <c r="H1070" s="3"/>
      <c r="I1070" s="2" t="str">
        <f t="shared" si="59"/>
        <v>DJI</v>
      </c>
    </row>
    <row r="1071" spans="1:9" ht="12.75" customHeight="1">
      <c r="A1071" s="2" t="s">
        <v>7154</v>
      </c>
      <c r="B1071" s="121" t="str">
        <f t="shared" si="56"/>
        <v>Global Ex-Frontier</v>
      </c>
      <c r="C1071" s="2" t="s">
        <v>6013</v>
      </c>
      <c r="D1071" s="2" t="str">
        <f t="shared" si="57"/>
        <v>Korea</v>
      </c>
      <c r="E1071" s="3"/>
      <c r="F1071" s="3"/>
      <c r="G1071" s="3"/>
      <c r="H1071" s="3"/>
      <c r="I1071" s="2" t="str">
        <f t="shared" si="59"/>
        <v>DJI</v>
      </c>
    </row>
    <row r="1072" spans="1:9" ht="12.75" customHeight="1">
      <c r="A1072" s="2" t="s">
        <v>7154</v>
      </c>
      <c r="B1072" s="121" t="str">
        <f t="shared" si="56"/>
        <v>Global Ex-Frontier</v>
      </c>
      <c r="C1072" s="2" t="s">
        <v>7581</v>
      </c>
      <c r="D1072" s="2" t="str">
        <f t="shared" si="57"/>
        <v>Luxembourg</v>
      </c>
      <c r="E1072" s="3"/>
      <c r="F1072" s="3"/>
      <c r="G1072" s="3"/>
      <c r="H1072" s="3"/>
      <c r="I1072" s="2" t="str">
        <f t="shared" si="59"/>
        <v>DJI</v>
      </c>
    </row>
    <row r="1073" spans="1:9" ht="12.75" customHeight="1">
      <c r="A1073" s="2" t="s">
        <v>7154</v>
      </c>
      <c r="B1073" s="121" t="str">
        <f t="shared" si="56"/>
        <v>Global Ex-Frontier</v>
      </c>
      <c r="C1073" s="2" t="s">
        <v>5947</v>
      </c>
      <c r="D1073" s="2" t="str">
        <f t="shared" si="57"/>
        <v>Morocco</v>
      </c>
      <c r="E1073" s="3"/>
      <c r="F1073" s="3"/>
      <c r="G1073" s="3">
        <v>42267</v>
      </c>
      <c r="H1073" s="3">
        <v>42268</v>
      </c>
      <c r="I1073" s="2" t="str">
        <f t="shared" si="59"/>
        <v>DJI</v>
      </c>
    </row>
    <row r="1074" spans="1:9" ht="12.75" customHeight="1">
      <c r="A1074" s="2" t="s">
        <v>7154</v>
      </c>
      <c r="B1074" s="121" t="str">
        <f t="shared" si="56"/>
        <v>Global Ex-Frontier</v>
      </c>
      <c r="C1074" s="2" t="s">
        <v>7594</v>
      </c>
      <c r="D1074" s="2" t="str">
        <f t="shared" si="57"/>
        <v>Mexico</v>
      </c>
      <c r="E1074" s="3"/>
      <c r="F1074" s="3"/>
      <c r="G1074" s="3"/>
      <c r="H1074" s="3"/>
      <c r="I1074" s="2" t="str">
        <f t="shared" si="59"/>
        <v>DJI</v>
      </c>
    </row>
    <row r="1075" spans="1:9" ht="12.75" customHeight="1">
      <c r="A1075" s="2" t="s">
        <v>7154</v>
      </c>
      <c r="B1075" s="121" t="str">
        <f t="shared" si="56"/>
        <v>Global Ex-Frontier</v>
      </c>
      <c r="C1075" s="2" t="s">
        <v>7573</v>
      </c>
      <c r="D1075" s="2" t="str">
        <f t="shared" si="57"/>
        <v>Malaysia</v>
      </c>
      <c r="E1075" s="3"/>
      <c r="F1075" s="3"/>
      <c r="G1075" s="3"/>
      <c r="H1075" s="3"/>
      <c r="I1075" s="2" t="str">
        <f t="shared" si="59"/>
        <v>DJI</v>
      </c>
    </row>
    <row r="1076" spans="1:9" ht="12.75" customHeight="1">
      <c r="A1076" s="2" t="s">
        <v>7154</v>
      </c>
      <c r="B1076" s="121" t="str">
        <f t="shared" si="56"/>
        <v>Global Ex-Frontier</v>
      </c>
      <c r="C1076" s="2" t="s">
        <v>5921</v>
      </c>
      <c r="D1076" s="2" t="str">
        <f t="shared" si="57"/>
        <v>Netherlands</v>
      </c>
      <c r="E1076" s="3"/>
      <c r="F1076" s="3"/>
      <c r="G1076" s="3"/>
      <c r="H1076" s="3"/>
      <c r="I1076" s="2" t="str">
        <f t="shared" si="59"/>
        <v>DJI</v>
      </c>
    </row>
    <row r="1077" spans="1:9" ht="12.75" customHeight="1">
      <c r="A1077" s="2" t="s">
        <v>7154</v>
      </c>
      <c r="B1077" s="121" t="str">
        <f t="shared" si="56"/>
        <v>Global Ex-Frontier</v>
      </c>
      <c r="C1077" s="2" t="s">
        <v>5865</v>
      </c>
      <c r="D1077" s="2" t="str">
        <f t="shared" si="57"/>
        <v>Norway</v>
      </c>
      <c r="E1077" s="3"/>
      <c r="F1077" s="3"/>
      <c r="G1077" s="3"/>
      <c r="H1077" s="3"/>
      <c r="I1077" s="2" t="str">
        <f t="shared" si="59"/>
        <v>DJI</v>
      </c>
    </row>
    <row r="1078" spans="1:9" ht="12.75" customHeight="1">
      <c r="A1078" s="2" t="s">
        <v>7154</v>
      </c>
      <c r="B1078" s="121" t="str">
        <f t="shared" si="56"/>
        <v>Global Ex-Frontier</v>
      </c>
      <c r="C1078" s="2" t="s">
        <v>5883</v>
      </c>
      <c r="D1078" s="2" t="str">
        <f t="shared" si="57"/>
        <v>New Zealand</v>
      </c>
      <c r="E1078" s="3"/>
      <c r="F1078" s="3"/>
      <c r="G1078" s="3"/>
      <c r="H1078" s="3"/>
      <c r="I1078" s="2" t="str">
        <f t="shared" si="59"/>
        <v>DJI</v>
      </c>
    </row>
    <row r="1079" spans="1:9" ht="12.75" customHeight="1">
      <c r="A1079" s="2" t="s">
        <v>7154</v>
      </c>
      <c r="B1079" s="121" t="str">
        <f t="shared" si="56"/>
        <v>Global Ex-Frontier</v>
      </c>
      <c r="C1079" s="2" t="s">
        <v>7595</v>
      </c>
      <c r="D1079" s="2" t="str">
        <f t="shared" si="57"/>
        <v>Peru</v>
      </c>
      <c r="E1079" s="3"/>
      <c r="F1079" s="3"/>
      <c r="G1079" s="3"/>
      <c r="H1079" s="3"/>
      <c r="I1079" s="2" t="str">
        <f t="shared" si="59"/>
        <v>DJI</v>
      </c>
    </row>
    <row r="1080" spans="1:9" ht="12.75" customHeight="1">
      <c r="A1080" s="2" t="s">
        <v>7154</v>
      </c>
      <c r="B1080" s="121" t="str">
        <f t="shared" si="56"/>
        <v>Global Ex-Frontier</v>
      </c>
      <c r="C1080" s="2" t="s">
        <v>5970</v>
      </c>
      <c r="D1080" s="2" t="str">
        <f t="shared" si="57"/>
        <v>Philippines</v>
      </c>
      <c r="E1080" s="3"/>
      <c r="F1080" s="3"/>
      <c r="G1080" s="3"/>
      <c r="H1080" s="3"/>
      <c r="I1080" s="2" t="str">
        <f t="shared" si="59"/>
        <v>DJI</v>
      </c>
    </row>
    <row r="1081" spans="1:9" ht="12.75" customHeight="1">
      <c r="A1081" s="2" t="s">
        <v>7154</v>
      </c>
      <c r="B1081" s="121" t="str">
        <f t="shared" si="56"/>
        <v>Global Ex-Frontier</v>
      </c>
      <c r="C1081" s="2" t="s">
        <v>7601</v>
      </c>
      <c r="D1081" s="2" t="str">
        <f t="shared" si="57"/>
        <v>Pakistan</v>
      </c>
      <c r="E1081" s="3">
        <v>42993</v>
      </c>
      <c r="F1081" s="3">
        <v>42996</v>
      </c>
      <c r="G1081" s="3">
        <v>45184</v>
      </c>
      <c r="H1081" s="3">
        <v>45187</v>
      </c>
      <c r="I1081" s="2" t="str">
        <f t="shared" si="59"/>
        <v>DJI</v>
      </c>
    </row>
    <row r="1082" spans="1:9" ht="12.75" customHeight="1">
      <c r="A1082" s="2" t="s">
        <v>7154</v>
      </c>
      <c r="B1082" s="121" t="str">
        <f t="shared" si="56"/>
        <v>Global Ex-Frontier</v>
      </c>
      <c r="C1082" s="2" t="s">
        <v>7585</v>
      </c>
      <c r="D1082" s="2" t="str">
        <f t="shared" si="57"/>
        <v>Poland</v>
      </c>
      <c r="E1082" s="3"/>
      <c r="F1082" s="3"/>
      <c r="G1082" s="3"/>
      <c r="H1082" s="3"/>
      <c r="I1082" s="2" t="str">
        <f t="shared" si="59"/>
        <v>DJI</v>
      </c>
    </row>
    <row r="1083" spans="1:9" ht="12.75" customHeight="1">
      <c r="A1083" s="2" t="s">
        <v>7154</v>
      </c>
      <c r="B1083" s="121" t="str">
        <f t="shared" si="56"/>
        <v>Global Ex-Frontier</v>
      </c>
      <c r="C1083" s="2" t="s">
        <v>7582</v>
      </c>
      <c r="D1083" s="2" t="str">
        <f t="shared" si="57"/>
        <v>Portugal</v>
      </c>
      <c r="E1083" s="3"/>
      <c r="F1083" s="3"/>
      <c r="G1083" s="3"/>
      <c r="H1083" s="3"/>
      <c r="I1083" s="2" t="str">
        <f t="shared" si="59"/>
        <v>DJI</v>
      </c>
    </row>
    <row r="1084" spans="1:9" ht="12.75" customHeight="1">
      <c r="A1084" s="2" t="s">
        <v>7154</v>
      </c>
      <c r="B1084" s="121" t="str">
        <f t="shared" si="56"/>
        <v>Global Ex-Frontier</v>
      </c>
      <c r="C1084" s="2" t="s">
        <v>7602</v>
      </c>
      <c r="D1084" s="2" t="str">
        <f t="shared" si="57"/>
        <v>Qatar</v>
      </c>
      <c r="E1084" s="3">
        <v>41903</v>
      </c>
      <c r="F1084" s="3">
        <v>41904</v>
      </c>
      <c r="G1084" s="3"/>
      <c r="H1084" s="3"/>
      <c r="I1084" s="2" t="str">
        <f t="shared" si="59"/>
        <v>DJI</v>
      </c>
    </row>
    <row r="1085" spans="1:9" ht="12.75" customHeight="1">
      <c r="A1085" s="2" t="s">
        <v>7154</v>
      </c>
      <c r="B1085" s="121" t="str">
        <f t="shared" si="56"/>
        <v>Global Ex-Frontier</v>
      </c>
      <c r="C1085" s="2" t="s">
        <v>7586</v>
      </c>
      <c r="D1085" s="2" t="str">
        <f t="shared" si="57"/>
        <v>Russia</v>
      </c>
      <c r="E1085" s="3"/>
      <c r="F1085" s="3"/>
      <c r="G1085" s="3">
        <v>44628</v>
      </c>
      <c r="H1085" s="3">
        <v>44629</v>
      </c>
      <c r="I1085" s="2" t="str">
        <f t="shared" si="59"/>
        <v>DJI</v>
      </c>
    </row>
    <row r="1086" spans="1:9" ht="12.75" customHeight="1">
      <c r="A1086" s="2" t="s">
        <v>7154</v>
      </c>
      <c r="B1086" s="121" t="str">
        <f t="shared" si="56"/>
        <v>Global Ex-Frontier</v>
      </c>
      <c r="C1086" s="2" t="s">
        <v>6227</v>
      </c>
      <c r="D1086" s="2" t="str">
        <f t="shared" si="57"/>
        <v>Sweden</v>
      </c>
      <c r="E1086" s="3"/>
      <c r="F1086" s="3"/>
      <c r="G1086" s="3"/>
      <c r="H1086" s="3"/>
      <c r="I1086" s="2" t="str">
        <f t="shared" si="59"/>
        <v>DJI</v>
      </c>
    </row>
    <row r="1087" spans="1:9" ht="12.75" customHeight="1">
      <c r="A1087" s="2" t="s">
        <v>7154</v>
      </c>
      <c r="B1087" s="121" t="str">
        <f t="shared" si="56"/>
        <v>Global Ex-Frontier</v>
      </c>
      <c r="C1087" s="2" t="s">
        <v>7574</v>
      </c>
      <c r="D1087" s="2" t="str">
        <f t="shared" si="57"/>
        <v>Singapore</v>
      </c>
      <c r="E1087" s="3"/>
      <c r="F1087" s="3"/>
      <c r="G1087" s="3"/>
      <c r="H1087" s="3"/>
      <c r="I1087" s="2" t="str">
        <f t="shared" si="59"/>
        <v>DJI</v>
      </c>
    </row>
    <row r="1088" spans="1:9" ht="12.75" customHeight="1">
      <c r="A1088" s="2" t="s">
        <v>7154</v>
      </c>
      <c r="B1088" s="121" t="str">
        <f t="shared" si="56"/>
        <v>Global Ex-Frontier</v>
      </c>
      <c r="C1088" s="2" t="s">
        <v>6029</v>
      </c>
      <c r="D1088" s="2" t="str">
        <f t="shared" si="57"/>
        <v>Thailand</v>
      </c>
      <c r="E1088" s="3"/>
      <c r="F1088" s="3"/>
      <c r="G1088" s="3"/>
      <c r="H1088" s="3"/>
      <c r="I1088" s="2" t="str">
        <f t="shared" si="59"/>
        <v>DJI</v>
      </c>
    </row>
    <row r="1089" spans="1:9" ht="12.75" customHeight="1">
      <c r="A1089" s="2" t="s">
        <v>7154</v>
      </c>
      <c r="B1089" s="121" t="str">
        <f t="shared" si="56"/>
        <v>Global Ex-Frontier</v>
      </c>
      <c r="C1089" s="2" t="s">
        <v>7587</v>
      </c>
      <c r="D1089" s="2" t="str">
        <f t="shared" si="57"/>
        <v>Turkey</v>
      </c>
      <c r="E1089" s="3"/>
      <c r="F1089" s="3"/>
      <c r="G1089" s="3"/>
      <c r="H1089" s="3"/>
      <c r="I1089" s="2" t="str">
        <f t="shared" si="59"/>
        <v>DJI</v>
      </c>
    </row>
    <row r="1090" spans="1:9" ht="12.75" customHeight="1">
      <c r="A1090" s="2" t="s">
        <v>7154</v>
      </c>
      <c r="B1090" s="121" t="str">
        <f t="shared" si="56"/>
        <v>Global Ex-Frontier</v>
      </c>
      <c r="C1090" s="2" t="s">
        <v>5700</v>
      </c>
      <c r="D1090" s="2" t="str">
        <f t="shared" si="57"/>
        <v>Taiwan</v>
      </c>
      <c r="E1090" s="3"/>
      <c r="F1090" s="3"/>
      <c r="G1090" s="3"/>
      <c r="H1090" s="3"/>
      <c r="I1090" s="2" t="str">
        <f t="shared" si="59"/>
        <v>DJI</v>
      </c>
    </row>
    <row r="1091" spans="1:9" ht="12.75" customHeight="1">
      <c r="A1091" s="2" t="s">
        <v>7154</v>
      </c>
      <c r="B1091" s="121" t="str">
        <f t="shared" si="56"/>
        <v>Global Ex-Frontier</v>
      </c>
      <c r="C1091" s="2" t="s">
        <v>810</v>
      </c>
      <c r="D1091" s="2" t="str">
        <f t="shared" si="57"/>
        <v>United States</v>
      </c>
      <c r="E1091" s="3"/>
      <c r="F1091" s="3"/>
      <c r="G1091" s="3"/>
      <c r="H1091" s="3"/>
      <c r="I1091" s="2" t="str">
        <f t="shared" si="59"/>
        <v>DJI</v>
      </c>
    </row>
    <row r="1092" spans="1:9" ht="12.75" customHeight="1">
      <c r="A1092" s="2" t="s">
        <v>7154</v>
      </c>
      <c r="B1092" s="121" t="str">
        <f t="shared" si="56"/>
        <v>Global Ex-Frontier</v>
      </c>
      <c r="C1092" s="2" t="s">
        <v>7603</v>
      </c>
      <c r="D1092" s="2" t="str">
        <f t="shared" si="57"/>
        <v>South Africa</v>
      </c>
      <c r="E1092" s="3"/>
      <c r="F1092" s="3"/>
      <c r="G1092" s="3"/>
      <c r="H1092" s="3"/>
      <c r="I1092" s="2" t="str">
        <f t="shared" si="59"/>
        <v>DJI</v>
      </c>
    </row>
    <row r="1093" spans="1:9" ht="12.75" customHeight="1">
      <c r="A1093" s="121" t="s">
        <v>7154</v>
      </c>
      <c r="B1093" s="121" t="str">
        <f t="shared" si="56"/>
        <v>Global Ex-Frontier</v>
      </c>
      <c r="C1093" s="121" t="s">
        <v>5776</v>
      </c>
      <c r="D1093" s="2" t="str">
        <f t="shared" si="57"/>
        <v>Saudi Arabia</v>
      </c>
      <c r="E1093" s="122">
        <v>43541</v>
      </c>
      <c r="F1093" s="122">
        <v>43542</v>
      </c>
      <c r="G1093" s="122"/>
      <c r="H1093" s="122"/>
      <c r="I1093" s="121" t="s">
        <v>6930</v>
      </c>
    </row>
    <row r="1094" spans="1:9" ht="12.75" customHeight="1">
      <c r="A1094" s="2" t="s">
        <v>7154</v>
      </c>
      <c r="B1094" s="121" t="str">
        <f t="shared" ref="B1094:B1158" si="60">VLOOKUP(A1094,CountryRegion,2,FALSE)</f>
        <v>Global Ex-Frontier</v>
      </c>
      <c r="C1094" s="2" t="s">
        <v>6023</v>
      </c>
      <c r="D1094" s="2" t="str">
        <f t="shared" ref="D1094:D1158" si="61">VLOOKUP(C1094&amp;"-",CountryRegion,2,FALSE)</f>
        <v>Kuwait</v>
      </c>
      <c r="E1094" s="93">
        <v>43728</v>
      </c>
      <c r="F1094" s="93">
        <v>43731</v>
      </c>
      <c r="G1094" s="93"/>
      <c r="H1094" s="93"/>
      <c r="I1094" s="2" t="s">
        <v>6930</v>
      </c>
    </row>
    <row r="1095" spans="1:9" ht="12.75" customHeight="1">
      <c r="A1095" s="2" t="s">
        <v>7175</v>
      </c>
      <c r="B1095" s="121" t="str">
        <f t="shared" si="60"/>
        <v>Global Frontier</v>
      </c>
      <c r="C1095" s="2" t="s">
        <v>7599</v>
      </c>
      <c r="D1095" s="2" t="str">
        <f t="shared" si="61"/>
        <v>United Arab Emirates</v>
      </c>
      <c r="E1095" s="3"/>
      <c r="F1095" s="3"/>
      <c r="G1095" s="3">
        <v>41903</v>
      </c>
      <c r="H1095" s="3">
        <v>41904</v>
      </c>
      <c r="I1095" s="2" t="str">
        <f t="shared" ref="I1095:I1127" si="62">IF(ISBLANK(VLOOKUP(A1095,CountryRegion,4,FALSE)),"",VLOOKUP(A1095,CountryRegion,4,FALSE))</f>
        <v>DJI</v>
      </c>
    </row>
    <row r="1096" spans="1:9" ht="12.75" customHeight="1">
      <c r="A1096" s="2" t="s">
        <v>7175</v>
      </c>
      <c r="B1096" s="121" t="str">
        <f t="shared" si="60"/>
        <v>Global Frontier</v>
      </c>
      <c r="C1096" s="2" t="s">
        <v>7590</v>
      </c>
      <c r="D1096" s="2" t="str">
        <f t="shared" si="61"/>
        <v>Argentina</v>
      </c>
      <c r="E1096" s="3"/>
      <c r="F1096" s="3"/>
      <c r="G1096" s="3"/>
      <c r="H1096" s="3"/>
      <c r="I1096" s="2" t="str">
        <f t="shared" si="62"/>
        <v>DJI</v>
      </c>
    </row>
    <row r="1097" spans="1:9" ht="12.75" customHeight="1">
      <c r="A1097" s="2" t="s">
        <v>7175</v>
      </c>
      <c r="B1097" s="121" t="str">
        <f t="shared" si="60"/>
        <v>Global Frontier</v>
      </c>
      <c r="C1097" s="2" t="s">
        <v>7609</v>
      </c>
      <c r="D1097" s="2" t="str">
        <f t="shared" si="61"/>
        <v>Bosnia-Herzegovina</v>
      </c>
      <c r="E1097" s="3"/>
      <c r="F1097" s="3"/>
      <c r="G1097" s="3"/>
      <c r="H1097" s="3"/>
      <c r="I1097" s="2" t="str">
        <f t="shared" si="62"/>
        <v>DJI</v>
      </c>
    </row>
    <row r="1098" spans="1:9" ht="12.75" customHeight="1">
      <c r="A1098" s="2" t="s">
        <v>7175</v>
      </c>
      <c r="B1098" s="121" t="str">
        <f t="shared" si="60"/>
        <v>Global Frontier</v>
      </c>
      <c r="C1098" s="2" t="s">
        <v>7621</v>
      </c>
      <c r="D1098" s="2" t="str">
        <f t="shared" si="61"/>
        <v>Bangladesh</v>
      </c>
      <c r="E1098" s="3"/>
      <c r="F1098" s="3"/>
      <c r="G1098" s="3"/>
      <c r="H1098" s="3"/>
      <c r="I1098" s="2" t="str">
        <f t="shared" si="62"/>
        <v>DJI</v>
      </c>
    </row>
    <row r="1099" spans="1:9" ht="12.75" customHeight="1">
      <c r="A1099" s="2" t="s">
        <v>7175</v>
      </c>
      <c r="B1099" s="121" t="str">
        <f t="shared" si="60"/>
        <v>Global Frontier</v>
      </c>
      <c r="C1099" s="2" t="s">
        <v>7610</v>
      </c>
      <c r="D1099" s="2" t="str">
        <f t="shared" si="61"/>
        <v>Bulgaria</v>
      </c>
      <c r="E1099" s="3"/>
      <c r="F1099" s="3"/>
      <c r="G1099" s="3"/>
      <c r="H1099" s="3"/>
      <c r="I1099" s="2" t="str">
        <f t="shared" si="62"/>
        <v>DJI</v>
      </c>
    </row>
    <row r="1100" spans="1:9" ht="12.75" customHeight="1">
      <c r="A1100" s="2" t="s">
        <v>7175</v>
      </c>
      <c r="B1100" s="121" t="str">
        <f t="shared" si="60"/>
        <v>Global Frontier</v>
      </c>
      <c r="C1100" s="2" t="s">
        <v>7606</v>
      </c>
      <c r="D1100" s="2" t="str">
        <f t="shared" si="61"/>
        <v>Bahrain</v>
      </c>
      <c r="E1100" s="3"/>
      <c r="F1100" s="3"/>
      <c r="G1100" s="3"/>
      <c r="H1100" s="3"/>
      <c r="I1100" s="2" t="str">
        <f t="shared" si="62"/>
        <v>DJI</v>
      </c>
    </row>
    <row r="1101" spans="1:9" ht="12.75" customHeight="1">
      <c r="A1101" s="2" t="s">
        <v>7175</v>
      </c>
      <c r="B1101" s="121" t="str">
        <f t="shared" si="60"/>
        <v>Global Frontier</v>
      </c>
      <c r="C1101" s="2" t="s">
        <v>6215</v>
      </c>
      <c r="D1101" s="2" t="str">
        <f t="shared" si="61"/>
        <v>Cyprus</v>
      </c>
      <c r="E1101" s="3"/>
      <c r="F1101" s="3"/>
      <c r="G1101" s="3"/>
      <c r="H1101" s="3"/>
      <c r="I1101" s="2" t="str">
        <f t="shared" si="62"/>
        <v>DJI</v>
      </c>
    </row>
    <row r="1102" spans="1:9" ht="12.75" customHeight="1">
      <c r="A1102" s="2" t="s">
        <v>7175</v>
      </c>
      <c r="B1102" s="121" t="str">
        <f t="shared" si="60"/>
        <v>Global Frontier</v>
      </c>
      <c r="C1102" s="2" t="s">
        <v>7611</v>
      </c>
      <c r="D1102" s="2" t="str">
        <f t="shared" si="61"/>
        <v>Estonia</v>
      </c>
      <c r="E1102" s="3"/>
      <c r="F1102" s="3"/>
      <c r="G1102" s="3"/>
      <c r="H1102" s="3"/>
      <c r="I1102" s="2" t="str">
        <f t="shared" si="62"/>
        <v>DJI</v>
      </c>
    </row>
    <row r="1103" spans="1:9" ht="12.75" customHeight="1">
      <c r="A1103" s="2" t="s">
        <v>7175</v>
      </c>
      <c r="B1103" s="121" t="str">
        <f t="shared" si="60"/>
        <v>Global Frontier</v>
      </c>
      <c r="C1103" s="2" t="s">
        <v>6137</v>
      </c>
      <c r="D1103" s="2" t="str">
        <f t="shared" si="61"/>
        <v>Croatia</v>
      </c>
      <c r="E1103" s="3"/>
      <c r="F1103" s="3"/>
      <c r="G1103" s="3"/>
      <c r="H1103" s="3"/>
      <c r="I1103" s="2" t="str">
        <f t="shared" si="62"/>
        <v>DJI</v>
      </c>
    </row>
    <row r="1104" spans="1:9" ht="12.75" customHeight="1">
      <c r="A1104" s="2" t="s">
        <v>7175</v>
      </c>
      <c r="B1104" s="121" t="str">
        <f t="shared" si="60"/>
        <v>Global Frontier</v>
      </c>
      <c r="C1104" s="2" t="s">
        <v>7607</v>
      </c>
      <c r="D1104" s="2" t="str">
        <f t="shared" si="61"/>
        <v>Jordan</v>
      </c>
      <c r="E1104" s="3"/>
      <c r="F1104" s="3"/>
      <c r="G1104" s="3"/>
      <c r="H1104" s="3"/>
      <c r="I1104" s="2" t="str">
        <f t="shared" si="62"/>
        <v>DJI</v>
      </c>
    </row>
    <row r="1105" spans="1:9" ht="12.75" customHeight="1">
      <c r="A1105" s="2" t="s">
        <v>7175</v>
      </c>
      <c r="B1105" s="121" t="str">
        <f t="shared" si="60"/>
        <v>Global Frontier</v>
      </c>
      <c r="C1105" s="2" t="s">
        <v>5987</v>
      </c>
      <c r="D1105" s="2" t="str">
        <f t="shared" si="61"/>
        <v>Kenya</v>
      </c>
      <c r="E1105" s="3"/>
      <c r="F1105" s="3"/>
      <c r="G1105" s="3"/>
      <c r="H1105" s="3"/>
      <c r="I1105" s="2" t="str">
        <f t="shared" si="62"/>
        <v>DJI</v>
      </c>
    </row>
    <row r="1106" spans="1:9" ht="12.75" customHeight="1">
      <c r="A1106" s="2" t="s">
        <v>7175</v>
      </c>
      <c r="B1106" s="121" t="str">
        <f t="shared" si="60"/>
        <v>Global Frontier</v>
      </c>
      <c r="C1106" s="2" t="s">
        <v>6023</v>
      </c>
      <c r="D1106" s="2" t="str">
        <f t="shared" si="61"/>
        <v>Kuwait</v>
      </c>
      <c r="E1106" s="3"/>
      <c r="F1106" s="3"/>
      <c r="G1106" s="3">
        <v>43728</v>
      </c>
      <c r="H1106" s="3">
        <v>43731</v>
      </c>
      <c r="I1106" s="2" t="str">
        <f t="shared" si="62"/>
        <v>DJI</v>
      </c>
    </row>
    <row r="1107" spans="1:9" ht="12.75" customHeight="1">
      <c r="A1107" s="2" t="s">
        <v>7175</v>
      </c>
      <c r="B1107" s="121" t="str">
        <f t="shared" si="60"/>
        <v>Global Frontier</v>
      </c>
      <c r="C1107" s="2" t="s">
        <v>7620</v>
      </c>
      <c r="D1107" s="2" t="str">
        <f t="shared" si="61"/>
        <v>Kazakhstan</v>
      </c>
      <c r="E1107" s="3"/>
      <c r="F1107" s="3"/>
      <c r="G1107" s="3"/>
      <c r="H1107" s="3"/>
      <c r="I1107" s="2" t="str">
        <f t="shared" si="62"/>
        <v>DJI</v>
      </c>
    </row>
    <row r="1108" spans="1:9" ht="12.75" customHeight="1">
      <c r="A1108" s="2" t="s">
        <v>7175</v>
      </c>
      <c r="B1108" s="121" t="str">
        <f t="shared" si="60"/>
        <v>Global Frontier</v>
      </c>
      <c r="C1108" s="2" t="s">
        <v>5664</v>
      </c>
      <c r="D1108" s="2" t="str">
        <f t="shared" si="61"/>
        <v>Lebanon</v>
      </c>
      <c r="E1108" s="3"/>
      <c r="F1108" s="3"/>
      <c r="G1108" s="3">
        <v>44365</v>
      </c>
      <c r="H1108" s="3">
        <v>44368</v>
      </c>
      <c r="I1108" s="2" t="str">
        <f t="shared" si="62"/>
        <v>DJI</v>
      </c>
    </row>
    <row r="1109" spans="1:9" ht="12.75" customHeight="1">
      <c r="A1109" s="2" t="s">
        <v>7175</v>
      </c>
      <c r="B1109" s="121" t="str">
        <f t="shared" si="60"/>
        <v>Global Frontier</v>
      </c>
      <c r="C1109" s="2" t="s">
        <v>7622</v>
      </c>
      <c r="D1109" s="2" t="str">
        <f t="shared" si="61"/>
        <v>Sri Lanka</v>
      </c>
      <c r="E1109" s="3"/>
      <c r="F1109" s="3"/>
      <c r="G1109" s="3"/>
      <c r="H1109" s="3"/>
      <c r="I1109" s="2" t="str">
        <f t="shared" si="62"/>
        <v>DJI</v>
      </c>
    </row>
    <row r="1110" spans="1:9" ht="12.75" customHeight="1">
      <c r="A1110" s="2" t="s">
        <v>7175</v>
      </c>
      <c r="B1110" s="121" t="str">
        <f t="shared" si="60"/>
        <v>Global Frontier</v>
      </c>
      <c r="C1110" s="2" t="s">
        <v>7612</v>
      </c>
      <c r="D1110" s="2" t="str">
        <f t="shared" si="61"/>
        <v>Lithuania</v>
      </c>
      <c r="E1110" s="3"/>
      <c r="F1110" s="3"/>
      <c r="G1110" s="3"/>
      <c r="H1110" s="3"/>
      <c r="I1110" s="2" t="str">
        <f t="shared" si="62"/>
        <v>DJI</v>
      </c>
    </row>
    <row r="1111" spans="1:9" ht="12.75" customHeight="1">
      <c r="A1111" s="2" t="s">
        <v>7175</v>
      </c>
      <c r="B1111" s="121" t="str">
        <f t="shared" si="60"/>
        <v>Global Frontier</v>
      </c>
      <c r="C1111" s="2" t="s">
        <v>5760</v>
      </c>
      <c r="D1111" s="2" t="str">
        <f t="shared" si="61"/>
        <v>Latvia</v>
      </c>
      <c r="E1111" s="3"/>
      <c r="F1111" s="3"/>
      <c r="G1111" s="3"/>
      <c r="H1111" s="3"/>
      <c r="I1111" s="2" t="str">
        <f t="shared" si="62"/>
        <v>DJI</v>
      </c>
    </row>
    <row r="1112" spans="1:9" ht="12.75" customHeight="1">
      <c r="A1112" s="2" t="s">
        <v>7175</v>
      </c>
      <c r="B1112" s="121" t="str">
        <f t="shared" si="60"/>
        <v>Global Frontier</v>
      </c>
      <c r="C1112" s="2" t="s">
        <v>5947</v>
      </c>
      <c r="D1112" s="2" t="str">
        <f t="shared" si="61"/>
        <v>Morocco</v>
      </c>
      <c r="E1112" s="3">
        <v>42267</v>
      </c>
      <c r="F1112" s="3">
        <v>42268</v>
      </c>
      <c r="G1112" s="3"/>
      <c r="H1112" s="3"/>
      <c r="I1112" s="2" t="str">
        <f t="shared" si="62"/>
        <v>DJI</v>
      </c>
    </row>
    <row r="1113" spans="1:9" ht="12.75" customHeight="1">
      <c r="A1113" s="2" t="s">
        <v>7175</v>
      </c>
      <c r="B1113" s="121" t="str">
        <f t="shared" si="60"/>
        <v>Global Frontier</v>
      </c>
      <c r="C1113" s="2" t="s">
        <v>7613</v>
      </c>
      <c r="D1113" s="2" t="str">
        <f t="shared" si="61"/>
        <v>Macedonia</v>
      </c>
      <c r="E1113" s="3"/>
      <c r="F1113" s="3"/>
      <c r="G1113" s="3"/>
      <c r="H1113" s="3"/>
      <c r="I1113" s="2" t="str">
        <f t="shared" si="62"/>
        <v>DJI</v>
      </c>
    </row>
    <row r="1114" spans="1:9" ht="12.75" customHeight="1">
      <c r="A1114" s="2" t="s">
        <v>7175</v>
      </c>
      <c r="B1114" s="121" t="str">
        <f t="shared" si="60"/>
        <v>Global Frontier</v>
      </c>
      <c r="C1114" s="2" t="s">
        <v>7604</v>
      </c>
      <c r="D1114" s="2" t="str">
        <f t="shared" si="61"/>
        <v>Malta</v>
      </c>
      <c r="E1114" s="3"/>
      <c r="F1114" s="3"/>
      <c r="G1114" s="3"/>
      <c r="H1114" s="3"/>
      <c r="I1114" s="2" t="str">
        <f t="shared" si="62"/>
        <v>DJI</v>
      </c>
    </row>
    <row r="1115" spans="1:9" ht="12.75" customHeight="1">
      <c r="A1115" s="2" t="s">
        <v>7175</v>
      </c>
      <c r="B1115" s="121" t="str">
        <f t="shared" si="60"/>
        <v>Global Frontier</v>
      </c>
      <c r="C1115" s="2" t="s">
        <v>7618</v>
      </c>
      <c r="D1115" s="2" t="str">
        <f t="shared" si="61"/>
        <v>Mauritius</v>
      </c>
      <c r="E1115" s="3"/>
      <c r="F1115" s="3"/>
      <c r="G1115" s="3"/>
      <c r="H1115" s="3"/>
      <c r="I1115" s="2" t="str">
        <f t="shared" si="62"/>
        <v>DJI</v>
      </c>
    </row>
    <row r="1116" spans="1:9" ht="12.75" customHeight="1">
      <c r="A1116" s="2" t="s">
        <v>7175</v>
      </c>
      <c r="B1116" s="121" t="str">
        <f t="shared" si="60"/>
        <v>Global Frontier</v>
      </c>
      <c r="C1116" s="2" t="s">
        <v>5918</v>
      </c>
      <c r="D1116" s="2" t="str">
        <f t="shared" si="61"/>
        <v>Nigeria</v>
      </c>
      <c r="E1116" s="3"/>
      <c r="F1116" s="3"/>
      <c r="G1116" s="3"/>
      <c r="H1116" s="3"/>
      <c r="I1116" s="2" t="str">
        <f t="shared" si="62"/>
        <v>DJI</v>
      </c>
    </row>
    <row r="1117" spans="1:9" ht="12.75" customHeight="1">
      <c r="A1117" s="2" t="s">
        <v>7175</v>
      </c>
      <c r="B1117" s="121" t="str">
        <f t="shared" si="60"/>
        <v>Global Frontier</v>
      </c>
      <c r="C1117" s="2" t="s">
        <v>6159</v>
      </c>
      <c r="D1117" s="2" t="str">
        <f t="shared" si="61"/>
        <v>Oman</v>
      </c>
      <c r="E1117" s="3"/>
      <c r="F1117" s="3"/>
      <c r="G1117" s="3"/>
      <c r="H1117" s="3"/>
      <c r="I1117" s="2" t="str">
        <f t="shared" si="62"/>
        <v>DJI</v>
      </c>
    </row>
    <row r="1118" spans="1:9" ht="12.75" customHeight="1">
      <c r="A1118" s="2" t="s">
        <v>7175</v>
      </c>
      <c r="B1118" s="121" t="str">
        <f t="shared" si="60"/>
        <v>Global Frontier</v>
      </c>
      <c r="C1118" s="2" t="s">
        <v>7601</v>
      </c>
      <c r="D1118" s="2" t="str">
        <f t="shared" si="61"/>
        <v>Pakistan</v>
      </c>
      <c r="E1118" s="3">
        <v>45184</v>
      </c>
      <c r="F1118" s="3">
        <v>45187</v>
      </c>
      <c r="G1118" s="3"/>
      <c r="H1118" s="3"/>
      <c r="I1118" s="2" t="str">
        <f t="shared" si="62"/>
        <v>DJI</v>
      </c>
    </row>
    <row r="1119" spans="1:9" ht="12.75" customHeight="1">
      <c r="A1119" s="2" t="s">
        <v>7175</v>
      </c>
      <c r="B1119" s="121" t="str">
        <f t="shared" si="60"/>
        <v>Global Frontier</v>
      </c>
      <c r="C1119" s="2" t="s">
        <v>7601</v>
      </c>
      <c r="D1119" s="2" t="str">
        <f t="shared" si="61"/>
        <v>Pakistan</v>
      </c>
      <c r="E1119" s="3"/>
      <c r="F1119" s="3"/>
      <c r="G1119" s="3">
        <v>42993</v>
      </c>
      <c r="H1119" s="3">
        <v>42996</v>
      </c>
      <c r="I1119" s="2" t="str">
        <f t="shared" si="62"/>
        <v>DJI</v>
      </c>
    </row>
    <row r="1120" spans="1:9" ht="12.75" customHeight="1">
      <c r="A1120" s="2" t="s">
        <v>7175</v>
      </c>
      <c r="B1120" s="121" t="str">
        <f t="shared" si="60"/>
        <v>Global Frontier</v>
      </c>
      <c r="C1120" s="2" t="s">
        <v>7608</v>
      </c>
      <c r="D1120" s="2" t="str">
        <f t="shared" si="61"/>
        <v>Palestine</v>
      </c>
      <c r="E1120" s="3"/>
      <c r="F1120" s="3"/>
      <c r="G1120" s="3"/>
      <c r="H1120" s="3"/>
      <c r="I1120" s="2" t="str">
        <f t="shared" si="62"/>
        <v>DJI</v>
      </c>
    </row>
    <row r="1121" spans="1:9" ht="12.75" customHeight="1">
      <c r="A1121" s="2" t="s">
        <v>7175</v>
      </c>
      <c r="B1121" s="121" t="str">
        <f t="shared" si="60"/>
        <v>Global Frontier</v>
      </c>
      <c r="C1121" s="2" t="s">
        <v>7602</v>
      </c>
      <c r="D1121" s="2" t="str">
        <f t="shared" si="61"/>
        <v>Qatar</v>
      </c>
      <c r="E1121" s="3"/>
      <c r="F1121" s="3"/>
      <c r="G1121" s="3">
        <v>41903</v>
      </c>
      <c r="H1121" s="3">
        <v>41904</v>
      </c>
      <c r="I1121" s="2" t="str">
        <f t="shared" si="62"/>
        <v>DJI</v>
      </c>
    </row>
    <row r="1122" spans="1:9" ht="12.75" customHeight="1">
      <c r="A1122" s="2" t="s">
        <v>7175</v>
      </c>
      <c r="B1122" s="121" t="str">
        <f t="shared" si="60"/>
        <v>Global Frontier</v>
      </c>
      <c r="C1122" s="2" t="s">
        <v>7614</v>
      </c>
      <c r="D1122" s="2" t="str">
        <f t="shared" si="61"/>
        <v>Romania</v>
      </c>
      <c r="E1122" s="3"/>
      <c r="F1122" s="3"/>
      <c r="G1122" s="3"/>
      <c r="H1122" s="3"/>
      <c r="I1122" s="2" t="str">
        <f t="shared" si="62"/>
        <v>DJI</v>
      </c>
    </row>
    <row r="1123" spans="1:9" ht="12.75" customHeight="1">
      <c r="A1123" s="2" t="s">
        <v>7175</v>
      </c>
      <c r="B1123" s="121" t="str">
        <f t="shared" si="60"/>
        <v>Global Frontier</v>
      </c>
      <c r="C1123" s="2" t="s">
        <v>7615</v>
      </c>
      <c r="D1123" s="2" t="str">
        <f t="shared" si="61"/>
        <v>Serbia</v>
      </c>
      <c r="E1123" s="3"/>
      <c r="F1123" s="3"/>
      <c r="G1123" s="3"/>
      <c r="H1123" s="3"/>
      <c r="I1123" s="2" t="str">
        <f t="shared" si="62"/>
        <v>DJI</v>
      </c>
    </row>
    <row r="1124" spans="1:9" ht="12.75" customHeight="1">
      <c r="A1124" s="2" t="s">
        <v>7175</v>
      </c>
      <c r="B1124" s="121" t="str">
        <f t="shared" si="60"/>
        <v>Global Frontier</v>
      </c>
      <c r="C1124" s="2" t="s">
        <v>5776</v>
      </c>
      <c r="D1124" s="2" t="str">
        <f t="shared" si="61"/>
        <v>Saudi Arabia</v>
      </c>
      <c r="E1124" s="3"/>
      <c r="F1124" s="3"/>
      <c r="G1124" s="3">
        <v>43539</v>
      </c>
      <c r="H1124" s="3">
        <v>43542</v>
      </c>
      <c r="I1124" s="2" t="str">
        <f t="shared" si="62"/>
        <v>DJI</v>
      </c>
    </row>
    <row r="1125" spans="1:9" ht="12.75" customHeight="1">
      <c r="A1125" s="2" t="s">
        <v>7175</v>
      </c>
      <c r="B1125" s="121" t="str">
        <f t="shared" si="60"/>
        <v>Global Frontier</v>
      </c>
      <c r="C1125" s="2" t="s">
        <v>7605</v>
      </c>
      <c r="D1125" s="2" t="str">
        <f t="shared" si="61"/>
        <v>Slovenia</v>
      </c>
      <c r="E1125" s="3"/>
      <c r="F1125" s="3"/>
      <c r="G1125" s="3"/>
      <c r="H1125" s="3"/>
      <c r="I1125" s="2" t="str">
        <f t="shared" si="62"/>
        <v>DJI</v>
      </c>
    </row>
    <row r="1126" spans="1:9" ht="12.75" customHeight="1">
      <c r="A1126" s="2" t="s">
        <v>7175</v>
      </c>
      <c r="B1126" s="121" t="str">
        <f t="shared" si="60"/>
        <v>Global Frontier</v>
      </c>
      <c r="C1126" s="2" t="s">
        <v>7616</v>
      </c>
      <c r="D1126" s="2" t="str">
        <f t="shared" si="61"/>
        <v>Slovakia</v>
      </c>
      <c r="E1126" s="3"/>
      <c r="F1126" s="3"/>
      <c r="G1126" s="3"/>
      <c r="H1126" s="3"/>
      <c r="I1126" s="2" t="str">
        <f t="shared" si="62"/>
        <v>DJI</v>
      </c>
    </row>
    <row r="1127" spans="1:9" ht="12.75" customHeight="1">
      <c r="A1127" s="2" t="s">
        <v>7175</v>
      </c>
      <c r="B1127" s="121" t="str">
        <f t="shared" si="60"/>
        <v>Global Frontier</v>
      </c>
      <c r="C1127" s="2" t="s">
        <v>7619</v>
      </c>
      <c r="D1127" s="2" t="str">
        <f t="shared" si="61"/>
        <v>Tunisia</v>
      </c>
      <c r="E1127" s="3"/>
      <c r="F1127" s="3"/>
      <c r="G1127" s="3"/>
      <c r="H1127" s="3"/>
      <c r="I1127" s="2" t="str">
        <f t="shared" si="62"/>
        <v>DJI</v>
      </c>
    </row>
    <row r="1128" spans="1:9" ht="12.75" customHeight="1">
      <c r="A1128" s="2" t="s">
        <v>7175</v>
      </c>
      <c r="B1128" s="121" t="str">
        <f t="shared" si="60"/>
        <v>Global Frontier</v>
      </c>
      <c r="C1128" s="2" t="s">
        <v>7617</v>
      </c>
      <c r="D1128" s="2" t="str">
        <f t="shared" si="61"/>
        <v>Ukraine</v>
      </c>
      <c r="E1128" s="3"/>
      <c r="F1128" s="3"/>
      <c r="G1128" s="3">
        <v>42449</v>
      </c>
      <c r="H1128" s="3">
        <v>42450</v>
      </c>
      <c r="I1128" s="2" t="str">
        <f t="shared" ref="I1128:I1159" si="63">IF(ISBLANK(VLOOKUP(A1128,CountryRegion,4,FALSE)),"",VLOOKUP(A1128,CountryRegion,4,FALSE))</f>
        <v>DJI</v>
      </c>
    </row>
    <row r="1129" spans="1:9" ht="12.75" customHeight="1">
      <c r="A1129" s="2" t="s">
        <v>7175</v>
      </c>
      <c r="B1129" s="121" t="str">
        <f t="shared" si="60"/>
        <v>Global Frontier</v>
      </c>
      <c r="C1129" s="2" t="s">
        <v>7596</v>
      </c>
      <c r="D1129" s="2" t="str">
        <f t="shared" si="61"/>
        <v>Venezuela</v>
      </c>
      <c r="E1129" s="3"/>
      <c r="F1129" s="3"/>
      <c r="G1129" s="3"/>
      <c r="H1129" s="3"/>
      <c r="I1129" s="2" t="str">
        <f t="shared" si="63"/>
        <v>DJI</v>
      </c>
    </row>
    <row r="1130" spans="1:9" ht="12.75" customHeight="1">
      <c r="A1130" s="2" t="s">
        <v>7175</v>
      </c>
      <c r="B1130" s="121" t="str">
        <f t="shared" si="60"/>
        <v>Global Frontier</v>
      </c>
      <c r="C1130" s="2" t="s">
        <v>7597</v>
      </c>
      <c r="D1130" s="2" t="str">
        <f t="shared" si="61"/>
        <v>Vietnam</v>
      </c>
      <c r="E1130" s="3"/>
      <c r="F1130" s="3"/>
      <c r="G1130" s="3"/>
      <c r="H1130" s="3"/>
      <c r="I1130" s="2" t="str">
        <f t="shared" si="63"/>
        <v>DJI</v>
      </c>
    </row>
    <row r="1131" spans="1:9" ht="12.75" customHeight="1">
      <c r="A1131" s="2" t="s">
        <v>7043</v>
      </c>
      <c r="B1131" s="121" t="str">
        <f t="shared" si="60"/>
        <v>Emerging + Frontier</v>
      </c>
      <c r="C1131" s="2" t="s">
        <v>7599</v>
      </c>
      <c r="D1131" s="2" t="str">
        <f t="shared" si="61"/>
        <v>United Arab Emirates</v>
      </c>
      <c r="E1131" s="3"/>
      <c r="F1131" s="3"/>
      <c r="G1131" s="3"/>
      <c r="H1131" s="3"/>
      <c r="I1131" s="2" t="str">
        <f t="shared" si="63"/>
        <v>DJI</v>
      </c>
    </row>
    <row r="1132" spans="1:9" ht="12.75" customHeight="1">
      <c r="A1132" s="2" t="s">
        <v>7043</v>
      </c>
      <c r="B1132" s="121" t="str">
        <f t="shared" si="60"/>
        <v>Emerging + Frontier</v>
      </c>
      <c r="C1132" s="2" t="s">
        <v>7590</v>
      </c>
      <c r="D1132" s="2" t="str">
        <f t="shared" si="61"/>
        <v>Argentina</v>
      </c>
      <c r="E1132" s="3"/>
      <c r="F1132" s="3"/>
      <c r="G1132" s="3"/>
      <c r="H1132" s="3"/>
      <c r="I1132" s="2" t="str">
        <f t="shared" si="63"/>
        <v>DJI</v>
      </c>
    </row>
    <row r="1133" spans="1:9" ht="12.75" customHeight="1">
      <c r="A1133" s="2" t="s">
        <v>7043</v>
      </c>
      <c r="B1133" s="121" t="str">
        <f t="shared" si="60"/>
        <v>Emerging + Frontier</v>
      </c>
      <c r="C1133" s="2" t="s">
        <v>7609</v>
      </c>
      <c r="D1133" s="2" t="str">
        <f t="shared" si="61"/>
        <v>Bosnia-Herzegovina</v>
      </c>
      <c r="E1133" s="3"/>
      <c r="F1133" s="3"/>
      <c r="G1133" s="3"/>
      <c r="H1133" s="3"/>
      <c r="I1133" s="2" t="str">
        <f t="shared" si="63"/>
        <v>DJI</v>
      </c>
    </row>
    <row r="1134" spans="1:9" ht="12.75" customHeight="1">
      <c r="A1134" s="2" t="s">
        <v>7043</v>
      </c>
      <c r="B1134" s="121" t="str">
        <f t="shared" si="60"/>
        <v>Emerging + Frontier</v>
      </c>
      <c r="C1134" s="2" t="s">
        <v>7621</v>
      </c>
      <c r="D1134" s="2" t="str">
        <f t="shared" si="61"/>
        <v>Bangladesh</v>
      </c>
      <c r="E1134" s="3"/>
      <c r="F1134" s="3"/>
      <c r="G1134" s="3"/>
      <c r="H1134" s="3"/>
      <c r="I1134" s="2" t="str">
        <f t="shared" si="63"/>
        <v>DJI</v>
      </c>
    </row>
    <row r="1135" spans="1:9" ht="12.75" customHeight="1">
      <c r="A1135" s="2" t="s">
        <v>7043</v>
      </c>
      <c r="B1135" s="121" t="str">
        <f t="shared" si="60"/>
        <v>Emerging + Frontier</v>
      </c>
      <c r="C1135" s="2" t="s">
        <v>7610</v>
      </c>
      <c r="D1135" s="2" t="str">
        <f t="shared" si="61"/>
        <v>Bulgaria</v>
      </c>
      <c r="E1135" s="3"/>
      <c r="F1135" s="3"/>
      <c r="G1135" s="3"/>
      <c r="H1135" s="3"/>
      <c r="I1135" s="2" t="str">
        <f t="shared" si="63"/>
        <v>DJI</v>
      </c>
    </row>
    <row r="1136" spans="1:9" ht="12.75" customHeight="1">
      <c r="A1136" s="2" t="s">
        <v>7043</v>
      </c>
      <c r="B1136" s="121" t="str">
        <f t="shared" si="60"/>
        <v>Emerging + Frontier</v>
      </c>
      <c r="C1136" s="2" t="s">
        <v>7606</v>
      </c>
      <c r="D1136" s="2" t="str">
        <f t="shared" si="61"/>
        <v>Bahrain</v>
      </c>
      <c r="E1136" s="3"/>
      <c r="F1136" s="3"/>
      <c r="G1136" s="3"/>
      <c r="H1136" s="3"/>
      <c r="I1136" s="2" t="str">
        <f t="shared" si="63"/>
        <v>DJI</v>
      </c>
    </row>
    <row r="1137" spans="1:9" ht="12.75" customHeight="1">
      <c r="A1137" s="2" t="s">
        <v>7043</v>
      </c>
      <c r="B1137" s="121" t="str">
        <f t="shared" si="60"/>
        <v>Emerging + Frontier</v>
      </c>
      <c r="C1137" s="2" t="s">
        <v>7591</v>
      </c>
      <c r="D1137" s="2" t="str">
        <f t="shared" si="61"/>
        <v>Brazil</v>
      </c>
      <c r="E1137" s="3"/>
      <c r="F1137" s="3"/>
      <c r="G1137" s="3"/>
      <c r="H1137" s="3"/>
      <c r="I1137" s="2" t="str">
        <f t="shared" si="63"/>
        <v>DJI</v>
      </c>
    </row>
    <row r="1138" spans="1:9" ht="12.75" customHeight="1">
      <c r="A1138" s="2" t="s">
        <v>7043</v>
      </c>
      <c r="B1138" s="121" t="str">
        <f t="shared" si="60"/>
        <v>Emerging + Frontier</v>
      </c>
      <c r="C1138" s="2" t="s">
        <v>7592</v>
      </c>
      <c r="D1138" s="2" t="str">
        <f t="shared" si="61"/>
        <v>Chile</v>
      </c>
      <c r="E1138" s="3"/>
      <c r="F1138" s="3"/>
      <c r="G1138" s="3"/>
      <c r="H1138" s="3"/>
      <c r="I1138" s="2" t="str">
        <f t="shared" si="63"/>
        <v>DJI</v>
      </c>
    </row>
    <row r="1139" spans="1:9" ht="12.75" customHeight="1">
      <c r="A1139" s="2" t="s">
        <v>7043</v>
      </c>
      <c r="B1139" s="121" t="str">
        <f t="shared" si="60"/>
        <v>Emerging + Frontier</v>
      </c>
      <c r="C1139" s="2" t="s">
        <v>7588</v>
      </c>
      <c r="D1139" s="2" t="str">
        <f t="shared" si="61"/>
        <v>China</v>
      </c>
      <c r="E1139" s="3"/>
      <c r="F1139" s="3"/>
      <c r="G1139" s="3"/>
      <c r="H1139" s="3"/>
      <c r="I1139" s="2" t="str">
        <f t="shared" si="63"/>
        <v>DJI</v>
      </c>
    </row>
    <row r="1140" spans="1:9" ht="12.75" customHeight="1">
      <c r="A1140" s="2" t="s">
        <v>7043</v>
      </c>
      <c r="B1140" s="121" t="str">
        <f t="shared" si="60"/>
        <v>Emerging + Frontier</v>
      </c>
      <c r="C1140" s="2" t="s">
        <v>7593</v>
      </c>
      <c r="D1140" s="2" t="str">
        <f t="shared" si="61"/>
        <v>Colombia</v>
      </c>
      <c r="E1140" s="3"/>
      <c r="F1140" s="3"/>
      <c r="G1140" s="3"/>
      <c r="H1140" s="3"/>
      <c r="I1140" s="2" t="str">
        <f t="shared" si="63"/>
        <v>DJI</v>
      </c>
    </row>
    <row r="1141" spans="1:9" ht="12.75" customHeight="1">
      <c r="A1141" s="2" t="s">
        <v>7043</v>
      </c>
      <c r="B1141" s="121" t="str">
        <f t="shared" si="60"/>
        <v>Emerging + Frontier</v>
      </c>
      <c r="C1141" s="2" t="s">
        <v>6215</v>
      </c>
      <c r="D1141" s="2" t="str">
        <f t="shared" si="61"/>
        <v>Cyprus</v>
      </c>
      <c r="E1141" s="3"/>
      <c r="F1141" s="3"/>
      <c r="G1141" s="3"/>
      <c r="H1141" s="3"/>
      <c r="I1141" s="2" t="str">
        <f t="shared" si="63"/>
        <v>DJI</v>
      </c>
    </row>
    <row r="1142" spans="1:9" ht="12.75" customHeight="1">
      <c r="A1142" s="2" t="s">
        <v>7043</v>
      </c>
      <c r="B1142" s="121" t="str">
        <f t="shared" si="60"/>
        <v>Emerging + Frontier</v>
      </c>
      <c r="C1142" s="2" t="s">
        <v>7584</v>
      </c>
      <c r="D1142" s="2" t="str">
        <f t="shared" si="61"/>
        <v>Czech Republic</v>
      </c>
      <c r="E1142" s="3"/>
      <c r="F1142" s="3"/>
      <c r="G1142" s="3"/>
      <c r="H1142" s="3"/>
      <c r="I1142" s="2" t="str">
        <f t="shared" si="63"/>
        <v>DJI</v>
      </c>
    </row>
    <row r="1143" spans="1:9" ht="12.75" customHeight="1">
      <c r="A1143" s="2" t="s">
        <v>7043</v>
      </c>
      <c r="B1143" s="121" t="str">
        <f t="shared" si="60"/>
        <v>Emerging + Frontier</v>
      </c>
      <c r="C1143" s="2" t="s">
        <v>7611</v>
      </c>
      <c r="D1143" s="2" t="str">
        <f t="shared" si="61"/>
        <v>Estonia</v>
      </c>
      <c r="E1143" s="3"/>
      <c r="F1143" s="3"/>
      <c r="G1143" s="3"/>
      <c r="H1143" s="3"/>
      <c r="I1143" s="2" t="str">
        <f t="shared" si="63"/>
        <v>DJI</v>
      </c>
    </row>
    <row r="1144" spans="1:9" ht="12.75" customHeight="1">
      <c r="A1144" s="2" t="s">
        <v>7043</v>
      </c>
      <c r="B1144" s="121" t="str">
        <f t="shared" si="60"/>
        <v>Emerging + Frontier</v>
      </c>
      <c r="C1144" s="2" t="s">
        <v>7600</v>
      </c>
      <c r="D1144" s="2" t="str">
        <f t="shared" si="61"/>
        <v>Egypt</v>
      </c>
      <c r="E1144" s="3"/>
      <c r="F1144" s="3"/>
      <c r="G1144" s="3"/>
      <c r="H1144" s="3"/>
      <c r="I1144" s="2" t="str">
        <f t="shared" si="63"/>
        <v>DJI</v>
      </c>
    </row>
    <row r="1145" spans="1:9" ht="12.75" customHeight="1">
      <c r="A1145" s="2" t="s">
        <v>7043</v>
      </c>
      <c r="B1145" s="121" t="str">
        <f t="shared" si="60"/>
        <v>Emerging + Frontier</v>
      </c>
      <c r="C1145" s="2" t="s">
        <v>7580</v>
      </c>
      <c r="D1145" s="2" t="str">
        <f t="shared" si="61"/>
        <v>Greece</v>
      </c>
      <c r="E1145" s="3">
        <v>41901</v>
      </c>
      <c r="F1145" s="3">
        <v>41904</v>
      </c>
      <c r="G1145" s="3"/>
      <c r="H1145" s="3"/>
      <c r="I1145" s="2" t="str">
        <f t="shared" si="63"/>
        <v>DJI</v>
      </c>
    </row>
    <row r="1146" spans="1:9" ht="12.75" customHeight="1">
      <c r="A1146" s="2" t="s">
        <v>7043</v>
      </c>
      <c r="B1146" s="121" t="str">
        <f t="shared" si="60"/>
        <v>Emerging + Frontier</v>
      </c>
      <c r="C1146" s="2" t="s">
        <v>6137</v>
      </c>
      <c r="D1146" s="2" t="str">
        <f t="shared" si="61"/>
        <v>Croatia</v>
      </c>
      <c r="E1146" s="3"/>
      <c r="F1146" s="3"/>
      <c r="G1146" s="3"/>
      <c r="H1146" s="3"/>
      <c r="I1146" s="2" t="str">
        <f t="shared" si="63"/>
        <v>DJI</v>
      </c>
    </row>
    <row r="1147" spans="1:9" ht="12.75" customHeight="1">
      <c r="A1147" s="2" t="s">
        <v>7043</v>
      </c>
      <c r="B1147" s="121" t="str">
        <f t="shared" si="60"/>
        <v>Emerging + Frontier</v>
      </c>
      <c r="C1147" s="2" t="s">
        <v>5567</v>
      </c>
      <c r="D1147" s="2" t="str">
        <f t="shared" si="61"/>
        <v>Hungary</v>
      </c>
      <c r="E1147" s="3"/>
      <c r="F1147" s="3"/>
      <c r="G1147" s="3"/>
      <c r="H1147" s="3"/>
      <c r="I1147" s="2" t="str">
        <f t="shared" si="63"/>
        <v>DJI</v>
      </c>
    </row>
    <row r="1148" spans="1:9" ht="12.75" customHeight="1">
      <c r="A1148" s="2" t="s">
        <v>7043</v>
      </c>
      <c r="B1148" s="121" t="str">
        <f t="shared" si="60"/>
        <v>Emerging + Frontier</v>
      </c>
      <c r="C1148" s="2" t="s">
        <v>6098</v>
      </c>
      <c r="D1148" s="2" t="str">
        <f t="shared" si="61"/>
        <v>Indonesia</v>
      </c>
      <c r="E1148" s="3"/>
      <c r="F1148" s="3"/>
      <c r="G1148" s="3"/>
      <c r="H1148" s="3"/>
      <c r="I1148" s="2" t="str">
        <f t="shared" si="63"/>
        <v>DJI</v>
      </c>
    </row>
    <row r="1149" spans="1:9" ht="12.75" customHeight="1">
      <c r="A1149" s="2" t="s">
        <v>7043</v>
      </c>
      <c r="B1149" s="121" t="str">
        <f t="shared" si="60"/>
        <v>Emerging + Frontier</v>
      </c>
      <c r="C1149" s="2" t="s">
        <v>5720</v>
      </c>
      <c r="D1149" s="2" t="str">
        <f t="shared" si="61"/>
        <v>India</v>
      </c>
      <c r="E1149" s="3"/>
      <c r="F1149" s="3"/>
      <c r="G1149" s="3"/>
      <c r="H1149" s="3"/>
      <c r="I1149" s="2" t="str">
        <f t="shared" si="63"/>
        <v>DJI</v>
      </c>
    </row>
    <row r="1150" spans="1:9" ht="12.75" customHeight="1">
      <c r="A1150" s="2" t="s">
        <v>7043</v>
      </c>
      <c r="B1150" s="121" t="str">
        <f t="shared" si="60"/>
        <v>Emerging + Frontier</v>
      </c>
      <c r="C1150" s="2" t="s">
        <v>7607</v>
      </c>
      <c r="D1150" s="2" t="str">
        <f t="shared" si="61"/>
        <v>Jordan</v>
      </c>
      <c r="E1150" s="3"/>
      <c r="F1150" s="3"/>
      <c r="G1150" s="3"/>
      <c r="H1150" s="3"/>
      <c r="I1150" s="2" t="str">
        <f t="shared" si="63"/>
        <v>DJI</v>
      </c>
    </row>
    <row r="1151" spans="1:9" ht="12.75" customHeight="1">
      <c r="A1151" s="2" t="s">
        <v>7043</v>
      </c>
      <c r="B1151" s="121" t="str">
        <f t="shared" si="60"/>
        <v>Emerging + Frontier</v>
      </c>
      <c r="C1151" s="2" t="s">
        <v>5987</v>
      </c>
      <c r="D1151" s="2" t="str">
        <f t="shared" si="61"/>
        <v>Kenya</v>
      </c>
      <c r="E1151" s="3"/>
      <c r="F1151" s="3"/>
      <c r="G1151" s="3"/>
      <c r="H1151" s="3"/>
      <c r="I1151" s="2" t="str">
        <f t="shared" si="63"/>
        <v>DJI</v>
      </c>
    </row>
    <row r="1152" spans="1:9" ht="12.75" customHeight="1">
      <c r="A1152" s="2" t="s">
        <v>7043</v>
      </c>
      <c r="B1152" s="121" t="str">
        <f t="shared" si="60"/>
        <v>Emerging + Frontier</v>
      </c>
      <c r="C1152" s="2" t="s">
        <v>6013</v>
      </c>
      <c r="D1152" s="2" t="str">
        <f t="shared" si="61"/>
        <v>Korea</v>
      </c>
      <c r="E1152" s="3"/>
      <c r="F1152" s="3"/>
      <c r="G1152" s="3">
        <v>41903</v>
      </c>
      <c r="H1152" s="3">
        <v>41904</v>
      </c>
      <c r="I1152" s="2" t="str">
        <f t="shared" si="63"/>
        <v>DJI</v>
      </c>
    </row>
    <row r="1153" spans="1:9" ht="12.75" customHeight="1">
      <c r="A1153" s="2" t="s">
        <v>7043</v>
      </c>
      <c r="B1153" s="121" t="str">
        <f t="shared" si="60"/>
        <v>Emerging + Frontier</v>
      </c>
      <c r="C1153" s="2" t="s">
        <v>6023</v>
      </c>
      <c r="D1153" s="2" t="str">
        <f t="shared" si="61"/>
        <v>Kuwait</v>
      </c>
      <c r="E1153" s="3"/>
      <c r="F1153" s="3"/>
      <c r="G1153" s="3"/>
      <c r="H1153" s="3"/>
      <c r="I1153" s="2" t="str">
        <f t="shared" si="63"/>
        <v>DJI</v>
      </c>
    </row>
    <row r="1154" spans="1:9" ht="12.75" customHeight="1">
      <c r="A1154" s="2" t="s">
        <v>7043</v>
      </c>
      <c r="B1154" s="121" t="str">
        <f t="shared" si="60"/>
        <v>Emerging + Frontier</v>
      </c>
      <c r="C1154" s="2" t="s">
        <v>7620</v>
      </c>
      <c r="D1154" s="2" t="str">
        <f t="shared" si="61"/>
        <v>Kazakhstan</v>
      </c>
      <c r="E1154" s="3"/>
      <c r="F1154" s="3"/>
      <c r="G1154" s="3"/>
      <c r="H1154" s="3"/>
      <c r="I1154" s="2" t="str">
        <f t="shared" si="63"/>
        <v>DJI</v>
      </c>
    </row>
    <row r="1155" spans="1:9" ht="12.75" customHeight="1">
      <c r="A1155" s="2" t="s">
        <v>7043</v>
      </c>
      <c r="B1155" s="121" t="str">
        <f t="shared" si="60"/>
        <v>Emerging + Frontier</v>
      </c>
      <c r="C1155" s="2" t="s">
        <v>5664</v>
      </c>
      <c r="D1155" s="2" t="str">
        <f t="shared" si="61"/>
        <v>Lebanon</v>
      </c>
      <c r="E1155" s="3"/>
      <c r="F1155" s="3"/>
      <c r="G1155" s="3">
        <v>44365</v>
      </c>
      <c r="H1155" s="3">
        <v>44368</v>
      </c>
      <c r="I1155" s="2" t="str">
        <f t="shared" si="63"/>
        <v>DJI</v>
      </c>
    </row>
    <row r="1156" spans="1:9" ht="12.75" customHeight="1">
      <c r="A1156" s="2" t="s">
        <v>7043</v>
      </c>
      <c r="B1156" s="121" t="str">
        <f t="shared" si="60"/>
        <v>Emerging + Frontier</v>
      </c>
      <c r="C1156" s="2" t="s">
        <v>7622</v>
      </c>
      <c r="D1156" s="2" t="str">
        <f t="shared" si="61"/>
        <v>Sri Lanka</v>
      </c>
      <c r="E1156" s="3"/>
      <c r="F1156" s="3"/>
      <c r="G1156" s="3"/>
      <c r="H1156" s="3"/>
      <c r="I1156" s="2" t="str">
        <f t="shared" si="63"/>
        <v>DJI</v>
      </c>
    </row>
    <row r="1157" spans="1:9" ht="12.75" customHeight="1">
      <c r="A1157" s="2" t="s">
        <v>7043</v>
      </c>
      <c r="B1157" s="121" t="str">
        <f t="shared" si="60"/>
        <v>Emerging + Frontier</v>
      </c>
      <c r="C1157" s="2" t="s">
        <v>7612</v>
      </c>
      <c r="D1157" s="2" t="str">
        <f t="shared" si="61"/>
        <v>Lithuania</v>
      </c>
      <c r="E1157" s="3"/>
      <c r="F1157" s="3"/>
      <c r="G1157" s="3"/>
      <c r="H1157" s="3"/>
      <c r="I1157" s="2" t="str">
        <f t="shared" si="63"/>
        <v>DJI</v>
      </c>
    </row>
    <row r="1158" spans="1:9" ht="12.75" customHeight="1">
      <c r="A1158" s="2" t="s">
        <v>7043</v>
      </c>
      <c r="B1158" s="121" t="str">
        <f t="shared" si="60"/>
        <v>Emerging + Frontier</v>
      </c>
      <c r="C1158" s="2" t="s">
        <v>5760</v>
      </c>
      <c r="D1158" s="2" t="str">
        <f t="shared" si="61"/>
        <v>Latvia</v>
      </c>
      <c r="E1158" s="3"/>
      <c r="F1158" s="3"/>
      <c r="G1158" s="3"/>
      <c r="H1158" s="3"/>
      <c r="I1158" s="2" t="str">
        <f t="shared" si="63"/>
        <v>DJI</v>
      </c>
    </row>
    <row r="1159" spans="1:9" ht="12.75" customHeight="1">
      <c r="A1159" s="2" t="s">
        <v>7043</v>
      </c>
      <c r="B1159" s="121" t="str">
        <f t="shared" ref="B1159:B1221" si="64">VLOOKUP(A1159,CountryRegion,2,FALSE)</f>
        <v>Emerging + Frontier</v>
      </c>
      <c r="C1159" s="2" t="s">
        <v>5947</v>
      </c>
      <c r="D1159" s="2" t="str">
        <f t="shared" ref="D1159:D1221" si="65">VLOOKUP(C1159&amp;"-",CountryRegion,2,FALSE)</f>
        <v>Morocco</v>
      </c>
      <c r="E1159" s="3"/>
      <c r="F1159" s="3"/>
      <c r="G1159" s="3"/>
      <c r="H1159" s="3"/>
      <c r="I1159" s="2" t="str">
        <f t="shared" si="63"/>
        <v>DJI</v>
      </c>
    </row>
    <row r="1160" spans="1:9" ht="12.75" customHeight="1">
      <c r="A1160" s="2" t="s">
        <v>7043</v>
      </c>
      <c r="B1160" s="121" t="str">
        <f t="shared" si="64"/>
        <v>Emerging + Frontier</v>
      </c>
      <c r="C1160" s="2" t="s">
        <v>7613</v>
      </c>
      <c r="D1160" s="2" t="str">
        <f t="shared" si="65"/>
        <v>Macedonia</v>
      </c>
      <c r="E1160" s="3"/>
      <c r="F1160" s="3"/>
      <c r="G1160" s="3"/>
      <c r="H1160" s="3"/>
      <c r="I1160" s="2" t="str">
        <f t="shared" ref="I1160:I1196" si="66">IF(ISBLANK(VLOOKUP(A1160,CountryRegion,4,FALSE)),"",VLOOKUP(A1160,CountryRegion,4,FALSE))</f>
        <v>DJI</v>
      </c>
    </row>
    <row r="1161" spans="1:9" ht="12.75" customHeight="1">
      <c r="A1161" s="2" t="s">
        <v>7043</v>
      </c>
      <c r="B1161" s="121" t="str">
        <f t="shared" si="64"/>
        <v>Emerging + Frontier</v>
      </c>
      <c r="C1161" s="2" t="s">
        <v>7604</v>
      </c>
      <c r="D1161" s="2" t="str">
        <f t="shared" si="65"/>
        <v>Malta</v>
      </c>
      <c r="E1161" s="3"/>
      <c r="F1161" s="3"/>
      <c r="G1161" s="3"/>
      <c r="H1161" s="3"/>
      <c r="I1161" s="2" t="str">
        <f t="shared" si="66"/>
        <v>DJI</v>
      </c>
    </row>
    <row r="1162" spans="1:9" ht="12.75" customHeight="1">
      <c r="A1162" s="2" t="s">
        <v>7043</v>
      </c>
      <c r="B1162" s="121" t="str">
        <f t="shared" si="64"/>
        <v>Emerging + Frontier</v>
      </c>
      <c r="C1162" s="2" t="s">
        <v>7618</v>
      </c>
      <c r="D1162" s="2" t="str">
        <f t="shared" si="65"/>
        <v>Mauritius</v>
      </c>
      <c r="E1162" s="3"/>
      <c r="F1162" s="3"/>
      <c r="G1162" s="3"/>
      <c r="H1162" s="3"/>
      <c r="I1162" s="2" t="str">
        <f t="shared" si="66"/>
        <v>DJI</v>
      </c>
    </row>
    <row r="1163" spans="1:9" ht="12.75" customHeight="1">
      <c r="A1163" s="2" t="s">
        <v>7043</v>
      </c>
      <c r="B1163" s="121" t="str">
        <f t="shared" si="64"/>
        <v>Emerging + Frontier</v>
      </c>
      <c r="C1163" s="2" t="s">
        <v>7594</v>
      </c>
      <c r="D1163" s="2" t="str">
        <f t="shared" si="65"/>
        <v>Mexico</v>
      </c>
      <c r="E1163" s="3"/>
      <c r="F1163" s="3"/>
      <c r="G1163" s="3"/>
      <c r="H1163" s="3"/>
      <c r="I1163" s="2" t="str">
        <f t="shared" si="66"/>
        <v>DJI</v>
      </c>
    </row>
    <row r="1164" spans="1:9" ht="12.75" customHeight="1">
      <c r="A1164" s="2" t="s">
        <v>7043</v>
      </c>
      <c r="B1164" s="121" t="str">
        <f t="shared" si="64"/>
        <v>Emerging + Frontier</v>
      </c>
      <c r="C1164" s="2" t="s">
        <v>7573</v>
      </c>
      <c r="D1164" s="2" t="str">
        <f t="shared" si="65"/>
        <v>Malaysia</v>
      </c>
      <c r="E1164" s="3"/>
      <c r="F1164" s="3"/>
      <c r="G1164" s="3"/>
      <c r="H1164" s="3"/>
      <c r="I1164" s="2" t="str">
        <f t="shared" si="66"/>
        <v>DJI</v>
      </c>
    </row>
    <row r="1165" spans="1:9" ht="12.75" customHeight="1">
      <c r="A1165" s="2" t="s">
        <v>7043</v>
      </c>
      <c r="B1165" s="121" t="str">
        <f t="shared" si="64"/>
        <v>Emerging + Frontier</v>
      </c>
      <c r="C1165" s="2" t="s">
        <v>5918</v>
      </c>
      <c r="D1165" s="2" t="str">
        <f t="shared" si="65"/>
        <v>Nigeria</v>
      </c>
      <c r="E1165" s="3"/>
      <c r="F1165" s="3"/>
      <c r="G1165" s="3"/>
      <c r="H1165" s="3"/>
      <c r="I1165" s="2" t="str">
        <f t="shared" si="66"/>
        <v>DJI</v>
      </c>
    </row>
    <row r="1166" spans="1:9" ht="12.75" customHeight="1">
      <c r="A1166" s="2" t="s">
        <v>7043</v>
      </c>
      <c r="B1166" s="121" t="str">
        <f t="shared" si="64"/>
        <v>Emerging + Frontier</v>
      </c>
      <c r="C1166" s="2" t="s">
        <v>6159</v>
      </c>
      <c r="D1166" s="2" t="str">
        <f t="shared" si="65"/>
        <v>Oman</v>
      </c>
      <c r="E1166" s="3"/>
      <c r="F1166" s="3"/>
      <c r="G1166" s="3"/>
      <c r="H1166" s="3"/>
      <c r="I1166" s="2" t="str">
        <f t="shared" si="66"/>
        <v>DJI</v>
      </c>
    </row>
    <row r="1167" spans="1:9" ht="12.75" customHeight="1">
      <c r="A1167" s="2" t="s">
        <v>7043</v>
      </c>
      <c r="B1167" s="121" t="str">
        <f t="shared" si="64"/>
        <v>Emerging + Frontier</v>
      </c>
      <c r="C1167" s="2" t="s">
        <v>7595</v>
      </c>
      <c r="D1167" s="2" t="str">
        <f t="shared" si="65"/>
        <v>Peru</v>
      </c>
      <c r="E1167" s="3"/>
      <c r="F1167" s="3"/>
      <c r="G1167" s="3"/>
      <c r="H1167" s="3"/>
      <c r="I1167" s="2" t="str">
        <f t="shared" si="66"/>
        <v>DJI</v>
      </c>
    </row>
    <row r="1168" spans="1:9" ht="12.75" customHeight="1">
      <c r="A1168" s="2" t="s">
        <v>7043</v>
      </c>
      <c r="B1168" s="121" t="str">
        <f t="shared" si="64"/>
        <v>Emerging + Frontier</v>
      </c>
      <c r="C1168" s="2" t="s">
        <v>5970</v>
      </c>
      <c r="D1168" s="2" t="str">
        <f t="shared" si="65"/>
        <v>Philippines</v>
      </c>
      <c r="E1168" s="3"/>
      <c r="F1168" s="3"/>
      <c r="G1168" s="3"/>
      <c r="H1168" s="3"/>
      <c r="I1168" s="2" t="str">
        <f t="shared" si="66"/>
        <v>DJI</v>
      </c>
    </row>
    <row r="1169" spans="1:9" ht="12.75" customHeight="1">
      <c r="A1169" s="2" t="s">
        <v>7043</v>
      </c>
      <c r="B1169" s="121" t="str">
        <f t="shared" si="64"/>
        <v>Emerging + Frontier</v>
      </c>
      <c r="C1169" s="2" t="s">
        <v>7601</v>
      </c>
      <c r="D1169" s="2" t="str">
        <f t="shared" si="65"/>
        <v>Pakistan</v>
      </c>
      <c r="E1169" s="3"/>
      <c r="F1169" s="3"/>
      <c r="G1169" s="3"/>
      <c r="H1169" s="3"/>
      <c r="I1169" s="2" t="str">
        <f t="shared" si="66"/>
        <v>DJI</v>
      </c>
    </row>
    <row r="1170" spans="1:9" ht="12.75" customHeight="1">
      <c r="A1170" s="2" t="s">
        <v>7043</v>
      </c>
      <c r="B1170" s="121" t="str">
        <f t="shared" si="64"/>
        <v>Emerging + Frontier</v>
      </c>
      <c r="C1170" s="2" t="s">
        <v>7585</v>
      </c>
      <c r="D1170" s="2" t="str">
        <f t="shared" si="65"/>
        <v>Poland</v>
      </c>
      <c r="E1170" s="3"/>
      <c r="F1170" s="3"/>
      <c r="G1170" s="3"/>
      <c r="H1170" s="3"/>
      <c r="I1170" s="2" t="str">
        <f t="shared" si="66"/>
        <v>DJI</v>
      </c>
    </row>
    <row r="1171" spans="1:9" ht="12.75" customHeight="1">
      <c r="A1171" s="2" t="s">
        <v>7043</v>
      </c>
      <c r="B1171" s="121" t="str">
        <f t="shared" si="64"/>
        <v>Emerging + Frontier</v>
      </c>
      <c r="C1171" s="2" t="s">
        <v>7608</v>
      </c>
      <c r="D1171" s="2" t="str">
        <f t="shared" si="65"/>
        <v>Palestine</v>
      </c>
      <c r="E1171" s="3"/>
      <c r="F1171" s="3"/>
      <c r="G1171" s="3"/>
      <c r="H1171" s="3"/>
      <c r="I1171" s="2" t="str">
        <f t="shared" si="66"/>
        <v>DJI</v>
      </c>
    </row>
    <row r="1172" spans="1:9" ht="12.75" customHeight="1">
      <c r="A1172" s="2" t="s">
        <v>7043</v>
      </c>
      <c r="B1172" s="121" t="str">
        <f t="shared" si="64"/>
        <v>Emerging + Frontier</v>
      </c>
      <c r="C1172" s="2" t="s">
        <v>7602</v>
      </c>
      <c r="D1172" s="2" t="str">
        <f t="shared" si="65"/>
        <v>Qatar</v>
      </c>
      <c r="E1172" s="3"/>
      <c r="F1172" s="3"/>
      <c r="G1172" s="3"/>
      <c r="H1172" s="3"/>
      <c r="I1172" s="2" t="str">
        <f t="shared" si="66"/>
        <v>DJI</v>
      </c>
    </row>
    <row r="1173" spans="1:9" ht="12.75" customHeight="1">
      <c r="A1173" s="2" t="s">
        <v>7043</v>
      </c>
      <c r="B1173" s="121" t="str">
        <f t="shared" si="64"/>
        <v>Emerging + Frontier</v>
      </c>
      <c r="C1173" s="2" t="s">
        <v>7614</v>
      </c>
      <c r="D1173" s="2" t="str">
        <f t="shared" si="65"/>
        <v>Romania</v>
      </c>
      <c r="E1173" s="3"/>
      <c r="F1173" s="3"/>
      <c r="G1173" s="3"/>
      <c r="H1173" s="3"/>
      <c r="I1173" s="2" t="str">
        <f t="shared" si="66"/>
        <v>DJI</v>
      </c>
    </row>
    <row r="1174" spans="1:9" ht="12.75" customHeight="1">
      <c r="A1174" s="2" t="s">
        <v>7043</v>
      </c>
      <c r="B1174" s="121" t="str">
        <f t="shared" si="64"/>
        <v>Emerging + Frontier</v>
      </c>
      <c r="C1174" s="2" t="s">
        <v>7615</v>
      </c>
      <c r="D1174" s="2" t="str">
        <f t="shared" si="65"/>
        <v>Serbia</v>
      </c>
      <c r="E1174" s="3"/>
      <c r="F1174" s="3"/>
      <c r="G1174" s="3"/>
      <c r="H1174" s="3"/>
      <c r="I1174" s="2" t="str">
        <f t="shared" si="66"/>
        <v>DJI</v>
      </c>
    </row>
    <row r="1175" spans="1:9" ht="12.75" customHeight="1">
      <c r="A1175" s="2" t="s">
        <v>7043</v>
      </c>
      <c r="B1175" s="121" t="str">
        <f t="shared" si="64"/>
        <v>Emerging + Frontier</v>
      </c>
      <c r="C1175" s="2" t="s">
        <v>7586</v>
      </c>
      <c r="D1175" s="2" t="str">
        <f t="shared" si="65"/>
        <v>Russia</v>
      </c>
      <c r="E1175" s="3"/>
      <c r="F1175" s="3"/>
      <c r="G1175" s="3">
        <v>44628</v>
      </c>
      <c r="H1175" s="3">
        <v>44629</v>
      </c>
      <c r="I1175" s="2" t="str">
        <f t="shared" si="66"/>
        <v>DJI</v>
      </c>
    </row>
    <row r="1176" spans="1:9" ht="12.75" customHeight="1">
      <c r="A1176" s="2" t="s">
        <v>7043</v>
      </c>
      <c r="B1176" s="121" t="str">
        <f t="shared" si="64"/>
        <v>Emerging + Frontier</v>
      </c>
      <c r="C1176" s="2" t="s">
        <v>5776</v>
      </c>
      <c r="D1176" s="2" t="str">
        <f t="shared" si="65"/>
        <v>Saudi Arabia</v>
      </c>
      <c r="E1176" s="122">
        <v>43541</v>
      </c>
      <c r="F1176" s="122">
        <v>43542</v>
      </c>
      <c r="G1176" s="3"/>
      <c r="H1176" s="3"/>
      <c r="I1176" s="2" t="str">
        <f t="shared" si="66"/>
        <v>DJI</v>
      </c>
    </row>
    <row r="1177" spans="1:9" ht="12.75" customHeight="1">
      <c r="A1177" s="2" t="s">
        <v>7043</v>
      </c>
      <c r="B1177" s="121" t="str">
        <f t="shared" si="64"/>
        <v>Emerging + Frontier</v>
      </c>
      <c r="C1177" s="2" t="s">
        <v>7605</v>
      </c>
      <c r="D1177" s="2" t="str">
        <f t="shared" si="65"/>
        <v>Slovenia</v>
      </c>
      <c r="E1177" s="3"/>
      <c r="F1177" s="3"/>
      <c r="G1177" s="3"/>
      <c r="H1177" s="3"/>
      <c r="I1177" s="2" t="str">
        <f t="shared" si="66"/>
        <v>DJI</v>
      </c>
    </row>
    <row r="1178" spans="1:9" ht="12.75" customHeight="1">
      <c r="A1178" s="2" t="s">
        <v>7043</v>
      </c>
      <c r="B1178" s="121" t="str">
        <f t="shared" si="64"/>
        <v>Emerging + Frontier</v>
      </c>
      <c r="C1178" s="2" t="s">
        <v>7616</v>
      </c>
      <c r="D1178" s="2" t="str">
        <f t="shared" si="65"/>
        <v>Slovakia</v>
      </c>
      <c r="E1178" s="3"/>
      <c r="F1178" s="3"/>
      <c r="G1178" s="3"/>
      <c r="H1178" s="3"/>
      <c r="I1178" s="2" t="str">
        <f t="shared" si="66"/>
        <v>DJI</v>
      </c>
    </row>
    <row r="1179" spans="1:9" ht="12.75" customHeight="1">
      <c r="A1179" s="2" t="s">
        <v>7043</v>
      </c>
      <c r="B1179" s="121" t="str">
        <f t="shared" si="64"/>
        <v>Emerging + Frontier</v>
      </c>
      <c r="C1179" s="2" t="s">
        <v>6029</v>
      </c>
      <c r="D1179" s="2" t="str">
        <f t="shared" si="65"/>
        <v>Thailand</v>
      </c>
      <c r="E1179" s="3"/>
      <c r="F1179" s="3"/>
      <c r="G1179" s="3"/>
      <c r="H1179" s="3"/>
      <c r="I1179" s="2" t="str">
        <f t="shared" si="66"/>
        <v>DJI</v>
      </c>
    </row>
    <row r="1180" spans="1:9" ht="12.75" customHeight="1">
      <c r="A1180" s="2" t="s">
        <v>7043</v>
      </c>
      <c r="B1180" s="121" t="str">
        <f t="shared" si="64"/>
        <v>Emerging + Frontier</v>
      </c>
      <c r="C1180" s="2" t="s">
        <v>7619</v>
      </c>
      <c r="D1180" s="2" t="str">
        <f t="shared" si="65"/>
        <v>Tunisia</v>
      </c>
      <c r="E1180" s="3"/>
      <c r="F1180" s="3"/>
      <c r="G1180" s="3"/>
      <c r="H1180" s="3"/>
      <c r="I1180" s="2" t="str">
        <f t="shared" si="66"/>
        <v>DJI</v>
      </c>
    </row>
    <row r="1181" spans="1:9" ht="12.75" customHeight="1">
      <c r="A1181" s="2" t="s">
        <v>7043</v>
      </c>
      <c r="B1181" s="121" t="str">
        <f t="shared" si="64"/>
        <v>Emerging + Frontier</v>
      </c>
      <c r="C1181" s="2" t="s">
        <v>7587</v>
      </c>
      <c r="D1181" s="2" t="str">
        <f t="shared" si="65"/>
        <v>Turkey</v>
      </c>
      <c r="E1181" s="3"/>
      <c r="F1181" s="3"/>
      <c r="G1181" s="3"/>
      <c r="H1181" s="3"/>
      <c r="I1181" s="2" t="str">
        <f t="shared" si="66"/>
        <v>DJI</v>
      </c>
    </row>
    <row r="1182" spans="1:9" ht="12.75" customHeight="1">
      <c r="A1182" s="2" t="s">
        <v>7043</v>
      </c>
      <c r="B1182" s="121" t="str">
        <f t="shared" si="64"/>
        <v>Emerging + Frontier</v>
      </c>
      <c r="C1182" s="2" t="s">
        <v>5700</v>
      </c>
      <c r="D1182" s="2" t="str">
        <f t="shared" si="65"/>
        <v>Taiwan</v>
      </c>
      <c r="E1182" s="3"/>
      <c r="F1182" s="3"/>
      <c r="G1182" s="3"/>
      <c r="H1182" s="3"/>
      <c r="I1182" s="2" t="str">
        <f t="shared" si="66"/>
        <v>DJI</v>
      </c>
    </row>
    <row r="1183" spans="1:9" ht="12.75" customHeight="1">
      <c r="A1183" s="2" t="s">
        <v>7043</v>
      </c>
      <c r="B1183" s="121" t="str">
        <f t="shared" si="64"/>
        <v>Emerging + Frontier</v>
      </c>
      <c r="C1183" s="2" t="s">
        <v>7617</v>
      </c>
      <c r="D1183" s="2" t="str">
        <f t="shared" si="65"/>
        <v>Ukraine</v>
      </c>
      <c r="E1183" s="3"/>
      <c r="F1183" s="3"/>
      <c r="G1183" s="3">
        <v>42449</v>
      </c>
      <c r="H1183" s="3">
        <v>42450</v>
      </c>
      <c r="I1183" s="2" t="str">
        <f t="shared" si="66"/>
        <v>DJI</v>
      </c>
    </row>
    <row r="1184" spans="1:9" ht="12.75" customHeight="1">
      <c r="A1184" s="2" t="s">
        <v>7043</v>
      </c>
      <c r="B1184" s="121" t="str">
        <f t="shared" si="64"/>
        <v>Emerging + Frontier</v>
      </c>
      <c r="C1184" s="2" t="s">
        <v>7596</v>
      </c>
      <c r="D1184" s="2" t="str">
        <f t="shared" si="65"/>
        <v>Venezuela</v>
      </c>
      <c r="E1184" s="3"/>
      <c r="F1184" s="3"/>
      <c r="G1184" s="3"/>
      <c r="H1184" s="3"/>
      <c r="I1184" s="2" t="str">
        <f t="shared" si="66"/>
        <v>DJI</v>
      </c>
    </row>
    <row r="1185" spans="1:9" ht="12.75" customHeight="1">
      <c r="A1185" s="2" t="s">
        <v>7043</v>
      </c>
      <c r="B1185" s="121" t="str">
        <f t="shared" si="64"/>
        <v>Emerging + Frontier</v>
      </c>
      <c r="C1185" s="2" t="s">
        <v>7597</v>
      </c>
      <c r="D1185" s="2" t="str">
        <f t="shared" si="65"/>
        <v>Vietnam</v>
      </c>
      <c r="E1185" s="3"/>
      <c r="F1185" s="3"/>
      <c r="G1185" s="3"/>
      <c r="H1185" s="3"/>
      <c r="I1185" s="2" t="str">
        <f t="shared" si="66"/>
        <v>DJI</v>
      </c>
    </row>
    <row r="1186" spans="1:9" ht="12.75" customHeight="1">
      <c r="A1186" s="2" t="s">
        <v>7043</v>
      </c>
      <c r="B1186" s="121" t="str">
        <f t="shared" si="64"/>
        <v>Emerging + Frontier</v>
      </c>
      <c r="C1186" s="2" t="s">
        <v>7603</v>
      </c>
      <c r="D1186" s="2" t="str">
        <f t="shared" si="65"/>
        <v>South Africa</v>
      </c>
      <c r="E1186" s="3"/>
      <c r="F1186" s="3"/>
      <c r="G1186" s="3"/>
      <c r="H1186" s="3"/>
      <c r="I1186" s="2" t="str">
        <f t="shared" si="66"/>
        <v>DJI</v>
      </c>
    </row>
    <row r="1187" spans="1:9" ht="12.75" customHeight="1">
      <c r="A1187" s="2" t="s">
        <v>7089</v>
      </c>
      <c r="B1187" s="121" t="str">
        <f t="shared" si="64"/>
        <v>Europe Emerging</v>
      </c>
      <c r="C1187" s="2" t="s">
        <v>7584</v>
      </c>
      <c r="D1187" s="2" t="str">
        <f t="shared" si="65"/>
        <v>Czech Republic</v>
      </c>
      <c r="E1187" s="3"/>
      <c r="F1187" s="3"/>
      <c r="G1187" s="3"/>
      <c r="H1187" s="3"/>
      <c r="I1187" s="2" t="str">
        <f t="shared" si="66"/>
        <v>DJI</v>
      </c>
    </row>
    <row r="1188" spans="1:9" ht="12.75" customHeight="1">
      <c r="A1188" s="2" t="s">
        <v>7089</v>
      </c>
      <c r="B1188" s="121" t="str">
        <f t="shared" si="64"/>
        <v>Europe Emerging</v>
      </c>
      <c r="C1188" s="2" t="s">
        <v>7580</v>
      </c>
      <c r="D1188" s="2" t="str">
        <f t="shared" si="65"/>
        <v>Greece</v>
      </c>
      <c r="E1188" s="3">
        <v>41901</v>
      </c>
      <c r="F1188" s="3">
        <v>41904</v>
      </c>
      <c r="G1188" s="3"/>
      <c r="H1188" s="3"/>
      <c r="I1188" s="2" t="str">
        <f t="shared" si="66"/>
        <v>DJI</v>
      </c>
    </row>
    <row r="1189" spans="1:9" ht="12.75" customHeight="1">
      <c r="A1189" s="2" t="s">
        <v>7089</v>
      </c>
      <c r="B1189" s="121" t="str">
        <f t="shared" si="64"/>
        <v>Europe Emerging</v>
      </c>
      <c r="C1189" s="2" t="s">
        <v>5567</v>
      </c>
      <c r="D1189" s="2" t="str">
        <f t="shared" si="65"/>
        <v>Hungary</v>
      </c>
      <c r="E1189" s="3"/>
      <c r="F1189" s="3"/>
      <c r="G1189" s="3"/>
      <c r="H1189" s="3"/>
      <c r="I1189" s="2" t="str">
        <f t="shared" si="66"/>
        <v>DJI</v>
      </c>
    </row>
    <row r="1190" spans="1:9" ht="12.75" customHeight="1">
      <c r="A1190" s="2" t="s">
        <v>7089</v>
      </c>
      <c r="B1190" s="121" t="str">
        <f t="shared" si="64"/>
        <v>Europe Emerging</v>
      </c>
      <c r="C1190" s="2" t="s">
        <v>7585</v>
      </c>
      <c r="D1190" s="2" t="str">
        <f t="shared" si="65"/>
        <v>Poland</v>
      </c>
      <c r="E1190" s="3"/>
      <c r="F1190" s="3"/>
      <c r="G1190" s="3"/>
      <c r="H1190" s="3"/>
      <c r="I1190" s="2" t="str">
        <f t="shared" si="66"/>
        <v>DJI</v>
      </c>
    </row>
    <row r="1191" spans="1:9" ht="12.75" customHeight="1">
      <c r="A1191" s="2" t="s">
        <v>7089</v>
      </c>
      <c r="B1191" s="121" t="str">
        <f t="shared" si="64"/>
        <v>Europe Emerging</v>
      </c>
      <c r="C1191" s="2" t="s">
        <v>7586</v>
      </c>
      <c r="D1191" s="2" t="str">
        <f t="shared" si="65"/>
        <v>Russia</v>
      </c>
      <c r="E1191" s="3"/>
      <c r="F1191" s="3"/>
      <c r="G1191" s="3">
        <v>44628</v>
      </c>
      <c r="H1191" s="3">
        <v>44629</v>
      </c>
      <c r="I1191" s="2" t="str">
        <f t="shared" si="66"/>
        <v>DJI</v>
      </c>
    </row>
    <row r="1192" spans="1:9" ht="12.75" customHeight="1">
      <c r="A1192" s="2" t="s">
        <v>7089</v>
      </c>
      <c r="B1192" s="121" t="str">
        <f t="shared" si="64"/>
        <v>Europe Emerging</v>
      </c>
      <c r="C1192" s="2" t="s">
        <v>7587</v>
      </c>
      <c r="D1192" s="2" t="str">
        <f t="shared" si="65"/>
        <v>Turkey</v>
      </c>
      <c r="E1192" s="3"/>
      <c r="F1192" s="3"/>
      <c r="G1192" s="3"/>
      <c r="H1192" s="3"/>
      <c r="I1192" s="2" t="str">
        <f t="shared" si="66"/>
        <v>DJI</v>
      </c>
    </row>
    <row r="1193" spans="1:9" ht="12.75" customHeight="1">
      <c r="A1193" s="2" t="s">
        <v>7117</v>
      </c>
      <c r="B1193" s="121" t="str">
        <f t="shared" si="64"/>
        <v>FEAS Middle East and Caucasus</v>
      </c>
      <c r="C1193" s="2" t="s">
        <v>7599</v>
      </c>
      <c r="D1193" s="2" t="str">
        <f t="shared" si="65"/>
        <v>United Arab Emirates</v>
      </c>
      <c r="E1193" s="3"/>
      <c r="F1193" s="3"/>
      <c r="G1193" s="3"/>
      <c r="H1193" s="3"/>
      <c r="I1193" s="2" t="str">
        <f t="shared" si="66"/>
        <v>DJI</v>
      </c>
    </row>
    <row r="1194" spans="1:9" ht="12.75" customHeight="1">
      <c r="A1194" s="2" t="s">
        <v>7117</v>
      </c>
      <c r="B1194" s="121" t="str">
        <f t="shared" si="64"/>
        <v>FEAS Middle East and Caucasus</v>
      </c>
      <c r="C1194" s="2" t="s">
        <v>7606</v>
      </c>
      <c r="D1194" s="2" t="str">
        <f t="shared" si="65"/>
        <v>Bahrain</v>
      </c>
      <c r="E1194" s="3"/>
      <c r="F1194" s="3"/>
      <c r="G1194" s="3"/>
      <c r="H1194" s="3"/>
      <c r="I1194" s="2" t="str">
        <f t="shared" si="66"/>
        <v>DJI</v>
      </c>
    </row>
    <row r="1195" spans="1:9" ht="12.75" customHeight="1">
      <c r="A1195" s="2" t="s">
        <v>7117</v>
      </c>
      <c r="B1195" s="121" t="str">
        <f t="shared" si="64"/>
        <v>FEAS Middle East and Caucasus</v>
      </c>
      <c r="C1195" s="2" t="s">
        <v>7600</v>
      </c>
      <c r="D1195" s="2" t="str">
        <f t="shared" si="65"/>
        <v>Egypt</v>
      </c>
      <c r="E1195" s="3"/>
      <c r="F1195" s="3"/>
      <c r="G1195" s="3"/>
      <c r="H1195" s="3"/>
      <c r="I1195" s="2" t="str">
        <f t="shared" si="66"/>
        <v>DJI</v>
      </c>
    </row>
    <row r="1196" spans="1:9" ht="12.75" customHeight="1">
      <c r="A1196" s="2" t="s">
        <v>7117</v>
      </c>
      <c r="B1196" s="121" t="str">
        <f t="shared" si="64"/>
        <v>FEAS Middle East and Caucasus</v>
      </c>
      <c r="C1196" s="2" t="s">
        <v>7607</v>
      </c>
      <c r="D1196" s="2" t="str">
        <f t="shared" si="65"/>
        <v>Jordan</v>
      </c>
      <c r="E1196" s="3"/>
      <c r="F1196" s="3"/>
      <c r="G1196" s="3"/>
      <c r="H1196" s="3"/>
      <c r="I1196" s="2" t="str">
        <f t="shared" si="66"/>
        <v>DJI</v>
      </c>
    </row>
    <row r="1197" spans="1:9" ht="12.75" customHeight="1">
      <c r="A1197" s="2" t="s">
        <v>7117</v>
      </c>
      <c r="B1197" s="121" t="str">
        <f t="shared" si="64"/>
        <v>FEAS Middle East and Caucasus</v>
      </c>
      <c r="C1197" s="2" t="s">
        <v>6023</v>
      </c>
      <c r="D1197" s="2" t="str">
        <f t="shared" si="65"/>
        <v>Kuwait</v>
      </c>
      <c r="E1197" s="3"/>
      <c r="F1197" s="3"/>
      <c r="G1197" s="3"/>
      <c r="H1197" s="3"/>
      <c r="I1197" s="2" t="s">
        <v>6930</v>
      </c>
    </row>
    <row r="1198" spans="1:9" ht="12.75" customHeight="1">
      <c r="A1198" s="2" t="s">
        <v>7117</v>
      </c>
      <c r="B1198" s="121" t="str">
        <f t="shared" si="64"/>
        <v>FEAS Middle East and Caucasus</v>
      </c>
      <c r="C1198" s="2" t="s">
        <v>6159</v>
      </c>
      <c r="D1198" s="2" t="str">
        <f t="shared" si="65"/>
        <v>Oman</v>
      </c>
      <c r="E1198" s="3"/>
      <c r="F1198" s="3"/>
      <c r="G1198" s="3"/>
      <c r="H1198" s="3"/>
      <c r="I1198" s="2" t="str">
        <f>IF(ISBLANK(VLOOKUP(A1198,CountryRegion,4,FALSE)),"",VLOOKUP(A1198,CountryRegion,4,FALSE))</f>
        <v>DJI</v>
      </c>
    </row>
    <row r="1199" spans="1:9" ht="12.75" customHeight="1">
      <c r="A1199" s="2" t="s">
        <v>7117</v>
      </c>
      <c r="B1199" s="121" t="str">
        <f t="shared" si="64"/>
        <v>FEAS Middle East and Caucasus</v>
      </c>
      <c r="C1199" s="2" t="s">
        <v>7608</v>
      </c>
      <c r="D1199" s="2" t="str">
        <f t="shared" si="65"/>
        <v>Palestine</v>
      </c>
      <c r="E1199" s="3"/>
      <c r="F1199" s="3"/>
      <c r="G1199" s="3"/>
      <c r="H1199" s="3"/>
      <c r="I1199" s="2" t="str">
        <f>IF(ISBLANK(VLOOKUP(A1199,CountryRegion,4,FALSE)),"",VLOOKUP(A1199,CountryRegion,4,FALSE))</f>
        <v>DJI</v>
      </c>
    </row>
    <row r="1200" spans="1:9" ht="12.75" customHeight="1">
      <c r="A1200" s="121" t="s">
        <v>7117</v>
      </c>
      <c r="B1200" s="121" t="str">
        <f t="shared" si="64"/>
        <v>FEAS Middle East and Caucasus</v>
      </c>
      <c r="C1200" s="121" t="s">
        <v>5776</v>
      </c>
      <c r="D1200" s="2" t="str">
        <f t="shared" si="65"/>
        <v>Saudi Arabia</v>
      </c>
      <c r="E1200" s="122">
        <v>43541</v>
      </c>
      <c r="F1200" s="122">
        <v>43542</v>
      </c>
      <c r="G1200" s="122"/>
      <c r="H1200" s="122"/>
      <c r="I1200" s="121" t="s">
        <v>6930</v>
      </c>
    </row>
    <row r="1201" spans="1:9" ht="12.75" customHeight="1">
      <c r="A1201" s="2" t="s">
        <v>7120</v>
      </c>
      <c r="B1201" s="121" t="str">
        <f t="shared" si="64"/>
        <v>FEAS Southeast Europe</v>
      </c>
      <c r="C1201" s="2" t="s">
        <v>7609</v>
      </c>
      <c r="D1201" s="2" t="str">
        <f t="shared" si="65"/>
        <v>Bosnia-Herzegovina</v>
      </c>
      <c r="E1201" s="3"/>
      <c r="F1201" s="3"/>
      <c r="G1201" s="3"/>
      <c r="H1201" s="3"/>
      <c r="I1201" s="2" t="str">
        <f t="shared" ref="I1201:I1208" si="67">IF(ISBLANK(VLOOKUP(A1201,CountryRegion,4,FALSE)),"",VLOOKUP(A1201,CountryRegion,4,FALSE))</f>
        <v>DJI</v>
      </c>
    </row>
    <row r="1202" spans="1:9" ht="12.75" customHeight="1">
      <c r="A1202" s="2" t="s">
        <v>7120</v>
      </c>
      <c r="B1202" s="121" t="str">
        <f t="shared" si="64"/>
        <v>FEAS Southeast Europe</v>
      </c>
      <c r="C1202" s="2" t="s">
        <v>7610</v>
      </c>
      <c r="D1202" s="2" t="str">
        <f t="shared" si="65"/>
        <v>Bulgaria</v>
      </c>
      <c r="E1202" s="3"/>
      <c r="F1202" s="3"/>
      <c r="G1202" s="3"/>
      <c r="H1202" s="3"/>
      <c r="I1202" s="2" t="str">
        <f t="shared" si="67"/>
        <v>DJI</v>
      </c>
    </row>
    <row r="1203" spans="1:9" ht="12.75" customHeight="1">
      <c r="A1203" s="2" t="s">
        <v>7120</v>
      </c>
      <c r="B1203" s="121" t="str">
        <f t="shared" si="64"/>
        <v>FEAS Southeast Europe</v>
      </c>
      <c r="C1203" s="2" t="s">
        <v>6137</v>
      </c>
      <c r="D1203" s="2" t="str">
        <f t="shared" si="65"/>
        <v>Croatia</v>
      </c>
      <c r="E1203" s="3"/>
      <c r="F1203" s="3"/>
      <c r="G1203" s="3"/>
      <c r="H1203" s="3"/>
      <c r="I1203" s="2" t="str">
        <f t="shared" si="67"/>
        <v>DJI</v>
      </c>
    </row>
    <row r="1204" spans="1:9" ht="12.75" customHeight="1">
      <c r="A1204" s="2" t="s">
        <v>7120</v>
      </c>
      <c r="B1204" s="121" t="str">
        <f t="shared" si="64"/>
        <v>FEAS Southeast Europe</v>
      </c>
      <c r="C1204" s="2" t="s">
        <v>7613</v>
      </c>
      <c r="D1204" s="2" t="str">
        <f t="shared" si="65"/>
        <v>Macedonia</v>
      </c>
      <c r="E1204" s="3"/>
      <c r="F1204" s="3"/>
      <c r="G1204" s="3"/>
      <c r="H1204" s="3"/>
      <c r="I1204" s="2" t="str">
        <f t="shared" si="67"/>
        <v>DJI</v>
      </c>
    </row>
    <row r="1205" spans="1:9" ht="12.75" customHeight="1">
      <c r="A1205" s="2" t="s">
        <v>7120</v>
      </c>
      <c r="B1205" s="121" t="str">
        <f t="shared" si="64"/>
        <v>FEAS Southeast Europe</v>
      </c>
      <c r="C1205" s="2" t="s">
        <v>7614</v>
      </c>
      <c r="D1205" s="2" t="str">
        <f t="shared" si="65"/>
        <v>Romania</v>
      </c>
      <c r="E1205" s="3"/>
      <c r="F1205" s="3"/>
      <c r="G1205" s="3"/>
      <c r="H1205" s="3"/>
      <c r="I1205" s="2" t="str">
        <f t="shared" si="67"/>
        <v>DJI</v>
      </c>
    </row>
    <row r="1206" spans="1:9" ht="12.75" customHeight="1">
      <c r="A1206" s="2" t="s">
        <v>7120</v>
      </c>
      <c r="B1206" s="121" t="str">
        <f t="shared" si="64"/>
        <v>FEAS Southeast Europe</v>
      </c>
      <c r="C1206" s="2" t="s">
        <v>7615</v>
      </c>
      <c r="D1206" s="2" t="str">
        <f t="shared" si="65"/>
        <v>Serbia</v>
      </c>
      <c r="E1206" s="3"/>
      <c r="F1206" s="3"/>
      <c r="G1206" s="3"/>
      <c r="H1206" s="3"/>
      <c r="I1206" s="2" t="str">
        <f t="shared" si="67"/>
        <v>DJI</v>
      </c>
    </row>
    <row r="1207" spans="1:9" ht="12.75" customHeight="1">
      <c r="A1207" s="2" t="s">
        <v>7120</v>
      </c>
      <c r="B1207" s="121" t="str">
        <f t="shared" si="64"/>
        <v>FEAS Southeast Europe</v>
      </c>
      <c r="C1207" s="2" t="s">
        <v>7587</v>
      </c>
      <c r="D1207" s="2" t="str">
        <f t="shared" si="65"/>
        <v>Turkey</v>
      </c>
      <c r="E1207" s="3"/>
      <c r="F1207" s="3"/>
      <c r="G1207" s="3"/>
      <c r="H1207" s="3"/>
      <c r="I1207" s="2" t="str">
        <f t="shared" si="67"/>
        <v>DJI</v>
      </c>
    </row>
    <row r="1208" spans="1:9" ht="12.75" customHeight="1">
      <c r="A1208" s="2" t="s">
        <v>7120</v>
      </c>
      <c r="B1208" s="121" t="str">
        <f t="shared" si="64"/>
        <v>FEAS Southeast Europe</v>
      </c>
      <c r="C1208" s="2" t="s">
        <v>7617</v>
      </c>
      <c r="D1208" s="2" t="str">
        <f t="shared" si="65"/>
        <v>Ukraine</v>
      </c>
      <c r="E1208" s="3"/>
      <c r="F1208" s="3"/>
      <c r="G1208" s="3"/>
      <c r="H1208" s="3"/>
      <c r="I1208" s="2" t="str">
        <f t="shared" si="67"/>
        <v>DJI</v>
      </c>
    </row>
    <row r="1209" spans="1:9" ht="12.75" customHeight="1">
      <c r="A1209" s="2" t="s">
        <v>7120</v>
      </c>
      <c r="B1209" s="121" t="str">
        <f t="shared" si="64"/>
        <v>FEAS Southeast Europe</v>
      </c>
      <c r="C1209" s="2" t="s">
        <v>6215</v>
      </c>
      <c r="D1209" s="2" t="str">
        <f t="shared" si="65"/>
        <v>Cyprus</v>
      </c>
      <c r="E1209" s="2"/>
      <c r="F1209" s="93">
        <v>43178</v>
      </c>
      <c r="G1209" s="93"/>
      <c r="H1209" s="93"/>
      <c r="I1209" s="2" t="s">
        <v>6930</v>
      </c>
    </row>
    <row r="1210" spans="1:9" ht="12.75" customHeight="1">
      <c r="A1210" s="2" t="s">
        <v>7120</v>
      </c>
      <c r="B1210" s="121" t="str">
        <f t="shared" si="64"/>
        <v>FEAS Southeast Europe</v>
      </c>
      <c r="C1210" s="2" t="s">
        <v>7580</v>
      </c>
      <c r="D1210" s="2" t="str">
        <f t="shared" si="65"/>
        <v>Greece</v>
      </c>
      <c r="E1210" s="2"/>
      <c r="F1210" s="93">
        <v>43178</v>
      </c>
      <c r="G1210" s="93"/>
      <c r="H1210" s="93"/>
      <c r="I1210" s="2" t="s">
        <v>6930</v>
      </c>
    </row>
    <row r="1211" spans="1:9" ht="12.75" customHeight="1">
      <c r="A1211" s="2" t="s">
        <v>7026</v>
      </c>
      <c r="B1211" s="121" t="str">
        <f t="shared" si="64"/>
        <v>Eastern Europe + Kazakhstan</v>
      </c>
      <c r="C1211" s="2" t="s">
        <v>7609</v>
      </c>
      <c r="D1211" s="2" t="str">
        <f t="shared" si="65"/>
        <v>Bosnia-Herzegovina</v>
      </c>
      <c r="E1211" s="3"/>
      <c r="F1211" s="3"/>
      <c r="G1211" s="3"/>
      <c r="H1211" s="3"/>
      <c r="I1211" s="2" t="str">
        <f t="shared" ref="I1211:I1241" si="68">IF(ISBLANK(VLOOKUP(A1211,CountryRegion,4,FALSE)),"",VLOOKUP(A1211,CountryRegion,4,FALSE))</f>
        <v>DJI</v>
      </c>
    </row>
    <row r="1212" spans="1:9" ht="12.75" customHeight="1">
      <c r="A1212" s="2" t="s">
        <v>7026</v>
      </c>
      <c r="B1212" s="121" t="str">
        <f t="shared" si="64"/>
        <v>Eastern Europe + Kazakhstan</v>
      </c>
      <c r="C1212" s="2" t="s">
        <v>7610</v>
      </c>
      <c r="D1212" s="2" t="str">
        <f t="shared" si="65"/>
        <v>Bulgaria</v>
      </c>
      <c r="E1212" s="3"/>
      <c r="F1212" s="3"/>
      <c r="G1212" s="3"/>
      <c r="H1212" s="3"/>
      <c r="I1212" s="2" t="str">
        <f t="shared" si="68"/>
        <v>DJI</v>
      </c>
    </row>
    <row r="1213" spans="1:9" ht="12.75" customHeight="1">
      <c r="A1213" s="2" t="s">
        <v>7026</v>
      </c>
      <c r="B1213" s="121" t="str">
        <f t="shared" si="64"/>
        <v>Eastern Europe + Kazakhstan</v>
      </c>
      <c r="C1213" s="2" t="s">
        <v>7584</v>
      </c>
      <c r="D1213" s="2" t="str">
        <f t="shared" si="65"/>
        <v>Czech Republic</v>
      </c>
      <c r="E1213" s="3"/>
      <c r="F1213" s="3"/>
      <c r="G1213" s="3"/>
      <c r="H1213" s="3"/>
      <c r="I1213" s="2" t="str">
        <f t="shared" si="68"/>
        <v>DJI</v>
      </c>
    </row>
    <row r="1214" spans="1:9" ht="12.75" customHeight="1">
      <c r="A1214" s="2" t="s">
        <v>7026</v>
      </c>
      <c r="B1214" s="121" t="str">
        <f t="shared" si="64"/>
        <v>Eastern Europe + Kazakhstan</v>
      </c>
      <c r="C1214" s="2" t="s">
        <v>7611</v>
      </c>
      <c r="D1214" s="2" t="str">
        <f t="shared" si="65"/>
        <v>Estonia</v>
      </c>
      <c r="E1214" s="3"/>
      <c r="F1214" s="3"/>
      <c r="G1214" s="3"/>
      <c r="H1214" s="3"/>
      <c r="I1214" s="2" t="str">
        <f t="shared" si="68"/>
        <v>DJI</v>
      </c>
    </row>
    <row r="1215" spans="1:9" ht="12.75" customHeight="1">
      <c r="A1215" s="2" t="s">
        <v>7026</v>
      </c>
      <c r="B1215" s="121" t="str">
        <f t="shared" si="64"/>
        <v>Eastern Europe + Kazakhstan</v>
      </c>
      <c r="C1215" s="2" t="s">
        <v>6137</v>
      </c>
      <c r="D1215" s="2" t="str">
        <f t="shared" si="65"/>
        <v>Croatia</v>
      </c>
      <c r="E1215" s="3"/>
      <c r="F1215" s="3"/>
      <c r="G1215" s="3"/>
      <c r="H1215" s="3"/>
      <c r="I1215" s="2" t="str">
        <f t="shared" si="68"/>
        <v>DJI</v>
      </c>
    </row>
    <row r="1216" spans="1:9" ht="12.75" customHeight="1">
      <c r="A1216" s="2" t="s">
        <v>7026</v>
      </c>
      <c r="B1216" s="121" t="str">
        <f t="shared" si="64"/>
        <v>Eastern Europe + Kazakhstan</v>
      </c>
      <c r="C1216" s="2" t="s">
        <v>7620</v>
      </c>
      <c r="D1216" s="2" t="str">
        <f t="shared" si="65"/>
        <v>Kazakhstan</v>
      </c>
      <c r="E1216" s="3"/>
      <c r="F1216" s="3"/>
      <c r="G1216" s="3"/>
      <c r="H1216" s="3"/>
      <c r="I1216" s="2" t="str">
        <f t="shared" si="68"/>
        <v>DJI</v>
      </c>
    </row>
    <row r="1217" spans="1:9" ht="12.75" customHeight="1">
      <c r="A1217" s="2" t="s">
        <v>7026</v>
      </c>
      <c r="B1217" s="121" t="str">
        <f t="shared" si="64"/>
        <v>Eastern Europe + Kazakhstan</v>
      </c>
      <c r="C1217" s="2" t="s">
        <v>7612</v>
      </c>
      <c r="D1217" s="2" t="str">
        <f t="shared" si="65"/>
        <v>Lithuania</v>
      </c>
      <c r="E1217" s="3"/>
      <c r="F1217" s="3"/>
      <c r="G1217" s="3"/>
      <c r="H1217" s="3"/>
      <c r="I1217" s="2" t="str">
        <f t="shared" si="68"/>
        <v>DJI</v>
      </c>
    </row>
    <row r="1218" spans="1:9" ht="12.75" customHeight="1">
      <c r="A1218" s="2" t="s">
        <v>7026</v>
      </c>
      <c r="B1218" s="121" t="str">
        <f t="shared" si="64"/>
        <v>Eastern Europe + Kazakhstan</v>
      </c>
      <c r="C1218" s="2" t="s">
        <v>5760</v>
      </c>
      <c r="D1218" s="2" t="str">
        <f t="shared" si="65"/>
        <v>Latvia</v>
      </c>
      <c r="E1218" s="3"/>
      <c r="F1218" s="3"/>
      <c r="G1218" s="3"/>
      <c r="H1218" s="3"/>
      <c r="I1218" s="2" t="str">
        <f t="shared" si="68"/>
        <v>DJI</v>
      </c>
    </row>
    <row r="1219" spans="1:9" ht="12.75" customHeight="1">
      <c r="A1219" s="2" t="s">
        <v>7026</v>
      </c>
      <c r="B1219" s="121" t="str">
        <f t="shared" si="64"/>
        <v>Eastern Europe + Kazakhstan</v>
      </c>
      <c r="C1219" s="2" t="s">
        <v>7613</v>
      </c>
      <c r="D1219" s="2" t="str">
        <f t="shared" si="65"/>
        <v>Macedonia</v>
      </c>
      <c r="E1219" s="3"/>
      <c r="F1219" s="3"/>
      <c r="G1219" s="3"/>
      <c r="H1219" s="3"/>
      <c r="I1219" s="2" t="str">
        <f t="shared" si="68"/>
        <v>DJI</v>
      </c>
    </row>
    <row r="1220" spans="1:9" ht="12.75" customHeight="1">
      <c r="A1220" s="2" t="s">
        <v>7026</v>
      </c>
      <c r="B1220" s="121" t="str">
        <f t="shared" si="64"/>
        <v>Eastern Europe + Kazakhstan</v>
      </c>
      <c r="C1220" s="2" t="s">
        <v>7604</v>
      </c>
      <c r="D1220" s="2" t="str">
        <f t="shared" si="65"/>
        <v>Malta</v>
      </c>
      <c r="E1220" s="3"/>
      <c r="F1220" s="3"/>
      <c r="G1220" s="3"/>
      <c r="H1220" s="3"/>
      <c r="I1220" s="2" t="str">
        <f t="shared" si="68"/>
        <v>DJI</v>
      </c>
    </row>
    <row r="1221" spans="1:9" ht="12.75" customHeight="1">
      <c r="A1221" s="2" t="s">
        <v>7026</v>
      </c>
      <c r="B1221" s="121" t="str">
        <f t="shared" si="64"/>
        <v>Eastern Europe + Kazakhstan</v>
      </c>
      <c r="C1221" s="2" t="s">
        <v>7585</v>
      </c>
      <c r="D1221" s="2" t="str">
        <f t="shared" si="65"/>
        <v>Poland</v>
      </c>
      <c r="E1221" s="3"/>
      <c r="F1221" s="3"/>
      <c r="G1221" s="3"/>
      <c r="H1221" s="3"/>
      <c r="I1221" s="2" t="str">
        <f t="shared" si="68"/>
        <v>DJI</v>
      </c>
    </row>
    <row r="1222" spans="1:9" ht="12.75" customHeight="1">
      <c r="A1222" s="2" t="s">
        <v>7026</v>
      </c>
      <c r="B1222" s="121" t="str">
        <f t="shared" ref="B1222:B1284" si="69">VLOOKUP(A1222,CountryRegion,2,FALSE)</f>
        <v>Eastern Europe + Kazakhstan</v>
      </c>
      <c r="C1222" s="2" t="s">
        <v>7614</v>
      </c>
      <c r="D1222" s="2" t="str">
        <f t="shared" ref="D1222:D1284" si="70">VLOOKUP(C1222&amp;"-",CountryRegion,2,FALSE)</f>
        <v>Romania</v>
      </c>
      <c r="E1222" s="3"/>
      <c r="F1222" s="3"/>
      <c r="G1222" s="3"/>
      <c r="H1222" s="3"/>
      <c r="I1222" s="2" t="str">
        <f t="shared" si="68"/>
        <v>DJI</v>
      </c>
    </row>
    <row r="1223" spans="1:9" ht="12.75" customHeight="1">
      <c r="A1223" s="2" t="s">
        <v>7026</v>
      </c>
      <c r="B1223" s="121" t="str">
        <f t="shared" si="69"/>
        <v>Eastern Europe + Kazakhstan</v>
      </c>
      <c r="C1223" s="2" t="s">
        <v>7615</v>
      </c>
      <c r="D1223" s="2" t="str">
        <f t="shared" si="70"/>
        <v>Serbia</v>
      </c>
      <c r="E1223" s="3"/>
      <c r="F1223" s="3"/>
      <c r="G1223" s="3"/>
      <c r="H1223" s="3"/>
      <c r="I1223" s="2" t="str">
        <f t="shared" si="68"/>
        <v>DJI</v>
      </c>
    </row>
    <row r="1224" spans="1:9" ht="12.75" customHeight="1">
      <c r="A1224" s="2" t="s">
        <v>7026</v>
      </c>
      <c r="B1224" s="121" t="str">
        <f t="shared" si="69"/>
        <v>Eastern Europe + Kazakhstan</v>
      </c>
      <c r="C1224" s="2" t="s">
        <v>7586</v>
      </c>
      <c r="D1224" s="2" t="str">
        <f t="shared" si="70"/>
        <v>Russia</v>
      </c>
      <c r="E1224" s="3"/>
      <c r="F1224" s="3"/>
      <c r="G1224" s="3">
        <v>44628</v>
      </c>
      <c r="H1224" s="3">
        <v>44629</v>
      </c>
      <c r="I1224" s="2" t="str">
        <f t="shared" si="68"/>
        <v>DJI</v>
      </c>
    </row>
    <row r="1225" spans="1:9" ht="12.75" customHeight="1">
      <c r="A1225" s="2" t="s">
        <v>7026</v>
      </c>
      <c r="B1225" s="121" t="str">
        <f t="shared" si="69"/>
        <v>Eastern Europe + Kazakhstan</v>
      </c>
      <c r="C1225" s="2" t="s">
        <v>7605</v>
      </c>
      <c r="D1225" s="2" t="str">
        <f t="shared" si="70"/>
        <v>Slovenia</v>
      </c>
      <c r="E1225" s="3"/>
      <c r="F1225" s="3"/>
      <c r="G1225" s="3"/>
      <c r="H1225" s="3"/>
      <c r="I1225" s="2" t="str">
        <f t="shared" si="68"/>
        <v>DJI</v>
      </c>
    </row>
    <row r="1226" spans="1:9" ht="12.75" customHeight="1">
      <c r="A1226" s="2" t="s">
        <v>7026</v>
      </c>
      <c r="B1226" s="121" t="str">
        <f t="shared" si="69"/>
        <v>Eastern Europe + Kazakhstan</v>
      </c>
      <c r="C1226" s="2" t="s">
        <v>7616</v>
      </c>
      <c r="D1226" s="2" t="str">
        <f t="shared" si="70"/>
        <v>Slovakia</v>
      </c>
      <c r="E1226" s="3"/>
      <c r="F1226" s="3"/>
      <c r="G1226" s="3"/>
      <c r="H1226" s="3"/>
      <c r="I1226" s="2" t="str">
        <f t="shared" si="68"/>
        <v>DJI</v>
      </c>
    </row>
    <row r="1227" spans="1:9" ht="12.75" customHeight="1">
      <c r="A1227" s="2" t="s">
        <v>7026</v>
      </c>
      <c r="B1227" s="121" t="str">
        <f t="shared" si="69"/>
        <v>Eastern Europe + Kazakhstan</v>
      </c>
      <c r="C1227" s="2" t="s">
        <v>7617</v>
      </c>
      <c r="D1227" s="2" t="str">
        <f t="shared" si="70"/>
        <v>Ukraine</v>
      </c>
      <c r="E1227" s="3"/>
      <c r="F1227" s="3"/>
      <c r="G1227" s="3"/>
      <c r="H1227" s="3"/>
      <c r="I1227" s="2" t="str">
        <f t="shared" si="68"/>
        <v>DJI</v>
      </c>
    </row>
    <row r="1228" spans="1:9" ht="12.75" customHeight="1">
      <c r="A1228" s="2" t="s">
        <v>7029</v>
      </c>
      <c r="B1228" s="121" t="str">
        <f t="shared" si="69"/>
        <v>Eastern Europe Ex-Russia + Kazakhstan</v>
      </c>
      <c r="C1228" s="2" t="s">
        <v>7609</v>
      </c>
      <c r="D1228" s="2" t="str">
        <f t="shared" si="70"/>
        <v>Bosnia-Herzegovina</v>
      </c>
      <c r="E1228" s="3"/>
      <c r="F1228" s="3"/>
      <c r="G1228" s="3"/>
      <c r="H1228" s="3"/>
      <c r="I1228" s="2" t="str">
        <f t="shared" si="68"/>
        <v>DJI</v>
      </c>
    </row>
    <row r="1229" spans="1:9" ht="12.75" customHeight="1">
      <c r="A1229" s="2" t="s">
        <v>7029</v>
      </c>
      <c r="B1229" s="121" t="str">
        <f t="shared" si="69"/>
        <v>Eastern Europe Ex-Russia + Kazakhstan</v>
      </c>
      <c r="C1229" s="2" t="s">
        <v>7610</v>
      </c>
      <c r="D1229" s="2" t="str">
        <f t="shared" si="70"/>
        <v>Bulgaria</v>
      </c>
      <c r="E1229" s="3"/>
      <c r="F1229" s="3"/>
      <c r="G1229" s="3"/>
      <c r="H1229" s="3"/>
      <c r="I1229" s="2" t="str">
        <f t="shared" si="68"/>
        <v>DJI</v>
      </c>
    </row>
    <row r="1230" spans="1:9" ht="12.75" customHeight="1">
      <c r="A1230" s="2" t="s">
        <v>7029</v>
      </c>
      <c r="B1230" s="121" t="str">
        <f t="shared" si="69"/>
        <v>Eastern Europe Ex-Russia + Kazakhstan</v>
      </c>
      <c r="C1230" s="2" t="s">
        <v>6215</v>
      </c>
      <c r="D1230" s="2" t="str">
        <f t="shared" si="70"/>
        <v>Cyprus</v>
      </c>
      <c r="E1230" s="3"/>
      <c r="F1230" s="3"/>
      <c r="G1230" s="3"/>
      <c r="H1230" s="3"/>
      <c r="I1230" s="2" t="str">
        <f t="shared" si="68"/>
        <v>DJI</v>
      </c>
    </row>
    <row r="1231" spans="1:9" ht="12.75" customHeight="1">
      <c r="A1231" s="2" t="s">
        <v>7029</v>
      </c>
      <c r="B1231" s="121" t="str">
        <f t="shared" si="69"/>
        <v>Eastern Europe Ex-Russia + Kazakhstan</v>
      </c>
      <c r="C1231" s="2" t="s">
        <v>7584</v>
      </c>
      <c r="D1231" s="2" t="str">
        <f t="shared" si="70"/>
        <v>Czech Republic</v>
      </c>
      <c r="E1231" s="3"/>
      <c r="F1231" s="3"/>
      <c r="G1231" s="3"/>
      <c r="H1231" s="3"/>
      <c r="I1231" s="2" t="str">
        <f t="shared" si="68"/>
        <v>DJI</v>
      </c>
    </row>
    <row r="1232" spans="1:9" ht="12.75" customHeight="1">
      <c r="A1232" s="2" t="s">
        <v>7029</v>
      </c>
      <c r="B1232" s="121" t="str">
        <f t="shared" si="69"/>
        <v>Eastern Europe Ex-Russia + Kazakhstan</v>
      </c>
      <c r="C1232" s="2" t="s">
        <v>7611</v>
      </c>
      <c r="D1232" s="2" t="str">
        <f t="shared" si="70"/>
        <v>Estonia</v>
      </c>
      <c r="E1232" s="3"/>
      <c r="F1232" s="3"/>
      <c r="G1232" s="3"/>
      <c r="H1232" s="3"/>
      <c r="I1232" s="2" t="str">
        <f t="shared" si="68"/>
        <v>DJI</v>
      </c>
    </row>
    <row r="1233" spans="1:9" ht="12.75" customHeight="1">
      <c r="A1233" s="2" t="s">
        <v>7029</v>
      </c>
      <c r="B1233" s="121" t="str">
        <f t="shared" si="69"/>
        <v>Eastern Europe Ex-Russia + Kazakhstan</v>
      </c>
      <c r="C1233" s="2" t="s">
        <v>6137</v>
      </c>
      <c r="D1233" s="2" t="str">
        <f t="shared" si="70"/>
        <v>Croatia</v>
      </c>
      <c r="E1233" s="3"/>
      <c r="F1233" s="3"/>
      <c r="G1233" s="3"/>
      <c r="H1233" s="3"/>
      <c r="I1233" s="2" t="str">
        <f t="shared" si="68"/>
        <v>DJI</v>
      </c>
    </row>
    <row r="1234" spans="1:9" ht="12.75" customHeight="1">
      <c r="A1234" s="2" t="s">
        <v>7029</v>
      </c>
      <c r="B1234" s="121" t="str">
        <f t="shared" si="69"/>
        <v>Eastern Europe Ex-Russia + Kazakhstan</v>
      </c>
      <c r="C1234" s="2" t="s">
        <v>5567</v>
      </c>
      <c r="D1234" s="2" t="str">
        <f t="shared" si="70"/>
        <v>Hungary</v>
      </c>
      <c r="E1234" s="3"/>
      <c r="F1234" s="3"/>
      <c r="G1234" s="3"/>
      <c r="H1234" s="3"/>
      <c r="I1234" s="2" t="str">
        <f t="shared" si="68"/>
        <v>DJI</v>
      </c>
    </row>
    <row r="1235" spans="1:9" ht="12.75" customHeight="1">
      <c r="A1235" s="2" t="s">
        <v>7029</v>
      </c>
      <c r="B1235" s="121" t="str">
        <f t="shared" si="69"/>
        <v>Eastern Europe Ex-Russia + Kazakhstan</v>
      </c>
      <c r="C1235" s="2" t="s">
        <v>7620</v>
      </c>
      <c r="D1235" s="2" t="str">
        <f t="shared" si="70"/>
        <v>Kazakhstan</v>
      </c>
      <c r="E1235" s="3"/>
      <c r="F1235" s="3"/>
      <c r="G1235" s="3"/>
      <c r="H1235" s="3"/>
      <c r="I1235" s="2" t="str">
        <f t="shared" si="68"/>
        <v>DJI</v>
      </c>
    </row>
    <row r="1236" spans="1:9" ht="12.75" customHeight="1">
      <c r="A1236" s="2" t="s">
        <v>7029</v>
      </c>
      <c r="B1236" s="121" t="str">
        <f t="shared" si="69"/>
        <v>Eastern Europe Ex-Russia + Kazakhstan</v>
      </c>
      <c r="C1236" s="2" t="s">
        <v>7612</v>
      </c>
      <c r="D1236" s="2" t="str">
        <f t="shared" si="70"/>
        <v>Lithuania</v>
      </c>
      <c r="E1236" s="3"/>
      <c r="F1236" s="3"/>
      <c r="G1236" s="3"/>
      <c r="H1236" s="3"/>
      <c r="I1236" s="2" t="str">
        <f t="shared" si="68"/>
        <v>DJI</v>
      </c>
    </row>
    <row r="1237" spans="1:9" ht="12.75" customHeight="1">
      <c r="A1237" s="2" t="s">
        <v>7029</v>
      </c>
      <c r="B1237" s="121" t="str">
        <f t="shared" si="69"/>
        <v>Eastern Europe Ex-Russia + Kazakhstan</v>
      </c>
      <c r="C1237" s="2" t="s">
        <v>5760</v>
      </c>
      <c r="D1237" s="2" t="str">
        <f t="shared" si="70"/>
        <v>Latvia</v>
      </c>
      <c r="E1237" s="3"/>
      <c r="F1237" s="3"/>
      <c r="G1237" s="3"/>
      <c r="H1237" s="3"/>
      <c r="I1237" s="2" t="str">
        <f t="shared" si="68"/>
        <v>DJI</v>
      </c>
    </row>
    <row r="1238" spans="1:9" ht="12.75" customHeight="1">
      <c r="A1238" s="2" t="s">
        <v>7029</v>
      </c>
      <c r="B1238" s="121" t="str">
        <f t="shared" si="69"/>
        <v>Eastern Europe Ex-Russia + Kazakhstan</v>
      </c>
      <c r="C1238" s="2" t="s">
        <v>7613</v>
      </c>
      <c r="D1238" s="2" t="str">
        <f t="shared" si="70"/>
        <v>Macedonia</v>
      </c>
      <c r="E1238" s="3"/>
      <c r="F1238" s="3"/>
      <c r="G1238" s="3"/>
      <c r="H1238" s="3"/>
      <c r="I1238" s="2" t="str">
        <f t="shared" si="68"/>
        <v>DJI</v>
      </c>
    </row>
    <row r="1239" spans="1:9" ht="12.75" customHeight="1">
      <c r="A1239" s="2" t="s">
        <v>7029</v>
      </c>
      <c r="B1239" s="121" t="str">
        <f t="shared" si="69"/>
        <v>Eastern Europe Ex-Russia + Kazakhstan</v>
      </c>
      <c r="C1239" s="2" t="s">
        <v>7604</v>
      </c>
      <c r="D1239" s="2" t="str">
        <f t="shared" si="70"/>
        <v>Malta</v>
      </c>
      <c r="E1239" s="3"/>
      <c r="F1239" s="3"/>
      <c r="G1239" s="3"/>
      <c r="H1239" s="3"/>
      <c r="I1239" s="2" t="str">
        <f t="shared" si="68"/>
        <v>DJI</v>
      </c>
    </row>
    <row r="1240" spans="1:9" ht="12.75" customHeight="1">
      <c r="A1240" s="2" t="s">
        <v>7029</v>
      </c>
      <c r="B1240" s="121" t="str">
        <f t="shared" si="69"/>
        <v>Eastern Europe Ex-Russia + Kazakhstan</v>
      </c>
      <c r="C1240" s="2" t="s">
        <v>7585</v>
      </c>
      <c r="D1240" s="2" t="str">
        <f t="shared" si="70"/>
        <v>Poland</v>
      </c>
      <c r="E1240" s="3"/>
      <c r="F1240" s="3"/>
      <c r="G1240" s="3"/>
      <c r="H1240" s="3"/>
      <c r="I1240" s="2" t="str">
        <f t="shared" si="68"/>
        <v>DJI</v>
      </c>
    </row>
    <row r="1241" spans="1:9" ht="12.75" customHeight="1">
      <c r="A1241" s="2" t="s">
        <v>7029</v>
      </c>
      <c r="B1241" s="121" t="str">
        <f t="shared" si="69"/>
        <v>Eastern Europe Ex-Russia + Kazakhstan</v>
      </c>
      <c r="C1241" s="2" t="s">
        <v>7614</v>
      </c>
      <c r="D1241" s="2" t="str">
        <f t="shared" si="70"/>
        <v>Romania</v>
      </c>
      <c r="E1241" s="3"/>
      <c r="F1241" s="3"/>
      <c r="G1241" s="3"/>
      <c r="H1241" s="3"/>
      <c r="I1241" s="2" t="str">
        <f t="shared" si="68"/>
        <v>DJI</v>
      </c>
    </row>
    <row r="1242" spans="1:9" ht="12.75" customHeight="1">
      <c r="A1242" s="2" t="s">
        <v>7029</v>
      </c>
      <c r="B1242" s="121" t="str">
        <f t="shared" si="69"/>
        <v>Eastern Europe Ex-Russia + Kazakhstan</v>
      </c>
      <c r="C1242" s="2" t="s">
        <v>7615</v>
      </c>
      <c r="D1242" s="2" t="str">
        <f t="shared" si="70"/>
        <v>Serbia</v>
      </c>
      <c r="E1242" s="3"/>
      <c r="F1242" s="3"/>
      <c r="G1242" s="3"/>
      <c r="H1242" s="3"/>
      <c r="I1242" s="2" t="str">
        <f t="shared" ref="I1242:I1272" si="71">IF(ISBLANK(VLOOKUP(A1242,CountryRegion,4,FALSE)),"",VLOOKUP(A1242,CountryRegion,4,FALSE))</f>
        <v>DJI</v>
      </c>
    </row>
    <row r="1243" spans="1:9" ht="12.75" customHeight="1">
      <c r="A1243" s="2" t="s">
        <v>7029</v>
      </c>
      <c r="B1243" s="121" t="str">
        <f t="shared" si="69"/>
        <v>Eastern Europe Ex-Russia + Kazakhstan</v>
      </c>
      <c r="C1243" s="2" t="s">
        <v>7605</v>
      </c>
      <c r="D1243" s="2" t="str">
        <f t="shared" si="70"/>
        <v>Slovenia</v>
      </c>
      <c r="E1243" s="3"/>
      <c r="F1243" s="3"/>
      <c r="G1243" s="3"/>
      <c r="H1243" s="3"/>
      <c r="I1243" s="2" t="str">
        <f t="shared" si="71"/>
        <v>DJI</v>
      </c>
    </row>
    <row r="1244" spans="1:9" ht="12.75" customHeight="1">
      <c r="A1244" s="2" t="s">
        <v>7029</v>
      </c>
      <c r="B1244" s="121" t="str">
        <f t="shared" si="69"/>
        <v>Eastern Europe Ex-Russia + Kazakhstan</v>
      </c>
      <c r="C1244" s="2" t="s">
        <v>7616</v>
      </c>
      <c r="D1244" s="2" t="str">
        <f t="shared" si="70"/>
        <v>Slovakia</v>
      </c>
      <c r="E1244" s="3"/>
      <c r="F1244" s="3"/>
      <c r="G1244" s="3"/>
      <c r="H1244" s="3"/>
      <c r="I1244" s="2" t="str">
        <f t="shared" si="71"/>
        <v>DJI</v>
      </c>
    </row>
    <row r="1245" spans="1:9" ht="12.75" customHeight="1">
      <c r="A1245" s="2" t="s">
        <v>7029</v>
      </c>
      <c r="B1245" s="121" t="str">
        <f t="shared" si="69"/>
        <v>Eastern Europe Ex-Russia + Kazakhstan</v>
      </c>
      <c r="C1245" s="2" t="s">
        <v>7617</v>
      </c>
      <c r="D1245" s="2" t="str">
        <f t="shared" si="70"/>
        <v>Ukraine</v>
      </c>
      <c r="E1245" s="3"/>
      <c r="F1245" s="3"/>
      <c r="G1245" s="3"/>
      <c r="H1245" s="3"/>
      <c r="I1245" s="2" t="str">
        <f t="shared" si="71"/>
        <v>DJI</v>
      </c>
    </row>
    <row r="1246" spans="1:9" ht="12.75" customHeight="1">
      <c r="A1246" s="2" t="s">
        <v>7102</v>
      </c>
      <c r="B1246" s="121" t="str">
        <f t="shared" si="69"/>
        <v>Europe Frontier</v>
      </c>
      <c r="C1246" s="2" t="s">
        <v>7609</v>
      </c>
      <c r="D1246" s="2" t="str">
        <f t="shared" si="70"/>
        <v>Bosnia-Herzegovina</v>
      </c>
      <c r="E1246" s="3"/>
      <c r="F1246" s="3"/>
      <c r="G1246" s="3"/>
      <c r="H1246" s="3"/>
      <c r="I1246" s="2" t="str">
        <f t="shared" si="71"/>
        <v>DJI</v>
      </c>
    </row>
    <row r="1247" spans="1:9" ht="12.75" customHeight="1">
      <c r="A1247" s="2" t="s">
        <v>7102</v>
      </c>
      <c r="B1247" s="121" t="str">
        <f t="shared" si="69"/>
        <v>Europe Frontier</v>
      </c>
      <c r="C1247" s="2" t="s">
        <v>7610</v>
      </c>
      <c r="D1247" s="2" t="str">
        <f t="shared" si="70"/>
        <v>Bulgaria</v>
      </c>
      <c r="E1247" s="3"/>
      <c r="F1247" s="3"/>
      <c r="G1247" s="3"/>
      <c r="H1247" s="3"/>
      <c r="I1247" s="2" t="str">
        <f t="shared" si="71"/>
        <v>DJI</v>
      </c>
    </row>
    <row r="1248" spans="1:9" ht="12.75" customHeight="1">
      <c r="A1248" s="2" t="s">
        <v>7102</v>
      </c>
      <c r="B1248" s="121" t="str">
        <f t="shared" si="69"/>
        <v>Europe Frontier</v>
      </c>
      <c r="C1248" s="2" t="s">
        <v>6215</v>
      </c>
      <c r="D1248" s="2" t="str">
        <f t="shared" si="70"/>
        <v>Cyprus</v>
      </c>
      <c r="E1248" s="3"/>
      <c r="F1248" s="3"/>
      <c r="G1248" s="3"/>
      <c r="H1248" s="3"/>
      <c r="I1248" s="2" t="str">
        <f t="shared" si="71"/>
        <v>DJI</v>
      </c>
    </row>
    <row r="1249" spans="1:9" ht="12.75" customHeight="1">
      <c r="A1249" s="2" t="s">
        <v>7102</v>
      </c>
      <c r="B1249" s="121" t="str">
        <f t="shared" si="69"/>
        <v>Europe Frontier</v>
      </c>
      <c r="C1249" s="2" t="s">
        <v>7611</v>
      </c>
      <c r="D1249" s="2" t="str">
        <f t="shared" si="70"/>
        <v>Estonia</v>
      </c>
      <c r="E1249" s="3"/>
      <c r="F1249" s="3"/>
      <c r="G1249" s="3"/>
      <c r="H1249" s="3"/>
      <c r="I1249" s="2" t="str">
        <f t="shared" si="71"/>
        <v>DJI</v>
      </c>
    </row>
    <row r="1250" spans="1:9" ht="12.75" customHeight="1">
      <c r="A1250" s="2" t="s">
        <v>7102</v>
      </c>
      <c r="B1250" s="121" t="str">
        <f t="shared" si="69"/>
        <v>Europe Frontier</v>
      </c>
      <c r="C1250" s="2" t="s">
        <v>6137</v>
      </c>
      <c r="D1250" s="2" t="str">
        <f t="shared" si="70"/>
        <v>Croatia</v>
      </c>
      <c r="E1250" s="3"/>
      <c r="F1250" s="3"/>
      <c r="G1250" s="3"/>
      <c r="H1250" s="3"/>
      <c r="I1250" s="2" t="str">
        <f t="shared" si="71"/>
        <v>DJI</v>
      </c>
    </row>
    <row r="1251" spans="1:9" ht="12.75" customHeight="1">
      <c r="A1251" s="2" t="s">
        <v>7102</v>
      </c>
      <c r="B1251" s="121" t="str">
        <f t="shared" si="69"/>
        <v>Europe Frontier</v>
      </c>
      <c r="C1251" s="2" t="s">
        <v>7612</v>
      </c>
      <c r="D1251" s="2" t="str">
        <f t="shared" si="70"/>
        <v>Lithuania</v>
      </c>
      <c r="E1251" s="3"/>
      <c r="F1251" s="3"/>
      <c r="G1251" s="3"/>
      <c r="H1251" s="3"/>
      <c r="I1251" s="2" t="str">
        <f t="shared" si="71"/>
        <v>DJI</v>
      </c>
    </row>
    <row r="1252" spans="1:9" ht="12.75" customHeight="1">
      <c r="A1252" s="2" t="s">
        <v>7102</v>
      </c>
      <c r="B1252" s="121" t="str">
        <f t="shared" si="69"/>
        <v>Europe Frontier</v>
      </c>
      <c r="C1252" s="2" t="s">
        <v>5760</v>
      </c>
      <c r="D1252" s="2" t="str">
        <f t="shared" si="70"/>
        <v>Latvia</v>
      </c>
      <c r="E1252" s="3"/>
      <c r="F1252" s="3"/>
      <c r="G1252" s="3"/>
      <c r="H1252" s="3"/>
      <c r="I1252" s="2" t="str">
        <f t="shared" si="71"/>
        <v>DJI</v>
      </c>
    </row>
    <row r="1253" spans="1:9" ht="12.75" customHeight="1">
      <c r="A1253" s="2" t="s">
        <v>7102</v>
      </c>
      <c r="B1253" s="121" t="str">
        <f t="shared" si="69"/>
        <v>Europe Frontier</v>
      </c>
      <c r="C1253" s="2" t="s">
        <v>7613</v>
      </c>
      <c r="D1253" s="2" t="str">
        <f t="shared" si="70"/>
        <v>Macedonia</v>
      </c>
      <c r="E1253" s="3"/>
      <c r="F1253" s="3"/>
      <c r="G1253" s="3"/>
      <c r="H1253" s="3"/>
      <c r="I1253" s="2" t="str">
        <f t="shared" si="71"/>
        <v>DJI</v>
      </c>
    </row>
    <row r="1254" spans="1:9" ht="12.75" customHeight="1">
      <c r="A1254" s="2" t="s">
        <v>7102</v>
      </c>
      <c r="B1254" s="121" t="str">
        <f t="shared" si="69"/>
        <v>Europe Frontier</v>
      </c>
      <c r="C1254" s="2" t="s">
        <v>7604</v>
      </c>
      <c r="D1254" s="2" t="str">
        <f t="shared" si="70"/>
        <v>Malta</v>
      </c>
      <c r="E1254" s="3"/>
      <c r="F1254" s="3"/>
      <c r="G1254" s="3"/>
      <c r="H1254" s="3"/>
      <c r="I1254" s="2" t="str">
        <f t="shared" si="71"/>
        <v>DJI</v>
      </c>
    </row>
    <row r="1255" spans="1:9" ht="12.75" customHeight="1">
      <c r="A1255" s="2" t="s">
        <v>7102</v>
      </c>
      <c r="B1255" s="121" t="str">
        <f t="shared" si="69"/>
        <v>Europe Frontier</v>
      </c>
      <c r="C1255" s="2" t="s">
        <v>7614</v>
      </c>
      <c r="D1255" s="2" t="str">
        <f t="shared" si="70"/>
        <v>Romania</v>
      </c>
      <c r="E1255" s="3"/>
      <c r="F1255" s="3"/>
      <c r="G1255" s="3"/>
      <c r="H1255" s="3"/>
      <c r="I1255" s="2" t="str">
        <f t="shared" si="71"/>
        <v>DJI</v>
      </c>
    </row>
    <row r="1256" spans="1:9" ht="12.75" customHeight="1">
      <c r="A1256" s="2" t="s">
        <v>7102</v>
      </c>
      <c r="B1256" s="121" t="str">
        <f t="shared" si="69"/>
        <v>Europe Frontier</v>
      </c>
      <c r="C1256" s="2" t="s">
        <v>7615</v>
      </c>
      <c r="D1256" s="2" t="str">
        <f t="shared" si="70"/>
        <v>Serbia</v>
      </c>
      <c r="E1256" s="3"/>
      <c r="F1256" s="3"/>
      <c r="G1256" s="3"/>
      <c r="H1256" s="3"/>
      <c r="I1256" s="2" t="str">
        <f t="shared" si="71"/>
        <v>DJI</v>
      </c>
    </row>
    <row r="1257" spans="1:9" ht="12.75" customHeight="1">
      <c r="A1257" s="2" t="s">
        <v>7102</v>
      </c>
      <c r="B1257" s="121" t="str">
        <f t="shared" si="69"/>
        <v>Europe Frontier</v>
      </c>
      <c r="C1257" s="2" t="s">
        <v>7605</v>
      </c>
      <c r="D1257" s="2" t="str">
        <f t="shared" si="70"/>
        <v>Slovenia</v>
      </c>
      <c r="E1257" s="3"/>
      <c r="F1257" s="3"/>
      <c r="G1257" s="3"/>
      <c r="H1257" s="3"/>
      <c r="I1257" s="2" t="str">
        <f t="shared" si="71"/>
        <v>DJI</v>
      </c>
    </row>
    <row r="1258" spans="1:9" ht="12.75" customHeight="1">
      <c r="A1258" s="2" t="s">
        <v>7102</v>
      </c>
      <c r="B1258" s="121" t="str">
        <f t="shared" si="69"/>
        <v>Europe Frontier</v>
      </c>
      <c r="C1258" s="2" t="s">
        <v>7616</v>
      </c>
      <c r="D1258" s="2" t="str">
        <f t="shared" si="70"/>
        <v>Slovakia</v>
      </c>
      <c r="E1258" s="3"/>
      <c r="F1258" s="3"/>
      <c r="G1258" s="3"/>
      <c r="H1258" s="3"/>
      <c r="I1258" s="2" t="str">
        <f t="shared" si="71"/>
        <v>DJI</v>
      </c>
    </row>
    <row r="1259" spans="1:9" ht="12.75" customHeight="1">
      <c r="A1259" s="2" t="s">
        <v>7102</v>
      </c>
      <c r="B1259" s="121" t="str">
        <f t="shared" si="69"/>
        <v>Europe Frontier</v>
      </c>
      <c r="C1259" s="2" t="s">
        <v>7617</v>
      </c>
      <c r="D1259" s="2" t="str">
        <f t="shared" si="70"/>
        <v>Ukraine</v>
      </c>
      <c r="E1259" s="3"/>
      <c r="F1259" s="3"/>
      <c r="G1259" s="3">
        <v>42449</v>
      </c>
      <c r="H1259" s="3">
        <v>42450</v>
      </c>
      <c r="I1259" s="2" t="str">
        <f t="shared" si="71"/>
        <v>DJI</v>
      </c>
    </row>
    <row r="1260" spans="1:9" ht="12.75" customHeight="1">
      <c r="A1260" s="2" t="s">
        <v>7096</v>
      </c>
      <c r="B1260" s="121" t="str">
        <f t="shared" si="69"/>
        <v>Europe Emerging + Frontier</v>
      </c>
      <c r="C1260" s="2" t="s">
        <v>7609</v>
      </c>
      <c r="D1260" s="2" t="str">
        <f t="shared" si="70"/>
        <v>Bosnia-Herzegovina</v>
      </c>
      <c r="E1260" s="3"/>
      <c r="F1260" s="3"/>
      <c r="G1260" s="3"/>
      <c r="H1260" s="3"/>
      <c r="I1260" s="2" t="str">
        <f t="shared" si="71"/>
        <v>DJI</v>
      </c>
    </row>
    <row r="1261" spans="1:9" ht="12.75" customHeight="1">
      <c r="A1261" s="2" t="s">
        <v>7096</v>
      </c>
      <c r="B1261" s="121" t="str">
        <f t="shared" si="69"/>
        <v>Europe Emerging + Frontier</v>
      </c>
      <c r="C1261" s="2" t="s">
        <v>7610</v>
      </c>
      <c r="D1261" s="2" t="str">
        <f t="shared" si="70"/>
        <v>Bulgaria</v>
      </c>
      <c r="E1261" s="3"/>
      <c r="F1261" s="3"/>
      <c r="G1261" s="3"/>
      <c r="H1261" s="3"/>
      <c r="I1261" s="2" t="str">
        <f t="shared" si="71"/>
        <v>DJI</v>
      </c>
    </row>
    <row r="1262" spans="1:9" ht="12.75" customHeight="1">
      <c r="A1262" s="2" t="s">
        <v>7096</v>
      </c>
      <c r="B1262" s="121" t="str">
        <f t="shared" si="69"/>
        <v>Europe Emerging + Frontier</v>
      </c>
      <c r="C1262" s="2" t="s">
        <v>6215</v>
      </c>
      <c r="D1262" s="2" t="str">
        <f t="shared" si="70"/>
        <v>Cyprus</v>
      </c>
      <c r="E1262" s="3"/>
      <c r="F1262" s="3"/>
      <c r="G1262" s="3"/>
      <c r="H1262" s="3"/>
      <c r="I1262" s="2" t="str">
        <f t="shared" si="71"/>
        <v>DJI</v>
      </c>
    </row>
    <row r="1263" spans="1:9" ht="12.75" customHeight="1">
      <c r="A1263" s="2" t="s">
        <v>7096</v>
      </c>
      <c r="B1263" s="121" t="str">
        <f t="shared" si="69"/>
        <v>Europe Emerging + Frontier</v>
      </c>
      <c r="C1263" s="2" t="s">
        <v>7584</v>
      </c>
      <c r="D1263" s="2" t="str">
        <f t="shared" si="70"/>
        <v>Czech Republic</v>
      </c>
      <c r="E1263" s="3"/>
      <c r="F1263" s="3"/>
      <c r="G1263" s="3"/>
      <c r="H1263" s="3"/>
      <c r="I1263" s="2" t="str">
        <f t="shared" si="71"/>
        <v>DJI</v>
      </c>
    </row>
    <row r="1264" spans="1:9" ht="12.75" customHeight="1">
      <c r="A1264" s="2" t="s">
        <v>7096</v>
      </c>
      <c r="B1264" s="121" t="str">
        <f t="shared" si="69"/>
        <v>Europe Emerging + Frontier</v>
      </c>
      <c r="C1264" s="2" t="s">
        <v>7611</v>
      </c>
      <c r="D1264" s="2" t="str">
        <f t="shared" si="70"/>
        <v>Estonia</v>
      </c>
      <c r="E1264" s="3"/>
      <c r="F1264" s="3"/>
      <c r="G1264" s="3"/>
      <c r="H1264" s="3"/>
      <c r="I1264" s="2" t="str">
        <f t="shared" si="71"/>
        <v>DJI</v>
      </c>
    </row>
    <row r="1265" spans="1:9" ht="12.75" customHeight="1">
      <c r="A1265" s="2" t="s">
        <v>7096</v>
      </c>
      <c r="B1265" s="121" t="str">
        <f t="shared" si="69"/>
        <v>Europe Emerging + Frontier</v>
      </c>
      <c r="C1265" s="2" t="s">
        <v>7580</v>
      </c>
      <c r="D1265" s="2" t="str">
        <f t="shared" si="70"/>
        <v>Greece</v>
      </c>
      <c r="E1265" s="3">
        <v>41901</v>
      </c>
      <c r="F1265" s="3">
        <v>41904</v>
      </c>
      <c r="G1265" s="3"/>
      <c r="H1265" s="3"/>
      <c r="I1265" s="2" t="str">
        <f t="shared" si="71"/>
        <v>DJI</v>
      </c>
    </row>
    <row r="1266" spans="1:9" ht="12.75" customHeight="1">
      <c r="A1266" s="2" t="s">
        <v>7096</v>
      </c>
      <c r="B1266" s="121" t="str">
        <f t="shared" si="69"/>
        <v>Europe Emerging + Frontier</v>
      </c>
      <c r="C1266" s="2" t="s">
        <v>6137</v>
      </c>
      <c r="D1266" s="2" t="str">
        <f t="shared" si="70"/>
        <v>Croatia</v>
      </c>
      <c r="E1266" s="3"/>
      <c r="F1266" s="3"/>
      <c r="G1266" s="3"/>
      <c r="H1266" s="3"/>
      <c r="I1266" s="2" t="str">
        <f t="shared" si="71"/>
        <v>DJI</v>
      </c>
    </row>
    <row r="1267" spans="1:9" ht="12.75" customHeight="1">
      <c r="A1267" s="2" t="s">
        <v>7096</v>
      </c>
      <c r="B1267" s="121" t="str">
        <f t="shared" si="69"/>
        <v>Europe Emerging + Frontier</v>
      </c>
      <c r="C1267" s="2" t="s">
        <v>5567</v>
      </c>
      <c r="D1267" s="2" t="str">
        <f t="shared" si="70"/>
        <v>Hungary</v>
      </c>
      <c r="E1267" s="3"/>
      <c r="F1267" s="3"/>
      <c r="G1267" s="3"/>
      <c r="H1267" s="3"/>
      <c r="I1267" s="2" t="str">
        <f t="shared" si="71"/>
        <v>DJI</v>
      </c>
    </row>
    <row r="1268" spans="1:9" ht="12.75" customHeight="1">
      <c r="A1268" s="2" t="s">
        <v>7096</v>
      </c>
      <c r="B1268" s="121" t="str">
        <f t="shared" si="69"/>
        <v>Europe Emerging + Frontier</v>
      </c>
      <c r="C1268" s="2" t="s">
        <v>7612</v>
      </c>
      <c r="D1268" s="2" t="str">
        <f t="shared" si="70"/>
        <v>Lithuania</v>
      </c>
      <c r="E1268" s="3"/>
      <c r="F1268" s="3"/>
      <c r="G1268" s="3"/>
      <c r="H1268" s="3"/>
      <c r="I1268" s="2" t="str">
        <f t="shared" si="71"/>
        <v>DJI</v>
      </c>
    </row>
    <row r="1269" spans="1:9" ht="12.75" customHeight="1">
      <c r="A1269" s="2" t="s">
        <v>7096</v>
      </c>
      <c r="B1269" s="121" t="str">
        <f t="shared" si="69"/>
        <v>Europe Emerging + Frontier</v>
      </c>
      <c r="C1269" s="2" t="s">
        <v>5760</v>
      </c>
      <c r="D1269" s="2" t="str">
        <f t="shared" si="70"/>
        <v>Latvia</v>
      </c>
      <c r="E1269" s="3"/>
      <c r="F1269" s="3"/>
      <c r="G1269" s="3"/>
      <c r="H1269" s="3"/>
      <c r="I1269" s="2" t="str">
        <f t="shared" si="71"/>
        <v>DJI</v>
      </c>
    </row>
    <row r="1270" spans="1:9" ht="12.75" customHeight="1">
      <c r="A1270" s="2" t="s">
        <v>7096</v>
      </c>
      <c r="B1270" s="121" t="str">
        <f t="shared" si="69"/>
        <v>Europe Emerging + Frontier</v>
      </c>
      <c r="C1270" s="2" t="s">
        <v>7613</v>
      </c>
      <c r="D1270" s="2" t="str">
        <f t="shared" si="70"/>
        <v>Macedonia</v>
      </c>
      <c r="E1270" s="3"/>
      <c r="F1270" s="3"/>
      <c r="G1270" s="3"/>
      <c r="H1270" s="3"/>
      <c r="I1270" s="2" t="str">
        <f t="shared" si="71"/>
        <v>DJI</v>
      </c>
    </row>
    <row r="1271" spans="1:9" ht="12.75" customHeight="1">
      <c r="A1271" s="2" t="s">
        <v>7096</v>
      </c>
      <c r="B1271" s="121" t="str">
        <f t="shared" si="69"/>
        <v>Europe Emerging + Frontier</v>
      </c>
      <c r="C1271" s="2" t="s">
        <v>7604</v>
      </c>
      <c r="D1271" s="2" t="str">
        <f t="shared" si="70"/>
        <v>Malta</v>
      </c>
      <c r="E1271" s="3"/>
      <c r="F1271" s="3"/>
      <c r="G1271" s="3"/>
      <c r="H1271" s="3"/>
      <c r="I1271" s="2" t="str">
        <f t="shared" si="71"/>
        <v>DJI</v>
      </c>
    </row>
    <row r="1272" spans="1:9" ht="12.75" customHeight="1">
      <c r="A1272" s="2" t="s">
        <v>7096</v>
      </c>
      <c r="B1272" s="121" t="str">
        <f t="shared" si="69"/>
        <v>Europe Emerging + Frontier</v>
      </c>
      <c r="C1272" s="2" t="s">
        <v>7585</v>
      </c>
      <c r="D1272" s="2" t="str">
        <f t="shared" si="70"/>
        <v>Poland</v>
      </c>
      <c r="E1272" s="3"/>
      <c r="F1272" s="3"/>
      <c r="G1272" s="3"/>
      <c r="H1272" s="3"/>
      <c r="I1272" s="2" t="str">
        <f t="shared" si="71"/>
        <v>DJI</v>
      </c>
    </row>
    <row r="1273" spans="1:9" ht="12.75" customHeight="1">
      <c r="A1273" s="2" t="s">
        <v>7096</v>
      </c>
      <c r="B1273" s="121" t="str">
        <f t="shared" si="69"/>
        <v>Europe Emerging + Frontier</v>
      </c>
      <c r="C1273" s="2" t="s">
        <v>7614</v>
      </c>
      <c r="D1273" s="2" t="str">
        <f t="shared" si="70"/>
        <v>Romania</v>
      </c>
      <c r="E1273" s="3"/>
      <c r="F1273" s="3"/>
      <c r="G1273" s="3"/>
      <c r="H1273" s="3"/>
      <c r="I1273" s="2" t="str">
        <f t="shared" ref="I1273:I1304" si="72">IF(ISBLANK(VLOOKUP(A1273,CountryRegion,4,FALSE)),"",VLOOKUP(A1273,CountryRegion,4,FALSE))</f>
        <v>DJI</v>
      </c>
    </row>
    <row r="1274" spans="1:9" ht="12.75" customHeight="1">
      <c r="A1274" s="2" t="s">
        <v>7096</v>
      </c>
      <c r="B1274" s="121" t="str">
        <f t="shared" si="69"/>
        <v>Europe Emerging + Frontier</v>
      </c>
      <c r="C1274" s="2" t="s">
        <v>7615</v>
      </c>
      <c r="D1274" s="2" t="str">
        <f t="shared" si="70"/>
        <v>Serbia</v>
      </c>
      <c r="E1274" s="3"/>
      <c r="F1274" s="3"/>
      <c r="G1274" s="3"/>
      <c r="H1274" s="3"/>
      <c r="I1274" s="2" t="str">
        <f t="shared" si="72"/>
        <v>DJI</v>
      </c>
    </row>
    <row r="1275" spans="1:9" ht="12.75" customHeight="1">
      <c r="A1275" s="2" t="s">
        <v>7096</v>
      </c>
      <c r="B1275" s="121" t="str">
        <f t="shared" si="69"/>
        <v>Europe Emerging + Frontier</v>
      </c>
      <c r="C1275" s="2" t="s">
        <v>7586</v>
      </c>
      <c r="D1275" s="2" t="str">
        <f t="shared" si="70"/>
        <v>Russia</v>
      </c>
      <c r="E1275" s="3"/>
      <c r="F1275" s="3"/>
      <c r="G1275" s="3">
        <v>44628</v>
      </c>
      <c r="H1275" s="3">
        <v>44629</v>
      </c>
      <c r="I1275" s="2" t="str">
        <f t="shared" si="72"/>
        <v>DJI</v>
      </c>
    </row>
    <row r="1276" spans="1:9" ht="12.75" customHeight="1">
      <c r="A1276" s="2" t="s">
        <v>7096</v>
      </c>
      <c r="B1276" s="121" t="str">
        <f t="shared" si="69"/>
        <v>Europe Emerging + Frontier</v>
      </c>
      <c r="C1276" s="2" t="s">
        <v>7605</v>
      </c>
      <c r="D1276" s="2" t="str">
        <f t="shared" si="70"/>
        <v>Slovenia</v>
      </c>
      <c r="E1276" s="3"/>
      <c r="F1276" s="3"/>
      <c r="G1276" s="3"/>
      <c r="H1276" s="3"/>
      <c r="I1276" s="2" t="str">
        <f t="shared" si="72"/>
        <v>DJI</v>
      </c>
    </row>
    <row r="1277" spans="1:9" ht="12.75" customHeight="1">
      <c r="A1277" s="2" t="s">
        <v>7096</v>
      </c>
      <c r="B1277" s="121" t="str">
        <f t="shared" si="69"/>
        <v>Europe Emerging + Frontier</v>
      </c>
      <c r="C1277" s="2" t="s">
        <v>7616</v>
      </c>
      <c r="D1277" s="2" t="str">
        <f t="shared" si="70"/>
        <v>Slovakia</v>
      </c>
      <c r="E1277" s="3"/>
      <c r="F1277" s="3"/>
      <c r="G1277" s="3"/>
      <c r="H1277" s="3"/>
      <c r="I1277" s="2" t="str">
        <f t="shared" si="72"/>
        <v>DJI</v>
      </c>
    </row>
    <row r="1278" spans="1:9" ht="12.75" customHeight="1">
      <c r="A1278" s="2" t="s">
        <v>7096</v>
      </c>
      <c r="B1278" s="121" t="str">
        <f t="shared" si="69"/>
        <v>Europe Emerging + Frontier</v>
      </c>
      <c r="C1278" s="2" t="s">
        <v>7587</v>
      </c>
      <c r="D1278" s="2" t="str">
        <f t="shared" si="70"/>
        <v>Turkey</v>
      </c>
      <c r="E1278" s="3"/>
      <c r="F1278" s="3"/>
      <c r="G1278" s="3"/>
      <c r="H1278" s="3"/>
      <c r="I1278" s="2" t="str">
        <f t="shared" si="72"/>
        <v>DJI</v>
      </c>
    </row>
    <row r="1279" spans="1:9" ht="12.75" customHeight="1">
      <c r="A1279" s="2" t="s">
        <v>7096</v>
      </c>
      <c r="B1279" s="121" t="str">
        <f t="shared" si="69"/>
        <v>Europe Emerging + Frontier</v>
      </c>
      <c r="C1279" s="2" t="s">
        <v>7617</v>
      </c>
      <c r="D1279" s="2" t="str">
        <f t="shared" si="70"/>
        <v>Ukraine</v>
      </c>
      <c r="E1279" s="3"/>
      <c r="F1279" s="3"/>
      <c r="G1279" s="3">
        <v>42449</v>
      </c>
      <c r="H1279" s="3">
        <v>42450</v>
      </c>
      <c r="I1279" s="2" t="str">
        <f t="shared" si="72"/>
        <v>DJI</v>
      </c>
    </row>
    <row r="1280" spans="1:9" ht="12.75" customHeight="1">
      <c r="A1280" s="2" t="s">
        <v>7135</v>
      </c>
      <c r="B1280" s="121" t="str">
        <f t="shared" si="69"/>
        <v>Global Ex-Americas &amp; Frontier</v>
      </c>
      <c r="C1280" s="2" t="s">
        <v>7599</v>
      </c>
      <c r="D1280" s="2" t="str">
        <f t="shared" si="70"/>
        <v>United Arab Emirates</v>
      </c>
      <c r="E1280" s="3">
        <v>41903</v>
      </c>
      <c r="F1280" s="3">
        <v>41904</v>
      </c>
      <c r="G1280" s="3"/>
      <c r="H1280" s="3"/>
      <c r="I1280" s="2" t="str">
        <f t="shared" si="72"/>
        <v>DJI</v>
      </c>
    </row>
    <row r="1281" spans="1:9" ht="12.75" customHeight="1">
      <c r="A1281" s="2" t="s">
        <v>7135</v>
      </c>
      <c r="B1281" s="121" t="str">
        <f t="shared" si="69"/>
        <v>Global Ex-Americas &amp; Frontier</v>
      </c>
      <c r="C1281" s="2" t="s">
        <v>7575</v>
      </c>
      <c r="D1281" s="2" t="str">
        <f t="shared" si="70"/>
        <v>Austria</v>
      </c>
      <c r="E1281" s="3"/>
      <c r="F1281" s="3"/>
      <c r="G1281" s="3"/>
      <c r="H1281" s="3"/>
      <c r="I1281" s="2" t="str">
        <f t="shared" si="72"/>
        <v>DJI</v>
      </c>
    </row>
    <row r="1282" spans="1:9" ht="12.75" customHeight="1">
      <c r="A1282" s="2" t="s">
        <v>7135</v>
      </c>
      <c r="B1282" s="121" t="str">
        <f t="shared" si="69"/>
        <v>Global Ex-Americas &amp; Frontier</v>
      </c>
      <c r="C1282" s="2" t="s">
        <v>7589</v>
      </c>
      <c r="D1282" s="2" t="str">
        <f t="shared" si="70"/>
        <v>Australia</v>
      </c>
      <c r="E1282" s="3"/>
      <c r="F1282" s="3"/>
      <c r="G1282" s="3"/>
      <c r="H1282" s="3"/>
      <c r="I1282" s="2" t="str">
        <f t="shared" si="72"/>
        <v>DJI</v>
      </c>
    </row>
    <row r="1283" spans="1:9" ht="12.75" customHeight="1">
      <c r="A1283" s="2" t="s">
        <v>7135</v>
      </c>
      <c r="B1283" s="121" t="str">
        <f t="shared" si="69"/>
        <v>Global Ex-Americas &amp; Frontier</v>
      </c>
      <c r="C1283" s="2" t="s">
        <v>7576</v>
      </c>
      <c r="D1283" s="2" t="str">
        <f t="shared" si="70"/>
        <v>Belgium</v>
      </c>
      <c r="E1283" s="3"/>
      <c r="F1283" s="3"/>
      <c r="G1283" s="3"/>
      <c r="H1283" s="3"/>
      <c r="I1283" s="2" t="str">
        <f t="shared" si="72"/>
        <v>DJI</v>
      </c>
    </row>
    <row r="1284" spans="1:9" ht="12.75" customHeight="1">
      <c r="A1284" s="2" t="s">
        <v>7135</v>
      </c>
      <c r="B1284" s="121" t="str">
        <f t="shared" si="69"/>
        <v>Global Ex-Americas &amp; Frontier</v>
      </c>
      <c r="C1284" s="2" t="s">
        <v>6147</v>
      </c>
      <c r="D1284" s="2" t="str">
        <f t="shared" si="70"/>
        <v>Switzerland</v>
      </c>
      <c r="E1284" s="3"/>
      <c r="F1284" s="3"/>
      <c r="G1284" s="3"/>
      <c r="H1284" s="3"/>
      <c r="I1284" s="2" t="str">
        <f t="shared" si="72"/>
        <v>DJI</v>
      </c>
    </row>
    <row r="1285" spans="1:9" ht="12.75" customHeight="1">
      <c r="A1285" s="2" t="s">
        <v>7135</v>
      </c>
      <c r="B1285" s="121" t="str">
        <f t="shared" ref="B1285:B1348" si="73">VLOOKUP(A1285,CountryRegion,2,FALSE)</f>
        <v>Global Ex-Americas &amp; Frontier</v>
      </c>
      <c r="C1285" s="2" t="s">
        <v>7588</v>
      </c>
      <c r="D1285" s="2" t="str">
        <f t="shared" ref="D1285:D1348" si="74">VLOOKUP(C1285&amp;"-",CountryRegion,2,FALSE)</f>
        <v>China</v>
      </c>
      <c r="E1285" s="3"/>
      <c r="F1285" s="3"/>
      <c r="G1285" s="3"/>
      <c r="H1285" s="3"/>
      <c r="I1285" s="2" t="str">
        <f t="shared" si="72"/>
        <v>DJI</v>
      </c>
    </row>
    <row r="1286" spans="1:9" ht="12.75" customHeight="1">
      <c r="A1286" s="2" t="s">
        <v>7135</v>
      </c>
      <c r="B1286" s="121" t="str">
        <f t="shared" si="73"/>
        <v>Global Ex-Americas &amp; Frontier</v>
      </c>
      <c r="C1286" s="2" t="s">
        <v>7584</v>
      </c>
      <c r="D1286" s="2" t="str">
        <f t="shared" si="74"/>
        <v>Czech Republic</v>
      </c>
      <c r="E1286" s="3"/>
      <c r="F1286" s="3"/>
      <c r="G1286" s="3"/>
      <c r="H1286" s="3"/>
      <c r="I1286" s="2" t="str">
        <f t="shared" si="72"/>
        <v>DJI</v>
      </c>
    </row>
    <row r="1287" spans="1:9" ht="12.75" customHeight="1">
      <c r="A1287" s="2" t="s">
        <v>7135</v>
      </c>
      <c r="B1287" s="121" t="str">
        <f t="shared" si="73"/>
        <v>Global Ex-Americas &amp; Frontier</v>
      </c>
      <c r="C1287" s="2" t="s">
        <v>7579</v>
      </c>
      <c r="D1287" s="2" t="str">
        <f t="shared" si="74"/>
        <v>Germany</v>
      </c>
      <c r="E1287" s="3"/>
      <c r="F1287" s="3"/>
      <c r="G1287" s="3"/>
      <c r="H1287" s="3"/>
      <c r="I1287" s="2" t="str">
        <f t="shared" si="72"/>
        <v>DJI</v>
      </c>
    </row>
    <row r="1288" spans="1:9" ht="12.75" customHeight="1">
      <c r="A1288" s="2" t="s">
        <v>7135</v>
      </c>
      <c r="B1288" s="121" t="str">
        <f t="shared" si="73"/>
        <v>Global Ex-Americas &amp; Frontier</v>
      </c>
      <c r="C1288" s="2" t="s">
        <v>7577</v>
      </c>
      <c r="D1288" s="2" t="str">
        <f t="shared" si="74"/>
        <v>Denmark</v>
      </c>
      <c r="E1288" s="3"/>
      <c r="F1288" s="3"/>
      <c r="G1288" s="3"/>
      <c r="H1288" s="3"/>
      <c r="I1288" s="2" t="str">
        <f t="shared" si="72"/>
        <v>DJI</v>
      </c>
    </row>
    <row r="1289" spans="1:9" ht="12.75" customHeight="1">
      <c r="A1289" s="2" t="s">
        <v>7135</v>
      </c>
      <c r="B1289" s="121" t="str">
        <f t="shared" si="73"/>
        <v>Global Ex-Americas &amp; Frontier</v>
      </c>
      <c r="C1289" s="2" t="s">
        <v>7600</v>
      </c>
      <c r="D1289" s="2" t="str">
        <f t="shared" si="74"/>
        <v>Egypt</v>
      </c>
      <c r="E1289" s="3"/>
      <c r="F1289" s="3"/>
      <c r="G1289" s="3"/>
      <c r="H1289" s="3"/>
      <c r="I1289" s="2" t="str">
        <f t="shared" si="72"/>
        <v>DJI</v>
      </c>
    </row>
    <row r="1290" spans="1:9" ht="12.75" customHeight="1">
      <c r="A1290" s="2" t="s">
        <v>7135</v>
      </c>
      <c r="B1290" s="121" t="str">
        <f t="shared" si="73"/>
        <v>Global Ex-Americas &amp; Frontier</v>
      </c>
      <c r="C1290" s="2" t="s">
        <v>6415</v>
      </c>
      <c r="D1290" s="2" t="str">
        <f t="shared" si="74"/>
        <v>Spain</v>
      </c>
      <c r="E1290" s="3"/>
      <c r="F1290" s="3"/>
      <c r="G1290" s="3"/>
      <c r="H1290" s="3"/>
      <c r="I1290" s="2" t="str">
        <f t="shared" si="72"/>
        <v>DJI</v>
      </c>
    </row>
    <row r="1291" spans="1:9" ht="12.75" customHeight="1">
      <c r="A1291" s="2" t="s">
        <v>7135</v>
      </c>
      <c r="B1291" s="121" t="str">
        <f t="shared" si="73"/>
        <v>Global Ex-Americas &amp; Frontier</v>
      </c>
      <c r="C1291" s="2" t="s">
        <v>5810</v>
      </c>
      <c r="D1291" s="2" t="str">
        <f t="shared" si="74"/>
        <v>Finland</v>
      </c>
      <c r="E1291" s="3"/>
      <c r="F1291" s="3"/>
      <c r="G1291" s="3"/>
      <c r="H1291" s="3"/>
      <c r="I1291" s="2" t="str">
        <f t="shared" si="72"/>
        <v>DJI</v>
      </c>
    </row>
    <row r="1292" spans="1:9" ht="12.75" customHeight="1">
      <c r="A1292" s="2" t="s">
        <v>7135</v>
      </c>
      <c r="B1292" s="121" t="str">
        <f t="shared" si="73"/>
        <v>Global Ex-Americas &amp; Frontier</v>
      </c>
      <c r="C1292" s="2" t="s">
        <v>7578</v>
      </c>
      <c r="D1292" s="2" t="str">
        <f t="shared" si="74"/>
        <v>France</v>
      </c>
      <c r="E1292" s="3"/>
      <c r="F1292" s="3"/>
      <c r="G1292" s="3"/>
      <c r="H1292" s="3"/>
      <c r="I1292" s="2" t="str">
        <f t="shared" si="72"/>
        <v>DJI</v>
      </c>
    </row>
    <row r="1293" spans="1:9" ht="12.75" customHeight="1">
      <c r="A1293" s="2" t="s">
        <v>7135</v>
      </c>
      <c r="B1293" s="121" t="str">
        <f t="shared" si="73"/>
        <v>Global Ex-Americas &amp; Frontier</v>
      </c>
      <c r="C1293" s="2" t="s">
        <v>7583</v>
      </c>
      <c r="D1293" s="2" t="str">
        <f t="shared" si="74"/>
        <v>United Kingdom</v>
      </c>
      <c r="E1293" s="3"/>
      <c r="F1293" s="3"/>
      <c r="G1293" s="3"/>
      <c r="H1293" s="3"/>
      <c r="I1293" s="2" t="str">
        <f t="shared" si="72"/>
        <v>DJI</v>
      </c>
    </row>
    <row r="1294" spans="1:9" ht="12.75" customHeight="1">
      <c r="A1294" s="2" t="s">
        <v>7135</v>
      </c>
      <c r="B1294" s="121" t="str">
        <f t="shared" si="73"/>
        <v>Global Ex-Americas &amp; Frontier</v>
      </c>
      <c r="C1294" s="2" t="s">
        <v>7580</v>
      </c>
      <c r="D1294" s="2" t="str">
        <f t="shared" si="74"/>
        <v>Greece</v>
      </c>
      <c r="E1294" s="3"/>
      <c r="F1294" s="3"/>
      <c r="G1294" s="3"/>
      <c r="H1294" s="3"/>
      <c r="I1294" s="2" t="str">
        <f t="shared" si="72"/>
        <v>DJI</v>
      </c>
    </row>
    <row r="1295" spans="1:9" ht="12.75" customHeight="1">
      <c r="A1295" s="2" t="s">
        <v>7135</v>
      </c>
      <c r="B1295" s="121" t="str">
        <f t="shared" si="73"/>
        <v>Global Ex-Americas &amp; Frontier</v>
      </c>
      <c r="C1295" s="2" t="s">
        <v>7571</v>
      </c>
      <c r="D1295" s="2" t="str">
        <f t="shared" si="74"/>
        <v>Hong Kong</v>
      </c>
      <c r="E1295" s="3"/>
      <c r="F1295" s="3"/>
      <c r="G1295" s="3"/>
      <c r="H1295" s="3"/>
      <c r="I1295" s="2" t="str">
        <f t="shared" si="72"/>
        <v>DJI</v>
      </c>
    </row>
    <row r="1296" spans="1:9" ht="12.75" customHeight="1">
      <c r="A1296" s="2" t="s">
        <v>7135</v>
      </c>
      <c r="B1296" s="121" t="str">
        <f t="shared" si="73"/>
        <v>Global Ex-Americas &amp; Frontier</v>
      </c>
      <c r="C1296" s="2" t="s">
        <v>5567</v>
      </c>
      <c r="D1296" s="2" t="str">
        <f t="shared" si="74"/>
        <v>Hungary</v>
      </c>
      <c r="E1296" s="3"/>
      <c r="F1296" s="3"/>
      <c r="G1296" s="3"/>
      <c r="H1296" s="3"/>
      <c r="I1296" s="2" t="str">
        <f t="shared" si="72"/>
        <v>DJI</v>
      </c>
    </row>
    <row r="1297" spans="1:9" ht="12.75" customHeight="1">
      <c r="A1297" s="2" t="s">
        <v>7135</v>
      </c>
      <c r="B1297" s="121" t="str">
        <f t="shared" si="73"/>
        <v>Global Ex-Americas &amp; Frontier</v>
      </c>
      <c r="C1297" s="2" t="s">
        <v>6098</v>
      </c>
      <c r="D1297" s="2" t="str">
        <f t="shared" si="74"/>
        <v>Indonesia</v>
      </c>
      <c r="E1297" s="3"/>
      <c r="F1297" s="3"/>
      <c r="G1297" s="3"/>
      <c r="H1297" s="3"/>
      <c r="I1297" s="2" t="str">
        <f t="shared" si="72"/>
        <v>DJI</v>
      </c>
    </row>
    <row r="1298" spans="1:9" ht="12.75" customHeight="1">
      <c r="A1298" s="2" t="s">
        <v>7135</v>
      </c>
      <c r="B1298" s="121" t="str">
        <f t="shared" si="73"/>
        <v>Global Ex-Americas &amp; Frontier</v>
      </c>
      <c r="C1298" s="2" t="s">
        <v>6100</v>
      </c>
      <c r="D1298" s="2" t="str">
        <f t="shared" si="74"/>
        <v>Ireland</v>
      </c>
      <c r="E1298" s="3"/>
      <c r="F1298" s="3"/>
      <c r="G1298" s="3"/>
      <c r="H1298" s="3"/>
      <c r="I1298" s="2" t="str">
        <f t="shared" si="72"/>
        <v>DJI</v>
      </c>
    </row>
    <row r="1299" spans="1:9" ht="12.75" customHeight="1">
      <c r="A1299" s="2" t="s">
        <v>7135</v>
      </c>
      <c r="B1299" s="121" t="str">
        <f t="shared" si="73"/>
        <v>Global Ex-Americas &amp; Frontier</v>
      </c>
      <c r="C1299" s="2" t="s">
        <v>7598</v>
      </c>
      <c r="D1299" s="2" t="str">
        <f t="shared" si="74"/>
        <v>Israel</v>
      </c>
      <c r="E1299" s="3"/>
      <c r="F1299" s="3"/>
      <c r="G1299" s="3"/>
      <c r="H1299" s="3"/>
      <c r="I1299" s="2" t="str">
        <f t="shared" si="72"/>
        <v>DJI</v>
      </c>
    </row>
    <row r="1300" spans="1:9" ht="12.75" customHeight="1">
      <c r="A1300" s="2" t="s">
        <v>7135</v>
      </c>
      <c r="B1300" s="121" t="str">
        <f t="shared" si="73"/>
        <v>Global Ex-Americas &amp; Frontier</v>
      </c>
      <c r="C1300" s="2" t="s">
        <v>5720</v>
      </c>
      <c r="D1300" s="2" t="str">
        <f t="shared" si="74"/>
        <v>India</v>
      </c>
      <c r="E1300" s="3"/>
      <c r="F1300" s="3"/>
      <c r="G1300" s="3"/>
      <c r="H1300" s="3"/>
      <c r="I1300" s="2" t="str">
        <f t="shared" si="72"/>
        <v>DJI</v>
      </c>
    </row>
    <row r="1301" spans="1:9" ht="12.75" customHeight="1">
      <c r="A1301" s="2" t="s">
        <v>7135</v>
      </c>
      <c r="B1301" s="121" t="str">
        <f t="shared" si="73"/>
        <v>Global Ex-Americas &amp; Frontier</v>
      </c>
      <c r="C1301" s="2" t="s">
        <v>5572</v>
      </c>
      <c r="D1301" s="2" t="str">
        <f t="shared" si="74"/>
        <v>Iceland</v>
      </c>
      <c r="E1301" s="3"/>
      <c r="F1301" s="3"/>
      <c r="G1301" s="3"/>
      <c r="H1301" s="3"/>
      <c r="I1301" s="2" t="str">
        <f t="shared" si="72"/>
        <v>DJI</v>
      </c>
    </row>
    <row r="1302" spans="1:9" ht="12.75" customHeight="1">
      <c r="A1302" s="2" t="s">
        <v>7135</v>
      </c>
      <c r="B1302" s="121" t="str">
        <f t="shared" si="73"/>
        <v>Global Ex-Americas &amp; Frontier</v>
      </c>
      <c r="C1302" s="2" t="s">
        <v>5614</v>
      </c>
      <c r="D1302" s="2" t="str">
        <f t="shared" si="74"/>
        <v>Italy</v>
      </c>
      <c r="E1302" s="3"/>
      <c r="F1302" s="3"/>
      <c r="G1302" s="3"/>
      <c r="H1302" s="3"/>
      <c r="I1302" s="2" t="str">
        <f t="shared" si="72"/>
        <v>DJI</v>
      </c>
    </row>
    <row r="1303" spans="1:9" ht="12.75" customHeight="1">
      <c r="A1303" s="2" t="s">
        <v>7135</v>
      </c>
      <c r="B1303" s="121" t="str">
        <f t="shared" si="73"/>
        <v>Global Ex-Americas &amp; Frontier</v>
      </c>
      <c r="C1303" s="2" t="s">
        <v>7572</v>
      </c>
      <c r="D1303" s="2" t="str">
        <f t="shared" si="74"/>
        <v>Japan</v>
      </c>
      <c r="E1303" s="3"/>
      <c r="F1303" s="3"/>
      <c r="G1303" s="3"/>
      <c r="H1303" s="3"/>
      <c r="I1303" s="2" t="str">
        <f t="shared" si="72"/>
        <v>DJI</v>
      </c>
    </row>
    <row r="1304" spans="1:9" ht="12.75" customHeight="1">
      <c r="A1304" s="2" t="s">
        <v>7135</v>
      </c>
      <c r="B1304" s="121" t="str">
        <f t="shared" si="73"/>
        <v>Global Ex-Americas &amp; Frontier</v>
      </c>
      <c r="C1304" s="2" t="s">
        <v>6013</v>
      </c>
      <c r="D1304" s="2" t="str">
        <f t="shared" si="74"/>
        <v>Korea</v>
      </c>
      <c r="E1304" s="3"/>
      <c r="F1304" s="3"/>
      <c r="G1304" s="3"/>
      <c r="H1304" s="3"/>
      <c r="I1304" s="2" t="str">
        <f t="shared" si="72"/>
        <v>DJI</v>
      </c>
    </row>
    <row r="1305" spans="1:9" ht="12.75" customHeight="1">
      <c r="A1305" s="2" t="s">
        <v>7135</v>
      </c>
      <c r="B1305" s="121" t="str">
        <f t="shared" si="73"/>
        <v>Global Ex-Americas &amp; Frontier</v>
      </c>
      <c r="C1305" s="2" t="s">
        <v>7581</v>
      </c>
      <c r="D1305" s="2" t="str">
        <f t="shared" si="74"/>
        <v>Luxembourg</v>
      </c>
      <c r="E1305" s="3"/>
      <c r="F1305" s="3"/>
      <c r="G1305" s="3"/>
      <c r="H1305" s="3"/>
      <c r="I1305" s="2" t="str">
        <f t="shared" ref="I1305:I1322" si="75">IF(ISBLANK(VLOOKUP(A1305,CountryRegion,4,FALSE)),"",VLOOKUP(A1305,CountryRegion,4,FALSE))</f>
        <v>DJI</v>
      </c>
    </row>
    <row r="1306" spans="1:9" ht="12.75" customHeight="1">
      <c r="A1306" s="2" t="s">
        <v>7135</v>
      </c>
      <c r="B1306" s="121" t="str">
        <f t="shared" si="73"/>
        <v>Global Ex-Americas &amp; Frontier</v>
      </c>
      <c r="C1306" s="2" t="s">
        <v>5947</v>
      </c>
      <c r="D1306" s="2" t="str">
        <f t="shared" si="74"/>
        <v>Morocco</v>
      </c>
      <c r="E1306" s="3"/>
      <c r="F1306" s="3"/>
      <c r="G1306" s="3">
        <v>42267</v>
      </c>
      <c r="H1306" s="3">
        <v>42268</v>
      </c>
      <c r="I1306" s="2" t="str">
        <f t="shared" si="75"/>
        <v>DJI</v>
      </c>
    </row>
    <row r="1307" spans="1:9" ht="12.75" customHeight="1">
      <c r="A1307" s="2" t="s">
        <v>7135</v>
      </c>
      <c r="B1307" s="121" t="str">
        <f t="shared" si="73"/>
        <v>Global Ex-Americas &amp; Frontier</v>
      </c>
      <c r="C1307" s="2" t="s">
        <v>7573</v>
      </c>
      <c r="D1307" s="2" t="str">
        <f t="shared" si="74"/>
        <v>Malaysia</v>
      </c>
      <c r="E1307" s="3"/>
      <c r="F1307" s="3"/>
      <c r="G1307" s="3"/>
      <c r="H1307" s="3"/>
      <c r="I1307" s="2" t="str">
        <f t="shared" si="75"/>
        <v>DJI</v>
      </c>
    </row>
    <row r="1308" spans="1:9" ht="12.75" customHeight="1">
      <c r="A1308" s="2" t="s">
        <v>7135</v>
      </c>
      <c r="B1308" s="121" t="str">
        <f t="shared" si="73"/>
        <v>Global Ex-Americas &amp; Frontier</v>
      </c>
      <c r="C1308" s="2" t="s">
        <v>5921</v>
      </c>
      <c r="D1308" s="2" t="str">
        <f t="shared" si="74"/>
        <v>Netherlands</v>
      </c>
      <c r="E1308" s="3"/>
      <c r="F1308" s="3"/>
      <c r="G1308" s="3"/>
      <c r="H1308" s="3"/>
      <c r="I1308" s="2" t="str">
        <f t="shared" si="75"/>
        <v>DJI</v>
      </c>
    </row>
    <row r="1309" spans="1:9" ht="12.75" customHeight="1">
      <c r="A1309" s="2" t="s">
        <v>7135</v>
      </c>
      <c r="B1309" s="121" t="str">
        <f t="shared" si="73"/>
        <v>Global Ex-Americas &amp; Frontier</v>
      </c>
      <c r="C1309" s="2" t="s">
        <v>5865</v>
      </c>
      <c r="D1309" s="2" t="str">
        <f t="shared" si="74"/>
        <v>Norway</v>
      </c>
      <c r="E1309" s="3"/>
      <c r="F1309" s="3"/>
      <c r="G1309" s="3"/>
      <c r="H1309" s="3"/>
      <c r="I1309" s="2" t="str">
        <f t="shared" si="75"/>
        <v>DJI</v>
      </c>
    </row>
    <row r="1310" spans="1:9" ht="12.75" customHeight="1">
      <c r="A1310" s="2" t="s">
        <v>7135</v>
      </c>
      <c r="B1310" s="121" t="str">
        <f t="shared" si="73"/>
        <v>Global Ex-Americas &amp; Frontier</v>
      </c>
      <c r="C1310" s="2" t="s">
        <v>5883</v>
      </c>
      <c r="D1310" s="2" t="str">
        <f t="shared" si="74"/>
        <v>New Zealand</v>
      </c>
      <c r="E1310" s="3"/>
      <c r="F1310" s="3"/>
      <c r="G1310" s="3"/>
      <c r="H1310" s="3"/>
      <c r="I1310" s="2" t="str">
        <f t="shared" si="75"/>
        <v>DJI</v>
      </c>
    </row>
    <row r="1311" spans="1:9" ht="12.75" customHeight="1">
      <c r="A1311" s="2" t="s">
        <v>7135</v>
      </c>
      <c r="B1311" s="121" t="str">
        <f t="shared" si="73"/>
        <v>Global Ex-Americas &amp; Frontier</v>
      </c>
      <c r="C1311" s="2" t="s">
        <v>5970</v>
      </c>
      <c r="D1311" s="2" t="str">
        <f t="shared" si="74"/>
        <v>Philippines</v>
      </c>
      <c r="E1311" s="3"/>
      <c r="F1311" s="3"/>
      <c r="G1311" s="3"/>
      <c r="H1311" s="3"/>
      <c r="I1311" s="2" t="str">
        <f t="shared" si="75"/>
        <v>DJI</v>
      </c>
    </row>
    <row r="1312" spans="1:9" ht="12.75" customHeight="1">
      <c r="A1312" s="2" t="s">
        <v>7135</v>
      </c>
      <c r="B1312" s="121" t="str">
        <f t="shared" si="73"/>
        <v>Global Ex-Americas &amp; Frontier</v>
      </c>
      <c r="C1312" s="2" t="s">
        <v>7601</v>
      </c>
      <c r="D1312" s="2" t="str">
        <f t="shared" si="74"/>
        <v>Pakistan</v>
      </c>
      <c r="E1312" s="3">
        <v>42993</v>
      </c>
      <c r="F1312" s="3">
        <v>42996</v>
      </c>
      <c r="G1312" s="3">
        <v>45184</v>
      </c>
      <c r="H1312" s="3">
        <v>45187</v>
      </c>
      <c r="I1312" s="2" t="str">
        <f t="shared" si="75"/>
        <v>DJI</v>
      </c>
    </row>
    <row r="1313" spans="1:9" ht="12.75" customHeight="1">
      <c r="A1313" s="2" t="s">
        <v>7135</v>
      </c>
      <c r="B1313" s="121" t="str">
        <f t="shared" si="73"/>
        <v>Global Ex-Americas &amp; Frontier</v>
      </c>
      <c r="C1313" s="2" t="s">
        <v>7585</v>
      </c>
      <c r="D1313" s="2" t="str">
        <f t="shared" si="74"/>
        <v>Poland</v>
      </c>
      <c r="E1313" s="3"/>
      <c r="F1313" s="3"/>
      <c r="G1313" s="3"/>
      <c r="H1313" s="3"/>
      <c r="I1313" s="2" t="str">
        <f t="shared" si="75"/>
        <v>DJI</v>
      </c>
    </row>
    <row r="1314" spans="1:9" ht="12.75" customHeight="1">
      <c r="A1314" s="2" t="s">
        <v>7135</v>
      </c>
      <c r="B1314" s="121" t="str">
        <f t="shared" si="73"/>
        <v>Global Ex-Americas &amp; Frontier</v>
      </c>
      <c r="C1314" s="2" t="s">
        <v>7582</v>
      </c>
      <c r="D1314" s="2" t="str">
        <f t="shared" si="74"/>
        <v>Portugal</v>
      </c>
      <c r="E1314" s="3"/>
      <c r="F1314" s="3"/>
      <c r="G1314" s="3"/>
      <c r="H1314" s="3"/>
      <c r="I1314" s="2" t="str">
        <f t="shared" si="75"/>
        <v>DJI</v>
      </c>
    </row>
    <row r="1315" spans="1:9" ht="12.75" customHeight="1">
      <c r="A1315" s="2" t="s">
        <v>7135</v>
      </c>
      <c r="B1315" s="121" t="str">
        <f t="shared" si="73"/>
        <v>Global Ex-Americas &amp; Frontier</v>
      </c>
      <c r="C1315" s="2" t="s">
        <v>7602</v>
      </c>
      <c r="D1315" s="2" t="str">
        <f t="shared" si="74"/>
        <v>Qatar</v>
      </c>
      <c r="E1315" s="3">
        <v>41903</v>
      </c>
      <c r="F1315" s="3">
        <v>41904</v>
      </c>
      <c r="G1315" s="3"/>
      <c r="H1315" s="3"/>
      <c r="I1315" s="2" t="str">
        <f t="shared" si="75"/>
        <v>DJI</v>
      </c>
    </row>
    <row r="1316" spans="1:9" ht="12.75" customHeight="1">
      <c r="A1316" s="2" t="s">
        <v>7135</v>
      </c>
      <c r="B1316" s="121" t="str">
        <f t="shared" si="73"/>
        <v>Global Ex-Americas &amp; Frontier</v>
      </c>
      <c r="C1316" s="2" t="s">
        <v>7586</v>
      </c>
      <c r="D1316" s="2" t="str">
        <f t="shared" si="74"/>
        <v>Russia</v>
      </c>
      <c r="E1316" s="3"/>
      <c r="F1316" s="3"/>
      <c r="G1316" s="3">
        <v>44628</v>
      </c>
      <c r="H1316" s="3">
        <v>44629</v>
      </c>
      <c r="I1316" s="2" t="str">
        <f t="shared" si="75"/>
        <v>DJI</v>
      </c>
    </row>
    <row r="1317" spans="1:9" ht="12.75" customHeight="1">
      <c r="A1317" s="2" t="s">
        <v>7135</v>
      </c>
      <c r="B1317" s="121" t="str">
        <f t="shared" si="73"/>
        <v>Global Ex-Americas &amp; Frontier</v>
      </c>
      <c r="C1317" s="2" t="s">
        <v>6227</v>
      </c>
      <c r="D1317" s="2" t="str">
        <f t="shared" si="74"/>
        <v>Sweden</v>
      </c>
      <c r="E1317" s="3"/>
      <c r="F1317" s="3"/>
      <c r="G1317" s="3"/>
      <c r="H1317" s="3"/>
      <c r="I1317" s="2" t="str">
        <f t="shared" si="75"/>
        <v>DJI</v>
      </c>
    </row>
    <row r="1318" spans="1:9" ht="12.75" customHeight="1">
      <c r="A1318" s="2" t="s">
        <v>7135</v>
      </c>
      <c r="B1318" s="121" t="str">
        <f t="shared" si="73"/>
        <v>Global Ex-Americas &amp; Frontier</v>
      </c>
      <c r="C1318" s="2" t="s">
        <v>7574</v>
      </c>
      <c r="D1318" s="2" t="str">
        <f t="shared" si="74"/>
        <v>Singapore</v>
      </c>
      <c r="E1318" s="3"/>
      <c r="F1318" s="3"/>
      <c r="G1318" s="3"/>
      <c r="H1318" s="3"/>
      <c r="I1318" s="2" t="str">
        <f t="shared" si="75"/>
        <v>DJI</v>
      </c>
    </row>
    <row r="1319" spans="1:9" ht="12.75" customHeight="1">
      <c r="A1319" s="2" t="s">
        <v>7135</v>
      </c>
      <c r="B1319" s="121" t="str">
        <f t="shared" si="73"/>
        <v>Global Ex-Americas &amp; Frontier</v>
      </c>
      <c r="C1319" s="2" t="s">
        <v>6029</v>
      </c>
      <c r="D1319" s="2" t="str">
        <f t="shared" si="74"/>
        <v>Thailand</v>
      </c>
      <c r="E1319" s="3"/>
      <c r="F1319" s="3"/>
      <c r="G1319" s="3"/>
      <c r="H1319" s="3"/>
      <c r="I1319" s="2" t="str">
        <f t="shared" si="75"/>
        <v>DJI</v>
      </c>
    </row>
    <row r="1320" spans="1:9" ht="12.75" customHeight="1">
      <c r="A1320" s="2" t="s">
        <v>7135</v>
      </c>
      <c r="B1320" s="121" t="str">
        <f t="shared" si="73"/>
        <v>Global Ex-Americas &amp; Frontier</v>
      </c>
      <c r="C1320" s="2" t="s">
        <v>7587</v>
      </c>
      <c r="D1320" s="2" t="str">
        <f t="shared" si="74"/>
        <v>Turkey</v>
      </c>
      <c r="E1320" s="3"/>
      <c r="F1320" s="3"/>
      <c r="G1320" s="3"/>
      <c r="H1320" s="3"/>
      <c r="I1320" s="2" t="str">
        <f t="shared" si="75"/>
        <v>DJI</v>
      </c>
    </row>
    <row r="1321" spans="1:9" ht="12.75" customHeight="1">
      <c r="A1321" s="2" t="s">
        <v>7135</v>
      </c>
      <c r="B1321" s="121" t="str">
        <f t="shared" si="73"/>
        <v>Global Ex-Americas &amp; Frontier</v>
      </c>
      <c r="C1321" s="2" t="s">
        <v>5700</v>
      </c>
      <c r="D1321" s="2" t="str">
        <f t="shared" si="74"/>
        <v>Taiwan</v>
      </c>
      <c r="E1321" s="3"/>
      <c r="F1321" s="3"/>
      <c r="G1321" s="3"/>
      <c r="H1321" s="3"/>
      <c r="I1321" s="2" t="str">
        <f t="shared" si="75"/>
        <v>DJI</v>
      </c>
    </row>
    <row r="1322" spans="1:9" ht="12.75" customHeight="1">
      <c r="A1322" s="2" t="s">
        <v>7135</v>
      </c>
      <c r="B1322" s="121" t="str">
        <f t="shared" si="73"/>
        <v>Global Ex-Americas &amp; Frontier</v>
      </c>
      <c r="C1322" s="2" t="s">
        <v>7603</v>
      </c>
      <c r="D1322" s="2" t="str">
        <f t="shared" si="74"/>
        <v>South Africa</v>
      </c>
      <c r="E1322" s="3"/>
      <c r="F1322" s="3"/>
      <c r="G1322" s="3"/>
      <c r="H1322" s="3"/>
      <c r="I1322" s="2" t="str">
        <f t="shared" si="75"/>
        <v>DJI</v>
      </c>
    </row>
    <row r="1323" spans="1:9" ht="12.75" customHeight="1">
      <c r="A1323" s="121" t="s">
        <v>7135</v>
      </c>
      <c r="B1323" s="121" t="str">
        <f t="shared" si="73"/>
        <v>Global Ex-Americas &amp; Frontier</v>
      </c>
      <c r="C1323" s="121" t="s">
        <v>5776</v>
      </c>
      <c r="D1323" s="2" t="str">
        <f t="shared" si="74"/>
        <v>Saudi Arabia</v>
      </c>
      <c r="E1323" s="122">
        <v>43541</v>
      </c>
      <c r="F1323" s="122">
        <v>43542</v>
      </c>
      <c r="G1323" s="122"/>
      <c r="H1323" s="122"/>
      <c r="I1323" s="121" t="s">
        <v>6930</v>
      </c>
    </row>
    <row r="1324" spans="1:9" ht="12.75" customHeight="1">
      <c r="A1324" s="2" t="s">
        <v>7135</v>
      </c>
      <c r="B1324" s="121" t="str">
        <f t="shared" si="73"/>
        <v>Global Ex-Americas &amp; Frontier</v>
      </c>
      <c r="C1324" s="2" t="s">
        <v>6023</v>
      </c>
      <c r="D1324" s="2" t="str">
        <f t="shared" si="74"/>
        <v>Kuwait</v>
      </c>
      <c r="E1324" s="93">
        <v>43728</v>
      </c>
      <c r="F1324" s="93">
        <v>43731</v>
      </c>
      <c r="G1324" s="93"/>
      <c r="H1324" s="93"/>
      <c r="I1324" s="2" t="s">
        <v>6930</v>
      </c>
    </row>
    <row r="1325" spans="1:9" ht="12.75" customHeight="1">
      <c r="A1325" s="2" t="s">
        <v>7130</v>
      </c>
      <c r="B1325" s="121" t="str">
        <f t="shared" si="73"/>
        <v>Global</v>
      </c>
      <c r="C1325" s="2" t="s">
        <v>7599</v>
      </c>
      <c r="D1325" s="2" t="str">
        <f t="shared" si="74"/>
        <v>United Arab Emirates</v>
      </c>
      <c r="E1325" s="3"/>
      <c r="F1325" s="3"/>
      <c r="G1325" s="3"/>
      <c r="H1325" s="3"/>
      <c r="I1325" s="2" t="str">
        <f t="shared" ref="I1325:I1388" si="76">IF(ISBLANK(VLOOKUP(A1325,CountryRegion,4,FALSE)),"",VLOOKUP(A1325,CountryRegion,4,FALSE))</f>
        <v>DJI</v>
      </c>
    </row>
    <row r="1326" spans="1:9" ht="12.75" customHeight="1">
      <c r="A1326" s="2" t="s">
        <v>7130</v>
      </c>
      <c r="B1326" s="121" t="str">
        <f t="shared" si="73"/>
        <v>Global</v>
      </c>
      <c r="C1326" s="2" t="s">
        <v>7590</v>
      </c>
      <c r="D1326" s="2" t="str">
        <f t="shared" si="74"/>
        <v>Argentina</v>
      </c>
      <c r="E1326" s="3"/>
      <c r="F1326" s="3"/>
      <c r="G1326" s="3"/>
      <c r="H1326" s="3"/>
      <c r="I1326" s="2" t="str">
        <f t="shared" si="76"/>
        <v>DJI</v>
      </c>
    </row>
    <row r="1327" spans="1:9" ht="12.75" customHeight="1">
      <c r="A1327" s="2" t="s">
        <v>7130</v>
      </c>
      <c r="B1327" s="121" t="str">
        <f t="shared" si="73"/>
        <v>Global</v>
      </c>
      <c r="C1327" s="2" t="s">
        <v>7575</v>
      </c>
      <c r="D1327" s="2" t="str">
        <f t="shared" si="74"/>
        <v>Austria</v>
      </c>
      <c r="E1327" s="3"/>
      <c r="F1327" s="3"/>
      <c r="G1327" s="3"/>
      <c r="H1327" s="3"/>
      <c r="I1327" s="2" t="str">
        <f t="shared" si="76"/>
        <v>DJI</v>
      </c>
    </row>
    <row r="1328" spans="1:9" ht="12.75" customHeight="1">
      <c r="A1328" s="2" t="s">
        <v>7130</v>
      </c>
      <c r="B1328" s="121" t="str">
        <f t="shared" si="73"/>
        <v>Global</v>
      </c>
      <c r="C1328" s="2" t="s">
        <v>7589</v>
      </c>
      <c r="D1328" s="2" t="str">
        <f t="shared" si="74"/>
        <v>Australia</v>
      </c>
      <c r="E1328" s="3"/>
      <c r="F1328" s="3"/>
      <c r="G1328" s="3"/>
      <c r="H1328" s="3"/>
      <c r="I1328" s="2" t="str">
        <f t="shared" si="76"/>
        <v>DJI</v>
      </c>
    </row>
    <row r="1329" spans="1:9" ht="12.75" customHeight="1">
      <c r="A1329" s="2" t="s">
        <v>7130</v>
      </c>
      <c r="B1329" s="121" t="str">
        <f t="shared" si="73"/>
        <v>Global</v>
      </c>
      <c r="C1329" s="2" t="s">
        <v>7609</v>
      </c>
      <c r="D1329" s="2" t="str">
        <f t="shared" si="74"/>
        <v>Bosnia-Herzegovina</v>
      </c>
      <c r="E1329" s="3"/>
      <c r="F1329" s="3"/>
      <c r="G1329" s="3"/>
      <c r="H1329" s="3"/>
      <c r="I1329" s="2" t="str">
        <f t="shared" si="76"/>
        <v>DJI</v>
      </c>
    </row>
    <row r="1330" spans="1:9" ht="12.75" customHeight="1">
      <c r="A1330" s="2" t="s">
        <v>7130</v>
      </c>
      <c r="B1330" s="121" t="str">
        <f t="shared" si="73"/>
        <v>Global</v>
      </c>
      <c r="C1330" s="2" t="s">
        <v>7621</v>
      </c>
      <c r="D1330" s="2" t="str">
        <f t="shared" si="74"/>
        <v>Bangladesh</v>
      </c>
      <c r="E1330" s="3"/>
      <c r="F1330" s="3"/>
      <c r="G1330" s="3"/>
      <c r="H1330" s="3"/>
      <c r="I1330" s="2" t="str">
        <f t="shared" si="76"/>
        <v>DJI</v>
      </c>
    </row>
    <row r="1331" spans="1:9" ht="12.75" customHeight="1">
      <c r="A1331" s="2" t="s">
        <v>7130</v>
      </c>
      <c r="B1331" s="121" t="str">
        <f t="shared" si="73"/>
        <v>Global</v>
      </c>
      <c r="C1331" s="2" t="s">
        <v>7576</v>
      </c>
      <c r="D1331" s="2" t="str">
        <f t="shared" si="74"/>
        <v>Belgium</v>
      </c>
      <c r="E1331" s="3"/>
      <c r="F1331" s="3"/>
      <c r="G1331" s="3"/>
      <c r="H1331" s="3"/>
      <c r="I1331" s="2" t="str">
        <f t="shared" si="76"/>
        <v>DJI</v>
      </c>
    </row>
    <row r="1332" spans="1:9" ht="12.75" customHeight="1">
      <c r="A1332" s="2" t="s">
        <v>7130</v>
      </c>
      <c r="B1332" s="121" t="str">
        <f t="shared" si="73"/>
        <v>Global</v>
      </c>
      <c r="C1332" s="2" t="s">
        <v>7610</v>
      </c>
      <c r="D1332" s="2" t="str">
        <f t="shared" si="74"/>
        <v>Bulgaria</v>
      </c>
      <c r="E1332" s="3"/>
      <c r="F1332" s="3"/>
      <c r="G1332" s="3"/>
      <c r="H1332" s="3"/>
      <c r="I1332" s="2" t="str">
        <f t="shared" si="76"/>
        <v>DJI</v>
      </c>
    </row>
    <row r="1333" spans="1:9" ht="12.75" customHeight="1">
      <c r="A1333" s="2" t="s">
        <v>7130</v>
      </c>
      <c r="B1333" s="121" t="str">
        <f t="shared" si="73"/>
        <v>Global</v>
      </c>
      <c r="C1333" s="2" t="s">
        <v>7606</v>
      </c>
      <c r="D1333" s="2" t="str">
        <f t="shared" si="74"/>
        <v>Bahrain</v>
      </c>
      <c r="E1333" s="3"/>
      <c r="F1333" s="3"/>
      <c r="G1333" s="3"/>
      <c r="H1333" s="3"/>
      <c r="I1333" s="2" t="str">
        <f t="shared" si="76"/>
        <v>DJI</v>
      </c>
    </row>
    <row r="1334" spans="1:9" ht="12.75" customHeight="1">
      <c r="A1334" s="2" t="s">
        <v>7130</v>
      </c>
      <c r="B1334" s="121" t="str">
        <f t="shared" si="73"/>
        <v>Global</v>
      </c>
      <c r="C1334" s="2" t="s">
        <v>7591</v>
      </c>
      <c r="D1334" s="2" t="str">
        <f t="shared" si="74"/>
        <v>Brazil</v>
      </c>
      <c r="E1334" s="3"/>
      <c r="F1334" s="3"/>
      <c r="G1334" s="3"/>
      <c r="H1334" s="3"/>
      <c r="I1334" s="2" t="str">
        <f t="shared" si="76"/>
        <v>DJI</v>
      </c>
    </row>
    <row r="1335" spans="1:9" ht="12.75" customHeight="1">
      <c r="A1335" s="2" t="s">
        <v>7130</v>
      </c>
      <c r="B1335" s="121" t="str">
        <f t="shared" si="73"/>
        <v>Global</v>
      </c>
      <c r="C1335" s="2" t="s">
        <v>5722</v>
      </c>
      <c r="D1335" s="2" t="str">
        <f t="shared" si="74"/>
        <v>Canada</v>
      </c>
      <c r="E1335" s="3"/>
      <c r="F1335" s="3"/>
      <c r="G1335" s="3"/>
      <c r="H1335" s="3"/>
      <c r="I1335" s="2" t="str">
        <f t="shared" si="76"/>
        <v>DJI</v>
      </c>
    </row>
    <row r="1336" spans="1:9" ht="12.75" customHeight="1">
      <c r="A1336" s="2" t="s">
        <v>7130</v>
      </c>
      <c r="B1336" s="121" t="str">
        <f t="shared" si="73"/>
        <v>Global</v>
      </c>
      <c r="C1336" s="2" t="s">
        <v>6147</v>
      </c>
      <c r="D1336" s="2" t="str">
        <f t="shared" si="74"/>
        <v>Switzerland</v>
      </c>
      <c r="E1336" s="3"/>
      <c r="F1336" s="3"/>
      <c r="G1336" s="3"/>
      <c r="H1336" s="3"/>
      <c r="I1336" s="2" t="str">
        <f t="shared" si="76"/>
        <v>DJI</v>
      </c>
    </row>
    <row r="1337" spans="1:9" ht="12.75" customHeight="1">
      <c r="A1337" s="2" t="s">
        <v>7130</v>
      </c>
      <c r="B1337" s="121" t="str">
        <f t="shared" si="73"/>
        <v>Global</v>
      </c>
      <c r="C1337" s="2" t="s">
        <v>7592</v>
      </c>
      <c r="D1337" s="2" t="str">
        <f t="shared" si="74"/>
        <v>Chile</v>
      </c>
      <c r="E1337" s="3"/>
      <c r="F1337" s="3"/>
      <c r="G1337" s="3"/>
      <c r="H1337" s="3"/>
      <c r="I1337" s="2" t="str">
        <f t="shared" si="76"/>
        <v>DJI</v>
      </c>
    </row>
    <row r="1338" spans="1:9" ht="12.75" customHeight="1">
      <c r="A1338" s="2" t="s">
        <v>7130</v>
      </c>
      <c r="B1338" s="121" t="str">
        <f t="shared" si="73"/>
        <v>Global</v>
      </c>
      <c r="C1338" s="2" t="s">
        <v>7588</v>
      </c>
      <c r="D1338" s="2" t="str">
        <f t="shared" si="74"/>
        <v>China</v>
      </c>
      <c r="E1338" s="3"/>
      <c r="F1338" s="3"/>
      <c r="G1338" s="3"/>
      <c r="H1338" s="3"/>
      <c r="I1338" s="2" t="str">
        <f t="shared" si="76"/>
        <v>DJI</v>
      </c>
    </row>
    <row r="1339" spans="1:9" ht="12.75" customHeight="1">
      <c r="A1339" s="2" t="s">
        <v>7130</v>
      </c>
      <c r="B1339" s="121" t="str">
        <f t="shared" si="73"/>
        <v>Global</v>
      </c>
      <c r="C1339" s="2" t="s">
        <v>7593</v>
      </c>
      <c r="D1339" s="2" t="str">
        <f t="shared" si="74"/>
        <v>Colombia</v>
      </c>
      <c r="E1339" s="3"/>
      <c r="F1339" s="3"/>
      <c r="G1339" s="3"/>
      <c r="H1339" s="3"/>
      <c r="I1339" s="2" t="str">
        <f t="shared" si="76"/>
        <v>DJI</v>
      </c>
    </row>
    <row r="1340" spans="1:9" ht="12.75" customHeight="1">
      <c r="A1340" s="2" t="s">
        <v>7130</v>
      </c>
      <c r="B1340" s="121" t="str">
        <f t="shared" si="73"/>
        <v>Global</v>
      </c>
      <c r="C1340" s="2" t="s">
        <v>6215</v>
      </c>
      <c r="D1340" s="2" t="str">
        <f t="shared" si="74"/>
        <v>Cyprus</v>
      </c>
      <c r="E1340" s="3"/>
      <c r="F1340" s="3"/>
      <c r="G1340" s="3"/>
      <c r="H1340" s="3"/>
      <c r="I1340" s="2" t="str">
        <f t="shared" si="76"/>
        <v>DJI</v>
      </c>
    </row>
    <row r="1341" spans="1:9" ht="12.75" customHeight="1">
      <c r="A1341" s="2" t="s">
        <v>7130</v>
      </c>
      <c r="B1341" s="121" t="str">
        <f t="shared" si="73"/>
        <v>Global</v>
      </c>
      <c r="C1341" s="2" t="s">
        <v>7584</v>
      </c>
      <c r="D1341" s="2" t="str">
        <f t="shared" si="74"/>
        <v>Czech Republic</v>
      </c>
      <c r="E1341" s="3"/>
      <c r="F1341" s="3"/>
      <c r="G1341" s="3"/>
      <c r="H1341" s="3"/>
      <c r="I1341" s="2" t="str">
        <f t="shared" si="76"/>
        <v>DJI</v>
      </c>
    </row>
    <row r="1342" spans="1:9" ht="12.75" customHeight="1">
      <c r="A1342" s="2" t="s">
        <v>7130</v>
      </c>
      <c r="B1342" s="121" t="str">
        <f t="shared" si="73"/>
        <v>Global</v>
      </c>
      <c r="C1342" s="2" t="s">
        <v>7579</v>
      </c>
      <c r="D1342" s="2" t="str">
        <f t="shared" si="74"/>
        <v>Germany</v>
      </c>
      <c r="E1342" s="3"/>
      <c r="F1342" s="3"/>
      <c r="G1342" s="3"/>
      <c r="H1342" s="3"/>
      <c r="I1342" s="2" t="str">
        <f t="shared" si="76"/>
        <v>DJI</v>
      </c>
    </row>
    <row r="1343" spans="1:9" ht="12.75" customHeight="1">
      <c r="A1343" s="2" t="s">
        <v>7130</v>
      </c>
      <c r="B1343" s="121" t="str">
        <f t="shared" si="73"/>
        <v>Global</v>
      </c>
      <c r="C1343" s="2" t="s">
        <v>7577</v>
      </c>
      <c r="D1343" s="2" t="str">
        <f t="shared" si="74"/>
        <v>Denmark</v>
      </c>
      <c r="E1343" s="3"/>
      <c r="F1343" s="3"/>
      <c r="G1343" s="3"/>
      <c r="H1343" s="3"/>
      <c r="I1343" s="2" t="str">
        <f t="shared" si="76"/>
        <v>DJI</v>
      </c>
    </row>
    <row r="1344" spans="1:9" ht="12.75" customHeight="1">
      <c r="A1344" s="2" t="s">
        <v>7130</v>
      </c>
      <c r="B1344" s="121" t="str">
        <f t="shared" si="73"/>
        <v>Global</v>
      </c>
      <c r="C1344" s="2" t="s">
        <v>7611</v>
      </c>
      <c r="D1344" s="2" t="str">
        <f t="shared" si="74"/>
        <v>Estonia</v>
      </c>
      <c r="E1344" s="3"/>
      <c r="F1344" s="3"/>
      <c r="G1344" s="3"/>
      <c r="H1344" s="3"/>
      <c r="I1344" s="2" t="str">
        <f t="shared" si="76"/>
        <v>DJI</v>
      </c>
    </row>
    <row r="1345" spans="1:9" ht="12.75" customHeight="1">
      <c r="A1345" s="2" t="s">
        <v>7130</v>
      </c>
      <c r="B1345" s="121" t="str">
        <f t="shared" si="73"/>
        <v>Global</v>
      </c>
      <c r="C1345" s="2" t="s">
        <v>7600</v>
      </c>
      <c r="D1345" s="2" t="str">
        <f t="shared" si="74"/>
        <v>Egypt</v>
      </c>
      <c r="E1345" s="3"/>
      <c r="F1345" s="3"/>
      <c r="G1345" s="3"/>
      <c r="H1345" s="3"/>
      <c r="I1345" s="2" t="str">
        <f t="shared" si="76"/>
        <v>DJI</v>
      </c>
    </row>
    <row r="1346" spans="1:9" ht="12.75" customHeight="1">
      <c r="A1346" s="2" t="s">
        <v>7130</v>
      </c>
      <c r="B1346" s="121" t="str">
        <f t="shared" si="73"/>
        <v>Global</v>
      </c>
      <c r="C1346" s="2" t="s">
        <v>6415</v>
      </c>
      <c r="D1346" s="2" t="str">
        <f t="shared" si="74"/>
        <v>Spain</v>
      </c>
      <c r="E1346" s="3"/>
      <c r="F1346" s="3"/>
      <c r="G1346" s="3"/>
      <c r="H1346" s="3"/>
      <c r="I1346" s="2" t="str">
        <f t="shared" si="76"/>
        <v>DJI</v>
      </c>
    </row>
    <row r="1347" spans="1:9" ht="12.75" customHeight="1">
      <c r="A1347" s="2" t="s">
        <v>7130</v>
      </c>
      <c r="B1347" s="121" t="str">
        <f t="shared" si="73"/>
        <v>Global</v>
      </c>
      <c r="C1347" s="2" t="s">
        <v>5810</v>
      </c>
      <c r="D1347" s="2" t="str">
        <f t="shared" si="74"/>
        <v>Finland</v>
      </c>
      <c r="E1347" s="3"/>
      <c r="F1347" s="3"/>
      <c r="G1347" s="3"/>
      <c r="H1347" s="3"/>
      <c r="I1347" s="2" t="str">
        <f t="shared" si="76"/>
        <v>DJI</v>
      </c>
    </row>
    <row r="1348" spans="1:9" ht="12.75" customHeight="1">
      <c r="A1348" s="2" t="s">
        <v>7130</v>
      </c>
      <c r="B1348" s="121" t="str">
        <f t="shared" si="73"/>
        <v>Global</v>
      </c>
      <c r="C1348" s="2" t="s">
        <v>7578</v>
      </c>
      <c r="D1348" s="2" t="str">
        <f t="shared" si="74"/>
        <v>France</v>
      </c>
      <c r="E1348" s="3"/>
      <c r="F1348" s="3"/>
      <c r="G1348" s="3"/>
      <c r="H1348" s="3"/>
      <c r="I1348" s="2" t="str">
        <f t="shared" si="76"/>
        <v>DJI</v>
      </c>
    </row>
    <row r="1349" spans="1:9" ht="12.75" customHeight="1">
      <c r="A1349" s="2" t="s">
        <v>7130</v>
      </c>
      <c r="B1349" s="121" t="str">
        <f t="shared" ref="B1349:B1412" si="77">VLOOKUP(A1349,CountryRegion,2,FALSE)</f>
        <v>Global</v>
      </c>
      <c r="C1349" s="2" t="s">
        <v>7583</v>
      </c>
      <c r="D1349" s="2" t="str">
        <f t="shared" ref="D1349:D1412" si="78">VLOOKUP(C1349&amp;"-",CountryRegion,2,FALSE)</f>
        <v>United Kingdom</v>
      </c>
      <c r="E1349" s="3"/>
      <c r="F1349" s="3"/>
      <c r="G1349" s="3"/>
      <c r="H1349" s="3"/>
      <c r="I1349" s="2" t="str">
        <f t="shared" si="76"/>
        <v>DJI</v>
      </c>
    </row>
    <row r="1350" spans="1:9" ht="12.75" customHeight="1">
      <c r="A1350" s="2" t="s">
        <v>7130</v>
      </c>
      <c r="B1350" s="121" t="str">
        <f t="shared" si="77"/>
        <v>Global</v>
      </c>
      <c r="C1350" s="2" t="s">
        <v>7580</v>
      </c>
      <c r="D1350" s="2" t="str">
        <f t="shared" si="78"/>
        <v>Greece</v>
      </c>
      <c r="E1350" s="3"/>
      <c r="F1350" s="3"/>
      <c r="G1350" s="3"/>
      <c r="H1350" s="3"/>
      <c r="I1350" s="2" t="str">
        <f t="shared" si="76"/>
        <v>DJI</v>
      </c>
    </row>
    <row r="1351" spans="1:9" ht="12.75" customHeight="1">
      <c r="A1351" s="2" t="s">
        <v>7130</v>
      </c>
      <c r="B1351" s="121" t="str">
        <f t="shared" si="77"/>
        <v>Global</v>
      </c>
      <c r="C1351" s="2" t="s">
        <v>7571</v>
      </c>
      <c r="D1351" s="2" t="str">
        <f t="shared" si="78"/>
        <v>Hong Kong</v>
      </c>
      <c r="E1351" s="3"/>
      <c r="F1351" s="3"/>
      <c r="G1351" s="3"/>
      <c r="H1351" s="3"/>
      <c r="I1351" s="2" t="str">
        <f t="shared" si="76"/>
        <v>DJI</v>
      </c>
    </row>
    <row r="1352" spans="1:9" ht="12.75" customHeight="1">
      <c r="A1352" s="2" t="s">
        <v>7130</v>
      </c>
      <c r="B1352" s="121" t="str">
        <f t="shared" si="77"/>
        <v>Global</v>
      </c>
      <c r="C1352" s="2" t="s">
        <v>6137</v>
      </c>
      <c r="D1352" s="2" t="str">
        <f t="shared" si="78"/>
        <v>Croatia</v>
      </c>
      <c r="E1352" s="3"/>
      <c r="F1352" s="3"/>
      <c r="G1352" s="3"/>
      <c r="H1352" s="3"/>
      <c r="I1352" s="2" t="str">
        <f t="shared" si="76"/>
        <v>DJI</v>
      </c>
    </row>
    <row r="1353" spans="1:9" ht="12.75" customHeight="1">
      <c r="A1353" s="2" t="s">
        <v>7130</v>
      </c>
      <c r="B1353" s="121" t="str">
        <f t="shared" si="77"/>
        <v>Global</v>
      </c>
      <c r="C1353" s="2" t="s">
        <v>5567</v>
      </c>
      <c r="D1353" s="2" t="str">
        <f t="shared" si="78"/>
        <v>Hungary</v>
      </c>
      <c r="E1353" s="3"/>
      <c r="F1353" s="3"/>
      <c r="G1353" s="3"/>
      <c r="H1353" s="3"/>
      <c r="I1353" s="2" t="str">
        <f t="shared" si="76"/>
        <v>DJI</v>
      </c>
    </row>
    <row r="1354" spans="1:9" ht="12.75" customHeight="1">
      <c r="A1354" s="2" t="s">
        <v>7130</v>
      </c>
      <c r="B1354" s="121" t="str">
        <f t="shared" si="77"/>
        <v>Global</v>
      </c>
      <c r="C1354" s="2" t="s">
        <v>6098</v>
      </c>
      <c r="D1354" s="2" t="str">
        <f t="shared" si="78"/>
        <v>Indonesia</v>
      </c>
      <c r="E1354" s="3"/>
      <c r="F1354" s="3"/>
      <c r="G1354" s="3"/>
      <c r="H1354" s="3"/>
      <c r="I1354" s="2" t="str">
        <f t="shared" si="76"/>
        <v>DJI</v>
      </c>
    </row>
    <row r="1355" spans="1:9" ht="12.75" customHeight="1">
      <c r="A1355" s="2" t="s">
        <v>7130</v>
      </c>
      <c r="B1355" s="121" t="str">
        <f t="shared" si="77"/>
        <v>Global</v>
      </c>
      <c r="C1355" s="2" t="s">
        <v>6100</v>
      </c>
      <c r="D1355" s="2" t="str">
        <f t="shared" si="78"/>
        <v>Ireland</v>
      </c>
      <c r="E1355" s="3"/>
      <c r="F1355" s="3"/>
      <c r="G1355" s="3"/>
      <c r="H1355" s="3"/>
      <c r="I1355" s="2" t="str">
        <f t="shared" si="76"/>
        <v>DJI</v>
      </c>
    </row>
    <row r="1356" spans="1:9" ht="12.75" customHeight="1">
      <c r="A1356" s="2" t="s">
        <v>7130</v>
      </c>
      <c r="B1356" s="121" t="str">
        <f t="shared" si="77"/>
        <v>Global</v>
      </c>
      <c r="C1356" s="2" t="s">
        <v>7598</v>
      </c>
      <c r="D1356" s="2" t="str">
        <f t="shared" si="78"/>
        <v>Israel</v>
      </c>
      <c r="E1356" s="3"/>
      <c r="F1356" s="3"/>
      <c r="G1356" s="3"/>
      <c r="H1356" s="3"/>
      <c r="I1356" s="2" t="str">
        <f t="shared" si="76"/>
        <v>DJI</v>
      </c>
    </row>
    <row r="1357" spans="1:9" ht="12.75" customHeight="1">
      <c r="A1357" s="2" t="s">
        <v>7130</v>
      </c>
      <c r="B1357" s="121" t="str">
        <f t="shared" si="77"/>
        <v>Global</v>
      </c>
      <c r="C1357" s="2" t="s">
        <v>5720</v>
      </c>
      <c r="D1357" s="2" t="str">
        <f t="shared" si="78"/>
        <v>India</v>
      </c>
      <c r="E1357" s="3"/>
      <c r="F1357" s="3"/>
      <c r="G1357" s="3"/>
      <c r="H1357" s="3"/>
      <c r="I1357" s="2" t="str">
        <f t="shared" si="76"/>
        <v>DJI</v>
      </c>
    </row>
    <row r="1358" spans="1:9" ht="12.75" customHeight="1">
      <c r="A1358" s="2" t="s">
        <v>7130</v>
      </c>
      <c r="B1358" s="121" t="str">
        <f t="shared" si="77"/>
        <v>Global</v>
      </c>
      <c r="C1358" s="2" t="s">
        <v>5572</v>
      </c>
      <c r="D1358" s="2" t="str">
        <f t="shared" si="78"/>
        <v>Iceland</v>
      </c>
      <c r="E1358" s="3"/>
      <c r="F1358" s="3"/>
      <c r="G1358" s="3"/>
      <c r="H1358" s="3"/>
      <c r="I1358" s="2" t="str">
        <f t="shared" si="76"/>
        <v>DJI</v>
      </c>
    </row>
    <row r="1359" spans="1:9" ht="12.75" customHeight="1">
      <c r="A1359" s="2" t="s">
        <v>7130</v>
      </c>
      <c r="B1359" s="121" t="str">
        <f t="shared" si="77"/>
        <v>Global</v>
      </c>
      <c r="C1359" s="2" t="s">
        <v>5614</v>
      </c>
      <c r="D1359" s="2" t="str">
        <f t="shared" si="78"/>
        <v>Italy</v>
      </c>
      <c r="E1359" s="3"/>
      <c r="F1359" s="3"/>
      <c r="G1359" s="3"/>
      <c r="H1359" s="3"/>
      <c r="I1359" s="2" t="str">
        <f t="shared" si="76"/>
        <v>DJI</v>
      </c>
    </row>
    <row r="1360" spans="1:9" ht="12.75" customHeight="1">
      <c r="A1360" s="2" t="s">
        <v>7130</v>
      </c>
      <c r="B1360" s="121" t="str">
        <f t="shared" si="77"/>
        <v>Global</v>
      </c>
      <c r="C1360" s="2" t="s">
        <v>7607</v>
      </c>
      <c r="D1360" s="2" t="str">
        <f t="shared" si="78"/>
        <v>Jordan</v>
      </c>
      <c r="E1360" s="3"/>
      <c r="F1360" s="3"/>
      <c r="G1360" s="3"/>
      <c r="H1360" s="3"/>
      <c r="I1360" s="2" t="str">
        <f t="shared" si="76"/>
        <v>DJI</v>
      </c>
    </row>
    <row r="1361" spans="1:9" ht="12.75" customHeight="1">
      <c r="A1361" s="2" t="s">
        <v>7130</v>
      </c>
      <c r="B1361" s="121" t="str">
        <f t="shared" si="77"/>
        <v>Global</v>
      </c>
      <c r="C1361" s="2" t="s">
        <v>7572</v>
      </c>
      <c r="D1361" s="2" t="str">
        <f t="shared" si="78"/>
        <v>Japan</v>
      </c>
      <c r="E1361" s="3"/>
      <c r="F1361" s="3"/>
      <c r="G1361" s="3"/>
      <c r="H1361" s="3"/>
      <c r="I1361" s="2" t="str">
        <f t="shared" si="76"/>
        <v>DJI</v>
      </c>
    </row>
    <row r="1362" spans="1:9" ht="12.75" customHeight="1">
      <c r="A1362" s="2" t="s">
        <v>7130</v>
      </c>
      <c r="B1362" s="121" t="str">
        <f t="shared" si="77"/>
        <v>Global</v>
      </c>
      <c r="C1362" s="2" t="s">
        <v>5987</v>
      </c>
      <c r="D1362" s="2" t="str">
        <f t="shared" si="78"/>
        <v>Kenya</v>
      </c>
      <c r="E1362" s="3"/>
      <c r="F1362" s="3"/>
      <c r="G1362" s="3"/>
      <c r="H1362" s="3"/>
      <c r="I1362" s="2" t="str">
        <f t="shared" si="76"/>
        <v>DJI</v>
      </c>
    </row>
    <row r="1363" spans="1:9" ht="12.75" customHeight="1">
      <c r="A1363" s="2" t="s">
        <v>7130</v>
      </c>
      <c r="B1363" s="121" t="str">
        <f t="shared" si="77"/>
        <v>Global</v>
      </c>
      <c r="C1363" s="2" t="s">
        <v>6013</v>
      </c>
      <c r="D1363" s="2" t="str">
        <f t="shared" si="78"/>
        <v>Korea</v>
      </c>
      <c r="E1363" s="3"/>
      <c r="F1363" s="3"/>
      <c r="G1363" s="3"/>
      <c r="H1363" s="3"/>
      <c r="I1363" s="2" t="str">
        <f t="shared" si="76"/>
        <v>DJI</v>
      </c>
    </row>
    <row r="1364" spans="1:9" ht="12.75" customHeight="1">
      <c r="A1364" s="2" t="s">
        <v>7130</v>
      </c>
      <c r="B1364" s="121" t="str">
        <f t="shared" si="77"/>
        <v>Global</v>
      </c>
      <c r="C1364" s="2" t="s">
        <v>6023</v>
      </c>
      <c r="D1364" s="2" t="str">
        <f t="shared" si="78"/>
        <v>Kuwait</v>
      </c>
      <c r="E1364" s="3"/>
      <c r="F1364" s="3"/>
      <c r="G1364" s="3"/>
      <c r="H1364" s="3"/>
      <c r="I1364" s="2" t="str">
        <f t="shared" si="76"/>
        <v>DJI</v>
      </c>
    </row>
    <row r="1365" spans="1:9" ht="12.75" customHeight="1">
      <c r="A1365" s="2" t="s">
        <v>7130</v>
      </c>
      <c r="B1365" s="121" t="str">
        <f t="shared" si="77"/>
        <v>Global</v>
      </c>
      <c r="C1365" s="2" t="s">
        <v>7620</v>
      </c>
      <c r="D1365" s="2" t="str">
        <f t="shared" si="78"/>
        <v>Kazakhstan</v>
      </c>
      <c r="E1365" s="3"/>
      <c r="F1365" s="3"/>
      <c r="G1365" s="3"/>
      <c r="H1365" s="3"/>
      <c r="I1365" s="2" t="str">
        <f t="shared" si="76"/>
        <v>DJI</v>
      </c>
    </row>
    <row r="1366" spans="1:9" ht="12.75" customHeight="1">
      <c r="A1366" s="2" t="s">
        <v>7130</v>
      </c>
      <c r="B1366" s="121" t="str">
        <f t="shared" si="77"/>
        <v>Global</v>
      </c>
      <c r="C1366" s="2" t="s">
        <v>5664</v>
      </c>
      <c r="D1366" s="2" t="str">
        <f t="shared" si="78"/>
        <v>Lebanon</v>
      </c>
      <c r="E1366" s="3"/>
      <c r="F1366" s="3"/>
      <c r="G1366" s="3">
        <v>44365</v>
      </c>
      <c r="H1366" s="3">
        <v>44368</v>
      </c>
      <c r="I1366" s="2" t="str">
        <f t="shared" si="76"/>
        <v>DJI</v>
      </c>
    </row>
    <row r="1367" spans="1:9" ht="12.75" customHeight="1">
      <c r="A1367" s="2" t="s">
        <v>7130</v>
      </c>
      <c r="B1367" s="121" t="str">
        <f t="shared" si="77"/>
        <v>Global</v>
      </c>
      <c r="C1367" s="2" t="s">
        <v>7622</v>
      </c>
      <c r="D1367" s="2" t="str">
        <f t="shared" si="78"/>
        <v>Sri Lanka</v>
      </c>
      <c r="E1367" s="3"/>
      <c r="F1367" s="3"/>
      <c r="G1367" s="3"/>
      <c r="H1367" s="3"/>
      <c r="I1367" s="2" t="str">
        <f t="shared" si="76"/>
        <v>DJI</v>
      </c>
    </row>
    <row r="1368" spans="1:9" ht="12.75" customHeight="1">
      <c r="A1368" s="2" t="s">
        <v>7130</v>
      </c>
      <c r="B1368" s="121" t="str">
        <f t="shared" si="77"/>
        <v>Global</v>
      </c>
      <c r="C1368" s="2" t="s">
        <v>7612</v>
      </c>
      <c r="D1368" s="2" t="str">
        <f t="shared" si="78"/>
        <v>Lithuania</v>
      </c>
      <c r="E1368" s="3"/>
      <c r="F1368" s="3"/>
      <c r="G1368" s="3"/>
      <c r="H1368" s="3"/>
      <c r="I1368" s="2" t="str">
        <f t="shared" si="76"/>
        <v>DJI</v>
      </c>
    </row>
    <row r="1369" spans="1:9" ht="12.75" customHeight="1">
      <c r="A1369" s="2" t="s">
        <v>7130</v>
      </c>
      <c r="B1369" s="121" t="str">
        <f t="shared" si="77"/>
        <v>Global</v>
      </c>
      <c r="C1369" s="2" t="s">
        <v>7581</v>
      </c>
      <c r="D1369" s="2" t="str">
        <f t="shared" si="78"/>
        <v>Luxembourg</v>
      </c>
      <c r="E1369" s="3"/>
      <c r="F1369" s="3"/>
      <c r="G1369" s="3"/>
      <c r="H1369" s="3"/>
      <c r="I1369" s="2" t="str">
        <f t="shared" si="76"/>
        <v>DJI</v>
      </c>
    </row>
    <row r="1370" spans="1:9" ht="12.75" customHeight="1">
      <c r="A1370" s="2" t="s">
        <v>7130</v>
      </c>
      <c r="B1370" s="121" t="str">
        <f t="shared" si="77"/>
        <v>Global</v>
      </c>
      <c r="C1370" s="2" t="s">
        <v>5760</v>
      </c>
      <c r="D1370" s="2" t="str">
        <f t="shared" si="78"/>
        <v>Latvia</v>
      </c>
      <c r="E1370" s="3"/>
      <c r="F1370" s="3"/>
      <c r="G1370" s="3"/>
      <c r="H1370" s="3"/>
      <c r="I1370" s="2" t="str">
        <f t="shared" si="76"/>
        <v>DJI</v>
      </c>
    </row>
    <row r="1371" spans="1:9" ht="12.75" customHeight="1">
      <c r="A1371" s="2" t="s">
        <v>7130</v>
      </c>
      <c r="B1371" s="121" t="str">
        <f t="shared" si="77"/>
        <v>Global</v>
      </c>
      <c r="C1371" s="2" t="s">
        <v>5947</v>
      </c>
      <c r="D1371" s="2" t="str">
        <f t="shared" si="78"/>
        <v>Morocco</v>
      </c>
      <c r="E1371" s="3"/>
      <c r="F1371" s="3"/>
      <c r="G1371" s="3"/>
      <c r="H1371" s="3"/>
      <c r="I1371" s="2" t="str">
        <f t="shared" si="76"/>
        <v>DJI</v>
      </c>
    </row>
    <row r="1372" spans="1:9" ht="12.75" customHeight="1">
      <c r="A1372" s="2" t="s">
        <v>7130</v>
      </c>
      <c r="B1372" s="121" t="str">
        <f t="shared" si="77"/>
        <v>Global</v>
      </c>
      <c r="C1372" s="2" t="s">
        <v>7613</v>
      </c>
      <c r="D1372" s="2" t="str">
        <f t="shared" si="78"/>
        <v>Macedonia</v>
      </c>
      <c r="E1372" s="3"/>
      <c r="F1372" s="3"/>
      <c r="G1372" s="3"/>
      <c r="H1372" s="3"/>
      <c r="I1372" s="2" t="str">
        <f t="shared" si="76"/>
        <v>DJI</v>
      </c>
    </row>
    <row r="1373" spans="1:9" ht="12.75" customHeight="1">
      <c r="A1373" s="2" t="s">
        <v>7130</v>
      </c>
      <c r="B1373" s="121" t="str">
        <f t="shared" si="77"/>
        <v>Global</v>
      </c>
      <c r="C1373" s="2" t="s">
        <v>7604</v>
      </c>
      <c r="D1373" s="2" t="str">
        <f t="shared" si="78"/>
        <v>Malta</v>
      </c>
      <c r="E1373" s="3"/>
      <c r="F1373" s="3"/>
      <c r="G1373" s="3"/>
      <c r="H1373" s="3"/>
      <c r="I1373" s="2" t="str">
        <f t="shared" si="76"/>
        <v>DJI</v>
      </c>
    </row>
    <row r="1374" spans="1:9" ht="12.75" customHeight="1">
      <c r="A1374" s="2" t="s">
        <v>7130</v>
      </c>
      <c r="B1374" s="121" t="str">
        <f t="shared" si="77"/>
        <v>Global</v>
      </c>
      <c r="C1374" s="2" t="s">
        <v>7618</v>
      </c>
      <c r="D1374" s="2" t="str">
        <f t="shared" si="78"/>
        <v>Mauritius</v>
      </c>
      <c r="E1374" s="3"/>
      <c r="F1374" s="3"/>
      <c r="G1374" s="3"/>
      <c r="H1374" s="3"/>
      <c r="I1374" s="2" t="str">
        <f t="shared" si="76"/>
        <v>DJI</v>
      </c>
    </row>
    <row r="1375" spans="1:9" ht="12.75" customHeight="1">
      <c r="A1375" s="2" t="s">
        <v>7130</v>
      </c>
      <c r="B1375" s="121" t="str">
        <f t="shared" si="77"/>
        <v>Global</v>
      </c>
      <c r="C1375" s="2" t="s">
        <v>7594</v>
      </c>
      <c r="D1375" s="2" t="str">
        <f t="shared" si="78"/>
        <v>Mexico</v>
      </c>
      <c r="E1375" s="3"/>
      <c r="F1375" s="3"/>
      <c r="G1375" s="3"/>
      <c r="H1375" s="3"/>
      <c r="I1375" s="2" t="str">
        <f t="shared" si="76"/>
        <v>DJI</v>
      </c>
    </row>
    <row r="1376" spans="1:9" ht="12.75" customHeight="1">
      <c r="A1376" s="2" t="s">
        <v>7130</v>
      </c>
      <c r="B1376" s="121" t="str">
        <f t="shared" si="77"/>
        <v>Global</v>
      </c>
      <c r="C1376" s="2" t="s">
        <v>7573</v>
      </c>
      <c r="D1376" s="2" t="str">
        <f t="shared" si="78"/>
        <v>Malaysia</v>
      </c>
      <c r="E1376" s="3"/>
      <c r="F1376" s="3"/>
      <c r="G1376" s="3"/>
      <c r="H1376" s="3"/>
      <c r="I1376" s="2" t="str">
        <f t="shared" si="76"/>
        <v>DJI</v>
      </c>
    </row>
    <row r="1377" spans="1:9" ht="12.75" customHeight="1">
      <c r="A1377" s="2" t="s">
        <v>7130</v>
      </c>
      <c r="B1377" s="121" t="str">
        <f t="shared" si="77"/>
        <v>Global</v>
      </c>
      <c r="C1377" s="2" t="s">
        <v>5918</v>
      </c>
      <c r="D1377" s="2" t="str">
        <f t="shared" si="78"/>
        <v>Nigeria</v>
      </c>
      <c r="E1377" s="3"/>
      <c r="F1377" s="3"/>
      <c r="G1377" s="3">
        <v>45366</v>
      </c>
      <c r="H1377" s="3">
        <v>45369</v>
      </c>
      <c r="I1377" s="2" t="str">
        <f t="shared" si="76"/>
        <v>DJI</v>
      </c>
    </row>
    <row r="1378" spans="1:9" ht="12.75" customHeight="1">
      <c r="A1378" s="2" t="s">
        <v>7130</v>
      </c>
      <c r="B1378" s="121" t="str">
        <f t="shared" si="77"/>
        <v>Global</v>
      </c>
      <c r="C1378" s="2" t="s">
        <v>5921</v>
      </c>
      <c r="D1378" s="2" t="str">
        <f t="shared" si="78"/>
        <v>Netherlands</v>
      </c>
      <c r="E1378" s="3"/>
      <c r="F1378" s="3"/>
      <c r="G1378" s="3"/>
      <c r="H1378" s="3"/>
      <c r="I1378" s="2" t="str">
        <f t="shared" si="76"/>
        <v>DJI</v>
      </c>
    </row>
    <row r="1379" spans="1:9" ht="12.75" customHeight="1">
      <c r="A1379" s="2" t="s">
        <v>7130</v>
      </c>
      <c r="B1379" s="121" t="str">
        <f t="shared" si="77"/>
        <v>Global</v>
      </c>
      <c r="C1379" s="2" t="s">
        <v>5865</v>
      </c>
      <c r="D1379" s="2" t="str">
        <f t="shared" si="78"/>
        <v>Norway</v>
      </c>
      <c r="E1379" s="3"/>
      <c r="F1379" s="3"/>
      <c r="G1379" s="3"/>
      <c r="H1379" s="3"/>
      <c r="I1379" s="2" t="str">
        <f t="shared" si="76"/>
        <v>DJI</v>
      </c>
    </row>
    <row r="1380" spans="1:9" ht="12.75" customHeight="1">
      <c r="A1380" s="2" t="s">
        <v>7130</v>
      </c>
      <c r="B1380" s="121" t="str">
        <f t="shared" si="77"/>
        <v>Global</v>
      </c>
      <c r="C1380" s="2" t="s">
        <v>5883</v>
      </c>
      <c r="D1380" s="2" t="str">
        <f t="shared" si="78"/>
        <v>New Zealand</v>
      </c>
      <c r="E1380" s="3"/>
      <c r="F1380" s="3"/>
      <c r="G1380" s="3"/>
      <c r="H1380" s="3"/>
      <c r="I1380" s="2" t="str">
        <f t="shared" si="76"/>
        <v>DJI</v>
      </c>
    </row>
    <row r="1381" spans="1:9" ht="12.75" customHeight="1">
      <c r="A1381" s="2" t="s">
        <v>7130</v>
      </c>
      <c r="B1381" s="121" t="str">
        <f t="shared" si="77"/>
        <v>Global</v>
      </c>
      <c r="C1381" s="2" t="s">
        <v>6159</v>
      </c>
      <c r="D1381" s="2" t="str">
        <f t="shared" si="78"/>
        <v>Oman</v>
      </c>
      <c r="E1381" s="3"/>
      <c r="F1381" s="3"/>
      <c r="G1381" s="3"/>
      <c r="H1381" s="3"/>
      <c r="I1381" s="2" t="str">
        <f t="shared" si="76"/>
        <v>DJI</v>
      </c>
    </row>
    <row r="1382" spans="1:9" ht="12.75" customHeight="1">
      <c r="A1382" s="2" t="s">
        <v>7130</v>
      </c>
      <c r="B1382" s="121" t="str">
        <f t="shared" si="77"/>
        <v>Global</v>
      </c>
      <c r="C1382" s="2" t="s">
        <v>7595</v>
      </c>
      <c r="D1382" s="2" t="str">
        <f t="shared" si="78"/>
        <v>Peru</v>
      </c>
      <c r="E1382" s="3"/>
      <c r="F1382" s="3"/>
      <c r="G1382" s="3"/>
      <c r="H1382" s="3"/>
      <c r="I1382" s="2" t="str">
        <f t="shared" si="76"/>
        <v>DJI</v>
      </c>
    </row>
    <row r="1383" spans="1:9" ht="12.75" customHeight="1">
      <c r="A1383" s="2" t="s">
        <v>7130</v>
      </c>
      <c r="B1383" s="121" t="str">
        <f t="shared" si="77"/>
        <v>Global</v>
      </c>
      <c r="C1383" s="2" t="s">
        <v>5970</v>
      </c>
      <c r="D1383" s="2" t="str">
        <f t="shared" si="78"/>
        <v>Philippines</v>
      </c>
      <c r="E1383" s="3"/>
      <c r="F1383" s="3"/>
      <c r="G1383" s="3"/>
      <c r="H1383" s="3"/>
      <c r="I1383" s="2" t="str">
        <f t="shared" si="76"/>
        <v>DJI</v>
      </c>
    </row>
    <row r="1384" spans="1:9" ht="12.75" customHeight="1">
      <c r="A1384" s="2" t="s">
        <v>7130</v>
      </c>
      <c r="B1384" s="121" t="str">
        <f t="shared" si="77"/>
        <v>Global</v>
      </c>
      <c r="C1384" s="2" t="s">
        <v>7601</v>
      </c>
      <c r="D1384" s="2" t="str">
        <f t="shared" si="78"/>
        <v>Pakistan</v>
      </c>
      <c r="E1384" s="3"/>
      <c r="F1384" s="3"/>
      <c r="G1384" s="3"/>
      <c r="H1384" s="3"/>
      <c r="I1384" s="2" t="str">
        <f t="shared" si="76"/>
        <v>DJI</v>
      </c>
    </row>
    <row r="1385" spans="1:9" ht="12.75" customHeight="1">
      <c r="A1385" s="2" t="s">
        <v>7130</v>
      </c>
      <c r="B1385" s="121" t="str">
        <f t="shared" si="77"/>
        <v>Global</v>
      </c>
      <c r="C1385" s="2" t="s">
        <v>7585</v>
      </c>
      <c r="D1385" s="2" t="str">
        <f t="shared" si="78"/>
        <v>Poland</v>
      </c>
      <c r="E1385" s="3"/>
      <c r="F1385" s="3"/>
      <c r="G1385" s="3"/>
      <c r="H1385" s="3"/>
      <c r="I1385" s="2" t="str">
        <f t="shared" si="76"/>
        <v>DJI</v>
      </c>
    </row>
    <row r="1386" spans="1:9" ht="12.75" customHeight="1">
      <c r="A1386" s="2" t="s">
        <v>7130</v>
      </c>
      <c r="B1386" s="121" t="str">
        <f t="shared" si="77"/>
        <v>Global</v>
      </c>
      <c r="C1386" s="2" t="s">
        <v>7608</v>
      </c>
      <c r="D1386" s="2" t="str">
        <f t="shared" si="78"/>
        <v>Palestine</v>
      </c>
      <c r="E1386" s="3"/>
      <c r="F1386" s="3"/>
      <c r="G1386" s="3"/>
      <c r="H1386" s="3"/>
      <c r="I1386" s="2" t="str">
        <f t="shared" si="76"/>
        <v>DJI</v>
      </c>
    </row>
    <row r="1387" spans="1:9" ht="12.75" customHeight="1">
      <c r="A1387" s="2" t="s">
        <v>7130</v>
      </c>
      <c r="B1387" s="121" t="str">
        <f t="shared" si="77"/>
        <v>Global</v>
      </c>
      <c r="C1387" s="2" t="s">
        <v>7582</v>
      </c>
      <c r="D1387" s="2" t="str">
        <f t="shared" si="78"/>
        <v>Portugal</v>
      </c>
      <c r="E1387" s="3"/>
      <c r="F1387" s="3"/>
      <c r="G1387" s="3"/>
      <c r="H1387" s="3"/>
      <c r="I1387" s="2" t="str">
        <f t="shared" si="76"/>
        <v>DJI</v>
      </c>
    </row>
    <row r="1388" spans="1:9" ht="12.75" customHeight="1">
      <c r="A1388" s="2" t="s">
        <v>7130</v>
      </c>
      <c r="B1388" s="121" t="str">
        <f t="shared" si="77"/>
        <v>Global</v>
      </c>
      <c r="C1388" s="2" t="s">
        <v>7602</v>
      </c>
      <c r="D1388" s="2" t="str">
        <f t="shared" si="78"/>
        <v>Qatar</v>
      </c>
      <c r="E1388" s="3"/>
      <c r="F1388" s="3"/>
      <c r="G1388" s="3"/>
      <c r="H1388" s="3"/>
      <c r="I1388" s="2" t="str">
        <f t="shared" si="76"/>
        <v>DJI</v>
      </c>
    </row>
    <row r="1389" spans="1:9" ht="12.75" customHeight="1">
      <c r="A1389" s="2" t="s">
        <v>7130</v>
      </c>
      <c r="B1389" s="121" t="str">
        <f t="shared" si="77"/>
        <v>Global</v>
      </c>
      <c r="C1389" s="2" t="s">
        <v>7614</v>
      </c>
      <c r="D1389" s="2" t="str">
        <f t="shared" si="78"/>
        <v>Romania</v>
      </c>
      <c r="E1389" s="3"/>
      <c r="F1389" s="3"/>
      <c r="G1389" s="3"/>
      <c r="H1389" s="3"/>
      <c r="I1389" s="2" t="str">
        <f t="shared" ref="I1389:I1452" si="79">IF(ISBLANK(VLOOKUP(A1389,CountryRegion,4,FALSE)),"",VLOOKUP(A1389,CountryRegion,4,FALSE))</f>
        <v>DJI</v>
      </c>
    </row>
    <row r="1390" spans="1:9" ht="12.75" customHeight="1">
      <c r="A1390" s="2" t="s">
        <v>7130</v>
      </c>
      <c r="B1390" s="121" t="str">
        <f t="shared" si="77"/>
        <v>Global</v>
      </c>
      <c r="C1390" s="2" t="s">
        <v>7615</v>
      </c>
      <c r="D1390" s="2" t="str">
        <f t="shared" si="78"/>
        <v>Serbia</v>
      </c>
      <c r="E1390" s="3"/>
      <c r="F1390" s="3"/>
      <c r="G1390" s="3"/>
      <c r="H1390" s="3"/>
      <c r="I1390" s="2" t="str">
        <f t="shared" si="79"/>
        <v>DJI</v>
      </c>
    </row>
    <row r="1391" spans="1:9" ht="12.75" customHeight="1">
      <c r="A1391" s="2" t="s">
        <v>7130</v>
      </c>
      <c r="B1391" s="121" t="str">
        <f t="shared" si="77"/>
        <v>Global</v>
      </c>
      <c r="C1391" s="2" t="s">
        <v>7586</v>
      </c>
      <c r="D1391" s="2" t="str">
        <f t="shared" si="78"/>
        <v>Russia</v>
      </c>
      <c r="E1391" s="3"/>
      <c r="F1391" s="3"/>
      <c r="G1391" s="3">
        <v>44628</v>
      </c>
      <c r="H1391" s="3">
        <v>44629</v>
      </c>
      <c r="I1391" s="2" t="str">
        <f t="shared" si="79"/>
        <v>DJI</v>
      </c>
    </row>
    <row r="1392" spans="1:9" ht="12.75" customHeight="1">
      <c r="A1392" s="2" t="s">
        <v>7130</v>
      </c>
      <c r="B1392" s="121" t="str">
        <f t="shared" si="77"/>
        <v>Global</v>
      </c>
      <c r="C1392" s="2" t="s">
        <v>5776</v>
      </c>
      <c r="D1392" s="2" t="str">
        <f t="shared" si="78"/>
        <v>Saudi Arabia</v>
      </c>
      <c r="E1392" s="3"/>
      <c r="F1392" s="3"/>
      <c r="G1392" s="3"/>
      <c r="H1392" s="3"/>
      <c r="I1392" s="2" t="str">
        <f t="shared" si="79"/>
        <v>DJI</v>
      </c>
    </row>
    <row r="1393" spans="1:9" ht="12.75" customHeight="1">
      <c r="A1393" s="2" t="s">
        <v>7130</v>
      </c>
      <c r="B1393" s="121" t="str">
        <f t="shared" si="77"/>
        <v>Global</v>
      </c>
      <c r="C1393" s="2" t="s">
        <v>6227</v>
      </c>
      <c r="D1393" s="2" t="str">
        <f t="shared" si="78"/>
        <v>Sweden</v>
      </c>
      <c r="E1393" s="3"/>
      <c r="F1393" s="3"/>
      <c r="G1393" s="3"/>
      <c r="H1393" s="3"/>
      <c r="I1393" s="2" t="str">
        <f t="shared" si="79"/>
        <v>DJI</v>
      </c>
    </row>
    <row r="1394" spans="1:9" ht="12.75" customHeight="1">
      <c r="A1394" s="2" t="s">
        <v>7130</v>
      </c>
      <c r="B1394" s="121" t="str">
        <f t="shared" si="77"/>
        <v>Global</v>
      </c>
      <c r="C1394" s="2" t="s">
        <v>7574</v>
      </c>
      <c r="D1394" s="2" t="str">
        <f t="shared" si="78"/>
        <v>Singapore</v>
      </c>
      <c r="E1394" s="3"/>
      <c r="F1394" s="3"/>
      <c r="G1394" s="3"/>
      <c r="H1394" s="3"/>
      <c r="I1394" s="2" t="str">
        <f t="shared" si="79"/>
        <v>DJI</v>
      </c>
    </row>
    <row r="1395" spans="1:9" ht="12.75" customHeight="1">
      <c r="A1395" s="2" t="s">
        <v>7130</v>
      </c>
      <c r="B1395" s="121" t="str">
        <f t="shared" si="77"/>
        <v>Global</v>
      </c>
      <c r="C1395" s="2" t="s">
        <v>7605</v>
      </c>
      <c r="D1395" s="2" t="str">
        <f t="shared" si="78"/>
        <v>Slovenia</v>
      </c>
      <c r="E1395" s="3"/>
      <c r="F1395" s="3"/>
      <c r="G1395" s="3"/>
      <c r="H1395" s="3"/>
      <c r="I1395" s="2" t="str">
        <f t="shared" si="79"/>
        <v>DJI</v>
      </c>
    </row>
    <row r="1396" spans="1:9" ht="12.75" customHeight="1">
      <c r="A1396" s="2" t="s">
        <v>7130</v>
      </c>
      <c r="B1396" s="121" t="str">
        <f t="shared" si="77"/>
        <v>Global</v>
      </c>
      <c r="C1396" s="2" t="s">
        <v>7616</v>
      </c>
      <c r="D1396" s="2" t="str">
        <f t="shared" si="78"/>
        <v>Slovakia</v>
      </c>
      <c r="E1396" s="3"/>
      <c r="F1396" s="3"/>
      <c r="G1396" s="3"/>
      <c r="H1396" s="3"/>
      <c r="I1396" s="2" t="str">
        <f t="shared" si="79"/>
        <v>DJI</v>
      </c>
    </row>
    <row r="1397" spans="1:9" ht="12.75" customHeight="1">
      <c r="A1397" s="2" t="s">
        <v>7130</v>
      </c>
      <c r="B1397" s="121" t="str">
        <f t="shared" si="77"/>
        <v>Global</v>
      </c>
      <c r="C1397" s="2" t="s">
        <v>6029</v>
      </c>
      <c r="D1397" s="2" t="str">
        <f t="shared" si="78"/>
        <v>Thailand</v>
      </c>
      <c r="E1397" s="3"/>
      <c r="F1397" s="3"/>
      <c r="G1397" s="3"/>
      <c r="H1397" s="3"/>
      <c r="I1397" s="2" t="str">
        <f t="shared" si="79"/>
        <v>DJI</v>
      </c>
    </row>
    <row r="1398" spans="1:9" ht="12.75" customHeight="1">
      <c r="A1398" s="2" t="s">
        <v>7130</v>
      </c>
      <c r="B1398" s="121" t="str">
        <f t="shared" si="77"/>
        <v>Global</v>
      </c>
      <c r="C1398" s="2" t="s">
        <v>7619</v>
      </c>
      <c r="D1398" s="2" t="str">
        <f t="shared" si="78"/>
        <v>Tunisia</v>
      </c>
      <c r="E1398" s="3"/>
      <c r="F1398" s="3"/>
      <c r="G1398" s="3"/>
      <c r="H1398" s="3"/>
      <c r="I1398" s="2" t="str">
        <f t="shared" si="79"/>
        <v>DJI</v>
      </c>
    </row>
    <row r="1399" spans="1:9" ht="12.75" customHeight="1">
      <c r="A1399" s="2" t="s">
        <v>7130</v>
      </c>
      <c r="B1399" s="121" t="str">
        <f t="shared" si="77"/>
        <v>Global</v>
      </c>
      <c r="C1399" s="2" t="s">
        <v>7587</v>
      </c>
      <c r="D1399" s="2" t="str">
        <f t="shared" si="78"/>
        <v>Turkey</v>
      </c>
      <c r="E1399" s="3"/>
      <c r="F1399" s="3"/>
      <c r="G1399" s="3"/>
      <c r="H1399" s="3"/>
      <c r="I1399" s="2" t="str">
        <f t="shared" si="79"/>
        <v>DJI</v>
      </c>
    </row>
    <row r="1400" spans="1:9" ht="12.75" customHeight="1">
      <c r="A1400" s="2" t="s">
        <v>7130</v>
      </c>
      <c r="B1400" s="121" t="str">
        <f t="shared" si="77"/>
        <v>Global</v>
      </c>
      <c r="C1400" s="2" t="s">
        <v>5700</v>
      </c>
      <c r="D1400" s="2" t="str">
        <f t="shared" si="78"/>
        <v>Taiwan</v>
      </c>
      <c r="E1400" s="3"/>
      <c r="F1400" s="3"/>
      <c r="G1400" s="3"/>
      <c r="H1400" s="3"/>
      <c r="I1400" s="2" t="str">
        <f t="shared" si="79"/>
        <v>DJI</v>
      </c>
    </row>
    <row r="1401" spans="1:9" ht="12.75" customHeight="1">
      <c r="A1401" s="2" t="s">
        <v>7130</v>
      </c>
      <c r="B1401" s="121" t="str">
        <f t="shared" si="77"/>
        <v>Global</v>
      </c>
      <c r="C1401" s="2" t="s">
        <v>7617</v>
      </c>
      <c r="D1401" s="2" t="str">
        <f t="shared" si="78"/>
        <v>Ukraine</v>
      </c>
      <c r="E1401" s="3"/>
      <c r="F1401" s="3"/>
      <c r="G1401" s="3">
        <v>42449</v>
      </c>
      <c r="H1401" s="3">
        <v>42450</v>
      </c>
      <c r="I1401" s="2" t="str">
        <f t="shared" si="79"/>
        <v>DJI</v>
      </c>
    </row>
    <row r="1402" spans="1:9" ht="12.75" customHeight="1">
      <c r="A1402" s="2" t="s">
        <v>7130</v>
      </c>
      <c r="B1402" s="121" t="str">
        <f t="shared" si="77"/>
        <v>Global</v>
      </c>
      <c r="C1402" s="2" t="s">
        <v>810</v>
      </c>
      <c r="D1402" s="2" t="str">
        <f t="shared" si="78"/>
        <v>United States</v>
      </c>
      <c r="E1402" s="3"/>
      <c r="F1402" s="3"/>
      <c r="G1402" s="3"/>
      <c r="H1402" s="3"/>
      <c r="I1402" s="2" t="str">
        <f t="shared" si="79"/>
        <v>DJI</v>
      </c>
    </row>
    <row r="1403" spans="1:9" ht="12.75" customHeight="1">
      <c r="A1403" s="2" t="s">
        <v>7130</v>
      </c>
      <c r="B1403" s="121" t="str">
        <f t="shared" si="77"/>
        <v>Global</v>
      </c>
      <c r="C1403" s="2" t="s">
        <v>7596</v>
      </c>
      <c r="D1403" s="2" t="str">
        <f t="shared" si="78"/>
        <v>Venezuela</v>
      </c>
      <c r="E1403" s="3"/>
      <c r="F1403" s="3"/>
      <c r="G1403" s="3"/>
      <c r="H1403" s="3"/>
      <c r="I1403" s="2" t="str">
        <f t="shared" si="79"/>
        <v>DJI</v>
      </c>
    </row>
    <row r="1404" spans="1:9" ht="12.75" customHeight="1">
      <c r="A1404" s="2" t="s">
        <v>7130</v>
      </c>
      <c r="B1404" s="121" t="str">
        <f t="shared" si="77"/>
        <v>Global</v>
      </c>
      <c r="C1404" s="2" t="s">
        <v>7597</v>
      </c>
      <c r="D1404" s="2" t="str">
        <f t="shared" si="78"/>
        <v>Vietnam</v>
      </c>
      <c r="E1404" s="3"/>
      <c r="F1404" s="3"/>
      <c r="G1404" s="3"/>
      <c r="H1404" s="3"/>
      <c r="I1404" s="2" t="str">
        <f t="shared" si="79"/>
        <v>DJI</v>
      </c>
    </row>
    <row r="1405" spans="1:9" ht="12.75" customHeight="1">
      <c r="A1405" s="2" t="s">
        <v>7130</v>
      </c>
      <c r="B1405" s="121" t="str">
        <f t="shared" si="77"/>
        <v>Global</v>
      </c>
      <c r="C1405" s="2" t="s">
        <v>7603</v>
      </c>
      <c r="D1405" s="2" t="str">
        <f t="shared" si="78"/>
        <v>South Africa</v>
      </c>
      <c r="E1405" s="3"/>
      <c r="F1405" s="3"/>
      <c r="G1405" s="3"/>
      <c r="H1405" s="3"/>
      <c r="I1405" s="2" t="str">
        <f t="shared" si="79"/>
        <v>DJI</v>
      </c>
    </row>
    <row r="1406" spans="1:9" ht="12.75" customHeight="1">
      <c r="A1406" s="2" t="s">
        <v>7167</v>
      </c>
      <c r="B1406" s="121" t="str">
        <f t="shared" si="77"/>
        <v>Global Ex-U.S.</v>
      </c>
      <c r="C1406" s="2" t="s">
        <v>7599</v>
      </c>
      <c r="D1406" s="2" t="str">
        <f t="shared" si="78"/>
        <v>United Arab Emirates</v>
      </c>
      <c r="E1406" s="3"/>
      <c r="F1406" s="3"/>
      <c r="G1406" s="3"/>
      <c r="H1406" s="3"/>
      <c r="I1406" s="2" t="str">
        <f t="shared" si="79"/>
        <v>DJI</v>
      </c>
    </row>
    <row r="1407" spans="1:9" ht="12.75" customHeight="1">
      <c r="A1407" s="2" t="s">
        <v>7167</v>
      </c>
      <c r="B1407" s="121" t="str">
        <f t="shared" si="77"/>
        <v>Global Ex-U.S.</v>
      </c>
      <c r="C1407" s="2" t="s">
        <v>7590</v>
      </c>
      <c r="D1407" s="2" t="str">
        <f t="shared" si="78"/>
        <v>Argentina</v>
      </c>
      <c r="E1407" s="3"/>
      <c r="F1407" s="3"/>
      <c r="G1407" s="3"/>
      <c r="H1407" s="3"/>
      <c r="I1407" s="2" t="str">
        <f t="shared" si="79"/>
        <v>DJI</v>
      </c>
    </row>
    <row r="1408" spans="1:9" ht="12.75" customHeight="1">
      <c r="A1408" s="2" t="s">
        <v>7167</v>
      </c>
      <c r="B1408" s="121" t="str">
        <f t="shared" si="77"/>
        <v>Global Ex-U.S.</v>
      </c>
      <c r="C1408" s="2" t="s">
        <v>7575</v>
      </c>
      <c r="D1408" s="2" t="str">
        <f t="shared" si="78"/>
        <v>Austria</v>
      </c>
      <c r="E1408" s="3"/>
      <c r="F1408" s="3"/>
      <c r="G1408" s="3"/>
      <c r="H1408" s="3"/>
      <c r="I1408" s="2" t="str">
        <f t="shared" si="79"/>
        <v>DJI</v>
      </c>
    </row>
    <row r="1409" spans="1:9" ht="12.75" customHeight="1">
      <c r="A1409" s="2" t="s">
        <v>7167</v>
      </c>
      <c r="B1409" s="121" t="str">
        <f t="shared" si="77"/>
        <v>Global Ex-U.S.</v>
      </c>
      <c r="C1409" s="2" t="s">
        <v>7589</v>
      </c>
      <c r="D1409" s="2" t="str">
        <f t="shared" si="78"/>
        <v>Australia</v>
      </c>
      <c r="E1409" s="3"/>
      <c r="F1409" s="3"/>
      <c r="G1409" s="3"/>
      <c r="H1409" s="3"/>
      <c r="I1409" s="2" t="str">
        <f t="shared" si="79"/>
        <v>DJI</v>
      </c>
    </row>
    <row r="1410" spans="1:9" ht="12.75" customHeight="1">
      <c r="A1410" s="2" t="s">
        <v>7167</v>
      </c>
      <c r="B1410" s="121" t="str">
        <f t="shared" si="77"/>
        <v>Global Ex-U.S.</v>
      </c>
      <c r="C1410" s="2" t="s">
        <v>7609</v>
      </c>
      <c r="D1410" s="2" t="str">
        <f t="shared" si="78"/>
        <v>Bosnia-Herzegovina</v>
      </c>
      <c r="E1410" s="3"/>
      <c r="F1410" s="3"/>
      <c r="G1410" s="3"/>
      <c r="H1410" s="3"/>
      <c r="I1410" s="2" t="str">
        <f t="shared" si="79"/>
        <v>DJI</v>
      </c>
    </row>
    <row r="1411" spans="1:9" ht="12.75" customHeight="1">
      <c r="A1411" s="2" t="s">
        <v>7167</v>
      </c>
      <c r="B1411" s="121" t="str">
        <f t="shared" si="77"/>
        <v>Global Ex-U.S.</v>
      </c>
      <c r="C1411" s="2" t="s">
        <v>7621</v>
      </c>
      <c r="D1411" s="2" t="str">
        <f t="shared" si="78"/>
        <v>Bangladesh</v>
      </c>
      <c r="E1411" s="3"/>
      <c r="F1411" s="3"/>
      <c r="G1411" s="3"/>
      <c r="H1411" s="3"/>
      <c r="I1411" s="2" t="str">
        <f t="shared" si="79"/>
        <v>DJI</v>
      </c>
    </row>
    <row r="1412" spans="1:9" ht="12.75" customHeight="1">
      <c r="A1412" s="2" t="s">
        <v>7167</v>
      </c>
      <c r="B1412" s="121" t="str">
        <f t="shared" si="77"/>
        <v>Global Ex-U.S.</v>
      </c>
      <c r="C1412" s="2" t="s">
        <v>7576</v>
      </c>
      <c r="D1412" s="2" t="str">
        <f t="shared" si="78"/>
        <v>Belgium</v>
      </c>
      <c r="E1412" s="3"/>
      <c r="F1412" s="3"/>
      <c r="G1412" s="3"/>
      <c r="H1412" s="3"/>
      <c r="I1412" s="2" t="str">
        <f t="shared" si="79"/>
        <v>DJI</v>
      </c>
    </row>
    <row r="1413" spans="1:9" ht="12.75" customHeight="1">
      <c r="A1413" s="2" t="s">
        <v>7167</v>
      </c>
      <c r="B1413" s="121" t="str">
        <f t="shared" ref="B1413:B1476" si="80">VLOOKUP(A1413,CountryRegion,2,FALSE)</f>
        <v>Global Ex-U.S.</v>
      </c>
      <c r="C1413" s="2" t="s">
        <v>7610</v>
      </c>
      <c r="D1413" s="2" t="str">
        <f t="shared" ref="D1413:D1476" si="81">VLOOKUP(C1413&amp;"-",CountryRegion,2,FALSE)</f>
        <v>Bulgaria</v>
      </c>
      <c r="E1413" s="3"/>
      <c r="F1413" s="3"/>
      <c r="G1413" s="3"/>
      <c r="H1413" s="3"/>
      <c r="I1413" s="2" t="str">
        <f t="shared" si="79"/>
        <v>DJI</v>
      </c>
    </row>
    <row r="1414" spans="1:9" ht="12.75" customHeight="1">
      <c r="A1414" s="2" t="s">
        <v>7167</v>
      </c>
      <c r="B1414" s="121" t="str">
        <f t="shared" si="80"/>
        <v>Global Ex-U.S.</v>
      </c>
      <c r="C1414" s="2" t="s">
        <v>7606</v>
      </c>
      <c r="D1414" s="2" t="str">
        <f t="shared" si="81"/>
        <v>Bahrain</v>
      </c>
      <c r="E1414" s="3"/>
      <c r="F1414" s="3"/>
      <c r="G1414" s="3"/>
      <c r="H1414" s="3"/>
      <c r="I1414" s="2" t="str">
        <f t="shared" si="79"/>
        <v>DJI</v>
      </c>
    </row>
    <row r="1415" spans="1:9" ht="12.75" customHeight="1">
      <c r="A1415" s="2" t="s">
        <v>7167</v>
      </c>
      <c r="B1415" s="121" t="str">
        <f t="shared" si="80"/>
        <v>Global Ex-U.S.</v>
      </c>
      <c r="C1415" s="2" t="s">
        <v>7591</v>
      </c>
      <c r="D1415" s="2" t="str">
        <f t="shared" si="81"/>
        <v>Brazil</v>
      </c>
      <c r="E1415" s="3"/>
      <c r="F1415" s="3"/>
      <c r="G1415" s="3"/>
      <c r="H1415" s="3"/>
      <c r="I1415" s="2" t="str">
        <f t="shared" si="79"/>
        <v>DJI</v>
      </c>
    </row>
    <row r="1416" spans="1:9" ht="12.75" customHeight="1">
      <c r="A1416" s="2" t="s">
        <v>7167</v>
      </c>
      <c r="B1416" s="121" t="str">
        <f t="shared" si="80"/>
        <v>Global Ex-U.S.</v>
      </c>
      <c r="C1416" s="2" t="s">
        <v>5722</v>
      </c>
      <c r="D1416" s="2" t="str">
        <f t="shared" si="81"/>
        <v>Canada</v>
      </c>
      <c r="E1416" s="3"/>
      <c r="F1416" s="3"/>
      <c r="G1416" s="3"/>
      <c r="H1416" s="3"/>
      <c r="I1416" s="2" t="str">
        <f t="shared" si="79"/>
        <v>DJI</v>
      </c>
    </row>
    <row r="1417" spans="1:9" ht="12.75" customHeight="1">
      <c r="A1417" s="2" t="s">
        <v>7167</v>
      </c>
      <c r="B1417" s="121" t="str">
        <f t="shared" si="80"/>
        <v>Global Ex-U.S.</v>
      </c>
      <c r="C1417" s="2" t="s">
        <v>6147</v>
      </c>
      <c r="D1417" s="2" t="str">
        <f t="shared" si="81"/>
        <v>Switzerland</v>
      </c>
      <c r="E1417" s="3"/>
      <c r="F1417" s="3"/>
      <c r="G1417" s="3"/>
      <c r="H1417" s="3"/>
      <c r="I1417" s="2" t="str">
        <f t="shared" si="79"/>
        <v>DJI</v>
      </c>
    </row>
    <row r="1418" spans="1:9" ht="12.75" customHeight="1">
      <c r="A1418" s="2" t="s">
        <v>7167</v>
      </c>
      <c r="B1418" s="121" t="str">
        <f t="shared" si="80"/>
        <v>Global Ex-U.S.</v>
      </c>
      <c r="C1418" s="2" t="s">
        <v>7592</v>
      </c>
      <c r="D1418" s="2" t="str">
        <f t="shared" si="81"/>
        <v>Chile</v>
      </c>
      <c r="E1418" s="3"/>
      <c r="F1418" s="3"/>
      <c r="G1418" s="3"/>
      <c r="H1418" s="3"/>
      <c r="I1418" s="2" t="str">
        <f t="shared" si="79"/>
        <v>DJI</v>
      </c>
    </row>
    <row r="1419" spans="1:9" ht="12.75" customHeight="1">
      <c r="A1419" s="2" t="s">
        <v>7167</v>
      </c>
      <c r="B1419" s="121" t="str">
        <f t="shared" si="80"/>
        <v>Global Ex-U.S.</v>
      </c>
      <c r="C1419" s="2" t="s">
        <v>7588</v>
      </c>
      <c r="D1419" s="2" t="str">
        <f t="shared" si="81"/>
        <v>China</v>
      </c>
      <c r="E1419" s="3"/>
      <c r="F1419" s="3"/>
      <c r="G1419" s="3"/>
      <c r="H1419" s="3"/>
      <c r="I1419" s="2" t="str">
        <f t="shared" si="79"/>
        <v>DJI</v>
      </c>
    </row>
    <row r="1420" spans="1:9" ht="12.75" customHeight="1">
      <c r="A1420" s="2" t="s">
        <v>7167</v>
      </c>
      <c r="B1420" s="121" t="str">
        <f t="shared" si="80"/>
        <v>Global Ex-U.S.</v>
      </c>
      <c r="C1420" s="2" t="s">
        <v>7593</v>
      </c>
      <c r="D1420" s="2" t="str">
        <f t="shared" si="81"/>
        <v>Colombia</v>
      </c>
      <c r="E1420" s="3"/>
      <c r="F1420" s="3"/>
      <c r="G1420" s="3"/>
      <c r="H1420" s="3"/>
      <c r="I1420" s="2" t="str">
        <f t="shared" si="79"/>
        <v>DJI</v>
      </c>
    </row>
    <row r="1421" spans="1:9" ht="12.75" customHeight="1">
      <c r="A1421" s="2" t="s">
        <v>7167</v>
      </c>
      <c r="B1421" s="121" t="str">
        <f t="shared" si="80"/>
        <v>Global Ex-U.S.</v>
      </c>
      <c r="C1421" s="2" t="s">
        <v>6215</v>
      </c>
      <c r="D1421" s="2" t="str">
        <f t="shared" si="81"/>
        <v>Cyprus</v>
      </c>
      <c r="E1421" s="3"/>
      <c r="F1421" s="3"/>
      <c r="G1421" s="3"/>
      <c r="H1421" s="3"/>
      <c r="I1421" s="2" t="str">
        <f t="shared" si="79"/>
        <v>DJI</v>
      </c>
    </row>
    <row r="1422" spans="1:9" ht="12.75" customHeight="1">
      <c r="A1422" s="2" t="s">
        <v>7167</v>
      </c>
      <c r="B1422" s="121" t="str">
        <f t="shared" si="80"/>
        <v>Global Ex-U.S.</v>
      </c>
      <c r="C1422" s="2" t="s">
        <v>7584</v>
      </c>
      <c r="D1422" s="2" t="str">
        <f t="shared" si="81"/>
        <v>Czech Republic</v>
      </c>
      <c r="E1422" s="3"/>
      <c r="F1422" s="3"/>
      <c r="G1422" s="3"/>
      <c r="H1422" s="3"/>
      <c r="I1422" s="2" t="str">
        <f t="shared" si="79"/>
        <v>DJI</v>
      </c>
    </row>
    <row r="1423" spans="1:9" ht="12.75" customHeight="1">
      <c r="A1423" s="2" t="s">
        <v>7167</v>
      </c>
      <c r="B1423" s="121" t="str">
        <f t="shared" si="80"/>
        <v>Global Ex-U.S.</v>
      </c>
      <c r="C1423" s="2" t="s">
        <v>7579</v>
      </c>
      <c r="D1423" s="2" t="str">
        <f t="shared" si="81"/>
        <v>Germany</v>
      </c>
      <c r="E1423" s="3"/>
      <c r="F1423" s="3"/>
      <c r="G1423" s="3"/>
      <c r="H1423" s="3"/>
      <c r="I1423" s="2" t="str">
        <f t="shared" si="79"/>
        <v>DJI</v>
      </c>
    </row>
    <row r="1424" spans="1:9" ht="12.75" customHeight="1">
      <c r="A1424" s="2" t="s">
        <v>7167</v>
      </c>
      <c r="B1424" s="121" t="str">
        <f t="shared" si="80"/>
        <v>Global Ex-U.S.</v>
      </c>
      <c r="C1424" s="2" t="s">
        <v>7577</v>
      </c>
      <c r="D1424" s="2" t="str">
        <f t="shared" si="81"/>
        <v>Denmark</v>
      </c>
      <c r="E1424" s="3"/>
      <c r="F1424" s="3"/>
      <c r="G1424" s="3"/>
      <c r="H1424" s="3"/>
      <c r="I1424" s="2" t="str">
        <f t="shared" si="79"/>
        <v>DJI</v>
      </c>
    </row>
    <row r="1425" spans="1:9" ht="12.75" customHeight="1">
      <c r="A1425" s="2" t="s">
        <v>7167</v>
      </c>
      <c r="B1425" s="121" t="str">
        <f t="shared" si="80"/>
        <v>Global Ex-U.S.</v>
      </c>
      <c r="C1425" s="2" t="s">
        <v>7611</v>
      </c>
      <c r="D1425" s="2" t="str">
        <f t="shared" si="81"/>
        <v>Estonia</v>
      </c>
      <c r="E1425" s="3"/>
      <c r="F1425" s="3"/>
      <c r="G1425" s="3"/>
      <c r="H1425" s="3"/>
      <c r="I1425" s="2" t="str">
        <f t="shared" si="79"/>
        <v>DJI</v>
      </c>
    </row>
    <row r="1426" spans="1:9" ht="12.75" customHeight="1">
      <c r="A1426" s="2" t="s">
        <v>7167</v>
      </c>
      <c r="B1426" s="121" t="str">
        <f t="shared" si="80"/>
        <v>Global Ex-U.S.</v>
      </c>
      <c r="C1426" s="2" t="s">
        <v>7600</v>
      </c>
      <c r="D1426" s="2" t="str">
        <f t="shared" si="81"/>
        <v>Egypt</v>
      </c>
      <c r="E1426" s="3"/>
      <c r="F1426" s="3"/>
      <c r="G1426" s="3"/>
      <c r="H1426" s="3"/>
      <c r="I1426" s="2" t="str">
        <f t="shared" si="79"/>
        <v>DJI</v>
      </c>
    </row>
    <row r="1427" spans="1:9" ht="12.75" customHeight="1">
      <c r="A1427" s="2" t="s">
        <v>7167</v>
      </c>
      <c r="B1427" s="121" t="str">
        <f t="shared" si="80"/>
        <v>Global Ex-U.S.</v>
      </c>
      <c r="C1427" s="2" t="s">
        <v>6415</v>
      </c>
      <c r="D1427" s="2" t="str">
        <f t="shared" si="81"/>
        <v>Spain</v>
      </c>
      <c r="E1427" s="3"/>
      <c r="F1427" s="3"/>
      <c r="G1427" s="3"/>
      <c r="H1427" s="3"/>
      <c r="I1427" s="2" t="str">
        <f t="shared" si="79"/>
        <v>DJI</v>
      </c>
    </row>
    <row r="1428" spans="1:9" ht="12.75" customHeight="1">
      <c r="A1428" s="2" t="s">
        <v>7167</v>
      </c>
      <c r="B1428" s="121" t="str">
        <f t="shared" si="80"/>
        <v>Global Ex-U.S.</v>
      </c>
      <c r="C1428" s="2" t="s">
        <v>5810</v>
      </c>
      <c r="D1428" s="2" t="str">
        <f t="shared" si="81"/>
        <v>Finland</v>
      </c>
      <c r="E1428" s="3"/>
      <c r="F1428" s="3"/>
      <c r="G1428" s="3"/>
      <c r="H1428" s="3"/>
      <c r="I1428" s="2" t="str">
        <f t="shared" si="79"/>
        <v>DJI</v>
      </c>
    </row>
    <row r="1429" spans="1:9" ht="12.75" customHeight="1">
      <c r="A1429" s="2" t="s">
        <v>7167</v>
      </c>
      <c r="B1429" s="121" t="str">
        <f t="shared" si="80"/>
        <v>Global Ex-U.S.</v>
      </c>
      <c r="C1429" s="2" t="s">
        <v>7578</v>
      </c>
      <c r="D1429" s="2" t="str">
        <f t="shared" si="81"/>
        <v>France</v>
      </c>
      <c r="E1429" s="3"/>
      <c r="F1429" s="3"/>
      <c r="G1429" s="3"/>
      <c r="H1429" s="3"/>
      <c r="I1429" s="2" t="str">
        <f t="shared" si="79"/>
        <v>DJI</v>
      </c>
    </row>
    <row r="1430" spans="1:9" ht="12.75" customHeight="1">
      <c r="A1430" s="2" t="s">
        <v>7167</v>
      </c>
      <c r="B1430" s="121" t="str">
        <f t="shared" si="80"/>
        <v>Global Ex-U.S.</v>
      </c>
      <c r="C1430" s="2" t="s">
        <v>7583</v>
      </c>
      <c r="D1430" s="2" t="str">
        <f t="shared" si="81"/>
        <v>United Kingdom</v>
      </c>
      <c r="E1430" s="3"/>
      <c r="F1430" s="3"/>
      <c r="G1430" s="3"/>
      <c r="H1430" s="3"/>
      <c r="I1430" s="2" t="str">
        <f t="shared" si="79"/>
        <v>DJI</v>
      </c>
    </row>
    <row r="1431" spans="1:9" ht="12.75" customHeight="1">
      <c r="A1431" s="2" t="s">
        <v>7167</v>
      </c>
      <c r="B1431" s="121" t="str">
        <f t="shared" si="80"/>
        <v>Global Ex-U.S.</v>
      </c>
      <c r="C1431" s="2" t="s">
        <v>7580</v>
      </c>
      <c r="D1431" s="2" t="str">
        <f t="shared" si="81"/>
        <v>Greece</v>
      </c>
      <c r="E1431" s="3"/>
      <c r="F1431" s="3"/>
      <c r="G1431" s="3"/>
      <c r="H1431" s="3"/>
      <c r="I1431" s="2" t="str">
        <f t="shared" si="79"/>
        <v>DJI</v>
      </c>
    </row>
    <row r="1432" spans="1:9" ht="12.75" customHeight="1">
      <c r="A1432" s="2" t="s">
        <v>7167</v>
      </c>
      <c r="B1432" s="121" t="str">
        <f t="shared" si="80"/>
        <v>Global Ex-U.S.</v>
      </c>
      <c r="C1432" s="2" t="s">
        <v>7571</v>
      </c>
      <c r="D1432" s="2" t="str">
        <f t="shared" si="81"/>
        <v>Hong Kong</v>
      </c>
      <c r="E1432" s="3"/>
      <c r="F1432" s="3"/>
      <c r="G1432" s="3"/>
      <c r="H1432" s="3"/>
      <c r="I1432" s="2" t="str">
        <f t="shared" si="79"/>
        <v>DJI</v>
      </c>
    </row>
    <row r="1433" spans="1:9" ht="12.75" customHeight="1">
      <c r="A1433" s="2" t="s">
        <v>7167</v>
      </c>
      <c r="B1433" s="121" t="str">
        <f t="shared" si="80"/>
        <v>Global Ex-U.S.</v>
      </c>
      <c r="C1433" s="2" t="s">
        <v>6137</v>
      </c>
      <c r="D1433" s="2" t="str">
        <f t="shared" si="81"/>
        <v>Croatia</v>
      </c>
      <c r="E1433" s="3"/>
      <c r="F1433" s="3"/>
      <c r="G1433" s="3"/>
      <c r="H1433" s="3"/>
      <c r="I1433" s="2" t="str">
        <f t="shared" si="79"/>
        <v>DJI</v>
      </c>
    </row>
    <row r="1434" spans="1:9" ht="12.75" customHeight="1">
      <c r="A1434" s="2" t="s">
        <v>7167</v>
      </c>
      <c r="B1434" s="121" t="str">
        <f t="shared" si="80"/>
        <v>Global Ex-U.S.</v>
      </c>
      <c r="C1434" s="2" t="s">
        <v>5567</v>
      </c>
      <c r="D1434" s="2" t="str">
        <f t="shared" si="81"/>
        <v>Hungary</v>
      </c>
      <c r="E1434" s="3"/>
      <c r="F1434" s="3"/>
      <c r="G1434" s="3"/>
      <c r="H1434" s="3"/>
      <c r="I1434" s="2" t="str">
        <f t="shared" si="79"/>
        <v>DJI</v>
      </c>
    </row>
    <row r="1435" spans="1:9" ht="12.75" customHeight="1">
      <c r="A1435" s="2" t="s">
        <v>7167</v>
      </c>
      <c r="B1435" s="121" t="str">
        <f t="shared" si="80"/>
        <v>Global Ex-U.S.</v>
      </c>
      <c r="C1435" s="2" t="s">
        <v>6098</v>
      </c>
      <c r="D1435" s="2" t="str">
        <f t="shared" si="81"/>
        <v>Indonesia</v>
      </c>
      <c r="E1435" s="3"/>
      <c r="F1435" s="3"/>
      <c r="G1435" s="3"/>
      <c r="H1435" s="3"/>
      <c r="I1435" s="2" t="str">
        <f t="shared" si="79"/>
        <v>DJI</v>
      </c>
    </row>
    <row r="1436" spans="1:9" ht="12.75" customHeight="1">
      <c r="A1436" s="2" t="s">
        <v>7167</v>
      </c>
      <c r="B1436" s="121" t="str">
        <f t="shared" si="80"/>
        <v>Global Ex-U.S.</v>
      </c>
      <c r="C1436" s="2" t="s">
        <v>6100</v>
      </c>
      <c r="D1436" s="2" t="str">
        <f t="shared" si="81"/>
        <v>Ireland</v>
      </c>
      <c r="E1436" s="3"/>
      <c r="F1436" s="3"/>
      <c r="G1436" s="3"/>
      <c r="H1436" s="3"/>
      <c r="I1436" s="2" t="str">
        <f t="shared" si="79"/>
        <v>DJI</v>
      </c>
    </row>
    <row r="1437" spans="1:9" ht="12.75" customHeight="1">
      <c r="A1437" s="2" t="s">
        <v>7167</v>
      </c>
      <c r="B1437" s="121" t="str">
        <f t="shared" si="80"/>
        <v>Global Ex-U.S.</v>
      </c>
      <c r="C1437" s="2" t="s">
        <v>7598</v>
      </c>
      <c r="D1437" s="2" t="str">
        <f t="shared" si="81"/>
        <v>Israel</v>
      </c>
      <c r="E1437" s="3"/>
      <c r="F1437" s="3"/>
      <c r="G1437" s="3"/>
      <c r="H1437" s="3"/>
      <c r="I1437" s="2" t="str">
        <f t="shared" si="79"/>
        <v>DJI</v>
      </c>
    </row>
    <row r="1438" spans="1:9" ht="12.75" customHeight="1">
      <c r="A1438" s="2" t="s">
        <v>7167</v>
      </c>
      <c r="B1438" s="121" t="str">
        <f t="shared" si="80"/>
        <v>Global Ex-U.S.</v>
      </c>
      <c r="C1438" s="2" t="s">
        <v>5720</v>
      </c>
      <c r="D1438" s="2" t="str">
        <f t="shared" si="81"/>
        <v>India</v>
      </c>
      <c r="E1438" s="3"/>
      <c r="F1438" s="3"/>
      <c r="G1438" s="3"/>
      <c r="H1438" s="3"/>
      <c r="I1438" s="2" t="str">
        <f t="shared" si="79"/>
        <v>DJI</v>
      </c>
    </row>
    <row r="1439" spans="1:9" ht="12.75" customHeight="1">
      <c r="A1439" s="2" t="s">
        <v>7167</v>
      </c>
      <c r="B1439" s="121" t="str">
        <f t="shared" si="80"/>
        <v>Global Ex-U.S.</v>
      </c>
      <c r="C1439" s="2" t="s">
        <v>5572</v>
      </c>
      <c r="D1439" s="2" t="str">
        <f t="shared" si="81"/>
        <v>Iceland</v>
      </c>
      <c r="E1439" s="3"/>
      <c r="F1439" s="3"/>
      <c r="G1439" s="3"/>
      <c r="H1439" s="3"/>
      <c r="I1439" s="2" t="str">
        <f t="shared" si="79"/>
        <v>DJI</v>
      </c>
    </row>
    <row r="1440" spans="1:9" ht="12.75" customHeight="1">
      <c r="A1440" s="2" t="s">
        <v>7167</v>
      </c>
      <c r="B1440" s="121" t="str">
        <f t="shared" si="80"/>
        <v>Global Ex-U.S.</v>
      </c>
      <c r="C1440" s="2" t="s">
        <v>5614</v>
      </c>
      <c r="D1440" s="2" t="str">
        <f t="shared" si="81"/>
        <v>Italy</v>
      </c>
      <c r="E1440" s="3"/>
      <c r="F1440" s="3"/>
      <c r="G1440" s="3"/>
      <c r="H1440" s="3"/>
      <c r="I1440" s="2" t="str">
        <f t="shared" si="79"/>
        <v>DJI</v>
      </c>
    </row>
    <row r="1441" spans="1:9" ht="12.75" customHeight="1">
      <c r="A1441" s="2" t="s">
        <v>7167</v>
      </c>
      <c r="B1441" s="121" t="str">
        <f t="shared" si="80"/>
        <v>Global Ex-U.S.</v>
      </c>
      <c r="C1441" s="2" t="s">
        <v>7607</v>
      </c>
      <c r="D1441" s="2" t="str">
        <f t="shared" si="81"/>
        <v>Jordan</v>
      </c>
      <c r="E1441" s="3"/>
      <c r="F1441" s="3"/>
      <c r="G1441" s="3"/>
      <c r="H1441" s="3"/>
      <c r="I1441" s="2" t="str">
        <f t="shared" si="79"/>
        <v>DJI</v>
      </c>
    </row>
    <row r="1442" spans="1:9" ht="12.75" customHeight="1">
      <c r="A1442" s="2" t="s">
        <v>7167</v>
      </c>
      <c r="B1442" s="121" t="str">
        <f t="shared" si="80"/>
        <v>Global Ex-U.S.</v>
      </c>
      <c r="C1442" s="2" t="s">
        <v>7572</v>
      </c>
      <c r="D1442" s="2" t="str">
        <f t="shared" si="81"/>
        <v>Japan</v>
      </c>
      <c r="E1442" s="3"/>
      <c r="F1442" s="3"/>
      <c r="G1442" s="3"/>
      <c r="H1442" s="3"/>
      <c r="I1442" s="2" t="str">
        <f t="shared" si="79"/>
        <v>DJI</v>
      </c>
    </row>
    <row r="1443" spans="1:9" ht="12.75" customHeight="1">
      <c r="A1443" s="2" t="s">
        <v>7167</v>
      </c>
      <c r="B1443" s="121" t="str">
        <f t="shared" si="80"/>
        <v>Global Ex-U.S.</v>
      </c>
      <c r="C1443" s="2" t="s">
        <v>5987</v>
      </c>
      <c r="D1443" s="2" t="str">
        <f t="shared" si="81"/>
        <v>Kenya</v>
      </c>
      <c r="E1443" s="3"/>
      <c r="F1443" s="3"/>
      <c r="G1443" s="3"/>
      <c r="H1443" s="3"/>
      <c r="I1443" s="2" t="str">
        <f t="shared" si="79"/>
        <v>DJI</v>
      </c>
    </row>
    <row r="1444" spans="1:9" ht="12.75" customHeight="1">
      <c r="A1444" s="2" t="s">
        <v>7167</v>
      </c>
      <c r="B1444" s="121" t="str">
        <f t="shared" si="80"/>
        <v>Global Ex-U.S.</v>
      </c>
      <c r="C1444" s="2" t="s">
        <v>6013</v>
      </c>
      <c r="D1444" s="2" t="str">
        <f t="shared" si="81"/>
        <v>Korea</v>
      </c>
      <c r="E1444" s="3"/>
      <c r="F1444" s="3"/>
      <c r="G1444" s="3"/>
      <c r="H1444" s="3"/>
      <c r="I1444" s="2" t="str">
        <f t="shared" si="79"/>
        <v>DJI</v>
      </c>
    </row>
    <row r="1445" spans="1:9" ht="12.75" customHeight="1">
      <c r="A1445" s="2" t="s">
        <v>7167</v>
      </c>
      <c r="B1445" s="121" t="str">
        <f t="shared" si="80"/>
        <v>Global Ex-U.S.</v>
      </c>
      <c r="C1445" s="2" t="s">
        <v>6023</v>
      </c>
      <c r="D1445" s="2" t="str">
        <f t="shared" si="81"/>
        <v>Kuwait</v>
      </c>
      <c r="E1445" s="3"/>
      <c r="F1445" s="3"/>
      <c r="G1445" s="3"/>
      <c r="H1445" s="3"/>
      <c r="I1445" s="2" t="str">
        <f t="shared" si="79"/>
        <v>DJI</v>
      </c>
    </row>
    <row r="1446" spans="1:9" ht="12.75" customHeight="1">
      <c r="A1446" s="2" t="s">
        <v>7167</v>
      </c>
      <c r="B1446" s="121" t="str">
        <f t="shared" si="80"/>
        <v>Global Ex-U.S.</v>
      </c>
      <c r="C1446" s="2" t="s">
        <v>7620</v>
      </c>
      <c r="D1446" s="2" t="str">
        <f t="shared" si="81"/>
        <v>Kazakhstan</v>
      </c>
      <c r="E1446" s="3"/>
      <c r="F1446" s="3"/>
      <c r="G1446" s="3"/>
      <c r="H1446" s="3"/>
      <c r="I1446" s="2" t="str">
        <f t="shared" si="79"/>
        <v>DJI</v>
      </c>
    </row>
    <row r="1447" spans="1:9" ht="12.75" customHeight="1">
      <c r="A1447" s="2" t="s">
        <v>7167</v>
      </c>
      <c r="B1447" s="121" t="str">
        <f t="shared" si="80"/>
        <v>Global Ex-U.S.</v>
      </c>
      <c r="C1447" s="2" t="s">
        <v>5664</v>
      </c>
      <c r="D1447" s="2" t="str">
        <f t="shared" si="81"/>
        <v>Lebanon</v>
      </c>
      <c r="E1447" s="3"/>
      <c r="F1447" s="3"/>
      <c r="G1447" s="3">
        <v>44365</v>
      </c>
      <c r="H1447" s="3">
        <v>44368</v>
      </c>
      <c r="I1447" s="2" t="str">
        <f t="shared" si="79"/>
        <v>DJI</v>
      </c>
    </row>
    <row r="1448" spans="1:9" ht="12.75" customHeight="1">
      <c r="A1448" s="2" t="s">
        <v>7167</v>
      </c>
      <c r="B1448" s="121" t="str">
        <f t="shared" si="80"/>
        <v>Global Ex-U.S.</v>
      </c>
      <c r="C1448" s="2" t="s">
        <v>7622</v>
      </c>
      <c r="D1448" s="2" t="str">
        <f t="shared" si="81"/>
        <v>Sri Lanka</v>
      </c>
      <c r="E1448" s="3"/>
      <c r="F1448" s="3"/>
      <c r="G1448" s="3"/>
      <c r="H1448" s="3"/>
      <c r="I1448" s="2" t="str">
        <f t="shared" si="79"/>
        <v>DJI</v>
      </c>
    </row>
    <row r="1449" spans="1:9" ht="12.75" customHeight="1">
      <c r="A1449" s="2" t="s">
        <v>7167</v>
      </c>
      <c r="B1449" s="121" t="str">
        <f t="shared" si="80"/>
        <v>Global Ex-U.S.</v>
      </c>
      <c r="C1449" s="2" t="s">
        <v>7612</v>
      </c>
      <c r="D1449" s="2" t="str">
        <f t="shared" si="81"/>
        <v>Lithuania</v>
      </c>
      <c r="E1449" s="3"/>
      <c r="F1449" s="3"/>
      <c r="G1449" s="3"/>
      <c r="H1449" s="3"/>
      <c r="I1449" s="2" t="str">
        <f t="shared" si="79"/>
        <v>DJI</v>
      </c>
    </row>
    <row r="1450" spans="1:9" ht="12.75" customHeight="1">
      <c r="A1450" s="2" t="s">
        <v>7167</v>
      </c>
      <c r="B1450" s="121" t="str">
        <f t="shared" si="80"/>
        <v>Global Ex-U.S.</v>
      </c>
      <c r="C1450" s="2" t="s">
        <v>7581</v>
      </c>
      <c r="D1450" s="2" t="str">
        <f t="shared" si="81"/>
        <v>Luxembourg</v>
      </c>
      <c r="E1450" s="3"/>
      <c r="F1450" s="3"/>
      <c r="G1450" s="3"/>
      <c r="H1450" s="3"/>
      <c r="I1450" s="2" t="str">
        <f t="shared" si="79"/>
        <v>DJI</v>
      </c>
    </row>
    <row r="1451" spans="1:9" ht="12.75" customHeight="1">
      <c r="A1451" s="2" t="s">
        <v>7167</v>
      </c>
      <c r="B1451" s="121" t="str">
        <f t="shared" si="80"/>
        <v>Global Ex-U.S.</v>
      </c>
      <c r="C1451" s="2" t="s">
        <v>5760</v>
      </c>
      <c r="D1451" s="2" t="str">
        <f t="shared" si="81"/>
        <v>Latvia</v>
      </c>
      <c r="E1451" s="3"/>
      <c r="F1451" s="3"/>
      <c r="G1451" s="3"/>
      <c r="H1451" s="3"/>
      <c r="I1451" s="2" t="str">
        <f t="shared" si="79"/>
        <v>DJI</v>
      </c>
    </row>
    <row r="1452" spans="1:9" ht="12.75" customHeight="1">
      <c r="A1452" s="2" t="s">
        <v>7167</v>
      </c>
      <c r="B1452" s="121" t="str">
        <f t="shared" si="80"/>
        <v>Global Ex-U.S.</v>
      </c>
      <c r="C1452" s="2" t="s">
        <v>5947</v>
      </c>
      <c r="D1452" s="2" t="str">
        <f t="shared" si="81"/>
        <v>Morocco</v>
      </c>
      <c r="E1452" s="3"/>
      <c r="F1452" s="3"/>
      <c r="G1452" s="3"/>
      <c r="H1452" s="3"/>
      <c r="I1452" s="2" t="str">
        <f t="shared" si="79"/>
        <v>DJI</v>
      </c>
    </row>
    <row r="1453" spans="1:9" ht="12.75" customHeight="1">
      <c r="A1453" s="2" t="s">
        <v>7167</v>
      </c>
      <c r="B1453" s="121" t="str">
        <f t="shared" si="80"/>
        <v>Global Ex-U.S.</v>
      </c>
      <c r="C1453" s="2" t="s">
        <v>7613</v>
      </c>
      <c r="D1453" s="2" t="str">
        <f t="shared" si="81"/>
        <v>Macedonia</v>
      </c>
      <c r="E1453" s="3"/>
      <c r="F1453" s="3"/>
      <c r="G1453" s="3"/>
      <c r="H1453" s="3"/>
      <c r="I1453" s="2" t="str">
        <f t="shared" ref="I1453:I1516" si="82">IF(ISBLANK(VLOOKUP(A1453,CountryRegion,4,FALSE)),"",VLOOKUP(A1453,CountryRegion,4,FALSE))</f>
        <v>DJI</v>
      </c>
    </row>
    <row r="1454" spans="1:9" ht="12.75" customHeight="1">
      <c r="A1454" s="2" t="s">
        <v>7167</v>
      </c>
      <c r="B1454" s="121" t="str">
        <f t="shared" si="80"/>
        <v>Global Ex-U.S.</v>
      </c>
      <c r="C1454" s="2" t="s">
        <v>7604</v>
      </c>
      <c r="D1454" s="2" t="str">
        <f t="shared" si="81"/>
        <v>Malta</v>
      </c>
      <c r="E1454" s="3"/>
      <c r="F1454" s="3"/>
      <c r="G1454" s="3"/>
      <c r="H1454" s="3"/>
      <c r="I1454" s="2" t="str">
        <f t="shared" si="82"/>
        <v>DJI</v>
      </c>
    </row>
    <row r="1455" spans="1:9" ht="12.75" customHeight="1">
      <c r="A1455" s="2" t="s">
        <v>7167</v>
      </c>
      <c r="B1455" s="121" t="str">
        <f t="shared" si="80"/>
        <v>Global Ex-U.S.</v>
      </c>
      <c r="C1455" s="2" t="s">
        <v>7618</v>
      </c>
      <c r="D1455" s="2" t="str">
        <f t="shared" si="81"/>
        <v>Mauritius</v>
      </c>
      <c r="E1455" s="3"/>
      <c r="F1455" s="3"/>
      <c r="G1455" s="3"/>
      <c r="H1455" s="3"/>
      <c r="I1455" s="2" t="str">
        <f t="shared" si="82"/>
        <v>DJI</v>
      </c>
    </row>
    <row r="1456" spans="1:9" ht="12.75" customHeight="1">
      <c r="A1456" s="2" t="s">
        <v>7167</v>
      </c>
      <c r="B1456" s="121" t="str">
        <f t="shared" si="80"/>
        <v>Global Ex-U.S.</v>
      </c>
      <c r="C1456" s="2" t="s">
        <v>7594</v>
      </c>
      <c r="D1456" s="2" t="str">
        <f t="shared" si="81"/>
        <v>Mexico</v>
      </c>
      <c r="E1456" s="3"/>
      <c r="F1456" s="3"/>
      <c r="G1456" s="3"/>
      <c r="H1456" s="3"/>
      <c r="I1456" s="2" t="str">
        <f t="shared" si="82"/>
        <v>DJI</v>
      </c>
    </row>
    <row r="1457" spans="1:9" ht="12.75" customHeight="1">
      <c r="A1457" s="2" t="s">
        <v>7167</v>
      </c>
      <c r="B1457" s="121" t="str">
        <f t="shared" si="80"/>
        <v>Global Ex-U.S.</v>
      </c>
      <c r="C1457" s="2" t="s">
        <v>7573</v>
      </c>
      <c r="D1457" s="2" t="str">
        <f t="shared" si="81"/>
        <v>Malaysia</v>
      </c>
      <c r="E1457" s="3"/>
      <c r="F1457" s="3"/>
      <c r="G1457" s="3"/>
      <c r="H1457" s="3"/>
      <c r="I1457" s="2" t="str">
        <f t="shared" si="82"/>
        <v>DJI</v>
      </c>
    </row>
    <row r="1458" spans="1:9" ht="12.75" customHeight="1">
      <c r="A1458" s="2" t="s">
        <v>7167</v>
      </c>
      <c r="B1458" s="121" t="str">
        <f t="shared" si="80"/>
        <v>Global Ex-U.S.</v>
      </c>
      <c r="C1458" s="2" t="s">
        <v>5918</v>
      </c>
      <c r="D1458" s="2" t="str">
        <f t="shared" si="81"/>
        <v>Nigeria</v>
      </c>
      <c r="E1458" s="3"/>
      <c r="F1458" s="3"/>
      <c r="G1458" s="3"/>
      <c r="H1458" s="3"/>
      <c r="I1458" s="2" t="str">
        <f t="shared" si="82"/>
        <v>DJI</v>
      </c>
    </row>
    <row r="1459" spans="1:9" ht="12.75" customHeight="1">
      <c r="A1459" s="2" t="s">
        <v>7167</v>
      </c>
      <c r="B1459" s="121" t="str">
        <f t="shared" si="80"/>
        <v>Global Ex-U.S.</v>
      </c>
      <c r="C1459" s="2" t="s">
        <v>5921</v>
      </c>
      <c r="D1459" s="2" t="str">
        <f t="shared" si="81"/>
        <v>Netherlands</v>
      </c>
      <c r="E1459" s="3"/>
      <c r="F1459" s="3"/>
      <c r="G1459" s="3"/>
      <c r="H1459" s="3"/>
      <c r="I1459" s="2" t="str">
        <f t="shared" si="82"/>
        <v>DJI</v>
      </c>
    </row>
    <row r="1460" spans="1:9" ht="12.75" customHeight="1">
      <c r="A1460" s="2" t="s">
        <v>7167</v>
      </c>
      <c r="B1460" s="121" t="str">
        <f t="shared" si="80"/>
        <v>Global Ex-U.S.</v>
      </c>
      <c r="C1460" s="2" t="s">
        <v>5865</v>
      </c>
      <c r="D1460" s="2" t="str">
        <f t="shared" si="81"/>
        <v>Norway</v>
      </c>
      <c r="E1460" s="3"/>
      <c r="F1460" s="3"/>
      <c r="G1460" s="3"/>
      <c r="H1460" s="3"/>
      <c r="I1460" s="2" t="str">
        <f t="shared" si="82"/>
        <v>DJI</v>
      </c>
    </row>
    <row r="1461" spans="1:9" ht="12.75" customHeight="1">
      <c r="A1461" s="2" t="s">
        <v>7167</v>
      </c>
      <c r="B1461" s="121" t="str">
        <f t="shared" si="80"/>
        <v>Global Ex-U.S.</v>
      </c>
      <c r="C1461" s="2" t="s">
        <v>5883</v>
      </c>
      <c r="D1461" s="2" t="str">
        <f t="shared" si="81"/>
        <v>New Zealand</v>
      </c>
      <c r="E1461" s="3"/>
      <c r="F1461" s="3"/>
      <c r="G1461" s="3"/>
      <c r="H1461" s="3"/>
      <c r="I1461" s="2" t="str">
        <f t="shared" si="82"/>
        <v>DJI</v>
      </c>
    </row>
    <row r="1462" spans="1:9" ht="12.75" customHeight="1">
      <c r="A1462" s="2" t="s">
        <v>7167</v>
      </c>
      <c r="B1462" s="121" t="str">
        <f t="shared" si="80"/>
        <v>Global Ex-U.S.</v>
      </c>
      <c r="C1462" s="2" t="s">
        <v>6159</v>
      </c>
      <c r="D1462" s="2" t="str">
        <f t="shared" si="81"/>
        <v>Oman</v>
      </c>
      <c r="E1462" s="3"/>
      <c r="F1462" s="3"/>
      <c r="G1462" s="3"/>
      <c r="H1462" s="3"/>
      <c r="I1462" s="2" t="str">
        <f t="shared" si="82"/>
        <v>DJI</v>
      </c>
    </row>
    <row r="1463" spans="1:9" ht="12.75" customHeight="1">
      <c r="A1463" s="2" t="s">
        <v>7167</v>
      </c>
      <c r="B1463" s="121" t="str">
        <f t="shared" si="80"/>
        <v>Global Ex-U.S.</v>
      </c>
      <c r="C1463" s="2" t="s">
        <v>7595</v>
      </c>
      <c r="D1463" s="2" t="str">
        <f t="shared" si="81"/>
        <v>Peru</v>
      </c>
      <c r="E1463" s="3"/>
      <c r="F1463" s="3"/>
      <c r="G1463" s="3"/>
      <c r="H1463" s="3"/>
      <c r="I1463" s="2" t="str">
        <f t="shared" si="82"/>
        <v>DJI</v>
      </c>
    </row>
    <row r="1464" spans="1:9" ht="12.75" customHeight="1">
      <c r="A1464" s="2" t="s">
        <v>7167</v>
      </c>
      <c r="B1464" s="121" t="str">
        <f t="shared" si="80"/>
        <v>Global Ex-U.S.</v>
      </c>
      <c r="C1464" s="2" t="s">
        <v>5970</v>
      </c>
      <c r="D1464" s="2" t="str">
        <f t="shared" si="81"/>
        <v>Philippines</v>
      </c>
      <c r="E1464" s="3"/>
      <c r="F1464" s="3"/>
      <c r="G1464" s="3"/>
      <c r="H1464" s="3"/>
      <c r="I1464" s="2" t="str">
        <f t="shared" si="82"/>
        <v>DJI</v>
      </c>
    </row>
    <row r="1465" spans="1:9" ht="12.75" customHeight="1">
      <c r="A1465" s="2" t="s">
        <v>7167</v>
      </c>
      <c r="B1465" s="121" t="str">
        <f t="shared" si="80"/>
        <v>Global Ex-U.S.</v>
      </c>
      <c r="C1465" s="2" t="s">
        <v>7601</v>
      </c>
      <c r="D1465" s="2" t="str">
        <f t="shared" si="81"/>
        <v>Pakistan</v>
      </c>
      <c r="E1465" s="3"/>
      <c r="F1465" s="3"/>
      <c r="G1465" s="3"/>
      <c r="H1465" s="3"/>
      <c r="I1465" s="2" t="str">
        <f t="shared" si="82"/>
        <v>DJI</v>
      </c>
    </row>
    <row r="1466" spans="1:9" ht="12.75" customHeight="1">
      <c r="A1466" s="2" t="s">
        <v>7167</v>
      </c>
      <c r="B1466" s="121" t="str">
        <f t="shared" si="80"/>
        <v>Global Ex-U.S.</v>
      </c>
      <c r="C1466" s="2" t="s">
        <v>7585</v>
      </c>
      <c r="D1466" s="2" t="str">
        <f t="shared" si="81"/>
        <v>Poland</v>
      </c>
      <c r="E1466" s="3"/>
      <c r="F1466" s="3"/>
      <c r="G1466" s="3"/>
      <c r="H1466" s="3"/>
      <c r="I1466" s="2" t="str">
        <f t="shared" si="82"/>
        <v>DJI</v>
      </c>
    </row>
    <row r="1467" spans="1:9" ht="12.75" customHeight="1">
      <c r="A1467" s="2" t="s">
        <v>7167</v>
      </c>
      <c r="B1467" s="121" t="str">
        <f t="shared" si="80"/>
        <v>Global Ex-U.S.</v>
      </c>
      <c r="C1467" s="2" t="s">
        <v>7608</v>
      </c>
      <c r="D1467" s="2" t="str">
        <f t="shared" si="81"/>
        <v>Palestine</v>
      </c>
      <c r="E1467" s="3"/>
      <c r="F1467" s="3"/>
      <c r="G1467" s="3"/>
      <c r="H1467" s="3"/>
      <c r="I1467" s="2" t="str">
        <f t="shared" si="82"/>
        <v>DJI</v>
      </c>
    </row>
    <row r="1468" spans="1:9" ht="12.75" customHeight="1">
      <c r="A1468" s="2" t="s">
        <v>7167</v>
      </c>
      <c r="B1468" s="121" t="str">
        <f t="shared" si="80"/>
        <v>Global Ex-U.S.</v>
      </c>
      <c r="C1468" s="2" t="s">
        <v>7582</v>
      </c>
      <c r="D1468" s="2" t="str">
        <f t="shared" si="81"/>
        <v>Portugal</v>
      </c>
      <c r="E1468" s="3"/>
      <c r="F1468" s="3"/>
      <c r="G1468" s="3"/>
      <c r="H1468" s="3"/>
      <c r="I1468" s="2" t="str">
        <f t="shared" si="82"/>
        <v>DJI</v>
      </c>
    </row>
    <row r="1469" spans="1:9" ht="12.75" customHeight="1">
      <c r="A1469" s="2" t="s">
        <v>7167</v>
      </c>
      <c r="B1469" s="121" t="str">
        <f t="shared" si="80"/>
        <v>Global Ex-U.S.</v>
      </c>
      <c r="C1469" s="2" t="s">
        <v>7602</v>
      </c>
      <c r="D1469" s="2" t="str">
        <f t="shared" si="81"/>
        <v>Qatar</v>
      </c>
      <c r="E1469" s="3"/>
      <c r="F1469" s="3"/>
      <c r="G1469" s="3"/>
      <c r="H1469" s="3"/>
      <c r="I1469" s="2" t="str">
        <f t="shared" si="82"/>
        <v>DJI</v>
      </c>
    </row>
    <row r="1470" spans="1:9" ht="12.75" customHeight="1">
      <c r="A1470" s="2" t="s">
        <v>7167</v>
      </c>
      <c r="B1470" s="121" t="str">
        <f t="shared" si="80"/>
        <v>Global Ex-U.S.</v>
      </c>
      <c r="C1470" s="2" t="s">
        <v>7614</v>
      </c>
      <c r="D1470" s="2" t="str">
        <f t="shared" si="81"/>
        <v>Romania</v>
      </c>
      <c r="E1470" s="3"/>
      <c r="F1470" s="3"/>
      <c r="G1470" s="3"/>
      <c r="H1470" s="3"/>
      <c r="I1470" s="2" t="str">
        <f t="shared" si="82"/>
        <v>DJI</v>
      </c>
    </row>
    <row r="1471" spans="1:9" ht="12.75" customHeight="1">
      <c r="A1471" s="2" t="s">
        <v>7167</v>
      </c>
      <c r="B1471" s="121" t="str">
        <f t="shared" si="80"/>
        <v>Global Ex-U.S.</v>
      </c>
      <c r="C1471" s="2" t="s">
        <v>7615</v>
      </c>
      <c r="D1471" s="2" t="str">
        <f t="shared" si="81"/>
        <v>Serbia</v>
      </c>
      <c r="E1471" s="3"/>
      <c r="F1471" s="3"/>
      <c r="G1471" s="3"/>
      <c r="H1471" s="3"/>
      <c r="I1471" s="2" t="str">
        <f t="shared" si="82"/>
        <v>DJI</v>
      </c>
    </row>
    <row r="1472" spans="1:9" ht="12.75" customHeight="1">
      <c r="A1472" s="2" t="s">
        <v>7167</v>
      </c>
      <c r="B1472" s="121" t="str">
        <f t="shared" si="80"/>
        <v>Global Ex-U.S.</v>
      </c>
      <c r="C1472" s="2" t="s">
        <v>7586</v>
      </c>
      <c r="D1472" s="2" t="str">
        <f t="shared" si="81"/>
        <v>Russia</v>
      </c>
      <c r="E1472" s="3"/>
      <c r="F1472" s="3"/>
      <c r="G1472" s="3">
        <v>44628</v>
      </c>
      <c r="H1472" s="3">
        <v>44629</v>
      </c>
      <c r="I1472" s="2" t="str">
        <f t="shared" si="82"/>
        <v>DJI</v>
      </c>
    </row>
    <row r="1473" spans="1:9" ht="12.75" customHeight="1">
      <c r="A1473" s="2" t="s">
        <v>7167</v>
      </c>
      <c r="B1473" s="121" t="str">
        <f t="shared" si="80"/>
        <v>Global Ex-U.S.</v>
      </c>
      <c r="C1473" s="2" t="s">
        <v>5776</v>
      </c>
      <c r="D1473" s="2" t="str">
        <f t="shared" si="81"/>
        <v>Saudi Arabia</v>
      </c>
      <c r="E1473" s="3"/>
      <c r="F1473" s="3"/>
      <c r="G1473" s="3"/>
      <c r="H1473" s="3"/>
      <c r="I1473" s="2" t="str">
        <f t="shared" si="82"/>
        <v>DJI</v>
      </c>
    </row>
    <row r="1474" spans="1:9" ht="12.75" customHeight="1">
      <c r="A1474" s="2" t="s">
        <v>7167</v>
      </c>
      <c r="B1474" s="121" t="str">
        <f t="shared" si="80"/>
        <v>Global Ex-U.S.</v>
      </c>
      <c r="C1474" s="2" t="s">
        <v>6227</v>
      </c>
      <c r="D1474" s="2" t="str">
        <f t="shared" si="81"/>
        <v>Sweden</v>
      </c>
      <c r="E1474" s="3"/>
      <c r="F1474" s="3"/>
      <c r="G1474" s="3"/>
      <c r="H1474" s="3"/>
      <c r="I1474" s="2" t="str">
        <f t="shared" si="82"/>
        <v>DJI</v>
      </c>
    </row>
    <row r="1475" spans="1:9" ht="12.75" customHeight="1">
      <c r="A1475" s="2" t="s">
        <v>7167</v>
      </c>
      <c r="B1475" s="121" t="str">
        <f t="shared" si="80"/>
        <v>Global Ex-U.S.</v>
      </c>
      <c r="C1475" s="2" t="s">
        <v>7574</v>
      </c>
      <c r="D1475" s="2" t="str">
        <f t="shared" si="81"/>
        <v>Singapore</v>
      </c>
      <c r="E1475" s="3"/>
      <c r="F1475" s="3"/>
      <c r="G1475" s="3"/>
      <c r="H1475" s="3"/>
      <c r="I1475" s="2" t="str">
        <f t="shared" si="82"/>
        <v>DJI</v>
      </c>
    </row>
    <row r="1476" spans="1:9" ht="12.75" customHeight="1">
      <c r="A1476" s="2" t="s">
        <v>7167</v>
      </c>
      <c r="B1476" s="121" t="str">
        <f t="shared" si="80"/>
        <v>Global Ex-U.S.</v>
      </c>
      <c r="C1476" s="2" t="s">
        <v>7605</v>
      </c>
      <c r="D1476" s="2" t="str">
        <f t="shared" si="81"/>
        <v>Slovenia</v>
      </c>
      <c r="E1476" s="3"/>
      <c r="F1476" s="3"/>
      <c r="G1476" s="3"/>
      <c r="H1476" s="3"/>
      <c r="I1476" s="2" t="str">
        <f t="shared" si="82"/>
        <v>DJI</v>
      </c>
    </row>
    <row r="1477" spans="1:9" ht="12.75" customHeight="1">
      <c r="A1477" s="2" t="s">
        <v>7167</v>
      </c>
      <c r="B1477" s="121" t="str">
        <f t="shared" ref="B1477:B1540" si="83">VLOOKUP(A1477,CountryRegion,2,FALSE)</f>
        <v>Global Ex-U.S.</v>
      </c>
      <c r="C1477" s="2" t="s">
        <v>7616</v>
      </c>
      <c r="D1477" s="2" t="str">
        <f t="shared" ref="D1477:D1540" si="84">VLOOKUP(C1477&amp;"-",CountryRegion,2,FALSE)</f>
        <v>Slovakia</v>
      </c>
      <c r="E1477" s="3"/>
      <c r="F1477" s="3"/>
      <c r="G1477" s="3"/>
      <c r="H1477" s="3"/>
      <c r="I1477" s="2" t="str">
        <f t="shared" si="82"/>
        <v>DJI</v>
      </c>
    </row>
    <row r="1478" spans="1:9" ht="12.75" customHeight="1">
      <c r="A1478" s="2" t="s">
        <v>7167</v>
      </c>
      <c r="B1478" s="121" t="str">
        <f t="shared" si="83"/>
        <v>Global Ex-U.S.</v>
      </c>
      <c r="C1478" s="2" t="s">
        <v>6029</v>
      </c>
      <c r="D1478" s="2" t="str">
        <f t="shared" si="84"/>
        <v>Thailand</v>
      </c>
      <c r="E1478" s="3"/>
      <c r="F1478" s="3"/>
      <c r="G1478" s="3"/>
      <c r="H1478" s="3"/>
      <c r="I1478" s="2" t="str">
        <f t="shared" si="82"/>
        <v>DJI</v>
      </c>
    </row>
    <row r="1479" spans="1:9" ht="12.75" customHeight="1">
      <c r="A1479" s="2" t="s">
        <v>7167</v>
      </c>
      <c r="B1479" s="121" t="str">
        <f t="shared" si="83"/>
        <v>Global Ex-U.S.</v>
      </c>
      <c r="C1479" s="2" t="s">
        <v>7619</v>
      </c>
      <c r="D1479" s="2" t="str">
        <f t="shared" si="84"/>
        <v>Tunisia</v>
      </c>
      <c r="E1479" s="3"/>
      <c r="F1479" s="3"/>
      <c r="G1479" s="3"/>
      <c r="H1479" s="3"/>
      <c r="I1479" s="2" t="str">
        <f t="shared" si="82"/>
        <v>DJI</v>
      </c>
    </row>
    <row r="1480" spans="1:9" ht="12.75" customHeight="1">
      <c r="A1480" s="2" t="s">
        <v>7167</v>
      </c>
      <c r="B1480" s="121" t="str">
        <f t="shared" si="83"/>
        <v>Global Ex-U.S.</v>
      </c>
      <c r="C1480" s="2" t="s">
        <v>7587</v>
      </c>
      <c r="D1480" s="2" t="str">
        <f t="shared" si="84"/>
        <v>Turkey</v>
      </c>
      <c r="E1480" s="3"/>
      <c r="F1480" s="3"/>
      <c r="G1480" s="3"/>
      <c r="H1480" s="3"/>
      <c r="I1480" s="2" t="str">
        <f t="shared" si="82"/>
        <v>DJI</v>
      </c>
    </row>
    <row r="1481" spans="1:9" ht="12.75" customHeight="1">
      <c r="A1481" s="2" t="s">
        <v>7167</v>
      </c>
      <c r="B1481" s="121" t="str">
        <f t="shared" si="83"/>
        <v>Global Ex-U.S.</v>
      </c>
      <c r="C1481" s="2" t="s">
        <v>5700</v>
      </c>
      <c r="D1481" s="2" t="str">
        <f t="shared" si="84"/>
        <v>Taiwan</v>
      </c>
      <c r="E1481" s="3"/>
      <c r="F1481" s="3"/>
      <c r="G1481" s="3"/>
      <c r="H1481" s="3"/>
      <c r="I1481" s="2" t="str">
        <f t="shared" si="82"/>
        <v>DJI</v>
      </c>
    </row>
    <row r="1482" spans="1:9" ht="12.75" customHeight="1">
      <c r="A1482" s="2" t="s">
        <v>7167</v>
      </c>
      <c r="B1482" s="121" t="str">
        <f t="shared" si="83"/>
        <v>Global Ex-U.S.</v>
      </c>
      <c r="C1482" s="2" t="s">
        <v>7617</v>
      </c>
      <c r="D1482" s="2" t="str">
        <f t="shared" si="84"/>
        <v>Ukraine</v>
      </c>
      <c r="E1482" s="3"/>
      <c r="F1482" s="3"/>
      <c r="G1482" s="3">
        <v>42449</v>
      </c>
      <c r="H1482" s="3">
        <v>42450</v>
      </c>
      <c r="I1482" s="2" t="str">
        <f t="shared" si="82"/>
        <v>DJI</v>
      </c>
    </row>
    <row r="1483" spans="1:9" ht="12.75" customHeight="1">
      <c r="A1483" s="2" t="s">
        <v>7167</v>
      </c>
      <c r="B1483" s="121" t="str">
        <f t="shared" si="83"/>
        <v>Global Ex-U.S.</v>
      </c>
      <c r="C1483" s="2" t="s">
        <v>7596</v>
      </c>
      <c r="D1483" s="2" t="str">
        <f t="shared" si="84"/>
        <v>Venezuela</v>
      </c>
      <c r="E1483" s="3"/>
      <c r="F1483" s="3"/>
      <c r="G1483" s="3"/>
      <c r="H1483" s="3"/>
      <c r="I1483" s="2" t="str">
        <f t="shared" si="82"/>
        <v>DJI</v>
      </c>
    </row>
    <row r="1484" spans="1:9" ht="12.75" customHeight="1">
      <c r="A1484" s="2" t="s">
        <v>7167</v>
      </c>
      <c r="B1484" s="121" t="str">
        <f t="shared" si="83"/>
        <v>Global Ex-U.S.</v>
      </c>
      <c r="C1484" s="2" t="s">
        <v>7597</v>
      </c>
      <c r="D1484" s="2" t="str">
        <f t="shared" si="84"/>
        <v>Vietnam</v>
      </c>
      <c r="E1484" s="3"/>
      <c r="F1484" s="3"/>
      <c r="G1484" s="3"/>
      <c r="H1484" s="3"/>
      <c r="I1484" s="2" t="str">
        <f t="shared" si="82"/>
        <v>DJI</v>
      </c>
    </row>
    <row r="1485" spans="1:9" ht="12.75" customHeight="1">
      <c r="A1485" s="2" t="s">
        <v>7167</v>
      </c>
      <c r="B1485" s="121" t="str">
        <f t="shared" si="83"/>
        <v>Global Ex-U.S.</v>
      </c>
      <c r="C1485" s="2" t="s">
        <v>7603</v>
      </c>
      <c r="D1485" s="2" t="str">
        <f t="shared" si="84"/>
        <v>South Africa</v>
      </c>
      <c r="E1485" s="3"/>
      <c r="F1485" s="3"/>
      <c r="G1485" s="3"/>
      <c r="H1485" s="3"/>
      <c r="I1485" s="2" t="str">
        <f t="shared" si="82"/>
        <v>DJI</v>
      </c>
    </row>
    <row r="1486" spans="1:9" ht="12.75" customHeight="1">
      <c r="A1486" s="2" t="s">
        <v>7002</v>
      </c>
      <c r="B1486" s="121" t="str">
        <f t="shared" si="83"/>
        <v>Developed</v>
      </c>
      <c r="C1486" s="2" t="s">
        <v>7575</v>
      </c>
      <c r="D1486" s="2" t="str">
        <f t="shared" si="84"/>
        <v>Austria</v>
      </c>
      <c r="E1486" s="3"/>
      <c r="F1486" s="3"/>
      <c r="G1486" s="3"/>
      <c r="H1486" s="3"/>
      <c r="I1486" s="2" t="str">
        <f t="shared" si="82"/>
        <v>DJI</v>
      </c>
    </row>
    <row r="1487" spans="1:9" ht="12.75" customHeight="1">
      <c r="A1487" s="2" t="s">
        <v>7002</v>
      </c>
      <c r="B1487" s="121" t="str">
        <f t="shared" si="83"/>
        <v>Developed</v>
      </c>
      <c r="C1487" s="2" t="s">
        <v>7589</v>
      </c>
      <c r="D1487" s="2" t="str">
        <f t="shared" si="84"/>
        <v>Australia</v>
      </c>
      <c r="E1487" s="3"/>
      <c r="F1487" s="3"/>
      <c r="G1487" s="3"/>
      <c r="H1487" s="3"/>
      <c r="I1487" s="2" t="str">
        <f t="shared" si="82"/>
        <v>DJI</v>
      </c>
    </row>
    <row r="1488" spans="1:9" ht="12.75" customHeight="1">
      <c r="A1488" s="2" t="s">
        <v>7002</v>
      </c>
      <c r="B1488" s="121" t="str">
        <f t="shared" si="83"/>
        <v>Developed</v>
      </c>
      <c r="C1488" s="2" t="s">
        <v>7576</v>
      </c>
      <c r="D1488" s="2" t="str">
        <f t="shared" si="84"/>
        <v>Belgium</v>
      </c>
      <c r="E1488" s="3"/>
      <c r="F1488" s="3"/>
      <c r="G1488" s="3"/>
      <c r="H1488" s="3"/>
      <c r="I1488" s="2" t="str">
        <f t="shared" si="82"/>
        <v>DJI</v>
      </c>
    </row>
    <row r="1489" spans="1:9" ht="12.75" customHeight="1">
      <c r="A1489" s="2" t="s">
        <v>7002</v>
      </c>
      <c r="B1489" s="121" t="str">
        <f t="shared" si="83"/>
        <v>Developed</v>
      </c>
      <c r="C1489" s="2" t="s">
        <v>5722</v>
      </c>
      <c r="D1489" s="2" t="str">
        <f t="shared" si="84"/>
        <v>Canada</v>
      </c>
      <c r="E1489" s="3"/>
      <c r="F1489" s="3"/>
      <c r="G1489" s="3"/>
      <c r="H1489" s="3"/>
      <c r="I1489" s="2" t="str">
        <f t="shared" si="82"/>
        <v>DJI</v>
      </c>
    </row>
    <row r="1490" spans="1:9" ht="12.75" customHeight="1">
      <c r="A1490" s="2" t="s">
        <v>7002</v>
      </c>
      <c r="B1490" s="121" t="str">
        <f t="shared" si="83"/>
        <v>Developed</v>
      </c>
      <c r="C1490" s="2" t="s">
        <v>6147</v>
      </c>
      <c r="D1490" s="2" t="str">
        <f t="shared" si="84"/>
        <v>Switzerland</v>
      </c>
      <c r="E1490" s="3"/>
      <c r="F1490" s="3"/>
      <c r="G1490" s="3"/>
      <c r="H1490" s="3"/>
      <c r="I1490" s="2" t="str">
        <f t="shared" si="82"/>
        <v>DJI</v>
      </c>
    </row>
    <row r="1491" spans="1:9" ht="12.75" customHeight="1">
      <c r="A1491" s="2" t="s">
        <v>7002</v>
      </c>
      <c r="B1491" s="121" t="str">
        <f t="shared" si="83"/>
        <v>Developed</v>
      </c>
      <c r="C1491" s="2" t="s">
        <v>7579</v>
      </c>
      <c r="D1491" s="2" t="str">
        <f t="shared" si="84"/>
        <v>Germany</v>
      </c>
      <c r="E1491" s="3"/>
      <c r="F1491" s="3"/>
      <c r="G1491" s="3"/>
      <c r="H1491" s="3"/>
      <c r="I1491" s="2" t="str">
        <f t="shared" si="82"/>
        <v>DJI</v>
      </c>
    </row>
    <row r="1492" spans="1:9" ht="12.75" customHeight="1">
      <c r="A1492" s="2" t="s">
        <v>7002</v>
      </c>
      <c r="B1492" s="121" t="str">
        <f t="shared" si="83"/>
        <v>Developed</v>
      </c>
      <c r="C1492" s="2" t="s">
        <v>7577</v>
      </c>
      <c r="D1492" s="2" t="str">
        <f t="shared" si="84"/>
        <v>Denmark</v>
      </c>
      <c r="E1492" s="3"/>
      <c r="F1492" s="3"/>
      <c r="G1492" s="3"/>
      <c r="H1492" s="3"/>
      <c r="I1492" s="2" t="str">
        <f t="shared" si="82"/>
        <v>DJI</v>
      </c>
    </row>
    <row r="1493" spans="1:9" ht="12.75" customHeight="1">
      <c r="A1493" s="2" t="s">
        <v>7002</v>
      </c>
      <c r="B1493" s="121" t="str">
        <f t="shared" si="83"/>
        <v>Developed</v>
      </c>
      <c r="C1493" s="2" t="s">
        <v>6415</v>
      </c>
      <c r="D1493" s="2" t="str">
        <f t="shared" si="84"/>
        <v>Spain</v>
      </c>
      <c r="E1493" s="3"/>
      <c r="F1493" s="3"/>
      <c r="G1493" s="3"/>
      <c r="H1493" s="3"/>
      <c r="I1493" s="2" t="str">
        <f t="shared" si="82"/>
        <v>DJI</v>
      </c>
    </row>
    <row r="1494" spans="1:9" ht="12.75" customHeight="1">
      <c r="A1494" s="2" t="s">
        <v>7002</v>
      </c>
      <c r="B1494" s="121" t="str">
        <f t="shared" si="83"/>
        <v>Developed</v>
      </c>
      <c r="C1494" s="2" t="s">
        <v>5810</v>
      </c>
      <c r="D1494" s="2" t="str">
        <f t="shared" si="84"/>
        <v>Finland</v>
      </c>
      <c r="E1494" s="3"/>
      <c r="F1494" s="3"/>
      <c r="G1494" s="3"/>
      <c r="H1494" s="3"/>
      <c r="I1494" s="2" t="str">
        <f t="shared" si="82"/>
        <v>DJI</v>
      </c>
    </row>
    <row r="1495" spans="1:9" ht="12.75" customHeight="1">
      <c r="A1495" s="2" t="s">
        <v>7002</v>
      </c>
      <c r="B1495" s="121" t="str">
        <f t="shared" si="83"/>
        <v>Developed</v>
      </c>
      <c r="C1495" s="2" t="s">
        <v>7578</v>
      </c>
      <c r="D1495" s="2" t="str">
        <f t="shared" si="84"/>
        <v>France</v>
      </c>
      <c r="E1495" s="3"/>
      <c r="F1495" s="3"/>
      <c r="G1495" s="3"/>
      <c r="H1495" s="3"/>
      <c r="I1495" s="2" t="str">
        <f t="shared" si="82"/>
        <v>DJI</v>
      </c>
    </row>
    <row r="1496" spans="1:9" ht="12.75" customHeight="1">
      <c r="A1496" s="2" t="s">
        <v>7002</v>
      </c>
      <c r="B1496" s="121" t="str">
        <f t="shared" si="83"/>
        <v>Developed</v>
      </c>
      <c r="C1496" s="2" t="s">
        <v>7583</v>
      </c>
      <c r="D1496" s="2" t="str">
        <f t="shared" si="84"/>
        <v>United Kingdom</v>
      </c>
      <c r="E1496" s="3"/>
      <c r="F1496" s="3"/>
      <c r="G1496" s="3"/>
      <c r="H1496" s="3"/>
      <c r="I1496" s="2" t="str">
        <f t="shared" si="82"/>
        <v>DJI</v>
      </c>
    </row>
    <row r="1497" spans="1:9" ht="12.75" customHeight="1">
      <c r="A1497" s="2" t="s">
        <v>7002</v>
      </c>
      <c r="B1497" s="121" t="str">
        <f t="shared" si="83"/>
        <v>Developed</v>
      </c>
      <c r="C1497" s="2" t="s">
        <v>7580</v>
      </c>
      <c r="D1497" s="2" t="str">
        <f t="shared" si="84"/>
        <v>Greece</v>
      </c>
      <c r="E1497" s="3"/>
      <c r="F1497" s="3"/>
      <c r="G1497" s="3">
        <v>41901</v>
      </c>
      <c r="H1497" s="3">
        <v>41904</v>
      </c>
      <c r="I1497" s="2" t="str">
        <f t="shared" si="82"/>
        <v>DJI</v>
      </c>
    </row>
    <row r="1498" spans="1:9" ht="12.75" customHeight="1">
      <c r="A1498" s="2" t="s">
        <v>7002</v>
      </c>
      <c r="B1498" s="121" t="str">
        <f t="shared" si="83"/>
        <v>Developed</v>
      </c>
      <c r="C1498" s="2" t="s">
        <v>7571</v>
      </c>
      <c r="D1498" s="2" t="str">
        <f t="shared" si="84"/>
        <v>Hong Kong</v>
      </c>
      <c r="E1498" s="3"/>
      <c r="F1498" s="3"/>
      <c r="G1498" s="3"/>
      <c r="H1498" s="3"/>
      <c r="I1498" s="2" t="str">
        <f t="shared" si="82"/>
        <v>DJI</v>
      </c>
    </row>
    <row r="1499" spans="1:9" ht="12.75" customHeight="1">
      <c r="A1499" s="2" t="s">
        <v>7002</v>
      </c>
      <c r="B1499" s="121" t="str">
        <f t="shared" si="83"/>
        <v>Developed</v>
      </c>
      <c r="C1499" s="2" t="s">
        <v>6100</v>
      </c>
      <c r="D1499" s="2" t="str">
        <f t="shared" si="84"/>
        <v>Ireland</v>
      </c>
      <c r="E1499" s="3"/>
      <c r="F1499" s="3"/>
      <c r="G1499" s="3"/>
      <c r="H1499" s="3"/>
      <c r="I1499" s="2" t="str">
        <f t="shared" si="82"/>
        <v>DJI</v>
      </c>
    </row>
    <row r="1500" spans="1:9" ht="12.75" customHeight="1">
      <c r="A1500" s="2" t="s">
        <v>7002</v>
      </c>
      <c r="B1500" s="121" t="str">
        <f t="shared" si="83"/>
        <v>Developed</v>
      </c>
      <c r="C1500" s="2" t="s">
        <v>7598</v>
      </c>
      <c r="D1500" s="2" t="str">
        <f t="shared" si="84"/>
        <v>Israel</v>
      </c>
      <c r="E1500" s="3"/>
      <c r="F1500" s="3"/>
      <c r="G1500" s="3"/>
      <c r="H1500" s="3"/>
      <c r="I1500" s="2" t="str">
        <f t="shared" si="82"/>
        <v>DJI</v>
      </c>
    </row>
    <row r="1501" spans="1:9" ht="12.75" customHeight="1">
      <c r="A1501" s="2" t="s">
        <v>7002</v>
      </c>
      <c r="B1501" s="121" t="str">
        <f t="shared" si="83"/>
        <v>Developed</v>
      </c>
      <c r="C1501" s="2" t="s">
        <v>5572</v>
      </c>
      <c r="D1501" s="2" t="str">
        <f t="shared" si="84"/>
        <v>Iceland</v>
      </c>
      <c r="E1501" s="3"/>
      <c r="F1501" s="3"/>
      <c r="G1501" s="3"/>
      <c r="H1501" s="3"/>
      <c r="I1501" s="2" t="str">
        <f t="shared" si="82"/>
        <v>DJI</v>
      </c>
    </row>
    <row r="1502" spans="1:9" ht="12.75" customHeight="1">
      <c r="A1502" s="2" t="s">
        <v>7002</v>
      </c>
      <c r="B1502" s="121" t="str">
        <f t="shared" si="83"/>
        <v>Developed</v>
      </c>
      <c r="C1502" s="2" t="s">
        <v>5614</v>
      </c>
      <c r="D1502" s="2" t="str">
        <f t="shared" si="84"/>
        <v>Italy</v>
      </c>
      <c r="E1502" s="3"/>
      <c r="F1502" s="3"/>
      <c r="G1502" s="3"/>
      <c r="H1502" s="3"/>
      <c r="I1502" s="2" t="str">
        <f t="shared" si="82"/>
        <v>DJI</v>
      </c>
    </row>
    <row r="1503" spans="1:9" ht="12.75" customHeight="1">
      <c r="A1503" s="2" t="s">
        <v>7002</v>
      </c>
      <c r="B1503" s="121" t="str">
        <f t="shared" si="83"/>
        <v>Developed</v>
      </c>
      <c r="C1503" s="2" t="s">
        <v>7572</v>
      </c>
      <c r="D1503" s="2" t="str">
        <f t="shared" si="84"/>
        <v>Japan</v>
      </c>
      <c r="E1503" s="3"/>
      <c r="F1503" s="3"/>
      <c r="G1503" s="3"/>
      <c r="H1503" s="3"/>
      <c r="I1503" s="2" t="str">
        <f t="shared" si="82"/>
        <v>DJI</v>
      </c>
    </row>
    <row r="1504" spans="1:9" ht="12.75" customHeight="1">
      <c r="A1504" s="2" t="s">
        <v>7002</v>
      </c>
      <c r="B1504" s="121" t="str">
        <f t="shared" si="83"/>
        <v>Developed</v>
      </c>
      <c r="C1504" s="2" t="s">
        <v>6013</v>
      </c>
      <c r="D1504" s="2" t="str">
        <f t="shared" si="84"/>
        <v>Korea</v>
      </c>
      <c r="E1504" s="3">
        <v>41903</v>
      </c>
      <c r="F1504" s="3">
        <v>41904</v>
      </c>
      <c r="G1504" s="3"/>
      <c r="H1504" s="3"/>
      <c r="I1504" s="2" t="str">
        <f t="shared" si="82"/>
        <v>DJI</v>
      </c>
    </row>
    <row r="1505" spans="1:9" ht="12.75" customHeight="1">
      <c r="A1505" s="2" t="s">
        <v>7002</v>
      </c>
      <c r="B1505" s="121" t="str">
        <f t="shared" si="83"/>
        <v>Developed</v>
      </c>
      <c r="C1505" s="2" t="s">
        <v>7581</v>
      </c>
      <c r="D1505" s="2" t="str">
        <f t="shared" si="84"/>
        <v>Luxembourg</v>
      </c>
      <c r="E1505" s="3"/>
      <c r="F1505" s="3"/>
      <c r="G1505" s="3"/>
      <c r="H1505" s="3"/>
      <c r="I1505" s="2" t="str">
        <f t="shared" si="82"/>
        <v>DJI</v>
      </c>
    </row>
    <row r="1506" spans="1:9" ht="12.75" customHeight="1">
      <c r="A1506" s="2" t="s">
        <v>7002</v>
      </c>
      <c r="B1506" s="121" t="str">
        <f t="shared" si="83"/>
        <v>Developed</v>
      </c>
      <c r="C1506" s="2" t="s">
        <v>5921</v>
      </c>
      <c r="D1506" s="2" t="str">
        <f t="shared" si="84"/>
        <v>Netherlands</v>
      </c>
      <c r="E1506" s="3"/>
      <c r="F1506" s="3"/>
      <c r="G1506" s="3"/>
      <c r="H1506" s="3"/>
      <c r="I1506" s="2" t="str">
        <f t="shared" si="82"/>
        <v>DJI</v>
      </c>
    </row>
    <row r="1507" spans="1:9" ht="12.75" customHeight="1">
      <c r="A1507" s="2" t="s">
        <v>7002</v>
      </c>
      <c r="B1507" s="121" t="str">
        <f t="shared" si="83"/>
        <v>Developed</v>
      </c>
      <c r="C1507" s="2" t="s">
        <v>5865</v>
      </c>
      <c r="D1507" s="2" t="str">
        <f t="shared" si="84"/>
        <v>Norway</v>
      </c>
      <c r="E1507" s="3"/>
      <c r="F1507" s="3"/>
      <c r="G1507" s="3"/>
      <c r="H1507" s="3"/>
      <c r="I1507" s="2" t="str">
        <f t="shared" si="82"/>
        <v>DJI</v>
      </c>
    </row>
    <row r="1508" spans="1:9" ht="12.75" customHeight="1">
      <c r="A1508" s="2" t="s">
        <v>7002</v>
      </c>
      <c r="B1508" s="121" t="str">
        <f t="shared" si="83"/>
        <v>Developed</v>
      </c>
      <c r="C1508" s="2" t="s">
        <v>5883</v>
      </c>
      <c r="D1508" s="2" t="str">
        <f t="shared" si="84"/>
        <v>New Zealand</v>
      </c>
      <c r="E1508" s="3"/>
      <c r="F1508" s="3"/>
      <c r="G1508" s="3"/>
      <c r="H1508" s="3"/>
      <c r="I1508" s="2" t="str">
        <f t="shared" si="82"/>
        <v>DJI</v>
      </c>
    </row>
    <row r="1509" spans="1:9" ht="12.75" customHeight="1">
      <c r="A1509" s="2" t="s">
        <v>7002</v>
      </c>
      <c r="B1509" s="121" t="str">
        <f t="shared" si="83"/>
        <v>Developed</v>
      </c>
      <c r="C1509" s="2" t="s">
        <v>7582</v>
      </c>
      <c r="D1509" s="2" t="str">
        <f t="shared" si="84"/>
        <v>Portugal</v>
      </c>
      <c r="E1509" s="3"/>
      <c r="F1509" s="3"/>
      <c r="G1509" s="3"/>
      <c r="H1509" s="3"/>
      <c r="I1509" s="2" t="str">
        <f t="shared" si="82"/>
        <v>DJI</v>
      </c>
    </row>
    <row r="1510" spans="1:9" ht="12.75" customHeight="1">
      <c r="A1510" s="2" t="s">
        <v>7002</v>
      </c>
      <c r="B1510" s="121" t="str">
        <f t="shared" si="83"/>
        <v>Developed</v>
      </c>
      <c r="C1510" s="2" t="s">
        <v>6227</v>
      </c>
      <c r="D1510" s="2" t="str">
        <f t="shared" si="84"/>
        <v>Sweden</v>
      </c>
      <c r="E1510" s="3"/>
      <c r="F1510" s="3"/>
      <c r="G1510" s="3"/>
      <c r="H1510" s="3"/>
      <c r="I1510" s="2" t="str">
        <f t="shared" si="82"/>
        <v>DJI</v>
      </c>
    </row>
    <row r="1511" spans="1:9" ht="12.75" customHeight="1">
      <c r="A1511" s="2" t="s">
        <v>7002</v>
      </c>
      <c r="B1511" s="121" t="str">
        <f t="shared" si="83"/>
        <v>Developed</v>
      </c>
      <c r="C1511" s="2" t="s">
        <v>7574</v>
      </c>
      <c r="D1511" s="2" t="str">
        <f t="shared" si="84"/>
        <v>Singapore</v>
      </c>
      <c r="E1511" s="3"/>
      <c r="F1511" s="3"/>
      <c r="G1511" s="3"/>
      <c r="H1511" s="3"/>
      <c r="I1511" s="2" t="str">
        <f t="shared" si="82"/>
        <v>DJI</v>
      </c>
    </row>
    <row r="1512" spans="1:9" ht="12.75" customHeight="1">
      <c r="A1512" s="2" t="s">
        <v>7002</v>
      </c>
      <c r="B1512" s="121" t="str">
        <f t="shared" si="83"/>
        <v>Developed</v>
      </c>
      <c r="C1512" s="2" t="s">
        <v>810</v>
      </c>
      <c r="D1512" s="2" t="str">
        <f t="shared" si="84"/>
        <v>United States</v>
      </c>
      <c r="E1512" s="3"/>
      <c r="F1512" s="3"/>
      <c r="G1512" s="3"/>
      <c r="H1512" s="3"/>
      <c r="I1512" s="2" t="str">
        <f t="shared" si="82"/>
        <v>DJI</v>
      </c>
    </row>
    <row r="1513" spans="1:9" ht="12.75" customHeight="1">
      <c r="A1513" s="2" t="s">
        <v>7018</v>
      </c>
      <c r="B1513" s="121" t="str">
        <f t="shared" si="83"/>
        <v>Developed Ex-U.S.</v>
      </c>
      <c r="C1513" s="2" t="s">
        <v>7575</v>
      </c>
      <c r="D1513" s="2" t="str">
        <f t="shared" si="84"/>
        <v>Austria</v>
      </c>
      <c r="E1513" s="3"/>
      <c r="F1513" s="3"/>
      <c r="G1513" s="3"/>
      <c r="H1513" s="3"/>
      <c r="I1513" s="2" t="str">
        <f t="shared" si="82"/>
        <v>DJI</v>
      </c>
    </row>
    <row r="1514" spans="1:9" ht="12.75" customHeight="1">
      <c r="A1514" s="2" t="s">
        <v>7018</v>
      </c>
      <c r="B1514" s="121" t="str">
        <f t="shared" si="83"/>
        <v>Developed Ex-U.S.</v>
      </c>
      <c r="C1514" s="2" t="s">
        <v>7589</v>
      </c>
      <c r="D1514" s="2" t="str">
        <f t="shared" si="84"/>
        <v>Australia</v>
      </c>
      <c r="E1514" s="3"/>
      <c r="F1514" s="3"/>
      <c r="G1514" s="3"/>
      <c r="H1514" s="3"/>
      <c r="I1514" s="2" t="str">
        <f t="shared" si="82"/>
        <v>DJI</v>
      </c>
    </row>
    <row r="1515" spans="1:9" ht="12.75" customHeight="1">
      <c r="A1515" s="2" t="s">
        <v>7018</v>
      </c>
      <c r="B1515" s="121" t="str">
        <f t="shared" si="83"/>
        <v>Developed Ex-U.S.</v>
      </c>
      <c r="C1515" s="2" t="s">
        <v>7576</v>
      </c>
      <c r="D1515" s="2" t="str">
        <f t="shared" si="84"/>
        <v>Belgium</v>
      </c>
      <c r="E1515" s="3"/>
      <c r="F1515" s="3"/>
      <c r="G1515" s="3"/>
      <c r="H1515" s="3"/>
      <c r="I1515" s="2" t="str">
        <f t="shared" si="82"/>
        <v>DJI</v>
      </c>
    </row>
    <row r="1516" spans="1:9" ht="12.75" customHeight="1">
      <c r="A1516" s="2" t="s">
        <v>7018</v>
      </c>
      <c r="B1516" s="121" t="str">
        <f t="shared" si="83"/>
        <v>Developed Ex-U.S.</v>
      </c>
      <c r="C1516" s="2" t="s">
        <v>5722</v>
      </c>
      <c r="D1516" s="2" t="str">
        <f t="shared" si="84"/>
        <v>Canada</v>
      </c>
      <c r="E1516" s="3"/>
      <c r="F1516" s="3"/>
      <c r="G1516" s="3"/>
      <c r="H1516" s="3"/>
      <c r="I1516" s="2" t="str">
        <f t="shared" si="82"/>
        <v>DJI</v>
      </c>
    </row>
    <row r="1517" spans="1:9" ht="12.75" customHeight="1">
      <c r="A1517" s="2" t="s">
        <v>7018</v>
      </c>
      <c r="B1517" s="121" t="str">
        <f t="shared" si="83"/>
        <v>Developed Ex-U.S.</v>
      </c>
      <c r="C1517" s="2" t="s">
        <v>6147</v>
      </c>
      <c r="D1517" s="2" t="str">
        <f t="shared" si="84"/>
        <v>Switzerland</v>
      </c>
      <c r="E1517" s="3"/>
      <c r="F1517" s="3"/>
      <c r="G1517" s="3"/>
      <c r="H1517" s="3"/>
      <c r="I1517" s="2" t="str">
        <f t="shared" ref="I1517:I1563" si="85">IF(ISBLANK(VLOOKUP(A1517,CountryRegion,4,FALSE)),"",VLOOKUP(A1517,CountryRegion,4,FALSE))</f>
        <v>DJI</v>
      </c>
    </row>
    <row r="1518" spans="1:9" ht="12.75" customHeight="1">
      <c r="A1518" s="2" t="s">
        <v>7018</v>
      </c>
      <c r="B1518" s="121" t="str">
        <f t="shared" si="83"/>
        <v>Developed Ex-U.S.</v>
      </c>
      <c r="C1518" s="2" t="s">
        <v>7579</v>
      </c>
      <c r="D1518" s="2" t="str">
        <f t="shared" si="84"/>
        <v>Germany</v>
      </c>
      <c r="E1518" s="3"/>
      <c r="F1518" s="3"/>
      <c r="G1518" s="3"/>
      <c r="H1518" s="3"/>
      <c r="I1518" s="2" t="str">
        <f t="shared" si="85"/>
        <v>DJI</v>
      </c>
    </row>
    <row r="1519" spans="1:9" ht="12.75" customHeight="1">
      <c r="A1519" s="2" t="s">
        <v>7018</v>
      </c>
      <c r="B1519" s="121" t="str">
        <f t="shared" si="83"/>
        <v>Developed Ex-U.S.</v>
      </c>
      <c r="C1519" s="2" t="s">
        <v>7577</v>
      </c>
      <c r="D1519" s="2" t="str">
        <f t="shared" si="84"/>
        <v>Denmark</v>
      </c>
      <c r="E1519" s="3"/>
      <c r="F1519" s="3"/>
      <c r="G1519" s="3"/>
      <c r="H1519" s="3"/>
      <c r="I1519" s="2" t="str">
        <f t="shared" si="85"/>
        <v>DJI</v>
      </c>
    </row>
    <row r="1520" spans="1:9" ht="12.75" customHeight="1">
      <c r="A1520" s="2" t="s">
        <v>7018</v>
      </c>
      <c r="B1520" s="121" t="str">
        <f t="shared" si="83"/>
        <v>Developed Ex-U.S.</v>
      </c>
      <c r="C1520" s="2" t="s">
        <v>6415</v>
      </c>
      <c r="D1520" s="2" t="str">
        <f t="shared" si="84"/>
        <v>Spain</v>
      </c>
      <c r="E1520" s="3"/>
      <c r="F1520" s="3"/>
      <c r="G1520" s="3"/>
      <c r="H1520" s="3"/>
      <c r="I1520" s="2" t="str">
        <f t="shared" si="85"/>
        <v>DJI</v>
      </c>
    </row>
    <row r="1521" spans="1:9" ht="12.75" customHeight="1">
      <c r="A1521" s="2" t="s">
        <v>7018</v>
      </c>
      <c r="B1521" s="121" t="str">
        <f t="shared" si="83"/>
        <v>Developed Ex-U.S.</v>
      </c>
      <c r="C1521" s="2" t="s">
        <v>5810</v>
      </c>
      <c r="D1521" s="2" t="str">
        <f t="shared" si="84"/>
        <v>Finland</v>
      </c>
      <c r="E1521" s="3"/>
      <c r="F1521" s="3"/>
      <c r="G1521" s="3"/>
      <c r="H1521" s="3"/>
      <c r="I1521" s="2" t="str">
        <f t="shared" si="85"/>
        <v>DJI</v>
      </c>
    </row>
    <row r="1522" spans="1:9" ht="12.75" customHeight="1">
      <c r="A1522" s="2" t="s">
        <v>7018</v>
      </c>
      <c r="B1522" s="121" t="str">
        <f t="shared" si="83"/>
        <v>Developed Ex-U.S.</v>
      </c>
      <c r="C1522" s="2" t="s">
        <v>7578</v>
      </c>
      <c r="D1522" s="2" t="str">
        <f t="shared" si="84"/>
        <v>France</v>
      </c>
      <c r="E1522" s="3"/>
      <c r="F1522" s="3"/>
      <c r="G1522" s="3"/>
      <c r="H1522" s="3"/>
      <c r="I1522" s="2" t="str">
        <f t="shared" si="85"/>
        <v>DJI</v>
      </c>
    </row>
    <row r="1523" spans="1:9" ht="12.75" customHeight="1">
      <c r="A1523" s="2" t="s">
        <v>7018</v>
      </c>
      <c r="B1523" s="121" t="str">
        <f t="shared" si="83"/>
        <v>Developed Ex-U.S.</v>
      </c>
      <c r="C1523" s="2" t="s">
        <v>7583</v>
      </c>
      <c r="D1523" s="2" t="str">
        <f t="shared" si="84"/>
        <v>United Kingdom</v>
      </c>
      <c r="E1523" s="3"/>
      <c r="F1523" s="3"/>
      <c r="G1523" s="3"/>
      <c r="H1523" s="3"/>
      <c r="I1523" s="2" t="str">
        <f t="shared" si="85"/>
        <v>DJI</v>
      </c>
    </row>
    <row r="1524" spans="1:9" ht="12.75" customHeight="1">
      <c r="A1524" s="2" t="s">
        <v>7018</v>
      </c>
      <c r="B1524" s="121" t="str">
        <f t="shared" si="83"/>
        <v>Developed Ex-U.S.</v>
      </c>
      <c r="C1524" s="2" t="s">
        <v>7580</v>
      </c>
      <c r="D1524" s="2" t="str">
        <f t="shared" si="84"/>
        <v>Greece</v>
      </c>
      <c r="E1524" s="3"/>
      <c r="F1524" s="3"/>
      <c r="G1524" s="3">
        <v>41901</v>
      </c>
      <c r="H1524" s="3">
        <v>41904</v>
      </c>
      <c r="I1524" s="2" t="str">
        <f t="shared" si="85"/>
        <v>DJI</v>
      </c>
    </row>
    <row r="1525" spans="1:9" ht="12.75" customHeight="1">
      <c r="A1525" s="2" t="s">
        <v>7018</v>
      </c>
      <c r="B1525" s="121" t="str">
        <f t="shared" si="83"/>
        <v>Developed Ex-U.S.</v>
      </c>
      <c r="C1525" s="2" t="s">
        <v>7571</v>
      </c>
      <c r="D1525" s="2" t="str">
        <f t="shared" si="84"/>
        <v>Hong Kong</v>
      </c>
      <c r="E1525" s="3"/>
      <c r="F1525" s="3"/>
      <c r="G1525" s="3"/>
      <c r="H1525" s="3"/>
      <c r="I1525" s="2" t="str">
        <f t="shared" si="85"/>
        <v>DJI</v>
      </c>
    </row>
    <row r="1526" spans="1:9" ht="12.75" customHeight="1">
      <c r="A1526" s="2" t="s">
        <v>7018</v>
      </c>
      <c r="B1526" s="121" t="str">
        <f t="shared" si="83"/>
        <v>Developed Ex-U.S.</v>
      </c>
      <c r="C1526" s="2" t="s">
        <v>6100</v>
      </c>
      <c r="D1526" s="2" t="str">
        <f t="shared" si="84"/>
        <v>Ireland</v>
      </c>
      <c r="E1526" s="3"/>
      <c r="F1526" s="3"/>
      <c r="G1526" s="3"/>
      <c r="H1526" s="3"/>
      <c r="I1526" s="2" t="str">
        <f t="shared" si="85"/>
        <v>DJI</v>
      </c>
    </row>
    <row r="1527" spans="1:9" ht="12.75" customHeight="1">
      <c r="A1527" s="2" t="s">
        <v>7018</v>
      </c>
      <c r="B1527" s="121" t="str">
        <f t="shared" si="83"/>
        <v>Developed Ex-U.S.</v>
      </c>
      <c r="C1527" s="2" t="s">
        <v>7598</v>
      </c>
      <c r="D1527" s="2" t="str">
        <f t="shared" si="84"/>
        <v>Israel</v>
      </c>
      <c r="E1527" s="3"/>
      <c r="F1527" s="3"/>
      <c r="G1527" s="3"/>
      <c r="H1527" s="3"/>
      <c r="I1527" s="2" t="str">
        <f t="shared" si="85"/>
        <v>DJI</v>
      </c>
    </row>
    <row r="1528" spans="1:9" ht="12.75" customHeight="1">
      <c r="A1528" s="2" t="s">
        <v>7018</v>
      </c>
      <c r="B1528" s="121" t="str">
        <f t="shared" si="83"/>
        <v>Developed Ex-U.S.</v>
      </c>
      <c r="C1528" s="2" t="s">
        <v>5572</v>
      </c>
      <c r="D1528" s="2" t="str">
        <f t="shared" si="84"/>
        <v>Iceland</v>
      </c>
      <c r="E1528" s="3"/>
      <c r="F1528" s="3"/>
      <c r="G1528" s="3"/>
      <c r="H1528" s="3"/>
      <c r="I1528" s="2" t="str">
        <f t="shared" si="85"/>
        <v>DJI</v>
      </c>
    </row>
    <row r="1529" spans="1:9" ht="12.75" customHeight="1">
      <c r="A1529" s="2" t="s">
        <v>7018</v>
      </c>
      <c r="B1529" s="121" t="str">
        <f t="shared" si="83"/>
        <v>Developed Ex-U.S.</v>
      </c>
      <c r="C1529" s="2" t="s">
        <v>5614</v>
      </c>
      <c r="D1529" s="2" t="str">
        <f t="shared" si="84"/>
        <v>Italy</v>
      </c>
      <c r="E1529" s="3"/>
      <c r="F1529" s="3"/>
      <c r="G1529" s="3"/>
      <c r="H1529" s="3"/>
      <c r="I1529" s="2" t="str">
        <f t="shared" si="85"/>
        <v>DJI</v>
      </c>
    </row>
    <row r="1530" spans="1:9" ht="12.75" customHeight="1">
      <c r="A1530" s="2" t="s">
        <v>7018</v>
      </c>
      <c r="B1530" s="121" t="str">
        <f t="shared" si="83"/>
        <v>Developed Ex-U.S.</v>
      </c>
      <c r="C1530" s="2" t="s">
        <v>7572</v>
      </c>
      <c r="D1530" s="2" t="str">
        <f t="shared" si="84"/>
        <v>Japan</v>
      </c>
      <c r="E1530" s="3"/>
      <c r="F1530" s="3"/>
      <c r="G1530" s="3"/>
      <c r="H1530" s="3"/>
      <c r="I1530" s="2" t="str">
        <f t="shared" si="85"/>
        <v>DJI</v>
      </c>
    </row>
    <row r="1531" spans="1:9" ht="12.75" customHeight="1">
      <c r="A1531" s="2" t="s">
        <v>7018</v>
      </c>
      <c r="B1531" s="121" t="str">
        <f t="shared" si="83"/>
        <v>Developed Ex-U.S.</v>
      </c>
      <c r="C1531" s="2" t="s">
        <v>6013</v>
      </c>
      <c r="D1531" s="2" t="str">
        <f t="shared" si="84"/>
        <v>Korea</v>
      </c>
      <c r="E1531" s="3">
        <v>41903</v>
      </c>
      <c r="F1531" s="3">
        <v>41904</v>
      </c>
      <c r="G1531" s="3"/>
      <c r="H1531" s="3"/>
      <c r="I1531" s="2" t="str">
        <f t="shared" si="85"/>
        <v>DJI</v>
      </c>
    </row>
    <row r="1532" spans="1:9" ht="12.75" customHeight="1">
      <c r="A1532" s="2" t="s">
        <v>7018</v>
      </c>
      <c r="B1532" s="121" t="str">
        <f t="shared" si="83"/>
        <v>Developed Ex-U.S.</v>
      </c>
      <c r="C1532" s="2" t="s">
        <v>7581</v>
      </c>
      <c r="D1532" s="2" t="str">
        <f t="shared" si="84"/>
        <v>Luxembourg</v>
      </c>
      <c r="E1532" s="3"/>
      <c r="F1532" s="3"/>
      <c r="G1532" s="3"/>
      <c r="H1532" s="3"/>
      <c r="I1532" s="2" t="str">
        <f t="shared" si="85"/>
        <v>DJI</v>
      </c>
    </row>
    <row r="1533" spans="1:9" ht="12.75" customHeight="1">
      <c r="A1533" s="2" t="s">
        <v>7018</v>
      </c>
      <c r="B1533" s="121" t="str">
        <f t="shared" si="83"/>
        <v>Developed Ex-U.S.</v>
      </c>
      <c r="C1533" s="2" t="s">
        <v>5921</v>
      </c>
      <c r="D1533" s="2" t="str">
        <f t="shared" si="84"/>
        <v>Netherlands</v>
      </c>
      <c r="E1533" s="3"/>
      <c r="F1533" s="3"/>
      <c r="G1533" s="3"/>
      <c r="H1533" s="3"/>
      <c r="I1533" s="2" t="str">
        <f t="shared" si="85"/>
        <v>DJI</v>
      </c>
    </row>
    <row r="1534" spans="1:9" ht="12.75" customHeight="1">
      <c r="A1534" s="2" t="s">
        <v>7018</v>
      </c>
      <c r="B1534" s="121" t="str">
        <f t="shared" si="83"/>
        <v>Developed Ex-U.S.</v>
      </c>
      <c r="C1534" s="2" t="s">
        <v>5865</v>
      </c>
      <c r="D1534" s="2" t="str">
        <f t="shared" si="84"/>
        <v>Norway</v>
      </c>
      <c r="E1534" s="3"/>
      <c r="F1534" s="3"/>
      <c r="G1534" s="3"/>
      <c r="H1534" s="3"/>
      <c r="I1534" s="2" t="str">
        <f t="shared" si="85"/>
        <v>DJI</v>
      </c>
    </row>
    <row r="1535" spans="1:9" ht="12.75" customHeight="1">
      <c r="A1535" s="2" t="s">
        <v>7018</v>
      </c>
      <c r="B1535" s="121" t="str">
        <f t="shared" si="83"/>
        <v>Developed Ex-U.S.</v>
      </c>
      <c r="C1535" s="2" t="s">
        <v>5883</v>
      </c>
      <c r="D1535" s="2" t="str">
        <f t="shared" si="84"/>
        <v>New Zealand</v>
      </c>
      <c r="E1535" s="3"/>
      <c r="F1535" s="3"/>
      <c r="G1535" s="3"/>
      <c r="H1535" s="3"/>
      <c r="I1535" s="2" t="str">
        <f t="shared" si="85"/>
        <v>DJI</v>
      </c>
    </row>
    <row r="1536" spans="1:9" ht="12.75" customHeight="1">
      <c r="A1536" s="2" t="s">
        <v>7018</v>
      </c>
      <c r="B1536" s="121" t="str">
        <f t="shared" si="83"/>
        <v>Developed Ex-U.S.</v>
      </c>
      <c r="C1536" s="2" t="s">
        <v>7582</v>
      </c>
      <c r="D1536" s="2" t="str">
        <f t="shared" si="84"/>
        <v>Portugal</v>
      </c>
      <c r="E1536" s="3"/>
      <c r="F1536" s="3"/>
      <c r="G1536" s="3"/>
      <c r="H1536" s="3"/>
      <c r="I1536" s="2" t="str">
        <f t="shared" si="85"/>
        <v>DJI</v>
      </c>
    </row>
    <row r="1537" spans="1:9" ht="12.75" customHeight="1">
      <c r="A1537" s="2" t="s">
        <v>7018</v>
      </c>
      <c r="B1537" s="121" t="str">
        <f t="shared" si="83"/>
        <v>Developed Ex-U.S.</v>
      </c>
      <c r="C1537" s="2" t="s">
        <v>6227</v>
      </c>
      <c r="D1537" s="2" t="str">
        <f t="shared" si="84"/>
        <v>Sweden</v>
      </c>
      <c r="E1537" s="3"/>
      <c r="F1537" s="3"/>
      <c r="G1537" s="3"/>
      <c r="H1537" s="3"/>
      <c r="I1537" s="2" t="str">
        <f t="shared" si="85"/>
        <v>DJI</v>
      </c>
    </row>
    <row r="1538" spans="1:9" ht="12.75" customHeight="1">
      <c r="A1538" s="2" t="s">
        <v>7018</v>
      </c>
      <c r="B1538" s="121" t="str">
        <f t="shared" si="83"/>
        <v>Developed Ex-U.S.</v>
      </c>
      <c r="C1538" s="2" t="s">
        <v>7574</v>
      </c>
      <c r="D1538" s="2" t="str">
        <f t="shared" si="84"/>
        <v>Singapore</v>
      </c>
      <c r="E1538" s="3"/>
      <c r="F1538" s="3"/>
      <c r="G1538" s="3"/>
      <c r="H1538" s="3"/>
      <c r="I1538" s="2" t="str">
        <f t="shared" si="85"/>
        <v>DJI</v>
      </c>
    </row>
    <row r="1539" spans="1:9" ht="12.75" customHeight="1">
      <c r="A1539" s="2" t="s">
        <v>7038</v>
      </c>
      <c r="B1539" s="121" t="str">
        <f t="shared" si="83"/>
        <v>Emerging</v>
      </c>
      <c r="C1539" s="2" t="s">
        <v>7599</v>
      </c>
      <c r="D1539" s="2" t="str">
        <f t="shared" si="84"/>
        <v>United Arab Emirates</v>
      </c>
      <c r="E1539" s="3">
        <v>41903</v>
      </c>
      <c r="F1539" s="3">
        <v>41904</v>
      </c>
      <c r="G1539" s="3"/>
      <c r="H1539" s="3"/>
      <c r="I1539" s="2" t="str">
        <f t="shared" si="85"/>
        <v>DJI</v>
      </c>
    </row>
    <row r="1540" spans="1:9" ht="12.75" customHeight="1">
      <c r="A1540" s="2" t="s">
        <v>7038</v>
      </c>
      <c r="B1540" s="121" t="str">
        <f t="shared" si="83"/>
        <v>Emerging</v>
      </c>
      <c r="C1540" s="2" t="s">
        <v>7591</v>
      </c>
      <c r="D1540" s="2" t="str">
        <f t="shared" si="84"/>
        <v>Brazil</v>
      </c>
      <c r="E1540" s="3"/>
      <c r="F1540" s="3"/>
      <c r="G1540" s="3"/>
      <c r="H1540" s="3"/>
      <c r="I1540" s="2" t="str">
        <f t="shared" si="85"/>
        <v>DJI</v>
      </c>
    </row>
    <row r="1541" spans="1:9" ht="12.75" customHeight="1">
      <c r="A1541" s="2" t="s">
        <v>7038</v>
      </c>
      <c r="B1541" s="121" t="str">
        <f t="shared" ref="B1541:B1604" si="86">VLOOKUP(A1541,CountryRegion,2,FALSE)</f>
        <v>Emerging</v>
      </c>
      <c r="C1541" s="2" t="s">
        <v>7592</v>
      </c>
      <c r="D1541" s="2" t="str">
        <f t="shared" ref="D1541:D1604" si="87">VLOOKUP(C1541&amp;"-",CountryRegion,2,FALSE)</f>
        <v>Chile</v>
      </c>
      <c r="E1541" s="3"/>
      <c r="F1541" s="3"/>
      <c r="G1541" s="3"/>
      <c r="H1541" s="3"/>
      <c r="I1541" s="2" t="str">
        <f t="shared" si="85"/>
        <v>DJI</v>
      </c>
    </row>
    <row r="1542" spans="1:9" ht="12.75" customHeight="1">
      <c r="A1542" s="2" t="s">
        <v>7038</v>
      </c>
      <c r="B1542" s="121" t="str">
        <f t="shared" si="86"/>
        <v>Emerging</v>
      </c>
      <c r="C1542" s="2" t="s">
        <v>7588</v>
      </c>
      <c r="D1542" s="2" t="str">
        <f t="shared" si="87"/>
        <v>China</v>
      </c>
      <c r="E1542" s="3"/>
      <c r="F1542" s="3"/>
      <c r="G1542" s="3"/>
      <c r="H1542" s="3"/>
      <c r="I1542" s="2" t="str">
        <f t="shared" si="85"/>
        <v>DJI</v>
      </c>
    </row>
    <row r="1543" spans="1:9" ht="12.75" customHeight="1">
      <c r="A1543" s="2" t="s">
        <v>7038</v>
      </c>
      <c r="B1543" s="121" t="str">
        <f t="shared" si="86"/>
        <v>Emerging</v>
      </c>
      <c r="C1543" s="2" t="s">
        <v>7593</v>
      </c>
      <c r="D1543" s="2" t="str">
        <f t="shared" si="87"/>
        <v>Colombia</v>
      </c>
      <c r="E1543" s="3"/>
      <c r="F1543" s="3"/>
      <c r="G1543" s="3"/>
      <c r="H1543" s="3"/>
      <c r="I1543" s="2" t="str">
        <f t="shared" si="85"/>
        <v>DJI</v>
      </c>
    </row>
    <row r="1544" spans="1:9" ht="12.75" customHeight="1">
      <c r="A1544" s="2" t="s">
        <v>7038</v>
      </c>
      <c r="B1544" s="121" t="str">
        <f t="shared" si="86"/>
        <v>Emerging</v>
      </c>
      <c r="C1544" s="2" t="s">
        <v>7584</v>
      </c>
      <c r="D1544" s="2" t="str">
        <f t="shared" si="87"/>
        <v>Czech Republic</v>
      </c>
      <c r="E1544" s="3"/>
      <c r="F1544" s="3"/>
      <c r="G1544" s="3"/>
      <c r="H1544" s="3"/>
      <c r="I1544" s="2" t="str">
        <f t="shared" si="85"/>
        <v>DJI</v>
      </c>
    </row>
    <row r="1545" spans="1:9" ht="12.75" customHeight="1">
      <c r="A1545" s="2" t="s">
        <v>7038</v>
      </c>
      <c r="B1545" s="121" t="str">
        <f t="shared" si="86"/>
        <v>Emerging</v>
      </c>
      <c r="C1545" s="2" t="s">
        <v>7600</v>
      </c>
      <c r="D1545" s="2" t="str">
        <f t="shared" si="87"/>
        <v>Egypt</v>
      </c>
      <c r="E1545" s="3"/>
      <c r="F1545" s="3"/>
      <c r="G1545" s="3"/>
      <c r="H1545" s="3"/>
      <c r="I1545" s="2" t="str">
        <f t="shared" si="85"/>
        <v>DJI</v>
      </c>
    </row>
    <row r="1546" spans="1:9" ht="12.75" customHeight="1">
      <c r="A1546" s="2" t="s">
        <v>7038</v>
      </c>
      <c r="B1546" s="121" t="str">
        <f t="shared" si="86"/>
        <v>Emerging</v>
      </c>
      <c r="C1546" s="2" t="s">
        <v>7580</v>
      </c>
      <c r="D1546" s="2" t="str">
        <f t="shared" si="87"/>
        <v>Greece</v>
      </c>
      <c r="E1546" s="3">
        <v>41901</v>
      </c>
      <c r="F1546" s="3">
        <v>41904</v>
      </c>
      <c r="G1546" s="3"/>
      <c r="H1546" s="3"/>
      <c r="I1546" s="2" t="str">
        <f t="shared" si="85"/>
        <v>DJI</v>
      </c>
    </row>
    <row r="1547" spans="1:9" ht="12.75" customHeight="1">
      <c r="A1547" s="2" t="s">
        <v>7038</v>
      </c>
      <c r="B1547" s="121" t="str">
        <f t="shared" si="86"/>
        <v>Emerging</v>
      </c>
      <c r="C1547" s="2" t="s">
        <v>5567</v>
      </c>
      <c r="D1547" s="2" t="str">
        <f t="shared" si="87"/>
        <v>Hungary</v>
      </c>
      <c r="E1547" s="3"/>
      <c r="F1547" s="3"/>
      <c r="G1547" s="3"/>
      <c r="H1547" s="3"/>
      <c r="I1547" s="2" t="str">
        <f t="shared" si="85"/>
        <v>DJI</v>
      </c>
    </row>
    <row r="1548" spans="1:9" ht="12.75" customHeight="1">
      <c r="A1548" s="2" t="s">
        <v>7038</v>
      </c>
      <c r="B1548" s="121" t="str">
        <f t="shared" si="86"/>
        <v>Emerging</v>
      </c>
      <c r="C1548" s="2" t="s">
        <v>6098</v>
      </c>
      <c r="D1548" s="2" t="str">
        <f t="shared" si="87"/>
        <v>Indonesia</v>
      </c>
      <c r="E1548" s="3"/>
      <c r="F1548" s="3"/>
      <c r="G1548" s="3"/>
      <c r="H1548" s="3"/>
      <c r="I1548" s="2" t="str">
        <f t="shared" si="85"/>
        <v>DJI</v>
      </c>
    </row>
    <row r="1549" spans="1:9" ht="12.75" customHeight="1">
      <c r="A1549" s="2" t="s">
        <v>7038</v>
      </c>
      <c r="B1549" s="121" t="str">
        <f t="shared" si="86"/>
        <v>Emerging</v>
      </c>
      <c r="C1549" s="2" t="s">
        <v>5720</v>
      </c>
      <c r="D1549" s="2" t="str">
        <f t="shared" si="87"/>
        <v>India</v>
      </c>
      <c r="E1549" s="3"/>
      <c r="F1549" s="3"/>
      <c r="G1549" s="3"/>
      <c r="H1549" s="3"/>
      <c r="I1549" s="2" t="str">
        <f t="shared" si="85"/>
        <v>DJI</v>
      </c>
    </row>
    <row r="1550" spans="1:9" ht="12.75" customHeight="1">
      <c r="A1550" s="2" t="s">
        <v>7038</v>
      </c>
      <c r="B1550" s="121" t="str">
        <f t="shared" si="86"/>
        <v>Emerging</v>
      </c>
      <c r="C1550" s="2" t="s">
        <v>6013</v>
      </c>
      <c r="D1550" s="2" t="str">
        <f t="shared" si="87"/>
        <v>Korea</v>
      </c>
      <c r="E1550" s="3"/>
      <c r="F1550" s="3"/>
      <c r="G1550" s="3">
        <v>41903</v>
      </c>
      <c r="H1550" s="3">
        <v>41904</v>
      </c>
      <c r="I1550" s="2" t="str">
        <f t="shared" si="85"/>
        <v>DJI</v>
      </c>
    </row>
    <row r="1551" spans="1:9" ht="12.75" customHeight="1">
      <c r="A1551" s="2" t="s">
        <v>7038</v>
      </c>
      <c r="B1551" s="121" t="str">
        <f t="shared" si="86"/>
        <v>Emerging</v>
      </c>
      <c r="C1551" s="2" t="s">
        <v>5947</v>
      </c>
      <c r="D1551" s="2" t="str">
        <f t="shared" si="87"/>
        <v>Morocco</v>
      </c>
      <c r="E1551" s="3"/>
      <c r="F1551" s="3"/>
      <c r="G1551" s="3">
        <v>42267</v>
      </c>
      <c r="H1551" s="3">
        <v>42268</v>
      </c>
      <c r="I1551" s="2" t="str">
        <f t="shared" si="85"/>
        <v>DJI</v>
      </c>
    </row>
    <row r="1552" spans="1:9" ht="12.75" customHeight="1">
      <c r="A1552" s="2" t="s">
        <v>7038</v>
      </c>
      <c r="B1552" s="121" t="str">
        <f t="shared" si="86"/>
        <v>Emerging</v>
      </c>
      <c r="C1552" s="2" t="s">
        <v>7594</v>
      </c>
      <c r="D1552" s="2" t="str">
        <f t="shared" si="87"/>
        <v>Mexico</v>
      </c>
      <c r="E1552" s="3"/>
      <c r="F1552" s="3"/>
      <c r="G1552" s="3"/>
      <c r="H1552" s="3"/>
      <c r="I1552" s="2" t="str">
        <f t="shared" si="85"/>
        <v>DJI</v>
      </c>
    </row>
    <row r="1553" spans="1:9" ht="12.75" customHeight="1">
      <c r="A1553" s="2" t="s">
        <v>7038</v>
      </c>
      <c r="B1553" s="121" t="str">
        <f t="shared" si="86"/>
        <v>Emerging</v>
      </c>
      <c r="C1553" s="2" t="s">
        <v>7573</v>
      </c>
      <c r="D1553" s="2" t="str">
        <f t="shared" si="87"/>
        <v>Malaysia</v>
      </c>
      <c r="E1553" s="3"/>
      <c r="F1553" s="3"/>
      <c r="G1553" s="3"/>
      <c r="H1553" s="3"/>
      <c r="I1553" s="2" t="str">
        <f t="shared" si="85"/>
        <v>DJI</v>
      </c>
    </row>
    <row r="1554" spans="1:9" ht="12.75" customHeight="1">
      <c r="A1554" s="2" t="s">
        <v>7038</v>
      </c>
      <c r="B1554" s="121" t="str">
        <f t="shared" si="86"/>
        <v>Emerging</v>
      </c>
      <c r="C1554" s="2" t="s">
        <v>7595</v>
      </c>
      <c r="D1554" s="2" t="str">
        <f t="shared" si="87"/>
        <v>Peru</v>
      </c>
      <c r="E1554" s="3"/>
      <c r="F1554" s="3"/>
      <c r="G1554" s="3"/>
      <c r="H1554" s="3"/>
      <c r="I1554" s="2" t="str">
        <f t="shared" si="85"/>
        <v>DJI</v>
      </c>
    </row>
    <row r="1555" spans="1:9" ht="12.75" customHeight="1">
      <c r="A1555" s="2" t="s">
        <v>7038</v>
      </c>
      <c r="B1555" s="121" t="str">
        <f t="shared" si="86"/>
        <v>Emerging</v>
      </c>
      <c r="C1555" s="2" t="s">
        <v>5970</v>
      </c>
      <c r="D1555" s="2" t="str">
        <f t="shared" si="87"/>
        <v>Philippines</v>
      </c>
      <c r="E1555" s="3"/>
      <c r="F1555" s="3"/>
      <c r="G1555" s="3"/>
      <c r="H1555" s="3"/>
      <c r="I1555" s="2" t="str">
        <f t="shared" si="85"/>
        <v>DJI</v>
      </c>
    </row>
    <row r="1556" spans="1:9" ht="12.75" customHeight="1">
      <c r="A1556" s="2" t="s">
        <v>7038</v>
      </c>
      <c r="B1556" s="121" t="str">
        <f t="shared" si="86"/>
        <v>Emerging</v>
      </c>
      <c r="C1556" s="2" t="s">
        <v>7601</v>
      </c>
      <c r="D1556" s="2" t="str">
        <f t="shared" si="87"/>
        <v>Pakistan</v>
      </c>
      <c r="E1556" s="3">
        <v>42993</v>
      </c>
      <c r="F1556" s="3">
        <v>42996</v>
      </c>
      <c r="G1556" s="3">
        <v>45184</v>
      </c>
      <c r="H1556" s="3">
        <v>45187</v>
      </c>
      <c r="I1556" s="2" t="str">
        <f t="shared" si="85"/>
        <v>DJI</v>
      </c>
    </row>
    <row r="1557" spans="1:9" ht="12.75" customHeight="1">
      <c r="A1557" s="2" t="s">
        <v>7038</v>
      </c>
      <c r="B1557" s="121" t="str">
        <f t="shared" si="86"/>
        <v>Emerging</v>
      </c>
      <c r="C1557" s="2" t="s">
        <v>7585</v>
      </c>
      <c r="D1557" s="2" t="str">
        <f t="shared" si="87"/>
        <v>Poland</v>
      </c>
      <c r="E1557" s="3"/>
      <c r="F1557" s="3"/>
      <c r="G1557" s="3"/>
      <c r="H1557" s="3"/>
      <c r="I1557" s="2" t="str">
        <f t="shared" si="85"/>
        <v>DJI</v>
      </c>
    </row>
    <row r="1558" spans="1:9" ht="12.75" customHeight="1">
      <c r="A1558" s="2" t="s">
        <v>7038</v>
      </c>
      <c r="B1558" s="121" t="str">
        <f t="shared" si="86"/>
        <v>Emerging</v>
      </c>
      <c r="C1558" s="2" t="s">
        <v>7602</v>
      </c>
      <c r="D1558" s="2" t="str">
        <f t="shared" si="87"/>
        <v>Qatar</v>
      </c>
      <c r="E1558" s="3">
        <v>41903</v>
      </c>
      <c r="F1558" s="3">
        <v>41904</v>
      </c>
      <c r="G1558" s="3"/>
      <c r="H1558" s="3"/>
      <c r="I1558" s="2" t="str">
        <f t="shared" si="85"/>
        <v>DJI</v>
      </c>
    </row>
    <row r="1559" spans="1:9" ht="12.75" customHeight="1">
      <c r="A1559" s="2" t="s">
        <v>7038</v>
      </c>
      <c r="B1559" s="121" t="str">
        <f t="shared" si="86"/>
        <v>Emerging</v>
      </c>
      <c r="C1559" s="2" t="s">
        <v>7586</v>
      </c>
      <c r="D1559" s="2" t="str">
        <f t="shared" si="87"/>
        <v>Russia</v>
      </c>
      <c r="E1559" s="3"/>
      <c r="F1559" s="3"/>
      <c r="G1559" s="3">
        <v>44628</v>
      </c>
      <c r="H1559" s="3">
        <v>44629</v>
      </c>
      <c r="I1559" s="2" t="str">
        <f t="shared" si="85"/>
        <v>DJI</v>
      </c>
    </row>
    <row r="1560" spans="1:9" ht="12.75" customHeight="1">
      <c r="A1560" s="2" t="s">
        <v>7038</v>
      </c>
      <c r="B1560" s="121" t="str">
        <f t="shared" si="86"/>
        <v>Emerging</v>
      </c>
      <c r="C1560" s="2" t="s">
        <v>6029</v>
      </c>
      <c r="D1560" s="2" t="str">
        <f t="shared" si="87"/>
        <v>Thailand</v>
      </c>
      <c r="E1560" s="3"/>
      <c r="F1560" s="3"/>
      <c r="G1560" s="3"/>
      <c r="H1560" s="3"/>
      <c r="I1560" s="2" t="str">
        <f t="shared" si="85"/>
        <v>DJI</v>
      </c>
    </row>
    <row r="1561" spans="1:9" ht="12.75" customHeight="1">
      <c r="A1561" s="2" t="s">
        <v>7038</v>
      </c>
      <c r="B1561" s="121" t="str">
        <f t="shared" si="86"/>
        <v>Emerging</v>
      </c>
      <c r="C1561" s="2" t="s">
        <v>7587</v>
      </c>
      <c r="D1561" s="2" t="str">
        <f t="shared" si="87"/>
        <v>Turkey</v>
      </c>
      <c r="E1561" s="3"/>
      <c r="F1561" s="3"/>
      <c r="G1561" s="3"/>
      <c r="H1561" s="3"/>
      <c r="I1561" s="2" t="str">
        <f t="shared" si="85"/>
        <v>DJI</v>
      </c>
    </row>
    <row r="1562" spans="1:9" ht="12.75" customHeight="1">
      <c r="A1562" s="2" t="s">
        <v>7038</v>
      </c>
      <c r="B1562" s="121" t="str">
        <f t="shared" si="86"/>
        <v>Emerging</v>
      </c>
      <c r="C1562" s="2" t="s">
        <v>5700</v>
      </c>
      <c r="D1562" s="2" t="str">
        <f t="shared" si="87"/>
        <v>Taiwan</v>
      </c>
      <c r="E1562" s="3"/>
      <c r="F1562" s="3"/>
      <c r="G1562" s="3"/>
      <c r="H1562" s="3"/>
      <c r="I1562" s="2" t="str">
        <f t="shared" si="85"/>
        <v>DJI</v>
      </c>
    </row>
    <row r="1563" spans="1:9" ht="12.75" customHeight="1">
      <c r="A1563" s="2" t="s">
        <v>7038</v>
      </c>
      <c r="B1563" s="121" t="str">
        <f t="shared" si="86"/>
        <v>Emerging</v>
      </c>
      <c r="C1563" s="2" t="s">
        <v>7603</v>
      </c>
      <c r="D1563" s="2" t="str">
        <f t="shared" si="87"/>
        <v>South Africa</v>
      </c>
      <c r="E1563" s="3"/>
      <c r="F1563" s="3"/>
      <c r="G1563" s="3"/>
      <c r="H1563" s="3"/>
      <c r="I1563" s="2" t="str">
        <f t="shared" si="85"/>
        <v>DJI</v>
      </c>
    </row>
    <row r="1564" spans="1:9" ht="12.75" customHeight="1">
      <c r="A1564" s="121" t="s">
        <v>7038</v>
      </c>
      <c r="B1564" s="121" t="str">
        <f t="shared" si="86"/>
        <v>Emerging</v>
      </c>
      <c r="C1564" s="121" t="s">
        <v>5776</v>
      </c>
      <c r="D1564" s="2" t="str">
        <f t="shared" si="87"/>
        <v>Saudi Arabia</v>
      </c>
      <c r="E1564" s="122">
        <v>43541</v>
      </c>
      <c r="F1564" s="122">
        <v>43542</v>
      </c>
      <c r="G1564" s="122"/>
      <c r="H1564" s="122"/>
      <c r="I1564" s="121" t="s">
        <v>6930</v>
      </c>
    </row>
    <row r="1565" spans="1:9" ht="12.75" customHeight="1">
      <c r="A1565" s="2" t="s">
        <v>7038</v>
      </c>
      <c r="B1565" s="121" t="str">
        <f t="shared" si="86"/>
        <v>Emerging</v>
      </c>
      <c r="C1565" s="2" t="s">
        <v>6023</v>
      </c>
      <c r="D1565" s="2" t="str">
        <f t="shared" si="87"/>
        <v>Kuwait</v>
      </c>
      <c r="E1565" s="93">
        <v>43728</v>
      </c>
      <c r="F1565" s="93">
        <v>43731</v>
      </c>
      <c r="G1565" s="93"/>
      <c r="H1565" s="93"/>
      <c r="I1565" s="2" t="s">
        <v>6930</v>
      </c>
    </row>
    <row r="1566" spans="1:9" ht="12.75" customHeight="1">
      <c r="A1566" s="2" t="s">
        <v>7157</v>
      </c>
      <c r="B1566" s="121" t="str">
        <f t="shared" si="86"/>
        <v>Global Ex-Japan</v>
      </c>
      <c r="C1566" s="2" t="s">
        <v>7599</v>
      </c>
      <c r="D1566" s="2" t="str">
        <f t="shared" si="87"/>
        <v>United Arab Emirates</v>
      </c>
      <c r="E1566" s="3"/>
      <c r="F1566" s="3"/>
      <c r="G1566" s="3"/>
      <c r="H1566" s="3"/>
      <c r="I1566" s="2" t="str">
        <f t="shared" ref="I1566:I1629" si="88">IF(ISBLANK(VLOOKUP(A1566,CountryRegion,4,FALSE)),"",VLOOKUP(A1566,CountryRegion,4,FALSE))</f>
        <v>DJI</v>
      </c>
    </row>
    <row r="1567" spans="1:9" ht="12.75" customHeight="1">
      <c r="A1567" s="2" t="s">
        <v>7157</v>
      </c>
      <c r="B1567" s="121" t="str">
        <f t="shared" si="86"/>
        <v>Global Ex-Japan</v>
      </c>
      <c r="C1567" s="2" t="s">
        <v>7590</v>
      </c>
      <c r="D1567" s="2" t="str">
        <f t="shared" si="87"/>
        <v>Argentina</v>
      </c>
      <c r="E1567" s="3"/>
      <c r="F1567" s="3"/>
      <c r="G1567" s="3"/>
      <c r="H1567" s="3"/>
      <c r="I1567" s="2" t="str">
        <f t="shared" si="88"/>
        <v>DJI</v>
      </c>
    </row>
    <row r="1568" spans="1:9" ht="12.75" customHeight="1">
      <c r="A1568" s="2" t="s">
        <v>7157</v>
      </c>
      <c r="B1568" s="121" t="str">
        <f t="shared" si="86"/>
        <v>Global Ex-Japan</v>
      </c>
      <c r="C1568" s="2" t="s">
        <v>7575</v>
      </c>
      <c r="D1568" s="2" t="str">
        <f t="shared" si="87"/>
        <v>Austria</v>
      </c>
      <c r="E1568" s="3"/>
      <c r="F1568" s="3"/>
      <c r="G1568" s="3"/>
      <c r="H1568" s="3"/>
      <c r="I1568" s="2" t="str">
        <f t="shared" si="88"/>
        <v>DJI</v>
      </c>
    </row>
    <row r="1569" spans="1:9" ht="12.75" customHeight="1">
      <c r="A1569" s="2" t="s">
        <v>7157</v>
      </c>
      <c r="B1569" s="121" t="str">
        <f t="shared" si="86"/>
        <v>Global Ex-Japan</v>
      </c>
      <c r="C1569" s="2" t="s">
        <v>7589</v>
      </c>
      <c r="D1569" s="2" t="str">
        <f t="shared" si="87"/>
        <v>Australia</v>
      </c>
      <c r="E1569" s="3"/>
      <c r="F1569" s="3"/>
      <c r="G1569" s="3"/>
      <c r="H1569" s="3"/>
      <c r="I1569" s="2" t="str">
        <f t="shared" si="88"/>
        <v>DJI</v>
      </c>
    </row>
    <row r="1570" spans="1:9" ht="12.75" customHeight="1">
      <c r="A1570" s="2" t="s">
        <v>7157</v>
      </c>
      <c r="B1570" s="121" t="str">
        <f t="shared" si="86"/>
        <v>Global Ex-Japan</v>
      </c>
      <c r="C1570" s="2" t="s">
        <v>7609</v>
      </c>
      <c r="D1570" s="2" t="str">
        <f t="shared" si="87"/>
        <v>Bosnia-Herzegovina</v>
      </c>
      <c r="E1570" s="3"/>
      <c r="F1570" s="3"/>
      <c r="G1570" s="3"/>
      <c r="H1570" s="3"/>
      <c r="I1570" s="2" t="str">
        <f t="shared" si="88"/>
        <v>DJI</v>
      </c>
    </row>
    <row r="1571" spans="1:9" ht="12.75" customHeight="1">
      <c r="A1571" s="2" t="s">
        <v>7157</v>
      </c>
      <c r="B1571" s="121" t="str">
        <f t="shared" si="86"/>
        <v>Global Ex-Japan</v>
      </c>
      <c r="C1571" s="2" t="s">
        <v>7621</v>
      </c>
      <c r="D1571" s="2" t="str">
        <f t="shared" si="87"/>
        <v>Bangladesh</v>
      </c>
      <c r="E1571" s="3"/>
      <c r="F1571" s="3"/>
      <c r="G1571" s="3"/>
      <c r="H1571" s="3"/>
      <c r="I1571" s="2" t="str">
        <f t="shared" si="88"/>
        <v>DJI</v>
      </c>
    </row>
    <row r="1572" spans="1:9" ht="12.75" customHeight="1">
      <c r="A1572" s="2" t="s">
        <v>7157</v>
      </c>
      <c r="B1572" s="121" t="str">
        <f t="shared" si="86"/>
        <v>Global Ex-Japan</v>
      </c>
      <c r="C1572" s="2" t="s">
        <v>7576</v>
      </c>
      <c r="D1572" s="2" t="str">
        <f t="shared" si="87"/>
        <v>Belgium</v>
      </c>
      <c r="E1572" s="3"/>
      <c r="F1572" s="3"/>
      <c r="G1572" s="3"/>
      <c r="H1572" s="3"/>
      <c r="I1572" s="2" t="str">
        <f t="shared" si="88"/>
        <v>DJI</v>
      </c>
    </row>
    <row r="1573" spans="1:9" ht="12.75" customHeight="1">
      <c r="A1573" s="2" t="s">
        <v>7157</v>
      </c>
      <c r="B1573" s="121" t="str">
        <f t="shared" si="86"/>
        <v>Global Ex-Japan</v>
      </c>
      <c r="C1573" s="2" t="s">
        <v>7610</v>
      </c>
      <c r="D1573" s="2" t="str">
        <f t="shared" si="87"/>
        <v>Bulgaria</v>
      </c>
      <c r="E1573" s="3"/>
      <c r="F1573" s="3"/>
      <c r="G1573" s="3"/>
      <c r="H1573" s="3"/>
      <c r="I1573" s="2" t="str">
        <f t="shared" si="88"/>
        <v>DJI</v>
      </c>
    </row>
    <row r="1574" spans="1:9" ht="12.75" customHeight="1">
      <c r="A1574" s="2" t="s">
        <v>7157</v>
      </c>
      <c r="B1574" s="121" t="str">
        <f t="shared" si="86"/>
        <v>Global Ex-Japan</v>
      </c>
      <c r="C1574" s="2" t="s">
        <v>7606</v>
      </c>
      <c r="D1574" s="2" t="str">
        <f t="shared" si="87"/>
        <v>Bahrain</v>
      </c>
      <c r="E1574" s="3"/>
      <c r="F1574" s="3"/>
      <c r="G1574" s="3"/>
      <c r="H1574" s="3"/>
      <c r="I1574" s="2" t="str">
        <f t="shared" si="88"/>
        <v>DJI</v>
      </c>
    </row>
    <row r="1575" spans="1:9" ht="12.75" customHeight="1">
      <c r="A1575" s="2" t="s">
        <v>7157</v>
      </c>
      <c r="B1575" s="121" t="str">
        <f t="shared" si="86"/>
        <v>Global Ex-Japan</v>
      </c>
      <c r="C1575" s="2" t="s">
        <v>7591</v>
      </c>
      <c r="D1575" s="2" t="str">
        <f t="shared" si="87"/>
        <v>Brazil</v>
      </c>
      <c r="E1575" s="3"/>
      <c r="F1575" s="3"/>
      <c r="G1575" s="3"/>
      <c r="H1575" s="3"/>
      <c r="I1575" s="2" t="str">
        <f t="shared" si="88"/>
        <v>DJI</v>
      </c>
    </row>
    <row r="1576" spans="1:9" ht="12.75" customHeight="1">
      <c r="A1576" s="2" t="s">
        <v>7157</v>
      </c>
      <c r="B1576" s="121" t="str">
        <f t="shared" si="86"/>
        <v>Global Ex-Japan</v>
      </c>
      <c r="C1576" s="2" t="s">
        <v>5722</v>
      </c>
      <c r="D1576" s="2" t="str">
        <f t="shared" si="87"/>
        <v>Canada</v>
      </c>
      <c r="E1576" s="3"/>
      <c r="F1576" s="3"/>
      <c r="G1576" s="3"/>
      <c r="H1576" s="3"/>
      <c r="I1576" s="2" t="str">
        <f t="shared" si="88"/>
        <v>DJI</v>
      </c>
    </row>
    <row r="1577" spans="1:9" ht="12.75" customHeight="1">
      <c r="A1577" s="2" t="s">
        <v>7157</v>
      </c>
      <c r="B1577" s="121" t="str">
        <f t="shared" si="86"/>
        <v>Global Ex-Japan</v>
      </c>
      <c r="C1577" s="2" t="s">
        <v>6147</v>
      </c>
      <c r="D1577" s="2" t="str">
        <f t="shared" si="87"/>
        <v>Switzerland</v>
      </c>
      <c r="E1577" s="3"/>
      <c r="F1577" s="3"/>
      <c r="G1577" s="3"/>
      <c r="H1577" s="3"/>
      <c r="I1577" s="2" t="str">
        <f t="shared" si="88"/>
        <v>DJI</v>
      </c>
    </row>
    <row r="1578" spans="1:9" ht="12.75" customHeight="1">
      <c r="A1578" s="2" t="s">
        <v>7157</v>
      </c>
      <c r="B1578" s="121" t="str">
        <f t="shared" si="86"/>
        <v>Global Ex-Japan</v>
      </c>
      <c r="C1578" s="2" t="s">
        <v>7592</v>
      </c>
      <c r="D1578" s="2" t="str">
        <f t="shared" si="87"/>
        <v>Chile</v>
      </c>
      <c r="E1578" s="3"/>
      <c r="F1578" s="3"/>
      <c r="G1578" s="3"/>
      <c r="H1578" s="3"/>
      <c r="I1578" s="2" t="str">
        <f t="shared" si="88"/>
        <v>DJI</v>
      </c>
    </row>
    <row r="1579" spans="1:9" ht="12.75" customHeight="1">
      <c r="A1579" s="2" t="s">
        <v>7157</v>
      </c>
      <c r="B1579" s="121" t="str">
        <f t="shared" si="86"/>
        <v>Global Ex-Japan</v>
      </c>
      <c r="C1579" s="2" t="s">
        <v>7588</v>
      </c>
      <c r="D1579" s="2" t="str">
        <f t="shared" si="87"/>
        <v>China</v>
      </c>
      <c r="E1579" s="3"/>
      <c r="F1579" s="3"/>
      <c r="G1579" s="3"/>
      <c r="H1579" s="3"/>
      <c r="I1579" s="2" t="str">
        <f t="shared" si="88"/>
        <v>DJI</v>
      </c>
    </row>
    <row r="1580" spans="1:9" ht="12.75" customHeight="1">
      <c r="A1580" s="2" t="s">
        <v>7157</v>
      </c>
      <c r="B1580" s="121" t="str">
        <f t="shared" si="86"/>
        <v>Global Ex-Japan</v>
      </c>
      <c r="C1580" s="2" t="s">
        <v>7593</v>
      </c>
      <c r="D1580" s="2" t="str">
        <f t="shared" si="87"/>
        <v>Colombia</v>
      </c>
      <c r="E1580" s="3"/>
      <c r="F1580" s="3"/>
      <c r="G1580" s="3"/>
      <c r="H1580" s="3"/>
      <c r="I1580" s="2" t="str">
        <f t="shared" si="88"/>
        <v>DJI</v>
      </c>
    </row>
    <row r="1581" spans="1:9" ht="12.75" customHeight="1">
      <c r="A1581" s="2" t="s">
        <v>7157</v>
      </c>
      <c r="B1581" s="121" t="str">
        <f t="shared" si="86"/>
        <v>Global Ex-Japan</v>
      </c>
      <c r="C1581" s="2" t="s">
        <v>6215</v>
      </c>
      <c r="D1581" s="2" t="str">
        <f t="shared" si="87"/>
        <v>Cyprus</v>
      </c>
      <c r="E1581" s="3"/>
      <c r="F1581" s="3"/>
      <c r="G1581" s="3"/>
      <c r="H1581" s="3"/>
      <c r="I1581" s="2" t="str">
        <f t="shared" si="88"/>
        <v>DJI</v>
      </c>
    </row>
    <row r="1582" spans="1:9" ht="12.75" customHeight="1">
      <c r="A1582" s="2" t="s">
        <v>7157</v>
      </c>
      <c r="B1582" s="121" t="str">
        <f t="shared" si="86"/>
        <v>Global Ex-Japan</v>
      </c>
      <c r="C1582" s="2" t="s">
        <v>7584</v>
      </c>
      <c r="D1582" s="2" t="str">
        <f t="shared" si="87"/>
        <v>Czech Republic</v>
      </c>
      <c r="E1582" s="3"/>
      <c r="F1582" s="3"/>
      <c r="G1582" s="3"/>
      <c r="H1582" s="3"/>
      <c r="I1582" s="2" t="str">
        <f t="shared" si="88"/>
        <v>DJI</v>
      </c>
    </row>
    <row r="1583" spans="1:9" ht="12.75" customHeight="1">
      <c r="A1583" s="2" t="s">
        <v>7157</v>
      </c>
      <c r="B1583" s="121" t="str">
        <f t="shared" si="86"/>
        <v>Global Ex-Japan</v>
      </c>
      <c r="C1583" s="2" t="s">
        <v>7579</v>
      </c>
      <c r="D1583" s="2" t="str">
        <f t="shared" si="87"/>
        <v>Germany</v>
      </c>
      <c r="E1583" s="3"/>
      <c r="F1583" s="3"/>
      <c r="G1583" s="3"/>
      <c r="H1583" s="3"/>
      <c r="I1583" s="2" t="str">
        <f t="shared" si="88"/>
        <v>DJI</v>
      </c>
    </row>
    <row r="1584" spans="1:9" ht="12.75" customHeight="1">
      <c r="A1584" s="2" t="s">
        <v>7157</v>
      </c>
      <c r="B1584" s="121" t="str">
        <f t="shared" si="86"/>
        <v>Global Ex-Japan</v>
      </c>
      <c r="C1584" s="2" t="s">
        <v>7577</v>
      </c>
      <c r="D1584" s="2" t="str">
        <f t="shared" si="87"/>
        <v>Denmark</v>
      </c>
      <c r="E1584" s="3"/>
      <c r="F1584" s="3"/>
      <c r="G1584" s="3"/>
      <c r="H1584" s="3"/>
      <c r="I1584" s="2" t="str">
        <f t="shared" si="88"/>
        <v>DJI</v>
      </c>
    </row>
    <row r="1585" spans="1:9" ht="12.75" customHeight="1">
      <c r="A1585" s="2" t="s">
        <v>7157</v>
      </c>
      <c r="B1585" s="121" t="str">
        <f t="shared" si="86"/>
        <v>Global Ex-Japan</v>
      </c>
      <c r="C1585" s="2" t="s">
        <v>7611</v>
      </c>
      <c r="D1585" s="2" t="str">
        <f t="shared" si="87"/>
        <v>Estonia</v>
      </c>
      <c r="E1585" s="3"/>
      <c r="F1585" s="3"/>
      <c r="G1585" s="3"/>
      <c r="H1585" s="3"/>
      <c r="I1585" s="2" t="str">
        <f t="shared" si="88"/>
        <v>DJI</v>
      </c>
    </row>
    <row r="1586" spans="1:9" ht="12.75" customHeight="1">
      <c r="A1586" s="2" t="s">
        <v>7157</v>
      </c>
      <c r="B1586" s="121" t="str">
        <f t="shared" si="86"/>
        <v>Global Ex-Japan</v>
      </c>
      <c r="C1586" s="2" t="s">
        <v>7600</v>
      </c>
      <c r="D1586" s="2" t="str">
        <f t="shared" si="87"/>
        <v>Egypt</v>
      </c>
      <c r="E1586" s="3"/>
      <c r="F1586" s="3"/>
      <c r="G1586" s="3"/>
      <c r="H1586" s="3"/>
      <c r="I1586" s="2" t="str">
        <f t="shared" si="88"/>
        <v>DJI</v>
      </c>
    </row>
    <row r="1587" spans="1:9" ht="12.75" customHeight="1">
      <c r="A1587" s="2" t="s">
        <v>7157</v>
      </c>
      <c r="B1587" s="121" t="str">
        <f t="shared" si="86"/>
        <v>Global Ex-Japan</v>
      </c>
      <c r="C1587" s="2" t="s">
        <v>6415</v>
      </c>
      <c r="D1587" s="2" t="str">
        <f t="shared" si="87"/>
        <v>Spain</v>
      </c>
      <c r="E1587" s="3"/>
      <c r="F1587" s="3"/>
      <c r="G1587" s="3"/>
      <c r="H1587" s="3"/>
      <c r="I1587" s="2" t="str">
        <f t="shared" si="88"/>
        <v>DJI</v>
      </c>
    </row>
    <row r="1588" spans="1:9" ht="12.75" customHeight="1">
      <c r="A1588" s="2" t="s">
        <v>7157</v>
      </c>
      <c r="B1588" s="121" t="str">
        <f t="shared" si="86"/>
        <v>Global Ex-Japan</v>
      </c>
      <c r="C1588" s="2" t="s">
        <v>5810</v>
      </c>
      <c r="D1588" s="2" t="str">
        <f t="shared" si="87"/>
        <v>Finland</v>
      </c>
      <c r="E1588" s="3"/>
      <c r="F1588" s="3"/>
      <c r="G1588" s="3"/>
      <c r="H1588" s="3"/>
      <c r="I1588" s="2" t="str">
        <f t="shared" si="88"/>
        <v>DJI</v>
      </c>
    </row>
    <row r="1589" spans="1:9" ht="12.75" customHeight="1">
      <c r="A1589" s="2" t="s">
        <v>7157</v>
      </c>
      <c r="B1589" s="121" t="str">
        <f t="shared" si="86"/>
        <v>Global Ex-Japan</v>
      </c>
      <c r="C1589" s="2" t="s">
        <v>7578</v>
      </c>
      <c r="D1589" s="2" t="str">
        <f t="shared" si="87"/>
        <v>France</v>
      </c>
      <c r="E1589" s="3"/>
      <c r="F1589" s="3"/>
      <c r="G1589" s="3"/>
      <c r="H1589" s="3"/>
      <c r="I1589" s="2" t="str">
        <f t="shared" si="88"/>
        <v>DJI</v>
      </c>
    </row>
    <row r="1590" spans="1:9" ht="12.75" customHeight="1">
      <c r="A1590" s="2" t="s">
        <v>7157</v>
      </c>
      <c r="B1590" s="121" t="str">
        <f t="shared" si="86"/>
        <v>Global Ex-Japan</v>
      </c>
      <c r="C1590" s="2" t="s">
        <v>7583</v>
      </c>
      <c r="D1590" s="2" t="str">
        <f t="shared" si="87"/>
        <v>United Kingdom</v>
      </c>
      <c r="E1590" s="3"/>
      <c r="F1590" s="3"/>
      <c r="G1590" s="3"/>
      <c r="H1590" s="3"/>
      <c r="I1590" s="2" t="str">
        <f t="shared" si="88"/>
        <v>DJI</v>
      </c>
    </row>
    <row r="1591" spans="1:9" ht="12.75" customHeight="1">
      <c r="A1591" s="2" t="s">
        <v>7157</v>
      </c>
      <c r="B1591" s="121" t="str">
        <f t="shared" si="86"/>
        <v>Global Ex-Japan</v>
      </c>
      <c r="C1591" s="2" t="s">
        <v>7580</v>
      </c>
      <c r="D1591" s="2" t="str">
        <f t="shared" si="87"/>
        <v>Greece</v>
      </c>
      <c r="E1591" s="3"/>
      <c r="F1591" s="3"/>
      <c r="G1591" s="3"/>
      <c r="H1591" s="3"/>
      <c r="I1591" s="2" t="str">
        <f t="shared" si="88"/>
        <v>DJI</v>
      </c>
    </row>
    <row r="1592" spans="1:9" ht="12.75" customHeight="1">
      <c r="A1592" s="2" t="s">
        <v>7157</v>
      </c>
      <c r="B1592" s="121" t="str">
        <f t="shared" si="86"/>
        <v>Global Ex-Japan</v>
      </c>
      <c r="C1592" s="2" t="s">
        <v>7571</v>
      </c>
      <c r="D1592" s="2" t="str">
        <f t="shared" si="87"/>
        <v>Hong Kong</v>
      </c>
      <c r="E1592" s="3"/>
      <c r="F1592" s="3"/>
      <c r="G1592" s="3"/>
      <c r="H1592" s="3"/>
      <c r="I1592" s="2" t="str">
        <f t="shared" si="88"/>
        <v>DJI</v>
      </c>
    </row>
    <row r="1593" spans="1:9" ht="12.75" customHeight="1">
      <c r="A1593" s="2" t="s">
        <v>7157</v>
      </c>
      <c r="B1593" s="121" t="str">
        <f t="shared" si="86"/>
        <v>Global Ex-Japan</v>
      </c>
      <c r="C1593" s="2" t="s">
        <v>6137</v>
      </c>
      <c r="D1593" s="2" t="str">
        <f t="shared" si="87"/>
        <v>Croatia</v>
      </c>
      <c r="E1593" s="3"/>
      <c r="F1593" s="3"/>
      <c r="G1593" s="3"/>
      <c r="H1593" s="3"/>
      <c r="I1593" s="2" t="str">
        <f t="shared" si="88"/>
        <v>DJI</v>
      </c>
    </row>
    <row r="1594" spans="1:9" ht="12.75" customHeight="1">
      <c r="A1594" s="2" t="s">
        <v>7157</v>
      </c>
      <c r="B1594" s="121" t="str">
        <f t="shared" si="86"/>
        <v>Global Ex-Japan</v>
      </c>
      <c r="C1594" s="2" t="s">
        <v>5567</v>
      </c>
      <c r="D1594" s="2" t="str">
        <f t="shared" si="87"/>
        <v>Hungary</v>
      </c>
      <c r="E1594" s="3"/>
      <c r="F1594" s="3"/>
      <c r="G1594" s="3"/>
      <c r="H1594" s="3"/>
      <c r="I1594" s="2" t="str">
        <f t="shared" si="88"/>
        <v>DJI</v>
      </c>
    </row>
    <row r="1595" spans="1:9" ht="12.75" customHeight="1">
      <c r="A1595" s="2" t="s">
        <v>7157</v>
      </c>
      <c r="B1595" s="121" t="str">
        <f t="shared" si="86"/>
        <v>Global Ex-Japan</v>
      </c>
      <c r="C1595" s="2" t="s">
        <v>6098</v>
      </c>
      <c r="D1595" s="2" t="str">
        <f t="shared" si="87"/>
        <v>Indonesia</v>
      </c>
      <c r="E1595" s="3"/>
      <c r="F1595" s="3"/>
      <c r="G1595" s="3"/>
      <c r="H1595" s="3"/>
      <c r="I1595" s="2" t="str">
        <f t="shared" si="88"/>
        <v>DJI</v>
      </c>
    </row>
    <row r="1596" spans="1:9" ht="12.75" customHeight="1">
      <c r="A1596" s="2" t="s">
        <v>7157</v>
      </c>
      <c r="B1596" s="121" t="str">
        <f t="shared" si="86"/>
        <v>Global Ex-Japan</v>
      </c>
      <c r="C1596" s="2" t="s">
        <v>6100</v>
      </c>
      <c r="D1596" s="2" t="str">
        <f t="shared" si="87"/>
        <v>Ireland</v>
      </c>
      <c r="E1596" s="3"/>
      <c r="F1596" s="3"/>
      <c r="G1596" s="3"/>
      <c r="H1596" s="3"/>
      <c r="I1596" s="2" t="str">
        <f t="shared" si="88"/>
        <v>DJI</v>
      </c>
    </row>
    <row r="1597" spans="1:9" ht="12.75" customHeight="1">
      <c r="A1597" s="2" t="s">
        <v>7157</v>
      </c>
      <c r="B1597" s="121" t="str">
        <f t="shared" si="86"/>
        <v>Global Ex-Japan</v>
      </c>
      <c r="C1597" s="2" t="s">
        <v>7598</v>
      </c>
      <c r="D1597" s="2" t="str">
        <f t="shared" si="87"/>
        <v>Israel</v>
      </c>
      <c r="E1597" s="3"/>
      <c r="F1597" s="3"/>
      <c r="G1597" s="3"/>
      <c r="H1597" s="3"/>
      <c r="I1597" s="2" t="str">
        <f t="shared" si="88"/>
        <v>DJI</v>
      </c>
    </row>
    <row r="1598" spans="1:9" ht="12.75" customHeight="1">
      <c r="A1598" s="2" t="s">
        <v>7157</v>
      </c>
      <c r="B1598" s="121" t="str">
        <f t="shared" si="86"/>
        <v>Global Ex-Japan</v>
      </c>
      <c r="C1598" s="2" t="s">
        <v>5720</v>
      </c>
      <c r="D1598" s="2" t="str">
        <f t="shared" si="87"/>
        <v>India</v>
      </c>
      <c r="E1598" s="3"/>
      <c r="F1598" s="3"/>
      <c r="G1598" s="3"/>
      <c r="H1598" s="3"/>
      <c r="I1598" s="2" t="str">
        <f t="shared" si="88"/>
        <v>DJI</v>
      </c>
    </row>
    <row r="1599" spans="1:9" ht="12.75" customHeight="1">
      <c r="A1599" s="2" t="s">
        <v>7157</v>
      </c>
      <c r="B1599" s="121" t="str">
        <f t="shared" si="86"/>
        <v>Global Ex-Japan</v>
      </c>
      <c r="C1599" s="2" t="s">
        <v>5572</v>
      </c>
      <c r="D1599" s="2" t="str">
        <f t="shared" si="87"/>
        <v>Iceland</v>
      </c>
      <c r="E1599" s="3"/>
      <c r="F1599" s="3"/>
      <c r="G1599" s="3"/>
      <c r="H1599" s="3"/>
      <c r="I1599" s="2" t="str">
        <f t="shared" si="88"/>
        <v>DJI</v>
      </c>
    </row>
    <row r="1600" spans="1:9" ht="12.75" customHeight="1">
      <c r="A1600" s="2" t="s">
        <v>7157</v>
      </c>
      <c r="B1600" s="121" t="str">
        <f t="shared" si="86"/>
        <v>Global Ex-Japan</v>
      </c>
      <c r="C1600" s="2" t="s">
        <v>5614</v>
      </c>
      <c r="D1600" s="2" t="str">
        <f t="shared" si="87"/>
        <v>Italy</v>
      </c>
      <c r="E1600" s="3"/>
      <c r="F1600" s="3"/>
      <c r="G1600" s="3"/>
      <c r="H1600" s="3"/>
      <c r="I1600" s="2" t="str">
        <f t="shared" si="88"/>
        <v>DJI</v>
      </c>
    </row>
    <row r="1601" spans="1:9" ht="12.75" customHeight="1">
      <c r="A1601" s="2" t="s">
        <v>7157</v>
      </c>
      <c r="B1601" s="121" t="str">
        <f t="shared" si="86"/>
        <v>Global Ex-Japan</v>
      </c>
      <c r="C1601" s="2" t="s">
        <v>7607</v>
      </c>
      <c r="D1601" s="2" t="str">
        <f t="shared" si="87"/>
        <v>Jordan</v>
      </c>
      <c r="E1601" s="3"/>
      <c r="F1601" s="3"/>
      <c r="G1601" s="3"/>
      <c r="H1601" s="3"/>
      <c r="I1601" s="2" t="str">
        <f t="shared" si="88"/>
        <v>DJI</v>
      </c>
    </row>
    <row r="1602" spans="1:9" ht="12.75" customHeight="1">
      <c r="A1602" s="2" t="s">
        <v>7157</v>
      </c>
      <c r="B1602" s="121" t="str">
        <f t="shared" si="86"/>
        <v>Global Ex-Japan</v>
      </c>
      <c r="C1602" s="2" t="s">
        <v>5987</v>
      </c>
      <c r="D1602" s="2" t="str">
        <f t="shared" si="87"/>
        <v>Kenya</v>
      </c>
      <c r="E1602" s="3"/>
      <c r="F1602" s="3"/>
      <c r="G1602" s="3"/>
      <c r="H1602" s="3"/>
      <c r="I1602" s="2" t="str">
        <f t="shared" si="88"/>
        <v>DJI</v>
      </c>
    </row>
    <row r="1603" spans="1:9" ht="12.75" customHeight="1">
      <c r="A1603" s="2" t="s">
        <v>7157</v>
      </c>
      <c r="B1603" s="121" t="str">
        <f t="shared" si="86"/>
        <v>Global Ex-Japan</v>
      </c>
      <c r="C1603" s="2" t="s">
        <v>6013</v>
      </c>
      <c r="D1603" s="2" t="str">
        <f t="shared" si="87"/>
        <v>Korea</v>
      </c>
      <c r="E1603" s="3"/>
      <c r="F1603" s="3"/>
      <c r="G1603" s="3"/>
      <c r="H1603" s="3"/>
      <c r="I1603" s="2" t="str">
        <f t="shared" si="88"/>
        <v>DJI</v>
      </c>
    </row>
    <row r="1604" spans="1:9" ht="12.75" customHeight="1">
      <c r="A1604" s="2" t="s">
        <v>7157</v>
      </c>
      <c r="B1604" s="121" t="str">
        <f t="shared" si="86"/>
        <v>Global Ex-Japan</v>
      </c>
      <c r="C1604" s="2" t="s">
        <v>6023</v>
      </c>
      <c r="D1604" s="2" t="str">
        <f t="shared" si="87"/>
        <v>Kuwait</v>
      </c>
      <c r="E1604" s="3"/>
      <c r="F1604" s="3"/>
      <c r="G1604" s="3"/>
      <c r="H1604" s="3"/>
      <c r="I1604" s="2" t="str">
        <f t="shared" si="88"/>
        <v>DJI</v>
      </c>
    </row>
    <row r="1605" spans="1:9" ht="12.75" customHeight="1">
      <c r="A1605" s="2" t="s">
        <v>7157</v>
      </c>
      <c r="B1605" s="121" t="str">
        <f t="shared" ref="B1605:B1668" si="89">VLOOKUP(A1605,CountryRegion,2,FALSE)</f>
        <v>Global Ex-Japan</v>
      </c>
      <c r="C1605" s="2" t="s">
        <v>7620</v>
      </c>
      <c r="D1605" s="2" t="str">
        <f t="shared" ref="D1605:D1668" si="90">VLOOKUP(C1605&amp;"-",CountryRegion,2,FALSE)</f>
        <v>Kazakhstan</v>
      </c>
      <c r="E1605" s="3"/>
      <c r="F1605" s="3"/>
      <c r="G1605" s="3"/>
      <c r="H1605" s="3"/>
      <c r="I1605" s="2" t="str">
        <f t="shared" si="88"/>
        <v>DJI</v>
      </c>
    </row>
    <row r="1606" spans="1:9" ht="12.75" customHeight="1">
      <c r="A1606" s="2" t="s">
        <v>7157</v>
      </c>
      <c r="B1606" s="121" t="str">
        <f t="shared" si="89"/>
        <v>Global Ex-Japan</v>
      </c>
      <c r="C1606" s="2" t="s">
        <v>5664</v>
      </c>
      <c r="D1606" s="2" t="str">
        <f t="shared" si="90"/>
        <v>Lebanon</v>
      </c>
      <c r="E1606" s="3"/>
      <c r="F1606" s="3"/>
      <c r="G1606" s="3">
        <v>44365</v>
      </c>
      <c r="H1606" s="3">
        <v>44368</v>
      </c>
      <c r="I1606" s="2" t="str">
        <f t="shared" si="88"/>
        <v>DJI</v>
      </c>
    </row>
    <row r="1607" spans="1:9" ht="12.75" customHeight="1">
      <c r="A1607" s="2" t="s">
        <v>7157</v>
      </c>
      <c r="B1607" s="121" t="str">
        <f t="shared" si="89"/>
        <v>Global Ex-Japan</v>
      </c>
      <c r="C1607" s="2" t="s">
        <v>7622</v>
      </c>
      <c r="D1607" s="2" t="str">
        <f t="shared" si="90"/>
        <v>Sri Lanka</v>
      </c>
      <c r="E1607" s="3"/>
      <c r="F1607" s="3"/>
      <c r="G1607" s="3"/>
      <c r="H1607" s="3"/>
      <c r="I1607" s="2" t="str">
        <f t="shared" si="88"/>
        <v>DJI</v>
      </c>
    </row>
    <row r="1608" spans="1:9" ht="12.75" customHeight="1">
      <c r="A1608" s="2" t="s">
        <v>7157</v>
      </c>
      <c r="B1608" s="121" t="str">
        <f t="shared" si="89"/>
        <v>Global Ex-Japan</v>
      </c>
      <c r="C1608" s="2" t="s">
        <v>7612</v>
      </c>
      <c r="D1608" s="2" t="str">
        <f t="shared" si="90"/>
        <v>Lithuania</v>
      </c>
      <c r="E1608" s="3"/>
      <c r="F1608" s="3"/>
      <c r="G1608" s="3"/>
      <c r="H1608" s="3"/>
      <c r="I1608" s="2" t="str">
        <f t="shared" si="88"/>
        <v>DJI</v>
      </c>
    </row>
    <row r="1609" spans="1:9" ht="12.75" customHeight="1">
      <c r="A1609" s="2" t="s">
        <v>7157</v>
      </c>
      <c r="B1609" s="121" t="str">
        <f t="shared" si="89"/>
        <v>Global Ex-Japan</v>
      </c>
      <c r="C1609" s="2" t="s">
        <v>7581</v>
      </c>
      <c r="D1609" s="2" t="str">
        <f t="shared" si="90"/>
        <v>Luxembourg</v>
      </c>
      <c r="E1609" s="3"/>
      <c r="F1609" s="3"/>
      <c r="G1609" s="3"/>
      <c r="H1609" s="3"/>
      <c r="I1609" s="2" t="str">
        <f t="shared" si="88"/>
        <v>DJI</v>
      </c>
    </row>
    <row r="1610" spans="1:9" ht="12.75" customHeight="1">
      <c r="A1610" s="2" t="s">
        <v>7157</v>
      </c>
      <c r="B1610" s="121" t="str">
        <f t="shared" si="89"/>
        <v>Global Ex-Japan</v>
      </c>
      <c r="C1610" s="2" t="s">
        <v>5760</v>
      </c>
      <c r="D1610" s="2" t="str">
        <f t="shared" si="90"/>
        <v>Latvia</v>
      </c>
      <c r="E1610" s="3"/>
      <c r="F1610" s="3"/>
      <c r="G1610" s="3"/>
      <c r="H1610" s="3"/>
      <c r="I1610" s="2" t="str">
        <f t="shared" si="88"/>
        <v>DJI</v>
      </c>
    </row>
    <row r="1611" spans="1:9" ht="12.75" customHeight="1">
      <c r="A1611" s="2" t="s">
        <v>7157</v>
      </c>
      <c r="B1611" s="121" t="str">
        <f t="shared" si="89"/>
        <v>Global Ex-Japan</v>
      </c>
      <c r="C1611" s="2" t="s">
        <v>5947</v>
      </c>
      <c r="D1611" s="2" t="str">
        <f t="shared" si="90"/>
        <v>Morocco</v>
      </c>
      <c r="E1611" s="3"/>
      <c r="F1611" s="3"/>
      <c r="G1611" s="3"/>
      <c r="H1611" s="3"/>
      <c r="I1611" s="2" t="str">
        <f t="shared" si="88"/>
        <v>DJI</v>
      </c>
    </row>
    <row r="1612" spans="1:9" ht="12.75" customHeight="1">
      <c r="A1612" s="2" t="s">
        <v>7157</v>
      </c>
      <c r="B1612" s="121" t="str">
        <f t="shared" si="89"/>
        <v>Global Ex-Japan</v>
      </c>
      <c r="C1612" s="2" t="s">
        <v>7613</v>
      </c>
      <c r="D1612" s="2" t="str">
        <f t="shared" si="90"/>
        <v>Macedonia</v>
      </c>
      <c r="E1612" s="3"/>
      <c r="F1612" s="3"/>
      <c r="G1612" s="3"/>
      <c r="H1612" s="3"/>
      <c r="I1612" s="2" t="str">
        <f t="shared" si="88"/>
        <v>DJI</v>
      </c>
    </row>
    <row r="1613" spans="1:9" ht="12.75" customHeight="1">
      <c r="A1613" s="2" t="s">
        <v>7157</v>
      </c>
      <c r="B1613" s="121" t="str">
        <f t="shared" si="89"/>
        <v>Global Ex-Japan</v>
      </c>
      <c r="C1613" s="2" t="s">
        <v>7604</v>
      </c>
      <c r="D1613" s="2" t="str">
        <f t="shared" si="90"/>
        <v>Malta</v>
      </c>
      <c r="E1613" s="3"/>
      <c r="F1613" s="3"/>
      <c r="G1613" s="3"/>
      <c r="H1613" s="3"/>
      <c r="I1613" s="2" t="str">
        <f t="shared" si="88"/>
        <v>DJI</v>
      </c>
    </row>
    <row r="1614" spans="1:9" ht="12.75" customHeight="1">
      <c r="A1614" s="2" t="s">
        <v>7157</v>
      </c>
      <c r="B1614" s="121" t="str">
        <f t="shared" si="89"/>
        <v>Global Ex-Japan</v>
      </c>
      <c r="C1614" s="2" t="s">
        <v>7618</v>
      </c>
      <c r="D1614" s="2" t="str">
        <f t="shared" si="90"/>
        <v>Mauritius</v>
      </c>
      <c r="E1614" s="3"/>
      <c r="F1614" s="3"/>
      <c r="G1614" s="3"/>
      <c r="H1614" s="3"/>
      <c r="I1614" s="2" t="str">
        <f t="shared" si="88"/>
        <v>DJI</v>
      </c>
    </row>
    <row r="1615" spans="1:9" ht="12.75" customHeight="1">
      <c r="A1615" s="2" t="s">
        <v>7157</v>
      </c>
      <c r="B1615" s="121" t="str">
        <f t="shared" si="89"/>
        <v>Global Ex-Japan</v>
      </c>
      <c r="C1615" s="2" t="s">
        <v>7594</v>
      </c>
      <c r="D1615" s="2" t="str">
        <f t="shared" si="90"/>
        <v>Mexico</v>
      </c>
      <c r="E1615" s="3"/>
      <c r="F1615" s="3"/>
      <c r="G1615" s="3"/>
      <c r="H1615" s="3"/>
      <c r="I1615" s="2" t="str">
        <f t="shared" si="88"/>
        <v>DJI</v>
      </c>
    </row>
    <row r="1616" spans="1:9" ht="12.75" customHeight="1">
      <c r="A1616" s="2" t="s">
        <v>7157</v>
      </c>
      <c r="B1616" s="121" t="str">
        <f t="shared" si="89"/>
        <v>Global Ex-Japan</v>
      </c>
      <c r="C1616" s="2" t="s">
        <v>7573</v>
      </c>
      <c r="D1616" s="2" t="str">
        <f t="shared" si="90"/>
        <v>Malaysia</v>
      </c>
      <c r="E1616" s="3"/>
      <c r="F1616" s="3"/>
      <c r="G1616" s="3"/>
      <c r="H1616" s="3"/>
      <c r="I1616" s="2" t="str">
        <f t="shared" si="88"/>
        <v>DJI</v>
      </c>
    </row>
    <row r="1617" spans="1:9" ht="12.75" customHeight="1">
      <c r="A1617" s="2" t="s">
        <v>7157</v>
      </c>
      <c r="B1617" s="121" t="str">
        <f t="shared" si="89"/>
        <v>Global Ex-Japan</v>
      </c>
      <c r="C1617" s="2" t="s">
        <v>5918</v>
      </c>
      <c r="D1617" s="2" t="str">
        <f t="shared" si="90"/>
        <v>Nigeria</v>
      </c>
      <c r="E1617" s="3"/>
      <c r="F1617" s="3"/>
      <c r="G1617" s="3"/>
      <c r="H1617" s="3"/>
      <c r="I1617" s="2" t="str">
        <f t="shared" si="88"/>
        <v>DJI</v>
      </c>
    </row>
    <row r="1618" spans="1:9" ht="12.75" customHeight="1">
      <c r="A1618" s="2" t="s">
        <v>7157</v>
      </c>
      <c r="B1618" s="121" t="str">
        <f t="shared" si="89"/>
        <v>Global Ex-Japan</v>
      </c>
      <c r="C1618" s="2" t="s">
        <v>5921</v>
      </c>
      <c r="D1618" s="2" t="str">
        <f t="shared" si="90"/>
        <v>Netherlands</v>
      </c>
      <c r="E1618" s="3"/>
      <c r="F1618" s="3"/>
      <c r="G1618" s="3"/>
      <c r="H1618" s="3"/>
      <c r="I1618" s="2" t="str">
        <f t="shared" si="88"/>
        <v>DJI</v>
      </c>
    </row>
    <row r="1619" spans="1:9" ht="12.75" customHeight="1">
      <c r="A1619" s="2" t="s">
        <v>7157</v>
      </c>
      <c r="B1619" s="121" t="str">
        <f t="shared" si="89"/>
        <v>Global Ex-Japan</v>
      </c>
      <c r="C1619" s="2" t="s">
        <v>5865</v>
      </c>
      <c r="D1619" s="2" t="str">
        <f t="shared" si="90"/>
        <v>Norway</v>
      </c>
      <c r="E1619" s="3"/>
      <c r="F1619" s="3"/>
      <c r="G1619" s="3"/>
      <c r="H1619" s="3"/>
      <c r="I1619" s="2" t="str">
        <f t="shared" si="88"/>
        <v>DJI</v>
      </c>
    </row>
    <row r="1620" spans="1:9" ht="12.75" customHeight="1">
      <c r="A1620" s="2" t="s">
        <v>7157</v>
      </c>
      <c r="B1620" s="121" t="str">
        <f t="shared" si="89"/>
        <v>Global Ex-Japan</v>
      </c>
      <c r="C1620" s="2" t="s">
        <v>5883</v>
      </c>
      <c r="D1620" s="2" t="str">
        <f t="shared" si="90"/>
        <v>New Zealand</v>
      </c>
      <c r="E1620" s="3"/>
      <c r="F1620" s="3"/>
      <c r="G1620" s="3"/>
      <c r="H1620" s="3"/>
      <c r="I1620" s="2" t="str">
        <f t="shared" si="88"/>
        <v>DJI</v>
      </c>
    </row>
    <row r="1621" spans="1:9" ht="12.75" customHeight="1">
      <c r="A1621" s="2" t="s">
        <v>7157</v>
      </c>
      <c r="B1621" s="121" t="str">
        <f t="shared" si="89"/>
        <v>Global Ex-Japan</v>
      </c>
      <c r="C1621" s="2" t="s">
        <v>6159</v>
      </c>
      <c r="D1621" s="2" t="str">
        <f t="shared" si="90"/>
        <v>Oman</v>
      </c>
      <c r="E1621" s="3"/>
      <c r="F1621" s="3"/>
      <c r="G1621" s="3"/>
      <c r="H1621" s="3"/>
      <c r="I1621" s="2" t="str">
        <f t="shared" si="88"/>
        <v>DJI</v>
      </c>
    </row>
    <row r="1622" spans="1:9" ht="12.75" customHeight="1">
      <c r="A1622" s="2" t="s">
        <v>7157</v>
      </c>
      <c r="B1622" s="121" t="str">
        <f t="shared" si="89"/>
        <v>Global Ex-Japan</v>
      </c>
      <c r="C1622" s="2" t="s">
        <v>7595</v>
      </c>
      <c r="D1622" s="2" t="str">
        <f t="shared" si="90"/>
        <v>Peru</v>
      </c>
      <c r="E1622" s="3"/>
      <c r="F1622" s="3"/>
      <c r="G1622" s="3"/>
      <c r="H1622" s="3"/>
      <c r="I1622" s="2" t="str">
        <f t="shared" si="88"/>
        <v>DJI</v>
      </c>
    </row>
    <row r="1623" spans="1:9" ht="12.75" customHeight="1">
      <c r="A1623" s="2" t="s">
        <v>7157</v>
      </c>
      <c r="B1623" s="121" t="str">
        <f t="shared" si="89"/>
        <v>Global Ex-Japan</v>
      </c>
      <c r="C1623" s="2" t="s">
        <v>5970</v>
      </c>
      <c r="D1623" s="2" t="str">
        <f t="shared" si="90"/>
        <v>Philippines</v>
      </c>
      <c r="E1623" s="3"/>
      <c r="F1623" s="3"/>
      <c r="G1623" s="3"/>
      <c r="H1623" s="3"/>
      <c r="I1623" s="2" t="str">
        <f t="shared" si="88"/>
        <v>DJI</v>
      </c>
    </row>
    <row r="1624" spans="1:9" ht="12.75" customHeight="1">
      <c r="A1624" s="2" t="s">
        <v>7157</v>
      </c>
      <c r="B1624" s="121" t="str">
        <f t="shared" si="89"/>
        <v>Global Ex-Japan</v>
      </c>
      <c r="C1624" s="2" t="s">
        <v>7601</v>
      </c>
      <c r="D1624" s="2" t="str">
        <f t="shared" si="90"/>
        <v>Pakistan</v>
      </c>
      <c r="E1624" s="3"/>
      <c r="F1624" s="3"/>
      <c r="G1624" s="3"/>
      <c r="H1624" s="3"/>
      <c r="I1624" s="2" t="str">
        <f t="shared" si="88"/>
        <v>DJI</v>
      </c>
    </row>
    <row r="1625" spans="1:9" ht="12.75" customHeight="1">
      <c r="A1625" s="2" t="s">
        <v>7157</v>
      </c>
      <c r="B1625" s="121" t="str">
        <f t="shared" si="89"/>
        <v>Global Ex-Japan</v>
      </c>
      <c r="C1625" s="2" t="s">
        <v>7585</v>
      </c>
      <c r="D1625" s="2" t="str">
        <f t="shared" si="90"/>
        <v>Poland</v>
      </c>
      <c r="E1625" s="3"/>
      <c r="F1625" s="3"/>
      <c r="G1625" s="3"/>
      <c r="H1625" s="3"/>
      <c r="I1625" s="2" t="str">
        <f t="shared" si="88"/>
        <v>DJI</v>
      </c>
    </row>
    <row r="1626" spans="1:9" ht="12.75" customHeight="1">
      <c r="A1626" s="2" t="s">
        <v>7157</v>
      </c>
      <c r="B1626" s="121" t="str">
        <f t="shared" si="89"/>
        <v>Global Ex-Japan</v>
      </c>
      <c r="C1626" s="2" t="s">
        <v>7608</v>
      </c>
      <c r="D1626" s="2" t="str">
        <f t="shared" si="90"/>
        <v>Palestine</v>
      </c>
      <c r="E1626" s="3"/>
      <c r="F1626" s="3"/>
      <c r="G1626" s="3"/>
      <c r="H1626" s="3"/>
      <c r="I1626" s="2" t="str">
        <f t="shared" si="88"/>
        <v>DJI</v>
      </c>
    </row>
    <row r="1627" spans="1:9" ht="12.75" customHeight="1">
      <c r="A1627" s="2" t="s">
        <v>7157</v>
      </c>
      <c r="B1627" s="121" t="str">
        <f t="shared" si="89"/>
        <v>Global Ex-Japan</v>
      </c>
      <c r="C1627" s="2" t="s">
        <v>7582</v>
      </c>
      <c r="D1627" s="2" t="str">
        <f t="shared" si="90"/>
        <v>Portugal</v>
      </c>
      <c r="E1627" s="3"/>
      <c r="F1627" s="3"/>
      <c r="G1627" s="3"/>
      <c r="H1627" s="3"/>
      <c r="I1627" s="2" t="str">
        <f t="shared" si="88"/>
        <v>DJI</v>
      </c>
    </row>
    <row r="1628" spans="1:9" ht="12.75" customHeight="1">
      <c r="A1628" s="2" t="s">
        <v>7157</v>
      </c>
      <c r="B1628" s="121" t="str">
        <f t="shared" si="89"/>
        <v>Global Ex-Japan</v>
      </c>
      <c r="C1628" s="2" t="s">
        <v>7602</v>
      </c>
      <c r="D1628" s="2" t="str">
        <f t="shared" si="90"/>
        <v>Qatar</v>
      </c>
      <c r="E1628" s="3"/>
      <c r="F1628" s="3"/>
      <c r="G1628" s="3"/>
      <c r="H1628" s="3"/>
      <c r="I1628" s="2" t="str">
        <f t="shared" si="88"/>
        <v>DJI</v>
      </c>
    </row>
    <row r="1629" spans="1:9" ht="12.75" customHeight="1">
      <c r="A1629" s="2" t="s">
        <v>7157</v>
      </c>
      <c r="B1629" s="121" t="str">
        <f t="shared" si="89"/>
        <v>Global Ex-Japan</v>
      </c>
      <c r="C1629" s="2" t="s">
        <v>7614</v>
      </c>
      <c r="D1629" s="2" t="str">
        <f t="shared" si="90"/>
        <v>Romania</v>
      </c>
      <c r="E1629" s="3"/>
      <c r="F1629" s="3"/>
      <c r="G1629" s="3"/>
      <c r="H1629" s="3"/>
      <c r="I1629" s="2" t="str">
        <f t="shared" si="88"/>
        <v>DJI</v>
      </c>
    </row>
    <row r="1630" spans="1:9" ht="12.75" customHeight="1">
      <c r="A1630" s="2" t="s">
        <v>7157</v>
      </c>
      <c r="B1630" s="121" t="str">
        <f t="shared" si="89"/>
        <v>Global Ex-Japan</v>
      </c>
      <c r="C1630" s="2" t="s">
        <v>7615</v>
      </c>
      <c r="D1630" s="2" t="str">
        <f t="shared" si="90"/>
        <v>Serbia</v>
      </c>
      <c r="E1630" s="3"/>
      <c r="F1630" s="3"/>
      <c r="G1630" s="3"/>
      <c r="H1630" s="3"/>
      <c r="I1630" s="2" t="str">
        <f t="shared" ref="I1630:I1693" si="91">IF(ISBLANK(VLOOKUP(A1630,CountryRegion,4,FALSE)),"",VLOOKUP(A1630,CountryRegion,4,FALSE))</f>
        <v>DJI</v>
      </c>
    </row>
    <row r="1631" spans="1:9" ht="12.75" customHeight="1">
      <c r="A1631" s="2" t="s">
        <v>7157</v>
      </c>
      <c r="B1631" s="121" t="str">
        <f t="shared" si="89"/>
        <v>Global Ex-Japan</v>
      </c>
      <c r="C1631" s="2" t="s">
        <v>7586</v>
      </c>
      <c r="D1631" s="2" t="str">
        <f t="shared" si="90"/>
        <v>Russia</v>
      </c>
      <c r="E1631" s="3"/>
      <c r="F1631" s="3"/>
      <c r="G1631" s="3">
        <v>44628</v>
      </c>
      <c r="H1631" s="3">
        <v>44629</v>
      </c>
      <c r="I1631" s="2" t="str">
        <f t="shared" si="91"/>
        <v>DJI</v>
      </c>
    </row>
    <row r="1632" spans="1:9" ht="12.75" customHeight="1">
      <c r="A1632" s="2" t="s">
        <v>7157</v>
      </c>
      <c r="B1632" s="121" t="str">
        <f t="shared" si="89"/>
        <v>Global Ex-Japan</v>
      </c>
      <c r="C1632" s="2" t="s">
        <v>5776</v>
      </c>
      <c r="D1632" s="2" t="str">
        <f t="shared" si="90"/>
        <v>Saudi Arabia</v>
      </c>
      <c r="E1632" s="3"/>
      <c r="F1632" s="3"/>
      <c r="G1632" s="3"/>
      <c r="H1632" s="3"/>
      <c r="I1632" s="2" t="str">
        <f t="shared" si="91"/>
        <v>DJI</v>
      </c>
    </row>
    <row r="1633" spans="1:9" ht="12.75" customHeight="1">
      <c r="A1633" s="2" t="s">
        <v>7157</v>
      </c>
      <c r="B1633" s="121" t="str">
        <f t="shared" si="89"/>
        <v>Global Ex-Japan</v>
      </c>
      <c r="C1633" s="2" t="s">
        <v>6227</v>
      </c>
      <c r="D1633" s="2" t="str">
        <f t="shared" si="90"/>
        <v>Sweden</v>
      </c>
      <c r="E1633" s="3"/>
      <c r="F1633" s="3"/>
      <c r="G1633" s="3"/>
      <c r="H1633" s="3"/>
      <c r="I1633" s="2" t="str">
        <f t="shared" si="91"/>
        <v>DJI</v>
      </c>
    </row>
    <row r="1634" spans="1:9" ht="12.75" customHeight="1">
      <c r="A1634" s="2" t="s">
        <v>7157</v>
      </c>
      <c r="B1634" s="121" t="str">
        <f t="shared" si="89"/>
        <v>Global Ex-Japan</v>
      </c>
      <c r="C1634" s="2" t="s">
        <v>7574</v>
      </c>
      <c r="D1634" s="2" t="str">
        <f t="shared" si="90"/>
        <v>Singapore</v>
      </c>
      <c r="E1634" s="3"/>
      <c r="F1634" s="3"/>
      <c r="G1634" s="3"/>
      <c r="H1634" s="3"/>
      <c r="I1634" s="2" t="str">
        <f t="shared" si="91"/>
        <v>DJI</v>
      </c>
    </row>
    <row r="1635" spans="1:9" ht="12.75" customHeight="1">
      <c r="A1635" s="2" t="s">
        <v>7157</v>
      </c>
      <c r="B1635" s="121" t="str">
        <f t="shared" si="89"/>
        <v>Global Ex-Japan</v>
      </c>
      <c r="C1635" s="2" t="s">
        <v>7605</v>
      </c>
      <c r="D1635" s="2" t="str">
        <f t="shared" si="90"/>
        <v>Slovenia</v>
      </c>
      <c r="E1635" s="3"/>
      <c r="F1635" s="3"/>
      <c r="G1635" s="3"/>
      <c r="H1635" s="3"/>
      <c r="I1635" s="2" t="str">
        <f t="shared" si="91"/>
        <v>DJI</v>
      </c>
    </row>
    <row r="1636" spans="1:9" ht="12.75" customHeight="1">
      <c r="A1636" s="2" t="s">
        <v>7157</v>
      </c>
      <c r="B1636" s="121" t="str">
        <f t="shared" si="89"/>
        <v>Global Ex-Japan</v>
      </c>
      <c r="C1636" s="2" t="s">
        <v>7616</v>
      </c>
      <c r="D1636" s="2" t="str">
        <f t="shared" si="90"/>
        <v>Slovakia</v>
      </c>
      <c r="E1636" s="3"/>
      <c r="F1636" s="3"/>
      <c r="G1636" s="3"/>
      <c r="H1636" s="3"/>
      <c r="I1636" s="2" t="str">
        <f t="shared" si="91"/>
        <v>DJI</v>
      </c>
    </row>
    <row r="1637" spans="1:9" ht="12.75" customHeight="1">
      <c r="A1637" s="2" t="s">
        <v>7157</v>
      </c>
      <c r="B1637" s="121" t="str">
        <f t="shared" si="89"/>
        <v>Global Ex-Japan</v>
      </c>
      <c r="C1637" s="2" t="s">
        <v>6029</v>
      </c>
      <c r="D1637" s="2" t="str">
        <f t="shared" si="90"/>
        <v>Thailand</v>
      </c>
      <c r="E1637" s="3"/>
      <c r="F1637" s="3"/>
      <c r="G1637" s="3"/>
      <c r="H1637" s="3"/>
      <c r="I1637" s="2" t="str">
        <f t="shared" si="91"/>
        <v>DJI</v>
      </c>
    </row>
    <row r="1638" spans="1:9" ht="12.75" customHeight="1">
      <c r="A1638" s="2" t="s">
        <v>7157</v>
      </c>
      <c r="B1638" s="121" t="str">
        <f t="shared" si="89"/>
        <v>Global Ex-Japan</v>
      </c>
      <c r="C1638" s="2" t="s">
        <v>7619</v>
      </c>
      <c r="D1638" s="2" t="str">
        <f t="shared" si="90"/>
        <v>Tunisia</v>
      </c>
      <c r="E1638" s="3"/>
      <c r="F1638" s="3"/>
      <c r="G1638" s="3"/>
      <c r="H1638" s="3"/>
      <c r="I1638" s="2" t="str">
        <f t="shared" si="91"/>
        <v>DJI</v>
      </c>
    </row>
    <row r="1639" spans="1:9" ht="12.75" customHeight="1">
      <c r="A1639" s="2" t="s">
        <v>7157</v>
      </c>
      <c r="B1639" s="121" t="str">
        <f t="shared" si="89"/>
        <v>Global Ex-Japan</v>
      </c>
      <c r="C1639" s="2" t="s">
        <v>7587</v>
      </c>
      <c r="D1639" s="2" t="str">
        <f t="shared" si="90"/>
        <v>Turkey</v>
      </c>
      <c r="E1639" s="3"/>
      <c r="F1639" s="3"/>
      <c r="G1639" s="3"/>
      <c r="H1639" s="3"/>
      <c r="I1639" s="2" t="str">
        <f t="shared" si="91"/>
        <v>DJI</v>
      </c>
    </row>
    <row r="1640" spans="1:9" ht="12.75" customHeight="1">
      <c r="A1640" s="2" t="s">
        <v>7157</v>
      </c>
      <c r="B1640" s="121" t="str">
        <f t="shared" si="89"/>
        <v>Global Ex-Japan</v>
      </c>
      <c r="C1640" s="2" t="s">
        <v>5700</v>
      </c>
      <c r="D1640" s="2" t="str">
        <f t="shared" si="90"/>
        <v>Taiwan</v>
      </c>
      <c r="E1640" s="3"/>
      <c r="F1640" s="3"/>
      <c r="G1640" s="3"/>
      <c r="H1640" s="3"/>
      <c r="I1640" s="2" t="str">
        <f t="shared" si="91"/>
        <v>DJI</v>
      </c>
    </row>
    <row r="1641" spans="1:9" ht="12.75" customHeight="1">
      <c r="A1641" s="2" t="s">
        <v>7157</v>
      </c>
      <c r="B1641" s="121" t="str">
        <f t="shared" si="89"/>
        <v>Global Ex-Japan</v>
      </c>
      <c r="C1641" s="2" t="s">
        <v>7617</v>
      </c>
      <c r="D1641" s="2" t="str">
        <f t="shared" si="90"/>
        <v>Ukraine</v>
      </c>
      <c r="E1641" s="3"/>
      <c r="F1641" s="3"/>
      <c r="G1641" s="3"/>
      <c r="H1641" s="3"/>
      <c r="I1641" s="2" t="str">
        <f t="shared" si="91"/>
        <v>DJI</v>
      </c>
    </row>
    <row r="1642" spans="1:9" ht="12.75" customHeight="1">
      <c r="A1642" s="2" t="s">
        <v>7157</v>
      </c>
      <c r="B1642" s="121" t="str">
        <f t="shared" si="89"/>
        <v>Global Ex-Japan</v>
      </c>
      <c r="C1642" s="2" t="s">
        <v>810</v>
      </c>
      <c r="D1642" s="2" t="str">
        <f t="shared" si="90"/>
        <v>United States</v>
      </c>
      <c r="E1642" s="3"/>
      <c r="F1642" s="3"/>
      <c r="G1642" s="3"/>
      <c r="H1642" s="3"/>
      <c r="I1642" s="2" t="str">
        <f t="shared" si="91"/>
        <v>DJI</v>
      </c>
    </row>
    <row r="1643" spans="1:9" ht="12.75" customHeight="1">
      <c r="A1643" s="2" t="s">
        <v>7157</v>
      </c>
      <c r="B1643" s="121" t="str">
        <f t="shared" si="89"/>
        <v>Global Ex-Japan</v>
      </c>
      <c r="C1643" s="2" t="s">
        <v>7596</v>
      </c>
      <c r="D1643" s="2" t="str">
        <f t="shared" si="90"/>
        <v>Venezuela</v>
      </c>
      <c r="E1643" s="3"/>
      <c r="F1643" s="3"/>
      <c r="G1643" s="3"/>
      <c r="H1643" s="3"/>
      <c r="I1643" s="2" t="str">
        <f t="shared" si="91"/>
        <v>DJI</v>
      </c>
    </row>
    <row r="1644" spans="1:9" ht="12.75" customHeight="1">
      <c r="A1644" s="2" t="s">
        <v>7157</v>
      </c>
      <c r="B1644" s="121" t="str">
        <f t="shared" si="89"/>
        <v>Global Ex-Japan</v>
      </c>
      <c r="C1644" s="2" t="s">
        <v>7597</v>
      </c>
      <c r="D1644" s="2" t="str">
        <f t="shared" si="90"/>
        <v>Vietnam</v>
      </c>
      <c r="E1644" s="3"/>
      <c r="F1644" s="3"/>
      <c r="G1644" s="3"/>
      <c r="H1644" s="3"/>
      <c r="I1644" s="2" t="str">
        <f t="shared" si="91"/>
        <v>DJI</v>
      </c>
    </row>
    <row r="1645" spans="1:9" ht="12.75" customHeight="1">
      <c r="A1645" s="2" t="s">
        <v>7157</v>
      </c>
      <c r="B1645" s="121" t="str">
        <f t="shared" si="89"/>
        <v>Global Ex-Japan</v>
      </c>
      <c r="C1645" s="2" t="s">
        <v>7603</v>
      </c>
      <c r="D1645" s="2" t="str">
        <f t="shared" si="90"/>
        <v>South Africa</v>
      </c>
      <c r="E1645" s="3"/>
      <c r="F1645" s="3"/>
      <c r="G1645" s="3"/>
      <c r="H1645" s="3"/>
      <c r="I1645" s="2" t="str">
        <f t="shared" si="91"/>
        <v>DJI</v>
      </c>
    </row>
    <row r="1646" spans="1:9" ht="12.75" customHeight="1">
      <c r="A1646" s="2" t="s">
        <v>7162</v>
      </c>
      <c r="B1646" s="121" t="str">
        <f t="shared" si="89"/>
        <v>Global Ex-UK</v>
      </c>
      <c r="C1646" s="2" t="s">
        <v>7599</v>
      </c>
      <c r="D1646" s="2" t="str">
        <f t="shared" si="90"/>
        <v>United Arab Emirates</v>
      </c>
      <c r="E1646" s="3"/>
      <c r="F1646" s="3"/>
      <c r="G1646" s="3"/>
      <c r="H1646" s="3"/>
      <c r="I1646" s="2" t="str">
        <f t="shared" si="91"/>
        <v>DJI</v>
      </c>
    </row>
    <row r="1647" spans="1:9" ht="12.75" customHeight="1">
      <c r="A1647" s="2" t="s">
        <v>7162</v>
      </c>
      <c r="B1647" s="121" t="str">
        <f t="shared" si="89"/>
        <v>Global Ex-UK</v>
      </c>
      <c r="C1647" s="2" t="s">
        <v>7590</v>
      </c>
      <c r="D1647" s="2" t="str">
        <f t="shared" si="90"/>
        <v>Argentina</v>
      </c>
      <c r="E1647" s="3"/>
      <c r="F1647" s="3"/>
      <c r="G1647" s="3"/>
      <c r="H1647" s="3"/>
      <c r="I1647" s="2" t="str">
        <f t="shared" si="91"/>
        <v>DJI</v>
      </c>
    </row>
    <row r="1648" spans="1:9" ht="12.75" customHeight="1">
      <c r="A1648" s="2" t="s">
        <v>7162</v>
      </c>
      <c r="B1648" s="121" t="str">
        <f t="shared" si="89"/>
        <v>Global Ex-UK</v>
      </c>
      <c r="C1648" s="2" t="s">
        <v>7575</v>
      </c>
      <c r="D1648" s="2" t="str">
        <f t="shared" si="90"/>
        <v>Austria</v>
      </c>
      <c r="E1648" s="3"/>
      <c r="F1648" s="3"/>
      <c r="G1648" s="3"/>
      <c r="H1648" s="3"/>
      <c r="I1648" s="2" t="str">
        <f t="shared" si="91"/>
        <v>DJI</v>
      </c>
    </row>
    <row r="1649" spans="1:9" ht="12.75" customHeight="1">
      <c r="A1649" s="2" t="s">
        <v>7162</v>
      </c>
      <c r="B1649" s="121" t="str">
        <f t="shared" si="89"/>
        <v>Global Ex-UK</v>
      </c>
      <c r="C1649" s="2" t="s">
        <v>7589</v>
      </c>
      <c r="D1649" s="2" t="str">
        <f t="shared" si="90"/>
        <v>Australia</v>
      </c>
      <c r="E1649" s="3"/>
      <c r="F1649" s="3"/>
      <c r="G1649" s="3"/>
      <c r="H1649" s="3"/>
      <c r="I1649" s="2" t="str">
        <f t="shared" si="91"/>
        <v>DJI</v>
      </c>
    </row>
    <row r="1650" spans="1:9" ht="12.75" customHeight="1">
      <c r="A1650" s="2" t="s">
        <v>7162</v>
      </c>
      <c r="B1650" s="121" t="str">
        <f t="shared" si="89"/>
        <v>Global Ex-UK</v>
      </c>
      <c r="C1650" s="2" t="s">
        <v>7609</v>
      </c>
      <c r="D1650" s="2" t="str">
        <f t="shared" si="90"/>
        <v>Bosnia-Herzegovina</v>
      </c>
      <c r="E1650" s="3"/>
      <c r="F1650" s="3"/>
      <c r="G1650" s="3"/>
      <c r="H1650" s="3"/>
      <c r="I1650" s="2" t="str">
        <f t="shared" si="91"/>
        <v>DJI</v>
      </c>
    </row>
    <row r="1651" spans="1:9" ht="12.75" customHeight="1">
      <c r="A1651" s="2" t="s">
        <v>7162</v>
      </c>
      <c r="B1651" s="121" t="str">
        <f t="shared" si="89"/>
        <v>Global Ex-UK</v>
      </c>
      <c r="C1651" s="2" t="s">
        <v>7621</v>
      </c>
      <c r="D1651" s="2" t="str">
        <f t="shared" si="90"/>
        <v>Bangladesh</v>
      </c>
      <c r="E1651" s="3"/>
      <c r="F1651" s="3"/>
      <c r="G1651" s="3"/>
      <c r="H1651" s="3"/>
      <c r="I1651" s="2" t="str">
        <f t="shared" si="91"/>
        <v>DJI</v>
      </c>
    </row>
    <row r="1652" spans="1:9" ht="12.75" customHeight="1">
      <c r="A1652" s="2" t="s">
        <v>7162</v>
      </c>
      <c r="B1652" s="121" t="str">
        <f t="shared" si="89"/>
        <v>Global Ex-UK</v>
      </c>
      <c r="C1652" s="2" t="s">
        <v>7576</v>
      </c>
      <c r="D1652" s="2" t="str">
        <f t="shared" si="90"/>
        <v>Belgium</v>
      </c>
      <c r="E1652" s="3"/>
      <c r="F1652" s="3"/>
      <c r="G1652" s="3"/>
      <c r="H1652" s="3"/>
      <c r="I1652" s="2" t="str">
        <f t="shared" si="91"/>
        <v>DJI</v>
      </c>
    </row>
    <row r="1653" spans="1:9" ht="12.75" customHeight="1">
      <c r="A1653" s="2" t="s">
        <v>7162</v>
      </c>
      <c r="B1653" s="121" t="str">
        <f t="shared" si="89"/>
        <v>Global Ex-UK</v>
      </c>
      <c r="C1653" s="2" t="s">
        <v>7610</v>
      </c>
      <c r="D1653" s="2" t="str">
        <f t="shared" si="90"/>
        <v>Bulgaria</v>
      </c>
      <c r="E1653" s="3"/>
      <c r="F1653" s="3"/>
      <c r="G1653" s="3"/>
      <c r="H1653" s="3"/>
      <c r="I1653" s="2" t="str">
        <f t="shared" si="91"/>
        <v>DJI</v>
      </c>
    </row>
    <row r="1654" spans="1:9" ht="12.75" customHeight="1">
      <c r="A1654" s="2" t="s">
        <v>7162</v>
      </c>
      <c r="B1654" s="121" t="str">
        <f t="shared" si="89"/>
        <v>Global Ex-UK</v>
      </c>
      <c r="C1654" s="2" t="s">
        <v>7606</v>
      </c>
      <c r="D1654" s="2" t="str">
        <f t="shared" si="90"/>
        <v>Bahrain</v>
      </c>
      <c r="E1654" s="3"/>
      <c r="F1654" s="3"/>
      <c r="G1654" s="3"/>
      <c r="H1654" s="3"/>
      <c r="I1654" s="2" t="str">
        <f t="shared" si="91"/>
        <v>DJI</v>
      </c>
    </row>
    <row r="1655" spans="1:9" ht="12.75" customHeight="1">
      <c r="A1655" s="2" t="s">
        <v>7162</v>
      </c>
      <c r="B1655" s="121" t="str">
        <f t="shared" si="89"/>
        <v>Global Ex-UK</v>
      </c>
      <c r="C1655" s="2" t="s">
        <v>7591</v>
      </c>
      <c r="D1655" s="2" t="str">
        <f t="shared" si="90"/>
        <v>Brazil</v>
      </c>
      <c r="E1655" s="3"/>
      <c r="F1655" s="3"/>
      <c r="G1655" s="3"/>
      <c r="H1655" s="3"/>
      <c r="I1655" s="2" t="str">
        <f t="shared" si="91"/>
        <v>DJI</v>
      </c>
    </row>
    <row r="1656" spans="1:9" ht="12.75" customHeight="1">
      <c r="A1656" s="2" t="s">
        <v>7162</v>
      </c>
      <c r="B1656" s="121" t="str">
        <f t="shared" si="89"/>
        <v>Global Ex-UK</v>
      </c>
      <c r="C1656" s="2" t="s">
        <v>5722</v>
      </c>
      <c r="D1656" s="2" t="str">
        <f t="shared" si="90"/>
        <v>Canada</v>
      </c>
      <c r="E1656" s="3"/>
      <c r="F1656" s="3"/>
      <c r="G1656" s="3"/>
      <c r="H1656" s="3"/>
      <c r="I1656" s="2" t="str">
        <f t="shared" si="91"/>
        <v>DJI</v>
      </c>
    </row>
    <row r="1657" spans="1:9" ht="12.75" customHeight="1">
      <c r="A1657" s="2" t="s">
        <v>7162</v>
      </c>
      <c r="B1657" s="121" t="str">
        <f t="shared" si="89"/>
        <v>Global Ex-UK</v>
      </c>
      <c r="C1657" s="2" t="s">
        <v>6147</v>
      </c>
      <c r="D1657" s="2" t="str">
        <f t="shared" si="90"/>
        <v>Switzerland</v>
      </c>
      <c r="E1657" s="3"/>
      <c r="F1657" s="3"/>
      <c r="G1657" s="3"/>
      <c r="H1657" s="3"/>
      <c r="I1657" s="2" t="str">
        <f t="shared" si="91"/>
        <v>DJI</v>
      </c>
    </row>
    <row r="1658" spans="1:9" ht="12.75" customHeight="1">
      <c r="A1658" s="2" t="s">
        <v>7162</v>
      </c>
      <c r="B1658" s="121" t="str">
        <f t="shared" si="89"/>
        <v>Global Ex-UK</v>
      </c>
      <c r="C1658" s="2" t="s">
        <v>7592</v>
      </c>
      <c r="D1658" s="2" t="str">
        <f t="shared" si="90"/>
        <v>Chile</v>
      </c>
      <c r="E1658" s="3"/>
      <c r="F1658" s="3"/>
      <c r="G1658" s="3"/>
      <c r="H1658" s="3"/>
      <c r="I1658" s="2" t="str">
        <f t="shared" si="91"/>
        <v>DJI</v>
      </c>
    </row>
    <row r="1659" spans="1:9" ht="12.75" customHeight="1">
      <c r="A1659" s="2" t="s">
        <v>7162</v>
      </c>
      <c r="B1659" s="121" t="str">
        <f t="shared" si="89"/>
        <v>Global Ex-UK</v>
      </c>
      <c r="C1659" s="2" t="s">
        <v>7588</v>
      </c>
      <c r="D1659" s="2" t="str">
        <f t="shared" si="90"/>
        <v>China</v>
      </c>
      <c r="E1659" s="3"/>
      <c r="F1659" s="3"/>
      <c r="G1659" s="3"/>
      <c r="H1659" s="3"/>
      <c r="I1659" s="2" t="str">
        <f t="shared" si="91"/>
        <v>DJI</v>
      </c>
    </row>
    <row r="1660" spans="1:9" ht="12.75" customHeight="1">
      <c r="A1660" s="2" t="s">
        <v>7162</v>
      </c>
      <c r="B1660" s="121" t="str">
        <f t="shared" si="89"/>
        <v>Global Ex-UK</v>
      </c>
      <c r="C1660" s="2" t="s">
        <v>7593</v>
      </c>
      <c r="D1660" s="2" t="str">
        <f t="shared" si="90"/>
        <v>Colombia</v>
      </c>
      <c r="E1660" s="3"/>
      <c r="F1660" s="3"/>
      <c r="G1660" s="3"/>
      <c r="H1660" s="3"/>
      <c r="I1660" s="2" t="str">
        <f t="shared" si="91"/>
        <v>DJI</v>
      </c>
    </row>
    <row r="1661" spans="1:9" ht="12.75" customHeight="1">
      <c r="A1661" s="2" t="s">
        <v>7162</v>
      </c>
      <c r="B1661" s="121" t="str">
        <f t="shared" si="89"/>
        <v>Global Ex-UK</v>
      </c>
      <c r="C1661" s="2" t="s">
        <v>6215</v>
      </c>
      <c r="D1661" s="2" t="str">
        <f t="shared" si="90"/>
        <v>Cyprus</v>
      </c>
      <c r="E1661" s="3"/>
      <c r="F1661" s="3"/>
      <c r="G1661" s="3"/>
      <c r="H1661" s="3"/>
      <c r="I1661" s="2" t="str">
        <f t="shared" si="91"/>
        <v>DJI</v>
      </c>
    </row>
    <row r="1662" spans="1:9" ht="12.75" customHeight="1">
      <c r="A1662" s="2" t="s">
        <v>7162</v>
      </c>
      <c r="B1662" s="121" t="str">
        <f t="shared" si="89"/>
        <v>Global Ex-UK</v>
      </c>
      <c r="C1662" s="2" t="s">
        <v>7584</v>
      </c>
      <c r="D1662" s="2" t="str">
        <f t="shared" si="90"/>
        <v>Czech Republic</v>
      </c>
      <c r="E1662" s="3"/>
      <c r="F1662" s="3"/>
      <c r="G1662" s="3"/>
      <c r="H1662" s="3"/>
      <c r="I1662" s="2" t="str">
        <f t="shared" si="91"/>
        <v>DJI</v>
      </c>
    </row>
    <row r="1663" spans="1:9" ht="12.75" customHeight="1">
      <c r="A1663" s="2" t="s">
        <v>7162</v>
      </c>
      <c r="B1663" s="121" t="str">
        <f t="shared" si="89"/>
        <v>Global Ex-UK</v>
      </c>
      <c r="C1663" s="2" t="s">
        <v>7579</v>
      </c>
      <c r="D1663" s="2" t="str">
        <f t="shared" si="90"/>
        <v>Germany</v>
      </c>
      <c r="E1663" s="3"/>
      <c r="F1663" s="3"/>
      <c r="G1663" s="3"/>
      <c r="H1663" s="3"/>
      <c r="I1663" s="2" t="str">
        <f t="shared" si="91"/>
        <v>DJI</v>
      </c>
    </row>
    <row r="1664" spans="1:9" ht="12.75" customHeight="1">
      <c r="A1664" s="2" t="s">
        <v>7162</v>
      </c>
      <c r="B1664" s="121" t="str">
        <f t="shared" si="89"/>
        <v>Global Ex-UK</v>
      </c>
      <c r="C1664" s="2" t="s">
        <v>7577</v>
      </c>
      <c r="D1664" s="2" t="str">
        <f t="shared" si="90"/>
        <v>Denmark</v>
      </c>
      <c r="E1664" s="3"/>
      <c r="F1664" s="3"/>
      <c r="G1664" s="3"/>
      <c r="H1664" s="3"/>
      <c r="I1664" s="2" t="str">
        <f t="shared" si="91"/>
        <v>DJI</v>
      </c>
    </row>
    <row r="1665" spans="1:9" ht="12.75" customHeight="1">
      <c r="A1665" s="2" t="s">
        <v>7162</v>
      </c>
      <c r="B1665" s="121" t="str">
        <f t="shared" si="89"/>
        <v>Global Ex-UK</v>
      </c>
      <c r="C1665" s="2" t="s">
        <v>7611</v>
      </c>
      <c r="D1665" s="2" t="str">
        <f t="shared" si="90"/>
        <v>Estonia</v>
      </c>
      <c r="E1665" s="3"/>
      <c r="F1665" s="3"/>
      <c r="G1665" s="3"/>
      <c r="H1665" s="3"/>
      <c r="I1665" s="2" t="str">
        <f t="shared" si="91"/>
        <v>DJI</v>
      </c>
    </row>
    <row r="1666" spans="1:9" ht="12.75" customHeight="1">
      <c r="A1666" s="2" t="s">
        <v>7162</v>
      </c>
      <c r="B1666" s="121" t="str">
        <f t="shared" si="89"/>
        <v>Global Ex-UK</v>
      </c>
      <c r="C1666" s="2" t="s">
        <v>7600</v>
      </c>
      <c r="D1666" s="2" t="str">
        <f t="shared" si="90"/>
        <v>Egypt</v>
      </c>
      <c r="E1666" s="3"/>
      <c r="F1666" s="3"/>
      <c r="G1666" s="3"/>
      <c r="H1666" s="3"/>
      <c r="I1666" s="2" t="str">
        <f t="shared" si="91"/>
        <v>DJI</v>
      </c>
    </row>
    <row r="1667" spans="1:9" ht="12.75" customHeight="1">
      <c r="A1667" s="2" t="s">
        <v>7162</v>
      </c>
      <c r="B1667" s="121" t="str">
        <f t="shared" si="89"/>
        <v>Global Ex-UK</v>
      </c>
      <c r="C1667" s="2" t="s">
        <v>6415</v>
      </c>
      <c r="D1667" s="2" t="str">
        <f t="shared" si="90"/>
        <v>Spain</v>
      </c>
      <c r="E1667" s="3"/>
      <c r="F1667" s="3"/>
      <c r="G1667" s="3"/>
      <c r="H1667" s="3"/>
      <c r="I1667" s="2" t="str">
        <f t="shared" si="91"/>
        <v>DJI</v>
      </c>
    </row>
    <row r="1668" spans="1:9" ht="12.75" customHeight="1">
      <c r="A1668" s="2" t="s">
        <v>7162</v>
      </c>
      <c r="B1668" s="121" t="str">
        <f t="shared" si="89"/>
        <v>Global Ex-UK</v>
      </c>
      <c r="C1668" s="2" t="s">
        <v>5810</v>
      </c>
      <c r="D1668" s="2" t="str">
        <f t="shared" si="90"/>
        <v>Finland</v>
      </c>
      <c r="E1668" s="3"/>
      <c r="F1668" s="3"/>
      <c r="G1668" s="3"/>
      <c r="H1668" s="3"/>
      <c r="I1668" s="2" t="str">
        <f t="shared" si="91"/>
        <v>DJI</v>
      </c>
    </row>
    <row r="1669" spans="1:9" ht="12.75" customHeight="1">
      <c r="A1669" s="2" t="s">
        <v>7162</v>
      </c>
      <c r="B1669" s="121" t="str">
        <f t="shared" ref="B1669:B1732" si="92">VLOOKUP(A1669,CountryRegion,2,FALSE)</f>
        <v>Global Ex-UK</v>
      </c>
      <c r="C1669" s="2" t="s">
        <v>7578</v>
      </c>
      <c r="D1669" s="2" t="str">
        <f t="shared" ref="D1669:D1732" si="93">VLOOKUP(C1669&amp;"-",CountryRegion,2,FALSE)</f>
        <v>France</v>
      </c>
      <c r="E1669" s="3"/>
      <c r="F1669" s="3"/>
      <c r="G1669" s="3"/>
      <c r="H1669" s="3"/>
      <c r="I1669" s="2" t="str">
        <f t="shared" si="91"/>
        <v>DJI</v>
      </c>
    </row>
    <row r="1670" spans="1:9" ht="12.75" customHeight="1">
      <c r="A1670" s="2" t="s">
        <v>7162</v>
      </c>
      <c r="B1670" s="121" t="str">
        <f t="shared" si="92"/>
        <v>Global Ex-UK</v>
      </c>
      <c r="C1670" s="2" t="s">
        <v>7580</v>
      </c>
      <c r="D1670" s="2" t="str">
        <f t="shared" si="93"/>
        <v>Greece</v>
      </c>
      <c r="E1670" s="3"/>
      <c r="F1670" s="3"/>
      <c r="G1670" s="3"/>
      <c r="H1670" s="3"/>
      <c r="I1670" s="2" t="str">
        <f t="shared" si="91"/>
        <v>DJI</v>
      </c>
    </row>
    <row r="1671" spans="1:9" ht="12.75" customHeight="1">
      <c r="A1671" s="2" t="s">
        <v>7162</v>
      </c>
      <c r="B1671" s="121" t="str">
        <f t="shared" si="92"/>
        <v>Global Ex-UK</v>
      </c>
      <c r="C1671" s="2" t="s">
        <v>7571</v>
      </c>
      <c r="D1671" s="2" t="str">
        <f t="shared" si="93"/>
        <v>Hong Kong</v>
      </c>
      <c r="E1671" s="3"/>
      <c r="F1671" s="3"/>
      <c r="G1671" s="3"/>
      <c r="H1671" s="3"/>
      <c r="I1671" s="2" t="str">
        <f t="shared" si="91"/>
        <v>DJI</v>
      </c>
    </row>
    <row r="1672" spans="1:9" ht="12.75" customHeight="1">
      <c r="A1672" s="2" t="s">
        <v>7162</v>
      </c>
      <c r="B1672" s="121" t="str">
        <f t="shared" si="92"/>
        <v>Global Ex-UK</v>
      </c>
      <c r="C1672" s="2" t="s">
        <v>6137</v>
      </c>
      <c r="D1672" s="2" t="str">
        <f t="shared" si="93"/>
        <v>Croatia</v>
      </c>
      <c r="E1672" s="3"/>
      <c r="F1672" s="3"/>
      <c r="G1672" s="3"/>
      <c r="H1672" s="3"/>
      <c r="I1672" s="2" t="str">
        <f t="shared" si="91"/>
        <v>DJI</v>
      </c>
    </row>
    <row r="1673" spans="1:9" ht="12.75" customHeight="1">
      <c r="A1673" s="2" t="s">
        <v>7162</v>
      </c>
      <c r="B1673" s="121" t="str">
        <f t="shared" si="92"/>
        <v>Global Ex-UK</v>
      </c>
      <c r="C1673" s="2" t="s">
        <v>5567</v>
      </c>
      <c r="D1673" s="2" t="str">
        <f t="shared" si="93"/>
        <v>Hungary</v>
      </c>
      <c r="E1673" s="3"/>
      <c r="F1673" s="3"/>
      <c r="G1673" s="3"/>
      <c r="H1673" s="3"/>
      <c r="I1673" s="2" t="str">
        <f t="shared" si="91"/>
        <v>DJI</v>
      </c>
    </row>
    <row r="1674" spans="1:9" ht="12.75" customHeight="1">
      <c r="A1674" s="2" t="s">
        <v>7162</v>
      </c>
      <c r="B1674" s="121" t="str">
        <f t="shared" si="92"/>
        <v>Global Ex-UK</v>
      </c>
      <c r="C1674" s="2" t="s">
        <v>6098</v>
      </c>
      <c r="D1674" s="2" t="str">
        <f t="shared" si="93"/>
        <v>Indonesia</v>
      </c>
      <c r="E1674" s="3"/>
      <c r="F1674" s="3"/>
      <c r="G1674" s="3"/>
      <c r="H1674" s="3"/>
      <c r="I1674" s="2" t="str">
        <f t="shared" si="91"/>
        <v>DJI</v>
      </c>
    </row>
    <row r="1675" spans="1:9" ht="12.75" customHeight="1">
      <c r="A1675" s="2" t="s">
        <v>7162</v>
      </c>
      <c r="B1675" s="121" t="str">
        <f t="shared" si="92"/>
        <v>Global Ex-UK</v>
      </c>
      <c r="C1675" s="2" t="s">
        <v>6100</v>
      </c>
      <c r="D1675" s="2" t="str">
        <f t="shared" si="93"/>
        <v>Ireland</v>
      </c>
      <c r="E1675" s="3"/>
      <c r="F1675" s="3"/>
      <c r="G1675" s="3"/>
      <c r="H1675" s="3"/>
      <c r="I1675" s="2" t="str">
        <f t="shared" si="91"/>
        <v>DJI</v>
      </c>
    </row>
    <row r="1676" spans="1:9" ht="12.75" customHeight="1">
      <c r="A1676" s="2" t="s">
        <v>7162</v>
      </c>
      <c r="B1676" s="121" t="str">
        <f t="shared" si="92"/>
        <v>Global Ex-UK</v>
      </c>
      <c r="C1676" s="2" t="s">
        <v>7598</v>
      </c>
      <c r="D1676" s="2" t="str">
        <f t="shared" si="93"/>
        <v>Israel</v>
      </c>
      <c r="E1676" s="3"/>
      <c r="F1676" s="3"/>
      <c r="G1676" s="3"/>
      <c r="H1676" s="3"/>
      <c r="I1676" s="2" t="str">
        <f t="shared" si="91"/>
        <v>DJI</v>
      </c>
    </row>
    <row r="1677" spans="1:9" ht="12.75" customHeight="1">
      <c r="A1677" s="2" t="s">
        <v>7162</v>
      </c>
      <c r="B1677" s="121" t="str">
        <f t="shared" si="92"/>
        <v>Global Ex-UK</v>
      </c>
      <c r="C1677" s="2" t="s">
        <v>5720</v>
      </c>
      <c r="D1677" s="2" t="str">
        <f t="shared" si="93"/>
        <v>India</v>
      </c>
      <c r="E1677" s="3"/>
      <c r="F1677" s="3"/>
      <c r="G1677" s="3"/>
      <c r="H1677" s="3"/>
      <c r="I1677" s="2" t="str">
        <f t="shared" si="91"/>
        <v>DJI</v>
      </c>
    </row>
    <row r="1678" spans="1:9" ht="12.75" customHeight="1">
      <c r="A1678" s="2" t="s">
        <v>7162</v>
      </c>
      <c r="B1678" s="121" t="str">
        <f t="shared" si="92"/>
        <v>Global Ex-UK</v>
      </c>
      <c r="C1678" s="2" t="s">
        <v>5572</v>
      </c>
      <c r="D1678" s="2" t="str">
        <f t="shared" si="93"/>
        <v>Iceland</v>
      </c>
      <c r="E1678" s="3"/>
      <c r="F1678" s="3"/>
      <c r="G1678" s="3"/>
      <c r="H1678" s="3"/>
      <c r="I1678" s="2" t="str">
        <f t="shared" si="91"/>
        <v>DJI</v>
      </c>
    </row>
    <row r="1679" spans="1:9" ht="12.75" customHeight="1">
      <c r="A1679" s="2" t="s">
        <v>7162</v>
      </c>
      <c r="B1679" s="121" t="str">
        <f t="shared" si="92"/>
        <v>Global Ex-UK</v>
      </c>
      <c r="C1679" s="2" t="s">
        <v>5614</v>
      </c>
      <c r="D1679" s="2" t="str">
        <f t="shared" si="93"/>
        <v>Italy</v>
      </c>
      <c r="E1679" s="3"/>
      <c r="F1679" s="3"/>
      <c r="G1679" s="3"/>
      <c r="H1679" s="3"/>
      <c r="I1679" s="2" t="str">
        <f t="shared" si="91"/>
        <v>DJI</v>
      </c>
    </row>
    <row r="1680" spans="1:9" ht="12.75" customHeight="1">
      <c r="A1680" s="2" t="s">
        <v>7162</v>
      </c>
      <c r="B1680" s="121" t="str">
        <f t="shared" si="92"/>
        <v>Global Ex-UK</v>
      </c>
      <c r="C1680" s="2" t="s">
        <v>7607</v>
      </c>
      <c r="D1680" s="2" t="str">
        <f t="shared" si="93"/>
        <v>Jordan</v>
      </c>
      <c r="E1680" s="3"/>
      <c r="F1680" s="3"/>
      <c r="G1680" s="3"/>
      <c r="H1680" s="3"/>
      <c r="I1680" s="2" t="str">
        <f t="shared" si="91"/>
        <v>DJI</v>
      </c>
    </row>
    <row r="1681" spans="1:9" ht="12.75" customHeight="1">
      <c r="A1681" s="2" t="s">
        <v>7162</v>
      </c>
      <c r="B1681" s="121" t="str">
        <f t="shared" si="92"/>
        <v>Global Ex-UK</v>
      </c>
      <c r="C1681" s="2" t="s">
        <v>7572</v>
      </c>
      <c r="D1681" s="2" t="str">
        <f t="shared" si="93"/>
        <v>Japan</v>
      </c>
      <c r="E1681" s="3"/>
      <c r="F1681" s="3"/>
      <c r="G1681" s="3"/>
      <c r="H1681" s="3"/>
      <c r="I1681" s="2" t="str">
        <f t="shared" si="91"/>
        <v>DJI</v>
      </c>
    </row>
    <row r="1682" spans="1:9" ht="12.75" customHeight="1">
      <c r="A1682" s="2" t="s">
        <v>7162</v>
      </c>
      <c r="B1682" s="121" t="str">
        <f t="shared" si="92"/>
        <v>Global Ex-UK</v>
      </c>
      <c r="C1682" s="2" t="s">
        <v>5987</v>
      </c>
      <c r="D1682" s="2" t="str">
        <f t="shared" si="93"/>
        <v>Kenya</v>
      </c>
      <c r="E1682" s="3"/>
      <c r="F1682" s="3"/>
      <c r="G1682" s="3"/>
      <c r="H1682" s="3"/>
      <c r="I1682" s="2" t="str">
        <f t="shared" si="91"/>
        <v>DJI</v>
      </c>
    </row>
    <row r="1683" spans="1:9" ht="12.75" customHeight="1">
      <c r="A1683" s="2" t="s">
        <v>7162</v>
      </c>
      <c r="B1683" s="121" t="str">
        <f t="shared" si="92"/>
        <v>Global Ex-UK</v>
      </c>
      <c r="C1683" s="2" t="s">
        <v>6013</v>
      </c>
      <c r="D1683" s="2" t="str">
        <f t="shared" si="93"/>
        <v>Korea</v>
      </c>
      <c r="E1683" s="3"/>
      <c r="F1683" s="3"/>
      <c r="G1683" s="3"/>
      <c r="H1683" s="3"/>
      <c r="I1683" s="2" t="str">
        <f t="shared" si="91"/>
        <v>DJI</v>
      </c>
    </row>
    <row r="1684" spans="1:9" ht="12.75" customHeight="1">
      <c r="A1684" s="2" t="s">
        <v>7162</v>
      </c>
      <c r="B1684" s="121" t="str">
        <f t="shared" si="92"/>
        <v>Global Ex-UK</v>
      </c>
      <c r="C1684" s="2" t="s">
        <v>6023</v>
      </c>
      <c r="D1684" s="2" t="str">
        <f t="shared" si="93"/>
        <v>Kuwait</v>
      </c>
      <c r="E1684" s="3"/>
      <c r="F1684" s="3"/>
      <c r="G1684" s="3"/>
      <c r="H1684" s="3"/>
      <c r="I1684" s="2" t="str">
        <f t="shared" si="91"/>
        <v>DJI</v>
      </c>
    </row>
    <row r="1685" spans="1:9" ht="12.75" customHeight="1">
      <c r="A1685" s="2" t="s">
        <v>7162</v>
      </c>
      <c r="B1685" s="121" t="str">
        <f t="shared" si="92"/>
        <v>Global Ex-UK</v>
      </c>
      <c r="C1685" s="2" t="s">
        <v>7620</v>
      </c>
      <c r="D1685" s="2" t="str">
        <f t="shared" si="93"/>
        <v>Kazakhstan</v>
      </c>
      <c r="E1685" s="3"/>
      <c r="F1685" s="3"/>
      <c r="G1685" s="3"/>
      <c r="H1685" s="3"/>
      <c r="I1685" s="2" t="str">
        <f t="shared" si="91"/>
        <v>DJI</v>
      </c>
    </row>
    <row r="1686" spans="1:9" ht="12.75" customHeight="1">
      <c r="A1686" s="2" t="s">
        <v>7162</v>
      </c>
      <c r="B1686" s="121" t="str">
        <f t="shared" si="92"/>
        <v>Global Ex-UK</v>
      </c>
      <c r="C1686" s="2" t="s">
        <v>5664</v>
      </c>
      <c r="D1686" s="2" t="str">
        <f t="shared" si="93"/>
        <v>Lebanon</v>
      </c>
      <c r="E1686" s="3"/>
      <c r="F1686" s="3"/>
      <c r="G1686" s="3">
        <v>44365</v>
      </c>
      <c r="H1686" s="3">
        <v>44368</v>
      </c>
      <c r="I1686" s="2" t="str">
        <f t="shared" si="91"/>
        <v>DJI</v>
      </c>
    </row>
    <row r="1687" spans="1:9" ht="12.75" customHeight="1">
      <c r="A1687" s="2" t="s">
        <v>7162</v>
      </c>
      <c r="B1687" s="121" t="str">
        <f t="shared" si="92"/>
        <v>Global Ex-UK</v>
      </c>
      <c r="C1687" s="2" t="s">
        <v>7622</v>
      </c>
      <c r="D1687" s="2" t="str">
        <f t="shared" si="93"/>
        <v>Sri Lanka</v>
      </c>
      <c r="E1687" s="3"/>
      <c r="F1687" s="3"/>
      <c r="G1687" s="3"/>
      <c r="H1687" s="3"/>
      <c r="I1687" s="2" t="str">
        <f t="shared" si="91"/>
        <v>DJI</v>
      </c>
    </row>
    <row r="1688" spans="1:9" ht="12.75" customHeight="1">
      <c r="A1688" s="2" t="s">
        <v>7162</v>
      </c>
      <c r="B1688" s="121" t="str">
        <f t="shared" si="92"/>
        <v>Global Ex-UK</v>
      </c>
      <c r="C1688" s="2" t="s">
        <v>7612</v>
      </c>
      <c r="D1688" s="2" t="str">
        <f t="shared" si="93"/>
        <v>Lithuania</v>
      </c>
      <c r="E1688" s="3"/>
      <c r="F1688" s="3"/>
      <c r="G1688" s="3"/>
      <c r="H1688" s="3"/>
      <c r="I1688" s="2" t="str">
        <f t="shared" si="91"/>
        <v>DJI</v>
      </c>
    </row>
    <row r="1689" spans="1:9" ht="12.75" customHeight="1">
      <c r="A1689" s="2" t="s">
        <v>7162</v>
      </c>
      <c r="B1689" s="121" t="str">
        <f t="shared" si="92"/>
        <v>Global Ex-UK</v>
      </c>
      <c r="C1689" s="2" t="s">
        <v>7581</v>
      </c>
      <c r="D1689" s="2" t="str">
        <f t="shared" si="93"/>
        <v>Luxembourg</v>
      </c>
      <c r="E1689" s="3"/>
      <c r="F1689" s="3"/>
      <c r="G1689" s="3"/>
      <c r="H1689" s="3"/>
      <c r="I1689" s="2" t="str">
        <f t="shared" si="91"/>
        <v>DJI</v>
      </c>
    </row>
    <row r="1690" spans="1:9" ht="12.75" customHeight="1">
      <c r="A1690" s="2" t="s">
        <v>7162</v>
      </c>
      <c r="B1690" s="121" t="str">
        <f t="shared" si="92"/>
        <v>Global Ex-UK</v>
      </c>
      <c r="C1690" s="2" t="s">
        <v>5760</v>
      </c>
      <c r="D1690" s="2" t="str">
        <f t="shared" si="93"/>
        <v>Latvia</v>
      </c>
      <c r="E1690" s="3"/>
      <c r="F1690" s="3"/>
      <c r="G1690" s="3"/>
      <c r="H1690" s="3"/>
      <c r="I1690" s="2" t="str">
        <f t="shared" si="91"/>
        <v>DJI</v>
      </c>
    </row>
    <row r="1691" spans="1:9" ht="12.75" customHeight="1">
      <c r="A1691" s="2" t="s">
        <v>7162</v>
      </c>
      <c r="B1691" s="121" t="str">
        <f t="shared" si="92"/>
        <v>Global Ex-UK</v>
      </c>
      <c r="C1691" s="2" t="s">
        <v>5947</v>
      </c>
      <c r="D1691" s="2" t="str">
        <f t="shared" si="93"/>
        <v>Morocco</v>
      </c>
      <c r="E1691" s="3"/>
      <c r="F1691" s="3"/>
      <c r="G1691" s="3"/>
      <c r="H1691" s="3"/>
      <c r="I1691" s="2" t="str">
        <f t="shared" si="91"/>
        <v>DJI</v>
      </c>
    </row>
    <row r="1692" spans="1:9" ht="12.75" customHeight="1">
      <c r="A1692" s="2" t="s">
        <v>7162</v>
      </c>
      <c r="B1692" s="121" t="str">
        <f t="shared" si="92"/>
        <v>Global Ex-UK</v>
      </c>
      <c r="C1692" s="2" t="s">
        <v>7613</v>
      </c>
      <c r="D1692" s="2" t="str">
        <f t="shared" si="93"/>
        <v>Macedonia</v>
      </c>
      <c r="E1692" s="3"/>
      <c r="F1692" s="3"/>
      <c r="G1692" s="3"/>
      <c r="H1692" s="3"/>
      <c r="I1692" s="2" t="str">
        <f t="shared" si="91"/>
        <v>DJI</v>
      </c>
    </row>
    <row r="1693" spans="1:9" ht="12.75" customHeight="1">
      <c r="A1693" s="2" t="s">
        <v>7162</v>
      </c>
      <c r="B1693" s="121" t="str">
        <f t="shared" si="92"/>
        <v>Global Ex-UK</v>
      </c>
      <c r="C1693" s="2" t="s">
        <v>7604</v>
      </c>
      <c r="D1693" s="2" t="str">
        <f t="shared" si="93"/>
        <v>Malta</v>
      </c>
      <c r="E1693" s="3"/>
      <c r="F1693" s="3"/>
      <c r="G1693" s="3"/>
      <c r="H1693" s="3"/>
      <c r="I1693" s="2" t="str">
        <f t="shared" si="91"/>
        <v>DJI</v>
      </c>
    </row>
    <row r="1694" spans="1:9" ht="12.75" customHeight="1">
      <c r="A1694" s="2" t="s">
        <v>7162</v>
      </c>
      <c r="B1694" s="121" t="str">
        <f t="shared" si="92"/>
        <v>Global Ex-UK</v>
      </c>
      <c r="C1694" s="2" t="s">
        <v>7618</v>
      </c>
      <c r="D1694" s="2" t="str">
        <f t="shared" si="93"/>
        <v>Mauritius</v>
      </c>
      <c r="E1694" s="3"/>
      <c r="F1694" s="3"/>
      <c r="G1694" s="3"/>
      <c r="H1694" s="3"/>
      <c r="I1694" s="2" t="str">
        <f t="shared" ref="I1694:I1757" si="94">IF(ISBLANK(VLOOKUP(A1694,CountryRegion,4,FALSE)),"",VLOOKUP(A1694,CountryRegion,4,FALSE))</f>
        <v>DJI</v>
      </c>
    </row>
    <row r="1695" spans="1:9" ht="12.75" customHeight="1">
      <c r="A1695" s="2" t="s">
        <v>7162</v>
      </c>
      <c r="B1695" s="121" t="str">
        <f t="shared" si="92"/>
        <v>Global Ex-UK</v>
      </c>
      <c r="C1695" s="2" t="s">
        <v>7594</v>
      </c>
      <c r="D1695" s="2" t="str">
        <f t="shared" si="93"/>
        <v>Mexico</v>
      </c>
      <c r="E1695" s="3"/>
      <c r="F1695" s="3"/>
      <c r="G1695" s="3"/>
      <c r="H1695" s="3"/>
      <c r="I1695" s="2" t="str">
        <f t="shared" si="94"/>
        <v>DJI</v>
      </c>
    </row>
    <row r="1696" spans="1:9" ht="12.75" customHeight="1">
      <c r="A1696" s="2" t="s">
        <v>7162</v>
      </c>
      <c r="B1696" s="121" t="str">
        <f t="shared" si="92"/>
        <v>Global Ex-UK</v>
      </c>
      <c r="C1696" s="2" t="s">
        <v>7573</v>
      </c>
      <c r="D1696" s="2" t="str">
        <f t="shared" si="93"/>
        <v>Malaysia</v>
      </c>
      <c r="E1696" s="3"/>
      <c r="F1696" s="3"/>
      <c r="G1696" s="3"/>
      <c r="H1696" s="3"/>
      <c r="I1696" s="2" t="str">
        <f t="shared" si="94"/>
        <v>DJI</v>
      </c>
    </row>
    <row r="1697" spans="1:9" ht="12.75" customHeight="1">
      <c r="A1697" s="2" t="s">
        <v>7162</v>
      </c>
      <c r="B1697" s="121" t="str">
        <f t="shared" si="92"/>
        <v>Global Ex-UK</v>
      </c>
      <c r="C1697" s="2" t="s">
        <v>5918</v>
      </c>
      <c r="D1697" s="2" t="str">
        <f t="shared" si="93"/>
        <v>Nigeria</v>
      </c>
      <c r="E1697" s="3"/>
      <c r="F1697" s="3"/>
      <c r="G1697" s="3"/>
      <c r="H1697" s="3"/>
      <c r="I1697" s="2" t="str">
        <f t="shared" si="94"/>
        <v>DJI</v>
      </c>
    </row>
    <row r="1698" spans="1:9" ht="12.75" customHeight="1">
      <c r="A1698" s="2" t="s">
        <v>7162</v>
      </c>
      <c r="B1698" s="121" t="str">
        <f t="shared" si="92"/>
        <v>Global Ex-UK</v>
      </c>
      <c r="C1698" s="2" t="s">
        <v>5921</v>
      </c>
      <c r="D1698" s="2" t="str">
        <f t="shared" si="93"/>
        <v>Netherlands</v>
      </c>
      <c r="E1698" s="3"/>
      <c r="F1698" s="3"/>
      <c r="G1698" s="3"/>
      <c r="H1698" s="3"/>
      <c r="I1698" s="2" t="str">
        <f t="shared" si="94"/>
        <v>DJI</v>
      </c>
    </row>
    <row r="1699" spans="1:9" ht="12.75" customHeight="1">
      <c r="A1699" s="2" t="s">
        <v>7162</v>
      </c>
      <c r="B1699" s="121" t="str">
        <f t="shared" si="92"/>
        <v>Global Ex-UK</v>
      </c>
      <c r="C1699" s="2" t="s">
        <v>5865</v>
      </c>
      <c r="D1699" s="2" t="str">
        <f t="shared" si="93"/>
        <v>Norway</v>
      </c>
      <c r="E1699" s="3"/>
      <c r="F1699" s="3"/>
      <c r="G1699" s="3"/>
      <c r="H1699" s="3"/>
      <c r="I1699" s="2" t="str">
        <f t="shared" si="94"/>
        <v>DJI</v>
      </c>
    </row>
    <row r="1700" spans="1:9" ht="12.75" customHeight="1">
      <c r="A1700" s="2" t="s">
        <v>7162</v>
      </c>
      <c r="B1700" s="121" t="str">
        <f t="shared" si="92"/>
        <v>Global Ex-UK</v>
      </c>
      <c r="C1700" s="2" t="s">
        <v>5883</v>
      </c>
      <c r="D1700" s="2" t="str">
        <f t="shared" si="93"/>
        <v>New Zealand</v>
      </c>
      <c r="E1700" s="3"/>
      <c r="F1700" s="3"/>
      <c r="G1700" s="3"/>
      <c r="H1700" s="3"/>
      <c r="I1700" s="2" t="str">
        <f t="shared" si="94"/>
        <v>DJI</v>
      </c>
    </row>
    <row r="1701" spans="1:9" ht="12.75" customHeight="1">
      <c r="A1701" s="2" t="s">
        <v>7162</v>
      </c>
      <c r="B1701" s="121" t="str">
        <f t="shared" si="92"/>
        <v>Global Ex-UK</v>
      </c>
      <c r="C1701" s="2" t="s">
        <v>6159</v>
      </c>
      <c r="D1701" s="2" t="str">
        <f t="shared" si="93"/>
        <v>Oman</v>
      </c>
      <c r="E1701" s="3"/>
      <c r="F1701" s="3"/>
      <c r="G1701" s="3"/>
      <c r="H1701" s="3"/>
      <c r="I1701" s="2" t="str">
        <f t="shared" si="94"/>
        <v>DJI</v>
      </c>
    </row>
    <row r="1702" spans="1:9" ht="12.75" customHeight="1">
      <c r="A1702" s="2" t="s">
        <v>7162</v>
      </c>
      <c r="B1702" s="121" t="str">
        <f t="shared" si="92"/>
        <v>Global Ex-UK</v>
      </c>
      <c r="C1702" s="2" t="s">
        <v>7595</v>
      </c>
      <c r="D1702" s="2" t="str">
        <f t="shared" si="93"/>
        <v>Peru</v>
      </c>
      <c r="E1702" s="3"/>
      <c r="F1702" s="3"/>
      <c r="G1702" s="3"/>
      <c r="H1702" s="3"/>
      <c r="I1702" s="2" t="str">
        <f t="shared" si="94"/>
        <v>DJI</v>
      </c>
    </row>
    <row r="1703" spans="1:9" ht="12.75" customHeight="1">
      <c r="A1703" s="2" t="s">
        <v>7162</v>
      </c>
      <c r="B1703" s="121" t="str">
        <f t="shared" si="92"/>
        <v>Global Ex-UK</v>
      </c>
      <c r="C1703" s="2" t="s">
        <v>5970</v>
      </c>
      <c r="D1703" s="2" t="str">
        <f t="shared" si="93"/>
        <v>Philippines</v>
      </c>
      <c r="E1703" s="3"/>
      <c r="F1703" s="3"/>
      <c r="G1703" s="3"/>
      <c r="H1703" s="3"/>
      <c r="I1703" s="2" t="str">
        <f t="shared" si="94"/>
        <v>DJI</v>
      </c>
    </row>
    <row r="1704" spans="1:9" ht="12.75" customHeight="1">
      <c r="A1704" s="2" t="s">
        <v>7162</v>
      </c>
      <c r="B1704" s="121" t="str">
        <f t="shared" si="92"/>
        <v>Global Ex-UK</v>
      </c>
      <c r="C1704" s="2" t="s">
        <v>7601</v>
      </c>
      <c r="D1704" s="2" t="str">
        <f t="shared" si="93"/>
        <v>Pakistan</v>
      </c>
      <c r="E1704" s="3"/>
      <c r="F1704" s="3"/>
      <c r="G1704" s="3"/>
      <c r="H1704" s="3"/>
      <c r="I1704" s="2" t="str">
        <f t="shared" si="94"/>
        <v>DJI</v>
      </c>
    </row>
    <row r="1705" spans="1:9" ht="12.75" customHeight="1">
      <c r="A1705" s="2" t="s">
        <v>7162</v>
      </c>
      <c r="B1705" s="121" t="str">
        <f t="shared" si="92"/>
        <v>Global Ex-UK</v>
      </c>
      <c r="C1705" s="2" t="s">
        <v>7585</v>
      </c>
      <c r="D1705" s="2" t="str">
        <f t="shared" si="93"/>
        <v>Poland</v>
      </c>
      <c r="E1705" s="3"/>
      <c r="F1705" s="3"/>
      <c r="G1705" s="3"/>
      <c r="H1705" s="3"/>
      <c r="I1705" s="2" t="str">
        <f t="shared" si="94"/>
        <v>DJI</v>
      </c>
    </row>
    <row r="1706" spans="1:9" ht="12.75" customHeight="1">
      <c r="A1706" s="2" t="s">
        <v>7162</v>
      </c>
      <c r="B1706" s="121" t="str">
        <f t="shared" si="92"/>
        <v>Global Ex-UK</v>
      </c>
      <c r="C1706" s="2" t="s">
        <v>7608</v>
      </c>
      <c r="D1706" s="2" t="str">
        <f t="shared" si="93"/>
        <v>Palestine</v>
      </c>
      <c r="E1706" s="3"/>
      <c r="F1706" s="3"/>
      <c r="G1706" s="3"/>
      <c r="H1706" s="3"/>
      <c r="I1706" s="2" t="str">
        <f t="shared" si="94"/>
        <v>DJI</v>
      </c>
    </row>
    <row r="1707" spans="1:9" ht="12.75" customHeight="1">
      <c r="A1707" s="2" t="s">
        <v>7162</v>
      </c>
      <c r="B1707" s="121" t="str">
        <f t="shared" si="92"/>
        <v>Global Ex-UK</v>
      </c>
      <c r="C1707" s="2" t="s">
        <v>7582</v>
      </c>
      <c r="D1707" s="2" t="str">
        <f t="shared" si="93"/>
        <v>Portugal</v>
      </c>
      <c r="E1707" s="3"/>
      <c r="F1707" s="3"/>
      <c r="G1707" s="3"/>
      <c r="H1707" s="3"/>
      <c r="I1707" s="2" t="str">
        <f t="shared" si="94"/>
        <v>DJI</v>
      </c>
    </row>
    <row r="1708" spans="1:9" ht="12.75" customHeight="1">
      <c r="A1708" s="2" t="s">
        <v>7162</v>
      </c>
      <c r="B1708" s="121" t="str">
        <f t="shared" si="92"/>
        <v>Global Ex-UK</v>
      </c>
      <c r="C1708" s="2" t="s">
        <v>7602</v>
      </c>
      <c r="D1708" s="2" t="str">
        <f t="shared" si="93"/>
        <v>Qatar</v>
      </c>
      <c r="E1708" s="3"/>
      <c r="F1708" s="3"/>
      <c r="G1708" s="3"/>
      <c r="H1708" s="3"/>
      <c r="I1708" s="2" t="str">
        <f t="shared" si="94"/>
        <v>DJI</v>
      </c>
    </row>
    <row r="1709" spans="1:9" ht="12.75" customHeight="1">
      <c r="A1709" s="2" t="s">
        <v>7162</v>
      </c>
      <c r="B1709" s="121" t="str">
        <f t="shared" si="92"/>
        <v>Global Ex-UK</v>
      </c>
      <c r="C1709" s="2" t="s">
        <v>7614</v>
      </c>
      <c r="D1709" s="2" t="str">
        <f t="shared" si="93"/>
        <v>Romania</v>
      </c>
      <c r="E1709" s="3"/>
      <c r="F1709" s="3"/>
      <c r="G1709" s="3"/>
      <c r="H1709" s="3"/>
      <c r="I1709" s="2" t="str">
        <f t="shared" si="94"/>
        <v>DJI</v>
      </c>
    </row>
    <row r="1710" spans="1:9" ht="12.75" customHeight="1">
      <c r="A1710" s="2" t="s">
        <v>7162</v>
      </c>
      <c r="B1710" s="121" t="str">
        <f t="shared" si="92"/>
        <v>Global Ex-UK</v>
      </c>
      <c r="C1710" s="2" t="s">
        <v>7615</v>
      </c>
      <c r="D1710" s="2" t="str">
        <f t="shared" si="93"/>
        <v>Serbia</v>
      </c>
      <c r="E1710" s="3"/>
      <c r="F1710" s="3"/>
      <c r="G1710" s="3"/>
      <c r="H1710" s="3"/>
      <c r="I1710" s="2" t="str">
        <f t="shared" si="94"/>
        <v>DJI</v>
      </c>
    </row>
    <row r="1711" spans="1:9" ht="12.75" customHeight="1">
      <c r="A1711" s="2" t="s">
        <v>7162</v>
      </c>
      <c r="B1711" s="121" t="str">
        <f t="shared" si="92"/>
        <v>Global Ex-UK</v>
      </c>
      <c r="C1711" s="2" t="s">
        <v>7586</v>
      </c>
      <c r="D1711" s="2" t="str">
        <f t="shared" si="93"/>
        <v>Russia</v>
      </c>
      <c r="E1711" s="3"/>
      <c r="F1711" s="3"/>
      <c r="G1711" s="3">
        <v>44628</v>
      </c>
      <c r="H1711" s="3">
        <v>44629</v>
      </c>
      <c r="I1711" s="2" t="str">
        <f t="shared" si="94"/>
        <v>DJI</v>
      </c>
    </row>
    <row r="1712" spans="1:9" ht="12.75" customHeight="1">
      <c r="A1712" s="2" t="s">
        <v>7162</v>
      </c>
      <c r="B1712" s="121" t="str">
        <f t="shared" si="92"/>
        <v>Global Ex-UK</v>
      </c>
      <c r="C1712" s="2" t="s">
        <v>5776</v>
      </c>
      <c r="D1712" s="2" t="str">
        <f t="shared" si="93"/>
        <v>Saudi Arabia</v>
      </c>
      <c r="E1712" s="3"/>
      <c r="F1712" s="3"/>
      <c r="G1712" s="3"/>
      <c r="H1712" s="3"/>
      <c r="I1712" s="2" t="str">
        <f t="shared" si="94"/>
        <v>DJI</v>
      </c>
    </row>
    <row r="1713" spans="1:9" ht="12.75" customHeight="1">
      <c r="A1713" s="2" t="s">
        <v>7162</v>
      </c>
      <c r="B1713" s="121" t="str">
        <f t="shared" si="92"/>
        <v>Global Ex-UK</v>
      </c>
      <c r="C1713" s="2" t="s">
        <v>6227</v>
      </c>
      <c r="D1713" s="2" t="str">
        <f t="shared" si="93"/>
        <v>Sweden</v>
      </c>
      <c r="E1713" s="3"/>
      <c r="F1713" s="3"/>
      <c r="G1713" s="3"/>
      <c r="H1713" s="3"/>
      <c r="I1713" s="2" t="str">
        <f t="shared" si="94"/>
        <v>DJI</v>
      </c>
    </row>
    <row r="1714" spans="1:9" ht="12.75" customHeight="1">
      <c r="A1714" s="2" t="s">
        <v>7162</v>
      </c>
      <c r="B1714" s="121" t="str">
        <f t="shared" si="92"/>
        <v>Global Ex-UK</v>
      </c>
      <c r="C1714" s="2" t="s">
        <v>7574</v>
      </c>
      <c r="D1714" s="2" t="str">
        <f t="shared" si="93"/>
        <v>Singapore</v>
      </c>
      <c r="E1714" s="3"/>
      <c r="F1714" s="3"/>
      <c r="G1714" s="3"/>
      <c r="H1714" s="3"/>
      <c r="I1714" s="2" t="str">
        <f t="shared" si="94"/>
        <v>DJI</v>
      </c>
    </row>
    <row r="1715" spans="1:9" ht="12.75" customHeight="1">
      <c r="A1715" s="2" t="s">
        <v>7162</v>
      </c>
      <c r="B1715" s="121" t="str">
        <f t="shared" si="92"/>
        <v>Global Ex-UK</v>
      </c>
      <c r="C1715" s="2" t="s">
        <v>7605</v>
      </c>
      <c r="D1715" s="2" t="str">
        <f t="shared" si="93"/>
        <v>Slovenia</v>
      </c>
      <c r="E1715" s="3"/>
      <c r="F1715" s="3"/>
      <c r="G1715" s="3"/>
      <c r="H1715" s="3"/>
      <c r="I1715" s="2" t="str">
        <f t="shared" si="94"/>
        <v>DJI</v>
      </c>
    </row>
    <row r="1716" spans="1:9" ht="12.75" customHeight="1">
      <c r="A1716" s="2" t="s">
        <v>7162</v>
      </c>
      <c r="B1716" s="121" t="str">
        <f t="shared" si="92"/>
        <v>Global Ex-UK</v>
      </c>
      <c r="C1716" s="2" t="s">
        <v>7616</v>
      </c>
      <c r="D1716" s="2" t="str">
        <f t="shared" si="93"/>
        <v>Slovakia</v>
      </c>
      <c r="E1716" s="3"/>
      <c r="F1716" s="3"/>
      <c r="G1716" s="3"/>
      <c r="H1716" s="3"/>
      <c r="I1716" s="2" t="str">
        <f t="shared" si="94"/>
        <v>DJI</v>
      </c>
    </row>
    <row r="1717" spans="1:9" ht="12.75" customHeight="1">
      <c r="A1717" s="2" t="s">
        <v>7162</v>
      </c>
      <c r="B1717" s="121" t="str">
        <f t="shared" si="92"/>
        <v>Global Ex-UK</v>
      </c>
      <c r="C1717" s="2" t="s">
        <v>6029</v>
      </c>
      <c r="D1717" s="2" t="str">
        <f t="shared" si="93"/>
        <v>Thailand</v>
      </c>
      <c r="E1717" s="3"/>
      <c r="F1717" s="3"/>
      <c r="G1717" s="3"/>
      <c r="H1717" s="3"/>
      <c r="I1717" s="2" t="str">
        <f t="shared" si="94"/>
        <v>DJI</v>
      </c>
    </row>
    <row r="1718" spans="1:9" ht="12.75" customHeight="1">
      <c r="A1718" s="2" t="s">
        <v>7162</v>
      </c>
      <c r="B1718" s="121" t="str">
        <f t="shared" si="92"/>
        <v>Global Ex-UK</v>
      </c>
      <c r="C1718" s="2" t="s">
        <v>7619</v>
      </c>
      <c r="D1718" s="2" t="str">
        <f t="shared" si="93"/>
        <v>Tunisia</v>
      </c>
      <c r="E1718" s="3"/>
      <c r="F1718" s="3"/>
      <c r="G1718" s="3"/>
      <c r="H1718" s="3"/>
      <c r="I1718" s="2" t="str">
        <f t="shared" si="94"/>
        <v>DJI</v>
      </c>
    </row>
    <row r="1719" spans="1:9" ht="12.75" customHeight="1">
      <c r="A1719" s="2" t="s">
        <v>7162</v>
      </c>
      <c r="B1719" s="121" t="str">
        <f t="shared" si="92"/>
        <v>Global Ex-UK</v>
      </c>
      <c r="C1719" s="2" t="s">
        <v>7587</v>
      </c>
      <c r="D1719" s="2" t="str">
        <f t="shared" si="93"/>
        <v>Turkey</v>
      </c>
      <c r="E1719" s="3"/>
      <c r="F1719" s="3"/>
      <c r="G1719" s="3"/>
      <c r="H1719" s="3"/>
      <c r="I1719" s="2" t="str">
        <f t="shared" si="94"/>
        <v>DJI</v>
      </c>
    </row>
    <row r="1720" spans="1:9" ht="12.75" customHeight="1">
      <c r="A1720" s="2" t="s">
        <v>7162</v>
      </c>
      <c r="B1720" s="121" t="str">
        <f t="shared" si="92"/>
        <v>Global Ex-UK</v>
      </c>
      <c r="C1720" s="2" t="s">
        <v>5700</v>
      </c>
      <c r="D1720" s="2" t="str">
        <f t="shared" si="93"/>
        <v>Taiwan</v>
      </c>
      <c r="E1720" s="3"/>
      <c r="F1720" s="3"/>
      <c r="G1720" s="3"/>
      <c r="H1720" s="3"/>
      <c r="I1720" s="2" t="str">
        <f t="shared" si="94"/>
        <v>DJI</v>
      </c>
    </row>
    <row r="1721" spans="1:9" ht="12.75" customHeight="1">
      <c r="A1721" s="2" t="s">
        <v>7162</v>
      </c>
      <c r="B1721" s="121" t="str">
        <f t="shared" si="92"/>
        <v>Global Ex-UK</v>
      </c>
      <c r="C1721" s="2" t="s">
        <v>7617</v>
      </c>
      <c r="D1721" s="2" t="str">
        <f t="shared" si="93"/>
        <v>Ukraine</v>
      </c>
      <c r="E1721" s="3"/>
      <c r="F1721" s="3"/>
      <c r="G1721" s="3"/>
      <c r="H1721" s="3"/>
      <c r="I1721" s="2" t="str">
        <f t="shared" si="94"/>
        <v>DJI</v>
      </c>
    </row>
    <row r="1722" spans="1:9" ht="12.75" customHeight="1">
      <c r="A1722" s="2" t="s">
        <v>7162</v>
      </c>
      <c r="B1722" s="121" t="str">
        <f t="shared" si="92"/>
        <v>Global Ex-UK</v>
      </c>
      <c r="C1722" s="2" t="s">
        <v>810</v>
      </c>
      <c r="D1722" s="2" t="str">
        <f t="shared" si="93"/>
        <v>United States</v>
      </c>
      <c r="E1722" s="3"/>
      <c r="F1722" s="3"/>
      <c r="G1722" s="3"/>
      <c r="H1722" s="3"/>
      <c r="I1722" s="2" t="str">
        <f t="shared" si="94"/>
        <v>DJI</v>
      </c>
    </row>
    <row r="1723" spans="1:9" ht="12.75" customHeight="1">
      <c r="A1723" s="2" t="s">
        <v>7162</v>
      </c>
      <c r="B1723" s="121" t="str">
        <f t="shared" si="92"/>
        <v>Global Ex-UK</v>
      </c>
      <c r="C1723" s="2" t="s">
        <v>7596</v>
      </c>
      <c r="D1723" s="2" t="str">
        <f t="shared" si="93"/>
        <v>Venezuela</v>
      </c>
      <c r="E1723" s="3"/>
      <c r="F1723" s="3"/>
      <c r="G1723" s="3"/>
      <c r="H1723" s="3"/>
      <c r="I1723" s="2" t="str">
        <f t="shared" si="94"/>
        <v>DJI</v>
      </c>
    </row>
    <row r="1724" spans="1:9" ht="12.75" customHeight="1">
      <c r="A1724" s="2" t="s">
        <v>7162</v>
      </c>
      <c r="B1724" s="121" t="str">
        <f t="shared" si="92"/>
        <v>Global Ex-UK</v>
      </c>
      <c r="C1724" s="2" t="s">
        <v>7597</v>
      </c>
      <c r="D1724" s="2" t="str">
        <f t="shared" si="93"/>
        <v>Vietnam</v>
      </c>
      <c r="E1724" s="3"/>
      <c r="F1724" s="3"/>
      <c r="G1724" s="3"/>
      <c r="H1724" s="3"/>
      <c r="I1724" s="2" t="str">
        <f t="shared" si="94"/>
        <v>DJI</v>
      </c>
    </row>
    <row r="1725" spans="1:9" ht="12.75" customHeight="1">
      <c r="A1725" s="2" t="s">
        <v>7162</v>
      </c>
      <c r="B1725" s="121" t="str">
        <f t="shared" si="92"/>
        <v>Global Ex-UK</v>
      </c>
      <c r="C1725" s="2" t="s">
        <v>7603</v>
      </c>
      <c r="D1725" s="2" t="str">
        <f t="shared" si="93"/>
        <v>South Africa</v>
      </c>
      <c r="E1725" s="3"/>
      <c r="F1725" s="3"/>
      <c r="G1725" s="3"/>
      <c r="H1725" s="3"/>
      <c r="I1725" s="2" t="str">
        <f t="shared" si="94"/>
        <v>DJI</v>
      </c>
    </row>
    <row r="1726" spans="1:9" ht="12.75" customHeight="1">
      <c r="A1726" s="2" t="s">
        <v>7146</v>
      </c>
      <c r="B1726" s="121" t="str">
        <f t="shared" si="92"/>
        <v>Global Ex-Europe</v>
      </c>
      <c r="C1726" s="2" t="s">
        <v>7599</v>
      </c>
      <c r="D1726" s="2" t="str">
        <f t="shared" si="93"/>
        <v>United Arab Emirates</v>
      </c>
      <c r="E1726" s="3"/>
      <c r="F1726" s="3"/>
      <c r="G1726" s="3"/>
      <c r="H1726" s="3"/>
      <c r="I1726" s="2" t="str">
        <f t="shared" si="94"/>
        <v>DJI</v>
      </c>
    </row>
    <row r="1727" spans="1:9" ht="12.75" customHeight="1">
      <c r="A1727" s="2" t="s">
        <v>7146</v>
      </c>
      <c r="B1727" s="121" t="str">
        <f t="shared" si="92"/>
        <v>Global Ex-Europe</v>
      </c>
      <c r="C1727" s="2" t="s">
        <v>7590</v>
      </c>
      <c r="D1727" s="2" t="str">
        <f t="shared" si="93"/>
        <v>Argentina</v>
      </c>
      <c r="E1727" s="3"/>
      <c r="F1727" s="3"/>
      <c r="G1727" s="3"/>
      <c r="H1727" s="3"/>
      <c r="I1727" s="2" t="str">
        <f t="shared" si="94"/>
        <v>DJI</v>
      </c>
    </row>
    <row r="1728" spans="1:9" ht="12.75" customHeight="1">
      <c r="A1728" s="2" t="s">
        <v>7146</v>
      </c>
      <c r="B1728" s="121" t="str">
        <f t="shared" si="92"/>
        <v>Global Ex-Europe</v>
      </c>
      <c r="C1728" s="2" t="s">
        <v>7589</v>
      </c>
      <c r="D1728" s="2" t="str">
        <f t="shared" si="93"/>
        <v>Australia</v>
      </c>
      <c r="E1728" s="3"/>
      <c r="F1728" s="3"/>
      <c r="G1728" s="3"/>
      <c r="H1728" s="3"/>
      <c r="I1728" s="2" t="str">
        <f t="shared" si="94"/>
        <v>DJI</v>
      </c>
    </row>
    <row r="1729" spans="1:9" ht="12.75" customHeight="1">
      <c r="A1729" s="2" t="s">
        <v>7146</v>
      </c>
      <c r="B1729" s="121" t="str">
        <f t="shared" si="92"/>
        <v>Global Ex-Europe</v>
      </c>
      <c r="C1729" s="2" t="s">
        <v>7621</v>
      </c>
      <c r="D1729" s="2" t="str">
        <f t="shared" si="93"/>
        <v>Bangladesh</v>
      </c>
      <c r="E1729" s="3"/>
      <c r="F1729" s="3"/>
      <c r="G1729" s="3"/>
      <c r="H1729" s="3"/>
      <c r="I1729" s="2" t="str">
        <f t="shared" si="94"/>
        <v>DJI</v>
      </c>
    </row>
    <row r="1730" spans="1:9" ht="12.75" customHeight="1">
      <c r="A1730" s="2" t="s">
        <v>7146</v>
      </c>
      <c r="B1730" s="121" t="str">
        <f t="shared" si="92"/>
        <v>Global Ex-Europe</v>
      </c>
      <c r="C1730" s="2" t="s">
        <v>7606</v>
      </c>
      <c r="D1730" s="2" t="str">
        <f t="shared" si="93"/>
        <v>Bahrain</v>
      </c>
      <c r="E1730" s="3"/>
      <c r="F1730" s="3"/>
      <c r="G1730" s="3"/>
      <c r="H1730" s="3"/>
      <c r="I1730" s="2" t="str">
        <f t="shared" si="94"/>
        <v>DJI</v>
      </c>
    </row>
    <row r="1731" spans="1:9" ht="12.75" customHeight="1">
      <c r="A1731" s="2" t="s">
        <v>7146</v>
      </c>
      <c r="B1731" s="121" t="str">
        <f t="shared" si="92"/>
        <v>Global Ex-Europe</v>
      </c>
      <c r="C1731" s="2" t="s">
        <v>7591</v>
      </c>
      <c r="D1731" s="2" t="str">
        <f t="shared" si="93"/>
        <v>Brazil</v>
      </c>
      <c r="E1731" s="3"/>
      <c r="F1731" s="3"/>
      <c r="G1731" s="3"/>
      <c r="H1731" s="3"/>
      <c r="I1731" s="2" t="str">
        <f t="shared" si="94"/>
        <v>DJI</v>
      </c>
    </row>
    <row r="1732" spans="1:9" ht="12.75" customHeight="1">
      <c r="A1732" s="2" t="s">
        <v>7146</v>
      </c>
      <c r="B1732" s="121" t="str">
        <f t="shared" si="92"/>
        <v>Global Ex-Europe</v>
      </c>
      <c r="C1732" s="2" t="s">
        <v>5722</v>
      </c>
      <c r="D1732" s="2" t="str">
        <f t="shared" si="93"/>
        <v>Canada</v>
      </c>
      <c r="E1732" s="3"/>
      <c r="F1732" s="3"/>
      <c r="G1732" s="3"/>
      <c r="H1732" s="3"/>
      <c r="I1732" s="2" t="str">
        <f t="shared" si="94"/>
        <v>DJI</v>
      </c>
    </row>
    <row r="1733" spans="1:9" ht="12.75" customHeight="1">
      <c r="A1733" s="2" t="s">
        <v>7146</v>
      </c>
      <c r="B1733" s="121" t="str">
        <f t="shared" ref="B1733:B1796" si="95">VLOOKUP(A1733,CountryRegion,2,FALSE)</f>
        <v>Global Ex-Europe</v>
      </c>
      <c r="C1733" s="2" t="s">
        <v>7592</v>
      </c>
      <c r="D1733" s="2" t="str">
        <f t="shared" ref="D1733:D1796" si="96">VLOOKUP(C1733&amp;"-",CountryRegion,2,FALSE)</f>
        <v>Chile</v>
      </c>
      <c r="E1733" s="3"/>
      <c r="F1733" s="3"/>
      <c r="G1733" s="3"/>
      <c r="H1733" s="3"/>
      <c r="I1733" s="2" t="str">
        <f t="shared" si="94"/>
        <v>DJI</v>
      </c>
    </row>
    <row r="1734" spans="1:9" ht="12.75" customHeight="1">
      <c r="A1734" s="2" t="s">
        <v>7146</v>
      </c>
      <c r="B1734" s="121" t="str">
        <f t="shared" si="95"/>
        <v>Global Ex-Europe</v>
      </c>
      <c r="C1734" s="2" t="s">
        <v>7588</v>
      </c>
      <c r="D1734" s="2" t="str">
        <f t="shared" si="96"/>
        <v>China</v>
      </c>
      <c r="E1734" s="3"/>
      <c r="F1734" s="3"/>
      <c r="G1734" s="3"/>
      <c r="H1734" s="3"/>
      <c r="I1734" s="2" t="str">
        <f t="shared" si="94"/>
        <v>DJI</v>
      </c>
    </row>
    <row r="1735" spans="1:9" ht="12.75" customHeight="1">
      <c r="A1735" s="2" t="s">
        <v>7146</v>
      </c>
      <c r="B1735" s="121" t="str">
        <f t="shared" si="95"/>
        <v>Global Ex-Europe</v>
      </c>
      <c r="C1735" s="2" t="s">
        <v>7593</v>
      </c>
      <c r="D1735" s="2" t="str">
        <f t="shared" si="96"/>
        <v>Colombia</v>
      </c>
      <c r="E1735" s="3"/>
      <c r="F1735" s="3"/>
      <c r="G1735" s="3"/>
      <c r="H1735" s="3"/>
      <c r="I1735" s="2" t="str">
        <f t="shared" si="94"/>
        <v>DJI</v>
      </c>
    </row>
    <row r="1736" spans="1:9" ht="12.75" customHeight="1">
      <c r="A1736" s="2" t="s">
        <v>7146</v>
      </c>
      <c r="B1736" s="121" t="str">
        <f t="shared" si="95"/>
        <v>Global Ex-Europe</v>
      </c>
      <c r="C1736" s="2" t="s">
        <v>7600</v>
      </c>
      <c r="D1736" s="2" t="str">
        <f t="shared" si="96"/>
        <v>Egypt</v>
      </c>
      <c r="E1736" s="3"/>
      <c r="F1736" s="3"/>
      <c r="G1736" s="3"/>
      <c r="H1736" s="3"/>
      <c r="I1736" s="2" t="str">
        <f t="shared" si="94"/>
        <v>DJI</v>
      </c>
    </row>
    <row r="1737" spans="1:9" ht="12.75" customHeight="1">
      <c r="A1737" s="2" t="s">
        <v>7146</v>
      </c>
      <c r="B1737" s="121" t="str">
        <f t="shared" si="95"/>
        <v>Global Ex-Europe</v>
      </c>
      <c r="C1737" s="2" t="s">
        <v>7571</v>
      </c>
      <c r="D1737" s="2" t="str">
        <f t="shared" si="96"/>
        <v>Hong Kong</v>
      </c>
      <c r="E1737" s="3"/>
      <c r="F1737" s="3"/>
      <c r="G1737" s="3"/>
      <c r="H1737" s="3"/>
      <c r="I1737" s="2" t="str">
        <f t="shared" si="94"/>
        <v>DJI</v>
      </c>
    </row>
    <row r="1738" spans="1:9" ht="12.75" customHeight="1">
      <c r="A1738" s="2" t="s">
        <v>7146</v>
      </c>
      <c r="B1738" s="121" t="str">
        <f t="shared" si="95"/>
        <v>Global Ex-Europe</v>
      </c>
      <c r="C1738" s="2" t="s">
        <v>6098</v>
      </c>
      <c r="D1738" s="2" t="str">
        <f t="shared" si="96"/>
        <v>Indonesia</v>
      </c>
      <c r="E1738" s="3"/>
      <c r="F1738" s="3"/>
      <c r="G1738" s="3"/>
      <c r="H1738" s="3"/>
      <c r="I1738" s="2" t="str">
        <f t="shared" si="94"/>
        <v>DJI</v>
      </c>
    </row>
    <row r="1739" spans="1:9" ht="12.75" customHeight="1">
      <c r="A1739" s="2" t="s">
        <v>7146</v>
      </c>
      <c r="B1739" s="121" t="str">
        <f t="shared" si="95"/>
        <v>Global Ex-Europe</v>
      </c>
      <c r="C1739" s="2" t="s">
        <v>7598</v>
      </c>
      <c r="D1739" s="2" t="str">
        <f t="shared" si="96"/>
        <v>Israel</v>
      </c>
      <c r="E1739" s="3"/>
      <c r="F1739" s="3"/>
      <c r="G1739" s="3"/>
      <c r="H1739" s="3"/>
      <c r="I1739" s="2" t="str">
        <f t="shared" si="94"/>
        <v>DJI</v>
      </c>
    </row>
    <row r="1740" spans="1:9" ht="12.75" customHeight="1">
      <c r="A1740" s="2" t="s">
        <v>7146</v>
      </c>
      <c r="B1740" s="121" t="str">
        <f t="shared" si="95"/>
        <v>Global Ex-Europe</v>
      </c>
      <c r="C1740" s="2" t="s">
        <v>5720</v>
      </c>
      <c r="D1740" s="2" t="str">
        <f t="shared" si="96"/>
        <v>India</v>
      </c>
      <c r="E1740" s="3"/>
      <c r="F1740" s="3"/>
      <c r="G1740" s="3"/>
      <c r="H1740" s="3"/>
      <c r="I1740" s="2" t="str">
        <f t="shared" si="94"/>
        <v>DJI</v>
      </c>
    </row>
    <row r="1741" spans="1:9" ht="12.75" customHeight="1">
      <c r="A1741" s="2" t="s">
        <v>7146</v>
      </c>
      <c r="B1741" s="121" t="str">
        <f t="shared" si="95"/>
        <v>Global Ex-Europe</v>
      </c>
      <c r="C1741" s="2" t="s">
        <v>7607</v>
      </c>
      <c r="D1741" s="2" t="str">
        <f t="shared" si="96"/>
        <v>Jordan</v>
      </c>
      <c r="E1741" s="3"/>
      <c r="F1741" s="3"/>
      <c r="G1741" s="3"/>
      <c r="H1741" s="3"/>
      <c r="I1741" s="2" t="str">
        <f t="shared" si="94"/>
        <v>DJI</v>
      </c>
    </row>
    <row r="1742" spans="1:9" ht="12.75" customHeight="1">
      <c r="A1742" s="2" t="s">
        <v>7146</v>
      </c>
      <c r="B1742" s="121" t="str">
        <f t="shared" si="95"/>
        <v>Global Ex-Europe</v>
      </c>
      <c r="C1742" s="2" t="s">
        <v>7572</v>
      </c>
      <c r="D1742" s="2" t="str">
        <f t="shared" si="96"/>
        <v>Japan</v>
      </c>
      <c r="E1742" s="3"/>
      <c r="F1742" s="3"/>
      <c r="G1742" s="3"/>
      <c r="H1742" s="3"/>
      <c r="I1742" s="2" t="str">
        <f t="shared" si="94"/>
        <v>DJI</v>
      </c>
    </row>
    <row r="1743" spans="1:9" ht="12.75" customHeight="1">
      <c r="A1743" s="2" t="s">
        <v>7146</v>
      </c>
      <c r="B1743" s="121" t="str">
        <f t="shared" si="95"/>
        <v>Global Ex-Europe</v>
      </c>
      <c r="C1743" s="2" t="s">
        <v>5987</v>
      </c>
      <c r="D1743" s="2" t="str">
        <f t="shared" si="96"/>
        <v>Kenya</v>
      </c>
      <c r="E1743" s="3"/>
      <c r="F1743" s="3"/>
      <c r="G1743" s="3"/>
      <c r="H1743" s="3"/>
      <c r="I1743" s="2" t="str">
        <f t="shared" si="94"/>
        <v>DJI</v>
      </c>
    </row>
    <row r="1744" spans="1:9" ht="12.75" customHeight="1">
      <c r="A1744" s="2" t="s">
        <v>7146</v>
      </c>
      <c r="B1744" s="121" t="str">
        <f t="shared" si="95"/>
        <v>Global Ex-Europe</v>
      </c>
      <c r="C1744" s="2" t="s">
        <v>6013</v>
      </c>
      <c r="D1744" s="2" t="str">
        <f t="shared" si="96"/>
        <v>Korea</v>
      </c>
      <c r="E1744" s="3"/>
      <c r="F1744" s="3"/>
      <c r="G1744" s="3"/>
      <c r="H1744" s="3"/>
      <c r="I1744" s="2" t="str">
        <f t="shared" si="94"/>
        <v>DJI</v>
      </c>
    </row>
    <row r="1745" spans="1:9" ht="12.75" customHeight="1">
      <c r="A1745" s="2" t="s">
        <v>7146</v>
      </c>
      <c r="B1745" s="121" t="str">
        <f t="shared" si="95"/>
        <v>Global Ex-Europe</v>
      </c>
      <c r="C1745" s="2" t="s">
        <v>6023</v>
      </c>
      <c r="D1745" s="2" t="str">
        <f t="shared" si="96"/>
        <v>Kuwait</v>
      </c>
      <c r="E1745" s="3"/>
      <c r="F1745" s="3"/>
      <c r="G1745" s="3"/>
      <c r="H1745" s="3"/>
      <c r="I1745" s="2" t="str">
        <f t="shared" si="94"/>
        <v>DJI</v>
      </c>
    </row>
    <row r="1746" spans="1:9" ht="12.75" customHeight="1">
      <c r="A1746" s="2" t="s">
        <v>7146</v>
      </c>
      <c r="B1746" s="121" t="str">
        <f t="shared" si="95"/>
        <v>Global Ex-Europe</v>
      </c>
      <c r="C1746" s="2" t="s">
        <v>7620</v>
      </c>
      <c r="D1746" s="2" t="str">
        <f t="shared" si="96"/>
        <v>Kazakhstan</v>
      </c>
      <c r="E1746" s="3"/>
      <c r="F1746" s="3"/>
      <c r="G1746" s="3"/>
      <c r="H1746" s="3"/>
      <c r="I1746" s="2" t="str">
        <f t="shared" si="94"/>
        <v>DJI</v>
      </c>
    </row>
    <row r="1747" spans="1:9" ht="12.75" customHeight="1">
      <c r="A1747" s="2" t="s">
        <v>7146</v>
      </c>
      <c r="B1747" s="121" t="str">
        <f t="shared" si="95"/>
        <v>Global Ex-Europe</v>
      </c>
      <c r="C1747" s="2" t="s">
        <v>5664</v>
      </c>
      <c r="D1747" s="2" t="str">
        <f t="shared" si="96"/>
        <v>Lebanon</v>
      </c>
      <c r="E1747" s="3"/>
      <c r="F1747" s="3"/>
      <c r="G1747" s="3">
        <v>44365</v>
      </c>
      <c r="H1747" s="3">
        <v>44368</v>
      </c>
      <c r="I1747" s="2" t="str">
        <f t="shared" si="94"/>
        <v>DJI</v>
      </c>
    </row>
    <row r="1748" spans="1:9" ht="24" customHeight="1">
      <c r="A1748" s="2" t="s">
        <v>7146</v>
      </c>
      <c r="B1748" s="121" t="str">
        <f t="shared" si="95"/>
        <v>Global Ex-Europe</v>
      </c>
      <c r="C1748" s="2" t="s">
        <v>7622</v>
      </c>
      <c r="D1748" s="2" t="str">
        <f t="shared" si="96"/>
        <v>Sri Lanka</v>
      </c>
      <c r="E1748" s="3"/>
      <c r="F1748" s="3"/>
      <c r="G1748" s="3"/>
      <c r="H1748" s="3"/>
      <c r="I1748" s="2" t="str">
        <f t="shared" si="94"/>
        <v>DJI</v>
      </c>
    </row>
    <row r="1749" spans="1:9" ht="12.75" customHeight="1">
      <c r="A1749" s="2" t="s">
        <v>7146</v>
      </c>
      <c r="B1749" s="121" t="str">
        <f t="shared" si="95"/>
        <v>Global Ex-Europe</v>
      </c>
      <c r="C1749" s="2" t="s">
        <v>5947</v>
      </c>
      <c r="D1749" s="2" t="str">
        <f t="shared" si="96"/>
        <v>Morocco</v>
      </c>
      <c r="E1749" s="3"/>
      <c r="F1749" s="3"/>
      <c r="G1749" s="3"/>
      <c r="H1749" s="3"/>
      <c r="I1749" s="2" t="str">
        <f t="shared" si="94"/>
        <v>DJI</v>
      </c>
    </row>
    <row r="1750" spans="1:9" ht="12.75" customHeight="1">
      <c r="A1750" s="2" t="s">
        <v>7146</v>
      </c>
      <c r="B1750" s="121" t="str">
        <f t="shared" si="95"/>
        <v>Global Ex-Europe</v>
      </c>
      <c r="C1750" s="2" t="s">
        <v>7618</v>
      </c>
      <c r="D1750" s="2" t="str">
        <f t="shared" si="96"/>
        <v>Mauritius</v>
      </c>
      <c r="E1750" s="3"/>
      <c r="F1750" s="3"/>
      <c r="G1750" s="3"/>
      <c r="H1750" s="3"/>
      <c r="I1750" s="2" t="str">
        <f t="shared" si="94"/>
        <v>DJI</v>
      </c>
    </row>
    <row r="1751" spans="1:9" ht="12.75" customHeight="1">
      <c r="A1751" s="2" t="s">
        <v>7146</v>
      </c>
      <c r="B1751" s="121" t="str">
        <f t="shared" si="95"/>
        <v>Global Ex-Europe</v>
      </c>
      <c r="C1751" s="2" t="s">
        <v>7594</v>
      </c>
      <c r="D1751" s="2" t="str">
        <f t="shared" si="96"/>
        <v>Mexico</v>
      </c>
      <c r="E1751" s="3"/>
      <c r="F1751" s="3"/>
      <c r="G1751" s="3"/>
      <c r="H1751" s="3"/>
      <c r="I1751" s="2" t="str">
        <f t="shared" si="94"/>
        <v>DJI</v>
      </c>
    </row>
    <row r="1752" spans="1:9" ht="12.75" customHeight="1">
      <c r="A1752" s="2" t="s">
        <v>7146</v>
      </c>
      <c r="B1752" s="121" t="str">
        <f t="shared" si="95"/>
        <v>Global Ex-Europe</v>
      </c>
      <c r="C1752" s="2" t="s">
        <v>7573</v>
      </c>
      <c r="D1752" s="2" t="str">
        <f t="shared" si="96"/>
        <v>Malaysia</v>
      </c>
      <c r="E1752" s="3"/>
      <c r="F1752" s="3"/>
      <c r="G1752" s="3"/>
      <c r="H1752" s="3"/>
      <c r="I1752" s="2" t="str">
        <f t="shared" si="94"/>
        <v>DJI</v>
      </c>
    </row>
    <row r="1753" spans="1:9" ht="12.75" customHeight="1">
      <c r="A1753" s="2" t="s">
        <v>7146</v>
      </c>
      <c r="B1753" s="121" t="str">
        <f t="shared" si="95"/>
        <v>Global Ex-Europe</v>
      </c>
      <c r="C1753" s="2" t="s">
        <v>5918</v>
      </c>
      <c r="D1753" s="2" t="str">
        <f t="shared" si="96"/>
        <v>Nigeria</v>
      </c>
      <c r="E1753" s="3"/>
      <c r="F1753" s="3"/>
      <c r="G1753" s="3"/>
      <c r="H1753" s="3"/>
      <c r="I1753" s="2" t="str">
        <f t="shared" si="94"/>
        <v>DJI</v>
      </c>
    </row>
    <row r="1754" spans="1:9" ht="12.75" customHeight="1">
      <c r="A1754" s="2" t="s">
        <v>7146</v>
      </c>
      <c r="B1754" s="121" t="str">
        <f t="shared" si="95"/>
        <v>Global Ex-Europe</v>
      </c>
      <c r="C1754" s="2" t="s">
        <v>5883</v>
      </c>
      <c r="D1754" s="2" t="str">
        <f t="shared" si="96"/>
        <v>New Zealand</v>
      </c>
      <c r="E1754" s="3"/>
      <c r="F1754" s="3"/>
      <c r="G1754" s="3"/>
      <c r="H1754" s="3"/>
      <c r="I1754" s="2" t="str">
        <f t="shared" si="94"/>
        <v>DJI</v>
      </c>
    </row>
    <row r="1755" spans="1:9" ht="12.75" customHeight="1">
      <c r="A1755" s="2" t="s">
        <v>7146</v>
      </c>
      <c r="B1755" s="121" t="str">
        <f t="shared" si="95"/>
        <v>Global Ex-Europe</v>
      </c>
      <c r="C1755" s="2" t="s">
        <v>6159</v>
      </c>
      <c r="D1755" s="2" t="str">
        <f t="shared" si="96"/>
        <v>Oman</v>
      </c>
      <c r="E1755" s="3"/>
      <c r="F1755" s="3"/>
      <c r="G1755" s="3"/>
      <c r="H1755" s="3"/>
      <c r="I1755" s="2" t="str">
        <f t="shared" si="94"/>
        <v>DJI</v>
      </c>
    </row>
    <row r="1756" spans="1:9" ht="12.75" customHeight="1">
      <c r="A1756" s="2" t="s">
        <v>7146</v>
      </c>
      <c r="B1756" s="121" t="str">
        <f t="shared" si="95"/>
        <v>Global Ex-Europe</v>
      </c>
      <c r="C1756" s="2" t="s">
        <v>7595</v>
      </c>
      <c r="D1756" s="2" t="str">
        <f t="shared" si="96"/>
        <v>Peru</v>
      </c>
      <c r="E1756" s="3"/>
      <c r="F1756" s="3"/>
      <c r="G1756" s="3"/>
      <c r="H1756" s="3"/>
      <c r="I1756" s="2" t="str">
        <f t="shared" si="94"/>
        <v>DJI</v>
      </c>
    </row>
    <row r="1757" spans="1:9" ht="12.75" customHeight="1">
      <c r="A1757" s="2" t="s">
        <v>7146</v>
      </c>
      <c r="B1757" s="121" t="str">
        <f t="shared" si="95"/>
        <v>Global Ex-Europe</v>
      </c>
      <c r="C1757" s="2" t="s">
        <v>5970</v>
      </c>
      <c r="D1757" s="2" t="str">
        <f t="shared" si="96"/>
        <v>Philippines</v>
      </c>
      <c r="E1757" s="3"/>
      <c r="F1757" s="3"/>
      <c r="G1757" s="3"/>
      <c r="H1757" s="3"/>
      <c r="I1757" s="2" t="str">
        <f t="shared" si="94"/>
        <v>DJI</v>
      </c>
    </row>
    <row r="1758" spans="1:9" ht="12.75" customHeight="1">
      <c r="A1758" s="2" t="s">
        <v>7146</v>
      </c>
      <c r="B1758" s="121" t="str">
        <f t="shared" si="95"/>
        <v>Global Ex-Europe</v>
      </c>
      <c r="C1758" s="2" t="s">
        <v>7601</v>
      </c>
      <c r="D1758" s="2" t="str">
        <f t="shared" si="96"/>
        <v>Pakistan</v>
      </c>
      <c r="E1758" s="3"/>
      <c r="F1758" s="3"/>
      <c r="G1758" s="3"/>
      <c r="H1758" s="3"/>
      <c r="I1758" s="2" t="str">
        <f t="shared" ref="I1758:I1821" si="97">IF(ISBLANK(VLOOKUP(A1758,CountryRegion,4,FALSE)),"",VLOOKUP(A1758,CountryRegion,4,FALSE))</f>
        <v>DJI</v>
      </c>
    </row>
    <row r="1759" spans="1:9" ht="12.75" customHeight="1">
      <c r="A1759" s="2" t="s">
        <v>7146</v>
      </c>
      <c r="B1759" s="121" t="str">
        <f t="shared" si="95"/>
        <v>Global Ex-Europe</v>
      </c>
      <c r="C1759" s="2" t="s">
        <v>7608</v>
      </c>
      <c r="D1759" s="2" t="str">
        <f t="shared" si="96"/>
        <v>Palestine</v>
      </c>
      <c r="E1759" s="3"/>
      <c r="F1759" s="3"/>
      <c r="G1759" s="3"/>
      <c r="H1759" s="3"/>
      <c r="I1759" s="2" t="str">
        <f t="shared" si="97"/>
        <v>DJI</v>
      </c>
    </row>
    <row r="1760" spans="1:9" ht="12.75" customHeight="1">
      <c r="A1760" s="2" t="s">
        <v>7146</v>
      </c>
      <c r="B1760" s="121" t="str">
        <f t="shared" si="95"/>
        <v>Global Ex-Europe</v>
      </c>
      <c r="C1760" s="2" t="s">
        <v>7602</v>
      </c>
      <c r="D1760" s="2" t="str">
        <f t="shared" si="96"/>
        <v>Qatar</v>
      </c>
      <c r="E1760" s="3"/>
      <c r="F1760" s="3"/>
      <c r="G1760" s="3"/>
      <c r="H1760" s="3"/>
      <c r="I1760" s="2" t="str">
        <f t="shared" si="97"/>
        <v>DJI</v>
      </c>
    </row>
    <row r="1761" spans="1:9" ht="12.75" customHeight="1">
      <c r="A1761" s="2" t="s">
        <v>7146</v>
      </c>
      <c r="B1761" s="121" t="str">
        <f t="shared" si="95"/>
        <v>Global Ex-Europe</v>
      </c>
      <c r="C1761" s="2" t="s">
        <v>5776</v>
      </c>
      <c r="D1761" s="2" t="str">
        <f t="shared" si="96"/>
        <v>Saudi Arabia</v>
      </c>
      <c r="E1761" s="3"/>
      <c r="F1761" s="3"/>
      <c r="G1761" s="3"/>
      <c r="H1761" s="3"/>
      <c r="I1761" s="2" t="str">
        <f t="shared" si="97"/>
        <v>DJI</v>
      </c>
    </row>
    <row r="1762" spans="1:9" ht="12.75" customHeight="1">
      <c r="A1762" s="2" t="s">
        <v>7146</v>
      </c>
      <c r="B1762" s="121" t="str">
        <f t="shared" si="95"/>
        <v>Global Ex-Europe</v>
      </c>
      <c r="C1762" s="2" t="s">
        <v>7574</v>
      </c>
      <c r="D1762" s="2" t="str">
        <f t="shared" si="96"/>
        <v>Singapore</v>
      </c>
      <c r="E1762" s="3"/>
      <c r="F1762" s="3"/>
      <c r="G1762" s="3"/>
      <c r="H1762" s="3"/>
      <c r="I1762" s="2" t="str">
        <f t="shared" si="97"/>
        <v>DJI</v>
      </c>
    </row>
    <row r="1763" spans="1:9" ht="12.75" customHeight="1">
      <c r="A1763" s="2" t="s">
        <v>7146</v>
      </c>
      <c r="B1763" s="121" t="str">
        <f t="shared" si="95"/>
        <v>Global Ex-Europe</v>
      </c>
      <c r="C1763" s="2" t="s">
        <v>6029</v>
      </c>
      <c r="D1763" s="2" t="str">
        <f t="shared" si="96"/>
        <v>Thailand</v>
      </c>
      <c r="E1763" s="3"/>
      <c r="F1763" s="3"/>
      <c r="G1763" s="3"/>
      <c r="H1763" s="3"/>
      <c r="I1763" s="2" t="str">
        <f t="shared" si="97"/>
        <v>DJI</v>
      </c>
    </row>
    <row r="1764" spans="1:9" ht="12.75" customHeight="1">
      <c r="A1764" s="2" t="s">
        <v>7146</v>
      </c>
      <c r="B1764" s="121" t="str">
        <f t="shared" si="95"/>
        <v>Global Ex-Europe</v>
      </c>
      <c r="C1764" s="2" t="s">
        <v>7619</v>
      </c>
      <c r="D1764" s="2" t="str">
        <f t="shared" si="96"/>
        <v>Tunisia</v>
      </c>
      <c r="E1764" s="3"/>
      <c r="F1764" s="3"/>
      <c r="G1764" s="3"/>
      <c r="H1764" s="3"/>
      <c r="I1764" s="2" t="str">
        <f t="shared" si="97"/>
        <v>DJI</v>
      </c>
    </row>
    <row r="1765" spans="1:9" ht="12.75" customHeight="1">
      <c r="A1765" s="2" t="s">
        <v>7146</v>
      </c>
      <c r="B1765" s="121" t="str">
        <f t="shared" si="95"/>
        <v>Global Ex-Europe</v>
      </c>
      <c r="C1765" s="2" t="s">
        <v>5700</v>
      </c>
      <c r="D1765" s="2" t="str">
        <f t="shared" si="96"/>
        <v>Taiwan</v>
      </c>
      <c r="E1765" s="3"/>
      <c r="F1765" s="3"/>
      <c r="G1765" s="3"/>
      <c r="H1765" s="3"/>
      <c r="I1765" s="2" t="str">
        <f t="shared" si="97"/>
        <v>DJI</v>
      </c>
    </row>
    <row r="1766" spans="1:9" ht="12.75" customHeight="1">
      <c r="A1766" s="2" t="s">
        <v>7146</v>
      </c>
      <c r="B1766" s="121" t="str">
        <f t="shared" si="95"/>
        <v>Global Ex-Europe</v>
      </c>
      <c r="C1766" s="2" t="s">
        <v>810</v>
      </c>
      <c r="D1766" s="2" t="str">
        <f t="shared" si="96"/>
        <v>United States</v>
      </c>
      <c r="E1766" s="3"/>
      <c r="F1766" s="3"/>
      <c r="G1766" s="3"/>
      <c r="H1766" s="3"/>
      <c r="I1766" s="2" t="str">
        <f t="shared" si="97"/>
        <v>DJI</v>
      </c>
    </row>
    <row r="1767" spans="1:9" ht="12.75" customHeight="1">
      <c r="A1767" s="2" t="s">
        <v>7146</v>
      </c>
      <c r="B1767" s="121" t="str">
        <f t="shared" si="95"/>
        <v>Global Ex-Europe</v>
      </c>
      <c r="C1767" s="2" t="s">
        <v>7596</v>
      </c>
      <c r="D1767" s="2" t="str">
        <f t="shared" si="96"/>
        <v>Venezuela</v>
      </c>
      <c r="E1767" s="3"/>
      <c r="F1767" s="3"/>
      <c r="G1767" s="3"/>
      <c r="H1767" s="3"/>
      <c r="I1767" s="2" t="str">
        <f t="shared" si="97"/>
        <v>DJI</v>
      </c>
    </row>
    <row r="1768" spans="1:9" ht="12.75" customHeight="1">
      <c r="A1768" s="2" t="s">
        <v>7146</v>
      </c>
      <c r="B1768" s="121" t="str">
        <f t="shared" si="95"/>
        <v>Global Ex-Europe</v>
      </c>
      <c r="C1768" s="2" t="s">
        <v>7597</v>
      </c>
      <c r="D1768" s="2" t="str">
        <f t="shared" si="96"/>
        <v>Vietnam</v>
      </c>
      <c r="E1768" s="3"/>
      <c r="F1768" s="3"/>
      <c r="G1768" s="3"/>
      <c r="H1768" s="3"/>
      <c r="I1768" s="2" t="str">
        <f t="shared" si="97"/>
        <v>DJI</v>
      </c>
    </row>
    <row r="1769" spans="1:9" ht="12.75" customHeight="1">
      <c r="A1769" s="2" t="s">
        <v>7146</v>
      </c>
      <c r="B1769" s="121" t="str">
        <f t="shared" si="95"/>
        <v>Global Ex-Europe</v>
      </c>
      <c r="C1769" s="2" t="s">
        <v>7603</v>
      </c>
      <c r="D1769" s="2" t="str">
        <f t="shared" si="96"/>
        <v>South Africa</v>
      </c>
      <c r="E1769" s="3"/>
      <c r="F1769" s="3"/>
      <c r="G1769" s="3"/>
      <c r="H1769" s="3"/>
      <c r="I1769" s="2" t="str">
        <f t="shared" si="97"/>
        <v>DJI</v>
      </c>
    </row>
    <row r="1770" spans="1:9" ht="12.75" customHeight="1">
      <c r="A1770" s="2" t="s">
        <v>7138</v>
      </c>
      <c r="B1770" s="121" t="str">
        <f t="shared" si="95"/>
        <v>Global Ex-Asia/Pacific</v>
      </c>
      <c r="C1770" s="2" t="s">
        <v>7599</v>
      </c>
      <c r="D1770" s="2" t="str">
        <f t="shared" si="96"/>
        <v>United Arab Emirates</v>
      </c>
      <c r="E1770" s="3"/>
      <c r="F1770" s="3"/>
      <c r="G1770" s="3"/>
      <c r="H1770" s="3"/>
      <c r="I1770" s="2" t="str">
        <f t="shared" si="97"/>
        <v>DJI</v>
      </c>
    </row>
    <row r="1771" spans="1:9" ht="12.75" customHeight="1">
      <c r="A1771" s="2" t="s">
        <v>7138</v>
      </c>
      <c r="B1771" s="121" t="str">
        <f t="shared" si="95"/>
        <v>Global Ex-Asia/Pacific</v>
      </c>
      <c r="C1771" s="2" t="s">
        <v>7590</v>
      </c>
      <c r="D1771" s="2" t="str">
        <f t="shared" si="96"/>
        <v>Argentina</v>
      </c>
      <c r="E1771" s="3"/>
      <c r="F1771" s="3"/>
      <c r="G1771" s="3"/>
      <c r="H1771" s="3"/>
      <c r="I1771" s="2" t="str">
        <f t="shared" si="97"/>
        <v>DJI</v>
      </c>
    </row>
    <row r="1772" spans="1:9" ht="12.75" customHeight="1">
      <c r="A1772" s="2" t="s">
        <v>7138</v>
      </c>
      <c r="B1772" s="121" t="str">
        <f t="shared" si="95"/>
        <v>Global Ex-Asia/Pacific</v>
      </c>
      <c r="C1772" s="2" t="s">
        <v>7575</v>
      </c>
      <c r="D1772" s="2" t="str">
        <f t="shared" si="96"/>
        <v>Austria</v>
      </c>
      <c r="E1772" s="3"/>
      <c r="F1772" s="3"/>
      <c r="G1772" s="3"/>
      <c r="H1772" s="3"/>
      <c r="I1772" s="2" t="str">
        <f t="shared" si="97"/>
        <v>DJI</v>
      </c>
    </row>
    <row r="1773" spans="1:9" ht="12.75" customHeight="1">
      <c r="A1773" s="2" t="s">
        <v>7138</v>
      </c>
      <c r="B1773" s="121" t="str">
        <f t="shared" si="95"/>
        <v>Global Ex-Asia/Pacific</v>
      </c>
      <c r="C1773" s="2" t="s">
        <v>7609</v>
      </c>
      <c r="D1773" s="2" t="str">
        <f t="shared" si="96"/>
        <v>Bosnia-Herzegovina</v>
      </c>
      <c r="E1773" s="3"/>
      <c r="F1773" s="3"/>
      <c r="G1773" s="3"/>
      <c r="H1773" s="3"/>
      <c r="I1773" s="2" t="str">
        <f t="shared" si="97"/>
        <v>DJI</v>
      </c>
    </row>
    <row r="1774" spans="1:9" ht="12.75" customHeight="1">
      <c r="A1774" s="2" t="s">
        <v>7138</v>
      </c>
      <c r="B1774" s="121" t="str">
        <f t="shared" si="95"/>
        <v>Global Ex-Asia/Pacific</v>
      </c>
      <c r="C1774" s="2" t="s">
        <v>7576</v>
      </c>
      <c r="D1774" s="2" t="str">
        <f t="shared" si="96"/>
        <v>Belgium</v>
      </c>
      <c r="E1774" s="3"/>
      <c r="F1774" s="3"/>
      <c r="G1774" s="3"/>
      <c r="H1774" s="3"/>
      <c r="I1774" s="2" t="str">
        <f t="shared" si="97"/>
        <v>DJI</v>
      </c>
    </row>
    <row r="1775" spans="1:9" ht="12.75" customHeight="1">
      <c r="A1775" s="2" t="s">
        <v>7138</v>
      </c>
      <c r="B1775" s="121" t="str">
        <f t="shared" si="95"/>
        <v>Global Ex-Asia/Pacific</v>
      </c>
      <c r="C1775" s="2" t="s">
        <v>7610</v>
      </c>
      <c r="D1775" s="2" t="str">
        <f t="shared" si="96"/>
        <v>Bulgaria</v>
      </c>
      <c r="E1775" s="3"/>
      <c r="F1775" s="3"/>
      <c r="G1775" s="3"/>
      <c r="H1775" s="3"/>
      <c r="I1775" s="2" t="str">
        <f t="shared" si="97"/>
        <v>DJI</v>
      </c>
    </row>
    <row r="1776" spans="1:9" ht="12.75" customHeight="1">
      <c r="A1776" s="2" t="s">
        <v>7138</v>
      </c>
      <c r="B1776" s="121" t="str">
        <f t="shared" si="95"/>
        <v>Global Ex-Asia/Pacific</v>
      </c>
      <c r="C1776" s="2" t="s">
        <v>7606</v>
      </c>
      <c r="D1776" s="2" t="str">
        <f t="shared" si="96"/>
        <v>Bahrain</v>
      </c>
      <c r="E1776" s="3"/>
      <c r="F1776" s="3"/>
      <c r="G1776" s="3"/>
      <c r="H1776" s="3"/>
      <c r="I1776" s="2" t="str">
        <f t="shared" si="97"/>
        <v>DJI</v>
      </c>
    </row>
    <row r="1777" spans="1:9" ht="12.75" customHeight="1">
      <c r="A1777" s="2" t="s">
        <v>7138</v>
      </c>
      <c r="B1777" s="121" t="str">
        <f t="shared" si="95"/>
        <v>Global Ex-Asia/Pacific</v>
      </c>
      <c r="C1777" s="2" t="s">
        <v>7591</v>
      </c>
      <c r="D1777" s="2" t="str">
        <f t="shared" si="96"/>
        <v>Brazil</v>
      </c>
      <c r="E1777" s="3"/>
      <c r="F1777" s="3"/>
      <c r="G1777" s="3"/>
      <c r="H1777" s="3"/>
      <c r="I1777" s="2" t="str">
        <f t="shared" si="97"/>
        <v>DJI</v>
      </c>
    </row>
    <row r="1778" spans="1:9" ht="12.75" customHeight="1">
      <c r="A1778" s="2" t="s">
        <v>7138</v>
      </c>
      <c r="B1778" s="121" t="str">
        <f t="shared" si="95"/>
        <v>Global Ex-Asia/Pacific</v>
      </c>
      <c r="C1778" s="2" t="s">
        <v>5722</v>
      </c>
      <c r="D1778" s="2" t="str">
        <f t="shared" si="96"/>
        <v>Canada</v>
      </c>
      <c r="E1778" s="3"/>
      <c r="F1778" s="3"/>
      <c r="G1778" s="3"/>
      <c r="H1778" s="3"/>
      <c r="I1778" s="2" t="str">
        <f t="shared" si="97"/>
        <v>DJI</v>
      </c>
    </row>
    <row r="1779" spans="1:9" ht="12.75" customHeight="1">
      <c r="A1779" s="2" t="s">
        <v>7138</v>
      </c>
      <c r="B1779" s="121" t="str">
        <f t="shared" si="95"/>
        <v>Global Ex-Asia/Pacific</v>
      </c>
      <c r="C1779" s="2" t="s">
        <v>6147</v>
      </c>
      <c r="D1779" s="2" t="str">
        <f t="shared" si="96"/>
        <v>Switzerland</v>
      </c>
      <c r="E1779" s="3"/>
      <c r="F1779" s="3"/>
      <c r="G1779" s="3"/>
      <c r="H1779" s="3"/>
      <c r="I1779" s="2" t="str">
        <f t="shared" si="97"/>
        <v>DJI</v>
      </c>
    </row>
    <row r="1780" spans="1:9" ht="12.75" customHeight="1">
      <c r="A1780" s="2" t="s">
        <v>7138</v>
      </c>
      <c r="B1780" s="121" t="str">
        <f t="shared" si="95"/>
        <v>Global Ex-Asia/Pacific</v>
      </c>
      <c r="C1780" s="2" t="s">
        <v>7592</v>
      </c>
      <c r="D1780" s="2" t="str">
        <f t="shared" si="96"/>
        <v>Chile</v>
      </c>
      <c r="E1780" s="3"/>
      <c r="F1780" s="3"/>
      <c r="G1780" s="3"/>
      <c r="H1780" s="3"/>
      <c r="I1780" s="2" t="str">
        <f t="shared" si="97"/>
        <v>DJI</v>
      </c>
    </row>
    <row r="1781" spans="1:9" ht="12.75" customHeight="1">
      <c r="A1781" s="2" t="s">
        <v>7138</v>
      </c>
      <c r="B1781" s="121" t="str">
        <f t="shared" si="95"/>
        <v>Global Ex-Asia/Pacific</v>
      </c>
      <c r="C1781" s="2" t="s">
        <v>7593</v>
      </c>
      <c r="D1781" s="2" t="str">
        <f t="shared" si="96"/>
        <v>Colombia</v>
      </c>
      <c r="E1781" s="3"/>
      <c r="F1781" s="3"/>
      <c r="G1781" s="3"/>
      <c r="H1781" s="3"/>
      <c r="I1781" s="2" t="str">
        <f t="shared" si="97"/>
        <v>DJI</v>
      </c>
    </row>
    <row r="1782" spans="1:9" ht="12.75" customHeight="1">
      <c r="A1782" s="2" t="s">
        <v>7138</v>
      </c>
      <c r="B1782" s="121" t="str">
        <f t="shared" si="95"/>
        <v>Global Ex-Asia/Pacific</v>
      </c>
      <c r="C1782" s="2" t="s">
        <v>6215</v>
      </c>
      <c r="D1782" s="2" t="str">
        <f t="shared" si="96"/>
        <v>Cyprus</v>
      </c>
      <c r="E1782" s="3"/>
      <c r="F1782" s="3"/>
      <c r="G1782" s="3"/>
      <c r="H1782" s="3"/>
      <c r="I1782" s="2" t="str">
        <f t="shared" si="97"/>
        <v>DJI</v>
      </c>
    </row>
    <row r="1783" spans="1:9" ht="12.75" customHeight="1">
      <c r="A1783" s="2" t="s">
        <v>7138</v>
      </c>
      <c r="B1783" s="121" t="str">
        <f t="shared" si="95"/>
        <v>Global Ex-Asia/Pacific</v>
      </c>
      <c r="C1783" s="2" t="s">
        <v>7584</v>
      </c>
      <c r="D1783" s="2" t="str">
        <f t="shared" si="96"/>
        <v>Czech Republic</v>
      </c>
      <c r="E1783" s="3"/>
      <c r="F1783" s="3"/>
      <c r="G1783" s="3"/>
      <c r="H1783" s="3"/>
      <c r="I1783" s="2" t="str">
        <f t="shared" si="97"/>
        <v>DJI</v>
      </c>
    </row>
    <row r="1784" spans="1:9" ht="12.75" customHeight="1">
      <c r="A1784" s="2" t="s">
        <v>7138</v>
      </c>
      <c r="B1784" s="121" t="str">
        <f t="shared" si="95"/>
        <v>Global Ex-Asia/Pacific</v>
      </c>
      <c r="C1784" s="2" t="s">
        <v>7579</v>
      </c>
      <c r="D1784" s="2" t="str">
        <f t="shared" si="96"/>
        <v>Germany</v>
      </c>
      <c r="E1784" s="3"/>
      <c r="F1784" s="3"/>
      <c r="G1784" s="3"/>
      <c r="H1784" s="3"/>
      <c r="I1784" s="2" t="str">
        <f t="shared" si="97"/>
        <v>DJI</v>
      </c>
    </row>
    <row r="1785" spans="1:9" ht="12.75" customHeight="1">
      <c r="A1785" s="2" t="s">
        <v>7138</v>
      </c>
      <c r="B1785" s="121" t="str">
        <f t="shared" si="95"/>
        <v>Global Ex-Asia/Pacific</v>
      </c>
      <c r="C1785" s="2" t="s">
        <v>7577</v>
      </c>
      <c r="D1785" s="2" t="str">
        <f t="shared" si="96"/>
        <v>Denmark</v>
      </c>
      <c r="E1785" s="3"/>
      <c r="F1785" s="3"/>
      <c r="G1785" s="3"/>
      <c r="H1785" s="3"/>
      <c r="I1785" s="2" t="str">
        <f t="shared" si="97"/>
        <v>DJI</v>
      </c>
    </row>
    <row r="1786" spans="1:9" ht="12.75" customHeight="1">
      <c r="A1786" s="2" t="s">
        <v>7138</v>
      </c>
      <c r="B1786" s="121" t="str">
        <f t="shared" si="95"/>
        <v>Global Ex-Asia/Pacific</v>
      </c>
      <c r="C1786" s="2" t="s">
        <v>7611</v>
      </c>
      <c r="D1786" s="2" t="str">
        <f t="shared" si="96"/>
        <v>Estonia</v>
      </c>
      <c r="E1786" s="3"/>
      <c r="F1786" s="3"/>
      <c r="G1786" s="3"/>
      <c r="H1786" s="3"/>
      <c r="I1786" s="2" t="str">
        <f t="shared" si="97"/>
        <v>DJI</v>
      </c>
    </row>
    <row r="1787" spans="1:9" ht="12.75" customHeight="1">
      <c r="A1787" s="2" t="s">
        <v>7138</v>
      </c>
      <c r="B1787" s="121" t="str">
        <f t="shared" si="95"/>
        <v>Global Ex-Asia/Pacific</v>
      </c>
      <c r="C1787" s="2" t="s">
        <v>7600</v>
      </c>
      <c r="D1787" s="2" t="str">
        <f t="shared" si="96"/>
        <v>Egypt</v>
      </c>
      <c r="E1787" s="3"/>
      <c r="F1787" s="3"/>
      <c r="G1787" s="3"/>
      <c r="H1787" s="3"/>
      <c r="I1787" s="2" t="str">
        <f t="shared" si="97"/>
        <v>DJI</v>
      </c>
    </row>
    <row r="1788" spans="1:9" ht="12.75" customHeight="1">
      <c r="A1788" s="2" t="s">
        <v>7138</v>
      </c>
      <c r="B1788" s="121" t="str">
        <f t="shared" si="95"/>
        <v>Global Ex-Asia/Pacific</v>
      </c>
      <c r="C1788" s="2" t="s">
        <v>6415</v>
      </c>
      <c r="D1788" s="2" t="str">
        <f t="shared" si="96"/>
        <v>Spain</v>
      </c>
      <c r="E1788" s="3"/>
      <c r="F1788" s="3"/>
      <c r="G1788" s="3"/>
      <c r="H1788" s="3"/>
      <c r="I1788" s="2" t="str">
        <f t="shared" si="97"/>
        <v>DJI</v>
      </c>
    </row>
    <row r="1789" spans="1:9" ht="12.75" customHeight="1">
      <c r="A1789" s="2" t="s">
        <v>7138</v>
      </c>
      <c r="B1789" s="121" t="str">
        <f t="shared" si="95"/>
        <v>Global Ex-Asia/Pacific</v>
      </c>
      <c r="C1789" s="2" t="s">
        <v>5810</v>
      </c>
      <c r="D1789" s="2" t="str">
        <f t="shared" si="96"/>
        <v>Finland</v>
      </c>
      <c r="E1789" s="3"/>
      <c r="F1789" s="3"/>
      <c r="G1789" s="3"/>
      <c r="H1789" s="3"/>
      <c r="I1789" s="2" t="str">
        <f t="shared" si="97"/>
        <v>DJI</v>
      </c>
    </row>
    <row r="1790" spans="1:9" ht="12.75" customHeight="1">
      <c r="A1790" s="2" t="s">
        <v>7138</v>
      </c>
      <c r="B1790" s="121" t="str">
        <f t="shared" si="95"/>
        <v>Global Ex-Asia/Pacific</v>
      </c>
      <c r="C1790" s="2" t="s">
        <v>7578</v>
      </c>
      <c r="D1790" s="2" t="str">
        <f t="shared" si="96"/>
        <v>France</v>
      </c>
      <c r="E1790" s="3"/>
      <c r="F1790" s="3"/>
      <c r="G1790" s="3"/>
      <c r="H1790" s="3"/>
      <c r="I1790" s="2" t="str">
        <f t="shared" si="97"/>
        <v>DJI</v>
      </c>
    </row>
    <row r="1791" spans="1:9" ht="12.75" customHeight="1">
      <c r="A1791" s="2" t="s">
        <v>7138</v>
      </c>
      <c r="B1791" s="121" t="str">
        <f t="shared" si="95"/>
        <v>Global Ex-Asia/Pacific</v>
      </c>
      <c r="C1791" s="2" t="s">
        <v>7583</v>
      </c>
      <c r="D1791" s="2" t="str">
        <f t="shared" si="96"/>
        <v>United Kingdom</v>
      </c>
      <c r="E1791" s="3"/>
      <c r="F1791" s="3"/>
      <c r="G1791" s="3"/>
      <c r="H1791" s="3"/>
      <c r="I1791" s="2" t="str">
        <f t="shared" si="97"/>
        <v>DJI</v>
      </c>
    </row>
    <row r="1792" spans="1:9" ht="12.75" customHeight="1">
      <c r="A1792" s="2" t="s">
        <v>7138</v>
      </c>
      <c r="B1792" s="121" t="str">
        <f t="shared" si="95"/>
        <v>Global Ex-Asia/Pacific</v>
      </c>
      <c r="C1792" s="2" t="s">
        <v>7580</v>
      </c>
      <c r="D1792" s="2" t="str">
        <f t="shared" si="96"/>
        <v>Greece</v>
      </c>
      <c r="E1792" s="3"/>
      <c r="F1792" s="3"/>
      <c r="G1792" s="3"/>
      <c r="H1792" s="3"/>
      <c r="I1792" s="2" t="str">
        <f t="shared" si="97"/>
        <v>DJI</v>
      </c>
    </row>
    <row r="1793" spans="1:9" ht="12.75" customHeight="1">
      <c r="A1793" s="2" t="s">
        <v>7138</v>
      </c>
      <c r="B1793" s="121" t="str">
        <f t="shared" si="95"/>
        <v>Global Ex-Asia/Pacific</v>
      </c>
      <c r="C1793" s="2" t="s">
        <v>6137</v>
      </c>
      <c r="D1793" s="2" t="str">
        <f t="shared" si="96"/>
        <v>Croatia</v>
      </c>
      <c r="E1793" s="3"/>
      <c r="F1793" s="3"/>
      <c r="G1793" s="3"/>
      <c r="H1793" s="3"/>
      <c r="I1793" s="2" t="str">
        <f t="shared" si="97"/>
        <v>DJI</v>
      </c>
    </row>
    <row r="1794" spans="1:9" ht="12.75" customHeight="1">
      <c r="A1794" s="2" t="s">
        <v>7138</v>
      </c>
      <c r="B1794" s="121" t="str">
        <f t="shared" si="95"/>
        <v>Global Ex-Asia/Pacific</v>
      </c>
      <c r="C1794" s="2" t="s">
        <v>5567</v>
      </c>
      <c r="D1794" s="2" t="str">
        <f t="shared" si="96"/>
        <v>Hungary</v>
      </c>
      <c r="E1794" s="3"/>
      <c r="F1794" s="3"/>
      <c r="G1794" s="3"/>
      <c r="H1794" s="3"/>
      <c r="I1794" s="2" t="str">
        <f t="shared" si="97"/>
        <v>DJI</v>
      </c>
    </row>
    <row r="1795" spans="1:9" ht="12.75" customHeight="1">
      <c r="A1795" s="2" t="s">
        <v>7138</v>
      </c>
      <c r="B1795" s="121" t="str">
        <f t="shared" si="95"/>
        <v>Global Ex-Asia/Pacific</v>
      </c>
      <c r="C1795" s="2" t="s">
        <v>6100</v>
      </c>
      <c r="D1795" s="2" t="str">
        <f t="shared" si="96"/>
        <v>Ireland</v>
      </c>
      <c r="E1795" s="3"/>
      <c r="F1795" s="3"/>
      <c r="G1795" s="3"/>
      <c r="H1795" s="3"/>
      <c r="I1795" s="2" t="str">
        <f t="shared" si="97"/>
        <v>DJI</v>
      </c>
    </row>
    <row r="1796" spans="1:9" ht="12.75" customHeight="1">
      <c r="A1796" s="2" t="s">
        <v>7138</v>
      </c>
      <c r="B1796" s="121" t="str">
        <f t="shared" si="95"/>
        <v>Global Ex-Asia/Pacific</v>
      </c>
      <c r="C1796" s="2" t="s">
        <v>7598</v>
      </c>
      <c r="D1796" s="2" t="str">
        <f t="shared" si="96"/>
        <v>Israel</v>
      </c>
      <c r="E1796" s="3"/>
      <c r="F1796" s="3"/>
      <c r="G1796" s="3"/>
      <c r="H1796" s="3"/>
      <c r="I1796" s="2" t="str">
        <f t="shared" si="97"/>
        <v>DJI</v>
      </c>
    </row>
    <row r="1797" spans="1:9" ht="12.75" customHeight="1">
      <c r="A1797" s="2" t="s">
        <v>7138</v>
      </c>
      <c r="B1797" s="121" t="str">
        <f t="shared" ref="B1797:B1860" si="98">VLOOKUP(A1797,CountryRegion,2,FALSE)</f>
        <v>Global Ex-Asia/Pacific</v>
      </c>
      <c r="C1797" s="2" t="s">
        <v>5572</v>
      </c>
      <c r="D1797" s="2" t="str">
        <f t="shared" ref="D1797:D1860" si="99">VLOOKUP(C1797&amp;"-",CountryRegion,2,FALSE)</f>
        <v>Iceland</v>
      </c>
      <c r="E1797" s="3"/>
      <c r="F1797" s="3"/>
      <c r="G1797" s="3"/>
      <c r="H1797" s="3"/>
      <c r="I1797" s="2" t="str">
        <f t="shared" si="97"/>
        <v>DJI</v>
      </c>
    </row>
    <row r="1798" spans="1:9" ht="12.75" customHeight="1">
      <c r="A1798" s="2" t="s">
        <v>7138</v>
      </c>
      <c r="B1798" s="121" t="str">
        <f t="shared" si="98"/>
        <v>Global Ex-Asia/Pacific</v>
      </c>
      <c r="C1798" s="2" t="s">
        <v>5614</v>
      </c>
      <c r="D1798" s="2" t="str">
        <f t="shared" si="99"/>
        <v>Italy</v>
      </c>
      <c r="E1798" s="3"/>
      <c r="F1798" s="3"/>
      <c r="G1798" s="3"/>
      <c r="H1798" s="3"/>
      <c r="I1798" s="2" t="str">
        <f t="shared" si="97"/>
        <v>DJI</v>
      </c>
    </row>
    <row r="1799" spans="1:9" ht="12.75" customHeight="1">
      <c r="A1799" s="2" t="s">
        <v>7138</v>
      </c>
      <c r="B1799" s="121" t="str">
        <f t="shared" si="98"/>
        <v>Global Ex-Asia/Pacific</v>
      </c>
      <c r="C1799" s="2" t="s">
        <v>7607</v>
      </c>
      <c r="D1799" s="2" t="str">
        <f t="shared" si="99"/>
        <v>Jordan</v>
      </c>
      <c r="E1799" s="3"/>
      <c r="F1799" s="3"/>
      <c r="G1799" s="3"/>
      <c r="H1799" s="3"/>
      <c r="I1799" s="2" t="str">
        <f t="shared" si="97"/>
        <v>DJI</v>
      </c>
    </row>
    <row r="1800" spans="1:9" ht="12.75" customHeight="1">
      <c r="A1800" s="2" t="s">
        <v>7138</v>
      </c>
      <c r="B1800" s="121" t="str">
        <f t="shared" si="98"/>
        <v>Global Ex-Asia/Pacific</v>
      </c>
      <c r="C1800" s="2" t="s">
        <v>5987</v>
      </c>
      <c r="D1800" s="2" t="str">
        <f t="shared" si="99"/>
        <v>Kenya</v>
      </c>
      <c r="E1800" s="3"/>
      <c r="F1800" s="3"/>
      <c r="G1800" s="3"/>
      <c r="H1800" s="3"/>
      <c r="I1800" s="2" t="str">
        <f t="shared" si="97"/>
        <v>DJI</v>
      </c>
    </row>
    <row r="1801" spans="1:9" ht="12.75" customHeight="1">
      <c r="A1801" s="2" t="s">
        <v>7138</v>
      </c>
      <c r="B1801" s="121" t="str">
        <f t="shared" si="98"/>
        <v>Global Ex-Asia/Pacific</v>
      </c>
      <c r="C1801" s="2" t="s">
        <v>6023</v>
      </c>
      <c r="D1801" s="2" t="str">
        <f t="shared" si="99"/>
        <v>Kuwait</v>
      </c>
      <c r="E1801" s="3"/>
      <c r="F1801" s="3"/>
      <c r="G1801" s="3"/>
      <c r="H1801" s="3"/>
      <c r="I1801" s="2" t="str">
        <f t="shared" si="97"/>
        <v>DJI</v>
      </c>
    </row>
    <row r="1802" spans="1:9" ht="12.75" customHeight="1">
      <c r="A1802" s="2" t="s">
        <v>7138</v>
      </c>
      <c r="B1802" s="121" t="str">
        <f t="shared" si="98"/>
        <v>Global Ex-Asia/Pacific</v>
      </c>
      <c r="C1802" s="2" t="s">
        <v>5664</v>
      </c>
      <c r="D1802" s="2" t="str">
        <f t="shared" si="99"/>
        <v>Lebanon</v>
      </c>
      <c r="E1802" s="3"/>
      <c r="F1802" s="3"/>
      <c r="G1802" s="3">
        <v>44365</v>
      </c>
      <c r="H1802" s="3">
        <v>44368</v>
      </c>
      <c r="I1802" s="2" t="str">
        <f t="shared" si="97"/>
        <v>DJI</v>
      </c>
    </row>
    <row r="1803" spans="1:9" ht="12.75" customHeight="1">
      <c r="A1803" s="2" t="s">
        <v>7138</v>
      </c>
      <c r="B1803" s="121" t="str">
        <f t="shared" si="98"/>
        <v>Global Ex-Asia/Pacific</v>
      </c>
      <c r="C1803" s="2" t="s">
        <v>7612</v>
      </c>
      <c r="D1803" s="2" t="str">
        <f t="shared" si="99"/>
        <v>Lithuania</v>
      </c>
      <c r="E1803" s="3"/>
      <c r="F1803" s="3"/>
      <c r="G1803" s="3"/>
      <c r="H1803" s="3"/>
      <c r="I1803" s="2" t="str">
        <f t="shared" si="97"/>
        <v>DJI</v>
      </c>
    </row>
    <row r="1804" spans="1:9" ht="12.75" customHeight="1">
      <c r="A1804" s="2" t="s">
        <v>7138</v>
      </c>
      <c r="B1804" s="121" t="str">
        <f t="shared" si="98"/>
        <v>Global Ex-Asia/Pacific</v>
      </c>
      <c r="C1804" s="2" t="s">
        <v>7581</v>
      </c>
      <c r="D1804" s="2" t="str">
        <f t="shared" si="99"/>
        <v>Luxembourg</v>
      </c>
      <c r="E1804" s="3"/>
      <c r="F1804" s="3"/>
      <c r="G1804" s="3"/>
      <c r="H1804" s="3"/>
      <c r="I1804" s="2" t="str">
        <f t="shared" si="97"/>
        <v>DJI</v>
      </c>
    </row>
    <row r="1805" spans="1:9" ht="12.75" customHeight="1">
      <c r="A1805" s="2" t="s">
        <v>7138</v>
      </c>
      <c r="B1805" s="121" t="str">
        <f t="shared" si="98"/>
        <v>Global Ex-Asia/Pacific</v>
      </c>
      <c r="C1805" s="2" t="s">
        <v>5760</v>
      </c>
      <c r="D1805" s="2" t="str">
        <f t="shared" si="99"/>
        <v>Latvia</v>
      </c>
      <c r="E1805" s="3"/>
      <c r="F1805" s="3"/>
      <c r="G1805" s="3"/>
      <c r="H1805" s="3"/>
      <c r="I1805" s="2" t="str">
        <f t="shared" si="97"/>
        <v>DJI</v>
      </c>
    </row>
    <row r="1806" spans="1:9" ht="12.75" customHeight="1">
      <c r="A1806" s="2" t="s">
        <v>7138</v>
      </c>
      <c r="B1806" s="121" t="str">
        <f t="shared" si="98"/>
        <v>Global Ex-Asia/Pacific</v>
      </c>
      <c r="C1806" s="2" t="s">
        <v>5947</v>
      </c>
      <c r="D1806" s="2" t="str">
        <f t="shared" si="99"/>
        <v>Morocco</v>
      </c>
      <c r="E1806" s="3"/>
      <c r="F1806" s="3"/>
      <c r="G1806" s="3"/>
      <c r="H1806" s="3"/>
      <c r="I1806" s="2" t="str">
        <f t="shared" si="97"/>
        <v>DJI</v>
      </c>
    </row>
    <row r="1807" spans="1:9" ht="12.75" customHeight="1">
      <c r="A1807" s="2" t="s">
        <v>7138</v>
      </c>
      <c r="B1807" s="121" t="str">
        <f t="shared" si="98"/>
        <v>Global Ex-Asia/Pacific</v>
      </c>
      <c r="C1807" s="2" t="s">
        <v>7613</v>
      </c>
      <c r="D1807" s="2" t="str">
        <f t="shared" si="99"/>
        <v>Macedonia</v>
      </c>
      <c r="E1807" s="3"/>
      <c r="F1807" s="3"/>
      <c r="G1807" s="3"/>
      <c r="H1807" s="3"/>
      <c r="I1807" s="2" t="str">
        <f t="shared" si="97"/>
        <v>DJI</v>
      </c>
    </row>
    <row r="1808" spans="1:9" ht="12.75" customHeight="1">
      <c r="A1808" s="2" t="s">
        <v>7138</v>
      </c>
      <c r="B1808" s="121" t="str">
        <f t="shared" si="98"/>
        <v>Global Ex-Asia/Pacific</v>
      </c>
      <c r="C1808" s="2" t="s">
        <v>7604</v>
      </c>
      <c r="D1808" s="2" t="str">
        <f t="shared" si="99"/>
        <v>Malta</v>
      </c>
      <c r="E1808" s="3"/>
      <c r="F1808" s="3"/>
      <c r="G1808" s="3"/>
      <c r="H1808" s="3"/>
      <c r="I1808" s="2" t="str">
        <f t="shared" si="97"/>
        <v>DJI</v>
      </c>
    </row>
    <row r="1809" spans="1:9" ht="12.75" customHeight="1">
      <c r="A1809" s="2" t="s">
        <v>7138</v>
      </c>
      <c r="B1809" s="121" t="str">
        <f t="shared" si="98"/>
        <v>Global Ex-Asia/Pacific</v>
      </c>
      <c r="C1809" s="2" t="s">
        <v>7618</v>
      </c>
      <c r="D1809" s="2" t="str">
        <f t="shared" si="99"/>
        <v>Mauritius</v>
      </c>
      <c r="E1809" s="3"/>
      <c r="F1809" s="3"/>
      <c r="G1809" s="3"/>
      <c r="H1809" s="3"/>
      <c r="I1809" s="2" t="str">
        <f t="shared" si="97"/>
        <v>DJI</v>
      </c>
    </row>
    <row r="1810" spans="1:9" ht="12.75" customHeight="1">
      <c r="A1810" s="2" t="s">
        <v>7138</v>
      </c>
      <c r="B1810" s="121" t="str">
        <f t="shared" si="98"/>
        <v>Global Ex-Asia/Pacific</v>
      </c>
      <c r="C1810" s="2" t="s">
        <v>7594</v>
      </c>
      <c r="D1810" s="2" t="str">
        <f t="shared" si="99"/>
        <v>Mexico</v>
      </c>
      <c r="E1810" s="3"/>
      <c r="F1810" s="3"/>
      <c r="G1810" s="3"/>
      <c r="H1810" s="3"/>
      <c r="I1810" s="2" t="str">
        <f t="shared" si="97"/>
        <v>DJI</v>
      </c>
    </row>
    <row r="1811" spans="1:9" ht="12.75" customHeight="1">
      <c r="A1811" s="2" t="s">
        <v>7138</v>
      </c>
      <c r="B1811" s="121" t="str">
        <f t="shared" si="98"/>
        <v>Global Ex-Asia/Pacific</v>
      </c>
      <c r="C1811" s="2" t="s">
        <v>5918</v>
      </c>
      <c r="D1811" s="2" t="str">
        <f t="shared" si="99"/>
        <v>Nigeria</v>
      </c>
      <c r="E1811" s="3"/>
      <c r="F1811" s="3"/>
      <c r="G1811" s="3"/>
      <c r="H1811" s="3"/>
      <c r="I1811" s="2" t="str">
        <f t="shared" si="97"/>
        <v>DJI</v>
      </c>
    </row>
    <row r="1812" spans="1:9" ht="12.75" customHeight="1">
      <c r="A1812" s="2" t="s">
        <v>7138</v>
      </c>
      <c r="B1812" s="121" t="str">
        <f t="shared" si="98"/>
        <v>Global Ex-Asia/Pacific</v>
      </c>
      <c r="C1812" s="2" t="s">
        <v>5921</v>
      </c>
      <c r="D1812" s="2" t="str">
        <f t="shared" si="99"/>
        <v>Netherlands</v>
      </c>
      <c r="E1812" s="3"/>
      <c r="F1812" s="3"/>
      <c r="G1812" s="3"/>
      <c r="H1812" s="3"/>
      <c r="I1812" s="2" t="str">
        <f t="shared" si="97"/>
        <v>DJI</v>
      </c>
    </row>
    <row r="1813" spans="1:9" ht="12.75" customHeight="1">
      <c r="A1813" s="2" t="s">
        <v>7138</v>
      </c>
      <c r="B1813" s="121" t="str">
        <f t="shared" si="98"/>
        <v>Global Ex-Asia/Pacific</v>
      </c>
      <c r="C1813" s="2" t="s">
        <v>5865</v>
      </c>
      <c r="D1813" s="2" t="str">
        <f t="shared" si="99"/>
        <v>Norway</v>
      </c>
      <c r="E1813" s="3"/>
      <c r="F1813" s="3"/>
      <c r="G1813" s="3"/>
      <c r="H1813" s="3"/>
      <c r="I1813" s="2" t="str">
        <f t="shared" si="97"/>
        <v>DJI</v>
      </c>
    </row>
    <row r="1814" spans="1:9" ht="12.75" customHeight="1">
      <c r="A1814" s="2" t="s">
        <v>7138</v>
      </c>
      <c r="B1814" s="121" t="str">
        <f t="shared" si="98"/>
        <v>Global Ex-Asia/Pacific</v>
      </c>
      <c r="C1814" s="2" t="s">
        <v>6159</v>
      </c>
      <c r="D1814" s="2" t="str">
        <f t="shared" si="99"/>
        <v>Oman</v>
      </c>
      <c r="E1814" s="3"/>
      <c r="F1814" s="3"/>
      <c r="G1814" s="3"/>
      <c r="H1814" s="3"/>
      <c r="I1814" s="2" t="str">
        <f t="shared" si="97"/>
        <v>DJI</v>
      </c>
    </row>
    <row r="1815" spans="1:9" ht="12.75" customHeight="1">
      <c r="A1815" s="2" t="s">
        <v>7138</v>
      </c>
      <c r="B1815" s="121" t="str">
        <f t="shared" si="98"/>
        <v>Global Ex-Asia/Pacific</v>
      </c>
      <c r="C1815" s="2" t="s">
        <v>7595</v>
      </c>
      <c r="D1815" s="2" t="str">
        <f t="shared" si="99"/>
        <v>Peru</v>
      </c>
      <c r="E1815" s="3"/>
      <c r="F1815" s="3"/>
      <c r="G1815" s="3"/>
      <c r="H1815" s="3"/>
      <c r="I1815" s="2" t="str">
        <f t="shared" si="97"/>
        <v>DJI</v>
      </c>
    </row>
    <row r="1816" spans="1:9" ht="12.75" customHeight="1">
      <c r="A1816" s="2" t="s">
        <v>7138</v>
      </c>
      <c r="B1816" s="121" t="str">
        <f t="shared" si="98"/>
        <v>Global Ex-Asia/Pacific</v>
      </c>
      <c r="C1816" s="2" t="s">
        <v>7585</v>
      </c>
      <c r="D1816" s="2" t="str">
        <f t="shared" si="99"/>
        <v>Poland</v>
      </c>
      <c r="E1816" s="3"/>
      <c r="F1816" s="3"/>
      <c r="G1816" s="3"/>
      <c r="H1816" s="3"/>
      <c r="I1816" s="2" t="str">
        <f t="shared" si="97"/>
        <v>DJI</v>
      </c>
    </row>
    <row r="1817" spans="1:9" ht="12.75" customHeight="1">
      <c r="A1817" s="2" t="s">
        <v>7138</v>
      </c>
      <c r="B1817" s="121" t="str">
        <f t="shared" si="98"/>
        <v>Global Ex-Asia/Pacific</v>
      </c>
      <c r="C1817" s="2" t="s">
        <v>7608</v>
      </c>
      <c r="D1817" s="2" t="str">
        <f t="shared" si="99"/>
        <v>Palestine</v>
      </c>
      <c r="E1817" s="3"/>
      <c r="F1817" s="3"/>
      <c r="G1817" s="3"/>
      <c r="H1817" s="3"/>
      <c r="I1817" s="2" t="str">
        <f t="shared" si="97"/>
        <v>DJI</v>
      </c>
    </row>
    <row r="1818" spans="1:9" ht="12.75" customHeight="1">
      <c r="A1818" s="2" t="s">
        <v>7138</v>
      </c>
      <c r="B1818" s="121" t="str">
        <f t="shared" si="98"/>
        <v>Global Ex-Asia/Pacific</v>
      </c>
      <c r="C1818" s="2" t="s">
        <v>7582</v>
      </c>
      <c r="D1818" s="2" t="str">
        <f t="shared" si="99"/>
        <v>Portugal</v>
      </c>
      <c r="E1818" s="3"/>
      <c r="F1818" s="3"/>
      <c r="G1818" s="3"/>
      <c r="H1818" s="3"/>
      <c r="I1818" s="2" t="str">
        <f t="shared" si="97"/>
        <v>DJI</v>
      </c>
    </row>
    <row r="1819" spans="1:9" ht="12.75" customHeight="1">
      <c r="A1819" s="2" t="s">
        <v>7138</v>
      </c>
      <c r="B1819" s="121" t="str">
        <f t="shared" si="98"/>
        <v>Global Ex-Asia/Pacific</v>
      </c>
      <c r="C1819" s="2" t="s">
        <v>7602</v>
      </c>
      <c r="D1819" s="2" t="str">
        <f t="shared" si="99"/>
        <v>Qatar</v>
      </c>
      <c r="E1819" s="3"/>
      <c r="F1819" s="3"/>
      <c r="G1819" s="3"/>
      <c r="H1819" s="3"/>
      <c r="I1819" s="2" t="str">
        <f t="shared" si="97"/>
        <v>DJI</v>
      </c>
    </row>
    <row r="1820" spans="1:9" ht="12.75" customHeight="1">
      <c r="A1820" s="2" t="s">
        <v>7138</v>
      </c>
      <c r="B1820" s="121" t="str">
        <f t="shared" si="98"/>
        <v>Global Ex-Asia/Pacific</v>
      </c>
      <c r="C1820" s="2" t="s">
        <v>7614</v>
      </c>
      <c r="D1820" s="2" t="str">
        <f t="shared" si="99"/>
        <v>Romania</v>
      </c>
      <c r="E1820" s="3"/>
      <c r="F1820" s="3"/>
      <c r="G1820" s="3"/>
      <c r="H1820" s="3"/>
      <c r="I1820" s="2" t="str">
        <f t="shared" si="97"/>
        <v>DJI</v>
      </c>
    </row>
    <row r="1821" spans="1:9" ht="12.75" customHeight="1">
      <c r="A1821" s="2" t="s">
        <v>7138</v>
      </c>
      <c r="B1821" s="121" t="str">
        <f t="shared" si="98"/>
        <v>Global Ex-Asia/Pacific</v>
      </c>
      <c r="C1821" s="2" t="s">
        <v>7615</v>
      </c>
      <c r="D1821" s="2" t="str">
        <f t="shared" si="99"/>
        <v>Serbia</v>
      </c>
      <c r="E1821" s="3"/>
      <c r="F1821" s="3"/>
      <c r="G1821" s="3"/>
      <c r="H1821" s="3"/>
      <c r="I1821" s="2" t="str">
        <f t="shared" si="97"/>
        <v>DJI</v>
      </c>
    </row>
    <row r="1822" spans="1:9" ht="12.75" customHeight="1">
      <c r="A1822" s="2" t="s">
        <v>7138</v>
      </c>
      <c r="B1822" s="121" t="str">
        <f t="shared" si="98"/>
        <v>Global Ex-Asia/Pacific</v>
      </c>
      <c r="C1822" s="2" t="s">
        <v>7586</v>
      </c>
      <c r="D1822" s="2" t="str">
        <f t="shared" si="99"/>
        <v>Russia</v>
      </c>
      <c r="E1822" s="3"/>
      <c r="F1822" s="3"/>
      <c r="G1822" s="3">
        <v>44628</v>
      </c>
      <c r="H1822" s="3">
        <v>44629</v>
      </c>
      <c r="I1822" s="2" t="str">
        <f t="shared" ref="I1822:I1885" si="100">IF(ISBLANK(VLOOKUP(A1822,CountryRegion,4,FALSE)),"",VLOOKUP(A1822,CountryRegion,4,FALSE))</f>
        <v>DJI</v>
      </c>
    </row>
    <row r="1823" spans="1:9" ht="12.75" customHeight="1">
      <c r="A1823" s="2" t="s">
        <v>7138</v>
      </c>
      <c r="B1823" s="121" t="str">
        <f t="shared" si="98"/>
        <v>Global Ex-Asia/Pacific</v>
      </c>
      <c r="C1823" s="2" t="s">
        <v>5776</v>
      </c>
      <c r="D1823" s="2" t="str">
        <f t="shared" si="99"/>
        <v>Saudi Arabia</v>
      </c>
      <c r="E1823" s="3"/>
      <c r="F1823" s="3"/>
      <c r="G1823" s="3"/>
      <c r="H1823" s="3"/>
      <c r="I1823" s="2" t="str">
        <f t="shared" si="100"/>
        <v>DJI</v>
      </c>
    </row>
    <row r="1824" spans="1:9" ht="12.75" customHeight="1">
      <c r="A1824" s="2" t="s">
        <v>7138</v>
      </c>
      <c r="B1824" s="121" t="str">
        <f t="shared" si="98"/>
        <v>Global Ex-Asia/Pacific</v>
      </c>
      <c r="C1824" s="2" t="s">
        <v>6227</v>
      </c>
      <c r="D1824" s="2" t="str">
        <f t="shared" si="99"/>
        <v>Sweden</v>
      </c>
      <c r="E1824" s="3"/>
      <c r="F1824" s="3"/>
      <c r="G1824" s="3"/>
      <c r="H1824" s="3"/>
      <c r="I1824" s="2" t="str">
        <f t="shared" si="100"/>
        <v>DJI</v>
      </c>
    </row>
    <row r="1825" spans="1:9" ht="12.75" customHeight="1">
      <c r="A1825" s="2" t="s">
        <v>7138</v>
      </c>
      <c r="B1825" s="121" t="str">
        <f t="shared" si="98"/>
        <v>Global Ex-Asia/Pacific</v>
      </c>
      <c r="C1825" s="2" t="s">
        <v>7605</v>
      </c>
      <c r="D1825" s="2" t="str">
        <f t="shared" si="99"/>
        <v>Slovenia</v>
      </c>
      <c r="E1825" s="3"/>
      <c r="F1825" s="3"/>
      <c r="G1825" s="3"/>
      <c r="H1825" s="3"/>
      <c r="I1825" s="2" t="str">
        <f t="shared" si="100"/>
        <v>DJI</v>
      </c>
    </row>
    <row r="1826" spans="1:9" ht="12.75" customHeight="1">
      <c r="A1826" s="2" t="s">
        <v>7138</v>
      </c>
      <c r="B1826" s="121" t="str">
        <f t="shared" si="98"/>
        <v>Global Ex-Asia/Pacific</v>
      </c>
      <c r="C1826" s="2" t="s">
        <v>7616</v>
      </c>
      <c r="D1826" s="2" t="str">
        <f t="shared" si="99"/>
        <v>Slovakia</v>
      </c>
      <c r="E1826" s="3"/>
      <c r="F1826" s="3"/>
      <c r="G1826" s="3"/>
      <c r="H1826" s="3"/>
      <c r="I1826" s="2" t="str">
        <f t="shared" si="100"/>
        <v>DJI</v>
      </c>
    </row>
    <row r="1827" spans="1:9" ht="12.75" customHeight="1">
      <c r="A1827" s="2" t="s">
        <v>7138</v>
      </c>
      <c r="B1827" s="121" t="str">
        <f t="shared" si="98"/>
        <v>Global Ex-Asia/Pacific</v>
      </c>
      <c r="C1827" s="2" t="s">
        <v>7619</v>
      </c>
      <c r="D1827" s="2" t="str">
        <f t="shared" si="99"/>
        <v>Tunisia</v>
      </c>
      <c r="E1827" s="3"/>
      <c r="F1827" s="3"/>
      <c r="G1827" s="3"/>
      <c r="H1827" s="3"/>
      <c r="I1827" s="2" t="str">
        <f t="shared" si="100"/>
        <v>DJI</v>
      </c>
    </row>
    <row r="1828" spans="1:9" ht="12.75" customHeight="1">
      <c r="A1828" s="2" t="s">
        <v>7138</v>
      </c>
      <c r="B1828" s="121" t="str">
        <f t="shared" si="98"/>
        <v>Global Ex-Asia/Pacific</v>
      </c>
      <c r="C1828" s="2" t="s">
        <v>7587</v>
      </c>
      <c r="D1828" s="2" t="str">
        <f t="shared" si="99"/>
        <v>Turkey</v>
      </c>
      <c r="E1828" s="3"/>
      <c r="F1828" s="3"/>
      <c r="G1828" s="3"/>
      <c r="H1828" s="3"/>
      <c r="I1828" s="2" t="str">
        <f t="shared" si="100"/>
        <v>DJI</v>
      </c>
    </row>
    <row r="1829" spans="1:9" ht="12.75" customHeight="1">
      <c r="A1829" s="2" t="s">
        <v>7138</v>
      </c>
      <c r="B1829" s="121" t="str">
        <f t="shared" si="98"/>
        <v>Global Ex-Asia/Pacific</v>
      </c>
      <c r="C1829" s="2" t="s">
        <v>7617</v>
      </c>
      <c r="D1829" s="2" t="str">
        <f t="shared" si="99"/>
        <v>Ukraine</v>
      </c>
      <c r="E1829" s="3"/>
      <c r="F1829" s="3"/>
      <c r="G1829" s="3"/>
      <c r="H1829" s="3"/>
      <c r="I1829" s="2" t="str">
        <f t="shared" si="100"/>
        <v>DJI</v>
      </c>
    </row>
    <row r="1830" spans="1:9" ht="12.75" customHeight="1">
      <c r="A1830" s="2" t="s">
        <v>7138</v>
      </c>
      <c r="B1830" s="121" t="str">
        <f t="shared" si="98"/>
        <v>Global Ex-Asia/Pacific</v>
      </c>
      <c r="C1830" s="2" t="s">
        <v>810</v>
      </c>
      <c r="D1830" s="2" t="str">
        <f t="shared" si="99"/>
        <v>United States</v>
      </c>
      <c r="E1830" s="3"/>
      <c r="F1830" s="3"/>
      <c r="G1830" s="3"/>
      <c r="H1830" s="3"/>
      <c r="I1830" s="2" t="str">
        <f t="shared" si="100"/>
        <v>DJI</v>
      </c>
    </row>
    <row r="1831" spans="1:9" ht="12.75" customHeight="1">
      <c r="A1831" s="2" t="s">
        <v>7138</v>
      </c>
      <c r="B1831" s="121" t="str">
        <f t="shared" si="98"/>
        <v>Global Ex-Asia/Pacific</v>
      </c>
      <c r="C1831" s="2" t="s">
        <v>7596</v>
      </c>
      <c r="D1831" s="2" t="str">
        <f t="shared" si="99"/>
        <v>Venezuela</v>
      </c>
      <c r="E1831" s="3"/>
      <c r="F1831" s="3"/>
      <c r="G1831" s="3"/>
      <c r="H1831" s="3"/>
      <c r="I1831" s="2" t="str">
        <f t="shared" si="100"/>
        <v>DJI</v>
      </c>
    </row>
    <row r="1832" spans="1:9" ht="12.75" customHeight="1">
      <c r="A1832" s="2" t="s">
        <v>7138</v>
      </c>
      <c r="B1832" s="121" t="str">
        <f t="shared" si="98"/>
        <v>Global Ex-Asia/Pacific</v>
      </c>
      <c r="C1832" s="2" t="s">
        <v>7603</v>
      </c>
      <c r="D1832" s="2" t="str">
        <f t="shared" si="99"/>
        <v>South Africa</v>
      </c>
      <c r="E1832" s="3"/>
      <c r="F1832" s="3"/>
      <c r="G1832" s="3"/>
      <c r="H1832" s="3"/>
      <c r="I1832" s="2" t="str">
        <f t="shared" si="100"/>
        <v>DJI</v>
      </c>
    </row>
    <row r="1833" spans="1:9" ht="12.75" customHeight="1">
      <c r="A1833" s="2" t="s">
        <v>7144</v>
      </c>
      <c r="B1833" s="121" t="str">
        <f t="shared" si="98"/>
        <v>Global Ex-Australia</v>
      </c>
      <c r="C1833" s="2" t="s">
        <v>7599</v>
      </c>
      <c r="D1833" s="2" t="str">
        <f t="shared" si="99"/>
        <v>United Arab Emirates</v>
      </c>
      <c r="E1833" s="3"/>
      <c r="F1833" s="3"/>
      <c r="G1833" s="3"/>
      <c r="H1833" s="3"/>
      <c r="I1833" s="2" t="str">
        <f t="shared" si="100"/>
        <v>DJI</v>
      </c>
    </row>
    <row r="1834" spans="1:9" ht="12.75" customHeight="1">
      <c r="A1834" s="2" t="s">
        <v>7144</v>
      </c>
      <c r="B1834" s="121" t="str">
        <f t="shared" si="98"/>
        <v>Global Ex-Australia</v>
      </c>
      <c r="C1834" s="2" t="s">
        <v>7590</v>
      </c>
      <c r="D1834" s="2" t="str">
        <f t="shared" si="99"/>
        <v>Argentina</v>
      </c>
      <c r="E1834" s="3"/>
      <c r="F1834" s="3"/>
      <c r="G1834" s="3"/>
      <c r="H1834" s="3"/>
      <c r="I1834" s="2" t="str">
        <f t="shared" si="100"/>
        <v>DJI</v>
      </c>
    </row>
    <row r="1835" spans="1:9" ht="12.75" customHeight="1">
      <c r="A1835" s="2" t="s">
        <v>7144</v>
      </c>
      <c r="B1835" s="121" t="str">
        <f t="shared" si="98"/>
        <v>Global Ex-Australia</v>
      </c>
      <c r="C1835" s="2" t="s">
        <v>7575</v>
      </c>
      <c r="D1835" s="2" t="str">
        <f t="shared" si="99"/>
        <v>Austria</v>
      </c>
      <c r="E1835" s="3"/>
      <c r="F1835" s="3"/>
      <c r="G1835" s="3"/>
      <c r="H1835" s="3"/>
      <c r="I1835" s="2" t="str">
        <f t="shared" si="100"/>
        <v>DJI</v>
      </c>
    </row>
    <row r="1836" spans="1:9" ht="12.75" customHeight="1">
      <c r="A1836" s="2" t="s">
        <v>7144</v>
      </c>
      <c r="B1836" s="121" t="str">
        <f t="shared" si="98"/>
        <v>Global Ex-Australia</v>
      </c>
      <c r="C1836" s="2" t="s">
        <v>7609</v>
      </c>
      <c r="D1836" s="2" t="str">
        <f t="shared" si="99"/>
        <v>Bosnia-Herzegovina</v>
      </c>
      <c r="E1836" s="3"/>
      <c r="F1836" s="3"/>
      <c r="G1836" s="3"/>
      <c r="H1836" s="3"/>
      <c r="I1836" s="2" t="str">
        <f t="shared" si="100"/>
        <v>DJI</v>
      </c>
    </row>
    <row r="1837" spans="1:9" ht="12.75" customHeight="1">
      <c r="A1837" s="2" t="s">
        <v>7144</v>
      </c>
      <c r="B1837" s="121" t="str">
        <f t="shared" si="98"/>
        <v>Global Ex-Australia</v>
      </c>
      <c r="C1837" s="2" t="s">
        <v>7621</v>
      </c>
      <c r="D1837" s="2" t="str">
        <f t="shared" si="99"/>
        <v>Bangladesh</v>
      </c>
      <c r="E1837" s="3"/>
      <c r="F1837" s="3"/>
      <c r="G1837" s="3"/>
      <c r="H1837" s="3"/>
      <c r="I1837" s="2" t="str">
        <f t="shared" si="100"/>
        <v>DJI</v>
      </c>
    </row>
    <row r="1838" spans="1:9" ht="12.75" customHeight="1">
      <c r="A1838" s="2" t="s">
        <v>7144</v>
      </c>
      <c r="B1838" s="121" t="str">
        <f t="shared" si="98"/>
        <v>Global Ex-Australia</v>
      </c>
      <c r="C1838" s="2" t="s">
        <v>7576</v>
      </c>
      <c r="D1838" s="2" t="str">
        <f t="shared" si="99"/>
        <v>Belgium</v>
      </c>
      <c r="E1838" s="3"/>
      <c r="F1838" s="3"/>
      <c r="G1838" s="3"/>
      <c r="H1838" s="3"/>
      <c r="I1838" s="2" t="str">
        <f t="shared" si="100"/>
        <v>DJI</v>
      </c>
    </row>
    <row r="1839" spans="1:9" ht="12.75" customHeight="1">
      <c r="A1839" s="2" t="s">
        <v>7144</v>
      </c>
      <c r="B1839" s="121" t="str">
        <f t="shared" si="98"/>
        <v>Global Ex-Australia</v>
      </c>
      <c r="C1839" s="2" t="s">
        <v>7610</v>
      </c>
      <c r="D1839" s="2" t="str">
        <f t="shared" si="99"/>
        <v>Bulgaria</v>
      </c>
      <c r="E1839" s="3"/>
      <c r="F1839" s="3"/>
      <c r="G1839" s="3"/>
      <c r="H1839" s="3"/>
      <c r="I1839" s="2" t="str">
        <f t="shared" si="100"/>
        <v>DJI</v>
      </c>
    </row>
    <row r="1840" spans="1:9" ht="12.75" customHeight="1">
      <c r="A1840" s="2" t="s">
        <v>7144</v>
      </c>
      <c r="B1840" s="121" t="str">
        <f t="shared" si="98"/>
        <v>Global Ex-Australia</v>
      </c>
      <c r="C1840" s="2" t="s">
        <v>7606</v>
      </c>
      <c r="D1840" s="2" t="str">
        <f t="shared" si="99"/>
        <v>Bahrain</v>
      </c>
      <c r="E1840" s="3"/>
      <c r="F1840" s="3"/>
      <c r="G1840" s="3"/>
      <c r="H1840" s="3"/>
      <c r="I1840" s="2" t="str">
        <f t="shared" si="100"/>
        <v>DJI</v>
      </c>
    </row>
    <row r="1841" spans="1:9" ht="12.75" customHeight="1">
      <c r="A1841" s="2" t="s">
        <v>7144</v>
      </c>
      <c r="B1841" s="121" t="str">
        <f t="shared" si="98"/>
        <v>Global Ex-Australia</v>
      </c>
      <c r="C1841" s="2" t="s">
        <v>7591</v>
      </c>
      <c r="D1841" s="2" t="str">
        <f t="shared" si="99"/>
        <v>Brazil</v>
      </c>
      <c r="E1841" s="3"/>
      <c r="F1841" s="3"/>
      <c r="G1841" s="3"/>
      <c r="H1841" s="3"/>
      <c r="I1841" s="2" t="str">
        <f t="shared" si="100"/>
        <v>DJI</v>
      </c>
    </row>
    <row r="1842" spans="1:9" ht="12.75" customHeight="1">
      <c r="A1842" s="2" t="s">
        <v>7144</v>
      </c>
      <c r="B1842" s="121" t="str">
        <f t="shared" si="98"/>
        <v>Global Ex-Australia</v>
      </c>
      <c r="C1842" s="2" t="s">
        <v>5722</v>
      </c>
      <c r="D1842" s="2" t="str">
        <f t="shared" si="99"/>
        <v>Canada</v>
      </c>
      <c r="E1842" s="3"/>
      <c r="F1842" s="3"/>
      <c r="G1842" s="3"/>
      <c r="H1842" s="3"/>
      <c r="I1842" s="2" t="str">
        <f t="shared" si="100"/>
        <v>DJI</v>
      </c>
    </row>
    <row r="1843" spans="1:9" ht="12.75" customHeight="1">
      <c r="A1843" s="2" t="s">
        <v>7144</v>
      </c>
      <c r="B1843" s="121" t="str">
        <f t="shared" si="98"/>
        <v>Global Ex-Australia</v>
      </c>
      <c r="C1843" s="2" t="s">
        <v>6147</v>
      </c>
      <c r="D1843" s="2" t="str">
        <f t="shared" si="99"/>
        <v>Switzerland</v>
      </c>
      <c r="E1843" s="3"/>
      <c r="F1843" s="3"/>
      <c r="G1843" s="3"/>
      <c r="H1843" s="3"/>
      <c r="I1843" s="2" t="str">
        <f t="shared" si="100"/>
        <v>DJI</v>
      </c>
    </row>
    <row r="1844" spans="1:9" ht="12.75" customHeight="1">
      <c r="A1844" s="2" t="s">
        <v>7144</v>
      </c>
      <c r="B1844" s="121" t="str">
        <f t="shared" si="98"/>
        <v>Global Ex-Australia</v>
      </c>
      <c r="C1844" s="2" t="s">
        <v>7592</v>
      </c>
      <c r="D1844" s="2" t="str">
        <f t="shared" si="99"/>
        <v>Chile</v>
      </c>
      <c r="E1844" s="3"/>
      <c r="F1844" s="3"/>
      <c r="G1844" s="3"/>
      <c r="H1844" s="3"/>
      <c r="I1844" s="2" t="str">
        <f t="shared" si="100"/>
        <v>DJI</v>
      </c>
    </row>
    <row r="1845" spans="1:9" ht="12.75" customHeight="1">
      <c r="A1845" s="2" t="s">
        <v>7144</v>
      </c>
      <c r="B1845" s="121" t="str">
        <f t="shared" si="98"/>
        <v>Global Ex-Australia</v>
      </c>
      <c r="C1845" s="2" t="s">
        <v>7588</v>
      </c>
      <c r="D1845" s="2" t="str">
        <f t="shared" si="99"/>
        <v>China</v>
      </c>
      <c r="E1845" s="3"/>
      <c r="F1845" s="3"/>
      <c r="G1845" s="3"/>
      <c r="H1845" s="3"/>
      <c r="I1845" s="2" t="str">
        <f t="shared" si="100"/>
        <v>DJI</v>
      </c>
    </row>
    <row r="1846" spans="1:9" ht="12.75" customHeight="1">
      <c r="A1846" s="2" t="s">
        <v>7144</v>
      </c>
      <c r="B1846" s="121" t="str">
        <f t="shared" si="98"/>
        <v>Global Ex-Australia</v>
      </c>
      <c r="C1846" s="2" t="s">
        <v>7593</v>
      </c>
      <c r="D1846" s="2" t="str">
        <f t="shared" si="99"/>
        <v>Colombia</v>
      </c>
      <c r="E1846" s="3"/>
      <c r="F1846" s="3"/>
      <c r="G1846" s="3"/>
      <c r="H1846" s="3"/>
      <c r="I1846" s="2" t="str">
        <f t="shared" si="100"/>
        <v>DJI</v>
      </c>
    </row>
    <row r="1847" spans="1:9" ht="12.75" customHeight="1">
      <c r="A1847" s="2" t="s">
        <v>7144</v>
      </c>
      <c r="B1847" s="121" t="str">
        <f t="shared" si="98"/>
        <v>Global Ex-Australia</v>
      </c>
      <c r="C1847" s="2" t="s">
        <v>6215</v>
      </c>
      <c r="D1847" s="2" t="str">
        <f t="shared" si="99"/>
        <v>Cyprus</v>
      </c>
      <c r="E1847" s="3"/>
      <c r="F1847" s="3"/>
      <c r="G1847" s="3"/>
      <c r="H1847" s="3"/>
      <c r="I1847" s="2" t="str">
        <f t="shared" si="100"/>
        <v>DJI</v>
      </c>
    </row>
    <row r="1848" spans="1:9" ht="12.75" customHeight="1">
      <c r="A1848" s="2" t="s">
        <v>7144</v>
      </c>
      <c r="B1848" s="121" t="str">
        <f t="shared" si="98"/>
        <v>Global Ex-Australia</v>
      </c>
      <c r="C1848" s="2" t="s">
        <v>7584</v>
      </c>
      <c r="D1848" s="2" t="str">
        <f t="shared" si="99"/>
        <v>Czech Republic</v>
      </c>
      <c r="E1848" s="3"/>
      <c r="F1848" s="3"/>
      <c r="G1848" s="3"/>
      <c r="H1848" s="3"/>
      <c r="I1848" s="2" t="str">
        <f t="shared" si="100"/>
        <v>DJI</v>
      </c>
    </row>
    <row r="1849" spans="1:9" ht="12.75" customHeight="1">
      <c r="A1849" s="2" t="s">
        <v>7144</v>
      </c>
      <c r="B1849" s="121" t="str">
        <f t="shared" si="98"/>
        <v>Global Ex-Australia</v>
      </c>
      <c r="C1849" s="2" t="s">
        <v>7579</v>
      </c>
      <c r="D1849" s="2" t="str">
        <f t="shared" si="99"/>
        <v>Germany</v>
      </c>
      <c r="E1849" s="3"/>
      <c r="F1849" s="3"/>
      <c r="G1849" s="3"/>
      <c r="H1849" s="3"/>
      <c r="I1849" s="2" t="str">
        <f t="shared" si="100"/>
        <v>DJI</v>
      </c>
    </row>
    <row r="1850" spans="1:9" ht="12.75" customHeight="1">
      <c r="A1850" s="2" t="s">
        <v>7144</v>
      </c>
      <c r="B1850" s="121" t="str">
        <f t="shared" si="98"/>
        <v>Global Ex-Australia</v>
      </c>
      <c r="C1850" s="2" t="s">
        <v>7577</v>
      </c>
      <c r="D1850" s="2" t="str">
        <f t="shared" si="99"/>
        <v>Denmark</v>
      </c>
      <c r="E1850" s="3"/>
      <c r="F1850" s="3"/>
      <c r="G1850" s="3"/>
      <c r="H1850" s="3"/>
      <c r="I1850" s="2" t="str">
        <f t="shared" si="100"/>
        <v>DJI</v>
      </c>
    </row>
    <row r="1851" spans="1:9" ht="12.75" customHeight="1">
      <c r="A1851" s="2" t="s">
        <v>7144</v>
      </c>
      <c r="B1851" s="121" t="str">
        <f t="shared" si="98"/>
        <v>Global Ex-Australia</v>
      </c>
      <c r="C1851" s="2" t="s">
        <v>7611</v>
      </c>
      <c r="D1851" s="2" t="str">
        <f t="shared" si="99"/>
        <v>Estonia</v>
      </c>
      <c r="E1851" s="3"/>
      <c r="F1851" s="3"/>
      <c r="G1851" s="3"/>
      <c r="H1851" s="3"/>
      <c r="I1851" s="2" t="str">
        <f t="shared" si="100"/>
        <v>DJI</v>
      </c>
    </row>
    <row r="1852" spans="1:9" ht="12.75" customHeight="1">
      <c r="A1852" s="2" t="s">
        <v>7144</v>
      </c>
      <c r="B1852" s="121" t="str">
        <f t="shared" si="98"/>
        <v>Global Ex-Australia</v>
      </c>
      <c r="C1852" s="2" t="s">
        <v>7600</v>
      </c>
      <c r="D1852" s="2" t="str">
        <f t="shared" si="99"/>
        <v>Egypt</v>
      </c>
      <c r="E1852" s="3"/>
      <c r="F1852" s="3"/>
      <c r="G1852" s="3"/>
      <c r="H1852" s="3"/>
      <c r="I1852" s="2" t="str">
        <f t="shared" si="100"/>
        <v>DJI</v>
      </c>
    </row>
    <row r="1853" spans="1:9" ht="12.75" customHeight="1">
      <c r="A1853" s="2" t="s">
        <v>7144</v>
      </c>
      <c r="B1853" s="121" t="str">
        <f t="shared" si="98"/>
        <v>Global Ex-Australia</v>
      </c>
      <c r="C1853" s="2" t="s">
        <v>6415</v>
      </c>
      <c r="D1853" s="2" t="str">
        <f t="shared" si="99"/>
        <v>Spain</v>
      </c>
      <c r="E1853" s="3"/>
      <c r="F1853" s="3"/>
      <c r="G1853" s="3"/>
      <c r="H1853" s="3"/>
      <c r="I1853" s="2" t="str">
        <f t="shared" si="100"/>
        <v>DJI</v>
      </c>
    </row>
    <row r="1854" spans="1:9" ht="12.75" customHeight="1">
      <c r="A1854" s="2" t="s">
        <v>7144</v>
      </c>
      <c r="B1854" s="121" t="str">
        <f t="shared" si="98"/>
        <v>Global Ex-Australia</v>
      </c>
      <c r="C1854" s="2" t="s">
        <v>5810</v>
      </c>
      <c r="D1854" s="2" t="str">
        <f t="shared" si="99"/>
        <v>Finland</v>
      </c>
      <c r="E1854" s="3"/>
      <c r="F1854" s="3"/>
      <c r="G1854" s="3"/>
      <c r="H1854" s="3"/>
      <c r="I1854" s="2" t="str">
        <f t="shared" si="100"/>
        <v>DJI</v>
      </c>
    </row>
    <row r="1855" spans="1:9" ht="12.75" customHeight="1">
      <c r="A1855" s="2" t="s">
        <v>7144</v>
      </c>
      <c r="B1855" s="121" t="str">
        <f t="shared" si="98"/>
        <v>Global Ex-Australia</v>
      </c>
      <c r="C1855" s="2" t="s">
        <v>7578</v>
      </c>
      <c r="D1855" s="2" t="str">
        <f t="shared" si="99"/>
        <v>France</v>
      </c>
      <c r="E1855" s="3"/>
      <c r="F1855" s="3"/>
      <c r="G1855" s="3"/>
      <c r="H1855" s="3"/>
      <c r="I1855" s="2" t="str">
        <f t="shared" si="100"/>
        <v>DJI</v>
      </c>
    </row>
    <row r="1856" spans="1:9" ht="12.75" customHeight="1">
      <c r="A1856" s="2" t="s">
        <v>7144</v>
      </c>
      <c r="B1856" s="121" t="str">
        <f t="shared" si="98"/>
        <v>Global Ex-Australia</v>
      </c>
      <c r="C1856" s="2" t="s">
        <v>7583</v>
      </c>
      <c r="D1856" s="2" t="str">
        <f t="shared" si="99"/>
        <v>United Kingdom</v>
      </c>
      <c r="E1856" s="3"/>
      <c r="F1856" s="3"/>
      <c r="G1856" s="3"/>
      <c r="H1856" s="3"/>
      <c r="I1856" s="2" t="str">
        <f t="shared" si="100"/>
        <v>DJI</v>
      </c>
    </row>
    <row r="1857" spans="1:9" ht="12.75" customHeight="1">
      <c r="A1857" s="2" t="s">
        <v>7144</v>
      </c>
      <c r="B1857" s="121" t="str">
        <f t="shared" si="98"/>
        <v>Global Ex-Australia</v>
      </c>
      <c r="C1857" s="2" t="s">
        <v>7580</v>
      </c>
      <c r="D1857" s="2" t="str">
        <f t="shared" si="99"/>
        <v>Greece</v>
      </c>
      <c r="E1857" s="3"/>
      <c r="F1857" s="3"/>
      <c r="G1857" s="3"/>
      <c r="H1857" s="3"/>
      <c r="I1857" s="2" t="str">
        <f t="shared" si="100"/>
        <v>DJI</v>
      </c>
    </row>
    <row r="1858" spans="1:9" ht="12.75" customHeight="1">
      <c r="A1858" s="2" t="s">
        <v>7144</v>
      </c>
      <c r="B1858" s="121" t="str">
        <f t="shared" si="98"/>
        <v>Global Ex-Australia</v>
      </c>
      <c r="C1858" s="2" t="s">
        <v>7571</v>
      </c>
      <c r="D1858" s="2" t="str">
        <f t="shared" si="99"/>
        <v>Hong Kong</v>
      </c>
      <c r="E1858" s="3"/>
      <c r="F1858" s="3"/>
      <c r="G1858" s="3"/>
      <c r="H1858" s="3"/>
      <c r="I1858" s="2" t="str">
        <f t="shared" si="100"/>
        <v>DJI</v>
      </c>
    </row>
    <row r="1859" spans="1:9" ht="12.75" customHeight="1">
      <c r="A1859" s="2" t="s">
        <v>7144</v>
      </c>
      <c r="B1859" s="121" t="str">
        <f t="shared" si="98"/>
        <v>Global Ex-Australia</v>
      </c>
      <c r="C1859" s="2" t="s">
        <v>6137</v>
      </c>
      <c r="D1859" s="2" t="str">
        <f t="shared" si="99"/>
        <v>Croatia</v>
      </c>
      <c r="E1859" s="3"/>
      <c r="F1859" s="3"/>
      <c r="G1859" s="3"/>
      <c r="H1859" s="3"/>
      <c r="I1859" s="2" t="str">
        <f t="shared" si="100"/>
        <v>DJI</v>
      </c>
    </row>
    <row r="1860" spans="1:9" ht="12.75" customHeight="1">
      <c r="A1860" s="2" t="s">
        <v>7144</v>
      </c>
      <c r="B1860" s="121" t="str">
        <f t="shared" si="98"/>
        <v>Global Ex-Australia</v>
      </c>
      <c r="C1860" s="2" t="s">
        <v>5567</v>
      </c>
      <c r="D1860" s="2" t="str">
        <f t="shared" si="99"/>
        <v>Hungary</v>
      </c>
      <c r="E1860" s="3"/>
      <c r="F1860" s="3"/>
      <c r="G1860" s="3"/>
      <c r="H1860" s="3"/>
      <c r="I1860" s="2" t="str">
        <f t="shared" si="100"/>
        <v>DJI</v>
      </c>
    </row>
    <row r="1861" spans="1:9" ht="12.75" customHeight="1">
      <c r="A1861" s="2" t="s">
        <v>7144</v>
      </c>
      <c r="B1861" s="121" t="str">
        <f t="shared" ref="B1861:B1924" si="101">VLOOKUP(A1861,CountryRegion,2,FALSE)</f>
        <v>Global Ex-Australia</v>
      </c>
      <c r="C1861" s="2" t="s">
        <v>6098</v>
      </c>
      <c r="D1861" s="2" t="str">
        <f t="shared" ref="D1861:D1924" si="102">VLOOKUP(C1861&amp;"-",CountryRegion,2,FALSE)</f>
        <v>Indonesia</v>
      </c>
      <c r="E1861" s="3"/>
      <c r="F1861" s="3"/>
      <c r="G1861" s="3"/>
      <c r="H1861" s="3"/>
      <c r="I1861" s="2" t="str">
        <f t="shared" si="100"/>
        <v>DJI</v>
      </c>
    </row>
    <row r="1862" spans="1:9" ht="12.75" customHeight="1">
      <c r="A1862" s="2" t="s">
        <v>7144</v>
      </c>
      <c r="B1862" s="121" t="str">
        <f t="shared" si="101"/>
        <v>Global Ex-Australia</v>
      </c>
      <c r="C1862" s="2" t="s">
        <v>6100</v>
      </c>
      <c r="D1862" s="2" t="str">
        <f t="shared" si="102"/>
        <v>Ireland</v>
      </c>
      <c r="E1862" s="3"/>
      <c r="F1862" s="3"/>
      <c r="G1862" s="3"/>
      <c r="H1862" s="3"/>
      <c r="I1862" s="2" t="str">
        <f t="shared" si="100"/>
        <v>DJI</v>
      </c>
    </row>
    <row r="1863" spans="1:9" ht="12.75" customHeight="1">
      <c r="A1863" s="2" t="s">
        <v>7144</v>
      </c>
      <c r="B1863" s="121" t="str">
        <f t="shared" si="101"/>
        <v>Global Ex-Australia</v>
      </c>
      <c r="C1863" s="2" t="s">
        <v>7598</v>
      </c>
      <c r="D1863" s="2" t="str">
        <f t="shared" si="102"/>
        <v>Israel</v>
      </c>
      <c r="E1863" s="3"/>
      <c r="F1863" s="3"/>
      <c r="G1863" s="3"/>
      <c r="H1863" s="3"/>
      <c r="I1863" s="2" t="str">
        <f t="shared" si="100"/>
        <v>DJI</v>
      </c>
    </row>
    <row r="1864" spans="1:9" ht="12.75" customHeight="1">
      <c r="A1864" s="2" t="s">
        <v>7144</v>
      </c>
      <c r="B1864" s="121" t="str">
        <f t="shared" si="101"/>
        <v>Global Ex-Australia</v>
      </c>
      <c r="C1864" s="2" t="s">
        <v>5720</v>
      </c>
      <c r="D1864" s="2" t="str">
        <f t="shared" si="102"/>
        <v>India</v>
      </c>
      <c r="E1864" s="3"/>
      <c r="F1864" s="3"/>
      <c r="G1864" s="3"/>
      <c r="H1864" s="3"/>
      <c r="I1864" s="2" t="str">
        <f t="shared" si="100"/>
        <v>DJI</v>
      </c>
    </row>
    <row r="1865" spans="1:9" ht="12.75" customHeight="1">
      <c r="A1865" s="2" t="s">
        <v>7144</v>
      </c>
      <c r="B1865" s="121" t="str">
        <f t="shared" si="101"/>
        <v>Global Ex-Australia</v>
      </c>
      <c r="C1865" s="2" t="s">
        <v>5572</v>
      </c>
      <c r="D1865" s="2" t="str">
        <f t="shared" si="102"/>
        <v>Iceland</v>
      </c>
      <c r="E1865" s="3"/>
      <c r="F1865" s="3"/>
      <c r="G1865" s="3"/>
      <c r="H1865" s="3"/>
      <c r="I1865" s="2" t="str">
        <f t="shared" si="100"/>
        <v>DJI</v>
      </c>
    </row>
    <row r="1866" spans="1:9" ht="12.75" customHeight="1">
      <c r="A1866" s="2" t="s">
        <v>7144</v>
      </c>
      <c r="B1866" s="121" t="str">
        <f t="shared" si="101"/>
        <v>Global Ex-Australia</v>
      </c>
      <c r="C1866" s="2" t="s">
        <v>5614</v>
      </c>
      <c r="D1866" s="2" t="str">
        <f t="shared" si="102"/>
        <v>Italy</v>
      </c>
      <c r="E1866" s="3"/>
      <c r="F1866" s="3"/>
      <c r="G1866" s="3"/>
      <c r="H1866" s="3"/>
      <c r="I1866" s="2" t="str">
        <f t="shared" si="100"/>
        <v>DJI</v>
      </c>
    </row>
    <row r="1867" spans="1:9" ht="12.75" customHeight="1">
      <c r="A1867" s="2" t="s">
        <v>7144</v>
      </c>
      <c r="B1867" s="121" t="str">
        <f t="shared" si="101"/>
        <v>Global Ex-Australia</v>
      </c>
      <c r="C1867" s="2" t="s">
        <v>7607</v>
      </c>
      <c r="D1867" s="2" t="str">
        <f t="shared" si="102"/>
        <v>Jordan</v>
      </c>
      <c r="E1867" s="3"/>
      <c r="F1867" s="3"/>
      <c r="G1867" s="3"/>
      <c r="H1867" s="3"/>
      <c r="I1867" s="2" t="str">
        <f t="shared" si="100"/>
        <v>DJI</v>
      </c>
    </row>
    <row r="1868" spans="1:9" ht="12.75" customHeight="1">
      <c r="A1868" s="2" t="s">
        <v>7144</v>
      </c>
      <c r="B1868" s="121" t="str">
        <f t="shared" si="101"/>
        <v>Global Ex-Australia</v>
      </c>
      <c r="C1868" s="2" t="s">
        <v>7572</v>
      </c>
      <c r="D1868" s="2" t="str">
        <f t="shared" si="102"/>
        <v>Japan</v>
      </c>
      <c r="E1868" s="3"/>
      <c r="F1868" s="3"/>
      <c r="G1868" s="3"/>
      <c r="H1868" s="3"/>
      <c r="I1868" s="2" t="str">
        <f t="shared" si="100"/>
        <v>DJI</v>
      </c>
    </row>
    <row r="1869" spans="1:9" ht="12.75" customHeight="1">
      <c r="A1869" s="2" t="s">
        <v>7144</v>
      </c>
      <c r="B1869" s="121" t="str">
        <f t="shared" si="101"/>
        <v>Global Ex-Australia</v>
      </c>
      <c r="C1869" s="2" t="s">
        <v>5987</v>
      </c>
      <c r="D1869" s="2" t="str">
        <f t="shared" si="102"/>
        <v>Kenya</v>
      </c>
      <c r="E1869" s="3"/>
      <c r="F1869" s="3"/>
      <c r="G1869" s="3"/>
      <c r="H1869" s="3"/>
      <c r="I1869" s="2" t="str">
        <f t="shared" si="100"/>
        <v>DJI</v>
      </c>
    </row>
    <row r="1870" spans="1:9" ht="12.75" customHeight="1">
      <c r="A1870" s="2" t="s">
        <v>7144</v>
      </c>
      <c r="B1870" s="121" t="str">
        <f t="shared" si="101"/>
        <v>Global Ex-Australia</v>
      </c>
      <c r="C1870" s="2" t="s">
        <v>6013</v>
      </c>
      <c r="D1870" s="2" t="str">
        <f t="shared" si="102"/>
        <v>Korea</v>
      </c>
      <c r="E1870" s="3"/>
      <c r="F1870" s="3"/>
      <c r="G1870" s="3"/>
      <c r="H1870" s="3"/>
      <c r="I1870" s="2" t="str">
        <f t="shared" si="100"/>
        <v>DJI</v>
      </c>
    </row>
    <row r="1871" spans="1:9" ht="12.75" customHeight="1">
      <c r="A1871" s="2" t="s">
        <v>7144</v>
      </c>
      <c r="B1871" s="121" t="str">
        <f t="shared" si="101"/>
        <v>Global Ex-Australia</v>
      </c>
      <c r="C1871" s="2" t="s">
        <v>6023</v>
      </c>
      <c r="D1871" s="2" t="str">
        <f t="shared" si="102"/>
        <v>Kuwait</v>
      </c>
      <c r="E1871" s="3"/>
      <c r="F1871" s="3"/>
      <c r="G1871" s="3"/>
      <c r="H1871" s="3"/>
      <c r="I1871" s="2" t="str">
        <f t="shared" si="100"/>
        <v>DJI</v>
      </c>
    </row>
    <row r="1872" spans="1:9" ht="12.75" customHeight="1">
      <c r="A1872" s="2" t="s">
        <v>7144</v>
      </c>
      <c r="B1872" s="121" t="str">
        <f t="shared" si="101"/>
        <v>Global Ex-Australia</v>
      </c>
      <c r="C1872" s="2" t="s">
        <v>7620</v>
      </c>
      <c r="D1872" s="2" t="str">
        <f t="shared" si="102"/>
        <v>Kazakhstan</v>
      </c>
      <c r="E1872" s="3"/>
      <c r="F1872" s="3"/>
      <c r="G1872" s="3"/>
      <c r="H1872" s="3"/>
      <c r="I1872" s="2" t="str">
        <f t="shared" si="100"/>
        <v>DJI</v>
      </c>
    </row>
    <row r="1873" spans="1:9" ht="12.75" customHeight="1">
      <c r="A1873" s="2" t="s">
        <v>7144</v>
      </c>
      <c r="B1873" s="121" t="str">
        <f t="shared" si="101"/>
        <v>Global Ex-Australia</v>
      </c>
      <c r="C1873" s="2" t="s">
        <v>5664</v>
      </c>
      <c r="D1873" s="2" t="str">
        <f t="shared" si="102"/>
        <v>Lebanon</v>
      </c>
      <c r="E1873" s="3"/>
      <c r="F1873" s="3"/>
      <c r="G1873" s="3">
        <v>44365</v>
      </c>
      <c r="H1873" s="3">
        <v>44368</v>
      </c>
      <c r="I1873" s="2" t="str">
        <f t="shared" si="100"/>
        <v>DJI</v>
      </c>
    </row>
    <row r="1874" spans="1:9" ht="12.75" customHeight="1">
      <c r="A1874" s="2" t="s">
        <v>7144</v>
      </c>
      <c r="B1874" s="121" t="str">
        <f t="shared" si="101"/>
        <v>Global Ex-Australia</v>
      </c>
      <c r="C1874" s="2" t="s">
        <v>7622</v>
      </c>
      <c r="D1874" s="2" t="str">
        <f t="shared" si="102"/>
        <v>Sri Lanka</v>
      </c>
      <c r="E1874" s="3"/>
      <c r="F1874" s="3"/>
      <c r="G1874" s="3"/>
      <c r="H1874" s="3"/>
      <c r="I1874" s="2" t="str">
        <f t="shared" si="100"/>
        <v>DJI</v>
      </c>
    </row>
    <row r="1875" spans="1:9" ht="12.75" customHeight="1">
      <c r="A1875" s="2" t="s">
        <v>7144</v>
      </c>
      <c r="B1875" s="121" t="str">
        <f t="shared" si="101"/>
        <v>Global Ex-Australia</v>
      </c>
      <c r="C1875" s="2" t="s">
        <v>7612</v>
      </c>
      <c r="D1875" s="2" t="str">
        <f t="shared" si="102"/>
        <v>Lithuania</v>
      </c>
      <c r="E1875" s="3"/>
      <c r="F1875" s="3"/>
      <c r="G1875" s="3"/>
      <c r="H1875" s="3"/>
      <c r="I1875" s="2" t="str">
        <f t="shared" si="100"/>
        <v>DJI</v>
      </c>
    </row>
    <row r="1876" spans="1:9" ht="12.75" customHeight="1">
      <c r="A1876" s="2" t="s">
        <v>7144</v>
      </c>
      <c r="B1876" s="121" t="str">
        <f t="shared" si="101"/>
        <v>Global Ex-Australia</v>
      </c>
      <c r="C1876" s="2" t="s">
        <v>7581</v>
      </c>
      <c r="D1876" s="2" t="str">
        <f t="shared" si="102"/>
        <v>Luxembourg</v>
      </c>
      <c r="E1876" s="3"/>
      <c r="F1876" s="3"/>
      <c r="G1876" s="3"/>
      <c r="H1876" s="3"/>
      <c r="I1876" s="2" t="str">
        <f t="shared" si="100"/>
        <v>DJI</v>
      </c>
    </row>
    <row r="1877" spans="1:9" ht="12.75" customHeight="1">
      <c r="A1877" s="2" t="s">
        <v>7144</v>
      </c>
      <c r="B1877" s="121" t="str">
        <f t="shared" si="101"/>
        <v>Global Ex-Australia</v>
      </c>
      <c r="C1877" s="2" t="s">
        <v>5760</v>
      </c>
      <c r="D1877" s="2" t="str">
        <f t="shared" si="102"/>
        <v>Latvia</v>
      </c>
      <c r="E1877" s="3"/>
      <c r="F1877" s="3"/>
      <c r="G1877" s="3"/>
      <c r="H1877" s="3"/>
      <c r="I1877" s="2" t="str">
        <f t="shared" si="100"/>
        <v>DJI</v>
      </c>
    </row>
    <row r="1878" spans="1:9" ht="12.75" customHeight="1">
      <c r="A1878" s="2" t="s">
        <v>7144</v>
      </c>
      <c r="B1878" s="121" t="str">
        <f t="shared" si="101"/>
        <v>Global Ex-Australia</v>
      </c>
      <c r="C1878" s="2" t="s">
        <v>5947</v>
      </c>
      <c r="D1878" s="2" t="str">
        <f t="shared" si="102"/>
        <v>Morocco</v>
      </c>
      <c r="E1878" s="3"/>
      <c r="F1878" s="3"/>
      <c r="G1878" s="3"/>
      <c r="H1878" s="3"/>
      <c r="I1878" s="2" t="str">
        <f t="shared" si="100"/>
        <v>DJI</v>
      </c>
    </row>
    <row r="1879" spans="1:9" ht="12.75" customHeight="1">
      <c r="A1879" s="2" t="s">
        <v>7144</v>
      </c>
      <c r="B1879" s="121" t="str">
        <f t="shared" si="101"/>
        <v>Global Ex-Australia</v>
      </c>
      <c r="C1879" s="2" t="s">
        <v>7613</v>
      </c>
      <c r="D1879" s="2" t="str">
        <f t="shared" si="102"/>
        <v>Macedonia</v>
      </c>
      <c r="E1879" s="3"/>
      <c r="F1879" s="3"/>
      <c r="G1879" s="3"/>
      <c r="H1879" s="3"/>
      <c r="I1879" s="2" t="str">
        <f t="shared" si="100"/>
        <v>DJI</v>
      </c>
    </row>
    <row r="1880" spans="1:9" ht="12.75" customHeight="1">
      <c r="A1880" s="2" t="s">
        <v>7144</v>
      </c>
      <c r="B1880" s="121" t="str">
        <f t="shared" si="101"/>
        <v>Global Ex-Australia</v>
      </c>
      <c r="C1880" s="2" t="s">
        <v>7604</v>
      </c>
      <c r="D1880" s="2" t="str">
        <f t="shared" si="102"/>
        <v>Malta</v>
      </c>
      <c r="E1880" s="3"/>
      <c r="F1880" s="3"/>
      <c r="G1880" s="3"/>
      <c r="H1880" s="3"/>
      <c r="I1880" s="2" t="str">
        <f t="shared" si="100"/>
        <v>DJI</v>
      </c>
    </row>
    <row r="1881" spans="1:9" ht="12.75" customHeight="1">
      <c r="A1881" s="2" t="s">
        <v>7144</v>
      </c>
      <c r="B1881" s="121" t="str">
        <f t="shared" si="101"/>
        <v>Global Ex-Australia</v>
      </c>
      <c r="C1881" s="2" t="s">
        <v>7618</v>
      </c>
      <c r="D1881" s="2" t="str">
        <f t="shared" si="102"/>
        <v>Mauritius</v>
      </c>
      <c r="E1881" s="3"/>
      <c r="F1881" s="3"/>
      <c r="G1881" s="3"/>
      <c r="H1881" s="3"/>
      <c r="I1881" s="2" t="str">
        <f t="shared" si="100"/>
        <v>DJI</v>
      </c>
    </row>
    <row r="1882" spans="1:9" ht="12.75" customHeight="1">
      <c r="A1882" s="2" t="s">
        <v>7144</v>
      </c>
      <c r="B1882" s="121" t="str">
        <f t="shared" si="101"/>
        <v>Global Ex-Australia</v>
      </c>
      <c r="C1882" s="2" t="s">
        <v>7594</v>
      </c>
      <c r="D1882" s="2" t="str">
        <f t="shared" si="102"/>
        <v>Mexico</v>
      </c>
      <c r="E1882" s="3"/>
      <c r="F1882" s="3"/>
      <c r="G1882" s="3"/>
      <c r="H1882" s="3"/>
      <c r="I1882" s="2" t="str">
        <f t="shared" si="100"/>
        <v>DJI</v>
      </c>
    </row>
    <row r="1883" spans="1:9" ht="12.75" customHeight="1">
      <c r="A1883" s="2" t="s">
        <v>7144</v>
      </c>
      <c r="B1883" s="121" t="str">
        <f t="shared" si="101"/>
        <v>Global Ex-Australia</v>
      </c>
      <c r="C1883" s="2" t="s">
        <v>7573</v>
      </c>
      <c r="D1883" s="2" t="str">
        <f t="shared" si="102"/>
        <v>Malaysia</v>
      </c>
      <c r="E1883" s="3"/>
      <c r="F1883" s="3"/>
      <c r="G1883" s="3"/>
      <c r="H1883" s="3"/>
      <c r="I1883" s="2" t="str">
        <f t="shared" si="100"/>
        <v>DJI</v>
      </c>
    </row>
    <row r="1884" spans="1:9" ht="12.75" customHeight="1">
      <c r="A1884" s="2" t="s">
        <v>7144</v>
      </c>
      <c r="B1884" s="121" t="str">
        <f t="shared" si="101"/>
        <v>Global Ex-Australia</v>
      </c>
      <c r="C1884" s="2" t="s">
        <v>5918</v>
      </c>
      <c r="D1884" s="2" t="str">
        <f t="shared" si="102"/>
        <v>Nigeria</v>
      </c>
      <c r="E1884" s="3"/>
      <c r="F1884" s="3"/>
      <c r="G1884" s="3"/>
      <c r="H1884" s="3"/>
      <c r="I1884" s="2" t="str">
        <f t="shared" si="100"/>
        <v>DJI</v>
      </c>
    </row>
    <row r="1885" spans="1:9" ht="12.75" customHeight="1">
      <c r="A1885" s="2" t="s">
        <v>7144</v>
      </c>
      <c r="B1885" s="121" t="str">
        <f t="shared" si="101"/>
        <v>Global Ex-Australia</v>
      </c>
      <c r="C1885" s="2" t="s">
        <v>5921</v>
      </c>
      <c r="D1885" s="2" t="str">
        <f t="shared" si="102"/>
        <v>Netherlands</v>
      </c>
      <c r="E1885" s="3"/>
      <c r="F1885" s="3"/>
      <c r="G1885" s="3"/>
      <c r="H1885" s="3"/>
      <c r="I1885" s="2" t="str">
        <f t="shared" si="100"/>
        <v>DJI</v>
      </c>
    </row>
    <row r="1886" spans="1:9" ht="12.75" customHeight="1">
      <c r="A1886" s="2" t="s">
        <v>7144</v>
      </c>
      <c r="B1886" s="121" t="str">
        <f t="shared" si="101"/>
        <v>Global Ex-Australia</v>
      </c>
      <c r="C1886" s="2" t="s">
        <v>5865</v>
      </c>
      <c r="D1886" s="2" t="str">
        <f t="shared" si="102"/>
        <v>Norway</v>
      </c>
      <c r="E1886" s="3"/>
      <c r="F1886" s="3"/>
      <c r="G1886" s="3"/>
      <c r="H1886" s="3"/>
      <c r="I1886" s="2" t="str">
        <f t="shared" ref="I1886:I1949" si="103">IF(ISBLANK(VLOOKUP(A1886,CountryRegion,4,FALSE)),"",VLOOKUP(A1886,CountryRegion,4,FALSE))</f>
        <v>DJI</v>
      </c>
    </row>
    <row r="1887" spans="1:9" ht="12.75" customHeight="1">
      <c r="A1887" s="2" t="s">
        <v>7144</v>
      </c>
      <c r="B1887" s="121" t="str">
        <f t="shared" si="101"/>
        <v>Global Ex-Australia</v>
      </c>
      <c r="C1887" s="2" t="s">
        <v>5883</v>
      </c>
      <c r="D1887" s="2" t="str">
        <f t="shared" si="102"/>
        <v>New Zealand</v>
      </c>
      <c r="E1887" s="3"/>
      <c r="F1887" s="3"/>
      <c r="G1887" s="3"/>
      <c r="H1887" s="3"/>
      <c r="I1887" s="2" t="str">
        <f t="shared" si="103"/>
        <v>DJI</v>
      </c>
    </row>
    <row r="1888" spans="1:9" ht="12.75" customHeight="1">
      <c r="A1888" s="2" t="s">
        <v>7144</v>
      </c>
      <c r="B1888" s="121" t="str">
        <f t="shared" si="101"/>
        <v>Global Ex-Australia</v>
      </c>
      <c r="C1888" s="2" t="s">
        <v>6159</v>
      </c>
      <c r="D1888" s="2" t="str">
        <f t="shared" si="102"/>
        <v>Oman</v>
      </c>
      <c r="E1888" s="3"/>
      <c r="F1888" s="3"/>
      <c r="G1888" s="3"/>
      <c r="H1888" s="3"/>
      <c r="I1888" s="2" t="str">
        <f t="shared" si="103"/>
        <v>DJI</v>
      </c>
    </row>
    <row r="1889" spans="1:9" ht="12.75" customHeight="1">
      <c r="A1889" s="2" t="s">
        <v>7144</v>
      </c>
      <c r="B1889" s="121" t="str">
        <f t="shared" si="101"/>
        <v>Global Ex-Australia</v>
      </c>
      <c r="C1889" s="2" t="s">
        <v>7595</v>
      </c>
      <c r="D1889" s="2" t="str">
        <f t="shared" si="102"/>
        <v>Peru</v>
      </c>
      <c r="E1889" s="3"/>
      <c r="F1889" s="3"/>
      <c r="G1889" s="3"/>
      <c r="H1889" s="3"/>
      <c r="I1889" s="2" t="str">
        <f t="shared" si="103"/>
        <v>DJI</v>
      </c>
    </row>
    <row r="1890" spans="1:9" ht="12.75" customHeight="1">
      <c r="A1890" s="2" t="s">
        <v>7144</v>
      </c>
      <c r="B1890" s="121" t="str">
        <f t="shared" si="101"/>
        <v>Global Ex-Australia</v>
      </c>
      <c r="C1890" s="2" t="s">
        <v>5970</v>
      </c>
      <c r="D1890" s="2" t="str">
        <f t="shared" si="102"/>
        <v>Philippines</v>
      </c>
      <c r="E1890" s="3"/>
      <c r="F1890" s="3"/>
      <c r="G1890" s="3"/>
      <c r="H1890" s="3"/>
      <c r="I1890" s="2" t="str">
        <f t="shared" si="103"/>
        <v>DJI</v>
      </c>
    </row>
    <row r="1891" spans="1:9" ht="12.75" customHeight="1">
      <c r="A1891" s="2" t="s">
        <v>7144</v>
      </c>
      <c r="B1891" s="121" t="str">
        <f t="shared" si="101"/>
        <v>Global Ex-Australia</v>
      </c>
      <c r="C1891" s="2" t="s">
        <v>7601</v>
      </c>
      <c r="D1891" s="2" t="str">
        <f t="shared" si="102"/>
        <v>Pakistan</v>
      </c>
      <c r="E1891" s="3"/>
      <c r="F1891" s="3"/>
      <c r="G1891" s="3"/>
      <c r="H1891" s="3"/>
      <c r="I1891" s="2" t="str">
        <f t="shared" si="103"/>
        <v>DJI</v>
      </c>
    </row>
    <row r="1892" spans="1:9" ht="12.75" customHeight="1">
      <c r="A1892" s="2" t="s">
        <v>7144</v>
      </c>
      <c r="B1892" s="121" t="str">
        <f t="shared" si="101"/>
        <v>Global Ex-Australia</v>
      </c>
      <c r="C1892" s="2" t="s">
        <v>7585</v>
      </c>
      <c r="D1892" s="2" t="str">
        <f t="shared" si="102"/>
        <v>Poland</v>
      </c>
      <c r="E1892" s="3"/>
      <c r="F1892" s="3"/>
      <c r="G1892" s="3"/>
      <c r="H1892" s="3"/>
      <c r="I1892" s="2" t="str">
        <f t="shared" si="103"/>
        <v>DJI</v>
      </c>
    </row>
    <row r="1893" spans="1:9" ht="12.75" customHeight="1">
      <c r="A1893" s="2" t="s">
        <v>7144</v>
      </c>
      <c r="B1893" s="121" t="str">
        <f t="shared" si="101"/>
        <v>Global Ex-Australia</v>
      </c>
      <c r="C1893" s="2" t="s">
        <v>7608</v>
      </c>
      <c r="D1893" s="2" t="str">
        <f t="shared" si="102"/>
        <v>Palestine</v>
      </c>
      <c r="E1893" s="3"/>
      <c r="F1893" s="3"/>
      <c r="G1893" s="3"/>
      <c r="H1893" s="3"/>
      <c r="I1893" s="2" t="str">
        <f t="shared" si="103"/>
        <v>DJI</v>
      </c>
    </row>
    <row r="1894" spans="1:9" ht="12.75" customHeight="1">
      <c r="A1894" s="2" t="s">
        <v>7144</v>
      </c>
      <c r="B1894" s="121" t="str">
        <f t="shared" si="101"/>
        <v>Global Ex-Australia</v>
      </c>
      <c r="C1894" s="2" t="s">
        <v>7582</v>
      </c>
      <c r="D1894" s="2" t="str">
        <f t="shared" si="102"/>
        <v>Portugal</v>
      </c>
      <c r="E1894" s="3"/>
      <c r="F1894" s="3"/>
      <c r="G1894" s="3"/>
      <c r="H1894" s="3"/>
      <c r="I1894" s="2" t="str">
        <f t="shared" si="103"/>
        <v>DJI</v>
      </c>
    </row>
    <row r="1895" spans="1:9" ht="12.75" customHeight="1">
      <c r="A1895" s="2" t="s">
        <v>7144</v>
      </c>
      <c r="B1895" s="121" t="str">
        <f t="shared" si="101"/>
        <v>Global Ex-Australia</v>
      </c>
      <c r="C1895" s="2" t="s">
        <v>7602</v>
      </c>
      <c r="D1895" s="2" t="str">
        <f t="shared" si="102"/>
        <v>Qatar</v>
      </c>
      <c r="E1895" s="3"/>
      <c r="F1895" s="3"/>
      <c r="G1895" s="3"/>
      <c r="H1895" s="3"/>
      <c r="I1895" s="2" t="str">
        <f t="shared" si="103"/>
        <v>DJI</v>
      </c>
    </row>
    <row r="1896" spans="1:9" ht="12.75" customHeight="1">
      <c r="A1896" s="2" t="s">
        <v>7144</v>
      </c>
      <c r="B1896" s="121" t="str">
        <f t="shared" si="101"/>
        <v>Global Ex-Australia</v>
      </c>
      <c r="C1896" s="2" t="s">
        <v>7614</v>
      </c>
      <c r="D1896" s="2" t="str">
        <f t="shared" si="102"/>
        <v>Romania</v>
      </c>
      <c r="E1896" s="3"/>
      <c r="F1896" s="3"/>
      <c r="G1896" s="3"/>
      <c r="H1896" s="3"/>
      <c r="I1896" s="2" t="str">
        <f t="shared" si="103"/>
        <v>DJI</v>
      </c>
    </row>
    <row r="1897" spans="1:9" ht="12.75" customHeight="1">
      <c r="A1897" s="2" t="s">
        <v>7144</v>
      </c>
      <c r="B1897" s="121" t="str">
        <f t="shared" si="101"/>
        <v>Global Ex-Australia</v>
      </c>
      <c r="C1897" s="2" t="s">
        <v>7615</v>
      </c>
      <c r="D1897" s="2" t="str">
        <f t="shared" si="102"/>
        <v>Serbia</v>
      </c>
      <c r="E1897" s="3"/>
      <c r="F1897" s="3"/>
      <c r="G1897" s="3"/>
      <c r="H1897" s="3"/>
      <c r="I1897" s="2" t="str">
        <f t="shared" si="103"/>
        <v>DJI</v>
      </c>
    </row>
    <row r="1898" spans="1:9" ht="12.75" customHeight="1">
      <c r="A1898" s="2" t="s">
        <v>7144</v>
      </c>
      <c r="B1898" s="121" t="str">
        <f t="shared" si="101"/>
        <v>Global Ex-Australia</v>
      </c>
      <c r="C1898" s="2" t="s">
        <v>7586</v>
      </c>
      <c r="D1898" s="2" t="str">
        <f t="shared" si="102"/>
        <v>Russia</v>
      </c>
      <c r="E1898" s="3"/>
      <c r="F1898" s="3"/>
      <c r="G1898" s="3">
        <v>44628</v>
      </c>
      <c r="H1898" s="3">
        <v>44629</v>
      </c>
      <c r="I1898" s="2" t="str">
        <f t="shared" si="103"/>
        <v>DJI</v>
      </c>
    </row>
    <row r="1899" spans="1:9" ht="12.75" customHeight="1">
      <c r="A1899" s="2" t="s">
        <v>7144</v>
      </c>
      <c r="B1899" s="121" t="str">
        <f t="shared" si="101"/>
        <v>Global Ex-Australia</v>
      </c>
      <c r="C1899" s="2" t="s">
        <v>5776</v>
      </c>
      <c r="D1899" s="2" t="str">
        <f t="shared" si="102"/>
        <v>Saudi Arabia</v>
      </c>
      <c r="E1899" s="3"/>
      <c r="F1899" s="3"/>
      <c r="G1899" s="3"/>
      <c r="H1899" s="3"/>
      <c r="I1899" s="2" t="str">
        <f t="shared" si="103"/>
        <v>DJI</v>
      </c>
    </row>
    <row r="1900" spans="1:9" ht="12.75" customHeight="1">
      <c r="A1900" s="2" t="s">
        <v>7144</v>
      </c>
      <c r="B1900" s="121" t="str">
        <f t="shared" si="101"/>
        <v>Global Ex-Australia</v>
      </c>
      <c r="C1900" s="2" t="s">
        <v>6227</v>
      </c>
      <c r="D1900" s="2" t="str">
        <f t="shared" si="102"/>
        <v>Sweden</v>
      </c>
      <c r="E1900" s="3"/>
      <c r="F1900" s="3"/>
      <c r="G1900" s="3"/>
      <c r="H1900" s="3"/>
      <c r="I1900" s="2" t="str">
        <f t="shared" si="103"/>
        <v>DJI</v>
      </c>
    </row>
    <row r="1901" spans="1:9" ht="12.75" customHeight="1">
      <c r="A1901" s="2" t="s">
        <v>7144</v>
      </c>
      <c r="B1901" s="121" t="str">
        <f t="shared" si="101"/>
        <v>Global Ex-Australia</v>
      </c>
      <c r="C1901" s="2" t="s">
        <v>7574</v>
      </c>
      <c r="D1901" s="2" t="str">
        <f t="shared" si="102"/>
        <v>Singapore</v>
      </c>
      <c r="E1901" s="3"/>
      <c r="F1901" s="3"/>
      <c r="G1901" s="3"/>
      <c r="H1901" s="3"/>
      <c r="I1901" s="2" t="str">
        <f t="shared" si="103"/>
        <v>DJI</v>
      </c>
    </row>
    <row r="1902" spans="1:9" ht="12.75" customHeight="1">
      <c r="A1902" s="2" t="s">
        <v>7144</v>
      </c>
      <c r="B1902" s="121" t="str">
        <f t="shared" si="101"/>
        <v>Global Ex-Australia</v>
      </c>
      <c r="C1902" s="2" t="s">
        <v>7605</v>
      </c>
      <c r="D1902" s="2" t="str">
        <f t="shared" si="102"/>
        <v>Slovenia</v>
      </c>
      <c r="E1902" s="3"/>
      <c r="F1902" s="3"/>
      <c r="G1902" s="3"/>
      <c r="H1902" s="3"/>
      <c r="I1902" s="2" t="str">
        <f t="shared" si="103"/>
        <v>DJI</v>
      </c>
    </row>
    <row r="1903" spans="1:9" ht="12.75" customHeight="1">
      <c r="A1903" s="2" t="s">
        <v>7144</v>
      </c>
      <c r="B1903" s="121" t="str">
        <f t="shared" si="101"/>
        <v>Global Ex-Australia</v>
      </c>
      <c r="C1903" s="2" t="s">
        <v>7616</v>
      </c>
      <c r="D1903" s="2" t="str">
        <f t="shared" si="102"/>
        <v>Slovakia</v>
      </c>
      <c r="E1903" s="3"/>
      <c r="F1903" s="3"/>
      <c r="G1903" s="3"/>
      <c r="H1903" s="3"/>
      <c r="I1903" s="2" t="str">
        <f t="shared" si="103"/>
        <v>DJI</v>
      </c>
    </row>
    <row r="1904" spans="1:9" ht="12.75" customHeight="1">
      <c r="A1904" s="2" t="s">
        <v>7144</v>
      </c>
      <c r="B1904" s="121" t="str">
        <f t="shared" si="101"/>
        <v>Global Ex-Australia</v>
      </c>
      <c r="C1904" s="2" t="s">
        <v>6029</v>
      </c>
      <c r="D1904" s="2" t="str">
        <f t="shared" si="102"/>
        <v>Thailand</v>
      </c>
      <c r="E1904" s="3"/>
      <c r="F1904" s="3"/>
      <c r="G1904" s="3"/>
      <c r="H1904" s="3"/>
      <c r="I1904" s="2" t="str">
        <f t="shared" si="103"/>
        <v>DJI</v>
      </c>
    </row>
    <row r="1905" spans="1:9" ht="12.75" customHeight="1">
      <c r="A1905" s="2" t="s">
        <v>7144</v>
      </c>
      <c r="B1905" s="121" t="str">
        <f t="shared" si="101"/>
        <v>Global Ex-Australia</v>
      </c>
      <c r="C1905" s="2" t="s">
        <v>7619</v>
      </c>
      <c r="D1905" s="2" t="str">
        <f t="shared" si="102"/>
        <v>Tunisia</v>
      </c>
      <c r="E1905" s="3"/>
      <c r="F1905" s="3"/>
      <c r="G1905" s="3"/>
      <c r="H1905" s="3"/>
      <c r="I1905" s="2" t="str">
        <f t="shared" si="103"/>
        <v>DJI</v>
      </c>
    </row>
    <row r="1906" spans="1:9" ht="12.75" customHeight="1">
      <c r="A1906" s="2" t="s">
        <v>7144</v>
      </c>
      <c r="B1906" s="121" t="str">
        <f t="shared" si="101"/>
        <v>Global Ex-Australia</v>
      </c>
      <c r="C1906" s="2" t="s">
        <v>7587</v>
      </c>
      <c r="D1906" s="2" t="str">
        <f t="shared" si="102"/>
        <v>Turkey</v>
      </c>
      <c r="E1906" s="3"/>
      <c r="F1906" s="3"/>
      <c r="G1906" s="3"/>
      <c r="H1906" s="3"/>
      <c r="I1906" s="2" t="str">
        <f t="shared" si="103"/>
        <v>DJI</v>
      </c>
    </row>
    <row r="1907" spans="1:9" ht="12.75" customHeight="1">
      <c r="A1907" s="2" t="s">
        <v>7144</v>
      </c>
      <c r="B1907" s="121" t="str">
        <f t="shared" si="101"/>
        <v>Global Ex-Australia</v>
      </c>
      <c r="C1907" s="2" t="s">
        <v>5700</v>
      </c>
      <c r="D1907" s="2" t="str">
        <f t="shared" si="102"/>
        <v>Taiwan</v>
      </c>
      <c r="E1907" s="3"/>
      <c r="F1907" s="3"/>
      <c r="G1907" s="3"/>
      <c r="H1907" s="3"/>
      <c r="I1907" s="2" t="str">
        <f t="shared" si="103"/>
        <v>DJI</v>
      </c>
    </row>
    <row r="1908" spans="1:9" ht="12.75" customHeight="1">
      <c r="A1908" s="2" t="s">
        <v>7144</v>
      </c>
      <c r="B1908" s="121" t="str">
        <f t="shared" si="101"/>
        <v>Global Ex-Australia</v>
      </c>
      <c r="C1908" s="2" t="s">
        <v>7617</v>
      </c>
      <c r="D1908" s="2" t="str">
        <f t="shared" si="102"/>
        <v>Ukraine</v>
      </c>
      <c r="E1908" s="3"/>
      <c r="F1908" s="3"/>
      <c r="G1908" s="3"/>
      <c r="H1908" s="3"/>
      <c r="I1908" s="2" t="str">
        <f t="shared" si="103"/>
        <v>DJI</v>
      </c>
    </row>
    <row r="1909" spans="1:9" ht="12.75" customHeight="1">
      <c r="A1909" s="2" t="s">
        <v>7144</v>
      </c>
      <c r="B1909" s="121" t="str">
        <f t="shared" si="101"/>
        <v>Global Ex-Australia</v>
      </c>
      <c r="C1909" s="2" t="s">
        <v>810</v>
      </c>
      <c r="D1909" s="2" t="str">
        <f t="shared" si="102"/>
        <v>United States</v>
      </c>
      <c r="E1909" s="3"/>
      <c r="F1909" s="3"/>
      <c r="G1909" s="3"/>
      <c r="H1909" s="3"/>
      <c r="I1909" s="2" t="str">
        <f t="shared" si="103"/>
        <v>DJI</v>
      </c>
    </row>
    <row r="1910" spans="1:9" ht="12.75" customHeight="1">
      <c r="A1910" s="2" t="s">
        <v>7144</v>
      </c>
      <c r="B1910" s="121" t="str">
        <f t="shared" si="101"/>
        <v>Global Ex-Australia</v>
      </c>
      <c r="C1910" s="2" t="s">
        <v>7596</v>
      </c>
      <c r="D1910" s="2" t="str">
        <f t="shared" si="102"/>
        <v>Venezuela</v>
      </c>
      <c r="E1910" s="3"/>
      <c r="F1910" s="3"/>
      <c r="G1910" s="3"/>
      <c r="H1910" s="3"/>
      <c r="I1910" s="2" t="str">
        <f t="shared" si="103"/>
        <v>DJI</v>
      </c>
    </row>
    <row r="1911" spans="1:9" ht="12.75" customHeight="1">
      <c r="A1911" s="2" t="s">
        <v>7144</v>
      </c>
      <c r="B1911" s="121" t="str">
        <f t="shared" si="101"/>
        <v>Global Ex-Australia</v>
      </c>
      <c r="C1911" s="2" t="s">
        <v>7597</v>
      </c>
      <c r="D1911" s="2" t="str">
        <f t="shared" si="102"/>
        <v>Vietnam</v>
      </c>
      <c r="E1911" s="3"/>
      <c r="F1911" s="3"/>
      <c r="G1911" s="3"/>
      <c r="H1911" s="3"/>
      <c r="I1911" s="2" t="str">
        <f t="shared" si="103"/>
        <v>DJI</v>
      </c>
    </row>
    <row r="1912" spans="1:9" ht="12.75" customHeight="1">
      <c r="A1912" s="2" t="s">
        <v>7144</v>
      </c>
      <c r="B1912" s="121" t="str">
        <f t="shared" si="101"/>
        <v>Global Ex-Australia</v>
      </c>
      <c r="C1912" s="2" t="s">
        <v>7603</v>
      </c>
      <c r="D1912" s="2" t="str">
        <f t="shared" si="102"/>
        <v>South Africa</v>
      </c>
      <c r="E1912" s="3"/>
      <c r="F1912" s="3"/>
      <c r="G1912" s="3"/>
      <c r="H1912" s="3"/>
      <c r="I1912" s="2" t="str">
        <f t="shared" si="103"/>
        <v>DJI</v>
      </c>
    </row>
    <row r="1913" spans="1:9" ht="12.75" customHeight="1">
      <c r="A1913" s="2" t="s">
        <v>7020</v>
      </c>
      <c r="B1913" s="121" t="str">
        <f t="shared" si="101"/>
        <v>Developed Ex-U.S. &amp; Canada</v>
      </c>
      <c r="C1913" s="2" t="s">
        <v>7575</v>
      </c>
      <c r="D1913" s="2" t="str">
        <f t="shared" si="102"/>
        <v>Austria</v>
      </c>
      <c r="E1913" s="3"/>
      <c r="F1913" s="3"/>
      <c r="G1913" s="3"/>
      <c r="H1913" s="3"/>
      <c r="I1913" s="2" t="str">
        <f t="shared" si="103"/>
        <v>DJI</v>
      </c>
    </row>
    <row r="1914" spans="1:9" ht="12.75" customHeight="1">
      <c r="A1914" s="2" t="s">
        <v>7020</v>
      </c>
      <c r="B1914" s="121" t="str">
        <f t="shared" si="101"/>
        <v>Developed Ex-U.S. &amp; Canada</v>
      </c>
      <c r="C1914" s="2" t="s">
        <v>7589</v>
      </c>
      <c r="D1914" s="2" t="str">
        <f t="shared" si="102"/>
        <v>Australia</v>
      </c>
      <c r="E1914" s="3"/>
      <c r="F1914" s="3"/>
      <c r="G1914" s="3"/>
      <c r="H1914" s="3"/>
      <c r="I1914" s="2" t="str">
        <f t="shared" si="103"/>
        <v>DJI</v>
      </c>
    </row>
    <row r="1915" spans="1:9" ht="12.75" customHeight="1">
      <c r="A1915" s="2" t="s">
        <v>7020</v>
      </c>
      <c r="B1915" s="121" t="str">
        <f t="shared" si="101"/>
        <v>Developed Ex-U.S. &amp; Canada</v>
      </c>
      <c r="C1915" s="2" t="s">
        <v>7576</v>
      </c>
      <c r="D1915" s="2" t="str">
        <f t="shared" si="102"/>
        <v>Belgium</v>
      </c>
      <c r="E1915" s="3"/>
      <c r="F1915" s="3"/>
      <c r="G1915" s="3"/>
      <c r="H1915" s="3"/>
      <c r="I1915" s="2" t="str">
        <f t="shared" si="103"/>
        <v>DJI</v>
      </c>
    </row>
    <row r="1916" spans="1:9" ht="12.75" customHeight="1">
      <c r="A1916" s="2" t="s">
        <v>7020</v>
      </c>
      <c r="B1916" s="121" t="str">
        <f t="shared" si="101"/>
        <v>Developed Ex-U.S. &amp; Canada</v>
      </c>
      <c r="C1916" s="2" t="s">
        <v>6147</v>
      </c>
      <c r="D1916" s="2" t="str">
        <f t="shared" si="102"/>
        <v>Switzerland</v>
      </c>
      <c r="E1916" s="3"/>
      <c r="F1916" s="3"/>
      <c r="G1916" s="3"/>
      <c r="H1916" s="3"/>
      <c r="I1916" s="2" t="str">
        <f t="shared" si="103"/>
        <v>DJI</v>
      </c>
    </row>
    <row r="1917" spans="1:9" ht="12.75" customHeight="1">
      <c r="A1917" s="2" t="s">
        <v>7020</v>
      </c>
      <c r="B1917" s="121" t="str">
        <f t="shared" si="101"/>
        <v>Developed Ex-U.S. &amp; Canada</v>
      </c>
      <c r="C1917" s="2" t="s">
        <v>7579</v>
      </c>
      <c r="D1917" s="2" t="str">
        <f t="shared" si="102"/>
        <v>Germany</v>
      </c>
      <c r="E1917" s="3"/>
      <c r="F1917" s="3"/>
      <c r="G1917" s="3"/>
      <c r="H1917" s="3"/>
      <c r="I1917" s="2" t="str">
        <f t="shared" si="103"/>
        <v>DJI</v>
      </c>
    </row>
    <row r="1918" spans="1:9" ht="12.75" customHeight="1">
      <c r="A1918" s="2" t="s">
        <v>7020</v>
      </c>
      <c r="B1918" s="121" t="str">
        <f t="shared" si="101"/>
        <v>Developed Ex-U.S. &amp; Canada</v>
      </c>
      <c r="C1918" s="2" t="s">
        <v>7577</v>
      </c>
      <c r="D1918" s="2" t="str">
        <f t="shared" si="102"/>
        <v>Denmark</v>
      </c>
      <c r="E1918" s="3"/>
      <c r="F1918" s="3"/>
      <c r="G1918" s="3"/>
      <c r="H1918" s="3"/>
      <c r="I1918" s="2" t="str">
        <f t="shared" si="103"/>
        <v>DJI</v>
      </c>
    </row>
    <row r="1919" spans="1:9" ht="12.75" customHeight="1">
      <c r="A1919" s="2" t="s">
        <v>7020</v>
      </c>
      <c r="B1919" s="121" t="str">
        <f t="shared" si="101"/>
        <v>Developed Ex-U.S. &amp; Canada</v>
      </c>
      <c r="C1919" s="2" t="s">
        <v>6415</v>
      </c>
      <c r="D1919" s="2" t="str">
        <f t="shared" si="102"/>
        <v>Spain</v>
      </c>
      <c r="E1919" s="3"/>
      <c r="F1919" s="3"/>
      <c r="G1919" s="3"/>
      <c r="H1919" s="3"/>
      <c r="I1919" s="2" t="str">
        <f t="shared" si="103"/>
        <v>DJI</v>
      </c>
    </row>
    <row r="1920" spans="1:9" ht="12.75" customHeight="1">
      <c r="A1920" s="2" t="s">
        <v>7020</v>
      </c>
      <c r="B1920" s="121" t="str">
        <f t="shared" si="101"/>
        <v>Developed Ex-U.S. &amp; Canada</v>
      </c>
      <c r="C1920" s="2" t="s">
        <v>5810</v>
      </c>
      <c r="D1920" s="2" t="str">
        <f t="shared" si="102"/>
        <v>Finland</v>
      </c>
      <c r="E1920" s="3"/>
      <c r="F1920" s="3"/>
      <c r="G1920" s="3"/>
      <c r="H1920" s="3"/>
      <c r="I1920" s="2" t="str">
        <f t="shared" si="103"/>
        <v>DJI</v>
      </c>
    </row>
    <row r="1921" spans="1:9" ht="12.75" customHeight="1">
      <c r="A1921" s="2" t="s">
        <v>7020</v>
      </c>
      <c r="B1921" s="121" t="str">
        <f t="shared" si="101"/>
        <v>Developed Ex-U.S. &amp; Canada</v>
      </c>
      <c r="C1921" s="2" t="s">
        <v>7578</v>
      </c>
      <c r="D1921" s="2" t="str">
        <f t="shared" si="102"/>
        <v>France</v>
      </c>
      <c r="E1921" s="3"/>
      <c r="F1921" s="3"/>
      <c r="G1921" s="3"/>
      <c r="H1921" s="3"/>
      <c r="I1921" s="2" t="str">
        <f t="shared" si="103"/>
        <v>DJI</v>
      </c>
    </row>
    <row r="1922" spans="1:9" ht="12.75" customHeight="1">
      <c r="A1922" s="2" t="s">
        <v>7020</v>
      </c>
      <c r="B1922" s="121" t="str">
        <f t="shared" si="101"/>
        <v>Developed Ex-U.S. &amp; Canada</v>
      </c>
      <c r="C1922" s="2" t="s">
        <v>7583</v>
      </c>
      <c r="D1922" s="2" t="str">
        <f t="shared" si="102"/>
        <v>United Kingdom</v>
      </c>
      <c r="E1922" s="3"/>
      <c r="F1922" s="3"/>
      <c r="G1922" s="3"/>
      <c r="H1922" s="3"/>
      <c r="I1922" s="2" t="str">
        <f t="shared" si="103"/>
        <v>DJI</v>
      </c>
    </row>
    <row r="1923" spans="1:9" ht="12.75" customHeight="1">
      <c r="A1923" s="2" t="s">
        <v>7020</v>
      </c>
      <c r="B1923" s="121" t="str">
        <f t="shared" si="101"/>
        <v>Developed Ex-U.S. &amp; Canada</v>
      </c>
      <c r="C1923" s="2" t="s">
        <v>7580</v>
      </c>
      <c r="D1923" s="2" t="str">
        <f t="shared" si="102"/>
        <v>Greece</v>
      </c>
      <c r="E1923" s="3"/>
      <c r="F1923" s="3"/>
      <c r="G1923" s="3">
        <v>41901</v>
      </c>
      <c r="H1923" s="3">
        <v>41904</v>
      </c>
      <c r="I1923" s="2" t="str">
        <f t="shared" si="103"/>
        <v>DJI</v>
      </c>
    </row>
    <row r="1924" spans="1:9" ht="12.75" customHeight="1">
      <c r="A1924" s="2" t="s">
        <v>7020</v>
      </c>
      <c r="B1924" s="121" t="str">
        <f t="shared" si="101"/>
        <v>Developed Ex-U.S. &amp; Canada</v>
      </c>
      <c r="C1924" s="2" t="s">
        <v>7571</v>
      </c>
      <c r="D1924" s="2" t="str">
        <f t="shared" si="102"/>
        <v>Hong Kong</v>
      </c>
      <c r="E1924" s="3"/>
      <c r="F1924" s="3"/>
      <c r="G1924" s="3"/>
      <c r="H1924" s="3"/>
      <c r="I1924" s="2" t="str">
        <f t="shared" si="103"/>
        <v>DJI</v>
      </c>
    </row>
    <row r="1925" spans="1:9" ht="12.75" customHeight="1">
      <c r="A1925" s="2" t="s">
        <v>7020</v>
      </c>
      <c r="B1925" s="121" t="str">
        <f t="shared" ref="B1925:B1988" si="104">VLOOKUP(A1925,CountryRegion,2,FALSE)</f>
        <v>Developed Ex-U.S. &amp; Canada</v>
      </c>
      <c r="C1925" s="2" t="s">
        <v>6100</v>
      </c>
      <c r="D1925" s="2" t="str">
        <f t="shared" ref="D1925:D1988" si="105">VLOOKUP(C1925&amp;"-",CountryRegion,2,FALSE)</f>
        <v>Ireland</v>
      </c>
      <c r="E1925" s="3"/>
      <c r="F1925" s="3"/>
      <c r="G1925" s="3"/>
      <c r="H1925" s="3"/>
      <c r="I1925" s="2" t="str">
        <f t="shared" si="103"/>
        <v>DJI</v>
      </c>
    </row>
    <row r="1926" spans="1:9" ht="12.75" customHeight="1">
      <c r="A1926" s="2" t="s">
        <v>7020</v>
      </c>
      <c r="B1926" s="121" t="str">
        <f t="shared" si="104"/>
        <v>Developed Ex-U.S. &amp; Canada</v>
      </c>
      <c r="C1926" s="2" t="s">
        <v>7598</v>
      </c>
      <c r="D1926" s="2" t="str">
        <f t="shared" si="105"/>
        <v>Israel</v>
      </c>
      <c r="E1926" s="3"/>
      <c r="F1926" s="3"/>
      <c r="G1926" s="3"/>
      <c r="H1926" s="3"/>
      <c r="I1926" s="2" t="str">
        <f t="shared" si="103"/>
        <v>DJI</v>
      </c>
    </row>
    <row r="1927" spans="1:9" ht="12.75" customHeight="1">
      <c r="A1927" s="2" t="s">
        <v>7020</v>
      </c>
      <c r="B1927" s="121" t="str">
        <f t="shared" si="104"/>
        <v>Developed Ex-U.S. &amp; Canada</v>
      </c>
      <c r="C1927" s="2" t="s">
        <v>5572</v>
      </c>
      <c r="D1927" s="2" t="str">
        <f t="shared" si="105"/>
        <v>Iceland</v>
      </c>
      <c r="E1927" s="3"/>
      <c r="F1927" s="3"/>
      <c r="G1927" s="3"/>
      <c r="H1927" s="3"/>
      <c r="I1927" s="2" t="str">
        <f t="shared" si="103"/>
        <v>DJI</v>
      </c>
    </row>
    <row r="1928" spans="1:9" ht="12.75" customHeight="1">
      <c r="A1928" s="2" t="s">
        <v>7020</v>
      </c>
      <c r="B1928" s="121" t="str">
        <f t="shared" si="104"/>
        <v>Developed Ex-U.S. &amp; Canada</v>
      </c>
      <c r="C1928" s="2" t="s">
        <v>5614</v>
      </c>
      <c r="D1928" s="2" t="str">
        <f t="shared" si="105"/>
        <v>Italy</v>
      </c>
      <c r="E1928" s="3"/>
      <c r="F1928" s="3"/>
      <c r="G1928" s="3"/>
      <c r="H1928" s="3"/>
      <c r="I1928" s="2" t="str">
        <f t="shared" si="103"/>
        <v>DJI</v>
      </c>
    </row>
    <row r="1929" spans="1:9" ht="12.75" customHeight="1">
      <c r="A1929" s="2" t="s">
        <v>7020</v>
      </c>
      <c r="B1929" s="121" t="str">
        <f t="shared" si="104"/>
        <v>Developed Ex-U.S. &amp; Canada</v>
      </c>
      <c r="C1929" s="2" t="s">
        <v>7572</v>
      </c>
      <c r="D1929" s="2" t="str">
        <f t="shared" si="105"/>
        <v>Japan</v>
      </c>
      <c r="E1929" s="3"/>
      <c r="F1929" s="3"/>
      <c r="G1929" s="3"/>
      <c r="H1929" s="3"/>
      <c r="I1929" s="2" t="str">
        <f t="shared" si="103"/>
        <v>DJI</v>
      </c>
    </row>
    <row r="1930" spans="1:9" ht="12.75" customHeight="1">
      <c r="A1930" s="2" t="s">
        <v>7020</v>
      </c>
      <c r="B1930" s="121" t="str">
        <f t="shared" si="104"/>
        <v>Developed Ex-U.S. &amp; Canada</v>
      </c>
      <c r="C1930" s="2" t="s">
        <v>6013</v>
      </c>
      <c r="D1930" s="2" t="str">
        <f t="shared" si="105"/>
        <v>Korea</v>
      </c>
      <c r="E1930" s="3">
        <v>41903</v>
      </c>
      <c r="F1930" s="3">
        <v>41904</v>
      </c>
      <c r="G1930" s="3"/>
      <c r="H1930" s="3"/>
      <c r="I1930" s="2" t="str">
        <f t="shared" si="103"/>
        <v>DJI</v>
      </c>
    </row>
    <row r="1931" spans="1:9" ht="12.75" customHeight="1">
      <c r="A1931" s="2" t="s">
        <v>7020</v>
      </c>
      <c r="B1931" s="121" t="str">
        <f t="shared" si="104"/>
        <v>Developed Ex-U.S. &amp; Canada</v>
      </c>
      <c r="C1931" s="2" t="s">
        <v>7581</v>
      </c>
      <c r="D1931" s="2" t="str">
        <f t="shared" si="105"/>
        <v>Luxembourg</v>
      </c>
      <c r="E1931" s="3"/>
      <c r="F1931" s="3"/>
      <c r="G1931" s="3"/>
      <c r="H1931" s="3"/>
      <c r="I1931" s="2" t="str">
        <f t="shared" si="103"/>
        <v>DJI</v>
      </c>
    </row>
    <row r="1932" spans="1:9" ht="12.75" customHeight="1">
      <c r="A1932" s="2" t="s">
        <v>7020</v>
      </c>
      <c r="B1932" s="121" t="str">
        <f t="shared" si="104"/>
        <v>Developed Ex-U.S. &amp; Canada</v>
      </c>
      <c r="C1932" s="2" t="s">
        <v>5921</v>
      </c>
      <c r="D1932" s="2" t="str">
        <f t="shared" si="105"/>
        <v>Netherlands</v>
      </c>
      <c r="E1932" s="3"/>
      <c r="F1932" s="3"/>
      <c r="G1932" s="3"/>
      <c r="H1932" s="3"/>
      <c r="I1932" s="2" t="str">
        <f t="shared" si="103"/>
        <v>DJI</v>
      </c>
    </row>
    <row r="1933" spans="1:9" ht="12.75" customHeight="1">
      <c r="A1933" s="2" t="s">
        <v>7020</v>
      </c>
      <c r="B1933" s="121" t="str">
        <f t="shared" si="104"/>
        <v>Developed Ex-U.S. &amp; Canada</v>
      </c>
      <c r="C1933" s="2" t="s">
        <v>5865</v>
      </c>
      <c r="D1933" s="2" t="str">
        <f t="shared" si="105"/>
        <v>Norway</v>
      </c>
      <c r="E1933" s="3"/>
      <c r="F1933" s="3"/>
      <c r="G1933" s="3"/>
      <c r="H1933" s="3"/>
      <c r="I1933" s="2" t="str">
        <f t="shared" si="103"/>
        <v>DJI</v>
      </c>
    </row>
    <row r="1934" spans="1:9" ht="12.75" customHeight="1">
      <c r="A1934" s="2" t="s">
        <v>7020</v>
      </c>
      <c r="B1934" s="121" t="str">
        <f t="shared" si="104"/>
        <v>Developed Ex-U.S. &amp; Canada</v>
      </c>
      <c r="C1934" s="2" t="s">
        <v>5883</v>
      </c>
      <c r="D1934" s="2" t="str">
        <f t="shared" si="105"/>
        <v>New Zealand</v>
      </c>
      <c r="E1934" s="3"/>
      <c r="F1934" s="3"/>
      <c r="G1934" s="3"/>
      <c r="H1934" s="3"/>
      <c r="I1934" s="2" t="str">
        <f t="shared" si="103"/>
        <v>DJI</v>
      </c>
    </row>
    <row r="1935" spans="1:9" ht="12.75" customHeight="1">
      <c r="A1935" s="2" t="s">
        <v>7020</v>
      </c>
      <c r="B1935" s="121" t="str">
        <f t="shared" si="104"/>
        <v>Developed Ex-U.S. &amp; Canada</v>
      </c>
      <c r="C1935" s="2" t="s">
        <v>7582</v>
      </c>
      <c r="D1935" s="2" t="str">
        <f t="shared" si="105"/>
        <v>Portugal</v>
      </c>
      <c r="E1935" s="3"/>
      <c r="F1935" s="3"/>
      <c r="G1935" s="3"/>
      <c r="H1935" s="3"/>
      <c r="I1935" s="2" t="str">
        <f t="shared" si="103"/>
        <v>DJI</v>
      </c>
    </row>
    <row r="1936" spans="1:9" ht="12.75" customHeight="1">
      <c r="A1936" s="2" t="s">
        <v>7020</v>
      </c>
      <c r="B1936" s="121" t="str">
        <f t="shared" si="104"/>
        <v>Developed Ex-U.S. &amp; Canada</v>
      </c>
      <c r="C1936" s="2" t="s">
        <v>6227</v>
      </c>
      <c r="D1936" s="2" t="str">
        <f t="shared" si="105"/>
        <v>Sweden</v>
      </c>
      <c r="E1936" s="3"/>
      <c r="F1936" s="3"/>
      <c r="G1936" s="3"/>
      <c r="H1936" s="3"/>
      <c r="I1936" s="2" t="str">
        <f t="shared" si="103"/>
        <v>DJI</v>
      </c>
    </row>
    <row r="1937" spans="1:9" ht="12.75" customHeight="1">
      <c r="A1937" s="2" t="s">
        <v>7020</v>
      </c>
      <c r="B1937" s="121" t="str">
        <f t="shared" si="104"/>
        <v>Developed Ex-U.S. &amp; Canada</v>
      </c>
      <c r="C1937" s="2" t="s">
        <v>7574</v>
      </c>
      <c r="D1937" s="2" t="str">
        <f t="shared" si="105"/>
        <v>Singapore</v>
      </c>
      <c r="E1937" s="3"/>
      <c r="F1937" s="3"/>
      <c r="G1937" s="3"/>
      <c r="H1937" s="3"/>
      <c r="I1937" s="2" t="str">
        <f t="shared" si="103"/>
        <v>DJI</v>
      </c>
    </row>
    <row r="1938" spans="1:9" ht="12.75" customHeight="1">
      <c r="A1938" s="2" t="s">
        <v>7172</v>
      </c>
      <c r="B1938" s="121" t="str">
        <f t="shared" si="104"/>
        <v>Global Ex-U.S. &amp; UK</v>
      </c>
      <c r="C1938" s="2" t="s">
        <v>7599</v>
      </c>
      <c r="D1938" s="2" t="str">
        <f t="shared" si="105"/>
        <v>United Arab Emirates</v>
      </c>
      <c r="E1938" s="3"/>
      <c r="F1938" s="3"/>
      <c r="G1938" s="3"/>
      <c r="H1938" s="3"/>
      <c r="I1938" s="2" t="str">
        <f t="shared" si="103"/>
        <v>DJI</v>
      </c>
    </row>
    <row r="1939" spans="1:9" ht="12.75" customHeight="1">
      <c r="A1939" s="2" t="s">
        <v>7172</v>
      </c>
      <c r="B1939" s="121" t="str">
        <f t="shared" si="104"/>
        <v>Global Ex-U.S. &amp; UK</v>
      </c>
      <c r="C1939" s="2" t="s">
        <v>7590</v>
      </c>
      <c r="D1939" s="2" t="str">
        <f t="shared" si="105"/>
        <v>Argentina</v>
      </c>
      <c r="E1939" s="3"/>
      <c r="F1939" s="3"/>
      <c r="G1939" s="3"/>
      <c r="H1939" s="3"/>
      <c r="I1939" s="2" t="str">
        <f t="shared" si="103"/>
        <v>DJI</v>
      </c>
    </row>
    <row r="1940" spans="1:9" ht="12.75" customHeight="1">
      <c r="A1940" s="2" t="s">
        <v>7172</v>
      </c>
      <c r="B1940" s="121" t="str">
        <f t="shared" si="104"/>
        <v>Global Ex-U.S. &amp; UK</v>
      </c>
      <c r="C1940" s="2" t="s">
        <v>7575</v>
      </c>
      <c r="D1940" s="2" t="str">
        <f t="shared" si="105"/>
        <v>Austria</v>
      </c>
      <c r="E1940" s="3"/>
      <c r="F1940" s="3"/>
      <c r="G1940" s="3"/>
      <c r="H1940" s="3"/>
      <c r="I1940" s="2" t="str">
        <f t="shared" si="103"/>
        <v>DJI</v>
      </c>
    </row>
    <row r="1941" spans="1:9" ht="12.75" customHeight="1">
      <c r="A1941" s="2" t="s">
        <v>7172</v>
      </c>
      <c r="B1941" s="121" t="str">
        <f t="shared" si="104"/>
        <v>Global Ex-U.S. &amp; UK</v>
      </c>
      <c r="C1941" s="2" t="s">
        <v>7589</v>
      </c>
      <c r="D1941" s="2" t="str">
        <f t="shared" si="105"/>
        <v>Australia</v>
      </c>
      <c r="E1941" s="3"/>
      <c r="F1941" s="3"/>
      <c r="G1941" s="3"/>
      <c r="H1941" s="3"/>
      <c r="I1941" s="2" t="str">
        <f t="shared" si="103"/>
        <v>DJI</v>
      </c>
    </row>
    <row r="1942" spans="1:9" ht="12.75" customHeight="1">
      <c r="A1942" s="2" t="s">
        <v>7172</v>
      </c>
      <c r="B1942" s="121" t="str">
        <f t="shared" si="104"/>
        <v>Global Ex-U.S. &amp; UK</v>
      </c>
      <c r="C1942" s="2" t="s">
        <v>7609</v>
      </c>
      <c r="D1942" s="2" t="str">
        <f t="shared" si="105"/>
        <v>Bosnia-Herzegovina</v>
      </c>
      <c r="E1942" s="3"/>
      <c r="F1942" s="3"/>
      <c r="G1942" s="3"/>
      <c r="H1942" s="3"/>
      <c r="I1942" s="2" t="str">
        <f t="shared" si="103"/>
        <v>DJI</v>
      </c>
    </row>
    <row r="1943" spans="1:9" ht="12.75" customHeight="1">
      <c r="A1943" s="2" t="s">
        <v>7172</v>
      </c>
      <c r="B1943" s="121" t="str">
        <f t="shared" si="104"/>
        <v>Global Ex-U.S. &amp; UK</v>
      </c>
      <c r="C1943" s="2" t="s">
        <v>7621</v>
      </c>
      <c r="D1943" s="2" t="str">
        <f t="shared" si="105"/>
        <v>Bangladesh</v>
      </c>
      <c r="E1943" s="3"/>
      <c r="F1943" s="3"/>
      <c r="G1943" s="3"/>
      <c r="H1943" s="3"/>
      <c r="I1943" s="2" t="str">
        <f t="shared" si="103"/>
        <v>DJI</v>
      </c>
    </row>
    <row r="1944" spans="1:9" ht="12.75" customHeight="1">
      <c r="A1944" s="2" t="s">
        <v>7172</v>
      </c>
      <c r="B1944" s="121" t="str">
        <f t="shared" si="104"/>
        <v>Global Ex-U.S. &amp; UK</v>
      </c>
      <c r="C1944" s="2" t="s">
        <v>7576</v>
      </c>
      <c r="D1944" s="2" t="str">
        <f t="shared" si="105"/>
        <v>Belgium</v>
      </c>
      <c r="E1944" s="3"/>
      <c r="F1944" s="3"/>
      <c r="G1944" s="3"/>
      <c r="H1944" s="3"/>
      <c r="I1944" s="2" t="str">
        <f t="shared" si="103"/>
        <v>DJI</v>
      </c>
    </row>
    <row r="1945" spans="1:9" ht="12.75" customHeight="1">
      <c r="A1945" s="2" t="s">
        <v>7172</v>
      </c>
      <c r="B1945" s="121" t="str">
        <f t="shared" si="104"/>
        <v>Global Ex-U.S. &amp; UK</v>
      </c>
      <c r="C1945" s="2" t="s">
        <v>7610</v>
      </c>
      <c r="D1945" s="2" t="str">
        <f t="shared" si="105"/>
        <v>Bulgaria</v>
      </c>
      <c r="E1945" s="3"/>
      <c r="F1945" s="3"/>
      <c r="G1945" s="3"/>
      <c r="H1945" s="3"/>
      <c r="I1945" s="2" t="str">
        <f t="shared" si="103"/>
        <v>DJI</v>
      </c>
    </row>
    <row r="1946" spans="1:9" ht="12.75" customHeight="1">
      <c r="A1946" s="2" t="s">
        <v>7172</v>
      </c>
      <c r="B1946" s="121" t="str">
        <f t="shared" si="104"/>
        <v>Global Ex-U.S. &amp; UK</v>
      </c>
      <c r="C1946" s="2" t="s">
        <v>7606</v>
      </c>
      <c r="D1946" s="2" t="str">
        <f t="shared" si="105"/>
        <v>Bahrain</v>
      </c>
      <c r="E1946" s="3"/>
      <c r="F1946" s="3"/>
      <c r="G1946" s="3"/>
      <c r="H1946" s="3"/>
      <c r="I1946" s="2" t="str">
        <f t="shared" si="103"/>
        <v>DJI</v>
      </c>
    </row>
    <row r="1947" spans="1:9" ht="12.75" customHeight="1">
      <c r="A1947" s="2" t="s">
        <v>7172</v>
      </c>
      <c r="B1947" s="121" t="str">
        <f t="shared" si="104"/>
        <v>Global Ex-U.S. &amp; UK</v>
      </c>
      <c r="C1947" s="2" t="s">
        <v>7591</v>
      </c>
      <c r="D1947" s="2" t="str">
        <f t="shared" si="105"/>
        <v>Brazil</v>
      </c>
      <c r="E1947" s="3"/>
      <c r="F1947" s="3"/>
      <c r="G1947" s="3"/>
      <c r="H1947" s="3"/>
      <c r="I1947" s="2" t="str">
        <f t="shared" si="103"/>
        <v>DJI</v>
      </c>
    </row>
    <row r="1948" spans="1:9" ht="12.75" customHeight="1">
      <c r="A1948" s="2" t="s">
        <v>7172</v>
      </c>
      <c r="B1948" s="121" t="str">
        <f t="shared" si="104"/>
        <v>Global Ex-U.S. &amp; UK</v>
      </c>
      <c r="C1948" s="2" t="s">
        <v>5722</v>
      </c>
      <c r="D1948" s="2" t="str">
        <f t="shared" si="105"/>
        <v>Canada</v>
      </c>
      <c r="E1948" s="3"/>
      <c r="F1948" s="3"/>
      <c r="G1948" s="3"/>
      <c r="H1948" s="3"/>
      <c r="I1948" s="2" t="str">
        <f t="shared" si="103"/>
        <v>DJI</v>
      </c>
    </row>
    <row r="1949" spans="1:9" ht="12.75" customHeight="1">
      <c r="A1949" s="2" t="s">
        <v>7172</v>
      </c>
      <c r="B1949" s="121" t="str">
        <f t="shared" si="104"/>
        <v>Global Ex-U.S. &amp; UK</v>
      </c>
      <c r="C1949" s="2" t="s">
        <v>6147</v>
      </c>
      <c r="D1949" s="2" t="str">
        <f t="shared" si="105"/>
        <v>Switzerland</v>
      </c>
      <c r="E1949" s="3"/>
      <c r="F1949" s="3"/>
      <c r="G1949" s="3"/>
      <c r="H1949" s="3"/>
      <c r="I1949" s="2" t="str">
        <f t="shared" si="103"/>
        <v>DJI</v>
      </c>
    </row>
    <row r="1950" spans="1:9" ht="12.75" customHeight="1">
      <c r="A1950" s="2" t="s">
        <v>7172</v>
      </c>
      <c r="B1950" s="121" t="str">
        <f t="shared" si="104"/>
        <v>Global Ex-U.S. &amp; UK</v>
      </c>
      <c r="C1950" s="2" t="s">
        <v>7592</v>
      </c>
      <c r="D1950" s="2" t="str">
        <f t="shared" si="105"/>
        <v>Chile</v>
      </c>
      <c r="E1950" s="3"/>
      <c r="F1950" s="3"/>
      <c r="G1950" s="3"/>
      <c r="H1950" s="3"/>
      <c r="I1950" s="2" t="str">
        <f t="shared" ref="I1950:I2013" si="106">IF(ISBLANK(VLOOKUP(A1950,CountryRegion,4,FALSE)),"",VLOOKUP(A1950,CountryRegion,4,FALSE))</f>
        <v>DJI</v>
      </c>
    </row>
    <row r="1951" spans="1:9" ht="12.75" customHeight="1">
      <c r="A1951" s="2" t="s">
        <v>7172</v>
      </c>
      <c r="B1951" s="121" t="str">
        <f t="shared" si="104"/>
        <v>Global Ex-U.S. &amp; UK</v>
      </c>
      <c r="C1951" s="2" t="s">
        <v>7588</v>
      </c>
      <c r="D1951" s="2" t="str">
        <f t="shared" si="105"/>
        <v>China</v>
      </c>
      <c r="E1951" s="3"/>
      <c r="F1951" s="3"/>
      <c r="G1951" s="3"/>
      <c r="H1951" s="3"/>
      <c r="I1951" s="2" t="str">
        <f t="shared" si="106"/>
        <v>DJI</v>
      </c>
    </row>
    <row r="1952" spans="1:9" ht="12.75" customHeight="1">
      <c r="A1952" s="2" t="s">
        <v>7172</v>
      </c>
      <c r="B1952" s="121" t="str">
        <f t="shared" si="104"/>
        <v>Global Ex-U.S. &amp; UK</v>
      </c>
      <c r="C1952" s="2" t="s">
        <v>7593</v>
      </c>
      <c r="D1952" s="2" t="str">
        <f t="shared" si="105"/>
        <v>Colombia</v>
      </c>
      <c r="E1952" s="3"/>
      <c r="F1952" s="3"/>
      <c r="G1952" s="3"/>
      <c r="H1952" s="3"/>
      <c r="I1952" s="2" t="str">
        <f t="shared" si="106"/>
        <v>DJI</v>
      </c>
    </row>
    <row r="1953" spans="1:9" ht="12.75" customHeight="1">
      <c r="A1953" s="2" t="s">
        <v>7172</v>
      </c>
      <c r="B1953" s="121" t="str">
        <f t="shared" si="104"/>
        <v>Global Ex-U.S. &amp; UK</v>
      </c>
      <c r="C1953" s="2" t="s">
        <v>6215</v>
      </c>
      <c r="D1953" s="2" t="str">
        <f t="shared" si="105"/>
        <v>Cyprus</v>
      </c>
      <c r="E1953" s="3"/>
      <c r="F1953" s="3"/>
      <c r="G1953" s="3"/>
      <c r="H1953" s="3"/>
      <c r="I1953" s="2" t="str">
        <f t="shared" si="106"/>
        <v>DJI</v>
      </c>
    </row>
    <row r="1954" spans="1:9" ht="12.75" customHeight="1">
      <c r="A1954" s="2" t="s">
        <v>7172</v>
      </c>
      <c r="B1954" s="121" t="str">
        <f t="shared" si="104"/>
        <v>Global Ex-U.S. &amp; UK</v>
      </c>
      <c r="C1954" s="2" t="s">
        <v>7584</v>
      </c>
      <c r="D1954" s="2" t="str">
        <f t="shared" si="105"/>
        <v>Czech Republic</v>
      </c>
      <c r="E1954" s="3"/>
      <c r="F1954" s="3"/>
      <c r="G1954" s="3"/>
      <c r="H1954" s="3"/>
      <c r="I1954" s="2" t="str">
        <f t="shared" si="106"/>
        <v>DJI</v>
      </c>
    </row>
    <row r="1955" spans="1:9" ht="12.75" customHeight="1">
      <c r="A1955" s="2" t="s">
        <v>7172</v>
      </c>
      <c r="B1955" s="121" t="str">
        <f t="shared" si="104"/>
        <v>Global Ex-U.S. &amp; UK</v>
      </c>
      <c r="C1955" s="2" t="s">
        <v>7579</v>
      </c>
      <c r="D1955" s="2" t="str">
        <f t="shared" si="105"/>
        <v>Germany</v>
      </c>
      <c r="E1955" s="3"/>
      <c r="F1955" s="3"/>
      <c r="G1955" s="3"/>
      <c r="H1955" s="3"/>
      <c r="I1955" s="2" t="str">
        <f t="shared" si="106"/>
        <v>DJI</v>
      </c>
    </row>
    <row r="1956" spans="1:9" ht="12.75" customHeight="1">
      <c r="A1956" s="2" t="s">
        <v>7172</v>
      </c>
      <c r="B1956" s="121" t="str">
        <f t="shared" si="104"/>
        <v>Global Ex-U.S. &amp; UK</v>
      </c>
      <c r="C1956" s="2" t="s">
        <v>7577</v>
      </c>
      <c r="D1956" s="2" t="str">
        <f t="shared" si="105"/>
        <v>Denmark</v>
      </c>
      <c r="E1956" s="3"/>
      <c r="F1956" s="3"/>
      <c r="G1956" s="3"/>
      <c r="H1956" s="3"/>
      <c r="I1956" s="2" t="str">
        <f t="shared" si="106"/>
        <v>DJI</v>
      </c>
    </row>
    <row r="1957" spans="1:9" ht="12.75" customHeight="1">
      <c r="A1957" s="2" t="s">
        <v>7172</v>
      </c>
      <c r="B1957" s="121" t="str">
        <f t="shared" si="104"/>
        <v>Global Ex-U.S. &amp; UK</v>
      </c>
      <c r="C1957" s="2" t="s">
        <v>7611</v>
      </c>
      <c r="D1957" s="2" t="str">
        <f t="shared" si="105"/>
        <v>Estonia</v>
      </c>
      <c r="E1957" s="3"/>
      <c r="F1957" s="3"/>
      <c r="G1957" s="3"/>
      <c r="H1957" s="3"/>
      <c r="I1957" s="2" t="str">
        <f t="shared" si="106"/>
        <v>DJI</v>
      </c>
    </row>
    <row r="1958" spans="1:9" ht="12.75" customHeight="1">
      <c r="A1958" s="2" t="s">
        <v>7172</v>
      </c>
      <c r="B1958" s="121" t="str">
        <f t="shared" si="104"/>
        <v>Global Ex-U.S. &amp; UK</v>
      </c>
      <c r="C1958" s="2" t="s">
        <v>7600</v>
      </c>
      <c r="D1958" s="2" t="str">
        <f t="shared" si="105"/>
        <v>Egypt</v>
      </c>
      <c r="E1958" s="3"/>
      <c r="F1958" s="3"/>
      <c r="G1958" s="3"/>
      <c r="H1958" s="3"/>
      <c r="I1958" s="2" t="str">
        <f t="shared" si="106"/>
        <v>DJI</v>
      </c>
    </row>
    <row r="1959" spans="1:9" ht="12.75" customHeight="1">
      <c r="A1959" s="2" t="s">
        <v>7172</v>
      </c>
      <c r="B1959" s="121" t="str">
        <f t="shared" si="104"/>
        <v>Global Ex-U.S. &amp; UK</v>
      </c>
      <c r="C1959" s="2" t="s">
        <v>6415</v>
      </c>
      <c r="D1959" s="2" t="str">
        <f t="shared" si="105"/>
        <v>Spain</v>
      </c>
      <c r="E1959" s="3"/>
      <c r="F1959" s="3"/>
      <c r="G1959" s="3"/>
      <c r="H1959" s="3"/>
      <c r="I1959" s="2" t="str">
        <f t="shared" si="106"/>
        <v>DJI</v>
      </c>
    </row>
    <row r="1960" spans="1:9" ht="12.75" customHeight="1">
      <c r="A1960" s="2" t="s">
        <v>7172</v>
      </c>
      <c r="B1960" s="121" t="str">
        <f t="shared" si="104"/>
        <v>Global Ex-U.S. &amp; UK</v>
      </c>
      <c r="C1960" s="2" t="s">
        <v>5810</v>
      </c>
      <c r="D1960" s="2" t="str">
        <f t="shared" si="105"/>
        <v>Finland</v>
      </c>
      <c r="E1960" s="3"/>
      <c r="F1960" s="3"/>
      <c r="G1960" s="3"/>
      <c r="H1960" s="3"/>
      <c r="I1960" s="2" t="str">
        <f t="shared" si="106"/>
        <v>DJI</v>
      </c>
    </row>
    <row r="1961" spans="1:9" ht="12.75" customHeight="1">
      <c r="A1961" s="2" t="s">
        <v>7172</v>
      </c>
      <c r="B1961" s="121" t="str">
        <f t="shared" si="104"/>
        <v>Global Ex-U.S. &amp; UK</v>
      </c>
      <c r="C1961" s="2" t="s">
        <v>7578</v>
      </c>
      <c r="D1961" s="2" t="str">
        <f t="shared" si="105"/>
        <v>France</v>
      </c>
      <c r="E1961" s="3"/>
      <c r="F1961" s="3"/>
      <c r="G1961" s="3"/>
      <c r="H1961" s="3"/>
      <c r="I1961" s="2" t="str">
        <f t="shared" si="106"/>
        <v>DJI</v>
      </c>
    </row>
    <row r="1962" spans="1:9" ht="12.75" customHeight="1">
      <c r="A1962" s="2" t="s">
        <v>7172</v>
      </c>
      <c r="B1962" s="121" t="str">
        <f t="shared" si="104"/>
        <v>Global Ex-U.S. &amp; UK</v>
      </c>
      <c r="C1962" s="2" t="s">
        <v>7580</v>
      </c>
      <c r="D1962" s="2" t="str">
        <f t="shared" si="105"/>
        <v>Greece</v>
      </c>
      <c r="E1962" s="3"/>
      <c r="F1962" s="3"/>
      <c r="G1962" s="3"/>
      <c r="H1962" s="3"/>
      <c r="I1962" s="2" t="str">
        <f t="shared" si="106"/>
        <v>DJI</v>
      </c>
    </row>
    <row r="1963" spans="1:9" ht="12.75" customHeight="1">
      <c r="A1963" s="2" t="s">
        <v>7172</v>
      </c>
      <c r="B1963" s="121" t="str">
        <f t="shared" si="104"/>
        <v>Global Ex-U.S. &amp; UK</v>
      </c>
      <c r="C1963" s="2" t="s">
        <v>7571</v>
      </c>
      <c r="D1963" s="2" t="str">
        <f t="shared" si="105"/>
        <v>Hong Kong</v>
      </c>
      <c r="E1963" s="3"/>
      <c r="F1963" s="3"/>
      <c r="G1963" s="3"/>
      <c r="H1963" s="3"/>
      <c r="I1963" s="2" t="str">
        <f t="shared" si="106"/>
        <v>DJI</v>
      </c>
    </row>
    <row r="1964" spans="1:9" ht="12.75" customHeight="1">
      <c r="A1964" s="2" t="s">
        <v>7172</v>
      </c>
      <c r="B1964" s="121" t="str">
        <f t="shared" si="104"/>
        <v>Global Ex-U.S. &amp; UK</v>
      </c>
      <c r="C1964" s="2" t="s">
        <v>6137</v>
      </c>
      <c r="D1964" s="2" t="str">
        <f t="shared" si="105"/>
        <v>Croatia</v>
      </c>
      <c r="E1964" s="3"/>
      <c r="F1964" s="3"/>
      <c r="G1964" s="3"/>
      <c r="H1964" s="3"/>
      <c r="I1964" s="2" t="str">
        <f t="shared" si="106"/>
        <v>DJI</v>
      </c>
    </row>
    <row r="1965" spans="1:9" ht="12.75" customHeight="1">
      <c r="A1965" s="2" t="s">
        <v>7172</v>
      </c>
      <c r="B1965" s="121" t="str">
        <f t="shared" si="104"/>
        <v>Global Ex-U.S. &amp; UK</v>
      </c>
      <c r="C1965" s="2" t="s">
        <v>5567</v>
      </c>
      <c r="D1965" s="2" t="str">
        <f t="shared" si="105"/>
        <v>Hungary</v>
      </c>
      <c r="E1965" s="3"/>
      <c r="F1965" s="3"/>
      <c r="G1965" s="3"/>
      <c r="H1965" s="3"/>
      <c r="I1965" s="2" t="str">
        <f t="shared" si="106"/>
        <v>DJI</v>
      </c>
    </row>
    <row r="1966" spans="1:9" ht="12.75" customHeight="1">
      <c r="A1966" s="2" t="s">
        <v>7172</v>
      </c>
      <c r="B1966" s="121" t="str">
        <f t="shared" si="104"/>
        <v>Global Ex-U.S. &amp; UK</v>
      </c>
      <c r="C1966" s="2" t="s">
        <v>6098</v>
      </c>
      <c r="D1966" s="2" t="str">
        <f t="shared" si="105"/>
        <v>Indonesia</v>
      </c>
      <c r="E1966" s="3"/>
      <c r="F1966" s="3"/>
      <c r="G1966" s="3"/>
      <c r="H1966" s="3"/>
      <c r="I1966" s="2" t="str">
        <f t="shared" si="106"/>
        <v>DJI</v>
      </c>
    </row>
    <row r="1967" spans="1:9" ht="12.75" customHeight="1">
      <c r="A1967" s="2" t="s">
        <v>7172</v>
      </c>
      <c r="B1967" s="121" t="str">
        <f t="shared" si="104"/>
        <v>Global Ex-U.S. &amp; UK</v>
      </c>
      <c r="C1967" s="2" t="s">
        <v>6100</v>
      </c>
      <c r="D1967" s="2" t="str">
        <f t="shared" si="105"/>
        <v>Ireland</v>
      </c>
      <c r="E1967" s="3"/>
      <c r="F1967" s="3"/>
      <c r="G1967" s="3"/>
      <c r="H1967" s="3"/>
      <c r="I1967" s="2" t="str">
        <f t="shared" si="106"/>
        <v>DJI</v>
      </c>
    </row>
    <row r="1968" spans="1:9" ht="12.75" customHeight="1">
      <c r="A1968" s="2" t="s">
        <v>7172</v>
      </c>
      <c r="B1968" s="121" t="str">
        <f t="shared" si="104"/>
        <v>Global Ex-U.S. &amp; UK</v>
      </c>
      <c r="C1968" s="2" t="s">
        <v>7598</v>
      </c>
      <c r="D1968" s="2" t="str">
        <f t="shared" si="105"/>
        <v>Israel</v>
      </c>
      <c r="E1968" s="3"/>
      <c r="F1968" s="3"/>
      <c r="G1968" s="3"/>
      <c r="H1968" s="3"/>
      <c r="I1968" s="2" t="str">
        <f t="shared" si="106"/>
        <v>DJI</v>
      </c>
    </row>
    <row r="1969" spans="1:9" ht="12.75" customHeight="1">
      <c r="A1969" s="2" t="s">
        <v>7172</v>
      </c>
      <c r="B1969" s="121" t="str">
        <f t="shared" si="104"/>
        <v>Global Ex-U.S. &amp; UK</v>
      </c>
      <c r="C1969" s="2" t="s">
        <v>5720</v>
      </c>
      <c r="D1969" s="2" t="str">
        <f t="shared" si="105"/>
        <v>India</v>
      </c>
      <c r="E1969" s="3"/>
      <c r="F1969" s="3"/>
      <c r="G1969" s="3"/>
      <c r="H1969" s="3"/>
      <c r="I1969" s="2" t="str">
        <f t="shared" si="106"/>
        <v>DJI</v>
      </c>
    </row>
    <row r="1970" spans="1:9" ht="12.75" customHeight="1">
      <c r="A1970" s="2" t="s">
        <v>7172</v>
      </c>
      <c r="B1970" s="121" t="str">
        <f t="shared" si="104"/>
        <v>Global Ex-U.S. &amp; UK</v>
      </c>
      <c r="C1970" s="2" t="s">
        <v>5572</v>
      </c>
      <c r="D1970" s="2" t="str">
        <f t="shared" si="105"/>
        <v>Iceland</v>
      </c>
      <c r="E1970" s="3"/>
      <c r="F1970" s="3"/>
      <c r="G1970" s="3"/>
      <c r="H1970" s="3"/>
      <c r="I1970" s="2" t="str">
        <f t="shared" si="106"/>
        <v>DJI</v>
      </c>
    </row>
    <row r="1971" spans="1:9" ht="12.75" customHeight="1">
      <c r="A1971" s="2" t="s">
        <v>7172</v>
      </c>
      <c r="B1971" s="121" t="str">
        <f t="shared" si="104"/>
        <v>Global Ex-U.S. &amp; UK</v>
      </c>
      <c r="C1971" s="2" t="s">
        <v>5614</v>
      </c>
      <c r="D1971" s="2" t="str">
        <f t="shared" si="105"/>
        <v>Italy</v>
      </c>
      <c r="E1971" s="3"/>
      <c r="F1971" s="3"/>
      <c r="G1971" s="3"/>
      <c r="H1971" s="3"/>
      <c r="I1971" s="2" t="str">
        <f t="shared" si="106"/>
        <v>DJI</v>
      </c>
    </row>
    <row r="1972" spans="1:9" ht="12.75" customHeight="1">
      <c r="A1972" s="2" t="s">
        <v>7172</v>
      </c>
      <c r="B1972" s="121" t="str">
        <f t="shared" si="104"/>
        <v>Global Ex-U.S. &amp; UK</v>
      </c>
      <c r="C1972" s="2" t="s">
        <v>7607</v>
      </c>
      <c r="D1972" s="2" t="str">
        <f t="shared" si="105"/>
        <v>Jordan</v>
      </c>
      <c r="E1972" s="3"/>
      <c r="F1972" s="3"/>
      <c r="G1972" s="3"/>
      <c r="H1972" s="3"/>
      <c r="I1972" s="2" t="str">
        <f t="shared" si="106"/>
        <v>DJI</v>
      </c>
    </row>
    <row r="1973" spans="1:9" ht="12.75" customHeight="1">
      <c r="A1973" s="2" t="s">
        <v>7172</v>
      </c>
      <c r="B1973" s="121" t="str">
        <f t="shared" si="104"/>
        <v>Global Ex-U.S. &amp; UK</v>
      </c>
      <c r="C1973" s="2" t="s">
        <v>7572</v>
      </c>
      <c r="D1973" s="2" t="str">
        <f t="shared" si="105"/>
        <v>Japan</v>
      </c>
      <c r="E1973" s="3"/>
      <c r="F1973" s="3"/>
      <c r="G1973" s="3"/>
      <c r="H1973" s="3"/>
      <c r="I1973" s="2" t="str">
        <f t="shared" si="106"/>
        <v>DJI</v>
      </c>
    </row>
    <row r="1974" spans="1:9" ht="12.75" customHeight="1">
      <c r="A1974" s="2" t="s">
        <v>7172</v>
      </c>
      <c r="B1974" s="121" t="str">
        <f t="shared" si="104"/>
        <v>Global Ex-U.S. &amp; UK</v>
      </c>
      <c r="C1974" s="2" t="s">
        <v>5987</v>
      </c>
      <c r="D1974" s="2" t="str">
        <f t="shared" si="105"/>
        <v>Kenya</v>
      </c>
      <c r="E1974" s="3"/>
      <c r="F1974" s="3"/>
      <c r="G1974" s="3"/>
      <c r="H1974" s="3"/>
      <c r="I1974" s="2" t="str">
        <f t="shared" si="106"/>
        <v>DJI</v>
      </c>
    </row>
    <row r="1975" spans="1:9" ht="12.75" customHeight="1">
      <c r="A1975" s="2" t="s">
        <v>7172</v>
      </c>
      <c r="B1975" s="121" t="str">
        <f t="shared" si="104"/>
        <v>Global Ex-U.S. &amp; UK</v>
      </c>
      <c r="C1975" s="2" t="s">
        <v>6013</v>
      </c>
      <c r="D1975" s="2" t="str">
        <f t="shared" si="105"/>
        <v>Korea</v>
      </c>
      <c r="E1975" s="3"/>
      <c r="F1975" s="3"/>
      <c r="G1975" s="3"/>
      <c r="H1975" s="3"/>
      <c r="I1975" s="2" t="str">
        <f t="shared" si="106"/>
        <v>DJI</v>
      </c>
    </row>
    <row r="1976" spans="1:9" ht="12.75" customHeight="1">
      <c r="A1976" s="2" t="s">
        <v>7172</v>
      </c>
      <c r="B1976" s="121" t="str">
        <f t="shared" si="104"/>
        <v>Global Ex-U.S. &amp; UK</v>
      </c>
      <c r="C1976" s="2" t="s">
        <v>6023</v>
      </c>
      <c r="D1976" s="2" t="str">
        <f t="shared" si="105"/>
        <v>Kuwait</v>
      </c>
      <c r="E1976" s="3"/>
      <c r="F1976" s="3"/>
      <c r="G1976" s="3"/>
      <c r="H1976" s="3"/>
      <c r="I1976" s="2" t="str">
        <f t="shared" si="106"/>
        <v>DJI</v>
      </c>
    </row>
    <row r="1977" spans="1:9" ht="12.75" customHeight="1">
      <c r="A1977" s="2" t="s">
        <v>7172</v>
      </c>
      <c r="B1977" s="121" t="str">
        <f t="shared" si="104"/>
        <v>Global Ex-U.S. &amp; UK</v>
      </c>
      <c r="C1977" s="2" t="s">
        <v>7620</v>
      </c>
      <c r="D1977" s="2" t="str">
        <f t="shared" si="105"/>
        <v>Kazakhstan</v>
      </c>
      <c r="E1977" s="3"/>
      <c r="F1977" s="3"/>
      <c r="G1977" s="3"/>
      <c r="H1977" s="3"/>
      <c r="I1977" s="2" t="str">
        <f t="shared" si="106"/>
        <v>DJI</v>
      </c>
    </row>
    <row r="1978" spans="1:9" ht="12.75" customHeight="1">
      <c r="A1978" s="2" t="s">
        <v>7172</v>
      </c>
      <c r="B1978" s="121" t="str">
        <f t="shared" si="104"/>
        <v>Global Ex-U.S. &amp; UK</v>
      </c>
      <c r="C1978" s="2" t="s">
        <v>5664</v>
      </c>
      <c r="D1978" s="2" t="str">
        <f t="shared" si="105"/>
        <v>Lebanon</v>
      </c>
      <c r="E1978" s="3"/>
      <c r="F1978" s="3"/>
      <c r="G1978" s="3">
        <v>44365</v>
      </c>
      <c r="H1978" s="3">
        <v>44368</v>
      </c>
      <c r="I1978" s="2" t="str">
        <f t="shared" si="106"/>
        <v>DJI</v>
      </c>
    </row>
    <row r="1979" spans="1:9" ht="12.75" customHeight="1">
      <c r="A1979" s="2" t="s">
        <v>7172</v>
      </c>
      <c r="B1979" s="121" t="str">
        <f t="shared" si="104"/>
        <v>Global Ex-U.S. &amp; UK</v>
      </c>
      <c r="C1979" s="2" t="s">
        <v>7622</v>
      </c>
      <c r="D1979" s="2" t="str">
        <f t="shared" si="105"/>
        <v>Sri Lanka</v>
      </c>
      <c r="E1979" s="3"/>
      <c r="F1979" s="3"/>
      <c r="G1979" s="3"/>
      <c r="H1979" s="3"/>
      <c r="I1979" s="2" t="str">
        <f t="shared" si="106"/>
        <v>DJI</v>
      </c>
    </row>
    <row r="1980" spans="1:9" ht="12.75" customHeight="1">
      <c r="A1980" s="2" t="s">
        <v>7172</v>
      </c>
      <c r="B1980" s="121" t="str">
        <f t="shared" si="104"/>
        <v>Global Ex-U.S. &amp; UK</v>
      </c>
      <c r="C1980" s="2" t="s">
        <v>7612</v>
      </c>
      <c r="D1980" s="2" t="str">
        <f t="shared" si="105"/>
        <v>Lithuania</v>
      </c>
      <c r="E1980" s="3"/>
      <c r="F1980" s="3"/>
      <c r="G1980" s="3"/>
      <c r="H1980" s="3"/>
      <c r="I1980" s="2" t="str">
        <f t="shared" si="106"/>
        <v>DJI</v>
      </c>
    </row>
    <row r="1981" spans="1:9" ht="12.75" customHeight="1">
      <c r="A1981" s="2" t="s">
        <v>7172</v>
      </c>
      <c r="B1981" s="121" t="str">
        <f t="shared" si="104"/>
        <v>Global Ex-U.S. &amp; UK</v>
      </c>
      <c r="C1981" s="2" t="s">
        <v>7581</v>
      </c>
      <c r="D1981" s="2" t="str">
        <f t="shared" si="105"/>
        <v>Luxembourg</v>
      </c>
      <c r="E1981" s="3"/>
      <c r="F1981" s="3"/>
      <c r="G1981" s="3"/>
      <c r="H1981" s="3"/>
      <c r="I1981" s="2" t="str">
        <f t="shared" si="106"/>
        <v>DJI</v>
      </c>
    </row>
    <row r="1982" spans="1:9" ht="12.75" customHeight="1">
      <c r="A1982" s="2" t="s">
        <v>7172</v>
      </c>
      <c r="B1982" s="121" t="str">
        <f t="shared" si="104"/>
        <v>Global Ex-U.S. &amp; UK</v>
      </c>
      <c r="C1982" s="2" t="s">
        <v>5760</v>
      </c>
      <c r="D1982" s="2" t="str">
        <f t="shared" si="105"/>
        <v>Latvia</v>
      </c>
      <c r="E1982" s="3"/>
      <c r="F1982" s="3"/>
      <c r="G1982" s="3"/>
      <c r="H1982" s="3"/>
      <c r="I1982" s="2" t="str">
        <f t="shared" si="106"/>
        <v>DJI</v>
      </c>
    </row>
    <row r="1983" spans="1:9" ht="12.75" customHeight="1">
      <c r="A1983" s="2" t="s">
        <v>7172</v>
      </c>
      <c r="B1983" s="121" t="str">
        <f t="shared" si="104"/>
        <v>Global Ex-U.S. &amp; UK</v>
      </c>
      <c r="C1983" s="2" t="s">
        <v>5947</v>
      </c>
      <c r="D1983" s="2" t="str">
        <f t="shared" si="105"/>
        <v>Morocco</v>
      </c>
      <c r="E1983" s="3"/>
      <c r="F1983" s="3"/>
      <c r="G1983" s="3"/>
      <c r="H1983" s="3"/>
      <c r="I1983" s="2" t="str">
        <f t="shared" si="106"/>
        <v>DJI</v>
      </c>
    </row>
    <row r="1984" spans="1:9" ht="12.75" customHeight="1">
      <c r="A1984" s="2" t="s">
        <v>7172</v>
      </c>
      <c r="B1984" s="121" t="str">
        <f t="shared" si="104"/>
        <v>Global Ex-U.S. &amp; UK</v>
      </c>
      <c r="C1984" s="2" t="s">
        <v>7613</v>
      </c>
      <c r="D1984" s="2" t="str">
        <f t="shared" si="105"/>
        <v>Macedonia</v>
      </c>
      <c r="E1984" s="3"/>
      <c r="F1984" s="3"/>
      <c r="G1984" s="3"/>
      <c r="H1984" s="3"/>
      <c r="I1984" s="2" t="str">
        <f t="shared" si="106"/>
        <v>DJI</v>
      </c>
    </row>
    <row r="1985" spans="1:9" ht="12.75" customHeight="1">
      <c r="A1985" s="2" t="s">
        <v>7172</v>
      </c>
      <c r="B1985" s="121" t="str">
        <f t="shared" si="104"/>
        <v>Global Ex-U.S. &amp; UK</v>
      </c>
      <c r="C1985" s="2" t="s">
        <v>7604</v>
      </c>
      <c r="D1985" s="2" t="str">
        <f t="shared" si="105"/>
        <v>Malta</v>
      </c>
      <c r="E1985" s="3"/>
      <c r="F1985" s="3"/>
      <c r="G1985" s="3"/>
      <c r="H1985" s="3"/>
      <c r="I1985" s="2" t="str">
        <f t="shared" si="106"/>
        <v>DJI</v>
      </c>
    </row>
    <row r="1986" spans="1:9" ht="12.75" customHeight="1">
      <c r="A1986" s="2" t="s">
        <v>7172</v>
      </c>
      <c r="B1986" s="121" t="str">
        <f t="shared" si="104"/>
        <v>Global Ex-U.S. &amp; UK</v>
      </c>
      <c r="C1986" s="2" t="s">
        <v>7618</v>
      </c>
      <c r="D1986" s="2" t="str">
        <f t="shared" si="105"/>
        <v>Mauritius</v>
      </c>
      <c r="E1986" s="3"/>
      <c r="F1986" s="3"/>
      <c r="G1986" s="3"/>
      <c r="H1986" s="3"/>
      <c r="I1986" s="2" t="str">
        <f t="shared" si="106"/>
        <v>DJI</v>
      </c>
    </row>
    <row r="1987" spans="1:9" ht="12.75" customHeight="1">
      <c r="A1987" s="2" t="s">
        <v>7172</v>
      </c>
      <c r="B1987" s="121" t="str">
        <f t="shared" si="104"/>
        <v>Global Ex-U.S. &amp; UK</v>
      </c>
      <c r="C1987" s="2" t="s">
        <v>7594</v>
      </c>
      <c r="D1987" s="2" t="str">
        <f t="shared" si="105"/>
        <v>Mexico</v>
      </c>
      <c r="E1987" s="3"/>
      <c r="F1987" s="3"/>
      <c r="G1987" s="3"/>
      <c r="H1987" s="3"/>
      <c r="I1987" s="2" t="str">
        <f t="shared" si="106"/>
        <v>DJI</v>
      </c>
    </row>
    <row r="1988" spans="1:9" ht="12.75" customHeight="1">
      <c r="A1988" s="2" t="s">
        <v>7172</v>
      </c>
      <c r="B1988" s="121" t="str">
        <f t="shared" si="104"/>
        <v>Global Ex-U.S. &amp; UK</v>
      </c>
      <c r="C1988" s="2" t="s">
        <v>7573</v>
      </c>
      <c r="D1988" s="2" t="str">
        <f t="shared" si="105"/>
        <v>Malaysia</v>
      </c>
      <c r="E1988" s="3"/>
      <c r="F1988" s="3"/>
      <c r="G1988" s="3"/>
      <c r="H1988" s="3"/>
      <c r="I1988" s="2" t="str">
        <f t="shared" si="106"/>
        <v>DJI</v>
      </c>
    </row>
    <row r="1989" spans="1:9" ht="12.75" customHeight="1">
      <c r="A1989" s="2" t="s">
        <v>7172</v>
      </c>
      <c r="B1989" s="121" t="str">
        <f t="shared" ref="B1989:B2052" si="107">VLOOKUP(A1989,CountryRegion,2,FALSE)</f>
        <v>Global Ex-U.S. &amp; UK</v>
      </c>
      <c r="C1989" s="2" t="s">
        <v>5918</v>
      </c>
      <c r="D1989" s="2" t="str">
        <f t="shared" ref="D1989:D2052" si="108">VLOOKUP(C1989&amp;"-",CountryRegion,2,FALSE)</f>
        <v>Nigeria</v>
      </c>
      <c r="E1989" s="3"/>
      <c r="F1989" s="3"/>
      <c r="G1989" s="3"/>
      <c r="H1989" s="3"/>
      <c r="I1989" s="2" t="str">
        <f t="shared" si="106"/>
        <v>DJI</v>
      </c>
    </row>
    <row r="1990" spans="1:9" ht="12.75" customHeight="1">
      <c r="A1990" s="2" t="s">
        <v>7172</v>
      </c>
      <c r="B1990" s="121" t="str">
        <f t="shared" si="107"/>
        <v>Global Ex-U.S. &amp; UK</v>
      </c>
      <c r="C1990" s="2" t="s">
        <v>5921</v>
      </c>
      <c r="D1990" s="2" t="str">
        <f t="shared" si="108"/>
        <v>Netherlands</v>
      </c>
      <c r="E1990" s="3"/>
      <c r="F1990" s="3"/>
      <c r="G1990" s="3"/>
      <c r="H1990" s="3"/>
      <c r="I1990" s="2" t="str">
        <f t="shared" si="106"/>
        <v>DJI</v>
      </c>
    </row>
    <row r="1991" spans="1:9" ht="12.75" customHeight="1">
      <c r="A1991" s="2" t="s">
        <v>7172</v>
      </c>
      <c r="B1991" s="121" t="str">
        <f t="shared" si="107"/>
        <v>Global Ex-U.S. &amp; UK</v>
      </c>
      <c r="C1991" s="2" t="s">
        <v>5865</v>
      </c>
      <c r="D1991" s="2" t="str">
        <f t="shared" si="108"/>
        <v>Norway</v>
      </c>
      <c r="E1991" s="3"/>
      <c r="F1991" s="3"/>
      <c r="G1991" s="3"/>
      <c r="H1991" s="3"/>
      <c r="I1991" s="2" t="str">
        <f t="shared" si="106"/>
        <v>DJI</v>
      </c>
    </row>
    <row r="1992" spans="1:9" ht="12.75" customHeight="1">
      <c r="A1992" s="2" t="s">
        <v>7172</v>
      </c>
      <c r="B1992" s="121" t="str">
        <f t="shared" si="107"/>
        <v>Global Ex-U.S. &amp; UK</v>
      </c>
      <c r="C1992" s="2" t="s">
        <v>5883</v>
      </c>
      <c r="D1992" s="2" t="str">
        <f t="shared" si="108"/>
        <v>New Zealand</v>
      </c>
      <c r="E1992" s="3"/>
      <c r="F1992" s="3"/>
      <c r="G1992" s="3"/>
      <c r="H1992" s="3"/>
      <c r="I1992" s="2" t="str">
        <f t="shared" si="106"/>
        <v>DJI</v>
      </c>
    </row>
    <row r="1993" spans="1:9" ht="12.75" customHeight="1">
      <c r="A1993" s="2" t="s">
        <v>7172</v>
      </c>
      <c r="B1993" s="121" t="str">
        <f t="shared" si="107"/>
        <v>Global Ex-U.S. &amp; UK</v>
      </c>
      <c r="C1993" s="2" t="s">
        <v>6159</v>
      </c>
      <c r="D1993" s="2" t="str">
        <f t="shared" si="108"/>
        <v>Oman</v>
      </c>
      <c r="E1993" s="3"/>
      <c r="F1993" s="3"/>
      <c r="G1993" s="3"/>
      <c r="H1993" s="3"/>
      <c r="I1993" s="2" t="str">
        <f t="shared" si="106"/>
        <v>DJI</v>
      </c>
    </row>
    <row r="1994" spans="1:9" ht="12.75" customHeight="1">
      <c r="A1994" s="2" t="s">
        <v>7172</v>
      </c>
      <c r="B1994" s="121" t="str">
        <f t="shared" si="107"/>
        <v>Global Ex-U.S. &amp; UK</v>
      </c>
      <c r="C1994" s="2" t="s">
        <v>7595</v>
      </c>
      <c r="D1994" s="2" t="str">
        <f t="shared" si="108"/>
        <v>Peru</v>
      </c>
      <c r="E1994" s="3"/>
      <c r="F1994" s="3"/>
      <c r="G1994" s="3"/>
      <c r="H1994" s="3"/>
      <c r="I1994" s="2" t="str">
        <f t="shared" si="106"/>
        <v>DJI</v>
      </c>
    </row>
    <row r="1995" spans="1:9" ht="12.75" customHeight="1">
      <c r="A1995" s="2" t="s">
        <v>7172</v>
      </c>
      <c r="B1995" s="121" t="str">
        <f t="shared" si="107"/>
        <v>Global Ex-U.S. &amp; UK</v>
      </c>
      <c r="C1995" s="2" t="s">
        <v>5970</v>
      </c>
      <c r="D1995" s="2" t="str">
        <f t="shared" si="108"/>
        <v>Philippines</v>
      </c>
      <c r="E1995" s="3"/>
      <c r="F1995" s="3"/>
      <c r="G1995" s="3"/>
      <c r="H1995" s="3"/>
      <c r="I1995" s="2" t="str">
        <f t="shared" si="106"/>
        <v>DJI</v>
      </c>
    </row>
    <row r="1996" spans="1:9" ht="12.75" customHeight="1">
      <c r="A1996" s="2" t="s">
        <v>7172</v>
      </c>
      <c r="B1996" s="121" t="str">
        <f t="shared" si="107"/>
        <v>Global Ex-U.S. &amp; UK</v>
      </c>
      <c r="C1996" s="2" t="s">
        <v>7601</v>
      </c>
      <c r="D1996" s="2" t="str">
        <f t="shared" si="108"/>
        <v>Pakistan</v>
      </c>
      <c r="E1996" s="3"/>
      <c r="F1996" s="3"/>
      <c r="G1996" s="3"/>
      <c r="H1996" s="3"/>
      <c r="I1996" s="2" t="str">
        <f t="shared" si="106"/>
        <v>DJI</v>
      </c>
    </row>
    <row r="1997" spans="1:9" ht="12.75" customHeight="1">
      <c r="A1997" s="2" t="s">
        <v>7172</v>
      </c>
      <c r="B1997" s="121" t="str">
        <f t="shared" si="107"/>
        <v>Global Ex-U.S. &amp; UK</v>
      </c>
      <c r="C1997" s="2" t="s">
        <v>7585</v>
      </c>
      <c r="D1997" s="2" t="str">
        <f t="shared" si="108"/>
        <v>Poland</v>
      </c>
      <c r="E1997" s="3"/>
      <c r="F1997" s="3"/>
      <c r="G1997" s="3"/>
      <c r="H1997" s="3"/>
      <c r="I1997" s="2" t="str">
        <f t="shared" si="106"/>
        <v>DJI</v>
      </c>
    </row>
    <row r="1998" spans="1:9" ht="12.75" customHeight="1">
      <c r="A1998" s="2" t="s">
        <v>7172</v>
      </c>
      <c r="B1998" s="121" t="str">
        <f t="shared" si="107"/>
        <v>Global Ex-U.S. &amp; UK</v>
      </c>
      <c r="C1998" s="2" t="s">
        <v>7608</v>
      </c>
      <c r="D1998" s="2" t="str">
        <f t="shared" si="108"/>
        <v>Palestine</v>
      </c>
      <c r="E1998" s="3"/>
      <c r="F1998" s="3"/>
      <c r="G1998" s="3"/>
      <c r="H1998" s="3"/>
      <c r="I1998" s="2" t="str">
        <f t="shared" si="106"/>
        <v>DJI</v>
      </c>
    </row>
    <row r="1999" spans="1:9" ht="12.75" customHeight="1">
      <c r="A1999" s="2" t="s">
        <v>7172</v>
      </c>
      <c r="B1999" s="121" t="str">
        <f t="shared" si="107"/>
        <v>Global Ex-U.S. &amp; UK</v>
      </c>
      <c r="C1999" s="2" t="s">
        <v>7582</v>
      </c>
      <c r="D1999" s="2" t="str">
        <f t="shared" si="108"/>
        <v>Portugal</v>
      </c>
      <c r="E1999" s="3"/>
      <c r="F1999" s="3"/>
      <c r="G1999" s="3"/>
      <c r="H1999" s="3"/>
      <c r="I1999" s="2" t="str">
        <f t="shared" si="106"/>
        <v>DJI</v>
      </c>
    </row>
    <row r="2000" spans="1:9" ht="12.75" customHeight="1">
      <c r="A2000" s="2" t="s">
        <v>7172</v>
      </c>
      <c r="B2000" s="121" t="str">
        <f t="shared" si="107"/>
        <v>Global Ex-U.S. &amp; UK</v>
      </c>
      <c r="C2000" s="2" t="s">
        <v>7602</v>
      </c>
      <c r="D2000" s="2" t="str">
        <f t="shared" si="108"/>
        <v>Qatar</v>
      </c>
      <c r="E2000" s="3"/>
      <c r="F2000" s="3"/>
      <c r="G2000" s="3"/>
      <c r="H2000" s="3"/>
      <c r="I2000" s="2" t="str">
        <f t="shared" si="106"/>
        <v>DJI</v>
      </c>
    </row>
    <row r="2001" spans="1:9" ht="12.75" customHeight="1">
      <c r="A2001" s="2" t="s">
        <v>7172</v>
      </c>
      <c r="B2001" s="121" t="str">
        <f t="shared" si="107"/>
        <v>Global Ex-U.S. &amp; UK</v>
      </c>
      <c r="C2001" s="2" t="s">
        <v>7614</v>
      </c>
      <c r="D2001" s="2" t="str">
        <f t="shared" si="108"/>
        <v>Romania</v>
      </c>
      <c r="E2001" s="3"/>
      <c r="F2001" s="3"/>
      <c r="G2001" s="3"/>
      <c r="H2001" s="3"/>
      <c r="I2001" s="2" t="str">
        <f t="shared" si="106"/>
        <v>DJI</v>
      </c>
    </row>
    <row r="2002" spans="1:9" ht="12.75" customHeight="1">
      <c r="A2002" s="2" t="s">
        <v>7172</v>
      </c>
      <c r="B2002" s="121" t="str">
        <f t="shared" si="107"/>
        <v>Global Ex-U.S. &amp; UK</v>
      </c>
      <c r="C2002" s="2" t="s">
        <v>7615</v>
      </c>
      <c r="D2002" s="2" t="str">
        <f t="shared" si="108"/>
        <v>Serbia</v>
      </c>
      <c r="E2002" s="3"/>
      <c r="F2002" s="3"/>
      <c r="G2002" s="3"/>
      <c r="H2002" s="3"/>
      <c r="I2002" s="2" t="str">
        <f t="shared" si="106"/>
        <v>DJI</v>
      </c>
    </row>
    <row r="2003" spans="1:9" ht="12.75" customHeight="1">
      <c r="A2003" s="2" t="s">
        <v>7172</v>
      </c>
      <c r="B2003" s="121" t="str">
        <f t="shared" si="107"/>
        <v>Global Ex-U.S. &amp; UK</v>
      </c>
      <c r="C2003" s="2" t="s">
        <v>7586</v>
      </c>
      <c r="D2003" s="2" t="str">
        <f t="shared" si="108"/>
        <v>Russia</v>
      </c>
      <c r="E2003" s="3"/>
      <c r="F2003" s="3"/>
      <c r="G2003" s="3">
        <v>44628</v>
      </c>
      <c r="H2003" s="3">
        <v>44629</v>
      </c>
      <c r="I2003" s="2" t="str">
        <f t="shared" si="106"/>
        <v>DJI</v>
      </c>
    </row>
    <row r="2004" spans="1:9" ht="12.75" customHeight="1">
      <c r="A2004" s="2" t="s">
        <v>7172</v>
      </c>
      <c r="B2004" s="121" t="str">
        <f t="shared" si="107"/>
        <v>Global Ex-U.S. &amp; UK</v>
      </c>
      <c r="C2004" s="2" t="s">
        <v>5776</v>
      </c>
      <c r="D2004" s="2" t="str">
        <f t="shared" si="108"/>
        <v>Saudi Arabia</v>
      </c>
      <c r="E2004" s="3"/>
      <c r="F2004" s="3"/>
      <c r="G2004" s="3"/>
      <c r="H2004" s="3"/>
      <c r="I2004" s="2" t="str">
        <f t="shared" si="106"/>
        <v>DJI</v>
      </c>
    </row>
    <row r="2005" spans="1:9" ht="12.75" customHeight="1">
      <c r="A2005" s="2" t="s">
        <v>7172</v>
      </c>
      <c r="B2005" s="121" t="str">
        <f t="shared" si="107"/>
        <v>Global Ex-U.S. &amp; UK</v>
      </c>
      <c r="C2005" s="2" t="s">
        <v>6227</v>
      </c>
      <c r="D2005" s="2" t="str">
        <f t="shared" si="108"/>
        <v>Sweden</v>
      </c>
      <c r="E2005" s="3"/>
      <c r="F2005" s="3"/>
      <c r="G2005" s="3"/>
      <c r="H2005" s="3"/>
      <c r="I2005" s="2" t="str">
        <f t="shared" si="106"/>
        <v>DJI</v>
      </c>
    </row>
    <row r="2006" spans="1:9" ht="12.75" customHeight="1">
      <c r="A2006" s="2" t="s">
        <v>7172</v>
      </c>
      <c r="B2006" s="121" t="str">
        <f t="shared" si="107"/>
        <v>Global Ex-U.S. &amp; UK</v>
      </c>
      <c r="C2006" s="2" t="s">
        <v>7574</v>
      </c>
      <c r="D2006" s="2" t="str">
        <f t="shared" si="108"/>
        <v>Singapore</v>
      </c>
      <c r="E2006" s="3"/>
      <c r="F2006" s="3"/>
      <c r="G2006" s="3"/>
      <c r="H2006" s="3"/>
      <c r="I2006" s="2" t="str">
        <f t="shared" si="106"/>
        <v>DJI</v>
      </c>
    </row>
    <row r="2007" spans="1:9" ht="12.75" customHeight="1">
      <c r="A2007" s="2" t="s">
        <v>7172</v>
      </c>
      <c r="B2007" s="121" t="str">
        <f t="shared" si="107"/>
        <v>Global Ex-U.S. &amp; UK</v>
      </c>
      <c r="C2007" s="2" t="s">
        <v>7605</v>
      </c>
      <c r="D2007" s="2" t="str">
        <f t="shared" si="108"/>
        <v>Slovenia</v>
      </c>
      <c r="E2007" s="3"/>
      <c r="F2007" s="3"/>
      <c r="G2007" s="3"/>
      <c r="H2007" s="3"/>
      <c r="I2007" s="2" t="str">
        <f t="shared" si="106"/>
        <v>DJI</v>
      </c>
    </row>
    <row r="2008" spans="1:9" ht="12.75" customHeight="1">
      <c r="A2008" s="2" t="s">
        <v>7172</v>
      </c>
      <c r="B2008" s="121" t="str">
        <f t="shared" si="107"/>
        <v>Global Ex-U.S. &amp; UK</v>
      </c>
      <c r="C2008" s="2" t="s">
        <v>7616</v>
      </c>
      <c r="D2008" s="2" t="str">
        <f t="shared" si="108"/>
        <v>Slovakia</v>
      </c>
      <c r="E2008" s="3"/>
      <c r="F2008" s="3"/>
      <c r="G2008" s="3"/>
      <c r="H2008" s="3"/>
      <c r="I2008" s="2" t="str">
        <f t="shared" si="106"/>
        <v>DJI</v>
      </c>
    </row>
    <row r="2009" spans="1:9" ht="12.75" customHeight="1">
      <c r="A2009" s="2" t="s">
        <v>7172</v>
      </c>
      <c r="B2009" s="121" t="str">
        <f t="shared" si="107"/>
        <v>Global Ex-U.S. &amp; UK</v>
      </c>
      <c r="C2009" s="2" t="s">
        <v>6029</v>
      </c>
      <c r="D2009" s="2" t="str">
        <f t="shared" si="108"/>
        <v>Thailand</v>
      </c>
      <c r="E2009" s="3"/>
      <c r="F2009" s="3"/>
      <c r="G2009" s="3"/>
      <c r="H2009" s="3"/>
      <c r="I2009" s="2" t="str">
        <f t="shared" si="106"/>
        <v>DJI</v>
      </c>
    </row>
    <row r="2010" spans="1:9" ht="12.75" customHeight="1">
      <c r="A2010" s="2" t="s">
        <v>7172</v>
      </c>
      <c r="B2010" s="121" t="str">
        <f t="shared" si="107"/>
        <v>Global Ex-U.S. &amp; UK</v>
      </c>
      <c r="C2010" s="2" t="s">
        <v>7619</v>
      </c>
      <c r="D2010" s="2" t="str">
        <f t="shared" si="108"/>
        <v>Tunisia</v>
      </c>
      <c r="E2010" s="3"/>
      <c r="F2010" s="3"/>
      <c r="G2010" s="3"/>
      <c r="H2010" s="3"/>
      <c r="I2010" s="2" t="str">
        <f t="shared" si="106"/>
        <v>DJI</v>
      </c>
    </row>
    <row r="2011" spans="1:9" ht="12.75" customHeight="1">
      <c r="A2011" s="2" t="s">
        <v>7172</v>
      </c>
      <c r="B2011" s="121" t="str">
        <f t="shared" si="107"/>
        <v>Global Ex-U.S. &amp; UK</v>
      </c>
      <c r="C2011" s="2" t="s">
        <v>7587</v>
      </c>
      <c r="D2011" s="2" t="str">
        <f t="shared" si="108"/>
        <v>Turkey</v>
      </c>
      <c r="E2011" s="3"/>
      <c r="F2011" s="3"/>
      <c r="G2011" s="3"/>
      <c r="H2011" s="3"/>
      <c r="I2011" s="2" t="str">
        <f t="shared" si="106"/>
        <v>DJI</v>
      </c>
    </row>
    <row r="2012" spans="1:9" ht="12.75" customHeight="1">
      <c r="A2012" s="2" t="s">
        <v>7172</v>
      </c>
      <c r="B2012" s="121" t="str">
        <f t="shared" si="107"/>
        <v>Global Ex-U.S. &amp; UK</v>
      </c>
      <c r="C2012" s="2" t="s">
        <v>5700</v>
      </c>
      <c r="D2012" s="2" t="str">
        <f t="shared" si="108"/>
        <v>Taiwan</v>
      </c>
      <c r="E2012" s="3"/>
      <c r="F2012" s="3"/>
      <c r="G2012" s="3"/>
      <c r="H2012" s="3"/>
      <c r="I2012" s="2" t="str">
        <f t="shared" si="106"/>
        <v>DJI</v>
      </c>
    </row>
    <row r="2013" spans="1:9" ht="12.75" customHeight="1">
      <c r="A2013" s="2" t="s">
        <v>7172</v>
      </c>
      <c r="B2013" s="121" t="str">
        <f t="shared" si="107"/>
        <v>Global Ex-U.S. &amp; UK</v>
      </c>
      <c r="C2013" s="2" t="s">
        <v>7617</v>
      </c>
      <c r="D2013" s="2" t="str">
        <f t="shared" si="108"/>
        <v>Ukraine</v>
      </c>
      <c r="E2013" s="3"/>
      <c r="F2013" s="3"/>
      <c r="G2013" s="3"/>
      <c r="H2013" s="3"/>
      <c r="I2013" s="2" t="str">
        <f t="shared" si="106"/>
        <v>DJI</v>
      </c>
    </row>
    <row r="2014" spans="1:9" ht="12.75" customHeight="1">
      <c r="A2014" s="2" t="s">
        <v>7172</v>
      </c>
      <c r="B2014" s="121" t="str">
        <f t="shared" si="107"/>
        <v>Global Ex-U.S. &amp; UK</v>
      </c>
      <c r="C2014" s="2" t="s">
        <v>7596</v>
      </c>
      <c r="D2014" s="2" t="str">
        <f t="shared" si="108"/>
        <v>Venezuela</v>
      </c>
      <c r="E2014" s="3"/>
      <c r="F2014" s="3"/>
      <c r="G2014" s="3"/>
      <c r="H2014" s="3"/>
      <c r="I2014" s="2" t="str">
        <f t="shared" ref="I2014:I2049" si="109">IF(ISBLANK(VLOOKUP(A2014,CountryRegion,4,FALSE)),"",VLOOKUP(A2014,CountryRegion,4,FALSE))</f>
        <v>DJI</v>
      </c>
    </row>
    <row r="2015" spans="1:9" ht="12.75" customHeight="1">
      <c r="A2015" s="2" t="s">
        <v>7172</v>
      </c>
      <c r="B2015" s="121" t="str">
        <f t="shared" si="107"/>
        <v>Global Ex-U.S. &amp; UK</v>
      </c>
      <c r="C2015" s="2" t="s">
        <v>7597</v>
      </c>
      <c r="D2015" s="2" t="str">
        <f t="shared" si="108"/>
        <v>Vietnam</v>
      </c>
      <c r="E2015" s="3"/>
      <c r="F2015" s="3"/>
      <c r="G2015" s="3"/>
      <c r="H2015" s="3"/>
      <c r="I2015" s="2" t="str">
        <f t="shared" si="109"/>
        <v>DJI</v>
      </c>
    </row>
    <row r="2016" spans="1:9" ht="12.75" customHeight="1">
      <c r="A2016" s="2" t="s">
        <v>7172</v>
      </c>
      <c r="B2016" s="121" t="str">
        <f t="shared" si="107"/>
        <v>Global Ex-U.S. &amp; UK</v>
      </c>
      <c r="C2016" s="2" t="s">
        <v>7603</v>
      </c>
      <c r="D2016" s="2" t="str">
        <f t="shared" si="108"/>
        <v>South Africa</v>
      </c>
      <c r="E2016" s="3"/>
      <c r="F2016" s="3"/>
      <c r="G2016" s="3"/>
      <c r="H2016" s="3"/>
      <c r="I2016" s="2" t="str">
        <f t="shared" si="109"/>
        <v>DJI</v>
      </c>
    </row>
    <row r="2017" spans="1:9" ht="12.75" customHeight="1">
      <c r="A2017" s="2" t="s">
        <v>7151</v>
      </c>
      <c r="B2017" s="121" t="str">
        <f t="shared" si="107"/>
        <v>Global Ex-Europe Developed &amp; Frontier</v>
      </c>
      <c r="C2017" s="2" t="s">
        <v>7599</v>
      </c>
      <c r="D2017" s="2" t="str">
        <f t="shared" si="108"/>
        <v>United Arab Emirates</v>
      </c>
      <c r="E2017" s="3">
        <v>41903</v>
      </c>
      <c r="F2017" s="3">
        <v>41904</v>
      </c>
      <c r="G2017" s="3"/>
      <c r="H2017" s="3"/>
      <c r="I2017" s="2" t="str">
        <f t="shared" si="109"/>
        <v>DJI</v>
      </c>
    </row>
    <row r="2018" spans="1:9" ht="12.75" customHeight="1">
      <c r="A2018" s="2" t="s">
        <v>7151</v>
      </c>
      <c r="B2018" s="121" t="str">
        <f t="shared" si="107"/>
        <v>Global Ex-Europe Developed &amp; Frontier</v>
      </c>
      <c r="C2018" s="2" t="s">
        <v>7589</v>
      </c>
      <c r="D2018" s="2" t="str">
        <f t="shared" si="108"/>
        <v>Australia</v>
      </c>
      <c r="E2018" s="3"/>
      <c r="F2018" s="3"/>
      <c r="G2018" s="3"/>
      <c r="H2018" s="3"/>
      <c r="I2018" s="2" t="str">
        <f t="shared" si="109"/>
        <v>DJI</v>
      </c>
    </row>
    <row r="2019" spans="1:9" ht="12.75" customHeight="1">
      <c r="A2019" s="2" t="s">
        <v>7151</v>
      </c>
      <c r="B2019" s="121" t="str">
        <f t="shared" si="107"/>
        <v>Global Ex-Europe Developed &amp; Frontier</v>
      </c>
      <c r="C2019" s="2" t="s">
        <v>7591</v>
      </c>
      <c r="D2019" s="2" t="str">
        <f t="shared" si="108"/>
        <v>Brazil</v>
      </c>
      <c r="E2019" s="3"/>
      <c r="F2019" s="3"/>
      <c r="G2019" s="3"/>
      <c r="H2019" s="3"/>
      <c r="I2019" s="2" t="str">
        <f t="shared" si="109"/>
        <v>DJI</v>
      </c>
    </row>
    <row r="2020" spans="1:9" ht="12.75" customHeight="1">
      <c r="A2020" s="2" t="s">
        <v>7151</v>
      </c>
      <c r="B2020" s="121" t="str">
        <f t="shared" si="107"/>
        <v>Global Ex-Europe Developed &amp; Frontier</v>
      </c>
      <c r="C2020" s="2" t="s">
        <v>5722</v>
      </c>
      <c r="D2020" s="2" t="str">
        <f t="shared" si="108"/>
        <v>Canada</v>
      </c>
      <c r="E2020" s="3"/>
      <c r="F2020" s="3"/>
      <c r="G2020" s="3"/>
      <c r="H2020" s="3"/>
      <c r="I2020" s="2" t="str">
        <f t="shared" si="109"/>
        <v>DJI</v>
      </c>
    </row>
    <row r="2021" spans="1:9" ht="12.75" customHeight="1">
      <c r="A2021" s="2" t="s">
        <v>7151</v>
      </c>
      <c r="B2021" s="121" t="str">
        <f t="shared" si="107"/>
        <v>Global Ex-Europe Developed &amp; Frontier</v>
      </c>
      <c r="C2021" s="2" t="s">
        <v>7592</v>
      </c>
      <c r="D2021" s="2" t="str">
        <f t="shared" si="108"/>
        <v>Chile</v>
      </c>
      <c r="E2021" s="3"/>
      <c r="F2021" s="3"/>
      <c r="G2021" s="3"/>
      <c r="H2021" s="3"/>
      <c r="I2021" s="2" t="str">
        <f t="shared" si="109"/>
        <v>DJI</v>
      </c>
    </row>
    <row r="2022" spans="1:9" ht="12.75" customHeight="1">
      <c r="A2022" s="2" t="s">
        <v>7151</v>
      </c>
      <c r="B2022" s="121" t="str">
        <f t="shared" si="107"/>
        <v>Global Ex-Europe Developed &amp; Frontier</v>
      </c>
      <c r="C2022" s="2" t="s">
        <v>7588</v>
      </c>
      <c r="D2022" s="2" t="str">
        <f t="shared" si="108"/>
        <v>China</v>
      </c>
      <c r="E2022" s="3"/>
      <c r="F2022" s="3"/>
      <c r="G2022" s="3"/>
      <c r="H2022" s="3"/>
      <c r="I2022" s="2" t="str">
        <f t="shared" si="109"/>
        <v>DJI</v>
      </c>
    </row>
    <row r="2023" spans="1:9" ht="12.75" customHeight="1">
      <c r="A2023" s="2" t="s">
        <v>7151</v>
      </c>
      <c r="B2023" s="121" t="str">
        <f t="shared" si="107"/>
        <v>Global Ex-Europe Developed &amp; Frontier</v>
      </c>
      <c r="C2023" s="2" t="s">
        <v>7593</v>
      </c>
      <c r="D2023" s="2" t="str">
        <f t="shared" si="108"/>
        <v>Colombia</v>
      </c>
      <c r="E2023" s="3"/>
      <c r="F2023" s="3"/>
      <c r="G2023" s="3"/>
      <c r="H2023" s="3"/>
      <c r="I2023" s="2" t="str">
        <f t="shared" si="109"/>
        <v>DJI</v>
      </c>
    </row>
    <row r="2024" spans="1:9" ht="12.75" customHeight="1">
      <c r="A2024" s="2" t="s">
        <v>7151</v>
      </c>
      <c r="B2024" s="121" t="str">
        <f t="shared" si="107"/>
        <v>Global Ex-Europe Developed &amp; Frontier</v>
      </c>
      <c r="C2024" s="2" t="s">
        <v>7584</v>
      </c>
      <c r="D2024" s="2" t="str">
        <f t="shared" si="108"/>
        <v>Czech Republic</v>
      </c>
      <c r="E2024" s="3"/>
      <c r="F2024" s="3"/>
      <c r="G2024" s="3"/>
      <c r="H2024" s="3"/>
      <c r="I2024" s="2" t="str">
        <f t="shared" si="109"/>
        <v>DJI</v>
      </c>
    </row>
    <row r="2025" spans="1:9" ht="12.75" customHeight="1">
      <c r="A2025" s="2" t="s">
        <v>7151</v>
      </c>
      <c r="B2025" s="121" t="str">
        <f t="shared" si="107"/>
        <v>Global Ex-Europe Developed &amp; Frontier</v>
      </c>
      <c r="C2025" s="2" t="s">
        <v>7600</v>
      </c>
      <c r="D2025" s="2" t="str">
        <f t="shared" si="108"/>
        <v>Egypt</v>
      </c>
      <c r="E2025" s="3"/>
      <c r="F2025" s="3"/>
      <c r="G2025" s="3"/>
      <c r="H2025" s="3"/>
      <c r="I2025" s="2" t="str">
        <f t="shared" si="109"/>
        <v>DJI</v>
      </c>
    </row>
    <row r="2026" spans="1:9" ht="12.75" customHeight="1">
      <c r="A2026" s="2" t="s">
        <v>7151</v>
      </c>
      <c r="B2026" s="121" t="str">
        <f t="shared" si="107"/>
        <v>Global Ex-Europe Developed &amp; Frontier</v>
      </c>
      <c r="C2026" s="2" t="s">
        <v>7580</v>
      </c>
      <c r="D2026" s="2" t="str">
        <f t="shared" si="108"/>
        <v>Greece</v>
      </c>
      <c r="E2026" s="3">
        <v>41901</v>
      </c>
      <c r="F2026" s="3">
        <v>41904</v>
      </c>
      <c r="G2026" s="3"/>
      <c r="H2026" s="3"/>
      <c r="I2026" s="2" t="str">
        <f t="shared" si="109"/>
        <v>DJI</v>
      </c>
    </row>
    <row r="2027" spans="1:9" ht="12.75" customHeight="1">
      <c r="A2027" s="2" t="s">
        <v>7151</v>
      </c>
      <c r="B2027" s="121" t="str">
        <f t="shared" si="107"/>
        <v>Global Ex-Europe Developed &amp; Frontier</v>
      </c>
      <c r="C2027" s="2" t="s">
        <v>7571</v>
      </c>
      <c r="D2027" s="2" t="str">
        <f t="shared" si="108"/>
        <v>Hong Kong</v>
      </c>
      <c r="E2027" s="3"/>
      <c r="F2027" s="3"/>
      <c r="G2027" s="3"/>
      <c r="H2027" s="3"/>
      <c r="I2027" s="2" t="str">
        <f t="shared" si="109"/>
        <v>DJI</v>
      </c>
    </row>
    <row r="2028" spans="1:9" ht="12.75" customHeight="1">
      <c r="A2028" s="2" t="s">
        <v>7151</v>
      </c>
      <c r="B2028" s="121" t="str">
        <f t="shared" si="107"/>
        <v>Global Ex-Europe Developed &amp; Frontier</v>
      </c>
      <c r="C2028" s="2" t="s">
        <v>5567</v>
      </c>
      <c r="D2028" s="2" t="str">
        <f t="shared" si="108"/>
        <v>Hungary</v>
      </c>
      <c r="E2028" s="3"/>
      <c r="F2028" s="3"/>
      <c r="G2028" s="3"/>
      <c r="H2028" s="3"/>
      <c r="I2028" s="2" t="str">
        <f t="shared" si="109"/>
        <v>DJI</v>
      </c>
    </row>
    <row r="2029" spans="1:9" ht="12.75" customHeight="1">
      <c r="A2029" s="2" t="s">
        <v>7151</v>
      </c>
      <c r="B2029" s="121" t="str">
        <f t="shared" si="107"/>
        <v>Global Ex-Europe Developed &amp; Frontier</v>
      </c>
      <c r="C2029" s="2" t="s">
        <v>6098</v>
      </c>
      <c r="D2029" s="2" t="str">
        <f t="shared" si="108"/>
        <v>Indonesia</v>
      </c>
      <c r="E2029" s="3"/>
      <c r="F2029" s="3"/>
      <c r="G2029" s="3"/>
      <c r="H2029" s="3"/>
      <c r="I2029" s="2" t="str">
        <f t="shared" si="109"/>
        <v>DJI</v>
      </c>
    </row>
    <row r="2030" spans="1:9" ht="12.75" customHeight="1">
      <c r="A2030" s="2" t="s">
        <v>7151</v>
      </c>
      <c r="B2030" s="121" t="str">
        <f t="shared" si="107"/>
        <v>Global Ex-Europe Developed &amp; Frontier</v>
      </c>
      <c r="C2030" s="2" t="s">
        <v>7598</v>
      </c>
      <c r="D2030" s="2" t="str">
        <f t="shared" si="108"/>
        <v>Israel</v>
      </c>
      <c r="E2030" s="3"/>
      <c r="F2030" s="3"/>
      <c r="G2030" s="3"/>
      <c r="H2030" s="3"/>
      <c r="I2030" s="2" t="str">
        <f t="shared" si="109"/>
        <v>DJI</v>
      </c>
    </row>
    <row r="2031" spans="1:9" ht="12.75" customHeight="1">
      <c r="A2031" s="2" t="s">
        <v>7151</v>
      </c>
      <c r="B2031" s="121" t="str">
        <f t="shared" si="107"/>
        <v>Global Ex-Europe Developed &amp; Frontier</v>
      </c>
      <c r="C2031" s="2" t="s">
        <v>5720</v>
      </c>
      <c r="D2031" s="2" t="str">
        <f t="shared" si="108"/>
        <v>India</v>
      </c>
      <c r="E2031" s="3"/>
      <c r="F2031" s="3"/>
      <c r="G2031" s="3"/>
      <c r="H2031" s="3"/>
      <c r="I2031" s="2" t="str">
        <f t="shared" si="109"/>
        <v>DJI</v>
      </c>
    </row>
    <row r="2032" spans="1:9" ht="12.75" customHeight="1">
      <c r="A2032" s="2" t="s">
        <v>7151</v>
      </c>
      <c r="B2032" s="121" t="str">
        <f t="shared" si="107"/>
        <v>Global Ex-Europe Developed &amp; Frontier</v>
      </c>
      <c r="C2032" s="2" t="s">
        <v>7572</v>
      </c>
      <c r="D2032" s="2" t="str">
        <f t="shared" si="108"/>
        <v>Japan</v>
      </c>
      <c r="E2032" s="3"/>
      <c r="F2032" s="3"/>
      <c r="G2032" s="3"/>
      <c r="H2032" s="3"/>
      <c r="I2032" s="2" t="str">
        <f t="shared" si="109"/>
        <v>DJI</v>
      </c>
    </row>
    <row r="2033" spans="1:9" ht="12.75" customHeight="1">
      <c r="A2033" s="2" t="s">
        <v>7151</v>
      </c>
      <c r="B2033" s="121" t="str">
        <f t="shared" si="107"/>
        <v>Global Ex-Europe Developed &amp; Frontier</v>
      </c>
      <c r="C2033" s="2" t="s">
        <v>6013</v>
      </c>
      <c r="D2033" s="2" t="str">
        <f t="shared" si="108"/>
        <v>Korea</v>
      </c>
      <c r="E2033" s="3"/>
      <c r="F2033" s="3"/>
      <c r="G2033" s="3"/>
      <c r="H2033" s="3"/>
      <c r="I2033" s="2" t="str">
        <f t="shared" si="109"/>
        <v>DJI</v>
      </c>
    </row>
    <row r="2034" spans="1:9" ht="12.75" customHeight="1">
      <c r="A2034" s="2" t="s">
        <v>7151</v>
      </c>
      <c r="B2034" s="121" t="str">
        <f t="shared" si="107"/>
        <v>Global Ex-Europe Developed &amp; Frontier</v>
      </c>
      <c r="C2034" s="2" t="s">
        <v>5947</v>
      </c>
      <c r="D2034" s="2" t="str">
        <f t="shared" si="108"/>
        <v>Morocco</v>
      </c>
      <c r="E2034" s="3"/>
      <c r="F2034" s="3"/>
      <c r="G2034" s="3">
        <v>42267</v>
      </c>
      <c r="H2034" s="3">
        <v>42268</v>
      </c>
      <c r="I2034" s="2" t="str">
        <f t="shared" si="109"/>
        <v>DJI</v>
      </c>
    </row>
    <row r="2035" spans="1:9" ht="12.75" customHeight="1">
      <c r="A2035" s="2" t="s">
        <v>7151</v>
      </c>
      <c r="B2035" s="121" t="str">
        <f t="shared" si="107"/>
        <v>Global Ex-Europe Developed &amp; Frontier</v>
      </c>
      <c r="C2035" s="2" t="s">
        <v>7594</v>
      </c>
      <c r="D2035" s="2" t="str">
        <f t="shared" si="108"/>
        <v>Mexico</v>
      </c>
      <c r="E2035" s="3"/>
      <c r="F2035" s="3"/>
      <c r="G2035" s="3"/>
      <c r="H2035" s="3"/>
      <c r="I2035" s="2" t="str">
        <f t="shared" si="109"/>
        <v>DJI</v>
      </c>
    </row>
    <row r="2036" spans="1:9" ht="12.75" customHeight="1">
      <c r="A2036" s="2" t="s">
        <v>7151</v>
      </c>
      <c r="B2036" s="121" t="str">
        <f t="shared" si="107"/>
        <v>Global Ex-Europe Developed &amp; Frontier</v>
      </c>
      <c r="C2036" s="2" t="s">
        <v>7573</v>
      </c>
      <c r="D2036" s="2" t="str">
        <f t="shared" si="108"/>
        <v>Malaysia</v>
      </c>
      <c r="E2036" s="3"/>
      <c r="F2036" s="3"/>
      <c r="G2036" s="3"/>
      <c r="H2036" s="3"/>
      <c r="I2036" s="2" t="str">
        <f t="shared" si="109"/>
        <v>DJI</v>
      </c>
    </row>
    <row r="2037" spans="1:9" ht="12.75" customHeight="1">
      <c r="A2037" s="2" t="s">
        <v>7151</v>
      </c>
      <c r="B2037" s="121" t="str">
        <f t="shared" si="107"/>
        <v>Global Ex-Europe Developed &amp; Frontier</v>
      </c>
      <c r="C2037" s="2" t="s">
        <v>5883</v>
      </c>
      <c r="D2037" s="2" t="str">
        <f t="shared" si="108"/>
        <v>New Zealand</v>
      </c>
      <c r="E2037" s="3"/>
      <c r="F2037" s="3"/>
      <c r="G2037" s="3"/>
      <c r="H2037" s="3"/>
      <c r="I2037" s="2" t="str">
        <f t="shared" si="109"/>
        <v>DJI</v>
      </c>
    </row>
    <row r="2038" spans="1:9" ht="12.75" customHeight="1">
      <c r="A2038" s="2" t="s">
        <v>7151</v>
      </c>
      <c r="B2038" s="121" t="str">
        <f t="shared" si="107"/>
        <v>Global Ex-Europe Developed &amp; Frontier</v>
      </c>
      <c r="C2038" s="2" t="s">
        <v>7595</v>
      </c>
      <c r="D2038" s="2" t="str">
        <f t="shared" si="108"/>
        <v>Peru</v>
      </c>
      <c r="E2038" s="3"/>
      <c r="F2038" s="3"/>
      <c r="G2038" s="3"/>
      <c r="H2038" s="3"/>
      <c r="I2038" s="2" t="str">
        <f t="shared" si="109"/>
        <v>DJI</v>
      </c>
    </row>
    <row r="2039" spans="1:9" ht="12.75" customHeight="1">
      <c r="A2039" s="2" t="s">
        <v>7151</v>
      </c>
      <c r="B2039" s="121" t="str">
        <f t="shared" si="107"/>
        <v>Global Ex-Europe Developed &amp; Frontier</v>
      </c>
      <c r="C2039" s="2" t="s">
        <v>5970</v>
      </c>
      <c r="D2039" s="2" t="str">
        <f t="shared" si="108"/>
        <v>Philippines</v>
      </c>
      <c r="E2039" s="3"/>
      <c r="F2039" s="3"/>
      <c r="G2039" s="3"/>
      <c r="H2039" s="3"/>
      <c r="I2039" s="2" t="str">
        <f t="shared" si="109"/>
        <v>DJI</v>
      </c>
    </row>
    <row r="2040" spans="1:9" ht="12.75" customHeight="1">
      <c r="A2040" s="2" t="s">
        <v>7151</v>
      </c>
      <c r="B2040" s="121" t="str">
        <f t="shared" si="107"/>
        <v>Global Ex-Europe Developed &amp; Frontier</v>
      </c>
      <c r="C2040" s="2" t="s">
        <v>7601</v>
      </c>
      <c r="D2040" s="2" t="str">
        <f t="shared" si="108"/>
        <v>Pakistan</v>
      </c>
      <c r="E2040" s="3">
        <v>42993</v>
      </c>
      <c r="F2040" s="3">
        <v>42996</v>
      </c>
      <c r="G2040" s="3">
        <v>45184</v>
      </c>
      <c r="H2040" s="3">
        <v>45187</v>
      </c>
      <c r="I2040" s="2" t="str">
        <f t="shared" si="109"/>
        <v>DJI</v>
      </c>
    </row>
    <row r="2041" spans="1:9" ht="12.75" customHeight="1">
      <c r="A2041" s="2" t="s">
        <v>7151</v>
      </c>
      <c r="B2041" s="121" t="str">
        <f t="shared" si="107"/>
        <v>Global Ex-Europe Developed &amp; Frontier</v>
      </c>
      <c r="C2041" s="2" t="s">
        <v>7585</v>
      </c>
      <c r="D2041" s="2" t="str">
        <f t="shared" si="108"/>
        <v>Poland</v>
      </c>
      <c r="E2041" s="3"/>
      <c r="F2041" s="3"/>
      <c r="G2041" s="3"/>
      <c r="H2041" s="3"/>
      <c r="I2041" s="2" t="str">
        <f t="shared" si="109"/>
        <v>DJI</v>
      </c>
    </row>
    <row r="2042" spans="1:9" ht="12.75" customHeight="1">
      <c r="A2042" s="2" t="s">
        <v>7151</v>
      </c>
      <c r="B2042" s="121" t="str">
        <f t="shared" si="107"/>
        <v>Global Ex-Europe Developed &amp; Frontier</v>
      </c>
      <c r="C2042" s="2" t="s">
        <v>7602</v>
      </c>
      <c r="D2042" s="2" t="str">
        <f t="shared" si="108"/>
        <v>Qatar</v>
      </c>
      <c r="E2042" s="3">
        <v>41903</v>
      </c>
      <c r="F2042" s="3">
        <v>41904</v>
      </c>
      <c r="G2042" s="3"/>
      <c r="H2042" s="3"/>
      <c r="I2042" s="2" t="str">
        <f t="shared" si="109"/>
        <v>DJI</v>
      </c>
    </row>
    <row r="2043" spans="1:9" ht="12.75" customHeight="1">
      <c r="A2043" s="2" t="s">
        <v>7151</v>
      </c>
      <c r="B2043" s="121" t="str">
        <f t="shared" si="107"/>
        <v>Global Ex-Europe Developed &amp; Frontier</v>
      </c>
      <c r="C2043" s="2" t="s">
        <v>7586</v>
      </c>
      <c r="D2043" s="2" t="str">
        <f t="shared" si="108"/>
        <v>Russia</v>
      </c>
      <c r="E2043" s="3"/>
      <c r="F2043" s="3"/>
      <c r="G2043" s="3">
        <v>44628</v>
      </c>
      <c r="H2043" s="3">
        <v>44629</v>
      </c>
      <c r="I2043" s="2" t="str">
        <f t="shared" si="109"/>
        <v>DJI</v>
      </c>
    </row>
    <row r="2044" spans="1:9" ht="12.75" customHeight="1">
      <c r="A2044" s="2" t="s">
        <v>7151</v>
      </c>
      <c r="B2044" s="121" t="str">
        <f t="shared" si="107"/>
        <v>Global Ex-Europe Developed &amp; Frontier</v>
      </c>
      <c r="C2044" s="2" t="s">
        <v>7574</v>
      </c>
      <c r="D2044" s="2" t="str">
        <f t="shared" si="108"/>
        <v>Singapore</v>
      </c>
      <c r="E2044" s="3"/>
      <c r="F2044" s="3"/>
      <c r="G2044" s="3"/>
      <c r="H2044" s="3"/>
      <c r="I2044" s="2" t="str">
        <f t="shared" si="109"/>
        <v>DJI</v>
      </c>
    </row>
    <row r="2045" spans="1:9" ht="12.75" customHeight="1">
      <c r="A2045" s="2" t="s">
        <v>7151</v>
      </c>
      <c r="B2045" s="121" t="str">
        <f t="shared" si="107"/>
        <v>Global Ex-Europe Developed &amp; Frontier</v>
      </c>
      <c r="C2045" s="2" t="s">
        <v>6029</v>
      </c>
      <c r="D2045" s="2" t="str">
        <f t="shared" si="108"/>
        <v>Thailand</v>
      </c>
      <c r="E2045" s="3"/>
      <c r="F2045" s="3"/>
      <c r="G2045" s="3"/>
      <c r="H2045" s="3"/>
      <c r="I2045" s="2" t="str">
        <f t="shared" si="109"/>
        <v>DJI</v>
      </c>
    </row>
    <row r="2046" spans="1:9" ht="12.75" customHeight="1">
      <c r="A2046" s="2" t="s">
        <v>7151</v>
      </c>
      <c r="B2046" s="121" t="str">
        <f t="shared" si="107"/>
        <v>Global Ex-Europe Developed &amp; Frontier</v>
      </c>
      <c r="C2046" s="2" t="s">
        <v>7587</v>
      </c>
      <c r="D2046" s="2" t="str">
        <f t="shared" si="108"/>
        <v>Turkey</v>
      </c>
      <c r="E2046" s="3"/>
      <c r="F2046" s="3"/>
      <c r="G2046" s="3"/>
      <c r="H2046" s="3"/>
      <c r="I2046" s="2" t="str">
        <f t="shared" si="109"/>
        <v>DJI</v>
      </c>
    </row>
    <row r="2047" spans="1:9" ht="12.75" customHeight="1">
      <c r="A2047" s="2" t="s">
        <v>7151</v>
      </c>
      <c r="B2047" s="121" t="str">
        <f t="shared" si="107"/>
        <v>Global Ex-Europe Developed &amp; Frontier</v>
      </c>
      <c r="C2047" s="2" t="s">
        <v>5700</v>
      </c>
      <c r="D2047" s="2" t="str">
        <f t="shared" si="108"/>
        <v>Taiwan</v>
      </c>
      <c r="E2047" s="3"/>
      <c r="F2047" s="3"/>
      <c r="G2047" s="3"/>
      <c r="H2047" s="3"/>
      <c r="I2047" s="2" t="str">
        <f t="shared" si="109"/>
        <v>DJI</v>
      </c>
    </row>
    <row r="2048" spans="1:9" ht="12.75" customHeight="1">
      <c r="A2048" s="2" t="s">
        <v>7151</v>
      </c>
      <c r="B2048" s="121" t="str">
        <f t="shared" si="107"/>
        <v>Global Ex-Europe Developed &amp; Frontier</v>
      </c>
      <c r="C2048" s="2" t="s">
        <v>810</v>
      </c>
      <c r="D2048" s="2" t="str">
        <f t="shared" si="108"/>
        <v>United States</v>
      </c>
      <c r="E2048" s="3"/>
      <c r="F2048" s="3"/>
      <c r="G2048" s="3"/>
      <c r="H2048" s="3"/>
      <c r="I2048" s="2" t="str">
        <f t="shared" si="109"/>
        <v>DJI</v>
      </c>
    </row>
    <row r="2049" spans="1:9" ht="12.75" customHeight="1">
      <c r="A2049" s="2" t="s">
        <v>7151</v>
      </c>
      <c r="B2049" s="121" t="str">
        <f t="shared" si="107"/>
        <v>Global Ex-Europe Developed &amp; Frontier</v>
      </c>
      <c r="C2049" s="2" t="s">
        <v>7603</v>
      </c>
      <c r="D2049" s="2" t="str">
        <f t="shared" si="108"/>
        <v>South Africa</v>
      </c>
      <c r="E2049" s="3"/>
      <c r="F2049" s="3"/>
      <c r="G2049" s="3"/>
      <c r="H2049" s="3"/>
      <c r="I2049" s="2" t="str">
        <f t="shared" si="109"/>
        <v>DJI</v>
      </c>
    </row>
    <row r="2050" spans="1:9" ht="12.75" customHeight="1">
      <c r="A2050" s="121" t="s">
        <v>7151</v>
      </c>
      <c r="B2050" s="121" t="str">
        <f t="shared" si="107"/>
        <v>Global Ex-Europe Developed &amp; Frontier</v>
      </c>
      <c r="C2050" s="121" t="s">
        <v>5776</v>
      </c>
      <c r="D2050" s="2" t="str">
        <f t="shared" si="108"/>
        <v>Saudi Arabia</v>
      </c>
      <c r="E2050" s="122">
        <v>43541</v>
      </c>
      <c r="F2050" s="122">
        <v>43542</v>
      </c>
      <c r="G2050" s="122"/>
      <c r="H2050" s="122"/>
      <c r="I2050" s="121" t="s">
        <v>6930</v>
      </c>
    </row>
    <row r="2051" spans="1:9" ht="12.75" customHeight="1">
      <c r="A2051" s="2" t="s">
        <v>7151</v>
      </c>
      <c r="B2051" s="121" t="str">
        <f t="shared" si="107"/>
        <v>Global Ex-Europe Developed &amp; Frontier</v>
      </c>
      <c r="C2051" s="2" t="s">
        <v>6023</v>
      </c>
      <c r="D2051" s="2" t="str">
        <f t="shared" si="108"/>
        <v>Kuwait</v>
      </c>
      <c r="E2051" s="93">
        <v>43728</v>
      </c>
      <c r="F2051" s="93">
        <v>43731</v>
      </c>
      <c r="G2051" s="93"/>
      <c r="H2051" s="93"/>
      <c r="I2051" s="2" t="s">
        <v>6930</v>
      </c>
    </row>
    <row r="2052" spans="1:9" ht="12.75" customHeight="1">
      <c r="A2052" s="2" t="s">
        <v>7046</v>
      </c>
      <c r="B2052" s="121" t="str">
        <f t="shared" si="107"/>
        <v>Emerging + Frontier Ex-South Korea &amp; Taiwan</v>
      </c>
      <c r="C2052" s="2" t="s">
        <v>7599</v>
      </c>
      <c r="D2052" s="2" t="str">
        <f t="shared" si="108"/>
        <v>United Arab Emirates</v>
      </c>
      <c r="E2052" s="3"/>
      <c r="F2052" s="3"/>
      <c r="G2052" s="3"/>
      <c r="H2052" s="3"/>
      <c r="I2052" s="2" t="str">
        <f t="shared" ref="I2052:I2083" si="110">IF(ISBLANK(VLOOKUP(A2052,CountryRegion,4,FALSE)),"",VLOOKUP(A2052,CountryRegion,4,FALSE))</f>
        <v>DJI</v>
      </c>
    </row>
    <row r="2053" spans="1:9" ht="12.75" customHeight="1">
      <c r="A2053" s="2" t="s">
        <v>7046</v>
      </c>
      <c r="B2053" s="121" t="str">
        <f t="shared" ref="B2053:B2116" si="111">VLOOKUP(A2053,CountryRegion,2,FALSE)</f>
        <v>Emerging + Frontier Ex-South Korea &amp; Taiwan</v>
      </c>
      <c r="C2053" s="2" t="s">
        <v>7590</v>
      </c>
      <c r="D2053" s="2" t="str">
        <f t="shared" ref="D2053:D2116" si="112">VLOOKUP(C2053&amp;"-",CountryRegion,2,FALSE)</f>
        <v>Argentina</v>
      </c>
      <c r="E2053" s="3"/>
      <c r="F2053" s="3"/>
      <c r="G2053" s="3"/>
      <c r="H2053" s="3"/>
      <c r="I2053" s="2" t="str">
        <f t="shared" si="110"/>
        <v>DJI</v>
      </c>
    </row>
    <row r="2054" spans="1:9" ht="12.75" customHeight="1">
      <c r="A2054" s="2" t="s">
        <v>7046</v>
      </c>
      <c r="B2054" s="121" t="str">
        <f t="shared" si="111"/>
        <v>Emerging + Frontier Ex-South Korea &amp; Taiwan</v>
      </c>
      <c r="C2054" s="2" t="s">
        <v>7609</v>
      </c>
      <c r="D2054" s="2" t="str">
        <f t="shared" si="112"/>
        <v>Bosnia-Herzegovina</v>
      </c>
      <c r="E2054" s="3"/>
      <c r="F2054" s="3"/>
      <c r="G2054" s="3"/>
      <c r="H2054" s="3"/>
      <c r="I2054" s="2" t="str">
        <f t="shared" si="110"/>
        <v>DJI</v>
      </c>
    </row>
    <row r="2055" spans="1:9" ht="12.75" customHeight="1">
      <c r="A2055" s="2" t="s">
        <v>7046</v>
      </c>
      <c r="B2055" s="121" t="str">
        <f t="shared" si="111"/>
        <v>Emerging + Frontier Ex-South Korea &amp; Taiwan</v>
      </c>
      <c r="C2055" s="2" t="s">
        <v>7621</v>
      </c>
      <c r="D2055" s="2" t="str">
        <f t="shared" si="112"/>
        <v>Bangladesh</v>
      </c>
      <c r="E2055" s="3"/>
      <c r="F2055" s="3"/>
      <c r="G2055" s="3"/>
      <c r="H2055" s="3"/>
      <c r="I2055" s="2" t="str">
        <f t="shared" si="110"/>
        <v>DJI</v>
      </c>
    </row>
    <row r="2056" spans="1:9" ht="12.75" customHeight="1">
      <c r="A2056" s="2" t="s">
        <v>7046</v>
      </c>
      <c r="B2056" s="121" t="str">
        <f t="shared" si="111"/>
        <v>Emerging + Frontier Ex-South Korea &amp; Taiwan</v>
      </c>
      <c r="C2056" s="2" t="s">
        <v>7610</v>
      </c>
      <c r="D2056" s="2" t="str">
        <f t="shared" si="112"/>
        <v>Bulgaria</v>
      </c>
      <c r="E2056" s="3"/>
      <c r="F2056" s="3"/>
      <c r="G2056" s="3"/>
      <c r="H2056" s="3"/>
      <c r="I2056" s="2" t="str">
        <f t="shared" si="110"/>
        <v>DJI</v>
      </c>
    </row>
    <row r="2057" spans="1:9" ht="12.75" customHeight="1">
      <c r="A2057" s="2" t="s">
        <v>7046</v>
      </c>
      <c r="B2057" s="121" t="str">
        <f t="shared" si="111"/>
        <v>Emerging + Frontier Ex-South Korea &amp; Taiwan</v>
      </c>
      <c r="C2057" s="2" t="s">
        <v>7606</v>
      </c>
      <c r="D2057" s="2" t="str">
        <f t="shared" si="112"/>
        <v>Bahrain</v>
      </c>
      <c r="E2057" s="3"/>
      <c r="F2057" s="3"/>
      <c r="G2057" s="3"/>
      <c r="H2057" s="3"/>
      <c r="I2057" s="2" t="str">
        <f t="shared" si="110"/>
        <v>DJI</v>
      </c>
    </row>
    <row r="2058" spans="1:9" ht="12.75" customHeight="1">
      <c r="A2058" s="2" t="s">
        <v>7046</v>
      </c>
      <c r="B2058" s="121" t="str">
        <f t="shared" si="111"/>
        <v>Emerging + Frontier Ex-South Korea &amp; Taiwan</v>
      </c>
      <c r="C2058" s="2" t="s">
        <v>7591</v>
      </c>
      <c r="D2058" s="2" t="str">
        <f t="shared" si="112"/>
        <v>Brazil</v>
      </c>
      <c r="E2058" s="3"/>
      <c r="F2058" s="3"/>
      <c r="G2058" s="3"/>
      <c r="H2058" s="3"/>
      <c r="I2058" s="2" t="str">
        <f t="shared" si="110"/>
        <v>DJI</v>
      </c>
    </row>
    <row r="2059" spans="1:9" ht="12.75" customHeight="1">
      <c r="A2059" s="2" t="s">
        <v>7046</v>
      </c>
      <c r="B2059" s="121" t="str">
        <f t="shared" si="111"/>
        <v>Emerging + Frontier Ex-South Korea &amp; Taiwan</v>
      </c>
      <c r="C2059" s="2" t="s">
        <v>7592</v>
      </c>
      <c r="D2059" s="2" t="str">
        <f t="shared" si="112"/>
        <v>Chile</v>
      </c>
      <c r="E2059" s="3"/>
      <c r="F2059" s="3"/>
      <c r="G2059" s="3"/>
      <c r="H2059" s="3"/>
      <c r="I2059" s="2" t="str">
        <f t="shared" si="110"/>
        <v>DJI</v>
      </c>
    </row>
    <row r="2060" spans="1:9" ht="12.75" customHeight="1">
      <c r="A2060" s="2" t="s">
        <v>7046</v>
      </c>
      <c r="B2060" s="121" t="str">
        <f t="shared" si="111"/>
        <v>Emerging + Frontier Ex-South Korea &amp; Taiwan</v>
      </c>
      <c r="C2060" s="2" t="s">
        <v>7588</v>
      </c>
      <c r="D2060" s="2" t="str">
        <f t="shared" si="112"/>
        <v>China</v>
      </c>
      <c r="E2060" s="3"/>
      <c r="F2060" s="3"/>
      <c r="G2060" s="3"/>
      <c r="H2060" s="3"/>
      <c r="I2060" s="2" t="str">
        <f t="shared" si="110"/>
        <v>DJI</v>
      </c>
    </row>
    <row r="2061" spans="1:9" ht="12.75" customHeight="1">
      <c r="A2061" s="2" t="s">
        <v>7046</v>
      </c>
      <c r="B2061" s="121" t="str">
        <f t="shared" si="111"/>
        <v>Emerging + Frontier Ex-South Korea &amp; Taiwan</v>
      </c>
      <c r="C2061" s="2" t="s">
        <v>7593</v>
      </c>
      <c r="D2061" s="2" t="str">
        <f t="shared" si="112"/>
        <v>Colombia</v>
      </c>
      <c r="E2061" s="3"/>
      <c r="F2061" s="3"/>
      <c r="G2061" s="3"/>
      <c r="H2061" s="3"/>
      <c r="I2061" s="2" t="str">
        <f t="shared" si="110"/>
        <v>DJI</v>
      </c>
    </row>
    <row r="2062" spans="1:9" ht="12.75" customHeight="1">
      <c r="A2062" s="2" t="s">
        <v>7046</v>
      </c>
      <c r="B2062" s="121" t="str">
        <f t="shared" si="111"/>
        <v>Emerging + Frontier Ex-South Korea &amp; Taiwan</v>
      </c>
      <c r="C2062" s="2" t="s">
        <v>6215</v>
      </c>
      <c r="D2062" s="2" t="str">
        <f t="shared" si="112"/>
        <v>Cyprus</v>
      </c>
      <c r="E2062" s="3"/>
      <c r="F2062" s="3"/>
      <c r="G2062" s="3"/>
      <c r="H2062" s="3"/>
      <c r="I2062" s="2" t="str">
        <f t="shared" si="110"/>
        <v>DJI</v>
      </c>
    </row>
    <row r="2063" spans="1:9" ht="12.75" customHeight="1">
      <c r="A2063" s="2" t="s">
        <v>7046</v>
      </c>
      <c r="B2063" s="121" t="str">
        <f t="shared" si="111"/>
        <v>Emerging + Frontier Ex-South Korea &amp; Taiwan</v>
      </c>
      <c r="C2063" s="2" t="s">
        <v>7584</v>
      </c>
      <c r="D2063" s="2" t="str">
        <f t="shared" si="112"/>
        <v>Czech Republic</v>
      </c>
      <c r="E2063" s="3"/>
      <c r="F2063" s="3"/>
      <c r="G2063" s="3"/>
      <c r="H2063" s="3"/>
      <c r="I2063" s="2" t="str">
        <f t="shared" si="110"/>
        <v>DJI</v>
      </c>
    </row>
    <row r="2064" spans="1:9" ht="12.75" customHeight="1">
      <c r="A2064" s="2" t="s">
        <v>7046</v>
      </c>
      <c r="B2064" s="121" t="str">
        <f t="shared" si="111"/>
        <v>Emerging + Frontier Ex-South Korea &amp; Taiwan</v>
      </c>
      <c r="C2064" s="2" t="s">
        <v>7611</v>
      </c>
      <c r="D2064" s="2" t="str">
        <f t="shared" si="112"/>
        <v>Estonia</v>
      </c>
      <c r="E2064" s="3"/>
      <c r="F2064" s="3"/>
      <c r="G2064" s="3"/>
      <c r="H2064" s="3"/>
      <c r="I2064" s="2" t="str">
        <f t="shared" si="110"/>
        <v>DJI</v>
      </c>
    </row>
    <row r="2065" spans="1:9" ht="12.75" customHeight="1">
      <c r="A2065" s="2" t="s">
        <v>7046</v>
      </c>
      <c r="B2065" s="121" t="str">
        <f t="shared" si="111"/>
        <v>Emerging + Frontier Ex-South Korea &amp; Taiwan</v>
      </c>
      <c r="C2065" s="2" t="s">
        <v>7600</v>
      </c>
      <c r="D2065" s="2" t="str">
        <f t="shared" si="112"/>
        <v>Egypt</v>
      </c>
      <c r="E2065" s="3"/>
      <c r="F2065" s="3"/>
      <c r="G2065" s="3"/>
      <c r="H2065" s="3"/>
      <c r="I2065" s="2" t="str">
        <f t="shared" si="110"/>
        <v>DJI</v>
      </c>
    </row>
    <row r="2066" spans="1:9" ht="12.75" customHeight="1">
      <c r="A2066" s="2" t="s">
        <v>7046</v>
      </c>
      <c r="B2066" s="121" t="str">
        <f t="shared" si="111"/>
        <v>Emerging + Frontier Ex-South Korea &amp; Taiwan</v>
      </c>
      <c r="C2066" s="2" t="s">
        <v>7580</v>
      </c>
      <c r="D2066" s="2" t="str">
        <f t="shared" si="112"/>
        <v>Greece</v>
      </c>
      <c r="E2066" s="3">
        <v>41901</v>
      </c>
      <c r="F2066" s="3">
        <v>41904</v>
      </c>
      <c r="G2066" s="3"/>
      <c r="H2066" s="3"/>
      <c r="I2066" s="2" t="str">
        <f t="shared" si="110"/>
        <v>DJI</v>
      </c>
    </row>
    <row r="2067" spans="1:9" ht="12.75" customHeight="1">
      <c r="A2067" s="2" t="s">
        <v>7046</v>
      </c>
      <c r="B2067" s="121" t="str">
        <f t="shared" si="111"/>
        <v>Emerging + Frontier Ex-South Korea &amp; Taiwan</v>
      </c>
      <c r="C2067" s="2" t="s">
        <v>6137</v>
      </c>
      <c r="D2067" s="2" t="str">
        <f t="shared" si="112"/>
        <v>Croatia</v>
      </c>
      <c r="E2067" s="3"/>
      <c r="F2067" s="3"/>
      <c r="G2067" s="3"/>
      <c r="H2067" s="3"/>
      <c r="I2067" s="2" t="str">
        <f t="shared" si="110"/>
        <v>DJI</v>
      </c>
    </row>
    <row r="2068" spans="1:9" ht="12.75" customHeight="1">
      <c r="A2068" s="2" t="s">
        <v>7046</v>
      </c>
      <c r="B2068" s="121" t="str">
        <f t="shared" si="111"/>
        <v>Emerging + Frontier Ex-South Korea &amp; Taiwan</v>
      </c>
      <c r="C2068" s="2" t="s">
        <v>5567</v>
      </c>
      <c r="D2068" s="2" t="str">
        <f t="shared" si="112"/>
        <v>Hungary</v>
      </c>
      <c r="E2068" s="3"/>
      <c r="F2068" s="3"/>
      <c r="G2068" s="3"/>
      <c r="H2068" s="3"/>
      <c r="I2068" s="2" t="str">
        <f t="shared" si="110"/>
        <v>DJI</v>
      </c>
    </row>
    <row r="2069" spans="1:9" ht="12.75" customHeight="1">
      <c r="A2069" s="2" t="s">
        <v>7046</v>
      </c>
      <c r="B2069" s="121" t="str">
        <f t="shared" si="111"/>
        <v>Emerging + Frontier Ex-South Korea &amp; Taiwan</v>
      </c>
      <c r="C2069" s="2" t="s">
        <v>6098</v>
      </c>
      <c r="D2069" s="2" t="str">
        <f t="shared" si="112"/>
        <v>Indonesia</v>
      </c>
      <c r="E2069" s="3"/>
      <c r="F2069" s="3"/>
      <c r="G2069" s="3"/>
      <c r="H2069" s="3"/>
      <c r="I2069" s="2" t="str">
        <f t="shared" si="110"/>
        <v>DJI</v>
      </c>
    </row>
    <row r="2070" spans="1:9" ht="12.75" customHeight="1">
      <c r="A2070" s="2" t="s">
        <v>7046</v>
      </c>
      <c r="B2070" s="121" t="str">
        <f t="shared" si="111"/>
        <v>Emerging + Frontier Ex-South Korea &amp; Taiwan</v>
      </c>
      <c r="C2070" s="2" t="s">
        <v>5720</v>
      </c>
      <c r="D2070" s="2" t="str">
        <f t="shared" si="112"/>
        <v>India</v>
      </c>
      <c r="E2070" s="3"/>
      <c r="F2070" s="3"/>
      <c r="G2070" s="3"/>
      <c r="H2070" s="3"/>
      <c r="I2070" s="2" t="str">
        <f t="shared" si="110"/>
        <v>DJI</v>
      </c>
    </row>
    <row r="2071" spans="1:9" ht="12.75" customHeight="1">
      <c r="A2071" s="2" t="s">
        <v>7046</v>
      </c>
      <c r="B2071" s="121" t="str">
        <f t="shared" si="111"/>
        <v>Emerging + Frontier Ex-South Korea &amp; Taiwan</v>
      </c>
      <c r="C2071" s="2" t="s">
        <v>7607</v>
      </c>
      <c r="D2071" s="2" t="str">
        <f t="shared" si="112"/>
        <v>Jordan</v>
      </c>
      <c r="E2071" s="3"/>
      <c r="F2071" s="3"/>
      <c r="G2071" s="3"/>
      <c r="H2071" s="3"/>
      <c r="I2071" s="2" t="str">
        <f t="shared" si="110"/>
        <v>DJI</v>
      </c>
    </row>
    <row r="2072" spans="1:9" ht="12.75" customHeight="1">
      <c r="A2072" s="2" t="s">
        <v>7046</v>
      </c>
      <c r="B2072" s="121" t="str">
        <f t="shared" si="111"/>
        <v>Emerging + Frontier Ex-South Korea &amp; Taiwan</v>
      </c>
      <c r="C2072" s="2" t="s">
        <v>5987</v>
      </c>
      <c r="D2072" s="2" t="str">
        <f t="shared" si="112"/>
        <v>Kenya</v>
      </c>
      <c r="E2072" s="3"/>
      <c r="F2072" s="3"/>
      <c r="G2072" s="3"/>
      <c r="H2072" s="3"/>
      <c r="I2072" s="2" t="str">
        <f t="shared" si="110"/>
        <v>DJI</v>
      </c>
    </row>
    <row r="2073" spans="1:9" ht="12.75" customHeight="1">
      <c r="A2073" s="2" t="s">
        <v>7046</v>
      </c>
      <c r="B2073" s="121" t="str">
        <f t="shared" si="111"/>
        <v>Emerging + Frontier Ex-South Korea &amp; Taiwan</v>
      </c>
      <c r="C2073" s="2" t="s">
        <v>6023</v>
      </c>
      <c r="D2073" s="2" t="str">
        <f t="shared" si="112"/>
        <v>Kuwait</v>
      </c>
      <c r="E2073" s="3"/>
      <c r="F2073" s="3"/>
      <c r="G2073" s="3"/>
      <c r="H2073" s="3"/>
      <c r="I2073" s="2" t="str">
        <f t="shared" si="110"/>
        <v>DJI</v>
      </c>
    </row>
    <row r="2074" spans="1:9" ht="12.75" customHeight="1">
      <c r="A2074" s="2" t="s">
        <v>7046</v>
      </c>
      <c r="B2074" s="121" t="str">
        <f t="shared" si="111"/>
        <v>Emerging + Frontier Ex-South Korea &amp; Taiwan</v>
      </c>
      <c r="C2074" s="2" t="s">
        <v>7620</v>
      </c>
      <c r="D2074" s="2" t="str">
        <f t="shared" si="112"/>
        <v>Kazakhstan</v>
      </c>
      <c r="E2074" s="3"/>
      <c r="F2074" s="3"/>
      <c r="G2074" s="3"/>
      <c r="H2074" s="3"/>
      <c r="I2074" s="2" t="str">
        <f t="shared" si="110"/>
        <v>DJI</v>
      </c>
    </row>
    <row r="2075" spans="1:9" ht="12.75" customHeight="1">
      <c r="A2075" s="2" t="s">
        <v>7046</v>
      </c>
      <c r="B2075" s="121" t="str">
        <f t="shared" si="111"/>
        <v>Emerging + Frontier Ex-South Korea &amp; Taiwan</v>
      </c>
      <c r="C2075" s="2" t="s">
        <v>5664</v>
      </c>
      <c r="D2075" s="2" t="str">
        <f t="shared" si="112"/>
        <v>Lebanon</v>
      </c>
      <c r="E2075" s="3"/>
      <c r="F2075" s="3"/>
      <c r="G2075" s="3">
        <v>44365</v>
      </c>
      <c r="H2075" s="3">
        <v>44368</v>
      </c>
      <c r="I2075" s="2" t="str">
        <f t="shared" si="110"/>
        <v>DJI</v>
      </c>
    </row>
    <row r="2076" spans="1:9" ht="12.75" customHeight="1">
      <c r="A2076" s="2" t="s">
        <v>7046</v>
      </c>
      <c r="B2076" s="121" t="str">
        <f t="shared" si="111"/>
        <v>Emerging + Frontier Ex-South Korea &amp; Taiwan</v>
      </c>
      <c r="C2076" s="2" t="s">
        <v>7622</v>
      </c>
      <c r="D2076" s="2" t="str">
        <f t="shared" si="112"/>
        <v>Sri Lanka</v>
      </c>
      <c r="E2076" s="3"/>
      <c r="F2076" s="3"/>
      <c r="G2076" s="3"/>
      <c r="H2076" s="3"/>
      <c r="I2076" s="2" t="str">
        <f t="shared" si="110"/>
        <v>DJI</v>
      </c>
    </row>
    <row r="2077" spans="1:9" ht="12.75" customHeight="1">
      <c r="A2077" s="2" t="s">
        <v>7046</v>
      </c>
      <c r="B2077" s="121" t="str">
        <f t="shared" si="111"/>
        <v>Emerging + Frontier Ex-South Korea &amp; Taiwan</v>
      </c>
      <c r="C2077" s="2" t="s">
        <v>7612</v>
      </c>
      <c r="D2077" s="2" t="str">
        <f t="shared" si="112"/>
        <v>Lithuania</v>
      </c>
      <c r="E2077" s="3"/>
      <c r="F2077" s="3"/>
      <c r="G2077" s="3"/>
      <c r="H2077" s="3"/>
      <c r="I2077" s="2" t="str">
        <f t="shared" si="110"/>
        <v>DJI</v>
      </c>
    </row>
    <row r="2078" spans="1:9" ht="12.75" customHeight="1">
      <c r="A2078" s="2" t="s">
        <v>7046</v>
      </c>
      <c r="B2078" s="121" t="str">
        <f t="shared" si="111"/>
        <v>Emerging + Frontier Ex-South Korea &amp; Taiwan</v>
      </c>
      <c r="C2078" s="2" t="s">
        <v>5760</v>
      </c>
      <c r="D2078" s="2" t="str">
        <f t="shared" si="112"/>
        <v>Latvia</v>
      </c>
      <c r="E2078" s="3"/>
      <c r="F2078" s="3"/>
      <c r="G2078" s="3"/>
      <c r="H2078" s="3"/>
      <c r="I2078" s="2" t="str">
        <f t="shared" si="110"/>
        <v>DJI</v>
      </c>
    </row>
    <row r="2079" spans="1:9" ht="12.75" customHeight="1">
      <c r="A2079" s="2" t="s">
        <v>7046</v>
      </c>
      <c r="B2079" s="121" t="str">
        <f t="shared" si="111"/>
        <v>Emerging + Frontier Ex-South Korea &amp; Taiwan</v>
      </c>
      <c r="C2079" s="2" t="s">
        <v>5947</v>
      </c>
      <c r="D2079" s="2" t="str">
        <f t="shared" si="112"/>
        <v>Morocco</v>
      </c>
      <c r="E2079" s="3"/>
      <c r="F2079" s="3"/>
      <c r="G2079" s="3"/>
      <c r="H2079" s="3"/>
      <c r="I2079" s="2" t="str">
        <f t="shared" si="110"/>
        <v>DJI</v>
      </c>
    </row>
    <row r="2080" spans="1:9" ht="12.75" customHeight="1">
      <c r="A2080" s="2" t="s">
        <v>7046</v>
      </c>
      <c r="B2080" s="121" t="str">
        <f t="shared" si="111"/>
        <v>Emerging + Frontier Ex-South Korea &amp; Taiwan</v>
      </c>
      <c r="C2080" s="2" t="s">
        <v>7613</v>
      </c>
      <c r="D2080" s="2" t="str">
        <f t="shared" si="112"/>
        <v>Macedonia</v>
      </c>
      <c r="E2080" s="3"/>
      <c r="F2080" s="3"/>
      <c r="G2080" s="3"/>
      <c r="H2080" s="3"/>
      <c r="I2080" s="2" t="str">
        <f t="shared" si="110"/>
        <v>DJI</v>
      </c>
    </row>
    <row r="2081" spans="1:9" ht="12.75" customHeight="1">
      <c r="A2081" s="2" t="s">
        <v>7046</v>
      </c>
      <c r="B2081" s="121" t="str">
        <f t="shared" si="111"/>
        <v>Emerging + Frontier Ex-South Korea &amp; Taiwan</v>
      </c>
      <c r="C2081" s="2" t="s">
        <v>7604</v>
      </c>
      <c r="D2081" s="2" t="str">
        <f t="shared" si="112"/>
        <v>Malta</v>
      </c>
      <c r="E2081" s="3"/>
      <c r="F2081" s="3"/>
      <c r="G2081" s="3"/>
      <c r="H2081" s="3"/>
      <c r="I2081" s="2" t="str">
        <f t="shared" si="110"/>
        <v>DJI</v>
      </c>
    </row>
    <row r="2082" spans="1:9" ht="12.75" customHeight="1">
      <c r="A2082" s="2" t="s">
        <v>7046</v>
      </c>
      <c r="B2082" s="121" t="str">
        <f t="shared" si="111"/>
        <v>Emerging + Frontier Ex-South Korea &amp; Taiwan</v>
      </c>
      <c r="C2082" s="2" t="s">
        <v>7618</v>
      </c>
      <c r="D2082" s="2" t="str">
        <f t="shared" si="112"/>
        <v>Mauritius</v>
      </c>
      <c r="E2082" s="3"/>
      <c r="F2082" s="3"/>
      <c r="G2082" s="3"/>
      <c r="H2082" s="3"/>
      <c r="I2082" s="2" t="str">
        <f t="shared" si="110"/>
        <v>DJI</v>
      </c>
    </row>
    <row r="2083" spans="1:9" ht="12.75" customHeight="1">
      <c r="A2083" s="2" t="s">
        <v>7046</v>
      </c>
      <c r="B2083" s="121" t="str">
        <f t="shared" si="111"/>
        <v>Emerging + Frontier Ex-South Korea &amp; Taiwan</v>
      </c>
      <c r="C2083" s="2" t="s">
        <v>7594</v>
      </c>
      <c r="D2083" s="2" t="str">
        <f t="shared" si="112"/>
        <v>Mexico</v>
      </c>
      <c r="E2083" s="3"/>
      <c r="F2083" s="3"/>
      <c r="G2083" s="3"/>
      <c r="H2083" s="3"/>
      <c r="I2083" s="2" t="str">
        <f t="shared" si="110"/>
        <v>DJI</v>
      </c>
    </row>
    <row r="2084" spans="1:9" ht="12.75" customHeight="1">
      <c r="A2084" s="2" t="s">
        <v>7046</v>
      </c>
      <c r="B2084" s="121" t="str">
        <f t="shared" si="111"/>
        <v>Emerging + Frontier Ex-South Korea &amp; Taiwan</v>
      </c>
      <c r="C2084" s="2" t="s">
        <v>7573</v>
      </c>
      <c r="D2084" s="2" t="str">
        <f t="shared" si="112"/>
        <v>Malaysia</v>
      </c>
      <c r="E2084" s="3"/>
      <c r="F2084" s="3"/>
      <c r="G2084" s="3"/>
      <c r="H2084" s="3"/>
      <c r="I2084" s="2" t="str">
        <f t="shared" ref="I2084:I2115" si="113">IF(ISBLANK(VLOOKUP(A2084,CountryRegion,4,FALSE)),"",VLOOKUP(A2084,CountryRegion,4,FALSE))</f>
        <v>DJI</v>
      </c>
    </row>
    <row r="2085" spans="1:9" ht="12.75" customHeight="1">
      <c r="A2085" s="2" t="s">
        <v>7046</v>
      </c>
      <c r="B2085" s="121" t="str">
        <f t="shared" si="111"/>
        <v>Emerging + Frontier Ex-South Korea &amp; Taiwan</v>
      </c>
      <c r="C2085" s="2" t="s">
        <v>5918</v>
      </c>
      <c r="D2085" s="2" t="str">
        <f t="shared" si="112"/>
        <v>Nigeria</v>
      </c>
      <c r="E2085" s="3"/>
      <c r="F2085" s="3"/>
      <c r="G2085" s="3"/>
      <c r="H2085" s="3"/>
      <c r="I2085" s="2" t="str">
        <f t="shared" si="113"/>
        <v>DJI</v>
      </c>
    </row>
    <row r="2086" spans="1:9" ht="12.75" customHeight="1">
      <c r="A2086" s="2" t="s">
        <v>7046</v>
      </c>
      <c r="B2086" s="121" t="str">
        <f t="shared" si="111"/>
        <v>Emerging + Frontier Ex-South Korea &amp; Taiwan</v>
      </c>
      <c r="C2086" s="2" t="s">
        <v>6159</v>
      </c>
      <c r="D2086" s="2" t="str">
        <f t="shared" si="112"/>
        <v>Oman</v>
      </c>
      <c r="E2086" s="3"/>
      <c r="F2086" s="3"/>
      <c r="G2086" s="3"/>
      <c r="H2086" s="3"/>
      <c r="I2086" s="2" t="str">
        <f t="shared" si="113"/>
        <v>DJI</v>
      </c>
    </row>
    <row r="2087" spans="1:9" ht="12.75" customHeight="1">
      <c r="A2087" s="2" t="s">
        <v>7046</v>
      </c>
      <c r="B2087" s="121" t="str">
        <f t="shared" si="111"/>
        <v>Emerging + Frontier Ex-South Korea &amp; Taiwan</v>
      </c>
      <c r="C2087" s="2" t="s">
        <v>7595</v>
      </c>
      <c r="D2087" s="2" t="str">
        <f t="shared" si="112"/>
        <v>Peru</v>
      </c>
      <c r="E2087" s="3"/>
      <c r="F2087" s="3"/>
      <c r="G2087" s="3"/>
      <c r="H2087" s="3"/>
      <c r="I2087" s="2" t="str">
        <f t="shared" si="113"/>
        <v>DJI</v>
      </c>
    </row>
    <row r="2088" spans="1:9" ht="12.75" customHeight="1">
      <c r="A2088" s="2" t="s">
        <v>7046</v>
      </c>
      <c r="B2088" s="121" t="str">
        <f t="shared" si="111"/>
        <v>Emerging + Frontier Ex-South Korea &amp; Taiwan</v>
      </c>
      <c r="C2088" s="2" t="s">
        <v>5970</v>
      </c>
      <c r="D2088" s="2" t="str">
        <f t="shared" si="112"/>
        <v>Philippines</v>
      </c>
      <c r="E2088" s="3"/>
      <c r="F2088" s="3"/>
      <c r="G2088" s="3"/>
      <c r="H2088" s="3"/>
      <c r="I2088" s="2" t="str">
        <f t="shared" si="113"/>
        <v>DJI</v>
      </c>
    </row>
    <row r="2089" spans="1:9" ht="12.75" customHeight="1">
      <c r="A2089" s="2" t="s">
        <v>7046</v>
      </c>
      <c r="B2089" s="121" t="str">
        <f t="shared" si="111"/>
        <v>Emerging + Frontier Ex-South Korea &amp; Taiwan</v>
      </c>
      <c r="C2089" s="2" t="s">
        <v>7601</v>
      </c>
      <c r="D2089" s="2" t="str">
        <f t="shared" si="112"/>
        <v>Pakistan</v>
      </c>
      <c r="E2089" s="3"/>
      <c r="F2089" s="3"/>
      <c r="G2089" s="3"/>
      <c r="H2089" s="3"/>
      <c r="I2089" s="2" t="str">
        <f t="shared" si="113"/>
        <v>DJI</v>
      </c>
    </row>
    <row r="2090" spans="1:9" ht="12.75" customHeight="1">
      <c r="A2090" s="2" t="s">
        <v>7046</v>
      </c>
      <c r="B2090" s="121" t="str">
        <f t="shared" si="111"/>
        <v>Emerging + Frontier Ex-South Korea &amp; Taiwan</v>
      </c>
      <c r="C2090" s="2" t="s">
        <v>7585</v>
      </c>
      <c r="D2090" s="2" t="str">
        <f t="shared" si="112"/>
        <v>Poland</v>
      </c>
      <c r="E2090" s="3"/>
      <c r="F2090" s="3"/>
      <c r="G2090" s="3"/>
      <c r="H2090" s="3"/>
      <c r="I2090" s="2" t="str">
        <f t="shared" si="113"/>
        <v>DJI</v>
      </c>
    </row>
    <row r="2091" spans="1:9" ht="12.75" customHeight="1">
      <c r="A2091" s="2" t="s">
        <v>7046</v>
      </c>
      <c r="B2091" s="121" t="str">
        <f t="shared" si="111"/>
        <v>Emerging + Frontier Ex-South Korea &amp; Taiwan</v>
      </c>
      <c r="C2091" s="2" t="s">
        <v>7608</v>
      </c>
      <c r="D2091" s="2" t="str">
        <f t="shared" si="112"/>
        <v>Palestine</v>
      </c>
      <c r="E2091" s="3"/>
      <c r="F2091" s="3"/>
      <c r="G2091" s="3"/>
      <c r="H2091" s="3"/>
      <c r="I2091" s="2" t="str">
        <f t="shared" si="113"/>
        <v>DJI</v>
      </c>
    </row>
    <row r="2092" spans="1:9" ht="12.75" customHeight="1">
      <c r="A2092" s="2" t="s">
        <v>7046</v>
      </c>
      <c r="B2092" s="121" t="str">
        <f t="shared" si="111"/>
        <v>Emerging + Frontier Ex-South Korea &amp; Taiwan</v>
      </c>
      <c r="C2092" s="2" t="s">
        <v>7602</v>
      </c>
      <c r="D2092" s="2" t="str">
        <f t="shared" si="112"/>
        <v>Qatar</v>
      </c>
      <c r="E2092" s="3"/>
      <c r="F2092" s="3"/>
      <c r="G2092" s="3"/>
      <c r="H2092" s="3"/>
      <c r="I2092" s="2" t="str">
        <f t="shared" si="113"/>
        <v>DJI</v>
      </c>
    </row>
    <row r="2093" spans="1:9" ht="12.75" customHeight="1">
      <c r="A2093" s="2" t="s">
        <v>7046</v>
      </c>
      <c r="B2093" s="121" t="str">
        <f t="shared" si="111"/>
        <v>Emerging + Frontier Ex-South Korea &amp; Taiwan</v>
      </c>
      <c r="C2093" s="2" t="s">
        <v>7614</v>
      </c>
      <c r="D2093" s="2" t="str">
        <f t="shared" si="112"/>
        <v>Romania</v>
      </c>
      <c r="E2093" s="3"/>
      <c r="F2093" s="3"/>
      <c r="G2093" s="3"/>
      <c r="H2093" s="3"/>
      <c r="I2093" s="2" t="str">
        <f t="shared" si="113"/>
        <v>DJI</v>
      </c>
    </row>
    <row r="2094" spans="1:9" ht="12.75" customHeight="1">
      <c r="A2094" s="2" t="s">
        <v>7046</v>
      </c>
      <c r="B2094" s="121" t="str">
        <f t="shared" si="111"/>
        <v>Emerging + Frontier Ex-South Korea &amp; Taiwan</v>
      </c>
      <c r="C2094" s="2" t="s">
        <v>7615</v>
      </c>
      <c r="D2094" s="2" t="str">
        <f t="shared" si="112"/>
        <v>Serbia</v>
      </c>
      <c r="E2094" s="3"/>
      <c r="F2094" s="3"/>
      <c r="G2094" s="3"/>
      <c r="H2094" s="3"/>
      <c r="I2094" s="2" t="str">
        <f t="shared" si="113"/>
        <v>DJI</v>
      </c>
    </row>
    <row r="2095" spans="1:9" ht="12.75" customHeight="1">
      <c r="A2095" s="2" t="s">
        <v>7046</v>
      </c>
      <c r="B2095" s="121" t="str">
        <f t="shared" si="111"/>
        <v>Emerging + Frontier Ex-South Korea &amp; Taiwan</v>
      </c>
      <c r="C2095" s="2" t="s">
        <v>7586</v>
      </c>
      <c r="D2095" s="2" t="str">
        <f t="shared" si="112"/>
        <v>Russia</v>
      </c>
      <c r="E2095" s="3"/>
      <c r="F2095" s="3"/>
      <c r="G2095" s="3">
        <v>44628</v>
      </c>
      <c r="H2095" s="3">
        <v>44629</v>
      </c>
      <c r="I2095" s="2" t="str">
        <f t="shared" si="113"/>
        <v>DJI</v>
      </c>
    </row>
    <row r="2096" spans="1:9" ht="12.75" customHeight="1">
      <c r="A2096" s="2" t="s">
        <v>7046</v>
      </c>
      <c r="B2096" s="121" t="str">
        <f t="shared" si="111"/>
        <v>Emerging + Frontier Ex-South Korea &amp; Taiwan</v>
      </c>
      <c r="C2096" s="2" t="s">
        <v>5776</v>
      </c>
      <c r="D2096" s="2" t="str">
        <f t="shared" si="112"/>
        <v>Saudi Arabia</v>
      </c>
      <c r="E2096" s="3"/>
      <c r="F2096" s="3"/>
      <c r="G2096" s="3"/>
      <c r="H2096" s="3"/>
      <c r="I2096" s="2" t="str">
        <f t="shared" si="113"/>
        <v>DJI</v>
      </c>
    </row>
    <row r="2097" spans="1:9" ht="12.75" customHeight="1">
      <c r="A2097" s="2" t="s">
        <v>7046</v>
      </c>
      <c r="B2097" s="121" t="str">
        <f t="shared" si="111"/>
        <v>Emerging + Frontier Ex-South Korea &amp; Taiwan</v>
      </c>
      <c r="C2097" s="2" t="s">
        <v>7605</v>
      </c>
      <c r="D2097" s="2" t="str">
        <f t="shared" si="112"/>
        <v>Slovenia</v>
      </c>
      <c r="E2097" s="3"/>
      <c r="F2097" s="3"/>
      <c r="G2097" s="3"/>
      <c r="H2097" s="3"/>
      <c r="I2097" s="2" t="str">
        <f t="shared" si="113"/>
        <v>DJI</v>
      </c>
    </row>
    <row r="2098" spans="1:9" ht="12.75" customHeight="1">
      <c r="A2098" s="2" t="s">
        <v>7046</v>
      </c>
      <c r="B2098" s="121" t="str">
        <f t="shared" si="111"/>
        <v>Emerging + Frontier Ex-South Korea &amp; Taiwan</v>
      </c>
      <c r="C2098" s="2" t="s">
        <v>7616</v>
      </c>
      <c r="D2098" s="2" t="str">
        <f t="shared" si="112"/>
        <v>Slovakia</v>
      </c>
      <c r="E2098" s="3"/>
      <c r="F2098" s="3"/>
      <c r="G2098" s="3"/>
      <c r="H2098" s="3"/>
      <c r="I2098" s="2" t="str">
        <f t="shared" si="113"/>
        <v>DJI</v>
      </c>
    </row>
    <row r="2099" spans="1:9" ht="12.75" customHeight="1">
      <c r="A2099" s="2" t="s">
        <v>7046</v>
      </c>
      <c r="B2099" s="121" t="str">
        <f t="shared" si="111"/>
        <v>Emerging + Frontier Ex-South Korea &amp; Taiwan</v>
      </c>
      <c r="C2099" s="2" t="s">
        <v>6029</v>
      </c>
      <c r="D2099" s="2" t="str">
        <f t="shared" si="112"/>
        <v>Thailand</v>
      </c>
      <c r="E2099" s="3"/>
      <c r="F2099" s="3"/>
      <c r="G2099" s="3"/>
      <c r="H2099" s="3"/>
      <c r="I2099" s="2" t="str">
        <f t="shared" si="113"/>
        <v>DJI</v>
      </c>
    </row>
    <row r="2100" spans="1:9" ht="12.75" customHeight="1">
      <c r="A2100" s="2" t="s">
        <v>7046</v>
      </c>
      <c r="B2100" s="121" t="str">
        <f t="shared" si="111"/>
        <v>Emerging + Frontier Ex-South Korea &amp; Taiwan</v>
      </c>
      <c r="C2100" s="2" t="s">
        <v>7619</v>
      </c>
      <c r="D2100" s="2" t="str">
        <f t="shared" si="112"/>
        <v>Tunisia</v>
      </c>
      <c r="E2100" s="3"/>
      <c r="F2100" s="3"/>
      <c r="G2100" s="3"/>
      <c r="H2100" s="3"/>
      <c r="I2100" s="2" t="str">
        <f t="shared" si="113"/>
        <v>DJI</v>
      </c>
    </row>
    <row r="2101" spans="1:9" ht="12.75" customHeight="1">
      <c r="A2101" s="2" t="s">
        <v>7046</v>
      </c>
      <c r="B2101" s="121" t="str">
        <f t="shared" si="111"/>
        <v>Emerging + Frontier Ex-South Korea &amp; Taiwan</v>
      </c>
      <c r="C2101" s="2" t="s">
        <v>7587</v>
      </c>
      <c r="D2101" s="2" t="str">
        <f t="shared" si="112"/>
        <v>Turkey</v>
      </c>
      <c r="E2101" s="3"/>
      <c r="F2101" s="3"/>
      <c r="G2101" s="3"/>
      <c r="H2101" s="3"/>
      <c r="I2101" s="2" t="str">
        <f t="shared" si="113"/>
        <v>DJI</v>
      </c>
    </row>
    <row r="2102" spans="1:9" ht="12.75" customHeight="1">
      <c r="A2102" s="2" t="s">
        <v>7046</v>
      </c>
      <c r="B2102" s="121" t="str">
        <f t="shared" si="111"/>
        <v>Emerging + Frontier Ex-South Korea &amp; Taiwan</v>
      </c>
      <c r="C2102" s="2" t="s">
        <v>7617</v>
      </c>
      <c r="D2102" s="2" t="str">
        <f t="shared" si="112"/>
        <v>Ukraine</v>
      </c>
      <c r="E2102" s="3"/>
      <c r="F2102" s="3"/>
      <c r="G2102" s="3">
        <v>42449</v>
      </c>
      <c r="H2102" s="3">
        <v>42450</v>
      </c>
      <c r="I2102" s="2" t="str">
        <f t="shared" si="113"/>
        <v>DJI</v>
      </c>
    </row>
    <row r="2103" spans="1:9" ht="12.75" customHeight="1">
      <c r="A2103" s="2" t="s">
        <v>7046</v>
      </c>
      <c r="B2103" s="121" t="str">
        <f t="shared" si="111"/>
        <v>Emerging + Frontier Ex-South Korea &amp; Taiwan</v>
      </c>
      <c r="C2103" s="2" t="s">
        <v>7596</v>
      </c>
      <c r="D2103" s="2" t="str">
        <f t="shared" si="112"/>
        <v>Venezuela</v>
      </c>
      <c r="E2103" s="3"/>
      <c r="F2103" s="3"/>
      <c r="G2103" s="3"/>
      <c r="H2103" s="3"/>
      <c r="I2103" s="2" t="str">
        <f t="shared" si="113"/>
        <v>DJI</v>
      </c>
    </row>
    <row r="2104" spans="1:9" ht="12.75" customHeight="1">
      <c r="A2104" s="2" t="s">
        <v>7046</v>
      </c>
      <c r="B2104" s="121" t="str">
        <f t="shared" si="111"/>
        <v>Emerging + Frontier Ex-South Korea &amp; Taiwan</v>
      </c>
      <c r="C2104" s="2" t="s">
        <v>7597</v>
      </c>
      <c r="D2104" s="2" t="str">
        <f t="shared" si="112"/>
        <v>Vietnam</v>
      </c>
      <c r="E2104" s="3"/>
      <c r="F2104" s="3"/>
      <c r="G2104" s="3"/>
      <c r="H2104" s="3"/>
      <c r="I2104" s="2" t="str">
        <f t="shared" si="113"/>
        <v>DJI</v>
      </c>
    </row>
    <row r="2105" spans="1:9" ht="12.75" customHeight="1">
      <c r="A2105" s="2" t="s">
        <v>7046</v>
      </c>
      <c r="B2105" s="121" t="str">
        <f t="shared" si="111"/>
        <v>Emerging + Frontier Ex-South Korea &amp; Taiwan</v>
      </c>
      <c r="C2105" s="2" t="s">
        <v>7603</v>
      </c>
      <c r="D2105" s="2" t="str">
        <f t="shared" si="112"/>
        <v>South Africa</v>
      </c>
      <c r="E2105" s="3"/>
      <c r="F2105" s="3"/>
      <c r="G2105" s="3"/>
      <c r="H2105" s="3"/>
      <c r="I2105" s="2" t="str">
        <f t="shared" si="113"/>
        <v>DJI</v>
      </c>
    </row>
    <row r="2106" spans="1:9" ht="12.75" customHeight="1">
      <c r="A2106" s="2" t="s">
        <v>7169</v>
      </c>
      <c r="B2106" s="121" t="str">
        <f t="shared" si="111"/>
        <v>Global Ex-U.S. &amp; Frontier</v>
      </c>
      <c r="C2106" s="2" t="s">
        <v>7599</v>
      </c>
      <c r="D2106" s="2" t="str">
        <f t="shared" si="112"/>
        <v>United Arab Emirates</v>
      </c>
      <c r="E2106" s="3">
        <v>41903</v>
      </c>
      <c r="F2106" s="3">
        <v>41904</v>
      </c>
      <c r="G2106" s="3"/>
      <c r="H2106" s="3"/>
      <c r="I2106" s="2" t="str">
        <f t="shared" si="113"/>
        <v>DJI</v>
      </c>
    </row>
    <row r="2107" spans="1:9" ht="12.75" customHeight="1">
      <c r="A2107" s="2" t="s">
        <v>7169</v>
      </c>
      <c r="B2107" s="121" t="str">
        <f t="shared" si="111"/>
        <v>Global Ex-U.S. &amp; Frontier</v>
      </c>
      <c r="C2107" s="2" t="s">
        <v>7575</v>
      </c>
      <c r="D2107" s="2" t="str">
        <f t="shared" si="112"/>
        <v>Austria</v>
      </c>
      <c r="E2107" s="3"/>
      <c r="F2107" s="3"/>
      <c r="G2107" s="3"/>
      <c r="H2107" s="3"/>
      <c r="I2107" s="2" t="str">
        <f t="shared" si="113"/>
        <v>DJI</v>
      </c>
    </row>
    <row r="2108" spans="1:9" ht="12.75" customHeight="1">
      <c r="A2108" s="2" t="s">
        <v>7169</v>
      </c>
      <c r="B2108" s="121" t="str">
        <f t="shared" si="111"/>
        <v>Global Ex-U.S. &amp; Frontier</v>
      </c>
      <c r="C2108" s="2" t="s">
        <v>7589</v>
      </c>
      <c r="D2108" s="2" t="str">
        <f t="shared" si="112"/>
        <v>Australia</v>
      </c>
      <c r="E2108" s="3"/>
      <c r="F2108" s="3"/>
      <c r="G2108" s="3"/>
      <c r="H2108" s="3"/>
      <c r="I2108" s="2" t="str">
        <f t="shared" si="113"/>
        <v>DJI</v>
      </c>
    </row>
    <row r="2109" spans="1:9" ht="12.75" customHeight="1">
      <c r="A2109" s="2" t="s">
        <v>7169</v>
      </c>
      <c r="B2109" s="121" t="str">
        <f t="shared" si="111"/>
        <v>Global Ex-U.S. &amp; Frontier</v>
      </c>
      <c r="C2109" s="2" t="s">
        <v>7576</v>
      </c>
      <c r="D2109" s="2" t="str">
        <f t="shared" si="112"/>
        <v>Belgium</v>
      </c>
      <c r="E2109" s="3"/>
      <c r="F2109" s="3"/>
      <c r="G2109" s="3"/>
      <c r="H2109" s="3"/>
      <c r="I2109" s="2" t="str">
        <f t="shared" si="113"/>
        <v>DJI</v>
      </c>
    </row>
    <row r="2110" spans="1:9" ht="12.75" customHeight="1">
      <c r="A2110" s="2" t="s">
        <v>7169</v>
      </c>
      <c r="B2110" s="121" t="str">
        <f t="shared" si="111"/>
        <v>Global Ex-U.S. &amp; Frontier</v>
      </c>
      <c r="C2110" s="2" t="s">
        <v>7591</v>
      </c>
      <c r="D2110" s="2" t="str">
        <f t="shared" si="112"/>
        <v>Brazil</v>
      </c>
      <c r="E2110" s="3"/>
      <c r="F2110" s="3"/>
      <c r="G2110" s="3"/>
      <c r="H2110" s="3"/>
      <c r="I2110" s="2" t="str">
        <f t="shared" si="113"/>
        <v>DJI</v>
      </c>
    </row>
    <row r="2111" spans="1:9" ht="12.75" customHeight="1">
      <c r="A2111" s="2" t="s">
        <v>7169</v>
      </c>
      <c r="B2111" s="121" t="str">
        <f t="shared" si="111"/>
        <v>Global Ex-U.S. &amp; Frontier</v>
      </c>
      <c r="C2111" s="2" t="s">
        <v>5722</v>
      </c>
      <c r="D2111" s="2" t="str">
        <f t="shared" si="112"/>
        <v>Canada</v>
      </c>
      <c r="E2111" s="3"/>
      <c r="F2111" s="3"/>
      <c r="G2111" s="3"/>
      <c r="H2111" s="3"/>
      <c r="I2111" s="2" t="str">
        <f t="shared" si="113"/>
        <v>DJI</v>
      </c>
    </row>
    <row r="2112" spans="1:9" ht="12.75" customHeight="1">
      <c r="A2112" s="2" t="s">
        <v>7169</v>
      </c>
      <c r="B2112" s="121" t="str">
        <f t="shared" si="111"/>
        <v>Global Ex-U.S. &amp; Frontier</v>
      </c>
      <c r="C2112" s="2" t="s">
        <v>6147</v>
      </c>
      <c r="D2112" s="2" t="str">
        <f t="shared" si="112"/>
        <v>Switzerland</v>
      </c>
      <c r="E2112" s="3"/>
      <c r="F2112" s="3"/>
      <c r="G2112" s="3"/>
      <c r="H2112" s="3"/>
      <c r="I2112" s="2" t="str">
        <f t="shared" si="113"/>
        <v>DJI</v>
      </c>
    </row>
    <row r="2113" spans="1:9" ht="12.75" customHeight="1">
      <c r="A2113" s="2" t="s">
        <v>7169</v>
      </c>
      <c r="B2113" s="121" t="str">
        <f t="shared" si="111"/>
        <v>Global Ex-U.S. &amp; Frontier</v>
      </c>
      <c r="C2113" s="2" t="s">
        <v>7592</v>
      </c>
      <c r="D2113" s="2" t="str">
        <f t="shared" si="112"/>
        <v>Chile</v>
      </c>
      <c r="E2113" s="3"/>
      <c r="F2113" s="3"/>
      <c r="G2113" s="3"/>
      <c r="H2113" s="3"/>
      <c r="I2113" s="2" t="str">
        <f t="shared" si="113"/>
        <v>DJI</v>
      </c>
    </row>
    <row r="2114" spans="1:9" ht="12.75" customHeight="1">
      <c r="A2114" s="2" t="s">
        <v>7169</v>
      </c>
      <c r="B2114" s="121" t="str">
        <f t="shared" si="111"/>
        <v>Global Ex-U.S. &amp; Frontier</v>
      </c>
      <c r="C2114" s="2" t="s">
        <v>7588</v>
      </c>
      <c r="D2114" s="2" t="str">
        <f t="shared" si="112"/>
        <v>China</v>
      </c>
      <c r="E2114" s="3"/>
      <c r="F2114" s="3"/>
      <c r="G2114" s="3"/>
      <c r="H2114" s="3"/>
      <c r="I2114" s="2" t="str">
        <f t="shared" si="113"/>
        <v>DJI</v>
      </c>
    </row>
    <row r="2115" spans="1:9" ht="12.75" customHeight="1">
      <c r="A2115" s="2" t="s">
        <v>7169</v>
      </c>
      <c r="B2115" s="121" t="str">
        <f t="shared" si="111"/>
        <v>Global Ex-U.S. &amp; Frontier</v>
      </c>
      <c r="C2115" s="2" t="s">
        <v>7593</v>
      </c>
      <c r="D2115" s="2" t="str">
        <f t="shared" si="112"/>
        <v>Colombia</v>
      </c>
      <c r="E2115" s="3"/>
      <c r="F2115" s="3"/>
      <c r="G2115" s="3"/>
      <c r="H2115" s="3"/>
      <c r="I2115" s="2" t="str">
        <f t="shared" si="113"/>
        <v>DJI</v>
      </c>
    </row>
    <row r="2116" spans="1:9" ht="12.75" customHeight="1">
      <c r="A2116" s="2" t="s">
        <v>7169</v>
      </c>
      <c r="B2116" s="121" t="str">
        <f t="shared" si="111"/>
        <v>Global Ex-U.S. &amp; Frontier</v>
      </c>
      <c r="C2116" s="2" t="s">
        <v>7584</v>
      </c>
      <c r="D2116" s="2" t="str">
        <f t="shared" si="112"/>
        <v>Czech Republic</v>
      </c>
      <c r="E2116" s="3"/>
      <c r="F2116" s="3"/>
      <c r="G2116" s="3"/>
      <c r="H2116" s="3"/>
      <c r="I2116" s="2" t="str">
        <f t="shared" ref="I2116:I2147" si="114">IF(ISBLANK(VLOOKUP(A2116,CountryRegion,4,FALSE)),"",VLOOKUP(A2116,CountryRegion,4,FALSE))</f>
        <v>DJI</v>
      </c>
    </row>
    <row r="2117" spans="1:9" ht="12.75" customHeight="1">
      <c r="A2117" s="2" t="s">
        <v>7169</v>
      </c>
      <c r="B2117" s="121" t="str">
        <f t="shared" ref="B2117:B2180" si="115">VLOOKUP(A2117,CountryRegion,2,FALSE)</f>
        <v>Global Ex-U.S. &amp; Frontier</v>
      </c>
      <c r="C2117" s="2" t="s">
        <v>7579</v>
      </c>
      <c r="D2117" s="2" t="str">
        <f t="shared" ref="D2117:D2180" si="116">VLOOKUP(C2117&amp;"-",CountryRegion,2,FALSE)</f>
        <v>Germany</v>
      </c>
      <c r="E2117" s="3"/>
      <c r="F2117" s="3"/>
      <c r="G2117" s="3"/>
      <c r="H2117" s="3"/>
      <c r="I2117" s="2" t="str">
        <f t="shared" si="114"/>
        <v>DJI</v>
      </c>
    </row>
    <row r="2118" spans="1:9" ht="12.75" customHeight="1">
      <c r="A2118" s="2" t="s">
        <v>7169</v>
      </c>
      <c r="B2118" s="121" t="str">
        <f t="shared" si="115"/>
        <v>Global Ex-U.S. &amp; Frontier</v>
      </c>
      <c r="C2118" s="2" t="s">
        <v>7577</v>
      </c>
      <c r="D2118" s="2" t="str">
        <f t="shared" si="116"/>
        <v>Denmark</v>
      </c>
      <c r="E2118" s="3"/>
      <c r="F2118" s="3"/>
      <c r="G2118" s="3"/>
      <c r="H2118" s="3"/>
      <c r="I2118" s="2" t="str">
        <f t="shared" si="114"/>
        <v>DJI</v>
      </c>
    </row>
    <row r="2119" spans="1:9" ht="12.75" customHeight="1">
      <c r="A2119" s="2" t="s">
        <v>7169</v>
      </c>
      <c r="B2119" s="121" t="str">
        <f t="shared" si="115"/>
        <v>Global Ex-U.S. &amp; Frontier</v>
      </c>
      <c r="C2119" s="2" t="s">
        <v>7600</v>
      </c>
      <c r="D2119" s="2" t="str">
        <f t="shared" si="116"/>
        <v>Egypt</v>
      </c>
      <c r="E2119" s="3"/>
      <c r="F2119" s="3"/>
      <c r="G2119" s="3"/>
      <c r="H2119" s="3"/>
      <c r="I2119" s="2" t="str">
        <f t="shared" si="114"/>
        <v>DJI</v>
      </c>
    </row>
    <row r="2120" spans="1:9" ht="12.75" customHeight="1">
      <c r="A2120" s="2" t="s">
        <v>7169</v>
      </c>
      <c r="B2120" s="121" t="str">
        <f t="shared" si="115"/>
        <v>Global Ex-U.S. &amp; Frontier</v>
      </c>
      <c r="C2120" s="2" t="s">
        <v>6415</v>
      </c>
      <c r="D2120" s="2" t="str">
        <f t="shared" si="116"/>
        <v>Spain</v>
      </c>
      <c r="E2120" s="3"/>
      <c r="F2120" s="3"/>
      <c r="G2120" s="3"/>
      <c r="H2120" s="3"/>
      <c r="I2120" s="2" t="str">
        <f t="shared" si="114"/>
        <v>DJI</v>
      </c>
    </row>
    <row r="2121" spans="1:9" ht="12.75" customHeight="1">
      <c r="A2121" s="2" t="s">
        <v>7169</v>
      </c>
      <c r="B2121" s="121" t="str">
        <f t="shared" si="115"/>
        <v>Global Ex-U.S. &amp; Frontier</v>
      </c>
      <c r="C2121" s="2" t="s">
        <v>5810</v>
      </c>
      <c r="D2121" s="2" t="str">
        <f t="shared" si="116"/>
        <v>Finland</v>
      </c>
      <c r="E2121" s="3"/>
      <c r="F2121" s="3"/>
      <c r="G2121" s="3"/>
      <c r="H2121" s="3"/>
      <c r="I2121" s="2" t="str">
        <f t="shared" si="114"/>
        <v>DJI</v>
      </c>
    </row>
    <row r="2122" spans="1:9" ht="12.75" customHeight="1">
      <c r="A2122" s="2" t="s">
        <v>7169</v>
      </c>
      <c r="B2122" s="121" t="str">
        <f t="shared" si="115"/>
        <v>Global Ex-U.S. &amp; Frontier</v>
      </c>
      <c r="C2122" s="2" t="s">
        <v>7578</v>
      </c>
      <c r="D2122" s="2" t="str">
        <f t="shared" si="116"/>
        <v>France</v>
      </c>
      <c r="E2122" s="3"/>
      <c r="F2122" s="3"/>
      <c r="G2122" s="3"/>
      <c r="H2122" s="3"/>
      <c r="I2122" s="2" t="str">
        <f t="shared" si="114"/>
        <v>DJI</v>
      </c>
    </row>
    <row r="2123" spans="1:9" ht="12.75" customHeight="1">
      <c r="A2123" s="2" t="s">
        <v>7169</v>
      </c>
      <c r="B2123" s="121" t="str">
        <f t="shared" si="115"/>
        <v>Global Ex-U.S. &amp; Frontier</v>
      </c>
      <c r="C2123" s="2" t="s">
        <v>7583</v>
      </c>
      <c r="D2123" s="2" t="str">
        <f t="shared" si="116"/>
        <v>United Kingdom</v>
      </c>
      <c r="E2123" s="3"/>
      <c r="F2123" s="3"/>
      <c r="G2123" s="3"/>
      <c r="H2123" s="3"/>
      <c r="I2123" s="2" t="str">
        <f t="shared" si="114"/>
        <v>DJI</v>
      </c>
    </row>
    <row r="2124" spans="1:9" ht="12.75" customHeight="1">
      <c r="A2124" s="2" t="s">
        <v>7169</v>
      </c>
      <c r="B2124" s="121" t="str">
        <f t="shared" si="115"/>
        <v>Global Ex-U.S. &amp; Frontier</v>
      </c>
      <c r="C2124" s="2" t="s">
        <v>7580</v>
      </c>
      <c r="D2124" s="2" t="str">
        <f t="shared" si="116"/>
        <v>Greece</v>
      </c>
      <c r="E2124" s="3"/>
      <c r="F2124" s="3"/>
      <c r="G2124" s="3"/>
      <c r="H2124" s="3"/>
      <c r="I2124" s="2" t="str">
        <f t="shared" si="114"/>
        <v>DJI</v>
      </c>
    </row>
    <row r="2125" spans="1:9" ht="12.75" customHeight="1">
      <c r="A2125" s="2" t="s">
        <v>7169</v>
      </c>
      <c r="B2125" s="121" t="str">
        <f t="shared" si="115"/>
        <v>Global Ex-U.S. &amp; Frontier</v>
      </c>
      <c r="C2125" s="2" t="s">
        <v>7571</v>
      </c>
      <c r="D2125" s="2" t="str">
        <f t="shared" si="116"/>
        <v>Hong Kong</v>
      </c>
      <c r="E2125" s="3"/>
      <c r="F2125" s="3"/>
      <c r="G2125" s="3"/>
      <c r="H2125" s="3"/>
      <c r="I2125" s="2" t="str">
        <f t="shared" si="114"/>
        <v>DJI</v>
      </c>
    </row>
    <row r="2126" spans="1:9" ht="12.75" customHeight="1">
      <c r="A2126" s="2" t="s">
        <v>7169</v>
      </c>
      <c r="B2126" s="121" t="str">
        <f t="shared" si="115"/>
        <v>Global Ex-U.S. &amp; Frontier</v>
      </c>
      <c r="C2126" s="2" t="s">
        <v>5567</v>
      </c>
      <c r="D2126" s="2" t="str">
        <f t="shared" si="116"/>
        <v>Hungary</v>
      </c>
      <c r="E2126" s="3"/>
      <c r="F2126" s="3"/>
      <c r="G2126" s="3"/>
      <c r="H2126" s="3"/>
      <c r="I2126" s="2" t="str">
        <f t="shared" si="114"/>
        <v>DJI</v>
      </c>
    </row>
    <row r="2127" spans="1:9" ht="12.75" customHeight="1">
      <c r="A2127" s="2" t="s">
        <v>7169</v>
      </c>
      <c r="B2127" s="121" t="str">
        <f t="shared" si="115"/>
        <v>Global Ex-U.S. &amp; Frontier</v>
      </c>
      <c r="C2127" s="2" t="s">
        <v>6098</v>
      </c>
      <c r="D2127" s="2" t="str">
        <f t="shared" si="116"/>
        <v>Indonesia</v>
      </c>
      <c r="E2127" s="3"/>
      <c r="F2127" s="3"/>
      <c r="G2127" s="3"/>
      <c r="H2127" s="3"/>
      <c r="I2127" s="2" t="str">
        <f t="shared" si="114"/>
        <v>DJI</v>
      </c>
    </row>
    <row r="2128" spans="1:9" ht="12.75" customHeight="1">
      <c r="A2128" s="2" t="s">
        <v>7169</v>
      </c>
      <c r="B2128" s="121" t="str">
        <f t="shared" si="115"/>
        <v>Global Ex-U.S. &amp; Frontier</v>
      </c>
      <c r="C2128" s="2" t="s">
        <v>6100</v>
      </c>
      <c r="D2128" s="2" t="str">
        <f t="shared" si="116"/>
        <v>Ireland</v>
      </c>
      <c r="E2128" s="3"/>
      <c r="F2128" s="3"/>
      <c r="G2128" s="3"/>
      <c r="H2128" s="3"/>
      <c r="I2128" s="2" t="str">
        <f t="shared" si="114"/>
        <v>DJI</v>
      </c>
    </row>
    <row r="2129" spans="1:9" ht="12.75" customHeight="1">
      <c r="A2129" s="2" t="s">
        <v>7169</v>
      </c>
      <c r="B2129" s="121" t="str">
        <f t="shared" si="115"/>
        <v>Global Ex-U.S. &amp; Frontier</v>
      </c>
      <c r="C2129" s="2" t="s">
        <v>7598</v>
      </c>
      <c r="D2129" s="2" t="str">
        <f t="shared" si="116"/>
        <v>Israel</v>
      </c>
      <c r="E2129" s="3"/>
      <c r="F2129" s="3"/>
      <c r="G2129" s="3"/>
      <c r="H2129" s="3"/>
      <c r="I2129" s="2" t="str">
        <f t="shared" si="114"/>
        <v>DJI</v>
      </c>
    </row>
    <row r="2130" spans="1:9" ht="12.75" customHeight="1">
      <c r="A2130" s="2" t="s">
        <v>7169</v>
      </c>
      <c r="B2130" s="121" t="str">
        <f t="shared" si="115"/>
        <v>Global Ex-U.S. &amp; Frontier</v>
      </c>
      <c r="C2130" s="2" t="s">
        <v>5720</v>
      </c>
      <c r="D2130" s="2" t="str">
        <f t="shared" si="116"/>
        <v>India</v>
      </c>
      <c r="E2130" s="3"/>
      <c r="F2130" s="3"/>
      <c r="G2130" s="3"/>
      <c r="H2130" s="3"/>
      <c r="I2130" s="2" t="str">
        <f t="shared" si="114"/>
        <v>DJI</v>
      </c>
    </row>
    <row r="2131" spans="1:9" ht="12.75" customHeight="1">
      <c r="A2131" s="2" t="s">
        <v>7169</v>
      </c>
      <c r="B2131" s="121" t="str">
        <f t="shared" si="115"/>
        <v>Global Ex-U.S. &amp; Frontier</v>
      </c>
      <c r="C2131" s="2" t="s">
        <v>5572</v>
      </c>
      <c r="D2131" s="2" t="str">
        <f t="shared" si="116"/>
        <v>Iceland</v>
      </c>
      <c r="E2131" s="3"/>
      <c r="F2131" s="3"/>
      <c r="G2131" s="3"/>
      <c r="H2131" s="3"/>
      <c r="I2131" s="2" t="str">
        <f t="shared" si="114"/>
        <v>DJI</v>
      </c>
    </row>
    <row r="2132" spans="1:9" ht="12.75" customHeight="1">
      <c r="A2132" s="2" t="s">
        <v>7169</v>
      </c>
      <c r="B2132" s="121" t="str">
        <f t="shared" si="115"/>
        <v>Global Ex-U.S. &amp; Frontier</v>
      </c>
      <c r="C2132" s="2" t="s">
        <v>5614</v>
      </c>
      <c r="D2132" s="2" t="str">
        <f t="shared" si="116"/>
        <v>Italy</v>
      </c>
      <c r="E2132" s="3"/>
      <c r="F2132" s="3"/>
      <c r="G2132" s="3"/>
      <c r="H2132" s="3"/>
      <c r="I2132" s="2" t="str">
        <f t="shared" si="114"/>
        <v>DJI</v>
      </c>
    </row>
    <row r="2133" spans="1:9" ht="12.75" customHeight="1">
      <c r="A2133" s="2" t="s">
        <v>7169</v>
      </c>
      <c r="B2133" s="121" t="str">
        <f t="shared" si="115"/>
        <v>Global Ex-U.S. &amp; Frontier</v>
      </c>
      <c r="C2133" s="2" t="s">
        <v>7572</v>
      </c>
      <c r="D2133" s="2" t="str">
        <f t="shared" si="116"/>
        <v>Japan</v>
      </c>
      <c r="E2133" s="3"/>
      <c r="F2133" s="3"/>
      <c r="G2133" s="3"/>
      <c r="H2133" s="3"/>
      <c r="I2133" s="2" t="str">
        <f t="shared" si="114"/>
        <v>DJI</v>
      </c>
    </row>
    <row r="2134" spans="1:9" ht="12.75" customHeight="1">
      <c r="A2134" s="2" t="s">
        <v>7169</v>
      </c>
      <c r="B2134" s="121" t="str">
        <f t="shared" si="115"/>
        <v>Global Ex-U.S. &amp; Frontier</v>
      </c>
      <c r="C2134" s="2" t="s">
        <v>6013</v>
      </c>
      <c r="D2134" s="2" t="str">
        <f t="shared" si="116"/>
        <v>Korea</v>
      </c>
      <c r="E2134" s="3"/>
      <c r="F2134" s="3"/>
      <c r="G2134" s="3"/>
      <c r="H2134" s="3"/>
      <c r="I2134" s="2" t="str">
        <f t="shared" si="114"/>
        <v>DJI</v>
      </c>
    </row>
    <row r="2135" spans="1:9" ht="12.75" customHeight="1">
      <c r="A2135" s="2" t="s">
        <v>7169</v>
      </c>
      <c r="B2135" s="121" t="str">
        <f t="shared" si="115"/>
        <v>Global Ex-U.S. &amp; Frontier</v>
      </c>
      <c r="C2135" s="2" t="s">
        <v>7581</v>
      </c>
      <c r="D2135" s="2" t="str">
        <f t="shared" si="116"/>
        <v>Luxembourg</v>
      </c>
      <c r="E2135" s="3"/>
      <c r="F2135" s="3"/>
      <c r="G2135" s="3"/>
      <c r="H2135" s="3"/>
      <c r="I2135" s="2" t="str">
        <f t="shared" si="114"/>
        <v>DJI</v>
      </c>
    </row>
    <row r="2136" spans="1:9" ht="12.75" customHeight="1">
      <c r="A2136" s="2" t="s">
        <v>7169</v>
      </c>
      <c r="B2136" s="121" t="str">
        <f t="shared" si="115"/>
        <v>Global Ex-U.S. &amp; Frontier</v>
      </c>
      <c r="C2136" s="2" t="s">
        <v>5947</v>
      </c>
      <c r="D2136" s="2" t="str">
        <f t="shared" si="116"/>
        <v>Morocco</v>
      </c>
      <c r="E2136" s="3"/>
      <c r="F2136" s="3"/>
      <c r="G2136" s="3">
        <v>42267</v>
      </c>
      <c r="H2136" s="3">
        <v>42268</v>
      </c>
      <c r="I2136" s="2" t="str">
        <f t="shared" si="114"/>
        <v>DJI</v>
      </c>
    </row>
    <row r="2137" spans="1:9" ht="12.75" customHeight="1">
      <c r="A2137" s="2" t="s">
        <v>7169</v>
      </c>
      <c r="B2137" s="121" t="str">
        <f t="shared" si="115"/>
        <v>Global Ex-U.S. &amp; Frontier</v>
      </c>
      <c r="C2137" s="2" t="s">
        <v>7594</v>
      </c>
      <c r="D2137" s="2" t="str">
        <f t="shared" si="116"/>
        <v>Mexico</v>
      </c>
      <c r="E2137" s="3"/>
      <c r="F2137" s="3"/>
      <c r="G2137" s="3"/>
      <c r="H2137" s="3"/>
      <c r="I2137" s="2" t="str">
        <f t="shared" si="114"/>
        <v>DJI</v>
      </c>
    </row>
    <row r="2138" spans="1:9" ht="12.75" customHeight="1">
      <c r="A2138" s="2" t="s">
        <v>7169</v>
      </c>
      <c r="B2138" s="121" t="str">
        <f t="shared" si="115"/>
        <v>Global Ex-U.S. &amp; Frontier</v>
      </c>
      <c r="C2138" s="2" t="s">
        <v>7573</v>
      </c>
      <c r="D2138" s="2" t="str">
        <f t="shared" si="116"/>
        <v>Malaysia</v>
      </c>
      <c r="E2138" s="3"/>
      <c r="F2138" s="3"/>
      <c r="G2138" s="3"/>
      <c r="H2138" s="3"/>
      <c r="I2138" s="2" t="str">
        <f t="shared" si="114"/>
        <v>DJI</v>
      </c>
    </row>
    <row r="2139" spans="1:9" ht="12.75" customHeight="1">
      <c r="A2139" s="2" t="s">
        <v>7169</v>
      </c>
      <c r="B2139" s="121" t="str">
        <f t="shared" si="115"/>
        <v>Global Ex-U.S. &amp; Frontier</v>
      </c>
      <c r="C2139" s="2" t="s">
        <v>5921</v>
      </c>
      <c r="D2139" s="2" t="str">
        <f t="shared" si="116"/>
        <v>Netherlands</v>
      </c>
      <c r="E2139" s="3"/>
      <c r="F2139" s="3"/>
      <c r="G2139" s="3"/>
      <c r="H2139" s="3"/>
      <c r="I2139" s="2" t="str">
        <f t="shared" si="114"/>
        <v>DJI</v>
      </c>
    </row>
    <row r="2140" spans="1:9" ht="12.75" customHeight="1">
      <c r="A2140" s="2" t="s">
        <v>7169</v>
      </c>
      <c r="B2140" s="121" t="str">
        <f t="shared" si="115"/>
        <v>Global Ex-U.S. &amp; Frontier</v>
      </c>
      <c r="C2140" s="2" t="s">
        <v>5865</v>
      </c>
      <c r="D2140" s="2" t="str">
        <f t="shared" si="116"/>
        <v>Norway</v>
      </c>
      <c r="E2140" s="3"/>
      <c r="F2140" s="3"/>
      <c r="G2140" s="3"/>
      <c r="H2140" s="3"/>
      <c r="I2140" s="2" t="str">
        <f t="shared" si="114"/>
        <v>DJI</v>
      </c>
    </row>
    <row r="2141" spans="1:9" ht="12.75" customHeight="1">
      <c r="A2141" s="2" t="s">
        <v>7169</v>
      </c>
      <c r="B2141" s="121" t="str">
        <f t="shared" si="115"/>
        <v>Global Ex-U.S. &amp; Frontier</v>
      </c>
      <c r="C2141" s="2" t="s">
        <v>5883</v>
      </c>
      <c r="D2141" s="2" t="str">
        <f t="shared" si="116"/>
        <v>New Zealand</v>
      </c>
      <c r="E2141" s="3"/>
      <c r="F2141" s="3"/>
      <c r="G2141" s="3"/>
      <c r="H2141" s="3"/>
      <c r="I2141" s="2" t="str">
        <f t="shared" si="114"/>
        <v>DJI</v>
      </c>
    </row>
    <row r="2142" spans="1:9" ht="12.75" customHeight="1">
      <c r="A2142" s="2" t="s">
        <v>7169</v>
      </c>
      <c r="B2142" s="121" t="str">
        <f t="shared" si="115"/>
        <v>Global Ex-U.S. &amp; Frontier</v>
      </c>
      <c r="C2142" s="2" t="s">
        <v>7595</v>
      </c>
      <c r="D2142" s="2" t="str">
        <f t="shared" si="116"/>
        <v>Peru</v>
      </c>
      <c r="E2142" s="3"/>
      <c r="F2142" s="3"/>
      <c r="G2142" s="3"/>
      <c r="H2142" s="3"/>
      <c r="I2142" s="2" t="str">
        <f t="shared" si="114"/>
        <v>DJI</v>
      </c>
    </row>
    <row r="2143" spans="1:9" ht="12.75" customHeight="1">
      <c r="A2143" s="2" t="s">
        <v>7169</v>
      </c>
      <c r="B2143" s="121" t="str">
        <f t="shared" si="115"/>
        <v>Global Ex-U.S. &amp; Frontier</v>
      </c>
      <c r="C2143" s="2" t="s">
        <v>5970</v>
      </c>
      <c r="D2143" s="2" t="str">
        <f t="shared" si="116"/>
        <v>Philippines</v>
      </c>
      <c r="E2143" s="3"/>
      <c r="F2143" s="3"/>
      <c r="G2143" s="3"/>
      <c r="H2143" s="3"/>
      <c r="I2143" s="2" t="str">
        <f t="shared" si="114"/>
        <v>DJI</v>
      </c>
    </row>
    <row r="2144" spans="1:9" ht="12.75" customHeight="1">
      <c r="A2144" s="2" t="s">
        <v>7169</v>
      </c>
      <c r="B2144" s="121" t="str">
        <f t="shared" si="115"/>
        <v>Global Ex-U.S. &amp; Frontier</v>
      </c>
      <c r="C2144" s="2" t="s">
        <v>7601</v>
      </c>
      <c r="D2144" s="2" t="str">
        <f t="shared" si="116"/>
        <v>Pakistan</v>
      </c>
      <c r="E2144" s="3">
        <v>42993</v>
      </c>
      <c r="F2144" s="3">
        <v>42996</v>
      </c>
      <c r="G2144" s="3">
        <v>45184</v>
      </c>
      <c r="H2144" s="3">
        <v>45187</v>
      </c>
      <c r="I2144" s="2" t="str">
        <f t="shared" si="114"/>
        <v>DJI</v>
      </c>
    </row>
    <row r="2145" spans="1:9" ht="12.75" customHeight="1">
      <c r="A2145" s="2" t="s">
        <v>7169</v>
      </c>
      <c r="B2145" s="121" t="str">
        <f t="shared" si="115"/>
        <v>Global Ex-U.S. &amp; Frontier</v>
      </c>
      <c r="C2145" s="2" t="s">
        <v>7585</v>
      </c>
      <c r="D2145" s="2" t="str">
        <f t="shared" si="116"/>
        <v>Poland</v>
      </c>
      <c r="E2145" s="3"/>
      <c r="F2145" s="3"/>
      <c r="G2145" s="3"/>
      <c r="H2145" s="3"/>
      <c r="I2145" s="2" t="str">
        <f t="shared" si="114"/>
        <v>DJI</v>
      </c>
    </row>
    <row r="2146" spans="1:9" ht="12.75" customHeight="1">
      <c r="A2146" s="2" t="s">
        <v>7169</v>
      </c>
      <c r="B2146" s="121" t="str">
        <f t="shared" si="115"/>
        <v>Global Ex-U.S. &amp; Frontier</v>
      </c>
      <c r="C2146" s="2" t="s">
        <v>7582</v>
      </c>
      <c r="D2146" s="2" t="str">
        <f t="shared" si="116"/>
        <v>Portugal</v>
      </c>
      <c r="E2146" s="3"/>
      <c r="F2146" s="3"/>
      <c r="G2146" s="3"/>
      <c r="H2146" s="3"/>
      <c r="I2146" s="2" t="str">
        <f t="shared" si="114"/>
        <v>DJI</v>
      </c>
    </row>
    <row r="2147" spans="1:9" ht="12.75" customHeight="1">
      <c r="A2147" s="2" t="s">
        <v>7169</v>
      </c>
      <c r="B2147" s="121" t="str">
        <f t="shared" si="115"/>
        <v>Global Ex-U.S. &amp; Frontier</v>
      </c>
      <c r="C2147" s="2" t="s">
        <v>7602</v>
      </c>
      <c r="D2147" s="2" t="str">
        <f t="shared" si="116"/>
        <v>Qatar</v>
      </c>
      <c r="E2147" s="3">
        <v>41903</v>
      </c>
      <c r="F2147" s="3">
        <v>41904</v>
      </c>
      <c r="G2147" s="3"/>
      <c r="H2147" s="3"/>
      <c r="I2147" s="2" t="str">
        <f t="shared" si="114"/>
        <v>DJI</v>
      </c>
    </row>
    <row r="2148" spans="1:9" ht="12.75" customHeight="1">
      <c r="A2148" s="2" t="s">
        <v>7169</v>
      </c>
      <c r="B2148" s="121" t="str">
        <f t="shared" si="115"/>
        <v>Global Ex-U.S. &amp; Frontier</v>
      </c>
      <c r="C2148" s="2" t="s">
        <v>7586</v>
      </c>
      <c r="D2148" s="2" t="str">
        <f t="shared" si="116"/>
        <v>Russia</v>
      </c>
      <c r="E2148" s="3"/>
      <c r="F2148" s="3"/>
      <c r="G2148" s="3">
        <v>44628</v>
      </c>
      <c r="H2148" s="3">
        <v>44629</v>
      </c>
      <c r="I2148" s="2" t="str">
        <f t="shared" ref="I2148:I2154" si="117">IF(ISBLANK(VLOOKUP(A2148,CountryRegion,4,FALSE)),"",VLOOKUP(A2148,CountryRegion,4,FALSE))</f>
        <v>DJI</v>
      </c>
    </row>
    <row r="2149" spans="1:9" ht="12.75" customHeight="1">
      <c r="A2149" s="2" t="s">
        <v>7169</v>
      </c>
      <c r="B2149" s="121" t="str">
        <f t="shared" si="115"/>
        <v>Global Ex-U.S. &amp; Frontier</v>
      </c>
      <c r="C2149" s="2" t="s">
        <v>6227</v>
      </c>
      <c r="D2149" s="2" t="str">
        <f t="shared" si="116"/>
        <v>Sweden</v>
      </c>
      <c r="E2149" s="3"/>
      <c r="F2149" s="3"/>
      <c r="G2149" s="3"/>
      <c r="H2149" s="3"/>
      <c r="I2149" s="2" t="str">
        <f t="shared" si="117"/>
        <v>DJI</v>
      </c>
    </row>
    <row r="2150" spans="1:9" ht="12.75" customHeight="1">
      <c r="A2150" s="2" t="s">
        <v>7169</v>
      </c>
      <c r="B2150" s="121" t="str">
        <f t="shared" si="115"/>
        <v>Global Ex-U.S. &amp; Frontier</v>
      </c>
      <c r="C2150" s="2" t="s">
        <v>7574</v>
      </c>
      <c r="D2150" s="2" t="str">
        <f t="shared" si="116"/>
        <v>Singapore</v>
      </c>
      <c r="E2150" s="3"/>
      <c r="F2150" s="3"/>
      <c r="G2150" s="3"/>
      <c r="H2150" s="3"/>
      <c r="I2150" s="2" t="str">
        <f t="shared" si="117"/>
        <v>DJI</v>
      </c>
    </row>
    <row r="2151" spans="1:9" ht="12.75" customHeight="1">
      <c r="A2151" s="2" t="s">
        <v>7169</v>
      </c>
      <c r="B2151" s="121" t="str">
        <f t="shared" si="115"/>
        <v>Global Ex-U.S. &amp; Frontier</v>
      </c>
      <c r="C2151" s="2" t="s">
        <v>6029</v>
      </c>
      <c r="D2151" s="2" t="str">
        <f t="shared" si="116"/>
        <v>Thailand</v>
      </c>
      <c r="E2151" s="3"/>
      <c r="F2151" s="3"/>
      <c r="G2151" s="3"/>
      <c r="H2151" s="3"/>
      <c r="I2151" s="2" t="str">
        <f t="shared" si="117"/>
        <v>DJI</v>
      </c>
    </row>
    <row r="2152" spans="1:9" ht="12.75" customHeight="1">
      <c r="A2152" s="2" t="s">
        <v>7169</v>
      </c>
      <c r="B2152" s="121" t="str">
        <f t="shared" si="115"/>
        <v>Global Ex-U.S. &amp; Frontier</v>
      </c>
      <c r="C2152" s="2" t="s">
        <v>7587</v>
      </c>
      <c r="D2152" s="2" t="str">
        <f t="shared" si="116"/>
        <v>Turkey</v>
      </c>
      <c r="E2152" s="3"/>
      <c r="F2152" s="3"/>
      <c r="G2152" s="3"/>
      <c r="H2152" s="3"/>
      <c r="I2152" s="2" t="str">
        <f t="shared" si="117"/>
        <v>DJI</v>
      </c>
    </row>
    <row r="2153" spans="1:9" ht="12.75" customHeight="1">
      <c r="A2153" s="2" t="s">
        <v>7169</v>
      </c>
      <c r="B2153" s="121" t="str">
        <f t="shared" si="115"/>
        <v>Global Ex-U.S. &amp; Frontier</v>
      </c>
      <c r="C2153" s="2" t="s">
        <v>5700</v>
      </c>
      <c r="D2153" s="2" t="str">
        <f t="shared" si="116"/>
        <v>Taiwan</v>
      </c>
      <c r="E2153" s="3"/>
      <c r="F2153" s="3"/>
      <c r="G2153" s="3"/>
      <c r="H2153" s="3"/>
      <c r="I2153" s="2" t="str">
        <f t="shared" si="117"/>
        <v>DJI</v>
      </c>
    </row>
    <row r="2154" spans="1:9" ht="12.75" customHeight="1">
      <c r="A2154" s="2" t="s">
        <v>7169</v>
      </c>
      <c r="B2154" s="121" t="str">
        <f t="shared" si="115"/>
        <v>Global Ex-U.S. &amp; Frontier</v>
      </c>
      <c r="C2154" s="2" t="s">
        <v>7603</v>
      </c>
      <c r="D2154" s="2" t="str">
        <f t="shared" si="116"/>
        <v>South Africa</v>
      </c>
      <c r="E2154" s="3"/>
      <c r="F2154" s="3"/>
      <c r="G2154" s="3"/>
      <c r="H2154" s="3"/>
      <c r="I2154" s="2" t="str">
        <f t="shared" si="117"/>
        <v>DJI</v>
      </c>
    </row>
    <row r="2155" spans="1:9" ht="12.75" customHeight="1">
      <c r="A2155" s="121" t="s">
        <v>7169</v>
      </c>
      <c r="B2155" s="121" t="str">
        <f t="shared" si="115"/>
        <v>Global Ex-U.S. &amp; Frontier</v>
      </c>
      <c r="C2155" s="121" t="s">
        <v>5776</v>
      </c>
      <c r="D2155" s="2" t="str">
        <f t="shared" si="116"/>
        <v>Saudi Arabia</v>
      </c>
      <c r="E2155" s="122">
        <v>43541</v>
      </c>
      <c r="F2155" s="122">
        <v>43542</v>
      </c>
      <c r="G2155" s="122"/>
      <c r="H2155" s="122"/>
      <c r="I2155" s="121" t="s">
        <v>6930</v>
      </c>
    </row>
    <row r="2156" spans="1:9" ht="12.75" customHeight="1">
      <c r="A2156" s="2" t="s">
        <v>7169</v>
      </c>
      <c r="B2156" s="121" t="str">
        <f t="shared" si="115"/>
        <v>Global Ex-U.S. &amp; Frontier</v>
      </c>
      <c r="C2156" s="2" t="s">
        <v>6023</v>
      </c>
      <c r="D2156" s="2" t="str">
        <f t="shared" si="116"/>
        <v>Kuwait</v>
      </c>
      <c r="E2156" s="93">
        <v>43728</v>
      </c>
      <c r="F2156" s="93">
        <v>43731</v>
      </c>
      <c r="G2156" s="93"/>
      <c r="H2156" s="93"/>
      <c r="I2156" s="2" t="s">
        <v>6930</v>
      </c>
    </row>
    <row r="2157" spans="1:9" ht="12.75" customHeight="1">
      <c r="A2157" s="2" t="s">
        <v>7159</v>
      </c>
      <c r="B2157" s="121" t="str">
        <f t="shared" si="115"/>
        <v>Global Ex-Japan &amp; Frontier</v>
      </c>
      <c r="C2157" s="2" t="s">
        <v>7599</v>
      </c>
      <c r="D2157" s="2" t="str">
        <f t="shared" si="116"/>
        <v>United Arab Emirates</v>
      </c>
      <c r="E2157" s="3">
        <v>41903</v>
      </c>
      <c r="F2157" s="3">
        <v>41904</v>
      </c>
      <c r="G2157" s="3"/>
      <c r="H2157" s="3"/>
      <c r="I2157" s="2" t="str">
        <f t="shared" ref="I2157:I2188" si="118">IF(ISBLANK(VLOOKUP(A2157,CountryRegion,4,FALSE)),"",VLOOKUP(A2157,CountryRegion,4,FALSE))</f>
        <v>DJI</v>
      </c>
    </row>
    <row r="2158" spans="1:9" ht="12.75" customHeight="1">
      <c r="A2158" s="2" t="s">
        <v>7159</v>
      </c>
      <c r="B2158" s="121" t="str">
        <f t="shared" si="115"/>
        <v>Global Ex-Japan &amp; Frontier</v>
      </c>
      <c r="C2158" s="2" t="s">
        <v>7575</v>
      </c>
      <c r="D2158" s="2" t="str">
        <f t="shared" si="116"/>
        <v>Austria</v>
      </c>
      <c r="E2158" s="3"/>
      <c r="F2158" s="3"/>
      <c r="G2158" s="3"/>
      <c r="H2158" s="3"/>
      <c r="I2158" s="2" t="str">
        <f t="shared" si="118"/>
        <v>DJI</v>
      </c>
    </row>
    <row r="2159" spans="1:9" ht="12.75" customHeight="1">
      <c r="A2159" s="2" t="s">
        <v>7159</v>
      </c>
      <c r="B2159" s="121" t="str">
        <f t="shared" si="115"/>
        <v>Global Ex-Japan &amp; Frontier</v>
      </c>
      <c r="C2159" s="2" t="s">
        <v>7589</v>
      </c>
      <c r="D2159" s="2" t="str">
        <f t="shared" si="116"/>
        <v>Australia</v>
      </c>
      <c r="E2159" s="3"/>
      <c r="F2159" s="3"/>
      <c r="G2159" s="3"/>
      <c r="H2159" s="3"/>
      <c r="I2159" s="2" t="str">
        <f t="shared" si="118"/>
        <v>DJI</v>
      </c>
    </row>
    <row r="2160" spans="1:9" ht="12.75" customHeight="1">
      <c r="A2160" s="2" t="s">
        <v>7159</v>
      </c>
      <c r="B2160" s="121" t="str">
        <f t="shared" si="115"/>
        <v>Global Ex-Japan &amp; Frontier</v>
      </c>
      <c r="C2160" s="2" t="s">
        <v>7576</v>
      </c>
      <c r="D2160" s="2" t="str">
        <f t="shared" si="116"/>
        <v>Belgium</v>
      </c>
      <c r="E2160" s="3"/>
      <c r="F2160" s="3"/>
      <c r="G2160" s="3"/>
      <c r="H2160" s="3"/>
      <c r="I2160" s="2" t="str">
        <f t="shared" si="118"/>
        <v>DJI</v>
      </c>
    </row>
    <row r="2161" spans="1:9" ht="12.75" customHeight="1">
      <c r="A2161" s="2" t="s">
        <v>7159</v>
      </c>
      <c r="B2161" s="121" t="str">
        <f t="shared" si="115"/>
        <v>Global Ex-Japan &amp; Frontier</v>
      </c>
      <c r="C2161" s="2" t="s">
        <v>7591</v>
      </c>
      <c r="D2161" s="2" t="str">
        <f t="shared" si="116"/>
        <v>Brazil</v>
      </c>
      <c r="E2161" s="3"/>
      <c r="F2161" s="3"/>
      <c r="G2161" s="3"/>
      <c r="H2161" s="3"/>
      <c r="I2161" s="2" t="str">
        <f t="shared" si="118"/>
        <v>DJI</v>
      </c>
    </row>
    <row r="2162" spans="1:9" ht="12.75" customHeight="1">
      <c r="A2162" s="2" t="s">
        <v>7159</v>
      </c>
      <c r="B2162" s="121" t="str">
        <f t="shared" si="115"/>
        <v>Global Ex-Japan &amp; Frontier</v>
      </c>
      <c r="C2162" s="2" t="s">
        <v>5722</v>
      </c>
      <c r="D2162" s="2" t="str">
        <f t="shared" si="116"/>
        <v>Canada</v>
      </c>
      <c r="E2162" s="3"/>
      <c r="F2162" s="3"/>
      <c r="G2162" s="3"/>
      <c r="H2162" s="3"/>
      <c r="I2162" s="2" t="str">
        <f t="shared" si="118"/>
        <v>DJI</v>
      </c>
    </row>
    <row r="2163" spans="1:9" ht="12.75" customHeight="1">
      <c r="A2163" s="2" t="s">
        <v>7159</v>
      </c>
      <c r="B2163" s="121" t="str">
        <f t="shared" si="115"/>
        <v>Global Ex-Japan &amp; Frontier</v>
      </c>
      <c r="C2163" s="2" t="s">
        <v>6147</v>
      </c>
      <c r="D2163" s="2" t="str">
        <f t="shared" si="116"/>
        <v>Switzerland</v>
      </c>
      <c r="E2163" s="3"/>
      <c r="F2163" s="3"/>
      <c r="G2163" s="3"/>
      <c r="H2163" s="3"/>
      <c r="I2163" s="2" t="str">
        <f t="shared" si="118"/>
        <v>DJI</v>
      </c>
    </row>
    <row r="2164" spans="1:9" ht="12.75" customHeight="1">
      <c r="A2164" s="2" t="s">
        <v>7159</v>
      </c>
      <c r="B2164" s="121" t="str">
        <f t="shared" si="115"/>
        <v>Global Ex-Japan &amp; Frontier</v>
      </c>
      <c r="C2164" s="2" t="s">
        <v>7592</v>
      </c>
      <c r="D2164" s="2" t="str">
        <f t="shared" si="116"/>
        <v>Chile</v>
      </c>
      <c r="E2164" s="3"/>
      <c r="F2164" s="3"/>
      <c r="G2164" s="3"/>
      <c r="H2164" s="3"/>
      <c r="I2164" s="2" t="str">
        <f t="shared" si="118"/>
        <v>DJI</v>
      </c>
    </row>
    <row r="2165" spans="1:9" ht="12.75" customHeight="1">
      <c r="A2165" s="2" t="s">
        <v>7159</v>
      </c>
      <c r="B2165" s="121" t="str">
        <f t="shared" si="115"/>
        <v>Global Ex-Japan &amp; Frontier</v>
      </c>
      <c r="C2165" s="2" t="s">
        <v>7588</v>
      </c>
      <c r="D2165" s="2" t="str">
        <f t="shared" si="116"/>
        <v>China</v>
      </c>
      <c r="E2165" s="3"/>
      <c r="F2165" s="3"/>
      <c r="G2165" s="3"/>
      <c r="H2165" s="3"/>
      <c r="I2165" s="2" t="str">
        <f t="shared" si="118"/>
        <v>DJI</v>
      </c>
    </row>
    <row r="2166" spans="1:9" ht="12.75" customHeight="1">
      <c r="A2166" s="2" t="s">
        <v>7159</v>
      </c>
      <c r="B2166" s="121" t="str">
        <f t="shared" si="115"/>
        <v>Global Ex-Japan &amp; Frontier</v>
      </c>
      <c r="C2166" s="2" t="s">
        <v>7593</v>
      </c>
      <c r="D2166" s="2" t="str">
        <f t="shared" si="116"/>
        <v>Colombia</v>
      </c>
      <c r="E2166" s="3"/>
      <c r="F2166" s="3"/>
      <c r="G2166" s="3"/>
      <c r="H2166" s="3"/>
      <c r="I2166" s="2" t="str">
        <f t="shared" si="118"/>
        <v>DJI</v>
      </c>
    </row>
    <row r="2167" spans="1:9" ht="12.75" customHeight="1">
      <c r="A2167" s="2" t="s">
        <v>7159</v>
      </c>
      <c r="B2167" s="121" t="str">
        <f t="shared" si="115"/>
        <v>Global Ex-Japan &amp; Frontier</v>
      </c>
      <c r="C2167" s="2" t="s">
        <v>7584</v>
      </c>
      <c r="D2167" s="2" t="str">
        <f t="shared" si="116"/>
        <v>Czech Republic</v>
      </c>
      <c r="E2167" s="3"/>
      <c r="F2167" s="3"/>
      <c r="G2167" s="3"/>
      <c r="H2167" s="3"/>
      <c r="I2167" s="2" t="str">
        <f t="shared" si="118"/>
        <v>DJI</v>
      </c>
    </row>
    <row r="2168" spans="1:9" ht="12.75" customHeight="1">
      <c r="A2168" s="2" t="s">
        <v>7159</v>
      </c>
      <c r="B2168" s="121" t="str">
        <f t="shared" si="115"/>
        <v>Global Ex-Japan &amp; Frontier</v>
      </c>
      <c r="C2168" s="2" t="s">
        <v>7579</v>
      </c>
      <c r="D2168" s="2" t="str">
        <f t="shared" si="116"/>
        <v>Germany</v>
      </c>
      <c r="E2168" s="3"/>
      <c r="F2168" s="3"/>
      <c r="G2168" s="3"/>
      <c r="H2168" s="3"/>
      <c r="I2168" s="2" t="str">
        <f t="shared" si="118"/>
        <v>DJI</v>
      </c>
    </row>
    <row r="2169" spans="1:9" ht="12.75" customHeight="1">
      <c r="A2169" s="2" t="s">
        <v>7159</v>
      </c>
      <c r="B2169" s="121" t="str">
        <f t="shared" si="115"/>
        <v>Global Ex-Japan &amp; Frontier</v>
      </c>
      <c r="C2169" s="2" t="s">
        <v>7577</v>
      </c>
      <c r="D2169" s="2" t="str">
        <f t="shared" si="116"/>
        <v>Denmark</v>
      </c>
      <c r="E2169" s="3"/>
      <c r="F2169" s="3"/>
      <c r="G2169" s="3"/>
      <c r="H2169" s="3"/>
      <c r="I2169" s="2" t="str">
        <f t="shared" si="118"/>
        <v>DJI</v>
      </c>
    </row>
    <row r="2170" spans="1:9" ht="12.75" customHeight="1">
      <c r="A2170" s="2" t="s">
        <v>7159</v>
      </c>
      <c r="B2170" s="121" t="str">
        <f t="shared" si="115"/>
        <v>Global Ex-Japan &amp; Frontier</v>
      </c>
      <c r="C2170" s="2" t="s">
        <v>7600</v>
      </c>
      <c r="D2170" s="2" t="str">
        <f t="shared" si="116"/>
        <v>Egypt</v>
      </c>
      <c r="E2170" s="3"/>
      <c r="F2170" s="3"/>
      <c r="G2170" s="3"/>
      <c r="H2170" s="3"/>
      <c r="I2170" s="2" t="str">
        <f t="shared" si="118"/>
        <v>DJI</v>
      </c>
    </row>
    <row r="2171" spans="1:9" ht="12.75" customHeight="1">
      <c r="A2171" s="2" t="s">
        <v>7159</v>
      </c>
      <c r="B2171" s="121" t="str">
        <f t="shared" si="115"/>
        <v>Global Ex-Japan &amp; Frontier</v>
      </c>
      <c r="C2171" s="2" t="s">
        <v>6415</v>
      </c>
      <c r="D2171" s="2" t="str">
        <f t="shared" si="116"/>
        <v>Spain</v>
      </c>
      <c r="E2171" s="3"/>
      <c r="F2171" s="3"/>
      <c r="G2171" s="3"/>
      <c r="H2171" s="3"/>
      <c r="I2171" s="2" t="str">
        <f t="shared" si="118"/>
        <v>DJI</v>
      </c>
    </row>
    <row r="2172" spans="1:9" ht="12.75" customHeight="1">
      <c r="A2172" s="2" t="s">
        <v>7159</v>
      </c>
      <c r="B2172" s="121" t="str">
        <f t="shared" si="115"/>
        <v>Global Ex-Japan &amp; Frontier</v>
      </c>
      <c r="C2172" s="2" t="s">
        <v>5810</v>
      </c>
      <c r="D2172" s="2" t="str">
        <f t="shared" si="116"/>
        <v>Finland</v>
      </c>
      <c r="E2172" s="3"/>
      <c r="F2172" s="3"/>
      <c r="G2172" s="3"/>
      <c r="H2172" s="3"/>
      <c r="I2172" s="2" t="str">
        <f t="shared" si="118"/>
        <v>DJI</v>
      </c>
    </row>
    <row r="2173" spans="1:9" ht="12.75" customHeight="1">
      <c r="A2173" s="2" t="s">
        <v>7159</v>
      </c>
      <c r="B2173" s="121" t="str">
        <f t="shared" si="115"/>
        <v>Global Ex-Japan &amp; Frontier</v>
      </c>
      <c r="C2173" s="2" t="s">
        <v>7578</v>
      </c>
      <c r="D2173" s="2" t="str">
        <f t="shared" si="116"/>
        <v>France</v>
      </c>
      <c r="E2173" s="3"/>
      <c r="F2173" s="3"/>
      <c r="G2173" s="3"/>
      <c r="H2173" s="3"/>
      <c r="I2173" s="2" t="str">
        <f t="shared" si="118"/>
        <v>DJI</v>
      </c>
    </row>
    <row r="2174" spans="1:9" ht="12.75" customHeight="1">
      <c r="A2174" s="2" t="s">
        <v>7159</v>
      </c>
      <c r="B2174" s="121" t="str">
        <f t="shared" si="115"/>
        <v>Global Ex-Japan &amp; Frontier</v>
      </c>
      <c r="C2174" s="2" t="s">
        <v>7583</v>
      </c>
      <c r="D2174" s="2" t="str">
        <f t="shared" si="116"/>
        <v>United Kingdom</v>
      </c>
      <c r="E2174" s="3"/>
      <c r="F2174" s="3"/>
      <c r="G2174" s="3"/>
      <c r="H2174" s="3"/>
      <c r="I2174" s="2" t="str">
        <f t="shared" si="118"/>
        <v>DJI</v>
      </c>
    </row>
    <row r="2175" spans="1:9" ht="12.75" customHeight="1">
      <c r="A2175" s="2" t="s">
        <v>7159</v>
      </c>
      <c r="B2175" s="121" t="str">
        <f t="shared" si="115"/>
        <v>Global Ex-Japan &amp; Frontier</v>
      </c>
      <c r="C2175" s="2" t="s">
        <v>7580</v>
      </c>
      <c r="D2175" s="2" t="str">
        <f t="shared" si="116"/>
        <v>Greece</v>
      </c>
      <c r="E2175" s="3"/>
      <c r="F2175" s="3"/>
      <c r="G2175" s="3"/>
      <c r="H2175" s="3"/>
      <c r="I2175" s="2" t="str">
        <f t="shared" si="118"/>
        <v>DJI</v>
      </c>
    </row>
    <row r="2176" spans="1:9" ht="12.75" customHeight="1">
      <c r="A2176" s="2" t="s">
        <v>7159</v>
      </c>
      <c r="B2176" s="121" t="str">
        <f t="shared" si="115"/>
        <v>Global Ex-Japan &amp; Frontier</v>
      </c>
      <c r="C2176" s="2" t="s">
        <v>7571</v>
      </c>
      <c r="D2176" s="2" t="str">
        <f t="shared" si="116"/>
        <v>Hong Kong</v>
      </c>
      <c r="E2176" s="3"/>
      <c r="F2176" s="3"/>
      <c r="G2176" s="3"/>
      <c r="H2176" s="3"/>
      <c r="I2176" s="2" t="str">
        <f t="shared" si="118"/>
        <v>DJI</v>
      </c>
    </row>
    <row r="2177" spans="1:9" ht="12.75" customHeight="1">
      <c r="A2177" s="2" t="s">
        <v>7159</v>
      </c>
      <c r="B2177" s="121" t="str">
        <f t="shared" si="115"/>
        <v>Global Ex-Japan &amp; Frontier</v>
      </c>
      <c r="C2177" s="2" t="s">
        <v>5567</v>
      </c>
      <c r="D2177" s="2" t="str">
        <f t="shared" si="116"/>
        <v>Hungary</v>
      </c>
      <c r="E2177" s="3"/>
      <c r="F2177" s="3"/>
      <c r="G2177" s="3"/>
      <c r="H2177" s="3"/>
      <c r="I2177" s="2" t="str">
        <f t="shared" si="118"/>
        <v>DJI</v>
      </c>
    </row>
    <row r="2178" spans="1:9" ht="12.75" customHeight="1">
      <c r="A2178" s="2" t="s">
        <v>7159</v>
      </c>
      <c r="B2178" s="121" t="str">
        <f t="shared" si="115"/>
        <v>Global Ex-Japan &amp; Frontier</v>
      </c>
      <c r="C2178" s="2" t="s">
        <v>6098</v>
      </c>
      <c r="D2178" s="2" t="str">
        <f t="shared" si="116"/>
        <v>Indonesia</v>
      </c>
      <c r="E2178" s="3"/>
      <c r="F2178" s="3"/>
      <c r="G2178" s="3"/>
      <c r="H2178" s="3"/>
      <c r="I2178" s="2" t="str">
        <f t="shared" si="118"/>
        <v>DJI</v>
      </c>
    </row>
    <row r="2179" spans="1:9" ht="12.75" customHeight="1">
      <c r="A2179" s="2" t="s">
        <v>7159</v>
      </c>
      <c r="B2179" s="121" t="str">
        <f t="shared" si="115"/>
        <v>Global Ex-Japan &amp; Frontier</v>
      </c>
      <c r="C2179" s="2" t="s">
        <v>6100</v>
      </c>
      <c r="D2179" s="2" t="str">
        <f t="shared" si="116"/>
        <v>Ireland</v>
      </c>
      <c r="E2179" s="3"/>
      <c r="F2179" s="3"/>
      <c r="G2179" s="3"/>
      <c r="H2179" s="3"/>
      <c r="I2179" s="2" t="str">
        <f t="shared" si="118"/>
        <v>DJI</v>
      </c>
    </row>
    <row r="2180" spans="1:9" ht="12.75" customHeight="1">
      <c r="A2180" s="2" t="s">
        <v>7159</v>
      </c>
      <c r="B2180" s="121" t="str">
        <f t="shared" si="115"/>
        <v>Global Ex-Japan &amp; Frontier</v>
      </c>
      <c r="C2180" s="2" t="s">
        <v>7598</v>
      </c>
      <c r="D2180" s="2" t="str">
        <f t="shared" si="116"/>
        <v>Israel</v>
      </c>
      <c r="E2180" s="3"/>
      <c r="F2180" s="3"/>
      <c r="G2180" s="3"/>
      <c r="H2180" s="3"/>
      <c r="I2180" s="2" t="str">
        <f t="shared" si="118"/>
        <v>DJI</v>
      </c>
    </row>
    <row r="2181" spans="1:9" ht="12.75" customHeight="1">
      <c r="A2181" s="2" t="s">
        <v>7159</v>
      </c>
      <c r="B2181" s="121" t="str">
        <f t="shared" ref="B2181:B2244" si="119">VLOOKUP(A2181,CountryRegion,2,FALSE)</f>
        <v>Global Ex-Japan &amp; Frontier</v>
      </c>
      <c r="C2181" s="2" t="s">
        <v>5720</v>
      </c>
      <c r="D2181" s="2" t="str">
        <f t="shared" ref="D2181:D2244" si="120">VLOOKUP(C2181&amp;"-",CountryRegion,2,FALSE)</f>
        <v>India</v>
      </c>
      <c r="E2181" s="3"/>
      <c r="F2181" s="3"/>
      <c r="G2181" s="3"/>
      <c r="H2181" s="3"/>
      <c r="I2181" s="2" t="str">
        <f t="shared" si="118"/>
        <v>DJI</v>
      </c>
    </row>
    <row r="2182" spans="1:9" ht="12.75" customHeight="1">
      <c r="A2182" s="2" t="s">
        <v>7159</v>
      </c>
      <c r="B2182" s="121" t="str">
        <f t="shared" si="119"/>
        <v>Global Ex-Japan &amp; Frontier</v>
      </c>
      <c r="C2182" s="2" t="s">
        <v>5572</v>
      </c>
      <c r="D2182" s="2" t="str">
        <f t="shared" si="120"/>
        <v>Iceland</v>
      </c>
      <c r="E2182" s="3"/>
      <c r="F2182" s="3"/>
      <c r="G2182" s="3"/>
      <c r="H2182" s="3"/>
      <c r="I2182" s="2" t="str">
        <f t="shared" si="118"/>
        <v>DJI</v>
      </c>
    </row>
    <row r="2183" spans="1:9" ht="12.75" customHeight="1">
      <c r="A2183" s="2" t="s">
        <v>7159</v>
      </c>
      <c r="B2183" s="121" t="str">
        <f t="shared" si="119"/>
        <v>Global Ex-Japan &amp; Frontier</v>
      </c>
      <c r="C2183" s="2" t="s">
        <v>5614</v>
      </c>
      <c r="D2183" s="2" t="str">
        <f t="shared" si="120"/>
        <v>Italy</v>
      </c>
      <c r="E2183" s="3"/>
      <c r="F2183" s="3"/>
      <c r="G2183" s="3"/>
      <c r="H2183" s="3"/>
      <c r="I2183" s="2" t="str">
        <f t="shared" si="118"/>
        <v>DJI</v>
      </c>
    </row>
    <row r="2184" spans="1:9" ht="12.75" customHeight="1">
      <c r="A2184" s="2" t="s">
        <v>7159</v>
      </c>
      <c r="B2184" s="121" t="str">
        <f t="shared" si="119"/>
        <v>Global Ex-Japan &amp; Frontier</v>
      </c>
      <c r="C2184" s="2" t="s">
        <v>6013</v>
      </c>
      <c r="D2184" s="2" t="str">
        <f t="shared" si="120"/>
        <v>Korea</v>
      </c>
      <c r="E2184" s="3"/>
      <c r="F2184" s="3"/>
      <c r="G2184" s="3"/>
      <c r="H2184" s="3"/>
      <c r="I2184" s="2" t="str">
        <f t="shared" si="118"/>
        <v>DJI</v>
      </c>
    </row>
    <row r="2185" spans="1:9" ht="12.75" customHeight="1">
      <c r="A2185" s="2" t="s">
        <v>7159</v>
      </c>
      <c r="B2185" s="121" t="str">
        <f t="shared" si="119"/>
        <v>Global Ex-Japan &amp; Frontier</v>
      </c>
      <c r="C2185" s="2" t="s">
        <v>7581</v>
      </c>
      <c r="D2185" s="2" t="str">
        <f t="shared" si="120"/>
        <v>Luxembourg</v>
      </c>
      <c r="E2185" s="3"/>
      <c r="F2185" s="3"/>
      <c r="G2185" s="3"/>
      <c r="H2185" s="3"/>
      <c r="I2185" s="2" t="str">
        <f t="shared" si="118"/>
        <v>DJI</v>
      </c>
    </row>
    <row r="2186" spans="1:9" ht="12.75" customHeight="1">
      <c r="A2186" s="2" t="s">
        <v>7159</v>
      </c>
      <c r="B2186" s="121" t="str">
        <f t="shared" si="119"/>
        <v>Global Ex-Japan &amp; Frontier</v>
      </c>
      <c r="C2186" s="2" t="s">
        <v>5947</v>
      </c>
      <c r="D2186" s="2" t="str">
        <f t="shared" si="120"/>
        <v>Morocco</v>
      </c>
      <c r="E2186" s="3"/>
      <c r="F2186" s="3"/>
      <c r="G2186" s="3">
        <v>42267</v>
      </c>
      <c r="H2186" s="3">
        <v>42268</v>
      </c>
      <c r="I2186" s="2" t="str">
        <f t="shared" si="118"/>
        <v>DJI</v>
      </c>
    </row>
    <row r="2187" spans="1:9" ht="12.75" customHeight="1">
      <c r="A2187" s="2" t="s">
        <v>7159</v>
      </c>
      <c r="B2187" s="121" t="str">
        <f t="shared" si="119"/>
        <v>Global Ex-Japan &amp; Frontier</v>
      </c>
      <c r="C2187" s="2" t="s">
        <v>7594</v>
      </c>
      <c r="D2187" s="2" t="str">
        <f t="shared" si="120"/>
        <v>Mexico</v>
      </c>
      <c r="E2187" s="3"/>
      <c r="F2187" s="3"/>
      <c r="G2187" s="3"/>
      <c r="H2187" s="3"/>
      <c r="I2187" s="2" t="str">
        <f t="shared" si="118"/>
        <v>DJI</v>
      </c>
    </row>
    <row r="2188" spans="1:9" ht="12.75" customHeight="1">
      <c r="A2188" s="2" t="s">
        <v>7159</v>
      </c>
      <c r="B2188" s="121" t="str">
        <f t="shared" si="119"/>
        <v>Global Ex-Japan &amp; Frontier</v>
      </c>
      <c r="C2188" s="2" t="s">
        <v>7573</v>
      </c>
      <c r="D2188" s="2" t="str">
        <f t="shared" si="120"/>
        <v>Malaysia</v>
      </c>
      <c r="E2188" s="3"/>
      <c r="F2188" s="3"/>
      <c r="G2188" s="3"/>
      <c r="H2188" s="3"/>
      <c r="I2188" s="2" t="str">
        <f t="shared" si="118"/>
        <v>DJI</v>
      </c>
    </row>
    <row r="2189" spans="1:9" ht="12.75" customHeight="1">
      <c r="A2189" s="2" t="s">
        <v>7159</v>
      </c>
      <c r="B2189" s="121" t="str">
        <f t="shared" si="119"/>
        <v>Global Ex-Japan &amp; Frontier</v>
      </c>
      <c r="C2189" s="2" t="s">
        <v>5921</v>
      </c>
      <c r="D2189" s="2" t="str">
        <f t="shared" si="120"/>
        <v>Netherlands</v>
      </c>
      <c r="E2189" s="3"/>
      <c r="F2189" s="3"/>
      <c r="G2189" s="3"/>
      <c r="H2189" s="3"/>
      <c r="I2189" s="2" t="str">
        <f t="shared" ref="I2189:I2205" si="121">IF(ISBLANK(VLOOKUP(A2189,CountryRegion,4,FALSE)),"",VLOOKUP(A2189,CountryRegion,4,FALSE))</f>
        <v>DJI</v>
      </c>
    </row>
    <row r="2190" spans="1:9" ht="12.75" customHeight="1">
      <c r="A2190" s="2" t="s">
        <v>7159</v>
      </c>
      <c r="B2190" s="121" t="str">
        <f t="shared" si="119"/>
        <v>Global Ex-Japan &amp; Frontier</v>
      </c>
      <c r="C2190" s="2" t="s">
        <v>5865</v>
      </c>
      <c r="D2190" s="2" t="str">
        <f t="shared" si="120"/>
        <v>Norway</v>
      </c>
      <c r="E2190" s="3"/>
      <c r="F2190" s="3"/>
      <c r="G2190" s="3"/>
      <c r="H2190" s="3"/>
      <c r="I2190" s="2" t="str">
        <f t="shared" si="121"/>
        <v>DJI</v>
      </c>
    </row>
    <row r="2191" spans="1:9" ht="12.75" customHeight="1">
      <c r="A2191" s="2" t="s">
        <v>7159</v>
      </c>
      <c r="B2191" s="121" t="str">
        <f t="shared" si="119"/>
        <v>Global Ex-Japan &amp; Frontier</v>
      </c>
      <c r="C2191" s="2" t="s">
        <v>5883</v>
      </c>
      <c r="D2191" s="2" t="str">
        <f t="shared" si="120"/>
        <v>New Zealand</v>
      </c>
      <c r="E2191" s="3"/>
      <c r="F2191" s="3"/>
      <c r="G2191" s="3"/>
      <c r="H2191" s="3"/>
      <c r="I2191" s="2" t="str">
        <f t="shared" si="121"/>
        <v>DJI</v>
      </c>
    </row>
    <row r="2192" spans="1:9" ht="12.75" customHeight="1">
      <c r="A2192" s="2" t="s">
        <v>7159</v>
      </c>
      <c r="B2192" s="121" t="str">
        <f t="shared" si="119"/>
        <v>Global Ex-Japan &amp; Frontier</v>
      </c>
      <c r="C2192" s="2" t="s">
        <v>7595</v>
      </c>
      <c r="D2192" s="2" t="str">
        <f t="shared" si="120"/>
        <v>Peru</v>
      </c>
      <c r="E2192" s="3"/>
      <c r="F2192" s="3"/>
      <c r="G2192" s="3"/>
      <c r="H2192" s="3"/>
      <c r="I2192" s="2" t="str">
        <f t="shared" si="121"/>
        <v>DJI</v>
      </c>
    </row>
    <row r="2193" spans="1:9" ht="12.75" customHeight="1">
      <c r="A2193" s="2" t="s">
        <v>7159</v>
      </c>
      <c r="B2193" s="121" t="str">
        <f t="shared" si="119"/>
        <v>Global Ex-Japan &amp; Frontier</v>
      </c>
      <c r="C2193" s="2" t="s">
        <v>5970</v>
      </c>
      <c r="D2193" s="2" t="str">
        <f t="shared" si="120"/>
        <v>Philippines</v>
      </c>
      <c r="E2193" s="3"/>
      <c r="F2193" s="3"/>
      <c r="G2193" s="3"/>
      <c r="H2193" s="3"/>
      <c r="I2193" s="2" t="str">
        <f t="shared" si="121"/>
        <v>DJI</v>
      </c>
    </row>
    <row r="2194" spans="1:9" ht="12.75" customHeight="1">
      <c r="A2194" s="2" t="s">
        <v>7159</v>
      </c>
      <c r="B2194" s="121" t="str">
        <f t="shared" si="119"/>
        <v>Global Ex-Japan &amp; Frontier</v>
      </c>
      <c r="C2194" s="2" t="s">
        <v>7601</v>
      </c>
      <c r="D2194" s="2" t="str">
        <f t="shared" si="120"/>
        <v>Pakistan</v>
      </c>
      <c r="E2194" s="3">
        <v>42993</v>
      </c>
      <c r="F2194" s="3">
        <v>42996</v>
      </c>
      <c r="G2194" s="3">
        <v>45184</v>
      </c>
      <c r="H2194" s="3">
        <v>45187</v>
      </c>
      <c r="I2194" s="2" t="str">
        <f t="shared" si="121"/>
        <v>DJI</v>
      </c>
    </row>
    <row r="2195" spans="1:9" ht="12.75" customHeight="1">
      <c r="A2195" s="2" t="s">
        <v>7159</v>
      </c>
      <c r="B2195" s="121" t="str">
        <f t="shared" si="119"/>
        <v>Global Ex-Japan &amp; Frontier</v>
      </c>
      <c r="C2195" s="2" t="s">
        <v>7585</v>
      </c>
      <c r="D2195" s="2" t="str">
        <f t="shared" si="120"/>
        <v>Poland</v>
      </c>
      <c r="E2195" s="3"/>
      <c r="F2195" s="3"/>
      <c r="G2195" s="3"/>
      <c r="H2195" s="3"/>
      <c r="I2195" s="2" t="str">
        <f t="shared" si="121"/>
        <v>DJI</v>
      </c>
    </row>
    <row r="2196" spans="1:9" ht="12.75" customHeight="1">
      <c r="A2196" s="2" t="s">
        <v>7159</v>
      </c>
      <c r="B2196" s="121" t="str">
        <f t="shared" si="119"/>
        <v>Global Ex-Japan &amp; Frontier</v>
      </c>
      <c r="C2196" s="2" t="s">
        <v>7582</v>
      </c>
      <c r="D2196" s="2" t="str">
        <f t="shared" si="120"/>
        <v>Portugal</v>
      </c>
      <c r="E2196" s="3"/>
      <c r="F2196" s="3"/>
      <c r="G2196" s="3"/>
      <c r="H2196" s="3"/>
      <c r="I2196" s="2" t="str">
        <f t="shared" si="121"/>
        <v>DJI</v>
      </c>
    </row>
    <row r="2197" spans="1:9" ht="12.75" customHeight="1">
      <c r="A2197" s="2" t="s">
        <v>7159</v>
      </c>
      <c r="B2197" s="121" t="str">
        <f t="shared" si="119"/>
        <v>Global Ex-Japan &amp; Frontier</v>
      </c>
      <c r="C2197" s="2" t="s">
        <v>7602</v>
      </c>
      <c r="D2197" s="2" t="str">
        <f t="shared" si="120"/>
        <v>Qatar</v>
      </c>
      <c r="E2197" s="3">
        <v>41903</v>
      </c>
      <c r="F2197" s="3">
        <v>41904</v>
      </c>
      <c r="G2197" s="3"/>
      <c r="H2197" s="3"/>
      <c r="I2197" s="2" t="str">
        <f t="shared" si="121"/>
        <v>DJI</v>
      </c>
    </row>
    <row r="2198" spans="1:9" ht="12.75" customHeight="1">
      <c r="A2198" s="2" t="s">
        <v>7159</v>
      </c>
      <c r="B2198" s="121" t="str">
        <f t="shared" si="119"/>
        <v>Global Ex-Japan &amp; Frontier</v>
      </c>
      <c r="C2198" s="2" t="s">
        <v>7586</v>
      </c>
      <c r="D2198" s="2" t="str">
        <f t="shared" si="120"/>
        <v>Russia</v>
      </c>
      <c r="E2198" s="3"/>
      <c r="F2198" s="3"/>
      <c r="G2198" s="3">
        <v>44628</v>
      </c>
      <c r="H2198" s="3">
        <v>44629</v>
      </c>
      <c r="I2198" s="2" t="str">
        <f t="shared" si="121"/>
        <v>DJI</v>
      </c>
    </row>
    <row r="2199" spans="1:9" ht="12.75" customHeight="1">
      <c r="A2199" s="2" t="s">
        <v>7159</v>
      </c>
      <c r="B2199" s="121" t="str">
        <f t="shared" si="119"/>
        <v>Global Ex-Japan &amp; Frontier</v>
      </c>
      <c r="C2199" s="2" t="s">
        <v>6227</v>
      </c>
      <c r="D2199" s="2" t="str">
        <f t="shared" si="120"/>
        <v>Sweden</v>
      </c>
      <c r="E2199" s="3"/>
      <c r="F2199" s="3"/>
      <c r="G2199" s="3"/>
      <c r="H2199" s="3"/>
      <c r="I2199" s="2" t="str">
        <f t="shared" si="121"/>
        <v>DJI</v>
      </c>
    </row>
    <row r="2200" spans="1:9" ht="12.75" customHeight="1">
      <c r="A2200" s="2" t="s">
        <v>7159</v>
      </c>
      <c r="B2200" s="121" t="str">
        <f t="shared" si="119"/>
        <v>Global Ex-Japan &amp; Frontier</v>
      </c>
      <c r="C2200" s="2" t="s">
        <v>7574</v>
      </c>
      <c r="D2200" s="2" t="str">
        <f t="shared" si="120"/>
        <v>Singapore</v>
      </c>
      <c r="E2200" s="3"/>
      <c r="F2200" s="3"/>
      <c r="G2200" s="3"/>
      <c r="H2200" s="3"/>
      <c r="I2200" s="2" t="str">
        <f t="shared" si="121"/>
        <v>DJI</v>
      </c>
    </row>
    <row r="2201" spans="1:9" ht="12.75" customHeight="1">
      <c r="A2201" s="2" t="s">
        <v>7159</v>
      </c>
      <c r="B2201" s="121" t="str">
        <f t="shared" si="119"/>
        <v>Global Ex-Japan &amp; Frontier</v>
      </c>
      <c r="C2201" s="2" t="s">
        <v>6029</v>
      </c>
      <c r="D2201" s="2" t="str">
        <f t="shared" si="120"/>
        <v>Thailand</v>
      </c>
      <c r="E2201" s="3"/>
      <c r="F2201" s="3"/>
      <c r="G2201" s="3"/>
      <c r="H2201" s="3"/>
      <c r="I2201" s="2" t="str">
        <f t="shared" si="121"/>
        <v>DJI</v>
      </c>
    </row>
    <row r="2202" spans="1:9" ht="12.75" customHeight="1">
      <c r="A2202" s="2" t="s">
        <v>7159</v>
      </c>
      <c r="B2202" s="121" t="str">
        <f t="shared" si="119"/>
        <v>Global Ex-Japan &amp; Frontier</v>
      </c>
      <c r="C2202" s="2" t="s">
        <v>7587</v>
      </c>
      <c r="D2202" s="2" t="str">
        <f t="shared" si="120"/>
        <v>Turkey</v>
      </c>
      <c r="E2202" s="3"/>
      <c r="F2202" s="3"/>
      <c r="G2202" s="3"/>
      <c r="H2202" s="3"/>
      <c r="I2202" s="2" t="str">
        <f t="shared" si="121"/>
        <v>DJI</v>
      </c>
    </row>
    <row r="2203" spans="1:9" ht="12.75" customHeight="1">
      <c r="A2203" s="2" t="s">
        <v>7159</v>
      </c>
      <c r="B2203" s="121" t="str">
        <f t="shared" si="119"/>
        <v>Global Ex-Japan &amp; Frontier</v>
      </c>
      <c r="C2203" s="2" t="s">
        <v>5700</v>
      </c>
      <c r="D2203" s="2" t="str">
        <f t="shared" si="120"/>
        <v>Taiwan</v>
      </c>
      <c r="E2203" s="3"/>
      <c r="F2203" s="3"/>
      <c r="G2203" s="3"/>
      <c r="H2203" s="3"/>
      <c r="I2203" s="2" t="str">
        <f t="shared" si="121"/>
        <v>DJI</v>
      </c>
    </row>
    <row r="2204" spans="1:9" ht="12.75" customHeight="1">
      <c r="A2204" s="2" t="s">
        <v>7159</v>
      </c>
      <c r="B2204" s="121" t="str">
        <f t="shared" si="119"/>
        <v>Global Ex-Japan &amp; Frontier</v>
      </c>
      <c r="C2204" s="2" t="s">
        <v>810</v>
      </c>
      <c r="D2204" s="2" t="str">
        <f t="shared" si="120"/>
        <v>United States</v>
      </c>
      <c r="E2204" s="3"/>
      <c r="F2204" s="3"/>
      <c r="G2204" s="3"/>
      <c r="H2204" s="3"/>
      <c r="I2204" s="2" t="str">
        <f t="shared" si="121"/>
        <v>DJI</v>
      </c>
    </row>
    <row r="2205" spans="1:9" ht="12.75" customHeight="1">
      <c r="A2205" s="2" t="s">
        <v>7159</v>
      </c>
      <c r="B2205" s="121" t="str">
        <f t="shared" si="119"/>
        <v>Global Ex-Japan &amp; Frontier</v>
      </c>
      <c r="C2205" s="2" t="s">
        <v>7603</v>
      </c>
      <c r="D2205" s="2" t="str">
        <f t="shared" si="120"/>
        <v>South Africa</v>
      </c>
      <c r="E2205" s="3"/>
      <c r="F2205" s="3"/>
      <c r="G2205" s="3"/>
      <c r="H2205" s="3"/>
      <c r="I2205" s="2" t="str">
        <f t="shared" si="121"/>
        <v>DJI</v>
      </c>
    </row>
    <row r="2206" spans="1:9" ht="12.75" customHeight="1">
      <c r="A2206" s="121" t="s">
        <v>7159</v>
      </c>
      <c r="B2206" s="121" t="str">
        <f t="shared" si="119"/>
        <v>Global Ex-Japan &amp; Frontier</v>
      </c>
      <c r="C2206" s="121" t="s">
        <v>5776</v>
      </c>
      <c r="D2206" s="2" t="str">
        <f t="shared" si="120"/>
        <v>Saudi Arabia</v>
      </c>
      <c r="E2206" s="122">
        <v>43541</v>
      </c>
      <c r="F2206" s="122">
        <v>43542</v>
      </c>
      <c r="G2206" s="122"/>
      <c r="H2206" s="122"/>
      <c r="I2206" s="121" t="s">
        <v>6930</v>
      </c>
    </row>
    <row r="2207" spans="1:9" ht="12.75" customHeight="1">
      <c r="A2207" s="2" t="s">
        <v>7159</v>
      </c>
      <c r="B2207" s="121" t="str">
        <f t="shared" si="119"/>
        <v>Global Ex-Japan &amp; Frontier</v>
      </c>
      <c r="C2207" s="2" t="s">
        <v>6023</v>
      </c>
      <c r="D2207" s="2" t="str">
        <f t="shared" si="120"/>
        <v>Kuwait</v>
      </c>
      <c r="E2207" s="93">
        <v>43728</v>
      </c>
      <c r="F2207" s="93">
        <v>43731</v>
      </c>
      <c r="G2207" s="93"/>
      <c r="H2207" s="93"/>
      <c r="I2207" s="2" t="s">
        <v>6930</v>
      </c>
    </row>
    <row r="2208" spans="1:9" ht="12.75" customHeight="1">
      <c r="A2208" s="2" t="s">
        <v>7141</v>
      </c>
      <c r="B2208" s="121" t="str">
        <f t="shared" si="119"/>
        <v>Global Ex-Asia/Pacific &amp; Frontier</v>
      </c>
      <c r="C2208" s="2" t="s">
        <v>7599</v>
      </c>
      <c r="D2208" s="2" t="str">
        <f t="shared" si="120"/>
        <v>United Arab Emirates</v>
      </c>
      <c r="E2208" s="3">
        <v>41903</v>
      </c>
      <c r="F2208" s="3">
        <v>41904</v>
      </c>
      <c r="G2208" s="3"/>
      <c r="H2208" s="3"/>
      <c r="I2208" s="2" t="str">
        <f t="shared" ref="I2208:I2243" si="122">IF(ISBLANK(VLOOKUP(A2208,CountryRegion,4,FALSE)),"",VLOOKUP(A2208,CountryRegion,4,FALSE))</f>
        <v>DJI</v>
      </c>
    </row>
    <row r="2209" spans="1:9" ht="12.75" customHeight="1">
      <c r="A2209" s="2" t="s">
        <v>7141</v>
      </c>
      <c r="B2209" s="121" t="str">
        <f t="shared" si="119"/>
        <v>Global Ex-Asia/Pacific &amp; Frontier</v>
      </c>
      <c r="C2209" s="2" t="s">
        <v>7575</v>
      </c>
      <c r="D2209" s="2" t="str">
        <f t="shared" si="120"/>
        <v>Austria</v>
      </c>
      <c r="E2209" s="3"/>
      <c r="F2209" s="3"/>
      <c r="G2209" s="3"/>
      <c r="H2209" s="3"/>
      <c r="I2209" s="2" t="str">
        <f t="shared" si="122"/>
        <v>DJI</v>
      </c>
    </row>
    <row r="2210" spans="1:9" ht="12.75" customHeight="1">
      <c r="A2210" s="2" t="s">
        <v>7141</v>
      </c>
      <c r="B2210" s="121" t="str">
        <f t="shared" si="119"/>
        <v>Global Ex-Asia/Pacific &amp; Frontier</v>
      </c>
      <c r="C2210" s="2" t="s">
        <v>7576</v>
      </c>
      <c r="D2210" s="2" t="str">
        <f t="shared" si="120"/>
        <v>Belgium</v>
      </c>
      <c r="E2210" s="3"/>
      <c r="F2210" s="3"/>
      <c r="G2210" s="3"/>
      <c r="H2210" s="3"/>
      <c r="I2210" s="2" t="str">
        <f t="shared" si="122"/>
        <v>DJI</v>
      </c>
    </row>
    <row r="2211" spans="1:9" ht="12.75" customHeight="1">
      <c r="A2211" s="2" t="s">
        <v>7141</v>
      </c>
      <c r="B2211" s="121" t="str">
        <f t="shared" si="119"/>
        <v>Global Ex-Asia/Pacific &amp; Frontier</v>
      </c>
      <c r="C2211" s="2" t="s">
        <v>7591</v>
      </c>
      <c r="D2211" s="2" t="str">
        <f t="shared" si="120"/>
        <v>Brazil</v>
      </c>
      <c r="E2211" s="3"/>
      <c r="F2211" s="3"/>
      <c r="G2211" s="3"/>
      <c r="H2211" s="3"/>
      <c r="I2211" s="2" t="str">
        <f t="shared" si="122"/>
        <v>DJI</v>
      </c>
    </row>
    <row r="2212" spans="1:9" ht="12.75" customHeight="1">
      <c r="A2212" s="2" t="s">
        <v>7141</v>
      </c>
      <c r="B2212" s="121" t="str">
        <f t="shared" si="119"/>
        <v>Global Ex-Asia/Pacific &amp; Frontier</v>
      </c>
      <c r="C2212" s="2" t="s">
        <v>5722</v>
      </c>
      <c r="D2212" s="2" t="str">
        <f t="shared" si="120"/>
        <v>Canada</v>
      </c>
      <c r="E2212" s="3"/>
      <c r="F2212" s="3"/>
      <c r="G2212" s="3"/>
      <c r="H2212" s="3"/>
      <c r="I2212" s="2" t="str">
        <f t="shared" si="122"/>
        <v>DJI</v>
      </c>
    </row>
    <row r="2213" spans="1:9" ht="12.75" customHeight="1">
      <c r="A2213" s="2" t="s">
        <v>7141</v>
      </c>
      <c r="B2213" s="121" t="str">
        <f t="shared" si="119"/>
        <v>Global Ex-Asia/Pacific &amp; Frontier</v>
      </c>
      <c r="C2213" s="2" t="s">
        <v>6147</v>
      </c>
      <c r="D2213" s="2" t="str">
        <f t="shared" si="120"/>
        <v>Switzerland</v>
      </c>
      <c r="E2213" s="3"/>
      <c r="F2213" s="3"/>
      <c r="G2213" s="3"/>
      <c r="H2213" s="3"/>
      <c r="I2213" s="2" t="str">
        <f t="shared" si="122"/>
        <v>DJI</v>
      </c>
    </row>
    <row r="2214" spans="1:9" ht="12.75" customHeight="1">
      <c r="A2214" s="2" t="s">
        <v>7141</v>
      </c>
      <c r="B2214" s="121" t="str">
        <f t="shared" si="119"/>
        <v>Global Ex-Asia/Pacific &amp; Frontier</v>
      </c>
      <c r="C2214" s="2" t="s">
        <v>7592</v>
      </c>
      <c r="D2214" s="2" t="str">
        <f t="shared" si="120"/>
        <v>Chile</v>
      </c>
      <c r="E2214" s="3"/>
      <c r="F2214" s="3"/>
      <c r="G2214" s="3"/>
      <c r="H2214" s="3"/>
      <c r="I2214" s="2" t="str">
        <f t="shared" si="122"/>
        <v>DJI</v>
      </c>
    </row>
    <row r="2215" spans="1:9" ht="12.75" customHeight="1">
      <c r="A2215" s="2" t="s">
        <v>7141</v>
      </c>
      <c r="B2215" s="121" t="str">
        <f t="shared" si="119"/>
        <v>Global Ex-Asia/Pacific &amp; Frontier</v>
      </c>
      <c r="C2215" s="2" t="s">
        <v>7593</v>
      </c>
      <c r="D2215" s="2" t="str">
        <f t="shared" si="120"/>
        <v>Colombia</v>
      </c>
      <c r="E2215" s="3"/>
      <c r="F2215" s="3"/>
      <c r="G2215" s="3"/>
      <c r="H2215" s="3"/>
      <c r="I2215" s="2" t="str">
        <f t="shared" si="122"/>
        <v>DJI</v>
      </c>
    </row>
    <row r="2216" spans="1:9" ht="12.75" customHeight="1">
      <c r="A2216" s="2" t="s">
        <v>7141</v>
      </c>
      <c r="B2216" s="121" t="str">
        <f t="shared" si="119"/>
        <v>Global Ex-Asia/Pacific &amp; Frontier</v>
      </c>
      <c r="C2216" s="2" t="s">
        <v>7584</v>
      </c>
      <c r="D2216" s="2" t="str">
        <f t="shared" si="120"/>
        <v>Czech Republic</v>
      </c>
      <c r="E2216" s="3"/>
      <c r="F2216" s="3"/>
      <c r="G2216" s="3"/>
      <c r="H2216" s="3"/>
      <c r="I2216" s="2" t="str">
        <f t="shared" si="122"/>
        <v>DJI</v>
      </c>
    </row>
    <row r="2217" spans="1:9" ht="12.75" customHeight="1">
      <c r="A2217" s="2" t="s">
        <v>7141</v>
      </c>
      <c r="B2217" s="121" t="str">
        <f t="shared" si="119"/>
        <v>Global Ex-Asia/Pacific &amp; Frontier</v>
      </c>
      <c r="C2217" s="2" t="s">
        <v>7579</v>
      </c>
      <c r="D2217" s="2" t="str">
        <f t="shared" si="120"/>
        <v>Germany</v>
      </c>
      <c r="E2217" s="3"/>
      <c r="F2217" s="3"/>
      <c r="G2217" s="3"/>
      <c r="H2217" s="3"/>
      <c r="I2217" s="2" t="str">
        <f t="shared" si="122"/>
        <v>DJI</v>
      </c>
    </row>
    <row r="2218" spans="1:9" ht="12.75" customHeight="1">
      <c r="A2218" s="2" t="s">
        <v>7141</v>
      </c>
      <c r="B2218" s="121" t="str">
        <f t="shared" si="119"/>
        <v>Global Ex-Asia/Pacific &amp; Frontier</v>
      </c>
      <c r="C2218" s="2" t="s">
        <v>7577</v>
      </c>
      <c r="D2218" s="2" t="str">
        <f t="shared" si="120"/>
        <v>Denmark</v>
      </c>
      <c r="E2218" s="3"/>
      <c r="F2218" s="3"/>
      <c r="G2218" s="3"/>
      <c r="H2218" s="3"/>
      <c r="I2218" s="2" t="str">
        <f t="shared" si="122"/>
        <v>DJI</v>
      </c>
    </row>
    <row r="2219" spans="1:9" ht="12.75" customHeight="1">
      <c r="A2219" s="2" t="s">
        <v>7141</v>
      </c>
      <c r="B2219" s="121" t="str">
        <f t="shared" si="119"/>
        <v>Global Ex-Asia/Pacific &amp; Frontier</v>
      </c>
      <c r="C2219" s="2" t="s">
        <v>7600</v>
      </c>
      <c r="D2219" s="2" t="str">
        <f t="shared" si="120"/>
        <v>Egypt</v>
      </c>
      <c r="E2219" s="3"/>
      <c r="F2219" s="3"/>
      <c r="G2219" s="3"/>
      <c r="H2219" s="3"/>
      <c r="I2219" s="2" t="str">
        <f t="shared" si="122"/>
        <v>DJI</v>
      </c>
    </row>
    <row r="2220" spans="1:9" ht="12.75" customHeight="1">
      <c r="A2220" s="2" t="s">
        <v>7141</v>
      </c>
      <c r="B2220" s="121" t="str">
        <f t="shared" si="119"/>
        <v>Global Ex-Asia/Pacific &amp; Frontier</v>
      </c>
      <c r="C2220" s="2" t="s">
        <v>6415</v>
      </c>
      <c r="D2220" s="2" t="str">
        <f t="shared" si="120"/>
        <v>Spain</v>
      </c>
      <c r="E2220" s="3"/>
      <c r="F2220" s="3"/>
      <c r="G2220" s="3"/>
      <c r="H2220" s="3"/>
      <c r="I2220" s="2" t="str">
        <f t="shared" si="122"/>
        <v>DJI</v>
      </c>
    </row>
    <row r="2221" spans="1:9" ht="12.75" customHeight="1">
      <c r="A2221" s="2" t="s">
        <v>7141</v>
      </c>
      <c r="B2221" s="121" t="str">
        <f t="shared" si="119"/>
        <v>Global Ex-Asia/Pacific &amp; Frontier</v>
      </c>
      <c r="C2221" s="2" t="s">
        <v>5810</v>
      </c>
      <c r="D2221" s="2" t="str">
        <f t="shared" si="120"/>
        <v>Finland</v>
      </c>
      <c r="E2221" s="3"/>
      <c r="F2221" s="3"/>
      <c r="G2221" s="3"/>
      <c r="H2221" s="3"/>
      <c r="I2221" s="2" t="str">
        <f t="shared" si="122"/>
        <v>DJI</v>
      </c>
    </row>
    <row r="2222" spans="1:9" ht="12.75" customHeight="1">
      <c r="A2222" s="2" t="s">
        <v>7141</v>
      </c>
      <c r="B2222" s="121" t="str">
        <f t="shared" si="119"/>
        <v>Global Ex-Asia/Pacific &amp; Frontier</v>
      </c>
      <c r="C2222" s="2" t="s">
        <v>7578</v>
      </c>
      <c r="D2222" s="2" t="str">
        <f t="shared" si="120"/>
        <v>France</v>
      </c>
      <c r="E2222" s="3"/>
      <c r="F2222" s="3"/>
      <c r="G2222" s="3"/>
      <c r="H2222" s="3"/>
      <c r="I2222" s="2" t="str">
        <f t="shared" si="122"/>
        <v>DJI</v>
      </c>
    </row>
    <row r="2223" spans="1:9" ht="12.75" customHeight="1">
      <c r="A2223" s="2" t="s">
        <v>7141</v>
      </c>
      <c r="B2223" s="121" t="str">
        <f t="shared" si="119"/>
        <v>Global Ex-Asia/Pacific &amp; Frontier</v>
      </c>
      <c r="C2223" s="2" t="s">
        <v>7583</v>
      </c>
      <c r="D2223" s="2" t="str">
        <f t="shared" si="120"/>
        <v>United Kingdom</v>
      </c>
      <c r="E2223" s="3"/>
      <c r="F2223" s="3"/>
      <c r="G2223" s="3"/>
      <c r="H2223" s="3"/>
      <c r="I2223" s="2" t="str">
        <f t="shared" si="122"/>
        <v>DJI</v>
      </c>
    </row>
    <row r="2224" spans="1:9" ht="12.75" customHeight="1">
      <c r="A2224" s="2" t="s">
        <v>7141</v>
      </c>
      <c r="B2224" s="121" t="str">
        <f t="shared" si="119"/>
        <v>Global Ex-Asia/Pacific &amp; Frontier</v>
      </c>
      <c r="C2224" s="2" t="s">
        <v>7580</v>
      </c>
      <c r="D2224" s="2" t="str">
        <f t="shared" si="120"/>
        <v>Greece</v>
      </c>
      <c r="E2224" s="3"/>
      <c r="F2224" s="3"/>
      <c r="G2224" s="3"/>
      <c r="H2224" s="3"/>
      <c r="I2224" s="2" t="str">
        <f t="shared" si="122"/>
        <v>DJI</v>
      </c>
    </row>
    <row r="2225" spans="1:9" ht="12.75" customHeight="1">
      <c r="A2225" s="2" t="s">
        <v>7141</v>
      </c>
      <c r="B2225" s="121" t="str">
        <f t="shared" si="119"/>
        <v>Global Ex-Asia/Pacific &amp; Frontier</v>
      </c>
      <c r="C2225" s="2" t="s">
        <v>5567</v>
      </c>
      <c r="D2225" s="2" t="str">
        <f t="shared" si="120"/>
        <v>Hungary</v>
      </c>
      <c r="E2225" s="3"/>
      <c r="F2225" s="3"/>
      <c r="G2225" s="3"/>
      <c r="H2225" s="3"/>
      <c r="I2225" s="2" t="str">
        <f t="shared" si="122"/>
        <v>DJI</v>
      </c>
    </row>
    <row r="2226" spans="1:9" ht="12.75" customHeight="1">
      <c r="A2226" s="2" t="s">
        <v>7141</v>
      </c>
      <c r="B2226" s="121" t="str">
        <f t="shared" si="119"/>
        <v>Global Ex-Asia/Pacific &amp; Frontier</v>
      </c>
      <c r="C2226" s="2" t="s">
        <v>6100</v>
      </c>
      <c r="D2226" s="2" t="str">
        <f t="shared" si="120"/>
        <v>Ireland</v>
      </c>
      <c r="E2226" s="3"/>
      <c r="F2226" s="3"/>
      <c r="G2226" s="3"/>
      <c r="H2226" s="3"/>
      <c r="I2226" s="2" t="str">
        <f t="shared" si="122"/>
        <v>DJI</v>
      </c>
    </row>
    <row r="2227" spans="1:9" ht="12.75" customHeight="1">
      <c r="A2227" s="2" t="s">
        <v>7141</v>
      </c>
      <c r="B2227" s="121" t="str">
        <f t="shared" si="119"/>
        <v>Global Ex-Asia/Pacific &amp; Frontier</v>
      </c>
      <c r="C2227" s="2" t="s">
        <v>7598</v>
      </c>
      <c r="D2227" s="2" t="str">
        <f t="shared" si="120"/>
        <v>Israel</v>
      </c>
      <c r="E2227" s="3"/>
      <c r="F2227" s="3"/>
      <c r="G2227" s="3"/>
      <c r="H2227" s="3"/>
      <c r="I2227" s="2" t="str">
        <f t="shared" si="122"/>
        <v>DJI</v>
      </c>
    </row>
    <row r="2228" spans="1:9" ht="12.75" customHeight="1">
      <c r="A2228" s="2" t="s">
        <v>7141</v>
      </c>
      <c r="B2228" s="121" t="str">
        <f t="shared" si="119"/>
        <v>Global Ex-Asia/Pacific &amp; Frontier</v>
      </c>
      <c r="C2228" s="2" t="s">
        <v>5572</v>
      </c>
      <c r="D2228" s="2" t="str">
        <f t="shared" si="120"/>
        <v>Iceland</v>
      </c>
      <c r="E2228" s="3"/>
      <c r="F2228" s="3"/>
      <c r="G2228" s="3"/>
      <c r="H2228" s="3"/>
      <c r="I2228" s="2" t="str">
        <f t="shared" si="122"/>
        <v>DJI</v>
      </c>
    </row>
    <row r="2229" spans="1:9" ht="12.75" customHeight="1">
      <c r="A2229" s="2" t="s">
        <v>7141</v>
      </c>
      <c r="B2229" s="121" t="str">
        <f t="shared" si="119"/>
        <v>Global Ex-Asia/Pacific &amp; Frontier</v>
      </c>
      <c r="C2229" s="2" t="s">
        <v>5614</v>
      </c>
      <c r="D2229" s="2" t="str">
        <f t="shared" si="120"/>
        <v>Italy</v>
      </c>
      <c r="E2229" s="3"/>
      <c r="F2229" s="3"/>
      <c r="G2229" s="3"/>
      <c r="H2229" s="3"/>
      <c r="I2229" s="2" t="str">
        <f t="shared" si="122"/>
        <v>DJI</v>
      </c>
    </row>
    <row r="2230" spans="1:9" ht="12.75" customHeight="1">
      <c r="A2230" s="2" t="s">
        <v>7141</v>
      </c>
      <c r="B2230" s="121" t="str">
        <f t="shared" si="119"/>
        <v>Global Ex-Asia/Pacific &amp; Frontier</v>
      </c>
      <c r="C2230" s="2" t="s">
        <v>7581</v>
      </c>
      <c r="D2230" s="2" t="str">
        <f t="shared" si="120"/>
        <v>Luxembourg</v>
      </c>
      <c r="E2230" s="3"/>
      <c r="F2230" s="3"/>
      <c r="G2230" s="3"/>
      <c r="H2230" s="3"/>
      <c r="I2230" s="2" t="str">
        <f t="shared" si="122"/>
        <v>DJI</v>
      </c>
    </row>
    <row r="2231" spans="1:9" ht="12.75" customHeight="1">
      <c r="A2231" s="2" t="s">
        <v>7141</v>
      </c>
      <c r="B2231" s="121" t="str">
        <f t="shared" si="119"/>
        <v>Global Ex-Asia/Pacific &amp; Frontier</v>
      </c>
      <c r="C2231" s="2" t="s">
        <v>5947</v>
      </c>
      <c r="D2231" s="2" t="str">
        <f t="shared" si="120"/>
        <v>Morocco</v>
      </c>
      <c r="E2231" s="3"/>
      <c r="F2231" s="3"/>
      <c r="G2231" s="3">
        <v>42267</v>
      </c>
      <c r="H2231" s="3">
        <v>42268</v>
      </c>
      <c r="I2231" s="2" t="str">
        <f t="shared" si="122"/>
        <v>DJI</v>
      </c>
    </row>
    <row r="2232" spans="1:9" ht="12.75" customHeight="1">
      <c r="A2232" s="2" t="s">
        <v>7141</v>
      </c>
      <c r="B2232" s="121" t="str">
        <f t="shared" si="119"/>
        <v>Global Ex-Asia/Pacific &amp; Frontier</v>
      </c>
      <c r="C2232" s="2" t="s">
        <v>7594</v>
      </c>
      <c r="D2232" s="2" t="str">
        <f t="shared" si="120"/>
        <v>Mexico</v>
      </c>
      <c r="E2232" s="3"/>
      <c r="F2232" s="3"/>
      <c r="G2232" s="3"/>
      <c r="H2232" s="3"/>
      <c r="I2232" s="2" t="str">
        <f t="shared" si="122"/>
        <v>DJI</v>
      </c>
    </row>
    <row r="2233" spans="1:9" ht="12.75" customHeight="1">
      <c r="A2233" s="2" t="s">
        <v>7141</v>
      </c>
      <c r="B2233" s="121" t="str">
        <f t="shared" si="119"/>
        <v>Global Ex-Asia/Pacific &amp; Frontier</v>
      </c>
      <c r="C2233" s="2" t="s">
        <v>5921</v>
      </c>
      <c r="D2233" s="2" t="str">
        <f t="shared" si="120"/>
        <v>Netherlands</v>
      </c>
      <c r="E2233" s="3"/>
      <c r="F2233" s="3"/>
      <c r="G2233" s="3"/>
      <c r="H2233" s="3"/>
      <c r="I2233" s="2" t="str">
        <f t="shared" si="122"/>
        <v>DJI</v>
      </c>
    </row>
    <row r="2234" spans="1:9" ht="12.75" customHeight="1">
      <c r="A2234" s="2" t="s">
        <v>7141</v>
      </c>
      <c r="B2234" s="121" t="str">
        <f t="shared" si="119"/>
        <v>Global Ex-Asia/Pacific &amp; Frontier</v>
      </c>
      <c r="C2234" s="2" t="s">
        <v>5865</v>
      </c>
      <c r="D2234" s="2" t="str">
        <f t="shared" si="120"/>
        <v>Norway</v>
      </c>
      <c r="E2234" s="3"/>
      <c r="F2234" s="3"/>
      <c r="G2234" s="3"/>
      <c r="H2234" s="3"/>
      <c r="I2234" s="2" t="str">
        <f t="shared" si="122"/>
        <v>DJI</v>
      </c>
    </row>
    <row r="2235" spans="1:9" ht="12.75" customHeight="1">
      <c r="A2235" s="2" t="s">
        <v>7141</v>
      </c>
      <c r="B2235" s="121" t="str">
        <f t="shared" si="119"/>
        <v>Global Ex-Asia/Pacific &amp; Frontier</v>
      </c>
      <c r="C2235" s="2" t="s">
        <v>7595</v>
      </c>
      <c r="D2235" s="2" t="str">
        <f t="shared" si="120"/>
        <v>Peru</v>
      </c>
      <c r="E2235" s="3"/>
      <c r="F2235" s="3"/>
      <c r="G2235" s="3"/>
      <c r="H2235" s="3"/>
      <c r="I2235" s="2" t="str">
        <f t="shared" si="122"/>
        <v>DJI</v>
      </c>
    </row>
    <row r="2236" spans="1:9" ht="12.75" customHeight="1">
      <c r="A2236" s="2" t="s">
        <v>7141</v>
      </c>
      <c r="B2236" s="121" t="str">
        <f t="shared" si="119"/>
        <v>Global Ex-Asia/Pacific &amp; Frontier</v>
      </c>
      <c r="C2236" s="2" t="s">
        <v>7585</v>
      </c>
      <c r="D2236" s="2" t="str">
        <f t="shared" si="120"/>
        <v>Poland</v>
      </c>
      <c r="E2236" s="3"/>
      <c r="F2236" s="3"/>
      <c r="G2236" s="3"/>
      <c r="H2236" s="3"/>
      <c r="I2236" s="2" t="str">
        <f t="shared" si="122"/>
        <v>DJI</v>
      </c>
    </row>
    <row r="2237" spans="1:9" ht="12.75" customHeight="1">
      <c r="A2237" s="2" t="s">
        <v>7141</v>
      </c>
      <c r="B2237" s="121" t="str">
        <f t="shared" si="119"/>
        <v>Global Ex-Asia/Pacific &amp; Frontier</v>
      </c>
      <c r="C2237" s="2" t="s">
        <v>7582</v>
      </c>
      <c r="D2237" s="2" t="str">
        <f t="shared" si="120"/>
        <v>Portugal</v>
      </c>
      <c r="E2237" s="3"/>
      <c r="F2237" s="3"/>
      <c r="G2237" s="3"/>
      <c r="H2237" s="3"/>
      <c r="I2237" s="2" t="str">
        <f t="shared" si="122"/>
        <v>DJI</v>
      </c>
    </row>
    <row r="2238" spans="1:9" ht="12.75" customHeight="1">
      <c r="A2238" s="2" t="s">
        <v>7141</v>
      </c>
      <c r="B2238" s="121" t="str">
        <f t="shared" si="119"/>
        <v>Global Ex-Asia/Pacific &amp; Frontier</v>
      </c>
      <c r="C2238" s="2" t="s">
        <v>7602</v>
      </c>
      <c r="D2238" s="2" t="str">
        <f t="shared" si="120"/>
        <v>Qatar</v>
      </c>
      <c r="E2238" s="3">
        <v>41903</v>
      </c>
      <c r="F2238" s="3">
        <v>41904</v>
      </c>
      <c r="G2238" s="3"/>
      <c r="H2238" s="3"/>
      <c r="I2238" s="2" t="str">
        <f t="shared" si="122"/>
        <v>DJI</v>
      </c>
    </row>
    <row r="2239" spans="1:9" ht="12.75" customHeight="1">
      <c r="A2239" s="2" t="s">
        <v>7141</v>
      </c>
      <c r="B2239" s="121" t="str">
        <f t="shared" si="119"/>
        <v>Global Ex-Asia/Pacific &amp; Frontier</v>
      </c>
      <c r="C2239" s="2" t="s">
        <v>7586</v>
      </c>
      <c r="D2239" s="2" t="str">
        <f t="shared" si="120"/>
        <v>Russia</v>
      </c>
      <c r="E2239" s="3"/>
      <c r="F2239" s="3"/>
      <c r="G2239" s="3">
        <v>44628</v>
      </c>
      <c r="H2239" s="3">
        <v>44629</v>
      </c>
      <c r="I2239" s="2" t="str">
        <f t="shared" si="122"/>
        <v>DJI</v>
      </c>
    </row>
    <row r="2240" spans="1:9" ht="12.75" customHeight="1">
      <c r="A2240" s="2" t="s">
        <v>7141</v>
      </c>
      <c r="B2240" s="121" t="str">
        <f t="shared" si="119"/>
        <v>Global Ex-Asia/Pacific &amp; Frontier</v>
      </c>
      <c r="C2240" s="2" t="s">
        <v>6227</v>
      </c>
      <c r="D2240" s="2" t="str">
        <f t="shared" si="120"/>
        <v>Sweden</v>
      </c>
      <c r="E2240" s="3"/>
      <c r="F2240" s="3"/>
      <c r="G2240" s="3"/>
      <c r="H2240" s="3"/>
      <c r="I2240" s="2" t="str">
        <f t="shared" si="122"/>
        <v>DJI</v>
      </c>
    </row>
    <row r="2241" spans="1:9" ht="12.75" customHeight="1">
      <c r="A2241" s="2" t="s">
        <v>7141</v>
      </c>
      <c r="B2241" s="121" t="str">
        <f t="shared" si="119"/>
        <v>Global Ex-Asia/Pacific &amp; Frontier</v>
      </c>
      <c r="C2241" s="2" t="s">
        <v>7587</v>
      </c>
      <c r="D2241" s="2" t="str">
        <f t="shared" si="120"/>
        <v>Turkey</v>
      </c>
      <c r="E2241" s="3"/>
      <c r="F2241" s="3"/>
      <c r="G2241" s="3"/>
      <c r="H2241" s="3"/>
      <c r="I2241" s="2" t="str">
        <f t="shared" si="122"/>
        <v>DJI</v>
      </c>
    </row>
    <row r="2242" spans="1:9" ht="12.75" customHeight="1">
      <c r="A2242" s="2" t="s">
        <v>7141</v>
      </c>
      <c r="B2242" s="121" t="str">
        <f t="shared" si="119"/>
        <v>Global Ex-Asia/Pacific &amp; Frontier</v>
      </c>
      <c r="C2242" s="2" t="s">
        <v>810</v>
      </c>
      <c r="D2242" s="2" t="str">
        <f t="shared" si="120"/>
        <v>United States</v>
      </c>
      <c r="E2242" s="3"/>
      <c r="F2242" s="3"/>
      <c r="G2242" s="3"/>
      <c r="H2242" s="3"/>
      <c r="I2242" s="2" t="str">
        <f t="shared" si="122"/>
        <v>DJI</v>
      </c>
    </row>
    <row r="2243" spans="1:9" ht="12.75" customHeight="1">
      <c r="A2243" s="2" t="s">
        <v>7141</v>
      </c>
      <c r="B2243" s="121" t="str">
        <f t="shared" si="119"/>
        <v>Global Ex-Asia/Pacific &amp; Frontier</v>
      </c>
      <c r="C2243" s="2" t="s">
        <v>7603</v>
      </c>
      <c r="D2243" s="2" t="str">
        <f t="shared" si="120"/>
        <v>South Africa</v>
      </c>
      <c r="E2243" s="3"/>
      <c r="F2243" s="3"/>
      <c r="G2243" s="3"/>
      <c r="H2243" s="3"/>
      <c r="I2243" s="2" t="str">
        <f t="shared" si="122"/>
        <v>DJI</v>
      </c>
    </row>
    <row r="2244" spans="1:9" ht="12.75" customHeight="1">
      <c r="A2244" s="121" t="s">
        <v>7141</v>
      </c>
      <c r="B2244" s="121" t="str">
        <f t="shared" si="119"/>
        <v>Global Ex-Asia/Pacific &amp; Frontier</v>
      </c>
      <c r="C2244" s="121" t="s">
        <v>5776</v>
      </c>
      <c r="D2244" s="2" t="str">
        <f t="shared" si="120"/>
        <v>Saudi Arabia</v>
      </c>
      <c r="E2244" s="122">
        <v>43541</v>
      </c>
      <c r="F2244" s="122">
        <v>43542</v>
      </c>
      <c r="G2244" s="122"/>
      <c r="H2244" s="122"/>
      <c r="I2244" s="121" t="s">
        <v>6930</v>
      </c>
    </row>
    <row r="2245" spans="1:9" ht="12.75" customHeight="1">
      <c r="A2245" s="2" t="s">
        <v>7141</v>
      </c>
      <c r="B2245" s="121" t="str">
        <f t="shared" ref="B2245:B2308" si="123">VLOOKUP(A2245,CountryRegion,2,FALSE)</f>
        <v>Global Ex-Asia/Pacific &amp; Frontier</v>
      </c>
      <c r="C2245" s="2" t="s">
        <v>6023</v>
      </c>
      <c r="D2245" s="2" t="str">
        <f t="shared" ref="D2245:D2308" si="124">VLOOKUP(C2245&amp;"-",CountryRegion,2,FALSE)</f>
        <v>Kuwait</v>
      </c>
      <c r="E2245" s="93">
        <v>43728</v>
      </c>
      <c r="F2245" s="93">
        <v>43731</v>
      </c>
      <c r="G2245" s="93"/>
      <c r="H2245" s="93"/>
      <c r="I2245" s="2" t="s">
        <v>6930</v>
      </c>
    </row>
    <row r="2246" spans="1:9" ht="12.75" customHeight="1">
      <c r="A2246" s="2" t="s">
        <v>7148</v>
      </c>
      <c r="B2246" s="121" t="str">
        <f t="shared" si="123"/>
        <v>Global Ex-Europe Developed</v>
      </c>
      <c r="C2246" s="2" t="s">
        <v>7599</v>
      </c>
      <c r="D2246" s="2" t="str">
        <f t="shared" si="124"/>
        <v>United Arab Emirates</v>
      </c>
      <c r="E2246" s="3"/>
      <c r="F2246" s="3"/>
      <c r="G2246" s="3"/>
      <c r="H2246" s="3"/>
      <c r="I2246" s="2" t="str">
        <f t="shared" ref="I2246:I2309" si="125">IF(ISBLANK(VLOOKUP(A2246,CountryRegion,4,FALSE)),"",VLOOKUP(A2246,CountryRegion,4,FALSE))</f>
        <v>DJI</v>
      </c>
    </row>
    <row r="2247" spans="1:9" ht="12.75" customHeight="1">
      <c r="A2247" s="2" t="s">
        <v>7148</v>
      </c>
      <c r="B2247" s="121" t="str">
        <f t="shared" si="123"/>
        <v>Global Ex-Europe Developed</v>
      </c>
      <c r="C2247" s="2" t="s">
        <v>7590</v>
      </c>
      <c r="D2247" s="2" t="str">
        <f t="shared" si="124"/>
        <v>Argentina</v>
      </c>
      <c r="E2247" s="3"/>
      <c r="F2247" s="3"/>
      <c r="G2247" s="3"/>
      <c r="H2247" s="3"/>
      <c r="I2247" s="2" t="str">
        <f t="shared" si="125"/>
        <v>DJI</v>
      </c>
    </row>
    <row r="2248" spans="1:9" ht="12.75" customHeight="1">
      <c r="A2248" s="2" t="s">
        <v>7148</v>
      </c>
      <c r="B2248" s="121" t="str">
        <f t="shared" si="123"/>
        <v>Global Ex-Europe Developed</v>
      </c>
      <c r="C2248" s="2" t="s">
        <v>7589</v>
      </c>
      <c r="D2248" s="2" t="str">
        <f t="shared" si="124"/>
        <v>Australia</v>
      </c>
      <c r="E2248" s="3"/>
      <c r="F2248" s="3"/>
      <c r="G2248" s="3"/>
      <c r="H2248" s="3"/>
      <c r="I2248" s="2" t="str">
        <f t="shared" si="125"/>
        <v>DJI</v>
      </c>
    </row>
    <row r="2249" spans="1:9" ht="12.75" customHeight="1">
      <c r="A2249" s="2" t="s">
        <v>7148</v>
      </c>
      <c r="B2249" s="121" t="str">
        <f t="shared" si="123"/>
        <v>Global Ex-Europe Developed</v>
      </c>
      <c r="C2249" s="2" t="s">
        <v>7609</v>
      </c>
      <c r="D2249" s="2" t="str">
        <f t="shared" si="124"/>
        <v>Bosnia-Herzegovina</v>
      </c>
      <c r="E2249" s="3"/>
      <c r="F2249" s="3"/>
      <c r="G2249" s="3"/>
      <c r="H2249" s="3"/>
      <c r="I2249" s="2" t="str">
        <f t="shared" si="125"/>
        <v>DJI</v>
      </c>
    </row>
    <row r="2250" spans="1:9" ht="12.75" customHeight="1">
      <c r="A2250" s="2" t="s">
        <v>7148</v>
      </c>
      <c r="B2250" s="121" t="str">
        <f t="shared" si="123"/>
        <v>Global Ex-Europe Developed</v>
      </c>
      <c r="C2250" s="2" t="s">
        <v>7621</v>
      </c>
      <c r="D2250" s="2" t="str">
        <f t="shared" si="124"/>
        <v>Bangladesh</v>
      </c>
      <c r="E2250" s="3"/>
      <c r="F2250" s="3"/>
      <c r="G2250" s="3"/>
      <c r="H2250" s="3"/>
      <c r="I2250" s="2" t="str">
        <f t="shared" si="125"/>
        <v>DJI</v>
      </c>
    </row>
    <row r="2251" spans="1:9" ht="12.75" customHeight="1">
      <c r="A2251" s="2" t="s">
        <v>7148</v>
      </c>
      <c r="B2251" s="121" t="str">
        <f t="shared" si="123"/>
        <v>Global Ex-Europe Developed</v>
      </c>
      <c r="C2251" s="2" t="s">
        <v>7610</v>
      </c>
      <c r="D2251" s="2" t="str">
        <f t="shared" si="124"/>
        <v>Bulgaria</v>
      </c>
      <c r="E2251" s="3"/>
      <c r="F2251" s="3"/>
      <c r="G2251" s="3"/>
      <c r="H2251" s="3"/>
      <c r="I2251" s="2" t="str">
        <f t="shared" si="125"/>
        <v>DJI</v>
      </c>
    </row>
    <row r="2252" spans="1:9" ht="12.75" customHeight="1">
      <c r="A2252" s="2" t="s">
        <v>7148</v>
      </c>
      <c r="B2252" s="121" t="str">
        <f t="shared" si="123"/>
        <v>Global Ex-Europe Developed</v>
      </c>
      <c r="C2252" s="2" t="s">
        <v>7606</v>
      </c>
      <c r="D2252" s="2" t="str">
        <f t="shared" si="124"/>
        <v>Bahrain</v>
      </c>
      <c r="E2252" s="3"/>
      <c r="F2252" s="3"/>
      <c r="G2252" s="3"/>
      <c r="H2252" s="3"/>
      <c r="I2252" s="2" t="str">
        <f t="shared" si="125"/>
        <v>DJI</v>
      </c>
    </row>
    <row r="2253" spans="1:9" ht="12.75" customHeight="1">
      <c r="A2253" s="2" t="s">
        <v>7148</v>
      </c>
      <c r="B2253" s="121" t="str">
        <f t="shared" si="123"/>
        <v>Global Ex-Europe Developed</v>
      </c>
      <c r="C2253" s="2" t="s">
        <v>7591</v>
      </c>
      <c r="D2253" s="2" t="str">
        <f t="shared" si="124"/>
        <v>Brazil</v>
      </c>
      <c r="E2253" s="3"/>
      <c r="F2253" s="3"/>
      <c r="G2253" s="3"/>
      <c r="H2253" s="3"/>
      <c r="I2253" s="2" t="str">
        <f t="shared" si="125"/>
        <v>DJI</v>
      </c>
    </row>
    <row r="2254" spans="1:9" ht="12.75" customHeight="1">
      <c r="A2254" s="2" t="s">
        <v>7148</v>
      </c>
      <c r="B2254" s="121" t="str">
        <f t="shared" si="123"/>
        <v>Global Ex-Europe Developed</v>
      </c>
      <c r="C2254" s="2" t="s">
        <v>5722</v>
      </c>
      <c r="D2254" s="2" t="str">
        <f t="shared" si="124"/>
        <v>Canada</v>
      </c>
      <c r="E2254" s="3"/>
      <c r="F2254" s="3"/>
      <c r="G2254" s="3"/>
      <c r="H2254" s="3"/>
      <c r="I2254" s="2" t="str">
        <f t="shared" si="125"/>
        <v>DJI</v>
      </c>
    </row>
    <row r="2255" spans="1:9" ht="12.75" customHeight="1">
      <c r="A2255" s="2" t="s">
        <v>7148</v>
      </c>
      <c r="B2255" s="121" t="str">
        <f t="shared" si="123"/>
        <v>Global Ex-Europe Developed</v>
      </c>
      <c r="C2255" s="2" t="s">
        <v>7592</v>
      </c>
      <c r="D2255" s="2" t="str">
        <f t="shared" si="124"/>
        <v>Chile</v>
      </c>
      <c r="E2255" s="3"/>
      <c r="F2255" s="3"/>
      <c r="G2255" s="3"/>
      <c r="H2255" s="3"/>
      <c r="I2255" s="2" t="str">
        <f t="shared" si="125"/>
        <v>DJI</v>
      </c>
    </row>
    <row r="2256" spans="1:9" ht="12.75" customHeight="1">
      <c r="A2256" s="2" t="s">
        <v>7148</v>
      </c>
      <c r="B2256" s="121" t="str">
        <f t="shared" si="123"/>
        <v>Global Ex-Europe Developed</v>
      </c>
      <c r="C2256" s="2" t="s">
        <v>7588</v>
      </c>
      <c r="D2256" s="2" t="str">
        <f t="shared" si="124"/>
        <v>China</v>
      </c>
      <c r="E2256" s="3"/>
      <c r="F2256" s="3"/>
      <c r="G2256" s="3"/>
      <c r="H2256" s="3"/>
      <c r="I2256" s="2" t="str">
        <f t="shared" si="125"/>
        <v>DJI</v>
      </c>
    </row>
    <row r="2257" spans="1:9" ht="12.75" customHeight="1">
      <c r="A2257" s="2" t="s">
        <v>7148</v>
      </c>
      <c r="B2257" s="121" t="str">
        <f t="shared" si="123"/>
        <v>Global Ex-Europe Developed</v>
      </c>
      <c r="C2257" s="2" t="s">
        <v>7593</v>
      </c>
      <c r="D2257" s="2" t="str">
        <f t="shared" si="124"/>
        <v>Colombia</v>
      </c>
      <c r="E2257" s="3"/>
      <c r="F2257" s="3"/>
      <c r="G2257" s="3"/>
      <c r="H2257" s="3"/>
      <c r="I2257" s="2" t="str">
        <f t="shared" si="125"/>
        <v>DJI</v>
      </c>
    </row>
    <row r="2258" spans="1:9" ht="12.75" customHeight="1">
      <c r="A2258" s="2" t="s">
        <v>7148</v>
      </c>
      <c r="B2258" s="121" t="str">
        <f t="shared" si="123"/>
        <v>Global Ex-Europe Developed</v>
      </c>
      <c r="C2258" s="2" t="s">
        <v>6215</v>
      </c>
      <c r="D2258" s="2" t="str">
        <f t="shared" si="124"/>
        <v>Cyprus</v>
      </c>
      <c r="E2258" s="3"/>
      <c r="F2258" s="3"/>
      <c r="G2258" s="3"/>
      <c r="H2258" s="3"/>
      <c r="I2258" s="2" t="str">
        <f t="shared" si="125"/>
        <v>DJI</v>
      </c>
    </row>
    <row r="2259" spans="1:9" ht="12.75" customHeight="1">
      <c r="A2259" s="2" t="s">
        <v>7148</v>
      </c>
      <c r="B2259" s="121" t="str">
        <f t="shared" si="123"/>
        <v>Global Ex-Europe Developed</v>
      </c>
      <c r="C2259" s="2" t="s">
        <v>7584</v>
      </c>
      <c r="D2259" s="2" t="str">
        <f t="shared" si="124"/>
        <v>Czech Republic</v>
      </c>
      <c r="E2259" s="3"/>
      <c r="F2259" s="3"/>
      <c r="G2259" s="3"/>
      <c r="H2259" s="3"/>
      <c r="I2259" s="2" t="str">
        <f t="shared" si="125"/>
        <v>DJI</v>
      </c>
    </row>
    <row r="2260" spans="1:9" ht="12.75" customHeight="1">
      <c r="A2260" s="2" t="s">
        <v>7148</v>
      </c>
      <c r="B2260" s="121" t="str">
        <f t="shared" si="123"/>
        <v>Global Ex-Europe Developed</v>
      </c>
      <c r="C2260" s="2" t="s">
        <v>7611</v>
      </c>
      <c r="D2260" s="2" t="str">
        <f t="shared" si="124"/>
        <v>Estonia</v>
      </c>
      <c r="E2260" s="3"/>
      <c r="F2260" s="3"/>
      <c r="G2260" s="3"/>
      <c r="H2260" s="3"/>
      <c r="I2260" s="2" t="str">
        <f t="shared" si="125"/>
        <v>DJI</v>
      </c>
    </row>
    <row r="2261" spans="1:9" ht="12.75" customHeight="1">
      <c r="A2261" s="2" t="s">
        <v>7148</v>
      </c>
      <c r="B2261" s="121" t="str">
        <f t="shared" si="123"/>
        <v>Global Ex-Europe Developed</v>
      </c>
      <c r="C2261" s="2" t="s">
        <v>7600</v>
      </c>
      <c r="D2261" s="2" t="str">
        <f t="shared" si="124"/>
        <v>Egypt</v>
      </c>
      <c r="E2261" s="3"/>
      <c r="F2261" s="3"/>
      <c r="G2261" s="3"/>
      <c r="H2261" s="3"/>
      <c r="I2261" s="2" t="str">
        <f t="shared" si="125"/>
        <v>DJI</v>
      </c>
    </row>
    <row r="2262" spans="1:9" ht="12.75" customHeight="1">
      <c r="A2262" s="2" t="s">
        <v>7148</v>
      </c>
      <c r="B2262" s="121" t="str">
        <f t="shared" si="123"/>
        <v>Global Ex-Europe Developed</v>
      </c>
      <c r="C2262" s="2" t="s">
        <v>7580</v>
      </c>
      <c r="D2262" s="2" t="str">
        <f t="shared" si="124"/>
        <v>Greece</v>
      </c>
      <c r="E2262" s="3">
        <v>41901</v>
      </c>
      <c r="F2262" s="3">
        <v>41904</v>
      </c>
      <c r="G2262" s="3"/>
      <c r="H2262" s="3"/>
      <c r="I2262" s="2" t="str">
        <f t="shared" si="125"/>
        <v>DJI</v>
      </c>
    </row>
    <row r="2263" spans="1:9" ht="12.75" customHeight="1">
      <c r="A2263" s="2" t="s">
        <v>7148</v>
      </c>
      <c r="B2263" s="121" t="str">
        <f t="shared" si="123"/>
        <v>Global Ex-Europe Developed</v>
      </c>
      <c r="C2263" s="2" t="s">
        <v>7571</v>
      </c>
      <c r="D2263" s="2" t="str">
        <f t="shared" si="124"/>
        <v>Hong Kong</v>
      </c>
      <c r="E2263" s="3"/>
      <c r="F2263" s="3"/>
      <c r="G2263" s="3"/>
      <c r="H2263" s="3"/>
      <c r="I2263" s="2" t="str">
        <f t="shared" si="125"/>
        <v>DJI</v>
      </c>
    </row>
    <row r="2264" spans="1:9" ht="12.75" customHeight="1">
      <c r="A2264" s="2" t="s">
        <v>7148</v>
      </c>
      <c r="B2264" s="121" t="str">
        <f t="shared" si="123"/>
        <v>Global Ex-Europe Developed</v>
      </c>
      <c r="C2264" s="2" t="s">
        <v>6137</v>
      </c>
      <c r="D2264" s="2" t="str">
        <f t="shared" si="124"/>
        <v>Croatia</v>
      </c>
      <c r="E2264" s="3"/>
      <c r="F2264" s="3"/>
      <c r="G2264" s="3"/>
      <c r="H2264" s="3"/>
      <c r="I2264" s="2" t="str">
        <f t="shared" si="125"/>
        <v>DJI</v>
      </c>
    </row>
    <row r="2265" spans="1:9" ht="12.75" customHeight="1">
      <c r="A2265" s="2" t="s">
        <v>7148</v>
      </c>
      <c r="B2265" s="121" t="str">
        <f t="shared" si="123"/>
        <v>Global Ex-Europe Developed</v>
      </c>
      <c r="C2265" s="2" t="s">
        <v>5567</v>
      </c>
      <c r="D2265" s="2" t="str">
        <f t="shared" si="124"/>
        <v>Hungary</v>
      </c>
      <c r="E2265" s="3"/>
      <c r="F2265" s="3"/>
      <c r="G2265" s="3"/>
      <c r="H2265" s="3"/>
      <c r="I2265" s="2" t="str">
        <f t="shared" si="125"/>
        <v>DJI</v>
      </c>
    </row>
    <row r="2266" spans="1:9" ht="12.75" customHeight="1">
      <c r="A2266" s="2" t="s">
        <v>7148</v>
      </c>
      <c r="B2266" s="121" t="str">
        <f t="shared" si="123"/>
        <v>Global Ex-Europe Developed</v>
      </c>
      <c r="C2266" s="2" t="s">
        <v>6098</v>
      </c>
      <c r="D2266" s="2" t="str">
        <f t="shared" si="124"/>
        <v>Indonesia</v>
      </c>
      <c r="E2266" s="3"/>
      <c r="F2266" s="3"/>
      <c r="G2266" s="3"/>
      <c r="H2266" s="3"/>
      <c r="I2266" s="2" t="str">
        <f t="shared" si="125"/>
        <v>DJI</v>
      </c>
    </row>
    <row r="2267" spans="1:9" ht="12.75" customHeight="1">
      <c r="A2267" s="2" t="s">
        <v>7148</v>
      </c>
      <c r="B2267" s="121" t="str">
        <f t="shared" si="123"/>
        <v>Global Ex-Europe Developed</v>
      </c>
      <c r="C2267" s="2" t="s">
        <v>7598</v>
      </c>
      <c r="D2267" s="2" t="str">
        <f t="shared" si="124"/>
        <v>Israel</v>
      </c>
      <c r="E2267" s="3"/>
      <c r="F2267" s="3"/>
      <c r="G2267" s="3"/>
      <c r="H2267" s="3"/>
      <c r="I2267" s="2" t="str">
        <f t="shared" si="125"/>
        <v>DJI</v>
      </c>
    </row>
    <row r="2268" spans="1:9" ht="12.75" customHeight="1">
      <c r="A2268" s="2" t="s">
        <v>7148</v>
      </c>
      <c r="B2268" s="121" t="str">
        <f t="shared" si="123"/>
        <v>Global Ex-Europe Developed</v>
      </c>
      <c r="C2268" s="2" t="s">
        <v>5720</v>
      </c>
      <c r="D2268" s="2" t="str">
        <f t="shared" si="124"/>
        <v>India</v>
      </c>
      <c r="E2268" s="3"/>
      <c r="F2268" s="3"/>
      <c r="G2268" s="3"/>
      <c r="H2268" s="3"/>
      <c r="I2268" s="2" t="str">
        <f t="shared" si="125"/>
        <v>DJI</v>
      </c>
    </row>
    <row r="2269" spans="1:9" ht="12.75" customHeight="1">
      <c r="A2269" s="2" t="s">
        <v>7148</v>
      </c>
      <c r="B2269" s="121" t="str">
        <f t="shared" si="123"/>
        <v>Global Ex-Europe Developed</v>
      </c>
      <c r="C2269" s="2" t="s">
        <v>7607</v>
      </c>
      <c r="D2269" s="2" t="str">
        <f t="shared" si="124"/>
        <v>Jordan</v>
      </c>
      <c r="E2269" s="3"/>
      <c r="F2269" s="3"/>
      <c r="G2269" s="3"/>
      <c r="H2269" s="3"/>
      <c r="I2269" s="2" t="str">
        <f t="shared" si="125"/>
        <v>DJI</v>
      </c>
    </row>
    <row r="2270" spans="1:9" ht="12.75" customHeight="1">
      <c r="A2270" s="2" t="s">
        <v>7148</v>
      </c>
      <c r="B2270" s="121" t="str">
        <f t="shared" si="123"/>
        <v>Global Ex-Europe Developed</v>
      </c>
      <c r="C2270" s="2" t="s">
        <v>7572</v>
      </c>
      <c r="D2270" s="2" t="str">
        <f t="shared" si="124"/>
        <v>Japan</v>
      </c>
      <c r="E2270" s="3"/>
      <c r="F2270" s="3"/>
      <c r="G2270" s="3"/>
      <c r="H2270" s="3"/>
      <c r="I2270" s="2" t="str">
        <f t="shared" si="125"/>
        <v>DJI</v>
      </c>
    </row>
    <row r="2271" spans="1:9" ht="12.75" customHeight="1">
      <c r="A2271" s="2" t="s">
        <v>7148</v>
      </c>
      <c r="B2271" s="121" t="str">
        <f t="shared" si="123"/>
        <v>Global Ex-Europe Developed</v>
      </c>
      <c r="C2271" s="2" t="s">
        <v>5987</v>
      </c>
      <c r="D2271" s="2" t="str">
        <f t="shared" si="124"/>
        <v>Kenya</v>
      </c>
      <c r="E2271" s="3"/>
      <c r="F2271" s="3"/>
      <c r="G2271" s="3"/>
      <c r="H2271" s="3"/>
      <c r="I2271" s="2" t="str">
        <f t="shared" si="125"/>
        <v>DJI</v>
      </c>
    </row>
    <row r="2272" spans="1:9" ht="12.75" customHeight="1">
      <c r="A2272" s="2" t="s">
        <v>7148</v>
      </c>
      <c r="B2272" s="121" t="str">
        <f t="shared" si="123"/>
        <v>Global Ex-Europe Developed</v>
      </c>
      <c r="C2272" s="2" t="s">
        <v>6013</v>
      </c>
      <c r="D2272" s="2" t="str">
        <f t="shared" si="124"/>
        <v>Korea</v>
      </c>
      <c r="E2272" s="3"/>
      <c r="F2272" s="3"/>
      <c r="G2272" s="3"/>
      <c r="H2272" s="3"/>
      <c r="I2272" s="2" t="str">
        <f t="shared" si="125"/>
        <v>DJI</v>
      </c>
    </row>
    <row r="2273" spans="1:9" ht="12.75" customHeight="1">
      <c r="A2273" s="2" t="s">
        <v>7148</v>
      </c>
      <c r="B2273" s="121" t="str">
        <f t="shared" si="123"/>
        <v>Global Ex-Europe Developed</v>
      </c>
      <c r="C2273" s="2" t="s">
        <v>6023</v>
      </c>
      <c r="D2273" s="2" t="str">
        <f t="shared" si="124"/>
        <v>Kuwait</v>
      </c>
      <c r="E2273" s="3"/>
      <c r="F2273" s="3"/>
      <c r="G2273" s="3"/>
      <c r="H2273" s="3"/>
      <c r="I2273" s="2" t="str">
        <f t="shared" si="125"/>
        <v>DJI</v>
      </c>
    </row>
    <row r="2274" spans="1:9" ht="12.75" customHeight="1">
      <c r="A2274" s="2" t="s">
        <v>7148</v>
      </c>
      <c r="B2274" s="121" t="str">
        <f t="shared" si="123"/>
        <v>Global Ex-Europe Developed</v>
      </c>
      <c r="C2274" s="2" t="s">
        <v>7620</v>
      </c>
      <c r="D2274" s="2" t="str">
        <f t="shared" si="124"/>
        <v>Kazakhstan</v>
      </c>
      <c r="E2274" s="3"/>
      <c r="F2274" s="3"/>
      <c r="G2274" s="3"/>
      <c r="H2274" s="3"/>
      <c r="I2274" s="2" t="str">
        <f t="shared" si="125"/>
        <v>DJI</v>
      </c>
    </row>
    <row r="2275" spans="1:9" ht="12.75" customHeight="1">
      <c r="A2275" s="2" t="s">
        <v>7148</v>
      </c>
      <c r="B2275" s="121" t="str">
        <f t="shared" si="123"/>
        <v>Global Ex-Europe Developed</v>
      </c>
      <c r="C2275" s="2" t="s">
        <v>5664</v>
      </c>
      <c r="D2275" s="2" t="str">
        <f t="shared" si="124"/>
        <v>Lebanon</v>
      </c>
      <c r="E2275" s="3"/>
      <c r="F2275" s="3"/>
      <c r="G2275" s="3">
        <v>44365</v>
      </c>
      <c r="H2275" s="3">
        <v>44368</v>
      </c>
      <c r="I2275" s="2" t="str">
        <f t="shared" si="125"/>
        <v>DJI</v>
      </c>
    </row>
    <row r="2276" spans="1:9" ht="12.75" customHeight="1">
      <c r="A2276" s="2" t="s">
        <v>7148</v>
      </c>
      <c r="B2276" s="121" t="str">
        <f t="shared" si="123"/>
        <v>Global Ex-Europe Developed</v>
      </c>
      <c r="C2276" s="2" t="s">
        <v>7622</v>
      </c>
      <c r="D2276" s="2" t="str">
        <f t="shared" si="124"/>
        <v>Sri Lanka</v>
      </c>
      <c r="E2276" s="3"/>
      <c r="F2276" s="3"/>
      <c r="G2276" s="3"/>
      <c r="H2276" s="3"/>
      <c r="I2276" s="2" t="str">
        <f t="shared" si="125"/>
        <v>DJI</v>
      </c>
    </row>
    <row r="2277" spans="1:9" ht="12.75" customHeight="1">
      <c r="A2277" s="2" t="s">
        <v>7148</v>
      </c>
      <c r="B2277" s="121" t="str">
        <f t="shared" si="123"/>
        <v>Global Ex-Europe Developed</v>
      </c>
      <c r="C2277" s="2" t="s">
        <v>7612</v>
      </c>
      <c r="D2277" s="2" t="str">
        <f t="shared" si="124"/>
        <v>Lithuania</v>
      </c>
      <c r="E2277" s="3"/>
      <c r="F2277" s="3"/>
      <c r="G2277" s="3"/>
      <c r="H2277" s="3"/>
      <c r="I2277" s="2" t="str">
        <f t="shared" si="125"/>
        <v>DJI</v>
      </c>
    </row>
    <row r="2278" spans="1:9" ht="12.75" customHeight="1">
      <c r="A2278" s="2" t="s">
        <v>7148</v>
      </c>
      <c r="B2278" s="121" t="str">
        <f t="shared" si="123"/>
        <v>Global Ex-Europe Developed</v>
      </c>
      <c r="C2278" s="2" t="s">
        <v>5760</v>
      </c>
      <c r="D2278" s="2" t="str">
        <f t="shared" si="124"/>
        <v>Latvia</v>
      </c>
      <c r="E2278" s="3"/>
      <c r="F2278" s="3"/>
      <c r="G2278" s="3"/>
      <c r="H2278" s="3"/>
      <c r="I2278" s="2" t="str">
        <f t="shared" si="125"/>
        <v>DJI</v>
      </c>
    </row>
    <row r="2279" spans="1:9" ht="12.75" customHeight="1">
      <c r="A2279" s="2" t="s">
        <v>7148</v>
      </c>
      <c r="B2279" s="121" t="str">
        <f t="shared" si="123"/>
        <v>Global Ex-Europe Developed</v>
      </c>
      <c r="C2279" s="2" t="s">
        <v>5947</v>
      </c>
      <c r="D2279" s="2" t="str">
        <f t="shared" si="124"/>
        <v>Morocco</v>
      </c>
      <c r="E2279" s="3"/>
      <c r="F2279" s="3"/>
      <c r="G2279" s="3"/>
      <c r="H2279" s="3"/>
      <c r="I2279" s="2" t="str">
        <f t="shared" si="125"/>
        <v>DJI</v>
      </c>
    </row>
    <row r="2280" spans="1:9" ht="12.75" customHeight="1">
      <c r="A2280" s="2" t="s">
        <v>7148</v>
      </c>
      <c r="B2280" s="121" t="str">
        <f t="shared" si="123"/>
        <v>Global Ex-Europe Developed</v>
      </c>
      <c r="C2280" s="2" t="s">
        <v>7613</v>
      </c>
      <c r="D2280" s="2" t="str">
        <f t="shared" si="124"/>
        <v>Macedonia</v>
      </c>
      <c r="E2280" s="3"/>
      <c r="F2280" s="3"/>
      <c r="G2280" s="3"/>
      <c r="H2280" s="3"/>
      <c r="I2280" s="2" t="str">
        <f t="shared" si="125"/>
        <v>DJI</v>
      </c>
    </row>
    <row r="2281" spans="1:9" ht="12.75" customHeight="1">
      <c r="A2281" s="2" t="s">
        <v>7148</v>
      </c>
      <c r="B2281" s="121" t="str">
        <f t="shared" si="123"/>
        <v>Global Ex-Europe Developed</v>
      </c>
      <c r="C2281" s="2" t="s">
        <v>7604</v>
      </c>
      <c r="D2281" s="2" t="str">
        <f t="shared" si="124"/>
        <v>Malta</v>
      </c>
      <c r="E2281" s="3"/>
      <c r="F2281" s="3"/>
      <c r="G2281" s="3"/>
      <c r="H2281" s="3"/>
      <c r="I2281" s="2" t="str">
        <f t="shared" si="125"/>
        <v>DJI</v>
      </c>
    </row>
    <row r="2282" spans="1:9" ht="12.75" customHeight="1">
      <c r="A2282" s="2" t="s">
        <v>7148</v>
      </c>
      <c r="B2282" s="121" t="str">
        <f t="shared" si="123"/>
        <v>Global Ex-Europe Developed</v>
      </c>
      <c r="C2282" s="2" t="s">
        <v>7618</v>
      </c>
      <c r="D2282" s="2" t="str">
        <f t="shared" si="124"/>
        <v>Mauritius</v>
      </c>
      <c r="E2282" s="3"/>
      <c r="F2282" s="3"/>
      <c r="G2282" s="3"/>
      <c r="H2282" s="3"/>
      <c r="I2282" s="2" t="str">
        <f t="shared" si="125"/>
        <v>DJI</v>
      </c>
    </row>
    <row r="2283" spans="1:9" ht="12.75" customHeight="1">
      <c r="A2283" s="2" t="s">
        <v>7148</v>
      </c>
      <c r="B2283" s="121" t="str">
        <f t="shared" si="123"/>
        <v>Global Ex-Europe Developed</v>
      </c>
      <c r="C2283" s="2" t="s">
        <v>7594</v>
      </c>
      <c r="D2283" s="2" t="str">
        <f t="shared" si="124"/>
        <v>Mexico</v>
      </c>
      <c r="E2283" s="3"/>
      <c r="F2283" s="3"/>
      <c r="G2283" s="3"/>
      <c r="H2283" s="3"/>
      <c r="I2283" s="2" t="str">
        <f t="shared" si="125"/>
        <v>DJI</v>
      </c>
    </row>
    <row r="2284" spans="1:9" ht="12.75" customHeight="1">
      <c r="A2284" s="2" t="s">
        <v>7148</v>
      </c>
      <c r="B2284" s="121" t="str">
        <f t="shared" si="123"/>
        <v>Global Ex-Europe Developed</v>
      </c>
      <c r="C2284" s="2" t="s">
        <v>7573</v>
      </c>
      <c r="D2284" s="2" t="str">
        <f t="shared" si="124"/>
        <v>Malaysia</v>
      </c>
      <c r="E2284" s="3"/>
      <c r="F2284" s="3"/>
      <c r="G2284" s="3"/>
      <c r="H2284" s="3"/>
      <c r="I2284" s="2" t="str">
        <f t="shared" si="125"/>
        <v>DJI</v>
      </c>
    </row>
    <row r="2285" spans="1:9" ht="12.75" customHeight="1">
      <c r="A2285" s="2" t="s">
        <v>7148</v>
      </c>
      <c r="B2285" s="121" t="str">
        <f t="shared" si="123"/>
        <v>Global Ex-Europe Developed</v>
      </c>
      <c r="C2285" s="2" t="s">
        <v>5918</v>
      </c>
      <c r="D2285" s="2" t="str">
        <f t="shared" si="124"/>
        <v>Nigeria</v>
      </c>
      <c r="E2285" s="3"/>
      <c r="F2285" s="3"/>
      <c r="G2285" s="3"/>
      <c r="H2285" s="3"/>
      <c r="I2285" s="2" t="str">
        <f t="shared" si="125"/>
        <v>DJI</v>
      </c>
    </row>
    <row r="2286" spans="1:9" ht="12.75" customHeight="1">
      <c r="A2286" s="2" t="s">
        <v>7148</v>
      </c>
      <c r="B2286" s="121" t="str">
        <f t="shared" si="123"/>
        <v>Global Ex-Europe Developed</v>
      </c>
      <c r="C2286" s="2" t="s">
        <v>5883</v>
      </c>
      <c r="D2286" s="2" t="str">
        <f t="shared" si="124"/>
        <v>New Zealand</v>
      </c>
      <c r="E2286" s="3"/>
      <c r="F2286" s="3"/>
      <c r="G2286" s="3"/>
      <c r="H2286" s="3"/>
      <c r="I2286" s="2" t="str">
        <f t="shared" si="125"/>
        <v>DJI</v>
      </c>
    </row>
    <row r="2287" spans="1:9" ht="12.75" customHeight="1">
      <c r="A2287" s="2" t="s">
        <v>7148</v>
      </c>
      <c r="B2287" s="121" t="str">
        <f t="shared" si="123"/>
        <v>Global Ex-Europe Developed</v>
      </c>
      <c r="C2287" s="2" t="s">
        <v>6159</v>
      </c>
      <c r="D2287" s="2" t="str">
        <f t="shared" si="124"/>
        <v>Oman</v>
      </c>
      <c r="E2287" s="3"/>
      <c r="F2287" s="3"/>
      <c r="G2287" s="3"/>
      <c r="H2287" s="3"/>
      <c r="I2287" s="2" t="str">
        <f t="shared" si="125"/>
        <v>DJI</v>
      </c>
    </row>
    <row r="2288" spans="1:9" ht="12.75" customHeight="1">
      <c r="A2288" s="2" t="s">
        <v>7148</v>
      </c>
      <c r="B2288" s="121" t="str">
        <f t="shared" si="123"/>
        <v>Global Ex-Europe Developed</v>
      </c>
      <c r="C2288" s="2" t="s">
        <v>7595</v>
      </c>
      <c r="D2288" s="2" t="str">
        <f t="shared" si="124"/>
        <v>Peru</v>
      </c>
      <c r="E2288" s="3"/>
      <c r="F2288" s="3"/>
      <c r="G2288" s="3"/>
      <c r="H2288" s="3"/>
      <c r="I2288" s="2" t="str">
        <f t="shared" si="125"/>
        <v>DJI</v>
      </c>
    </row>
    <row r="2289" spans="1:9" ht="12.75" customHeight="1">
      <c r="A2289" s="2" t="s">
        <v>7148</v>
      </c>
      <c r="B2289" s="121" t="str">
        <f t="shared" si="123"/>
        <v>Global Ex-Europe Developed</v>
      </c>
      <c r="C2289" s="2" t="s">
        <v>5970</v>
      </c>
      <c r="D2289" s="2" t="str">
        <f t="shared" si="124"/>
        <v>Philippines</v>
      </c>
      <c r="E2289" s="3"/>
      <c r="F2289" s="3"/>
      <c r="G2289" s="3"/>
      <c r="H2289" s="3"/>
      <c r="I2289" s="2" t="str">
        <f t="shared" si="125"/>
        <v>DJI</v>
      </c>
    </row>
    <row r="2290" spans="1:9" ht="12.75" customHeight="1">
      <c r="A2290" s="2" t="s">
        <v>7148</v>
      </c>
      <c r="B2290" s="121" t="str">
        <f t="shared" si="123"/>
        <v>Global Ex-Europe Developed</v>
      </c>
      <c r="C2290" s="2" t="s">
        <v>7601</v>
      </c>
      <c r="D2290" s="2" t="str">
        <f t="shared" si="124"/>
        <v>Pakistan</v>
      </c>
      <c r="E2290" s="3"/>
      <c r="F2290" s="3"/>
      <c r="G2290" s="3"/>
      <c r="H2290" s="3"/>
      <c r="I2290" s="2" t="str">
        <f t="shared" si="125"/>
        <v>DJI</v>
      </c>
    </row>
    <row r="2291" spans="1:9" ht="12.75" customHeight="1">
      <c r="A2291" s="2" t="s">
        <v>7148</v>
      </c>
      <c r="B2291" s="121" t="str">
        <f t="shared" si="123"/>
        <v>Global Ex-Europe Developed</v>
      </c>
      <c r="C2291" s="2" t="s">
        <v>7585</v>
      </c>
      <c r="D2291" s="2" t="str">
        <f t="shared" si="124"/>
        <v>Poland</v>
      </c>
      <c r="E2291" s="3"/>
      <c r="F2291" s="3"/>
      <c r="G2291" s="3"/>
      <c r="H2291" s="3"/>
      <c r="I2291" s="2" t="str">
        <f t="shared" si="125"/>
        <v>DJI</v>
      </c>
    </row>
    <row r="2292" spans="1:9" ht="12.75" customHeight="1">
      <c r="A2292" s="2" t="s">
        <v>7148</v>
      </c>
      <c r="B2292" s="121" t="str">
        <f t="shared" si="123"/>
        <v>Global Ex-Europe Developed</v>
      </c>
      <c r="C2292" s="2" t="s">
        <v>7608</v>
      </c>
      <c r="D2292" s="2" t="str">
        <f t="shared" si="124"/>
        <v>Palestine</v>
      </c>
      <c r="E2292" s="3"/>
      <c r="F2292" s="3"/>
      <c r="G2292" s="3"/>
      <c r="H2292" s="3"/>
      <c r="I2292" s="2" t="str">
        <f t="shared" si="125"/>
        <v>DJI</v>
      </c>
    </row>
    <row r="2293" spans="1:9" ht="12.75" customHeight="1">
      <c r="A2293" s="2" t="s">
        <v>7148</v>
      </c>
      <c r="B2293" s="121" t="str">
        <f t="shared" si="123"/>
        <v>Global Ex-Europe Developed</v>
      </c>
      <c r="C2293" s="2" t="s">
        <v>7602</v>
      </c>
      <c r="D2293" s="2" t="str">
        <f t="shared" si="124"/>
        <v>Qatar</v>
      </c>
      <c r="E2293" s="3"/>
      <c r="F2293" s="3"/>
      <c r="G2293" s="3"/>
      <c r="H2293" s="3"/>
      <c r="I2293" s="2" t="str">
        <f t="shared" si="125"/>
        <v>DJI</v>
      </c>
    </row>
    <row r="2294" spans="1:9" ht="12.75" customHeight="1">
      <c r="A2294" s="2" t="s">
        <v>7148</v>
      </c>
      <c r="B2294" s="121" t="str">
        <f t="shared" si="123"/>
        <v>Global Ex-Europe Developed</v>
      </c>
      <c r="C2294" s="2" t="s">
        <v>7614</v>
      </c>
      <c r="D2294" s="2" t="str">
        <f t="shared" si="124"/>
        <v>Romania</v>
      </c>
      <c r="E2294" s="3"/>
      <c r="F2294" s="3"/>
      <c r="G2294" s="3"/>
      <c r="H2294" s="3"/>
      <c r="I2294" s="2" t="str">
        <f t="shared" si="125"/>
        <v>DJI</v>
      </c>
    </row>
    <row r="2295" spans="1:9" ht="12.75" customHeight="1">
      <c r="A2295" s="2" t="s">
        <v>7148</v>
      </c>
      <c r="B2295" s="121" t="str">
        <f t="shared" si="123"/>
        <v>Global Ex-Europe Developed</v>
      </c>
      <c r="C2295" s="2" t="s">
        <v>7615</v>
      </c>
      <c r="D2295" s="2" t="str">
        <f t="shared" si="124"/>
        <v>Serbia</v>
      </c>
      <c r="E2295" s="3"/>
      <c r="F2295" s="3"/>
      <c r="G2295" s="3"/>
      <c r="H2295" s="3"/>
      <c r="I2295" s="2" t="str">
        <f t="shared" si="125"/>
        <v>DJI</v>
      </c>
    </row>
    <row r="2296" spans="1:9" ht="12.75" customHeight="1">
      <c r="A2296" s="2" t="s">
        <v>7148</v>
      </c>
      <c r="B2296" s="121" t="str">
        <f t="shared" si="123"/>
        <v>Global Ex-Europe Developed</v>
      </c>
      <c r="C2296" s="2" t="s">
        <v>7586</v>
      </c>
      <c r="D2296" s="2" t="str">
        <f t="shared" si="124"/>
        <v>Russia</v>
      </c>
      <c r="E2296" s="3"/>
      <c r="F2296" s="3"/>
      <c r="G2296" s="3">
        <v>44628</v>
      </c>
      <c r="H2296" s="3">
        <v>44629</v>
      </c>
      <c r="I2296" s="2" t="str">
        <f t="shared" si="125"/>
        <v>DJI</v>
      </c>
    </row>
    <row r="2297" spans="1:9" ht="12.75" customHeight="1">
      <c r="A2297" s="2" t="s">
        <v>7148</v>
      </c>
      <c r="B2297" s="121" t="str">
        <f t="shared" si="123"/>
        <v>Global Ex-Europe Developed</v>
      </c>
      <c r="C2297" s="2" t="s">
        <v>5776</v>
      </c>
      <c r="D2297" s="2" t="str">
        <f t="shared" si="124"/>
        <v>Saudi Arabia</v>
      </c>
      <c r="E2297" s="3"/>
      <c r="F2297" s="3"/>
      <c r="G2297" s="3"/>
      <c r="H2297" s="3"/>
      <c r="I2297" s="2" t="str">
        <f t="shared" si="125"/>
        <v>DJI</v>
      </c>
    </row>
    <row r="2298" spans="1:9" ht="12.75" customHeight="1">
      <c r="A2298" s="2" t="s">
        <v>7148</v>
      </c>
      <c r="B2298" s="121" t="str">
        <f t="shared" si="123"/>
        <v>Global Ex-Europe Developed</v>
      </c>
      <c r="C2298" s="2" t="s">
        <v>7574</v>
      </c>
      <c r="D2298" s="2" t="str">
        <f t="shared" si="124"/>
        <v>Singapore</v>
      </c>
      <c r="E2298" s="3"/>
      <c r="F2298" s="3"/>
      <c r="G2298" s="3"/>
      <c r="H2298" s="3"/>
      <c r="I2298" s="2" t="str">
        <f t="shared" si="125"/>
        <v>DJI</v>
      </c>
    </row>
    <row r="2299" spans="1:9" ht="12.75" customHeight="1">
      <c r="A2299" s="2" t="s">
        <v>7148</v>
      </c>
      <c r="B2299" s="121" t="str">
        <f t="shared" si="123"/>
        <v>Global Ex-Europe Developed</v>
      </c>
      <c r="C2299" s="2" t="s">
        <v>7605</v>
      </c>
      <c r="D2299" s="2" t="str">
        <f t="shared" si="124"/>
        <v>Slovenia</v>
      </c>
      <c r="E2299" s="3"/>
      <c r="F2299" s="3"/>
      <c r="G2299" s="3"/>
      <c r="H2299" s="3"/>
      <c r="I2299" s="2" t="str">
        <f t="shared" si="125"/>
        <v>DJI</v>
      </c>
    </row>
    <row r="2300" spans="1:9" ht="12.75" customHeight="1">
      <c r="A2300" s="2" t="s">
        <v>7148</v>
      </c>
      <c r="B2300" s="121" t="str">
        <f t="shared" si="123"/>
        <v>Global Ex-Europe Developed</v>
      </c>
      <c r="C2300" s="2" t="s">
        <v>7616</v>
      </c>
      <c r="D2300" s="2" t="str">
        <f t="shared" si="124"/>
        <v>Slovakia</v>
      </c>
      <c r="E2300" s="3"/>
      <c r="F2300" s="3"/>
      <c r="G2300" s="3"/>
      <c r="H2300" s="3"/>
      <c r="I2300" s="2" t="str">
        <f t="shared" si="125"/>
        <v>DJI</v>
      </c>
    </row>
    <row r="2301" spans="1:9" ht="12.75" customHeight="1">
      <c r="A2301" s="2" t="s">
        <v>7148</v>
      </c>
      <c r="B2301" s="121" t="str">
        <f t="shared" si="123"/>
        <v>Global Ex-Europe Developed</v>
      </c>
      <c r="C2301" s="2" t="s">
        <v>6029</v>
      </c>
      <c r="D2301" s="2" t="str">
        <f t="shared" si="124"/>
        <v>Thailand</v>
      </c>
      <c r="E2301" s="3"/>
      <c r="F2301" s="3"/>
      <c r="G2301" s="3"/>
      <c r="H2301" s="3"/>
      <c r="I2301" s="2" t="str">
        <f t="shared" si="125"/>
        <v>DJI</v>
      </c>
    </row>
    <row r="2302" spans="1:9" ht="12.75" customHeight="1">
      <c r="A2302" s="2" t="s">
        <v>7148</v>
      </c>
      <c r="B2302" s="121" t="str">
        <f t="shared" si="123"/>
        <v>Global Ex-Europe Developed</v>
      </c>
      <c r="C2302" s="2" t="s">
        <v>7619</v>
      </c>
      <c r="D2302" s="2" t="str">
        <f t="shared" si="124"/>
        <v>Tunisia</v>
      </c>
      <c r="E2302" s="3"/>
      <c r="F2302" s="3"/>
      <c r="G2302" s="3"/>
      <c r="H2302" s="3"/>
      <c r="I2302" s="2" t="str">
        <f t="shared" si="125"/>
        <v>DJI</v>
      </c>
    </row>
    <row r="2303" spans="1:9" ht="12.75" customHeight="1">
      <c r="A2303" s="2" t="s">
        <v>7148</v>
      </c>
      <c r="B2303" s="121" t="str">
        <f t="shared" si="123"/>
        <v>Global Ex-Europe Developed</v>
      </c>
      <c r="C2303" s="2" t="s">
        <v>7587</v>
      </c>
      <c r="D2303" s="2" t="str">
        <f t="shared" si="124"/>
        <v>Turkey</v>
      </c>
      <c r="E2303" s="3"/>
      <c r="F2303" s="3"/>
      <c r="G2303" s="3"/>
      <c r="H2303" s="3"/>
      <c r="I2303" s="2" t="str">
        <f t="shared" si="125"/>
        <v>DJI</v>
      </c>
    </row>
    <row r="2304" spans="1:9" ht="12.75" customHeight="1">
      <c r="A2304" s="2" t="s">
        <v>7148</v>
      </c>
      <c r="B2304" s="121" t="str">
        <f t="shared" si="123"/>
        <v>Global Ex-Europe Developed</v>
      </c>
      <c r="C2304" s="2" t="s">
        <v>5700</v>
      </c>
      <c r="D2304" s="2" t="str">
        <f t="shared" si="124"/>
        <v>Taiwan</v>
      </c>
      <c r="E2304" s="3"/>
      <c r="F2304" s="3"/>
      <c r="G2304" s="3"/>
      <c r="H2304" s="3"/>
      <c r="I2304" s="2" t="str">
        <f t="shared" si="125"/>
        <v>DJI</v>
      </c>
    </row>
    <row r="2305" spans="1:9" ht="12.75" customHeight="1">
      <c r="A2305" s="2" t="s">
        <v>7148</v>
      </c>
      <c r="B2305" s="121" t="str">
        <f t="shared" si="123"/>
        <v>Global Ex-Europe Developed</v>
      </c>
      <c r="C2305" s="2" t="s">
        <v>7617</v>
      </c>
      <c r="D2305" s="2" t="str">
        <f t="shared" si="124"/>
        <v>Ukraine</v>
      </c>
      <c r="E2305" s="3"/>
      <c r="F2305" s="3"/>
      <c r="G2305" s="3"/>
      <c r="H2305" s="3"/>
      <c r="I2305" s="2" t="str">
        <f t="shared" si="125"/>
        <v>DJI</v>
      </c>
    </row>
    <row r="2306" spans="1:9" ht="12.75" customHeight="1">
      <c r="A2306" s="2" t="s">
        <v>7148</v>
      </c>
      <c r="B2306" s="121" t="str">
        <f t="shared" si="123"/>
        <v>Global Ex-Europe Developed</v>
      </c>
      <c r="C2306" s="2" t="s">
        <v>810</v>
      </c>
      <c r="D2306" s="2" t="str">
        <f t="shared" si="124"/>
        <v>United States</v>
      </c>
      <c r="E2306" s="3"/>
      <c r="F2306" s="3"/>
      <c r="G2306" s="3"/>
      <c r="H2306" s="3"/>
      <c r="I2306" s="2" t="str">
        <f t="shared" si="125"/>
        <v>DJI</v>
      </c>
    </row>
    <row r="2307" spans="1:9" ht="12.75" customHeight="1">
      <c r="A2307" s="2" t="s">
        <v>7148</v>
      </c>
      <c r="B2307" s="121" t="str">
        <f t="shared" si="123"/>
        <v>Global Ex-Europe Developed</v>
      </c>
      <c r="C2307" s="2" t="s">
        <v>7596</v>
      </c>
      <c r="D2307" s="2" t="str">
        <f t="shared" si="124"/>
        <v>Venezuela</v>
      </c>
      <c r="E2307" s="3"/>
      <c r="F2307" s="3"/>
      <c r="G2307" s="3"/>
      <c r="H2307" s="3"/>
      <c r="I2307" s="2" t="str">
        <f t="shared" si="125"/>
        <v>DJI</v>
      </c>
    </row>
    <row r="2308" spans="1:9" ht="12.75" customHeight="1">
      <c r="A2308" s="2" t="s">
        <v>7148</v>
      </c>
      <c r="B2308" s="121" t="str">
        <f t="shared" si="123"/>
        <v>Global Ex-Europe Developed</v>
      </c>
      <c r="C2308" s="2" t="s">
        <v>7597</v>
      </c>
      <c r="D2308" s="2" t="str">
        <f t="shared" si="124"/>
        <v>Vietnam</v>
      </c>
      <c r="E2308" s="3"/>
      <c r="F2308" s="3"/>
      <c r="G2308" s="3"/>
      <c r="H2308" s="3"/>
      <c r="I2308" s="2" t="str">
        <f t="shared" si="125"/>
        <v>DJI</v>
      </c>
    </row>
    <row r="2309" spans="1:9" ht="12.75" customHeight="1">
      <c r="A2309" s="2" t="s">
        <v>7148</v>
      </c>
      <c r="B2309" s="121" t="str">
        <f t="shared" ref="B2309:B2372" si="126">VLOOKUP(A2309,CountryRegion,2,FALSE)</f>
        <v>Global Ex-Europe Developed</v>
      </c>
      <c r="C2309" s="2" t="s">
        <v>7603</v>
      </c>
      <c r="D2309" s="2" t="str">
        <f t="shared" ref="D2309:D2372" si="127">VLOOKUP(C2309&amp;"-",CountryRegion,2,FALSE)</f>
        <v>South Africa</v>
      </c>
      <c r="E2309" s="3"/>
      <c r="F2309" s="3"/>
      <c r="G2309" s="3"/>
      <c r="H2309" s="3"/>
      <c r="I2309" s="2" t="str">
        <f t="shared" si="125"/>
        <v>DJI</v>
      </c>
    </row>
    <row r="2310" spans="1:9" ht="12.75" customHeight="1">
      <c r="A2310" s="2" t="s">
        <v>7006</v>
      </c>
      <c r="B2310" s="121" t="str">
        <f t="shared" si="126"/>
        <v>Developed Ex-U.S.</v>
      </c>
      <c r="C2310" s="2" t="s">
        <v>7575</v>
      </c>
      <c r="D2310" s="2" t="str">
        <f t="shared" si="127"/>
        <v>Austria</v>
      </c>
      <c r="E2310" s="3"/>
      <c r="F2310" s="3"/>
      <c r="G2310" s="3"/>
      <c r="H2310" s="3"/>
      <c r="I2310" s="2" t="str">
        <f t="shared" ref="I2310:I2373" si="128">IF(ISBLANK(VLOOKUP(A2310,CountryRegion,4,FALSE)),"",VLOOKUP(A2310,CountryRegion,4,FALSE))</f>
        <v>DJI</v>
      </c>
    </row>
    <row r="2311" spans="1:9" ht="12.75" customHeight="1">
      <c r="A2311" s="2" t="s">
        <v>7006</v>
      </c>
      <c r="B2311" s="121" t="str">
        <f t="shared" si="126"/>
        <v>Developed Ex-U.S.</v>
      </c>
      <c r="C2311" s="2" t="s">
        <v>7589</v>
      </c>
      <c r="D2311" s="2" t="str">
        <f t="shared" si="127"/>
        <v>Australia</v>
      </c>
      <c r="E2311" s="3"/>
      <c r="F2311" s="3"/>
      <c r="G2311" s="3"/>
      <c r="H2311" s="3"/>
      <c r="I2311" s="2" t="str">
        <f t="shared" si="128"/>
        <v>DJI</v>
      </c>
    </row>
    <row r="2312" spans="1:9" ht="12.75" customHeight="1">
      <c r="A2312" s="2" t="s">
        <v>7006</v>
      </c>
      <c r="B2312" s="121" t="str">
        <f t="shared" si="126"/>
        <v>Developed Ex-U.S.</v>
      </c>
      <c r="C2312" s="2" t="s">
        <v>7576</v>
      </c>
      <c r="D2312" s="2" t="str">
        <f t="shared" si="127"/>
        <v>Belgium</v>
      </c>
      <c r="E2312" s="3"/>
      <c r="F2312" s="3"/>
      <c r="G2312" s="3"/>
      <c r="H2312" s="3"/>
      <c r="I2312" s="2" t="str">
        <f t="shared" si="128"/>
        <v>DJI</v>
      </c>
    </row>
    <row r="2313" spans="1:9" ht="12.75" customHeight="1">
      <c r="A2313" s="2" t="s">
        <v>7006</v>
      </c>
      <c r="B2313" s="121" t="str">
        <f t="shared" si="126"/>
        <v>Developed Ex-U.S.</v>
      </c>
      <c r="C2313" s="2" t="s">
        <v>5722</v>
      </c>
      <c r="D2313" s="2" t="str">
        <f t="shared" si="127"/>
        <v>Canada</v>
      </c>
      <c r="E2313" s="3"/>
      <c r="F2313" s="3"/>
      <c r="G2313" s="3"/>
      <c r="H2313" s="3"/>
      <c r="I2313" s="2" t="str">
        <f t="shared" si="128"/>
        <v>DJI</v>
      </c>
    </row>
    <row r="2314" spans="1:9" ht="12.75" customHeight="1">
      <c r="A2314" s="2" t="s">
        <v>7006</v>
      </c>
      <c r="B2314" s="121" t="str">
        <f t="shared" si="126"/>
        <v>Developed Ex-U.S.</v>
      </c>
      <c r="C2314" s="2" t="s">
        <v>6147</v>
      </c>
      <c r="D2314" s="2" t="str">
        <f t="shared" si="127"/>
        <v>Switzerland</v>
      </c>
      <c r="E2314" s="3"/>
      <c r="F2314" s="3"/>
      <c r="G2314" s="3"/>
      <c r="H2314" s="3"/>
      <c r="I2314" s="2" t="str">
        <f t="shared" si="128"/>
        <v>DJI</v>
      </c>
    </row>
    <row r="2315" spans="1:9" ht="12.75" customHeight="1">
      <c r="A2315" s="2" t="s">
        <v>7006</v>
      </c>
      <c r="B2315" s="121" t="str">
        <f t="shared" si="126"/>
        <v>Developed Ex-U.S.</v>
      </c>
      <c r="C2315" s="2" t="s">
        <v>7579</v>
      </c>
      <c r="D2315" s="2" t="str">
        <f t="shared" si="127"/>
        <v>Germany</v>
      </c>
      <c r="E2315" s="3"/>
      <c r="F2315" s="3"/>
      <c r="G2315" s="3"/>
      <c r="H2315" s="3"/>
      <c r="I2315" s="2" t="str">
        <f t="shared" si="128"/>
        <v>DJI</v>
      </c>
    </row>
    <row r="2316" spans="1:9" ht="12.75" customHeight="1">
      <c r="A2316" s="2" t="s">
        <v>7006</v>
      </c>
      <c r="B2316" s="121" t="str">
        <f t="shared" si="126"/>
        <v>Developed Ex-U.S.</v>
      </c>
      <c r="C2316" s="2" t="s">
        <v>7577</v>
      </c>
      <c r="D2316" s="2" t="str">
        <f t="shared" si="127"/>
        <v>Denmark</v>
      </c>
      <c r="E2316" s="3"/>
      <c r="F2316" s="3"/>
      <c r="G2316" s="3"/>
      <c r="H2316" s="3"/>
      <c r="I2316" s="2" t="str">
        <f t="shared" si="128"/>
        <v>DJI</v>
      </c>
    </row>
    <row r="2317" spans="1:9" ht="12.75" customHeight="1">
      <c r="A2317" s="2" t="s">
        <v>7006</v>
      </c>
      <c r="B2317" s="121" t="str">
        <f t="shared" si="126"/>
        <v>Developed Ex-U.S.</v>
      </c>
      <c r="C2317" s="2" t="s">
        <v>6415</v>
      </c>
      <c r="D2317" s="2" t="str">
        <f t="shared" si="127"/>
        <v>Spain</v>
      </c>
      <c r="E2317" s="3"/>
      <c r="F2317" s="3"/>
      <c r="G2317" s="3"/>
      <c r="H2317" s="3"/>
      <c r="I2317" s="2" t="str">
        <f t="shared" si="128"/>
        <v>DJI</v>
      </c>
    </row>
    <row r="2318" spans="1:9" ht="12.75" customHeight="1">
      <c r="A2318" s="2" t="s">
        <v>7006</v>
      </c>
      <c r="B2318" s="121" t="str">
        <f t="shared" si="126"/>
        <v>Developed Ex-U.S.</v>
      </c>
      <c r="C2318" s="2" t="s">
        <v>5810</v>
      </c>
      <c r="D2318" s="2" t="str">
        <f t="shared" si="127"/>
        <v>Finland</v>
      </c>
      <c r="E2318" s="3"/>
      <c r="F2318" s="3"/>
      <c r="G2318" s="3"/>
      <c r="H2318" s="3"/>
      <c r="I2318" s="2" t="str">
        <f t="shared" si="128"/>
        <v>DJI</v>
      </c>
    </row>
    <row r="2319" spans="1:9" ht="12.75" customHeight="1">
      <c r="A2319" s="2" t="s">
        <v>7006</v>
      </c>
      <c r="B2319" s="121" t="str">
        <f t="shared" si="126"/>
        <v>Developed Ex-U.S.</v>
      </c>
      <c r="C2319" s="2" t="s">
        <v>7578</v>
      </c>
      <c r="D2319" s="2" t="str">
        <f t="shared" si="127"/>
        <v>France</v>
      </c>
      <c r="E2319" s="3"/>
      <c r="F2319" s="3"/>
      <c r="G2319" s="3"/>
      <c r="H2319" s="3"/>
      <c r="I2319" s="2" t="str">
        <f t="shared" si="128"/>
        <v>DJI</v>
      </c>
    </row>
    <row r="2320" spans="1:9" ht="12.75" customHeight="1">
      <c r="A2320" s="2" t="s">
        <v>7006</v>
      </c>
      <c r="B2320" s="121" t="str">
        <f t="shared" si="126"/>
        <v>Developed Ex-U.S.</v>
      </c>
      <c r="C2320" s="2" t="s">
        <v>7583</v>
      </c>
      <c r="D2320" s="2" t="str">
        <f t="shared" si="127"/>
        <v>United Kingdom</v>
      </c>
      <c r="E2320" s="3"/>
      <c r="F2320" s="3"/>
      <c r="G2320" s="3"/>
      <c r="H2320" s="3"/>
      <c r="I2320" s="2" t="str">
        <f t="shared" si="128"/>
        <v>DJI</v>
      </c>
    </row>
    <row r="2321" spans="1:9" ht="12.75" customHeight="1">
      <c r="A2321" s="2" t="s">
        <v>7006</v>
      </c>
      <c r="B2321" s="121" t="str">
        <f t="shared" si="126"/>
        <v>Developed Ex-U.S.</v>
      </c>
      <c r="C2321" s="2" t="s">
        <v>7580</v>
      </c>
      <c r="D2321" s="2" t="str">
        <f t="shared" si="127"/>
        <v>Greece</v>
      </c>
      <c r="E2321" s="3"/>
      <c r="F2321" s="3"/>
      <c r="G2321" s="3">
        <v>41901</v>
      </c>
      <c r="H2321" s="3">
        <v>41904</v>
      </c>
      <c r="I2321" s="2" t="str">
        <f t="shared" si="128"/>
        <v>DJI</v>
      </c>
    </row>
    <row r="2322" spans="1:9" ht="12.75" customHeight="1">
      <c r="A2322" s="2" t="s">
        <v>7006</v>
      </c>
      <c r="B2322" s="121" t="str">
        <f t="shared" si="126"/>
        <v>Developed Ex-U.S.</v>
      </c>
      <c r="C2322" s="2" t="s">
        <v>7571</v>
      </c>
      <c r="D2322" s="2" t="str">
        <f t="shared" si="127"/>
        <v>Hong Kong</v>
      </c>
      <c r="E2322" s="3"/>
      <c r="F2322" s="3"/>
      <c r="G2322" s="3"/>
      <c r="H2322" s="3"/>
      <c r="I2322" s="2" t="str">
        <f t="shared" si="128"/>
        <v>DJI</v>
      </c>
    </row>
    <row r="2323" spans="1:9" ht="12.75" customHeight="1">
      <c r="A2323" s="2" t="s">
        <v>7006</v>
      </c>
      <c r="B2323" s="121" t="str">
        <f t="shared" si="126"/>
        <v>Developed Ex-U.S.</v>
      </c>
      <c r="C2323" s="2" t="s">
        <v>6100</v>
      </c>
      <c r="D2323" s="2" t="str">
        <f t="shared" si="127"/>
        <v>Ireland</v>
      </c>
      <c r="E2323" s="3"/>
      <c r="F2323" s="3"/>
      <c r="G2323" s="3"/>
      <c r="H2323" s="3"/>
      <c r="I2323" s="2" t="str">
        <f t="shared" si="128"/>
        <v>DJI</v>
      </c>
    </row>
    <row r="2324" spans="1:9" ht="12.75" customHeight="1">
      <c r="A2324" s="2" t="s">
        <v>7006</v>
      </c>
      <c r="B2324" s="121" t="str">
        <f t="shared" si="126"/>
        <v>Developed Ex-U.S.</v>
      </c>
      <c r="C2324" s="2" t="s">
        <v>7598</v>
      </c>
      <c r="D2324" s="2" t="str">
        <f t="shared" si="127"/>
        <v>Israel</v>
      </c>
      <c r="E2324" s="3"/>
      <c r="F2324" s="3"/>
      <c r="G2324" s="3"/>
      <c r="H2324" s="3"/>
      <c r="I2324" s="2" t="str">
        <f t="shared" si="128"/>
        <v>DJI</v>
      </c>
    </row>
    <row r="2325" spans="1:9" ht="12.75" customHeight="1">
      <c r="A2325" s="2" t="s">
        <v>7006</v>
      </c>
      <c r="B2325" s="121" t="str">
        <f t="shared" si="126"/>
        <v>Developed Ex-U.S.</v>
      </c>
      <c r="C2325" s="2" t="s">
        <v>5572</v>
      </c>
      <c r="D2325" s="2" t="str">
        <f t="shared" si="127"/>
        <v>Iceland</v>
      </c>
      <c r="E2325" s="3"/>
      <c r="F2325" s="3"/>
      <c r="G2325" s="3"/>
      <c r="H2325" s="3"/>
      <c r="I2325" s="2" t="str">
        <f t="shared" si="128"/>
        <v>DJI</v>
      </c>
    </row>
    <row r="2326" spans="1:9" ht="12.75" customHeight="1">
      <c r="A2326" s="2" t="s">
        <v>7006</v>
      </c>
      <c r="B2326" s="121" t="str">
        <f t="shared" si="126"/>
        <v>Developed Ex-U.S.</v>
      </c>
      <c r="C2326" s="2" t="s">
        <v>5614</v>
      </c>
      <c r="D2326" s="2" t="str">
        <f t="shared" si="127"/>
        <v>Italy</v>
      </c>
      <c r="E2326" s="3"/>
      <c r="F2326" s="3"/>
      <c r="G2326" s="3"/>
      <c r="H2326" s="3"/>
      <c r="I2326" s="2" t="str">
        <f t="shared" si="128"/>
        <v>DJI</v>
      </c>
    </row>
    <row r="2327" spans="1:9" ht="12.75" customHeight="1">
      <c r="A2327" s="2" t="s">
        <v>7006</v>
      </c>
      <c r="B2327" s="121" t="str">
        <f t="shared" si="126"/>
        <v>Developed Ex-U.S.</v>
      </c>
      <c r="C2327" s="2" t="s">
        <v>7572</v>
      </c>
      <c r="D2327" s="2" t="str">
        <f t="shared" si="127"/>
        <v>Japan</v>
      </c>
      <c r="E2327" s="3"/>
      <c r="F2327" s="3"/>
      <c r="G2327" s="3"/>
      <c r="H2327" s="3"/>
      <c r="I2327" s="2" t="str">
        <f t="shared" si="128"/>
        <v>DJI</v>
      </c>
    </row>
    <row r="2328" spans="1:9" ht="12.75" customHeight="1">
      <c r="A2328" s="2" t="s">
        <v>7006</v>
      </c>
      <c r="B2328" s="121" t="str">
        <f t="shared" si="126"/>
        <v>Developed Ex-U.S.</v>
      </c>
      <c r="C2328" s="2" t="s">
        <v>6013</v>
      </c>
      <c r="D2328" s="2" t="str">
        <f t="shared" si="127"/>
        <v>Korea</v>
      </c>
      <c r="E2328" s="3"/>
      <c r="F2328" s="3"/>
      <c r="G2328" s="3"/>
      <c r="H2328" s="3"/>
      <c r="I2328" s="2" t="str">
        <f t="shared" si="128"/>
        <v>DJI</v>
      </c>
    </row>
    <row r="2329" spans="1:9" ht="12.75" customHeight="1">
      <c r="A2329" s="2" t="s">
        <v>7006</v>
      </c>
      <c r="B2329" s="121" t="str">
        <f t="shared" si="126"/>
        <v>Developed Ex-U.S.</v>
      </c>
      <c r="C2329" s="2" t="s">
        <v>7581</v>
      </c>
      <c r="D2329" s="2" t="str">
        <f t="shared" si="127"/>
        <v>Luxembourg</v>
      </c>
      <c r="E2329" s="3"/>
      <c r="F2329" s="3"/>
      <c r="G2329" s="3"/>
      <c r="H2329" s="3"/>
      <c r="I2329" s="2" t="str">
        <f t="shared" si="128"/>
        <v>DJI</v>
      </c>
    </row>
    <row r="2330" spans="1:9" ht="12.75" customHeight="1">
      <c r="A2330" s="2" t="s">
        <v>7006</v>
      </c>
      <c r="B2330" s="121" t="str">
        <f t="shared" si="126"/>
        <v>Developed Ex-U.S.</v>
      </c>
      <c r="C2330" s="2" t="s">
        <v>5921</v>
      </c>
      <c r="D2330" s="2" t="str">
        <f t="shared" si="127"/>
        <v>Netherlands</v>
      </c>
      <c r="E2330" s="3"/>
      <c r="F2330" s="3"/>
      <c r="G2330" s="3"/>
      <c r="H2330" s="3"/>
      <c r="I2330" s="2" t="str">
        <f t="shared" si="128"/>
        <v>DJI</v>
      </c>
    </row>
    <row r="2331" spans="1:9" ht="12.75" customHeight="1">
      <c r="A2331" s="2" t="s">
        <v>7006</v>
      </c>
      <c r="B2331" s="121" t="str">
        <f t="shared" si="126"/>
        <v>Developed Ex-U.S.</v>
      </c>
      <c r="C2331" s="2" t="s">
        <v>5865</v>
      </c>
      <c r="D2331" s="2" t="str">
        <f t="shared" si="127"/>
        <v>Norway</v>
      </c>
      <c r="E2331" s="3"/>
      <c r="F2331" s="3"/>
      <c r="G2331" s="3"/>
      <c r="H2331" s="3"/>
      <c r="I2331" s="2" t="str">
        <f t="shared" si="128"/>
        <v>DJI</v>
      </c>
    </row>
    <row r="2332" spans="1:9" ht="12.75" customHeight="1">
      <c r="A2332" s="2" t="s">
        <v>7006</v>
      </c>
      <c r="B2332" s="121" t="str">
        <f t="shared" si="126"/>
        <v>Developed Ex-U.S.</v>
      </c>
      <c r="C2332" s="2" t="s">
        <v>5883</v>
      </c>
      <c r="D2332" s="2" t="str">
        <f t="shared" si="127"/>
        <v>New Zealand</v>
      </c>
      <c r="E2332" s="3"/>
      <c r="F2332" s="3"/>
      <c r="G2332" s="3"/>
      <c r="H2332" s="3"/>
      <c r="I2332" s="2" t="str">
        <f t="shared" si="128"/>
        <v>DJI</v>
      </c>
    </row>
    <row r="2333" spans="1:9" ht="12.75" customHeight="1">
      <c r="A2333" s="2" t="s">
        <v>7006</v>
      </c>
      <c r="B2333" s="121" t="str">
        <f t="shared" si="126"/>
        <v>Developed Ex-U.S.</v>
      </c>
      <c r="C2333" s="2" t="s">
        <v>7582</v>
      </c>
      <c r="D2333" s="2" t="str">
        <f t="shared" si="127"/>
        <v>Portugal</v>
      </c>
      <c r="E2333" s="3"/>
      <c r="F2333" s="3"/>
      <c r="G2333" s="3"/>
      <c r="H2333" s="3"/>
      <c r="I2333" s="2" t="str">
        <f t="shared" si="128"/>
        <v>DJI</v>
      </c>
    </row>
    <row r="2334" spans="1:9" ht="12.75" customHeight="1">
      <c r="A2334" s="2" t="s">
        <v>7006</v>
      </c>
      <c r="B2334" s="121" t="str">
        <f t="shared" si="126"/>
        <v>Developed Ex-U.S.</v>
      </c>
      <c r="C2334" s="2" t="s">
        <v>6227</v>
      </c>
      <c r="D2334" s="2" t="str">
        <f t="shared" si="127"/>
        <v>Sweden</v>
      </c>
      <c r="E2334" s="3"/>
      <c r="F2334" s="3"/>
      <c r="G2334" s="3"/>
      <c r="H2334" s="3"/>
      <c r="I2334" s="2" t="str">
        <f t="shared" si="128"/>
        <v>DJI</v>
      </c>
    </row>
    <row r="2335" spans="1:9" ht="12.75" customHeight="1">
      <c r="A2335" s="2" t="s">
        <v>7006</v>
      </c>
      <c r="B2335" s="121" t="str">
        <f t="shared" si="126"/>
        <v>Developed Ex-U.S.</v>
      </c>
      <c r="C2335" s="2" t="s">
        <v>7574</v>
      </c>
      <c r="D2335" s="2" t="str">
        <f t="shared" si="127"/>
        <v>Singapore</v>
      </c>
      <c r="E2335" s="3"/>
      <c r="F2335" s="3"/>
      <c r="G2335" s="3"/>
      <c r="H2335" s="3"/>
      <c r="I2335" s="2" t="str">
        <f t="shared" si="128"/>
        <v>DJI</v>
      </c>
    </row>
    <row r="2336" spans="1:9" ht="12.75" customHeight="1">
      <c r="A2336" s="2" t="s">
        <v>7006</v>
      </c>
      <c r="B2336" s="121" t="str">
        <f t="shared" si="126"/>
        <v>Developed Ex-U.S.</v>
      </c>
      <c r="C2336" s="2" t="s">
        <v>5700</v>
      </c>
      <c r="D2336" s="2" t="str">
        <f t="shared" si="127"/>
        <v>Taiwan</v>
      </c>
      <c r="E2336" s="3"/>
      <c r="F2336" s="3"/>
      <c r="G2336" s="3"/>
      <c r="H2336" s="3"/>
      <c r="I2336" s="2" t="str">
        <f t="shared" si="128"/>
        <v>DJI</v>
      </c>
    </row>
    <row r="2337" spans="1:9" ht="12.75" customHeight="1">
      <c r="A2337" s="2" t="s">
        <v>7012</v>
      </c>
      <c r="B2337" s="121" t="str">
        <f t="shared" si="126"/>
        <v>Developed + South Korea, Taiwan, Cyprus, Slovenia &amp; Malta</v>
      </c>
      <c r="C2337" s="2" t="s">
        <v>7575</v>
      </c>
      <c r="D2337" s="2" t="str">
        <f t="shared" si="127"/>
        <v>Austria</v>
      </c>
      <c r="E2337" s="3"/>
      <c r="F2337" s="3"/>
      <c r="G2337" s="3"/>
      <c r="H2337" s="3"/>
      <c r="I2337" s="2" t="str">
        <f t="shared" si="128"/>
        <v>DJI</v>
      </c>
    </row>
    <row r="2338" spans="1:9" ht="12.75" customHeight="1">
      <c r="A2338" s="2" t="s">
        <v>7012</v>
      </c>
      <c r="B2338" s="121" t="str">
        <f t="shared" si="126"/>
        <v>Developed + South Korea, Taiwan, Cyprus, Slovenia &amp; Malta</v>
      </c>
      <c r="C2338" s="2" t="s">
        <v>7589</v>
      </c>
      <c r="D2338" s="2" t="str">
        <f t="shared" si="127"/>
        <v>Australia</v>
      </c>
      <c r="E2338" s="3"/>
      <c r="F2338" s="3"/>
      <c r="G2338" s="3"/>
      <c r="H2338" s="3"/>
      <c r="I2338" s="2" t="str">
        <f t="shared" si="128"/>
        <v>DJI</v>
      </c>
    </row>
    <row r="2339" spans="1:9" ht="12.75" customHeight="1">
      <c r="A2339" s="2" t="s">
        <v>7012</v>
      </c>
      <c r="B2339" s="121" t="str">
        <f t="shared" si="126"/>
        <v>Developed + South Korea, Taiwan, Cyprus, Slovenia &amp; Malta</v>
      </c>
      <c r="C2339" s="2" t="s">
        <v>7576</v>
      </c>
      <c r="D2339" s="2" t="str">
        <f t="shared" si="127"/>
        <v>Belgium</v>
      </c>
      <c r="E2339" s="3"/>
      <c r="F2339" s="3"/>
      <c r="G2339" s="3"/>
      <c r="H2339" s="3"/>
      <c r="I2339" s="2" t="str">
        <f t="shared" si="128"/>
        <v>DJI</v>
      </c>
    </row>
    <row r="2340" spans="1:9" ht="12.75" customHeight="1">
      <c r="A2340" s="2" t="s">
        <v>7012</v>
      </c>
      <c r="B2340" s="121" t="str">
        <f t="shared" si="126"/>
        <v>Developed + South Korea, Taiwan, Cyprus, Slovenia &amp; Malta</v>
      </c>
      <c r="C2340" s="2" t="s">
        <v>5722</v>
      </c>
      <c r="D2340" s="2" t="str">
        <f t="shared" si="127"/>
        <v>Canada</v>
      </c>
      <c r="E2340" s="3"/>
      <c r="F2340" s="3"/>
      <c r="G2340" s="3"/>
      <c r="H2340" s="3"/>
      <c r="I2340" s="2" t="str">
        <f t="shared" si="128"/>
        <v>DJI</v>
      </c>
    </row>
    <row r="2341" spans="1:9" ht="12.75" customHeight="1">
      <c r="A2341" s="2" t="s">
        <v>7012</v>
      </c>
      <c r="B2341" s="121" t="str">
        <f t="shared" si="126"/>
        <v>Developed + South Korea, Taiwan, Cyprus, Slovenia &amp; Malta</v>
      </c>
      <c r="C2341" s="2" t="s">
        <v>6147</v>
      </c>
      <c r="D2341" s="2" t="str">
        <f t="shared" si="127"/>
        <v>Switzerland</v>
      </c>
      <c r="E2341" s="3"/>
      <c r="F2341" s="3"/>
      <c r="G2341" s="3"/>
      <c r="H2341" s="3"/>
      <c r="I2341" s="2" t="str">
        <f t="shared" si="128"/>
        <v>DJI</v>
      </c>
    </row>
    <row r="2342" spans="1:9" ht="12.75" customHeight="1">
      <c r="A2342" s="2" t="s">
        <v>7012</v>
      </c>
      <c r="B2342" s="121" t="str">
        <f t="shared" si="126"/>
        <v>Developed + South Korea, Taiwan, Cyprus, Slovenia &amp; Malta</v>
      </c>
      <c r="C2342" s="2" t="s">
        <v>6215</v>
      </c>
      <c r="D2342" s="2" t="str">
        <f t="shared" si="127"/>
        <v>Cyprus</v>
      </c>
      <c r="E2342" s="3"/>
      <c r="F2342" s="3"/>
      <c r="G2342" s="3"/>
      <c r="H2342" s="3"/>
      <c r="I2342" s="2" t="str">
        <f t="shared" si="128"/>
        <v>DJI</v>
      </c>
    </row>
    <row r="2343" spans="1:9" ht="12.75" customHeight="1">
      <c r="A2343" s="2" t="s">
        <v>7012</v>
      </c>
      <c r="B2343" s="121" t="str">
        <f t="shared" si="126"/>
        <v>Developed + South Korea, Taiwan, Cyprus, Slovenia &amp; Malta</v>
      </c>
      <c r="C2343" s="2" t="s">
        <v>7579</v>
      </c>
      <c r="D2343" s="2" t="str">
        <f t="shared" si="127"/>
        <v>Germany</v>
      </c>
      <c r="E2343" s="3"/>
      <c r="F2343" s="3"/>
      <c r="G2343" s="3"/>
      <c r="H2343" s="3"/>
      <c r="I2343" s="2" t="str">
        <f t="shared" si="128"/>
        <v>DJI</v>
      </c>
    </row>
    <row r="2344" spans="1:9" ht="12.75" customHeight="1">
      <c r="A2344" s="2" t="s">
        <v>7012</v>
      </c>
      <c r="B2344" s="121" t="str">
        <f t="shared" si="126"/>
        <v>Developed + South Korea, Taiwan, Cyprus, Slovenia &amp; Malta</v>
      </c>
      <c r="C2344" s="2" t="s">
        <v>7577</v>
      </c>
      <c r="D2344" s="2" t="str">
        <f t="shared" si="127"/>
        <v>Denmark</v>
      </c>
      <c r="E2344" s="3"/>
      <c r="F2344" s="3"/>
      <c r="G2344" s="3"/>
      <c r="H2344" s="3"/>
      <c r="I2344" s="2" t="str">
        <f t="shared" si="128"/>
        <v>DJI</v>
      </c>
    </row>
    <row r="2345" spans="1:9" ht="12.75" customHeight="1">
      <c r="A2345" s="2" t="s">
        <v>7012</v>
      </c>
      <c r="B2345" s="121" t="str">
        <f t="shared" si="126"/>
        <v>Developed + South Korea, Taiwan, Cyprus, Slovenia &amp; Malta</v>
      </c>
      <c r="C2345" s="2" t="s">
        <v>6415</v>
      </c>
      <c r="D2345" s="2" t="str">
        <f t="shared" si="127"/>
        <v>Spain</v>
      </c>
      <c r="E2345" s="3"/>
      <c r="F2345" s="3"/>
      <c r="G2345" s="3"/>
      <c r="H2345" s="3"/>
      <c r="I2345" s="2" t="str">
        <f t="shared" si="128"/>
        <v>DJI</v>
      </c>
    </row>
    <row r="2346" spans="1:9" ht="12.75" customHeight="1">
      <c r="A2346" s="2" t="s">
        <v>7012</v>
      </c>
      <c r="B2346" s="121" t="str">
        <f t="shared" si="126"/>
        <v>Developed + South Korea, Taiwan, Cyprus, Slovenia &amp; Malta</v>
      </c>
      <c r="C2346" s="2" t="s">
        <v>5810</v>
      </c>
      <c r="D2346" s="2" t="str">
        <f t="shared" si="127"/>
        <v>Finland</v>
      </c>
      <c r="E2346" s="3"/>
      <c r="F2346" s="3"/>
      <c r="G2346" s="3"/>
      <c r="H2346" s="3"/>
      <c r="I2346" s="2" t="str">
        <f t="shared" si="128"/>
        <v>DJI</v>
      </c>
    </row>
    <row r="2347" spans="1:9" ht="12.75" customHeight="1">
      <c r="A2347" s="2" t="s">
        <v>7012</v>
      </c>
      <c r="B2347" s="121" t="str">
        <f t="shared" si="126"/>
        <v>Developed + South Korea, Taiwan, Cyprus, Slovenia &amp; Malta</v>
      </c>
      <c r="C2347" s="2" t="s">
        <v>7578</v>
      </c>
      <c r="D2347" s="2" t="str">
        <f t="shared" si="127"/>
        <v>France</v>
      </c>
      <c r="E2347" s="3"/>
      <c r="F2347" s="3"/>
      <c r="G2347" s="3"/>
      <c r="H2347" s="3"/>
      <c r="I2347" s="2" t="str">
        <f t="shared" si="128"/>
        <v>DJI</v>
      </c>
    </row>
    <row r="2348" spans="1:9" ht="12.75" customHeight="1">
      <c r="A2348" s="2" t="s">
        <v>7012</v>
      </c>
      <c r="B2348" s="121" t="str">
        <f t="shared" si="126"/>
        <v>Developed + South Korea, Taiwan, Cyprus, Slovenia &amp; Malta</v>
      </c>
      <c r="C2348" s="2" t="s">
        <v>7583</v>
      </c>
      <c r="D2348" s="2" t="str">
        <f t="shared" si="127"/>
        <v>United Kingdom</v>
      </c>
      <c r="E2348" s="3"/>
      <c r="F2348" s="3"/>
      <c r="G2348" s="3"/>
      <c r="H2348" s="3"/>
      <c r="I2348" s="2" t="str">
        <f t="shared" si="128"/>
        <v>DJI</v>
      </c>
    </row>
    <row r="2349" spans="1:9" ht="12.75" customHeight="1">
      <c r="A2349" s="2" t="s">
        <v>7012</v>
      </c>
      <c r="B2349" s="121" t="str">
        <f t="shared" si="126"/>
        <v>Developed + South Korea, Taiwan, Cyprus, Slovenia &amp; Malta</v>
      </c>
      <c r="C2349" s="2" t="s">
        <v>7580</v>
      </c>
      <c r="D2349" s="2" t="str">
        <f t="shared" si="127"/>
        <v>Greece</v>
      </c>
      <c r="E2349" s="3"/>
      <c r="F2349" s="3"/>
      <c r="G2349" s="3">
        <v>41901</v>
      </c>
      <c r="H2349" s="3">
        <v>41904</v>
      </c>
      <c r="I2349" s="2" t="str">
        <f t="shared" si="128"/>
        <v>DJI</v>
      </c>
    </row>
    <row r="2350" spans="1:9" ht="12.75" customHeight="1">
      <c r="A2350" s="2" t="s">
        <v>7012</v>
      </c>
      <c r="B2350" s="121" t="str">
        <f t="shared" si="126"/>
        <v>Developed + South Korea, Taiwan, Cyprus, Slovenia &amp; Malta</v>
      </c>
      <c r="C2350" s="2" t="s">
        <v>7571</v>
      </c>
      <c r="D2350" s="2" t="str">
        <f t="shared" si="127"/>
        <v>Hong Kong</v>
      </c>
      <c r="E2350" s="3"/>
      <c r="F2350" s="3"/>
      <c r="G2350" s="3"/>
      <c r="H2350" s="3"/>
      <c r="I2350" s="2" t="str">
        <f t="shared" si="128"/>
        <v>DJI</v>
      </c>
    </row>
    <row r="2351" spans="1:9" ht="12.75" customHeight="1">
      <c r="A2351" s="2" t="s">
        <v>7012</v>
      </c>
      <c r="B2351" s="121" t="str">
        <f t="shared" si="126"/>
        <v>Developed + South Korea, Taiwan, Cyprus, Slovenia &amp; Malta</v>
      </c>
      <c r="C2351" s="2" t="s">
        <v>6100</v>
      </c>
      <c r="D2351" s="2" t="str">
        <f t="shared" si="127"/>
        <v>Ireland</v>
      </c>
      <c r="E2351" s="3"/>
      <c r="F2351" s="3"/>
      <c r="G2351" s="3"/>
      <c r="H2351" s="3"/>
      <c r="I2351" s="2" t="str">
        <f t="shared" si="128"/>
        <v>DJI</v>
      </c>
    </row>
    <row r="2352" spans="1:9" ht="12.75" customHeight="1">
      <c r="A2352" s="2" t="s">
        <v>7012</v>
      </c>
      <c r="B2352" s="121" t="str">
        <f t="shared" si="126"/>
        <v>Developed + South Korea, Taiwan, Cyprus, Slovenia &amp; Malta</v>
      </c>
      <c r="C2352" s="2" t="s">
        <v>7598</v>
      </c>
      <c r="D2352" s="2" t="str">
        <f t="shared" si="127"/>
        <v>Israel</v>
      </c>
      <c r="E2352" s="3"/>
      <c r="F2352" s="3"/>
      <c r="G2352" s="3"/>
      <c r="H2352" s="3"/>
      <c r="I2352" s="2" t="str">
        <f t="shared" si="128"/>
        <v>DJI</v>
      </c>
    </row>
    <row r="2353" spans="1:9" ht="12.75" customHeight="1">
      <c r="A2353" s="2" t="s">
        <v>7012</v>
      </c>
      <c r="B2353" s="121" t="str">
        <f t="shared" si="126"/>
        <v>Developed + South Korea, Taiwan, Cyprus, Slovenia &amp; Malta</v>
      </c>
      <c r="C2353" s="2" t="s">
        <v>5572</v>
      </c>
      <c r="D2353" s="2" t="str">
        <f t="shared" si="127"/>
        <v>Iceland</v>
      </c>
      <c r="E2353" s="3"/>
      <c r="F2353" s="3"/>
      <c r="G2353" s="3"/>
      <c r="H2353" s="3"/>
      <c r="I2353" s="2" t="str">
        <f t="shared" si="128"/>
        <v>DJI</v>
      </c>
    </row>
    <row r="2354" spans="1:9" ht="12.75" customHeight="1">
      <c r="A2354" s="2" t="s">
        <v>7012</v>
      </c>
      <c r="B2354" s="121" t="str">
        <f t="shared" si="126"/>
        <v>Developed + South Korea, Taiwan, Cyprus, Slovenia &amp; Malta</v>
      </c>
      <c r="C2354" s="2" t="s">
        <v>5614</v>
      </c>
      <c r="D2354" s="2" t="str">
        <f t="shared" si="127"/>
        <v>Italy</v>
      </c>
      <c r="E2354" s="3"/>
      <c r="F2354" s="3"/>
      <c r="G2354" s="3"/>
      <c r="H2354" s="3"/>
      <c r="I2354" s="2" t="str">
        <f t="shared" si="128"/>
        <v>DJI</v>
      </c>
    </row>
    <row r="2355" spans="1:9" ht="12.75" customHeight="1">
      <c r="A2355" s="2" t="s">
        <v>7012</v>
      </c>
      <c r="B2355" s="121" t="str">
        <f t="shared" si="126"/>
        <v>Developed + South Korea, Taiwan, Cyprus, Slovenia &amp; Malta</v>
      </c>
      <c r="C2355" s="2" t="s">
        <v>7572</v>
      </c>
      <c r="D2355" s="2" t="str">
        <f t="shared" si="127"/>
        <v>Japan</v>
      </c>
      <c r="E2355" s="3"/>
      <c r="F2355" s="3"/>
      <c r="G2355" s="3"/>
      <c r="H2355" s="3"/>
      <c r="I2355" s="2" t="str">
        <f t="shared" si="128"/>
        <v>DJI</v>
      </c>
    </row>
    <row r="2356" spans="1:9" ht="12.75" customHeight="1">
      <c r="A2356" s="2" t="s">
        <v>7012</v>
      </c>
      <c r="B2356" s="121" t="str">
        <f t="shared" si="126"/>
        <v>Developed + South Korea, Taiwan, Cyprus, Slovenia &amp; Malta</v>
      </c>
      <c r="C2356" s="2" t="s">
        <v>6013</v>
      </c>
      <c r="D2356" s="2" t="str">
        <f t="shared" si="127"/>
        <v>Korea</v>
      </c>
      <c r="E2356" s="3"/>
      <c r="F2356" s="3"/>
      <c r="G2356" s="3"/>
      <c r="H2356" s="3"/>
      <c r="I2356" s="2" t="str">
        <f t="shared" si="128"/>
        <v>DJI</v>
      </c>
    </row>
    <row r="2357" spans="1:9" ht="12.75" customHeight="1">
      <c r="A2357" s="2" t="s">
        <v>7012</v>
      </c>
      <c r="B2357" s="121" t="str">
        <f t="shared" si="126"/>
        <v>Developed + South Korea, Taiwan, Cyprus, Slovenia &amp; Malta</v>
      </c>
      <c r="C2357" s="2" t="s">
        <v>7581</v>
      </c>
      <c r="D2357" s="2" t="str">
        <f t="shared" si="127"/>
        <v>Luxembourg</v>
      </c>
      <c r="E2357" s="3"/>
      <c r="F2357" s="3"/>
      <c r="G2357" s="3"/>
      <c r="H2357" s="3"/>
      <c r="I2357" s="2" t="str">
        <f t="shared" si="128"/>
        <v>DJI</v>
      </c>
    </row>
    <row r="2358" spans="1:9" ht="12.75" customHeight="1">
      <c r="A2358" s="2" t="s">
        <v>7012</v>
      </c>
      <c r="B2358" s="121" t="str">
        <f t="shared" si="126"/>
        <v>Developed + South Korea, Taiwan, Cyprus, Slovenia &amp; Malta</v>
      </c>
      <c r="C2358" s="2" t="s">
        <v>7604</v>
      </c>
      <c r="D2358" s="2" t="str">
        <f t="shared" si="127"/>
        <v>Malta</v>
      </c>
      <c r="E2358" s="3"/>
      <c r="F2358" s="3"/>
      <c r="G2358" s="3"/>
      <c r="H2358" s="3"/>
      <c r="I2358" s="2" t="str">
        <f t="shared" si="128"/>
        <v>DJI</v>
      </c>
    </row>
    <row r="2359" spans="1:9" ht="12.75" customHeight="1">
      <c r="A2359" s="2" t="s">
        <v>7012</v>
      </c>
      <c r="B2359" s="121" t="str">
        <f t="shared" si="126"/>
        <v>Developed + South Korea, Taiwan, Cyprus, Slovenia &amp; Malta</v>
      </c>
      <c r="C2359" s="2" t="s">
        <v>5921</v>
      </c>
      <c r="D2359" s="2" t="str">
        <f t="shared" si="127"/>
        <v>Netherlands</v>
      </c>
      <c r="E2359" s="3"/>
      <c r="F2359" s="3"/>
      <c r="G2359" s="3"/>
      <c r="H2359" s="3"/>
      <c r="I2359" s="2" t="str">
        <f t="shared" si="128"/>
        <v>DJI</v>
      </c>
    </row>
    <row r="2360" spans="1:9" ht="12.75" customHeight="1">
      <c r="A2360" s="2" t="s">
        <v>7012</v>
      </c>
      <c r="B2360" s="121" t="str">
        <f t="shared" si="126"/>
        <v>Developed + South Korea, Taiwan, Cyprus, Slovenia &amp; Malta</v>
      </c>
      <c r="C2360" s="2" t="s">
        <v>5865</v>
      </c>
      <c r="D2360" s="2" t="str">
        <f t="shared" si="127"/>
        <v>Norway</v>
      </c>
      <c r="E2360" s="3"/>
      <c r="F2360" s="3"/>
      <c r="G2360" s="3"/>
      <c r="H2360" s="3"/>
      <c r="I2360" s="2" t="str">
        <f t="shared" si="128"/>
        <v>DJI</v>
      </c>
    </row>
    <row r="2361" spans="1:9" ht="12.75" customHeight="1">
      <c r="A2361" s="2" t="s">
        <v>7012</v>
      </c>
      <c r="B2361" s="121" t="str">
        <f t="shared" si="126"/>
        <v>Developed + South Korea, Taiwan, Cyprus, Slovenia &amp; Malta</v>
      </c>
      <c r="C2361" s="2" t="s">
        <v>5883</v>
      </c>
      <c r="D2361" s="2" t="str">
        <f t="shared" si="127"/>
        <v>New Zealand</v>
      </c>
      <c r="E2361" s="3"/>
      <c r="F2361" s="3"/>
      <c r="G2361" s="3"/>
      <c r="H2361" s="3"/>
      <c r="I2361" s="2" t="str">
        <f t="shared" si="128"/>
        <v>DJI</v>
      </c>
    </row>
    <row r="2362" spans="1:9" ht="12.75" customHeight="1">
      <c r="A2362" s="2" t="s">
        <v>7012</v>
      </c>
      <c r="B2362" s="121" t="str">
        <f t="shared" si="126"/>
        <v>Developed + South Korea, Taiwan, Cyprus, Slovenia &amp; Malta</v>
      </c>
      <c r="C2362" s="2" t="s">
        <v>7582</v>
      </c>
      <c r="D2362" s="2" t="str">
        <f t="shared" si="127"/>
        <v>Portugal</v>
      </c>
      <c r="E2362" s="3"/>
      <c r="F2362" s="3"/>
      <c r="G2362" s="3"/>
      <c r="H2362" s="3"/>
      <c r="I2362" s="2" t="str">
        <f t="shared" si="128"/>
        <v>DJI</v>
      </c>
    </row>
    <row r="2363" spans="1:9" ht="12.75" customHeight="1">
      <c r="A2363" s="2" t="s">
        <v>7012</v>
      </c>
      <c r="B2363" s="121" t="str">
        <f t="shared" si="126"/>
        <v>Developed + South Korea, Taiwan, Cyprus, Slovenia &amp; Malta</v>
      </c>
      <c r="C2363" s="2" t="s">
        <v>6227</v>
      </c>
      <c r="D2363" s="2" t="str">
        <f t="shared" si="127"/>
        <v>Sweden</v>
      </c>
      <c r="E2363" s="3"/>
      <c r="F2363" s="3"/>
      <c r="G2363" s="3"/>
      <c r="H2363" s="3"/>
      <c r="I2363" s="2" t="str">
        <f t="shared" si="128"/>
        <v>DJI</v>
      </c>
    </row>
    <row r="2364" spans="1:9" ht="12.75" customHeight="1">
      <c r="A2364" s="2" t="s">
        <v>7012</v>
      </c>
      <c r="B2364" s="121" t="str">
        <f t="shared" si="126"/>
        <v>Developed + South Korea, Taiwan, Cyprus, Slovenia &amp; Malta</v>
      </c>
      <c r="C2364" s="2" t="s">
        <v>7574</v>
      </c>
      <c r="D2364" s="2" t="str">
        <f t="shared" si="127"/>
        <v>Singapore</v>
      </c>
      <c r="E2364" s="3"/>
      <c r="F2364" s="3"/>
      <c r="G2364" s="3"/>
      <c r="H2364" s="3"/>
      <c r="I2364" s="2" t="str">
        <f t="shared" si="128"/>
        <v>DJI</v>
      </c>
    </row>
    <row r="2365" spans="1:9" ht="12.75" customHeight="1">
      <c r="A2365" s="2" t="s">
        <v>7012</v>
      </c>
      <c r="B2365" s="121" t="str">
        <f t="shared" si="126"/>
        <v>Developed + South Korea, Taiwan, Cyprus, Slovenia &amp; Malta</v>
      </c>
      <c r="C2365" s="2" t="s">
        <v>7605</v>
      </c>
      <c r="D2365" s="2" t="str">
        <f t="shared" si="127"/>
        <v>Slovenia</v>
      </c>
      <c r="E2365" s="3"/>
      <c r="F2365" s="3"/>
      <c r="G2365" s="3"/>
      <c r="H2365" s="3"/>
      <c r="I2365" s="2" t="str">
        <f t="shared" si="128"/>
        <v>DJI</v>
      </c>
    </row>
    <row r="2366" spans="1:9" ht="12.75" customHeight="1">
      <c r="A2366" s="2" t="s">
        <v>7012</v>
      </c>
      <c r="B2366" s="121" t="str">
        <f t="shared" si="126"/>
        <v>Developed + South Korea, Taiwan, Cyprus, Slovenia &amp; Malta</v>
      </c>
      <c r="C2366" s="2" t="s">
        <v>5700</v>
      </c>
      <c r="D2366" s="2" t="str">
        <f t="shared" si="127"/>
        <v>Taiwan</v>
      </c>
      <c r="E2366" s="3"/>
      <c r="F2366" s="3"/>
      <c r="G2366" s="3"/>
      <c r="H2366" s="3"/>
      <c r="I2366" s="2" t="str">
        <f t="shared" si="128"/>
        <v>DJI</v>
      </c>
    </row>
    <row r="2367" spans="1:9" ht="12.75" customHeight="1">
      <c r="A2367" s="2" t="s">
        <v>7012</v>
      </c>
      <c r="B2367" s="121" t="str">
        <f t="shared" si="126"/>
        <v>Developed + South Korea, Taiwan, Cyprus, Slovenia &amp; Malta</v>
      </c>
      <c r="C2367" s="2" t="s">
        <v>810</v>
      </c>
      <c r="D2367" s="2" t="str">
        <f t="shared" si="127"/>
        <v>United States</v>
      </c>
      <c r="E2367" s="3"/>
      <c r="F2367" s="3"/>
      <c r="G2367" s="3"/>
      <c r="H2367" s="3"/>
      <c r="I2367" s="2" t="str">
        <f t="shared" si="128"/>
        <v>DJI</v>
      </c>
    </row>
    <row r="2368" spans="1:9" ht="12.75" customHeight="1">
      <c r="A2368" s="2" t="s">
        <v>7132</v>
      </c>
      <c r="B2368" s="121" t="str">
        <f t="shared" si="126"/>
        <v>Global Ex-Americas</v>
      </c>
      <c r="C2368" s="2" t="s">
        <v>7599</v>
      </c>
      <c r="D2368" s="2" t="str">
        <f t="shared" si="127"/>
        <v>United Arab Emirates</v>
      </c>
      <c r="E2368" s="3"/>
      <c r="F2368" s="3"/>
      <c r="G2368" s="3"/>
      <c r="H2368" s="3"/>
      <c r="I2368" s="2" t="str">
        <f t="shared" si="128"/>
        <v>DJI</v>
      </c>
    </row>
    <row r="2369" spans="1:9" ht="12.75" customHeight="1">
      <c r="A2369" s="2" t="s">
        <v>7132</v>
      </c>
      <c r="B2369" s="121" t="str">
        <f t="shared" si="126"/>
        <v>Global Ex-Americas</v>
      </c>
      <c r="C2369" s="2" t="s">
        <v>7575</v>
      </c>
      <c r="D2369" s="2" t="str">
        <f t="shared" si="127"/>
        <v>Austria</v>
      </c>
      <c r="E2369" s="3"/>
      <c r="F2369" s="3"/>
      <c r="G2369" s="3"/>
      <c r="H2369" s="3"/>
      <c r="I2369" s="2" t="str">
        <f t="shared" si="128"/>
        <v>DJI</v>
      </c>
    </row>
    <row r="2370" spans="1:9" ht="12.75" customHeight="1">
      <c r="A2370" s="2" t="s">
        <v>7132</v>
      </c>
      <c r="B2370" s="121" t="str">
        <f t="shared" si="126"/>
        <v>Global Ex-Americas</v>
      </c>
      <c r="C2370" s="2" t="s">
        <v>7589</v>
      </c>
      <c r="D2370" s="2" t="str">
        <f t="shared" si="127"/>
        <v>Australia</v>
      </c>
      <c r="E2370" s="3"/>
      <c r="F2370" s="3"/>
      <c r="G2370" s="3"/>
      <c r="H2370" s="3"/>
      <c r="I2370" s="2" t="str">
        <f t="shared" si="128"/>
        <v>DJI</v>
      </c>
    </row>
    <row r="2371" spans="1:9" ht="12.75" customHeight="1">
      <c r="A2371" s="2" t="s">
        <v>7132</v>
      </c>
      <c r="B2371" s="121" t="str">
        <f t="shared" si="126"/>
        <v>Global Ex-Americas</v>
      </c>
      <c r="C2371" s="2" t="s">
        <v>7609</v>
      </c>
      <c r="D2371" s="2" t="str">
        <f t="shared" si="127"/>
        <v>Bosnia-Herzegovina</v>
      </c>
      <c r="E2371" s="3"/>
      <c r="F2371" s="3"/>
      <c r="G2371" s="3"/>
      <c r="H2371" s="3"/>
      <c r="I2371" s="2" t="str">
        <f t="shared" si="128"/>
        <v>DJI</v>
      </c>
    </row>
    <row r="2372" spans="1:9" ht="12.75" customHeight="1">
      <c r="A2372" s="2" t="s">
        <v>7132</v>
      </c>
      <c r="B2372" s="121" t="str">
        <f t="shared" si="126"/>
        <v>Global Ex-Americas</v>
      </c>
      <c r="C2372" s="2" t="s">
        <v>7621</v>
      </c>
      <c r="D2372" s="2" t="str">
        <f t="shared" si="127"/>
        <v>Bangladesh</v>
      </c>
      <c r="E2372" s="3"/>
      <c r="F2372" s="3"/>
      <c r="G2372" s="3"/>
      <c r="H2372" s="3"/>
      <c r="I2372" s="2" t="str">
        <f t="shared" si="128"/>
        <v>DJI</v>
      </c>
    </row>
    <row r="2373" spans="1:9" ht="12.75" customHeight="1">
      <c r="A2373" s="2" t="s">
        <v>7132</v>
      </c>
      <c r="B2373" s="121" t="str">
        <f t="shared" ref="B2373:B2436" si="129">VLOOKUP(A2373,CountryRegion,2,FALSE)</f>
        <v>Global Ex-Americas</v>
      </c>
      <c r="C2373" s="2" t="s">
        <v>7576</v>
      </c>
      <c r="D2373" s="2" t="str">
        <f t="shared" ref="D2373:D2436" si="130">VLOOKUP(C2373&amp;"-",CountryRegion,2,FALSE)</f>
        <v>Belgium</v>
      </c>
      <c r="E2373" s="3"/>
      <c r="F2373" s="3"/>
      <c r="G2373" s="3"/>
      <c r="H2373" s="3"/>
      <c r="I2373" s="2" t="str">
        <f t="shared" si="128"/>
        <v>DJI</v>
      </c>
    </row>
    <row r="2374" spans="1:9" ht="12.75" customHeight="1">
      <c r="A2374" s="2" t="s">
        <v>7132</v>
      </c>
      <c r="B2374" s="121" t="str">
        <f t="shared" si="129"/>
        <v>Global Ex-Americas</v>
      </c>
      <c r="C2374" s="2" t="s">
        <v>7610</v>
      </c>
      <c r="D2374" s="2" t="str">
        <f t="shared" si="130"/>
        <v>Bulgaria</v>
      </c>
      <c r="E2374" s="3"/>
      <c r="F2374" s="3"/>
      <c r="G2374" s="3"/>
      <c r="H2374" s="3"/>
      <c r="I2374" s="2" t="str">
        <f t="shared" ref="I2374:I2437" si="131">IF(ISBLANK(VLOOKUP(A2374,CountryRegion,4,FALSE)),"",VLOOKUP(A2374,CountryRegion,4,FALSE))</f>
        <v>DJI</v>
      </c>
    </row>
    <row r="2375" spans="1:9" ht="12.75" customHeight="1">
      <c r="A2375" s="2" t="s">
        <v>7132</v>
      </c>
      <c r="B2375" s="121" t="str">
        <f t="shared" si="129"/>
        <v>Global Ex-Americas</v>
      </c>
      <c r="C2375" s="2" t="s">
        <v>7606</v>
      </c>
      <c r="D2375" s="2" t="str">
        <f t="shared" si="130"/>
        <v>Bahrain</v>
      </c>
      <c r="E2375" s="3"/>
      <c r="F2375" s="3"/>
      <c r="G2375" s="3"/>
      <c r="H2375" s="3"/>
      <c r="I2375" s="2" t="str">
        <f t="shared" si="131"/>
        <v>DJI</v>
      </c>
    </row>
    <row r="2376" spans="1:9" ht="12.75" customHeight="1">
      <c r="A2376" s="2" t="s">
        <v>7132</v>
      </c>
      <c r="B2376" s="121" t="str">
        <f t="shared" si="129"/>
        <v>Global Ex-Americas</v>
      </c>
      <c r="C2376" s="2" t="s">
        <v>6147</v>
      </c>
      <c r="D2376" s="2" t="str">
        <f t="shared" si="130"/>
        <v>Switzerland</v>
      </c>
      <c r="E2376" s="3"/>
      <c r="F2376" s="3"/>
      <c r="G2376" s="3"/>
      <c r="H2376" s="3"/>
      <c r="I2376" s="2" t="str">
        <f t="shared" si="131"/>
        <v>DJI</v>
      </c>
    </row>
    <row r="2377" spans="1:9" ht="12.75" customHeight="1">
      <c r="A2377" s="2" t="s">
        <v>7132</v>
      </c>
      <c r="B2377" s="121" t="str">
        <f t="shared" si="129"/>
        <v>Global Ex-Americas</v>
      </c>
      <c r="C2377" s="2" t="s">
        <v>7588</v>
      </c>
      <c r="D2377" s="2" t="str">
        <f t="shared" si="130"/>
        <v>China</v>
      </c>
      <c r="E2377" s="3"/>
      <c r="F2377" s="3"/>
      <c r="G2377" s="3"/>
      <c r="H2377" s="3"/>
      <c r="I2377" s="2" t="str">
        <f t="shared" si="131"/>
        <v>DJI</v>
      </c>
    </row>
    <row r="2378" spans="1:9" ht="12.75" customHeight="1">
      <c r="A2378" s="2" t="s">
        <v>7132</v>
      </c>
      <c r="B2378" s="121" t="str">
        <f t="shared" si="129"/>
        <v>Global Ex-Americas</v>
      </c>
      <c r="C2378" s="2" t="s">
        <v>6215</v>
      </c>
      <c r="D2378" s="2" t="str">
        <f t="shared" si="130"/>
        <v>Cyprus</v>
      </c>
      <c r="E2378" s="3"/>
      <c r="F2378" s="3"/>
      <c r="G2378" s="3"/>
      <c r="H2378" s="3"/>
      <c r="I2378" s="2" t="str">
        <f t="shared" si="131"/>
        <v>DJI</v>
      </c>
    </row>
    <row r="2379" spans="1:9" ht="12.75" customHeight="1">
      <c r="A2379" s="2" t="s">
        <v>7132</v>
      </c>
      <c r="B2379" s="121" t="str">
        <f t="shared" si="129"/>
        <v>Global Ex-Americas</v>
      </c>
      <c r="C2379" s="2" t="s">
        <v>7584</v>
      </c>
      <c r="D2379" s="2" t="str">
        <f t="shared" si="130"/>
        <v>Czech Republic</v>
      </c>
      <c r="E2379" s="3"/>
      <c r="F2379" s="3"/>
      <c r="G2379" s="3"/>
      <c r="H2379" s="3"/>
      <c r="I2379" s="2" t="str">
        <f t="shared" si="131"/>
        <v>DJI</v>
      </c>
    </row>
    <row r="2380" spans="1:9" ht="12.75" customHeight="1">
      <c r="A2380" s="2" t="s">
        <v>7132</v>
      </c>
      <c r="B2380" s="121" t="str">
        <f t="shared" si="129"/>
        <v>Global Ex-Americas</v>
      </c>
      <c r="C2380" s="2" t="s">
        <v>7579</v>
      </c>
      <c r="D2380" s="2" t="str">
        <f t="shared" si="130"/>
        <v>Germany</v>
      </c>
      <c r="E2380" s="3"/>
      <c r="F2380" s="3"/>
      <c r="G2380" s="3"/>
      <c r="H2380" s="3"/>
      <c r="I2380" s="2" t="str">
        <f t="shared" si="131"/>
        <v>DJI</v>
      </c>
    </row>
    <row r="2381" spans="1:9" ht="12.75" customHeight="1">
      <c r="A2381" s="2" t="s">
        <v>7132</v>
      </c>
      <c r="B2381" s="121" t="str">
        <f t="shared" si="129"/>
        <v>Global Ex-Americas</v>
      </c>
      <c r="C2381" s="2" t="s">
        <v>7577</v>
      </c>
      <c r="D2381" s="2" t="str">
        <f t="shared" si="130"/>
        <v>Denmark</v>
      </c>
      <c r="E2381" s="3"/>
      <c r="F2381" s="3"/>
      <c r="G2381" s="3"/>
      <c r="H2381" s="3"/>
      <c r="I2381" s="2" t="str">
        <f t="shared" si="131"/>
        <v>DJI</v>
      </c>
    </row>
    <row r="2382" spans="1:9" ht="12.75" customHeight="1">
      <c r="A2382" s="2" t="s">
        <v>7132</v>
      </c>
      <c r="B2382" s="121" t="str">
        <f t="shared" si="129"/>
        <v>Global Ex-Americas</v>
      </c>
      <c r="C2382" s="2" t="s">
        <v>7611</v>
      </c>
      <c r="D2382" s="2" t="str">
        <f t="shared" si="130"/>
        <v>Estonia</v>
      </c>
      <c r="E2382" s="3"/>
      <c r="F2382" s="3"/>
      <c r="G2382" s="3"/>
      <c r="H2382" s="3"/>
      <c r="I2382" s="2" t="str">
        <f t="shared" si="131"/>
        <v>DJI</v>
      </c>
    </row>
    <row r="2383" spans="1:9" ht="12.75" customHeight="1">
      <c r="A2383" s="2" t="s">
        <v>7132</v>
      </c>
      <c r="B2383" s="121" t="str">
        <f t="shared" si="129"/>
        <v>Global Ex-Americas</v>
      </c>
      <c r="C2383" s="2" t="s">
        <v>7600</v>
      </c>
      <c r="D2383" s="2" t="str">
        <f t="shared" si="130"/>
        <v>Egypt</v>
      </c>
      <c r="E2383" s="3"/>
      <c r="F2383" s="3"/>
      <c r="G2383" s="3"/>
      <c r="H2383" s="3"/>
      <c r="I2383" s="2" t="str">
        <f t="shared" si="131"/>
        <v>DJI</v>
      </c>
    </row>
    <row r="2384" spans="1:9" ht="12.75" customHeight="1">
      <c r="A2384" s="2" t="s">
        <v>7132</v>
      </c>
      <c r="B2384" s="121" t="str">
        <f t="shared" si="129"/>
        <v>Global Ex-Americas</v>
      </c>
      <c r="C2384" s="2" t="s">
        <v>6415</v>
      </c>
      <c r="D2384" s="2" t="str">
        <f t="shared" si="130"/>
        <v>Spain</v>
      </c>
      <c r="E2384" s="3"/>
      <c r="F2384" s="3"/>
      <c r="G2384" s="3"/>
      <c r="H2384" s="3"/>
      <c r="I2384" s="2" t="str">
        <f t="shared" si="131"/>
        <v>DJI</v>
      </c>
    </row>
    <row r="2385" spans="1:9" ht="12.75" customHeight="1">
      <c r="A2385" s="2" t="s">
        <v>7132</v>
      </c>
      <c r="B2385" s="121" t="str">
        <f t="shared" si="129"/>
        <v>Global Ex-Americas</v>
      </c>
      <c r="C2385" s="2" t="s">
        <v>5810</v>
      </c>
      <c r="D2385" s="2" t="str">
        <f t="shared" si="130"/>
        <v>Finland</v>
      </c>
      <c r="E2385" s="3"/>
      <c r="F2385" s="3"/>
      <c r="G2385" s="3"/>
      <c r="H2385" s="3"/>
      <c r="I2385" s="2" t="str">
        <f t="shared" si="131"/>
        <v>DJI</v>
      </c>
    </row>
    <row r="2386" spans="1:9" ht="12.75" customHeight="1">
      <c r="A2386" s="2" t="s">
        <v>7132</v>
      </c>
      <c r="B2386" s="121" t="str">
        <f t="shared" si="129"/>
        <v>Global Ex-Americas</v>
      </c>
      <c r="C2386" s="2" t="s">
        <v>7578</v>
      </c>
      <c r="D2386" s="2" t="str">
        <f t="shared" si="130"/>
        <v>France</v>
      </c>
      <c r="E2386" s="3"/>
      <c r="F2386" s="3"/>
      <c r="G2386" s="3"/>
      <c r="H2386" s="3"/>
      <c r="I2386" s="2" t="str">
        <f t="shared" si="131"/>
        <v>DJI</v>
      </c>
    </row>
    <row r="2387" spans="1:9" ht="12.75" customHeight="1">
      <c r="A2387" s="2" t="s">
        <v>7132</v>
      </c>
      <c r="B2387" s="121" t="str">
        <f t="shared" si="129"/>
        <v>Global Ex-Americas</v>
      </c>
      <c r="C2387" s="2" t="s">
        <v>7583</v>
      </c>
      <c r="D2387" s="2" t="str">
        <f t="shared" si="130"/>
        <v>United Kingdom</v>
      </c>
      <c r="E2387" s="3"/>
      <c r="F2387" s="3"/>
      <c r="G2387" s="3"/>
      <c r="H2387" s="3"/>
      <c r="I2387" s="2" t="str">
        <f t="shared" si="131"/>
        <v>DJI</v>
      </c>
    </row>
    <row r="2388" spans="1:9" ht="12.75" customHeight="1">
      <c r="A2388" s="2" t="s">
        <v>7132</v>
      </c>
      <c r="B2388" s="121" t="str">
        <f t="shared" si="129"/>
        <v>Global Ex-Americas</v>
      </c>
      <c r="C2388" s="2" t="s">
        <v>7580</v>
      </c>
      <c r="D2388" s="2" t="str">
        <f t="shared" si="130"/>
        <v>Greece</v>
      </c>
      <c r="E2388" s="3"/>
      <c r="F2388" s="3"/>
      <c r="G2388" s="3"/>
      <c r="H2388" s="3"/>
      <c r="I2388" s="2" t="str">
        <f t="shared" si="131"/>
        <v>DJI</v>
      </c>
    </row>
    <row r="2389" spans="1:9" ht="12.75" customHeight="1">
      <c r="A2389" s="2" t="s">
        <v>7132</v>
      </c>
      <c r="B2389" s="121" t="str">
        <f t="shared" si="129"/>
        <v>Global Ex-Americas</v>
      </c>
      <c r="C2389" s="2" t="s">
        <v>7571</v>
      </c>
      <c r="D2389" s="2" t="str">
        <f t="shared" si="130"/>
        <v>Hong Kong</v>
      </c>
      <c r="E2389" s="3"/>
      <c r="F2389" s="3"/>
      <c r="G2389" s="3"/>
      <c r="H2389" s="3"/>
      <c r="I2389" s="2" t="str">
        <f t="shared" si="131"/>
        <v>DJI</v>
      </c>
    </row>
    <row r="2390" spans="1:9" ht="12.75" customHeight="1">
      <c r="A2390" s="2" t="s">
        <v>7132</v>
      </c>
      <c r="B2390" s="121" t="str">
        <f t="shared" si="129"/>
        <v>Global Ex-Americas</v>
      </c>
      <c r="C2390" s="2" t="s">
        <v>6137</v>
      </c>
      <c r="D2390" s="2" t="str">
        <f t="shared" si="130"/>
        <v>Croatia</v>
      </c>
      <c r="E2390" s="3"/>
      <c r="F2390" s="3"/>
      <c r="G2390" s="3"/>
      <c r="H2390" s="3"/>
      <c r="I2390" s="2" t="str">
        <f t="shared" si="131"/>
        <v>DJI</v>
      </c>
    </row>
    <row r="2391" spans="1:9" ht="12.75" customHeight="1">
      <c r="A2391" s="2" t="s">
        <v>7132</v>
      </c>
      <c r="B2391" s="121" t="str">
        <f t="shared" si="129"/>
        <v>Global Ex-Americas</v>
      </c>
      <c r="C2391" s="2" t="s">
        <v>5567</v>
      </c>
      <c r="D2391" s="2" t="str">
        <f t="shared" si="130"/>
        <v>Hungary</v>
      </c>
      <c r="E2391" s="3"/>
      <c r="F2391" s="3"/>
      <c r="G2391" s="3"/>
      <c r="H2391" s="3"/>
      <c r="I2391" s="2" t="str">
        <f t="shared" si="131"/>
        <v>DJI</v>
      </c>
    </row>
    <row r="2392" spans="1:9" ht="12.75" customHeight="1">
      <c r="A2392" s="2" t="s">
        <v>7132</v>
      </c>
      <c r="B2392" s="121" t="str">
        <f t="shared" si="129"/>
        <v>Global Ex-Americas</v>
      </c>
      <c r="C2392" s="2" t="s">
        <v>6098</v>
      </c>
      <c r="D2392" s="2" t="str">
        <f t="shared" si="130"/>
        <v>Indonesia</v>
      </c>
      <c r="E2392" s="3"/>
      <c r="F2392" s="3"/>
      <c r="G2392" s="3"/>
      <c r="H2392" s="3"/>
      <c r="I2392" s="2" t="str">
        <f t="shared" si="131"/>
        <v>DJI</v>
      </c>
    </row>
    <row r="2393" spans="1:9" ht="12.75" customHeight="1">
      <c r="A2393" s="2" t="s">
        <v>7132</v>
      </c>
      <c r="B2393" s="121" t="str">
        <f t="shared" si="129"/>
        <v>Global Ex-Americas</v>
      </c>
      <c r="C2393" s="2" t="s">
        <v>6100</v>
      </c>
      <c r="D2393" s="2" t="str">
        <f t="shared" si="130"/>
        <v>Ireland</v>
      </c>
      <c r="E2393" s="3"/>
      <c r="F2393" s="3"/>
      <c r="G2393" s="3"/>
      <c r="H2393" s="3"/>
      <c r="I2393" s="2" t="str">
        <f t="shared" si="131"/>
        <v>DJI</v>
      </c>
    </row>
    <row r="2394" spans="1:9" ht="12.75" customHeight="1">
      <c r="A2394" s="2" t="s">
        <v>7132</v>
      </c>
      <c r="B2394" s="121" t="str">
        <f t="shared" si="129"/>
        <v>Global Ex-Americas</v>
      </c>
      <c r="C2394" s="2" t="s">
        <v>7598</v>
      </c>
      <c r="D2394" s="2" t="str">
        <f t="shared" si="130"/>
        <v>Israel</v>
      </c>
      <c r="E2394" s="3"/>
      <c r="F2394" s="3"/>
      <c r="G2394" s="3"/>
      <c r="H2394" s="3"/>
      <c r="I2394" s="2" t="str">
        <f t="shared" si="131"/>
        <v>DJI</v>
      </c>
    </row>
    <row r="2395" spans="1:9" ht="12.75" customHeight="1">
      <c r="A2395" s="2" t="s">
        <v>7132</v>
      </c>
      <c r="B2395" s="121" t="str">
        <f t="shared" si="129"/>
        <v>Global Ex-Americas</v>
      </c>
      <c r="C2395" s="2" t="s">
        <v>5720</v>
      </c>
      <c r="D2395" s="2" t="str">
        <f t="shared" si="130"/>
        <v>India</v>
      </c>
      <c r="E2395" s="3"/>
      <c r="F2395" s="3"/>
      <c r="G2395" s="3"/>
      <c r="H2395" s="3"/>
      <c r="I2395" s="2" t="str">
        <f t="shared" si="131"/>
        <v>DJI</v>
      </c>
    </row>
    <row r="2396" spans="1:9" ht="12.75" customHeight="1">
      <c r="A2396" s="2" t="s">
        <v>7132</v>
      </c>
      <c r="B2396" s="121" t="str">
        <f t="shared" si="129"/>
        <v>Global Ex-Americas</v>
      </c>
      <c r="C2396" s="2" t="s">
        <v>5572</v>
      </c>
      <c r="D2396" s="2" t="str">
        <f t="shared" si="130"/>
        <v>Iceland</v>
      </c>
      <c r="E2396" s="3"/>
      <c r="F2396" s="3"/>
      <c r="G2396" s="3"/>
      <c r="H2396" s="3"/>
      <c r="I2396" s="2" t="str">
        <f t="shared" si="131"/>
        <v>DJI</v>
      </c>
    </row>
    <row r="2397" spans="1:9" ht="12.75" customHeight="1">
      <c r="A2397" s="2" t="s">
        <v>7132</v>
      </c>
      <c r="B2397" s="121" t="str">
        <f t="shared" si="129"/>
        <v>Global Ex-Americas</v>
      </c>
      <c r="C2397" s="2" t="s">
        <v>5614</v>
      </c>
      <c r="D2397" s="2" t="str">
        <f t="shared" si="130"/>
        <v>Italy</v>
      </c>
      <c r="E2397" s="3"/>
      <c r="F2397" s="3"/>
      <c r="G2397" s="3"/>
      <c r="H2397" s="3"/>
      <c r="I2397" s="2" t="str">
        <f t="shared" si="131"/>
        <v>DJI</v>
      </c>
    </row>
    <row r="2398" spans="1:9" ht="12.75" customHeight="1">
      <c r="A2398" s="2" t="s">
        <v>7132</v>
      </c>
      <c r="B2398" s="121" t="str">
        <f t="shared" si="129"/>
        <v>Global Ex-Americas</v>
      </c>
      <c r="C2398" s="2" t="s">
        <v>7607</v>
      </c>
      <c r="D2398" s="2" t="str">
        <f t="shared" si="130"/>
        <v>Jordan</v>
      </c>
      <c r="E2398" s="3"/>
      <c r="F2398" s="3"/>
      <c r="G2398" s="3"/>
      <c r="H2398" s="3"/>
      <c r="I2398" s="2" t="str">
        <f t="shared" si="131"/>
        <v>DJI</v>
      </c>
    </row>
    <row r="2399" spans="1:9" ht="12.75" customHeight="1">
      <c r="A2399" s="2" t="s">
        <v>7132</v>
      </c>
      <c r="B2399" s="121" t="str">
        <f t="shared" si="129"/>
        <v>Global Ex-Americas</v>
      </c>
      <c r="C2399" s="2" t="s">
        <v>7572</v>
      </c>
      <c r="D2399" s="2" t="str">
        <f t="shared" si="130"/>
        <v>Japan</v>
      </c>
      <c r="E2399" s="3"/>
      <c r="F2399" s="3"/>
      <c r="G2399" s="3"/>
      <c r="H2399" s="3"/>
      <c r="I2399" s="2" t="str">
        <f t="shared" si="131"/>
        <v>DJI</v>
      </c>
    </row>
    <row r="2400" spans="1:9" ht="12.75" customHeight="1">
      <c r="A2400" s="2" t="s">
        <v>7132</v>
      </c>
      <c r="B2400" s="121" t="str">
        <f t="shared" si="129"/>
        <v>Global Ex-Americas</v>
      </c>
      <c r="C2400" s="2" t="s">
        <v>5987</v>
      </c>
      <c r="D2400" s="2" t="str">
        <f t="shared" si="130"/>
        <v>Kenya</v>
      </c>
      <c r="E2400" s="3"/>
      <c r="F2400" s="3"/>
      <c r="G2400" s="3"/>
      <c r="H2400" s="3"/>
      <c r="I2400" s="2" t="str">
        <f t="shared" si="131"/>
        <v>DJI</v>
      </c>
    </row>
    <row r="2401" spans="1:9" ht="12.75" customHeight="1">
      <c r="A2401" s="2" t="s">
        <v>7132</v>
      </c>
      <c r="B2401" s="121" t="str">
        <f t="shared" si="129"/>
        <v>Global Ex-Americas</v>
      </c>
      <c r="C2401" s="2" t="s">
        <v>6013</v>
      </c>
      <c r="D2401" s="2" t="str">
        <f t="shared" si="130"/>
        <v>Korea</v>
      </c>
      <c r="E2401" s="3"/>
      <c r="F2401" s="3"/>
      <c r="G2401" s="3"/>
      <c r="H2401" s="3"/>
      <c r="I2401" s="2" t="str">
        <f t="shared" si="131"/>
        <v>DJI</v>
      </c>
    </row>
    <row r="2402" spans="1:9" ht="12.75" customHeight="1">
      <c r="A2402" s="2" t="s">
        <v>7132</v>
      </c>
      <c r="B2402" s="121" t="str">
        <f t="shared" si="129"/>
        <v>Global Ex-Americas</v>
      </c>
      <c r="C2402" s="2" t="s">
        <v>6023</v>
      </c>
      <c r="D2402" s="2" t="str">
        <f t="shared" si="130"/>
        <v>Kuwait</v>
      </c>
      <c r="E2402" s="3"/>
      <c r="F2402" s="3"/>
      <c r="G2402" s="3"/>
      <c r="H2402" s="3"/>
      <c r="I2402" s="2" t="str">
        <f t="shared" si="131"/>
        <v>DJI</v>
      </c>
    </row>
    <row r="2403" spans="1:9" ht="12.75" customHeight="1">
      <c r="A2403" s="2" t="s">
        <v>7132</v>
      </c>
      <c r="B2403" s="121" t="str">
        <f t="shared" si="129"/>
        <v>Global Ex-Americas</v>
      </c>
      <c r="C2403" s="2" t="s">
        <v>7620</v>
      </c>
      <c r="D2403" s="2" t="str">
        <f t="shared" si="130"/>
        <v>Kazakhstan</v>
      </c>
      <c r="E2403" s="3"/>
      <c r="F2403" s="3"/>
      <c r="G2403" s="3"/>
      <c r="H2403" s="3"/>
      <c r="I2403" s="2" t="str">
        <f t="shared" si="131"/>
        <v>DJI</v>
      </c>
    </row>
    <row r="2404" spans="1:9" ht="12.75" customHeight="1">
      <c r="A2404" s="2" t="s">
        <v>7132</v>
      </c>
      <c r="B2404" s="121" t="str">
        <f t="shared" si="129"/>
        <v>Global Ex-Americas</v>
      </c>
      <c r="C2404" s="2" t="s">
        <v>5664</v>
      </c>
      <c r="D2404" s="2" t="str">
        <f t="shared" si="130"/>
        <v>Lebanon</v>
      </c>
      <c r="E2404" s="3"/>
      <c r="F2404" s="3"/>
      <c r="G2404" s="3">
        <v>44365</v>
      </c>
      <c r="H2404" s="3">
        <v>44368</v>
      </c>
      <c r="I2404" s="2" t="str">
        <f t="shared" si="131"/>
        <v>DJI</v>
      </c>
    </row>
    <row r="2405" spans="1:9" ht="12.75" customHeight="1">
      <c r="A2405" s="2" t="s">
        <v>7132</v>
      </c>
      <c r="B2405" s="121" t="str">
        <f t="shared" si="129"/>
        <v>Global Ex-Americas</v>
      </c>
      <c r="C2405" s="2" t="s">
        <v>7622</v>
      </c>
      <c r="D2405" s="2" t="str">
        <f t="shared" si="130"/>
        <v>Sri Lanka</v>
      </c>
      <c r="E2405" s="3"/>
      <c r="F2405" s="3"/>
      <c r="G2405" s="3"/>
      <c r="H2405" s="3"/>
      <c r="I2405" s="2" t="str">
        <f t="shared" si="131"/>
        <v>DJI</v>
      </c>
    </row>
    <row r="2406" spans="1:9" ht="12.75" customHeight="1">
      <c r="A2406" s="2" t="s">
        <v>7132</v>
      </c>
      <c r="B2406" s="121" t="str">
        <f t="shared" si="129"/>
        <v>Global Ex-Americas</v>
      </c>
      <c r="C2406" s="2" t="s">
        <v>7612</v>
      </c>
      <c r="D2406" s="2" t="str">
        <f t="shared" si="130"/>
        <v>Lithuania</v>
      </c>
      <c r="E2406" s="3"/>
      <c r="F2406" s="3"/>
      <c r="G2406" s="3"/>
      <c r="H2406" s="3"/>
      <c r="I2406" s="2" t="str">
        <f t="shared" si="131"/>
        <v>DJI</v>
      </c>
    </row>
    <row r="2407" spans="1:9" ht="12.75" customHeight="1">
      <c r="A2407" s="2" t="s">
        <v>7132</v>
      </c>
      <c r="B2407" s="121" t="str">
        <f t="shared" si="129"/>
        <v>Global Ex-Americas</v>
      </c>
      <c r="C2407" s="2" t="s">
        <v>7581</v>
      </c>
      <c r="D2407" s="2" t="str">
        <f t="shared" si="130"/>
        <v>Luxembourg</v>
      </c>
      <c r="E2407" s="3"/>
      <c r="F2407" s="3"/>
      <c r="G2407" s="3"/>
      <c r="H2407" s="3"/>
      <c r="I2407" s="2" t="str">
        <f t="shared" si="131"/>
        <v>DJI</v>
      </c>
    </row>
    <row r="2408" spans="1:9" ht="12.75" customHeight="1">
      <c r="A2408" s="2" t="s">
        <v>7132</v>
      </c>
      <c r="B2408" s="121" t="str">
        <f t="shared" si="129"/>
        <v>Global Ex-Americas</v>
      </c>
      <c r="C2408" s="2" t="s">
        <v>5760</v>
      </c>
      <c r="D2408" s="2" t="str">
        <f t="shared" si="130"/>
        <v>Latvia</v>
      </c>
      <c r="E2408" s="3"/>
      <c r="F2408" s="3"/>
      <c r="G2408" s="3"/>
      <c r="H2408" s="3"/>
      <c r="I2408" s="2" t="str">
        <f t="shared" si="131"/>
        <v>DJI</v>
      </c>
    </row>
    <row r="2409" spans="1:9" ht="12.75" customHeight="1">
      <c r="A2409" s="2" t="s">
        <v>7132</v>
      </c>
      <c r="B2409" s="121" t="str">
        <f t="shared" si="129"/>
        <v>Global Ex-Americas</v>
      </c>
      <c r="C2409" s="2" t="s">
        <v>5947</v>
      </c>
      <c r="D2409" s="2" t="str">
        <f t="shared" si="130"/>
        <v>Morocco</v>
      </c>
      <c r="E2409" s="3"/>
      <c r="F2409" s="3"/>
      <c r="G2409" s="3"/>
      <c r="H2409" s="3"/>
      <c r="I2409" s="2" t="str">
        <f t="shared" si="131"/>
        <v>DJI</v>
      </c>
    </row>
    <row r="2410" spans="1:9" ht="12.75" customHeight="1">
      <c r="A2410" s="2" t="s">
        <v>7132</v>
      </c>
      <c r="B2410" s="121" t="str">
        <f t="shared" si="129"/>
        <v>Global Ex-Americas</v>
      </c>
      <c r="C2410" s="2" t="s">
        <v>7613</v>
      </c>
      <c r="D2410" s="2" t="str">
        <f t="shared" si="130"/>
        <v>Macedonia</v>
      </c>
      <c r="E2410" s="3"/>
      <c r="F2410" s="3"/>
      <c r="G2410" s="3"/>
      <c r="H2410" s="3"/>
      <c r="I2410" s="2" t="str">
        <f t="shared" si="131"/>
        <v>DJI</v>
      </c>
    </row>
    <row r="2411" spans="1:9" ht="12.75" customHeight="1">
      <c r="A2411" s="2" t="s">
        <v>7132</v>
      </c>
      <c r="B2411" s="121" t="str">
        <f t="shared" si="129"/>
        <v>Global Ex-Americas</v>
      </c>
      <c r="C2411" s="2" t="s">
        <v>7604</v>
      </c>
      <c r="D2411" s="2" t="str">
        <f t="shared" si="130"/>
        <v>Malta</v>
      </c>
      <c r="E2411" s="3"/>
      <c r="F2411" s="3"/>
      <c r="G2411" s="3"/>
      <c r="H2411" s="3"/>
      <c r="I2411" s="2" t="str">
        <f t="shared" si="131"/>
        <v>DJI</v>
      </c>
    </row>
    <row r="2412" spans="1:9" ht="12.75" customHeight="1">
      <c r="A2412" s="2" t="s">
        <v>7132</v>
      </c>
      <c r="B2412" s="121" t="str">
        <f t="shared" si="129"/>
        <v>Global Ex-Americas</v>
      </c>
      <c r="C2412" s="2" t="s">
        <v>7618</v>
      </c>
      <c r="D2412" s="2" t="str">
        <f t="shared" si="130"/>
        <v>Mauritius</v>
      </c>
      <c r="E2412" s="3"/>
      <c r="F2412" s="3"/>
      <c r="G2412" s="3"/>
      <c r="H2412" s="3"/>
      <c r="I2412" s="2" t="str">
        <f t="shared" si="131"/>
        <v>DJI</v>
      </c>
    </row>
    <row r="2413" spans="1:9" ht="12.75" customHeight="1">
      <c r="A2413" s="2" t="s">
        <v>7132</v>
      </c>
      <c r="B2413" s="121" t="str">
        <f t="shared" si="129"/>
        <v>Global Ex-Americas</v>
      </c>
      <c r="C2413" s="2" t="s">
        <v>7573</v>
      </c>
      <c r="D2413" s="2" t="str">
        <f t="shared" si="130"/>
        <v>Malaysia</v>
      </c>
      <c r="E2413" s="3"/>
      <c r="F2413" s="3"/>
      <c r="G2413" s="3"/>
      <c r="H2413" s="3"/>
      <c r="I2413" s="2" t="str">
        <f t="shared" si="131"/>
        <v>DJI</v>
      </c>
    </row>
    <row r="2414" spans="1:9" ht="12.75" customHeight="1">
      <c r="A2414" s="2" t="s">
        <v>7132</v>
      </c>
      <c r="B2414" s="121" t="str">
        <f t="shared" si="129"/>
        <v>Global Ex-Americas</v>
      </c>
      <c r="C2414" s="2" t="s">
        <v>5918</v>
      </c>
      <c r="D2414" s="2" t="str">
        <f t="shared" si="130"/>
        <v>Nigeria</v>
      </c>
      <c r="E2414" s="3"/>
      <c r="F2414" s="3"/>
      <c r="G2414" s="3"/>
      <c r="H2414" s="3"/>
      <c r="I2414" s="2" t="str">
        <f t="shared" si="131"/>
        <v>DJI</v>
      </c>
    </row>
    <row r="2415" spans="1:9" ht="12.75" customHeight="1">
      <c r="A2415" s="2" t="s">
        <v>7132</v>
      </c>
      <c r="B2415" s="121" t="str">
        <f t="shared" si="129"/>
        <v>Global Ex-Americas</v>
      </c>
      <c r="C2415" s="2" t="s">
        <v>5921</v>
      </c>
      <c r="D2415" s="2" t="str">
        <f t="shared" si="130"/>
        <v>Netherlands</v>
      </c>
      <c r="E2415" s="3"/>
      <c r="F2415" s="3"/>
      <c r="G2415" s="3"/>
      <c r="H2415" s="3"/>
      <c r="I2415" s="2" t="str">
        <f t="shared" si="131"/>
        <v>DJI</v>
      </c>
    </row>
    <row r="2416" spans="1:9" ht="12.75" customHeight="1">
      <c r="A2416" s="2" t="s">
        <v>7132</v>
      </c>
      <c r="B2416" s="121" t="str">
        <f t="shared" si="129"/>
        <v>Global Ex-Americas</v>
      </c>
      <c r="C2416" s="2" t="s">
        <v>5865</v>
      </c>
      <c r="D2416" s="2" t="str">
        <f t="shared" si="130"/>
        <v>Norway</v>
      </c>
      <c r="E2416" s="3"/>
      <c r="F2416" s="3"/>
      <c r="G2416" s="3"/>
      <c r="H2416" s="3"/>
      <c r="I2416" s="2" t="str">
        <f t="shared" si="131"/>
        <v>DJI</v>
      </c>
    </row>
    <row r="2417" spans="1:9" ht="12.75" customHeight="1">
      <c r="A2417" s="2" t="s">
        <v>7132</v>
      </c>
      <c r="B2417" s="121" t="str">
        <f t="shared" si="129"/>
        <v>Global Ex-Americas</v>
      </c>
      <c r="C2417" s="2" t="s">
        <v>5883</v>
      </c>
      <c r="D2417" s="2" t="str">
        <f t="shared" si="130"/>
        <v>New Zealand</v>
      </c>
      <c r="E2417" s="3"/>
      <c r="F2417" s="3"/>
      <c r="G2417" s="3"/>
      <c r="H2417" s="3"/>
      <c r="I2417" s="2" t="str">
        <f t="shared" si="131"/>
        <v>DJI</v>
      </c>
    </row>
    <row r="2418" spans="1:9" ht="12.75" customHeight="1">
      <c r="A2418" s="2" t="s">
        <v>7132</v>
      </c>
      <c r="B2418" s="121" t="str">
        <f t="shared" si="129"/>
        <v>Global Ex-Americas</v>
      </c>
      <c r="C2418" s="2" t="s">
        <v>6159</v>
      </c>
      <c r="D2418" s="2" t="str">
        <f t="shared" si="130"/>
        <v>Oman</v>
      </c>
      <c r="E2418" s="3"/>
      <c r="F2418" s="3"/>
      <c r="G2418" s="3"/>
      <c r="H2418" s="3"/>
      <c r="I2418" s="2" t="str">
        <f t="shared" si="131"/>
        <v>DJI</v>
      </c>
    </row>
    <row r="2419" spans="1:9" ht="12.75" customHeight="1">
      <c r="A2419" s="2" t="s">
        <v>7132</v>
      </c>
      <c r="B2419" s="121" t="str">
        <f t="shared" si="129"/>
        <v>Global Ex-Americas</v>
      </c>
      <c r="C2419" s="2" t="s">
        <v>5970</v>
      </c>
      <c r="D2419" s="2" t="str">
        <f t="shared" si="130"/>
        <v>Philippines</v>
      </c>
      <c r="E2419" s="3"/>
      <c r="F2419" s="3"/>
      <c r="G2419" s="3"/>
      <c r="H2419" s="3"/>
      <c r="I2419" s="2" t="str">
        <f t="shared" si="131"/>
        <v>DJI</v>
      </c>
    </row>
    <row r="2420" spans="1:9" ht="12.75" customHeight="1">
      <c r="A2420" s="2" t="s">
        <v>7132</v>
      </c>
      <c r="B2420" s="121" t="str">
        <f t="shared" si="129"/>
        <v>Global Ex-Americas</v>
      </c>
      <c r="C2420" s="2" t="s">
        <v>7601</v>
      </c>
      <c r="D2420" s="2" t="str">
        <f t="shared" si="130"/>
        <v>Pakistan</v>
      </c>
      <c r="E2420" s="3"/>
      <c r="F2420" s="3"/>
      <c r="G2420" s="3"/>
      <c r="H2420" s="3"/>
      <c r="I2420" s="2" t="str">
        <f t="shared" si="131"/>
        <v>DJI</v>
      </c>
    </row>
    <row r="2421" spans="1:9" ht="12.75" customHeight="1">
      <c r="A2421" s="2" t="s">
        <v>7132</v>
      </c>
      <c r="B2421" s="121" t="str">
        <f t="shared" si="129"/>
        <v>Global Ex-Americas</v>
      </c>
      <c r="C2421" s="2" t="s">
        <v>7585</v>
      </c>
      <c r="D2421" s="2" t="str">
        <f t="shared" si="130"/>
        <v>Poland</v>
      </c>
      <c r="E2421" s="3"/>
      <c r="F2421" s="3"/>
      <c r="G2421" s="3"/>
      <c r="H2421" s="3"/>
      <c r="I2421" s="2" t="str">
        <f t="shared" si="131"/>
        <v>DJI</v>
      </c>
    </row>
    <row r="2422" spans="1:9" ht="12.75" customHeight="1">
      <c r="A2422" s="2" t="s">
        <v>7132</v>
      </c>
      <c r="B2422" s="121" t="str">
        <f t="shared" si="129"/>
        <v>Global Ex-Americas</v>
      </c>
      <c r="C2422" s="2" t="s">
        <v>7608</v>
      </c>
      <c r="D2422" s="2" t="str">
        <f t="shared" si="130"/>
        <v>Palestine</v>
      </c>
      <c r="E2422" s="3"/>
      <c r="F2422" s="3"/>
      <c r="G2422" s="3"/>
      <c r="H2422" s="3"/>
      <c r="I2422" s="2" t="str">
        <f t="shared" si="131"/>
        <v>DJI</v>
      </c>
    </row>
    <row r="2423" spans="1:9" ht="12.75" customHeight="1">
      <c r="A2423" s="2" t="s">
        <v>7132</v>
      </c>
      <c r="B2423" s="121" t="str">
        <f t="shared" si="129"/>
        <v>Global Ex-Americas</v>
      </c>
      <c r="C2423" s="2" t="s">
        <v>7582</v>
      </c>
      <c r="D2423" s="2" t="str">
        <f t="shared" si="130"/>
        <v>Portugal</v>
      </c>
      <c r="E2423" s="3"/>
      <c r="F2423" s="3"/>
      <c r="G2423" s="3"/>
      <c r="H2423" s="3"/>
      <c r="I2423" s="2" t="str">
        <f t="shared" si="131"/>
        <v>DJI</v>
      </c>
    </row>
    <row r="2424" spans="1:9" ht="12.75" customHeight="1">
      <c r="A2424" s="2" t="s">
        <v>7132</v>
      </c>
      <c r="B2424" s="121" t="str">
        <f t="shared" si="129"/>
        <v>Global Ex-Americas</v>
      </c>
      <c r="C2424" s="2" t="s">
        <v>7602</v>
      </c>
      <c r="D2424" s="2" t="str">
        <f t="shared" si="130"/>
        <v>Qatar</v>
      </c>
      <c r="E2424" s="3"/>
      <c r="F2424" s="3"/>
      <c r="G2424" s="3"/>
      <c r="H2424" s="3"/>
      <c r="I2424" s="2" t="str">
        <f t="shared" si="131"/>
        <v>DJI</v>
      </c>
    </row>
    <row r="2425" spans="1:9" ht="12.75" customHeight="1">
      <c r="A2425" s="2" t="s">
        <v>7132</v>
      </c>
      <c r="B2425" s="121" t="str">
        <f t="shared" si="129"/>
        <v>Global Ex-Americas</v>
      </c>
      <c r="C2425" s="2" t="s">
        <v>7614</v>
      </c>
      <c r="D2425" s="2" t="str">
        <f t="shared" si="130"/>
        <v>Romania</v>
      </c>
      <c r="E2425" s="3"/>
      <c r="F2425" s="3"/>
      <c r="G2425" s="3"/>
      <c r="H2425" s="3"/>
      <c r="I2425" s="2" t="str">
        <f t="shared" si="131"/>
        <v>DJI</v>
      </c>
    </row>
    <row r="2426" spans="1:9" ht="12.75" customHeight="1">
      <c r="A2426" s="2" t="s">
        <v>7132</v>
      </c>
      <c r="B2426" s="121" t="str">
        <f t="shared" si="129"/>
        <v>Global Ex-Americas</v>
      </c>
      <c r="C2426" s="2" t="s">
        <v>7615</v>
      </c>
      <c r="D2426" s="2" t="str">
        <f t="shared" si="130"/>
        <v>Serbia</v>
      </c>
      <c r="E2426" s="3"/>
      <c r="F2426" s="3"/>
      <c r="G2426" s="3"/>
      <c r="H2426" s="3"/>
      <c r="I2426" s="2" t="str">
        <f t="shared" si="131"/>
        <v>DJI</v>
      </c>
    </row>
    <row r="2427" spans="1:9" ht="12.75" customHeight="1">
      <c r="A2427" s="2" t="s">
        <v>7132</v>
      </c>
      <c r="B2427" s="121" t="str">
        <f t="shared" si="129"/>
        <v>Global Ex-Americas</v>
      </c>
      <c r="C2427" s="2" t="s">
        <v>7586</v>
      </c>
      <c r="D2427" s="2" t="str">
        <f t="shared" si="130"/>
        <v>Russia</v>
      </c>
      <c r="E2427" s="3"/>
      <c r="F2427" s="3"/>
      <c r="G2427" s="3">
        <v>44628</v>
      </c>
      <c r="H2427" s="3">
        <v>44629</v>
      </c>
      <c r="I2427" s="2" t="str">
        <f t="shared" si="131"/>
        <v>DJI</v>
      </c>
    </row>
    <row r="2428" spans="1:9" ht="12.75" customHeight="1">
      <c r="A2428" s="2" t="s">
        <v>7132</v>
      </c>
      <c r="B2428" s="121" t="str">
        <f t="shared" si="129"/>
        <v>Global Ex-Americas</v>
      </c>
      <c r="C2428" s="2" t="s">
        <v>5776</v>
      </c>
      <c r="D2428" s="2" t="str">
        <f t="shared" si="130"/>
        <v>Saudi Arabia</v>
      </c>
      <c r="E2428" s="3"/>
      <c r="F2428" s="3"/>
      <c r="G2428" s="3"/>
      <c r="H2428" s="3"/>
      <c r="I2428" s="2" t="str">
        <f t="shared" si="131"/>
        <v>DJI</v>
      </c>
    </row>
    <row r="2429" spans="1:9" ht="12.75" customHeight="1">
      <c r="A2429" s="2" t="s">
        <v>7132</v>
      </c>
      <c r="B2429" s="121" t="str">
        <f t="shared" si="129"/>
        <v>Global Ex-Americas</v>
      </c>
      <c r="C2429" s="2" t="s">
        <v>6227</v>
      </c>
      <c r="D2429" s="2" t="str">
        <f t="shared" si="130"/>
        <v>Sweden</v>
      </c>
      <c r="E2429" s="3"/>
      <c r="F2429" s="3"/>
      <c r="G2429" s="3"/>
      <c r="H2429" s="3"/>
      <c r="I2429" s="2" t="str">
        <f t="shared" si="131"/>
        <v>DJI</v>
      </c>
    </row>
    <row r="2430" spans="1:9" ht="12.75" customHeight="1">
      <c r="A2430" s="2" t="s">
        <v>7132</v>
      </c>
      <c r="B2430" s="121" t="str">
        <f t="shared" si="129"/>
        <v>Global Ex-Americas</v>
      </c>
      <c r="C2430" s="2" t="s">
        <v>7574</v>
      </c>
      <c r="D2430" s="2" t="str">
        <f t="shared" si="130"/>
        <v>Singapore</v>
      </c>
      <c r="E2430" s="3"/>
      <c r="F2430" s="3"/>
      <c r="G2430" s="3"/>
      <c r="H2430" s="3"/>
      <c r="I2430" s="2" t="str">
        <f t="shared" si="131"/>
        <v>DJI</v>
      </c>
    </row>
    <row r="2431" spans="1:9" ht="12.75" customHeight="1">
      <c r="A2431" s="2" t="s">
        <v>7132</v>
      </c>
      <c r="B2431" s="121" t="str">
        <f t="shared" si="129"/>
        <v>Global Ex-Americas</v>
      </c>
      <c r="C2431" s="2" t="s">
        <v>7605</v>
      </c>
      <c r="D2431" s="2" t="str">
        <f t="shared" si="130"/>
        <v>Slovenia</v>
      </c>
      <c r="E2431" s="3"/>
      <c r="F2431" s="3"/>
      <c r="G2431" s="3"/>
      <c r="H2431" s="3"/>
      <c r="I2431" s="2" t="str">
        <f t="shared" si="131"/>
        <v>DJI</v>
      </c>
    </row>
    <row r="2432" spans="1:9" ht="12.75" customHeight="1">
      <c r="A2432" s="2" t="s">
        <v>7132</v>
      </c>
      <c r="B2432" s="121" t="str">
        <f t="shared" si="129"/>
        <v>Global Ex-Americas</v>
      </c>
      <c r="C2432" s="2" t="s">
        <v>7616</v>
      </c>
      <c r="D2432" s="2" t="str">
        <f t="shared" si="130"/>
        <v>Slovakia</v>
      </c>
      <c r="E2432" s="3"/>
      <c r="F2432" s="3"/>
      <c r="G2432" s="3"/>
      <c r="H2432" s="3"/>
      <c r="I2432" s="2" t="str">
        <f t="shared" si="131"/>
        <v>DJI</v>
      </c>
    </row>
    <row r="2433" spans="1:9" ht="12.75" customHeight="1">
      <c r="A2433" s="2" t="s">
        <v>7132</v>
      </c>
      <c r="B2433" s="121" t="str">
        <f t="shared" si="129"/>
        <v>Global Ex-Americas</v>
      </c>
      <c r="C2433" s="2" t="s">
        <v>6029</v>
      </c>
      <c r="D2433" s="2" t="str">
        <f t="shared" si="130"/>
        <v>Thailand</v>
      </c>
      <c r="E2433" s="3"/>
      <c r="F2433" s="3"/>
      <c r="G2433" s="3"/>
      <c r="H2433" s="3"/>
      <c r="I2433" s="2" t="str">
        <f t="shared" si="131"/>
        <v>DJI</v>
      </c>
    </row>
    <row r="2434" spans="1:9" ht="12.75" customHeight="1">
      <c r="A2434" s="2" t="s">
        <v>7132</v>
      </c>
      <c r="B2434" s="121" t="str">
        <f t="shared" si="129"/>
        <v>Global Ex-Americas</v>
      </c>
      <c r="C2434" s="2" t="s">
        <v>7619</v>
      </c>
      <c r="D2434" s="2" t="str">
        <f t="shared" si="130"/>
        <v>Tunisia</v>
      </c>
      <c r="E2434" s="3"/>
      <c r="F2434" s="3"/>
      <c r="G2434" s="3"/>
      <c r="H2434" s="3"/>
      <c r="I2434" s="2" t="str">
        <f t="shared" si="131"/>
        <v>DJI</v>
      </c>
    </row>
    <row r="2435" spans="1:9" ht="12.75" customHeight="1">
      <c r="A2435" s="2" t="s">
        <v>7132</v>
      </c>
      <c r="B2435" s="121" t="str">
        <f t="shared" si="129"/>
        <v>Global Ex-Americas</v>
      </c>
      <c r="C2435" s="2" t="s">
        <v>7587</v>
      </c>
      <c r="D2435" s="2" t="str">
        <f t="shared" si="130"/>
        <v>Turkey</v>
      </c>
      <c r="E2435" s="3"/>
      <c r="F2435" s="3"/>
      <c r="G2435" s="3"/>
      <c r="H2435" s="3"/>
      <c r="I2435" s="2" t="str">
        <f t="shared" si="131"/>
        <v>DJI</v>
      </c>
    </row>
    <row r="2436" spans="1:9" ht="12.75" customHeight="1">
      <c r="A2436" s="2" t="s">
        <v>7132</v>
      </c>
      <c r="B2436" s="121" t="str">
        <f t="shared" si="129"/>
        <v>Global Ex-Americas</v>
      </c>
      <c r="C2436" s="2" t="s">
        <v>5700</v>
      </c>
      <c r="D2436" s="2" t="str">
        <f t="shared" si="130"/>
        <v>Taiwan</v>
      </c>
      <c r="E2436" s="3"/>
      <c r="F2436" s="3"/>
      <c r="G2436" s="3"/>
      <c r="H2436" s="3"/>
      <c r="I2436" s="2" t="str">
        <f t="shared" si="131"/>
        <v>DJI</v>
      </c>
    </row>
    <row r="2437" spans="1:9" ht="12.75" customHeight="1">
      <c r="A2437" s="2" t="s">
        <v>7132</v>
      </c>
      <c r="B2437" s="121" t="str">
        <f t="shared" ref="B2437:B2500" si="132">VLOOKUP(A2437,CountryRegion,2,FALSE)</f>
        <v>Global Ex-Americas</v>
      </c>
      <c r="C2437" s="2" t="s">
        <v>7617</v>
      </c>
      <c r="D2437" s="2" t="str">
        <f t="shared" ref="D2437:D2500" si="133">VLOOKUP(C2437&amp;"-",CountryRegion,2,FALSE)</f>
        <v>Ukraine</v>
      </c>
      <c r="E2437" s="3"/>
      <c r="F2437" s="3"/>
      <c r="G2437" s="3"/>
      <c r="H2437" s="3"/>
      <c r="I2437" s="2" t="str">
        <f t="shared" si="131"/>
        <v>DJI</v>
      </c>
    </row>
    <row r="2438" spans="1:9" ht="12.75" customHeight="1">
      <c r="A2438" s="2" t="s">
        <v>7132</v>
      </c>
      <c r="B2438" s="121" t="str">
        <f t="shared" si="132"/>
        <v>Global Ex-Americas</v>
      </c>
      <c r="C2438" s="2" t="s">
        <v>7597</v>
      </c>
      <c r="D2438" s="2" t="str">
        <f t="shared" si="133"/>
        <v>Vietnam</v>
      </c>
      <c r="E2438" s="3"/>
      <c r="F2438" s="3"/>
      <c r="G2438" s="3"/>
      <c r="H2438" s="3"/>
      <c r="I2438" s="2" t="str">
        <f t="shared" ref="I2438:I2488" si="134">IF(ISBLANK(VLOOKUP(A2438,CountryRegion,4,FALSE)),"",VLOOKUP(A2438,CountryRegion,4,FALSE))</f>
        <v>DJI</v>
      </c>
    </row>
    <row r="2439" spans="1:9" ht="12.75" customHeight="1">
      <c r="A2439" s="2" t="s">
        <v>7132</v>
      </c>
      <c r="B2439" s="121" t="str">
        <f t="shared" si="132"/>
        <v>Global Ex-Americas</v>
      </c>
      <c r="C2439" s="2" t="s">
        <v>7603</v>
      </c>
      <c r="D2439" s="2" t="str">
        <f t="shared" si="133"/>
        <v>South Africa</v>
      </c>
      <c r="E2439" s="3"/>
      <c r="F2439" s="3"/>
      <c r="G2439" s="3"/>
      <c r="H2439" s="3"/>
      <c r="I2439" s="2" t="str">
        <f t="shared" si="134"/>
        <v>DJI</v>
      </c>
    </row>
    <row r="2440" spans="1:9" ht="12.75" customHeight="1">
      <c r="A2440" s="2" t="s">
        <v>7164</v>
      </c>
      <c r="B2440" s="121" t="str">
        <f t="shared" si="132"/>
        <v>Global Ex-UK &amp; Frontier</v>
      </c>
      <c r="C2440" s="2" t="s">
        <v>7599</v>
      </c>
      <c r="D2440" s="2" t="str">
        <f t="shared" si="133"/>
        <v>United Arab Emirates</v>
      </c>
      <c r="E2440" s="3">
        <v>41903</v>
      </c>
      <c r="F2440" s="3">
        <v>41904</v>
      </c>
      <c r="G2440" s="3"/>
      <c r="H2440" s="3"/>
      <c r="I2440" s="2" t="str">
        <f t="shared" si="134"/>
        <v>DJI</v>
      </c>
    </row>
    <row r="2441" spans="1:9" ht="12.75" customHeight="1">
      <c r="A2441" s="2" t="s">
        <v>7164</v>
      </c>
      <c r="B2441" s="121" t="str">
        <f t="shared" si="132"/>
        <v>Global Ex-UK &amp; Frontier</v>
      </c>
      <c r="C2441" s="2" t="s">
        <v>7575</v>
      </c>
      <c r="D2441" s="2" t="str">
        <f t="shared" si="133"/>
        <v>Austria</v>
      </c>
      <c r="E2441" s="3"/>
      <c r="F2441" s="3"/>
      <c r="G2441" s="3"/>
      <c r="H2441" s="3"/>
      <c r="I2441" s="2" t="str">
        <f t="shared" si="134"/>
        <v>DJI</v>
      </c>
    </row>
    <row r="2442" spans="1:9" ht="12.75" customHeight="1">
      <c r="A2442" s="2" t="s">
        <v>7164</v>
      </c>
      <c r="B2442" s="121" t="str">
        <f t="shared" si="132"/>
        <v>Global Ex-UK &amp; Frontier</v>
      </c>
      <c r="C2442" s="2" t="s">
        <v>7589</v>
      </c>
      <c r="D2442" s="2" t="str">
        <f t="shared" si="133"/>
        <v>Australia</v>
      </c>
      <c r="E2442" s="3"/>
      <c r="F2442" s="3"/>
      <c r="G2442" s="3"/>
      <c r="H2442" s="3"/>
      <c r="I2442" s="2" t="str">
        <f t="shared" si="134"/>
        <v>DJI</v>
      </c>
    </row>
    <row r="2443" spans="1:9" ht="12.75" customHeight="1">
      <c r="A2443" s="2" t="s">
        <v>7164</v>
      </c>
      <c r="B2443" s="121" t="str">
        <f t="shared" si="132"/>
        <v>Global Ex-UK &amp; Frontier</v>
      </c>
      <c r="C2443" s="2" t="s">
        <v>7576</v>
      </c>
      <c r="D2443" s="2" t="str">
        <f t="shared" si="133"/>
        <v>Belgium</v>
      </c>
      <c r="E2443" s="3"/>
      <c r="F2443" s="3"/>
      <c r="G2443" s="3"/>
      <c r="H2443" s="3"/>
      <c r="I2443" s="2" t="str">
        <f t="shared" si="134"/>
        <v>DJI</v>
      </c>
    </row>
    <row r="2444" spans="1:9" ht="12.75" customHeight="1">
      <c r="A2444" s="2" t="s">
        <v>7164</v>
      </c>
      <c r="B2444" s="121" t="str">
        <f t="shared" si="132"/>
        <v>Global Ex-UK &amp; Frontier</v>
      </c>
      <c r="C2444" s="2" t="s">
        <v>7591</v>
      </c>
      <c r="D2444" s="2" t="str">
        <f t="shared" si="133"/>
        <v>Brazil</v>
      </c>
      <c r="E2444" s="3"/>
      <c r="F2444" s="3"/>
      <c r="G2444" s="3"/>
      <c r="H2444" s="3"/>
      <c r="I2444" s="2" t="str">
        <f t="shared" si="134"/>
        <v>DJI</v>
      </c>
    </row>
    <row r="2445" spans="1:9" ht="12.75" customHeight="1">
      <c r="A2445" s="2" t="s">
        <v>7164</v>
      </c>
      <c r="B2445" s="121" t="str">
        <f t="shared" si="132"/>
        <v>Global Ex-UK &amp; Frontier</v>
      </c>
      <c r="C2445" s="2" t="s">
        <v>5722</v>
      </c>
      <c r="D2445" s="2" t="str">
        <f t="shared" si="133"/>
        <v>Canada</v>
      </c>
      <c r="E2445" s="3"/>
      <c r="F2445" s="3"/>
      <c r="G2445" s="3"/>
      <c r="H2445" s="3"/>
      <c r="I2445" s="2" t="str">
        <f t="shared" si="134"/>
        <v>DJI</v>
      </c>
    </row>
    <row r="2446" spans="1:9" ht="12.75" customHeight="1">
      <c r="A2446" s="2" t="s">
        <v>7164</v>
      </c>
      <c r="B2446" s="121" t="str">
        <f t="shared" si="132"/>
        <v>Global Ex-UK &amp; Frontier</v>
      </c>
      <c r="C2446" s="2" t="s">
        <v>6147</v>
      </c>
      <c r="D2446" s="2" t="str">
        <f t="shared" si="133"/>
        <v>Switzerland</v>
      </c>
      <c r="E2446" s="3"/>
      <c r="F2446" s="3"/>
      <c r="G2446" s="3"/>
      <c r="H2446" s="3"/>
      <c r="I2446" s="2" t="str">
        <f t="shared" si="134"/>
        <v>DJI</v>
      </c>
    </row>
    <row r="2447" spans="1:9" ht="12.75" customHeight="1">
      <c r="A2447" s="2" t="s">
        <v>7164</v>
      </c>
      <c r="B2447" s="121" t="str">
        <f t="shared" si="132"/>
        <v>Global Ex-UK &amp; Frontier</v>
      </c>
      <c r="C2447" s="2" t="s">
        <v>7592</v>
      </c>
      <c r="D2447" s="2" t="str">
        <f t="shared" si="133"/>
        <v>Chile</v>
      </c>
      <c r="E2447" s="3"/>
      <c r="F2447" s="3"/>
      <c r="G2447" s="3"/>
      <c r="H2447" s="3"/>
      <c r="I2447" s="2" t="str">
        <f t="shared" si="134"/>
        <v>DJI</v>
      </c>
    </row>
    <row r="2448" spans="1:9" ht="12.75" customHeight="1">
      <c r="A2448" s="2" t="s">
        <v>7164</v>
      </c>
      <c r="B2448" s="121" t="str">
        <f t="shared" si="132"/>
        <v>Global Ex-UK &amp; Frontier</v>
      </c>
      <c r="C2448" s="2" t="s">
        <v>7588</v>
      </c>
      <c r="D2448" s="2" t="str">
        <f t="shared" si="133"/>
        <v>China</v>
      </c>
      <c r="E2448" s="3"/>
      <c r="F2448" s="3"/>
      <c r="G2448" s="3"/>
      <c r="H2448" s="3"/>
      <c r="I2448" s="2" t="str">
        <f t="shared" si="134"/>
        <v>DJI</v>
      </c>
    </row>
    <row r="2449" spans="1:9" ht="12.75" customHeight="1">
      <c r="A2449" s="2" t="s">
        <v>7164</v>
      </c>
      <c r="B2449" s="121" t="str">
        <f t="shared" si="132"/>
        <v>Global Ex-UK &amp; Frontier</v>
      </c>
      <c r="C2449" s="2" t="s">
        <v>7593</v>
      </c>
      <c r="D2449" s="2" t="str">
        <f t="shared" si="133"/>
        <v>Colombia</v>
      </c>
      <c r="E2449" s="3"/>
      <c r="F2449" s="3"/>
      <c r="G2449" s="3"/>
      <c r="H2449" s="3"/>
      <c r="I2449" s="2" t="str">
        <f t="shared" si="134"/>
        <v>DJI</v>
      </c>
    </row>
    <row r="2450" spans="1:9" ht="12.75" customHeight="1">
      <c r="A2450" s="2" t="s">
        <v>7164</v>
      </c>
      <c r="B2450" s="121" t="str">
        <f t="shared" si="132"/>
        <v>Global Ex-UK &amp; Frontier</v>
      </c>
      <c r="C2450" s="2" t="s">
        <v>7584</v>
      </c>
      <c r="D2450" s="2" t="str">
        <f t="shared" si="133"/>
        <v>Czech Republic</v>
      </c>
      <c r="E2450" s="3"/>
      <c r="F2450" s="3"/>
      <c r="G2450" s="3"/>
      <c r="H2450" s="3"/>
      <c r="I2450" s="2" t="str">
        <f t="shared" si="134"/>
        <v>DJI</v>
      </c>
    </row>
    <row r="2451" spans="1:9" ht="12.75" customHeight="1">
      <c r="A2451" s="2" t="s">
        <v>7164</v>
      </c>
      <c r="B2451" s="121" t="str">
        <f t="shared" si="132"/>
        <v>Global Ex-UK &amp; Frontier</v>
      </c>
      <c r="C2451" s="2" t="s">
        <v>7579</v>
      </c>
      <c r="D2451" s="2" t="str">
        <f t="shared" si="133"/>
        <v>Germany</v>
      </c>
      <c r="E2451" s="3"/>
      <c r="F2451" s="3"/>
      <c r="G2451" s="3"/>
      <c r="H2451" s="3"/>
      <c r="I2451" s="2" t="str">
        <f t="shared" si="134"/>
        <v>DJI</v>
      </c>
    </row>
    <row r="2452" spans="1:9" ht="12.75" customHeight="1">
      <c r="A2452" s="2" t="s">
        <v>7164</v>
      </c>
      <c r="B2452" s="121" t="str">
        <f t="shared" si="132"/>
        <v>Global Ex-UK &amp; Frontier</v>
      </c>
      <c r="C2452" s="2" t="s">
        <v>7577</v>
      </c>
      <c r="D2452" s="2" t="str">
        <f t="shared" si="133"/>
        <v>Denmark</v>
      </c>
      <c r="E2452" s="3"/>
      <c r="F2452" s="3"/>
      <c r="G2452" s="3"/>
      <c r="H2452" s="3"/>
      <c r="I2452" s="2" t="str">
        <f t="shared" si="134"/>
        <v>DJI</v>
      </c>
    </row>
    <row r="2453" spans="1:9" ht="12.75" customHeight="1">
      <c r="A2453" s="2" t="s">
        <v>7164</v>
      </c>
      <c r="B2453" s="121" t="str">
        <f t="shared" si="132"/>
        <v>Global Ex-UK &amp; Frontier</v>
      </c>
      <c r="C2453" s="2" t="s">
        <v>7600</v>
      </c>
      <c r="D2453" s="2" t="str">
        <f t="shared" si="133"/>
        <v>Egypt</v>
      </c>
      <c r="E2453" s="3"/>
      <c r="F2453" s="3"/>
      <c r="G2453" s="3"/>
      <c r="H2453" s="3"/>
      <c r="I2453" s="2" t="str">
        <f t="shared" si="134"/>
        <v>DJI</v>
      </c>
    </row>
    <row r="2454" spans="1:9" ht="12.75" customHeight="1">
      <c r="A2454" s="2" t="s">
        <v>7164</v>
      </c>
      <c r="B2454" s="121" t="str">
        <f t="shared" si="132"/>
        <v>Global Ex-UK &amp; Frontier</v>
      </c>
      <c r="C2454" s="2" t="s">
        <v>6415</v>
      </c>
      <c r="D2454" s="2" t="str">
        <f t="shared" si="133"/>
        <v>Spain</v>
      </c>
      <c r="E2454" s="3"/>
      <c r="F2454" s="3"/>
      <c r="G2454" s="3"/>
      <c r="H2454" s="3"/>
      <c r="I2454" s="2" t="str">
        <f t="shared" si="134"/>
        <v>DJI</v>
      </c>
    </row>
    <row r="2455" spans="1:9" ht="12.75" customHeight="1">
      <c r="A2455" s="2" t="s">
        <v>7164</v>
      </c>
      <c r="B2455" s="121" t="str">
        <f t="shared" si="132"/>
        <v>Global Ex-UK &amp; Frontier</v>
      </c>
      <c r="C2455" s="2" t="s">
        <v>5810</v>
      </c>
      <c r="D2455" s="2" t="str">
        <f t="shared" si="133"/>
        <v>Finland</v>
      </c>
      <c r="E2455" s="3"/>
      <c r="F2455" s="3"/>
      <c r="G2455" s="3"/>
      <c r="H2455" s="3"/>
      <c r="I2455" s="2" t="str">
        <f t="shared" si="134"/>
        <v>DJI</v>
      </c>
    </row>
    <row r="2456" spans="1:9" ht="12.75" customHeight="1">
      <c r="A2456" s="2" t="s">
        <v>7164</v>
      </c>
      <c r="B2456" s="121" t="str">
        <f t="shared" si="132"/>
        <v>Global Ex-UK &amp; Frontier</v>
      </c>
      <c r="C2456" s="2" t="s">
        <v>7578</v>
      </c>
      <c r="D2456" s="2" t="str">
        <f t="shared" si="133"/>
        <v>France</v>
      </c>
      <c r="E2456" s="3"/>
      <c r="F2456" s="3"/>
      <c r="G2456" s="3"/>
      <c r="H2456" s="3"/>
      <c r="I2456" s="2" t="str">
        <f t="shared" si="134"/>
        <v>DJI</v>
      </c>
    </row>
    <row r="2457" spans="1:9" ht="12.75" customHeight="1">
      <c r="A2457" s="2" t="s">
        <v>7164</v>
      </c>
      <c r="B2457" s="121" t="str">
        <f t="shared" si="132"/>
        <v>Global Ex-UK &amp; Frontier</v>
      </c>
      <c r="C2457" s="2" t="s">
        <v>7580</v>
      </c>
      <c r="D2457" s="2" t="str">
        <f t="shared" si="133"/>
        <v>Greece</v>
      </c>
      <c r="E2457" s="3"/>
      <c r="F2457" s="3"/>
      <c r="G2457" s="3"/>
      <c r="H2457" s="3"/>
      <c r="I2457" s="2" t="str">
        <f t="shared" si="134"/>
        <v>DJI</v>
      </c>
    </row>
    <row r="2458" spans="1:9" ht="12.75" customHeight="1">
      <c r="A2458" s="2" t="s">
        <v>7164</v>
      </c>
      <c r="B2458" s="121" t="str">
        <f t="shared" si="132"/>
        <v>Global Ex-UK &amp; Frontier</v>
      </c>
      <c r="C2458" s="2" t="s">
        <v>7571</v>
      </c>
      <c r="D2458" s="2" t="str">
        <f t="shared" si="133"/>
        <v>Hong Kong</v>
      </c>
      <c r="E2458" s="3"/>
      <c r="F2458" s="3"/>
      <c r="G2458" s="3"/>
      <c r="H2458" s="3"/>
      <c r="I2458" s="2" t="str">
        <f t="shared" si="134"/>
        <v>DJI</v>
      </c>
    </row>
    <row r="2459" spans="1:9" ht="12.75" customHeight="1">
      <c r="A2459" s="2" t="s">
        <v>7164</v>
      </c>
      <c r="B2459" s="121" t="str">
        <f t="shared" si="132"/>
        <v>Global Ex-UK &amp; Frontier</v>
      </c>
      <c r="C2459" s="2" t="s">
        <v>5567</v>
      </c>
      <c r="D2459" s="2" t="str">
        <f t="shared" si="133"/>
        <v>Hungary</v>
      </c>
      <c r="E2459" s="3"/>
      <c r="F2459" s="3"/>
      <c r="G2459" s="3"/>
      <c r="H2459" s="3"/>
      <c r="I2459" s="2" t="str">
        <f t="shared" si="134"/>
        <v>DJI</v>
      </c>
    </row>
    <row r="2460" spans="1:9" ht="12.75" customHeight="1">
      <c r="A2460" s="2" t="s">
        <v>7164</v>
      </c>
      <c r="B2460" s="121" t="str">
        <f t="shared" si="132"/>
        <v>Global Ex-UK &amp; Frontier</v>
      </c>
      <c r="C2460" s="2" t="s">
        <v>6098</v>
      </c>
      <c r="D2460" s="2" t="str">
        <f t="shared" si="133"/>
        <v>Indonesia</v>
      </c>
      <c r="E2460" s="3"/>
      <c r="F2460" s="3"/>
      <c r="G2460" s="3"/>
      <c r="H2460" s="3"/>
      <c r="I2460" s="2" t="str">
        <f t="shared" si="134"/>
        <v>DJI</v>
      </c>
    </row>
    <row r="2461" spans="1:9" ht="12.75" customHeight="1">
      <c r="A2461" s="2" t="s">
        <v>7164</v>
      </c>
      <c r="B2461" s="121" t="str">
        <f t="shared" si="132"/>
        <v>Global Ex-UK &amp; Frontier</v>
      </c>
      <c r="C2461" s="2" t="s">
        <v>6100</v>
      </c>
      <c r="D2461" s="2" t="str">
        <f t="shared" si="133"/>
        <v>Ireland</v>
      </c>
      <c r="E2461" s="3"/>
      <c r="F2461" s="3"/>
      <c r="G2461" s="3"/>
      <c r="H2461" s="3"/>
      <c r="I2461" s="2" t="str">
        <f t="shared" si="134"/>
        <v>DJI</v>
      </c>
    </row>
    <row r="2462" spans="1:9" ht="12.75" customHeight="1">
      <c r="A2462" s="2" t="s">
        <v>7164</v>
      </c>
      <c r="B2462" s="121" t="str">
        <f t="shared" si="132"/>
        <v>Global Ex-UK &amp; Frontier</v>
      </c>
      <c r="C2462" s="2" t="s">
        <v>7598</v>
      </c>
      <c r="D2462" s="2" t="str">
        <f t="shared" si="133"/>
        <v>Israel</v>
      </c>
      <c r="E2462" s="3"/>
      <c r="F2462" s="3"/>
      <c r="G2462" s="3"/>
      <c r="H2462" s="3"/>
      <c r="I2462" s="2" t="str">
        <f t="shared" si="134"/>
        <v>DJI</v>
      </c>
    </row>
    <row r="2463" spans="1:9" ht="12.75" customHeight="1">
      <c r="A2463" s="2" t="s">
        <v>7164</v>
      </c>
      <c r="B2463" s="121" t="str">
        <f t="shared" si="132"/>
        <v>Global Ex-UK &amp; Frontier</v>
      </c>
      <c r="C2463" s="2" t="s">
        <v>5720</v>
      </c>
      <c r="D2463" s="2" t="str">
        <f t="shared" si="133"/>
        <v>India</v>
      </c>
      <c r="E2463" s="3"/>
      <c r="F2463" s="3"/>
      <c r="G2463" s="3"/>
      <c r="H2463" s="3"/>
      <c r="I2463" s="2" t="str">
        <f t="shared" si="134"/>
        <v>DJI</v>
      </c>
    </row>
    <row r="2464" spans="1:9" ht="12.75" customHeight="1">
      <c r="A2464" s="2" t="s">
        <v>7164</v>
      </c>
      <c r="B2464" s="121" t="str">
        <f t="shared" si="132"/>
        <v>Global Ex-UK &amp; Frontier</v>
      </c>
      <c r="C2464" s="2" t="s">
        <v>5572</v>
      </c>
      <c r="D2464" s="2" t="str">
        <f t="shared" si="133"/>
        <v>Iceland</v>
      </c>
      <c r="E2464" s="3"/>
      <c r="F2464" s="3"/>
      <c r="G2464" s="3"/>
      <c r="H2464" s="3"/>
      <c r="I2464" s="2" t="str">
        <f t="shared" si="134"/>
        <v>DJI</v>
      </c>
    </row>
    <row r="2465" spans="1:9" ht="12.75" customHeight="1">
      <c r="A2465" s="2" t="s">
        <v>7164</v>
      </c>
      <c r="B2465" s="121" t="str">
        <f t="shared" si="132"/>
        <v>Global Ex-UK &amp; Frontier</v>
      </c>
      <c r="C2465" s="2" t="s">
        <v>5614</v>
      </c>
      <c r="D2465" s="2" t="str">
        <f t="shared" si="133"/>
        <v>Italy</v>
      </c>
      <c r="E2465" s="3"/>
      <c r="F2465" s="3"/>
      <c r="G2465" s="3"/>
      <c r="H2465" s="3"/>
      <c r="I2465" s="2" t="str">
        <f t="shared" si="134"/>
        <v>DJI</v>
      </c>
    </row>
    <row r="2466" spans="1:9" ht="12.75" customHeight="1">
      <c r="A2466" s="2" t="s">
        <v>7164</v>
      </c>
      <c r="B2466" s="121" t="str">
        <f t="shared" si="132"/>
        <v>Global Ex-UK &amp; Frontier</v>
      </c>
      <c r="C2466" s="2" t="s">
        <v>7572</v>
      </c>
      <c r="D2466" s="2" t="str">
        <f t="shared" si="133"/>
        <v>Japan</v>
      </c>
      <c r="E2466" s="3"/>
      <c r="F2466" s="3"/>
      <c r="G2466" s="3"/>
      <c r="H2466" s="3"/>
      <c r="I2466" s="2" t="str">
        <f t="shared" si="134"/>
        <v>DJI</v>
      </c>
    </row>
    <row r="2467" spans="1:9" ht="12.75" customHeight="1">
      <c r="A2467" s="2" t="s">
        <v>7164</v>
      </c>
      <c r="B2467" s="121" t="str">
        <f t="shared" si="132"/>
        <v>Global Ex-UK &amp; Frontier</v>
      </c>
      <c r="C2467" s="2" t="s">
        <v>6013</v>
      </c>
      <c r="D2467" s="2" t="str">
        <f t="shared" si="133"/>
        <v>Korea</v>
      </c>
      <c r="E2467" s="3"/>
      <c r="F2467" s="3"/>
      <c r="G2467" s="3"/>
      <c r="H2467" s="3"/>
      <c r="I2467" s="2" t="str">
        <f t="shared" si="134"/>
        <v>DJI</v>
      </c>
    </row>
    <row r="2468" spans="1:9" ht="12.75" customHeight="1">
      <c r="A2468" s="2" t="s">
        <v>7164</v>
      </c>
      <c r="B2468" s="121" t="str">
        <f t="shared" si="132"/>
        <v>Global Ex-UK &amp; Frontier</v>
      </c>
      <c r="C2468" s="2" t="s">
        <v>7581</v>
      </c>
      <c r="D2468" s="2" t="str">
        <f t="shared" si="133"/>
        <v>Luxembourg</v>
      </c>
      <c r="E2468" s="3"/>
      <c r="F2468" s="3"/>
      <c r="G2468" s="3"/>
      <c r="H2468" s="3"/>
      <c r="I2468" s="2" t="str">
        <f t="shared" si="134"/>
        <v>DJI</v>
      </c>
    </row>
    <row r="2469" spans="1:9" ht="12.75" customHeight="1">
      <c r="A2469" s="2" t="s">
        <v>7164</v>
      </c>
      <c r="B2469" s="121" t="str">
        <f t="shared" si="132"/>
        <v>Global Ex-UK &amp; Frontier</v>
      </c>
      <c r="C2469" s="2" t="s">
        <v>5947</v>
      </c>
      <c r="D2469" s="2" t="str">
        <f t="shared" si="133"/>
        <v>Morocco</v>
      </c>
      <c r="E2469" s="3"/>
      <c r="F2469" s="3"/>
      <c r="G2469" s="3">
        <v>42267</v>
      </c>
      <c r="H2469" s="3">
        <v>42268</v>
      </c>
      <c r="I2469" s="2" t="str">
        <f t="shared" si="134"/>
        <v>DJI</v>
      </c>
    </row>
    <row r="2470" spans="1:9" ht="12.75" customHeight="1">
      <c r="A2470" s="2" t="s">
        <v>7164</v>
      </c>
      <c r="B2470" s="121" t="str">
        <f t="shared" si="132"/>
        <v>Global Ex-UK &amp; Frontier</v>
      </c>
      <c r="C2470" s="2" t="s">
        <v>7594</v>
      </c>
      <c r="D2470" s="2" t="str">
        <f t="shared" si="133"/>
        <v>Mexico</v>
      </c>
      <c r="E2470" s="3"/>
      <c r="F2470" s="3"/>
      <c r="G2470" s="3"/>
      <c r="H2470" s="3"/>
      <c r="I2470" s="2" t="str">
        <f t="shared" si="134"/>
        <v>DJI</v>
      </c>
    </row>
    <row r="2471" spans="1:9" ht="12.75" customHeight="1">
      <c r="A2471" s="2" t="s">
        <v>7164</v>
      </c>
      <c r="B2471" s="121" t="str">
        <f t="shared" si="132"/>
        <v>Global Ex-UK &amp; Frontier</v>
      </c>
      <c r="C2471" s="2" t="s">
        <v>7573</v>
      </c>
      <c r="D2471" s="2" t="str">
        <f t="shared" si="133"/>
        <v>Malaysia</v>
      </c>
      <c r="E2471" s="3"/>
      <c r="F2471" s="3"/>
      <c r="G2471" s="3"/>
      <c r="H2471" s="3"/>
      <c r="I2471" s="2" t="str">
        <f t="shared" si="134"/>
        <v>DJI</v>
      </c>
    </row>
    <row r="2472" spans="1:9" ht="12.75" customHeight="1">
      <c r="A2472" s="2" t="s">
        <v>7164</v>
      </c>
      <c r="B2472" s="121" t="str">
        <f t="shared" si="132"/>
        <v>Global Ex-UK &amp; Frontier</v>
      </c>
      <c r="C2472" s="2" t="s">
        <v>5921</v>
      </c>
      <c r="D2472" s="2" t="str">
        <f t="shared" si="133"/>
        <v>Netherlands</v>
      </c>
      <c r="E2472" s="3"/>
      <c r="F2472" s="3"/>
      <c r="G2472" s="3"/>
      <c r="H2472" s="3"/>
      <c r="I2472" s="2" t="str">
        <f t="shared" si="134"/>
        <v>DJI</v>
      </c>
    </row>
    <row r="2473" spans="1:9" ht="12.75" customHeight="1">
      <c r="A2473" s="2" t="s">
        <v>7164</v>
      </c>
      <c r="B2473" s="121" t="str">
        <f t="shared" si="132"/>
        <v>Global Ex-UK &amp; Frontier</v>
      </c>
      <c r="C2473" s="2" t="s">
        <v>5865</v>
      </c>
      <c r="D2473" s="2" t="str">
        <f t="shared" si="133"/>
        <v>Norway</v>
      </c>
      <c r="E2473" s="3"/>
      <c r="F2473" s="3"/>
      <c r="G2473" s="3"/>
      <c r="H2473" s="3"/>
      <c r="I2473" s="2" t="str">
        <f t="shared" si="134"/>
        <v>DJI</v>
      </c>
    </row>
    <row r="2474" spans="1:9" ht="12.75" customHeight="1">
      <c r="A2474" s="2" t="s">
        <v>7164</v>
      </c>
      <c r="B2474" s="121" t="str">
        <f t="shared" si="132"/>
        <v>Global Ex-UK &amp; Frontier</v>
      </c>
      <c r="C2474" s="2" t="s">
        <v>5883</v>
      </c>
      <c r="D2474" s="2" t="str">
        <f t="shared" si="133"/>
        <v>New Zealand</v>
      </c>
      <c r="E2474" s="3"/>
      <c r="F2474" s="3"/>
      <c r="G2474" s="3"/>
      <c r="H2474" s="3"/>
      <c r="I2474" s="2" t="str">
        <f t="shared" si="134"/>
        <v>DJI</v>
      </c>
    </row>
    <row r="2475" spans="1:9" ht="12.75" customHeight="1">
      <c r="A2475" s="2" t="s">
        <v>7164</v>
      </c>
      <c r="B2475" s="121" t="str">
        <f t="shared" si="132"/>
        <v>Global Ex-UK &amp; Frontier</v>
      </c>
      <c r="C2475" s="2" t="s">
        <v>7595</v>
      </c>
      <c r="D2475" s="2" t="str">
        <f t="shared" si="133"/>
        <v>Peru</v>
      </c>
      <c r="E2475" s="3"/>
      <c r="F2475" s="3"/>
      <c r="G2475" s="3"/>
      <c r="H2475" s="3"/>
      <c r="I2475" s="2" t="str">
        <f t="shared" si="134"/>
        <v>DJI</v>
      </c>
    </row>
    <row r="2476" spans="1:9" ht="12.75" customHeight="1">
      <c r="A2476" s="2" t="s">
        <v>7164</v>
      </c>
      <c r="B2476" s="121" t="str">
        <f t="shared" si="132"/>
        <v>Global Ex-UK &amp; Frontier</v>
      </c>
      <c r="C2476" s="2" t="s">
        <v>5970</v>
      </c>
      <c r="D2476" s="2" t="str">
        <f t="shared" si="133"/>
        <v>Philippines</v>
      </c>
      <c r="E2476" s="3"/>
      <c r="F2476" s="3"/>
      <c r="G2476" s="3"/>
      <c r="H2476" s="3"/>
      <c r="I2476" s="2" t="str">
        <f t="shared" si="134"/>
        <v>DJI</v>
      </c>
    </row>
    <row r="2477" spans="1:9" ht="12.75" customHeight="1">
      <c r="A2477" s="2" t="s">
        <v>7164</v>
      </c>
      <c r="B2477" s="121" t="str">
        <f t="shared" si="132"/>
        <v>Global Ex-UK &amp; Frontier</v>
      </c>
      <c r="C2477" s="2" t="s">
        <v>7601</v>
      </c>
      <c r="D2477" s="2" t="str">
        <f t="shared" si="133"/>
        <v>Pakistan</v>
      </c>
      <c r="E2477" s="3">
        <v>42993</v>
      </c>
      <c r="F2477" s="3">
        <v>42996</v>
      </c>
      <c r="G2477" s="3">
        <v>45184</v>
      </c>
      <c r="H2477" s="3">
        <v>45187</v>
      </c>
      <c r="I2477" s="2" t="str">
        <f t="shared" si="134"/>
        <v>DJI</v>
      </c>
    </row>
    <row r="2478" spans="1:9" ht="12.75" customHeight="1">
      <c r="A2478" s="2" t="s">
        <v>7164</v>
      </c>
      <c r="B2478" s="121" t="str">
        <f t="shared" si="132"/>
        <v>Global Ex-UK &amp; Frontier</v>
      </c>
      <c r="C2478" s="2" t="s">
        <v>7585</v>
      </c>
      <c r="D2478" s="2" t="str">
        <f t="shared" si="133"/>
        <v>Poland</v>
      </c>
      <c r="E2478" s="3"/>
      <c r="F2478" s="3"/>
      <c r="G2478" s="3"/>
      <c r="H2478" s="3"/>
      <c r="I2478" s="2" t="str">
        <f t="shared" si="134"/>
        <v>DJI</v>
      </c>
    </row>
    <row r="2479" spans="1:9" ht="12.75" customHeight="1">
      <c r="A2479" s="2" t="s">
        <v>7164</v>
      </c>
      <c r="B2479" s="121" t="str">
        <f t="shared" si="132"/>
        <v>Global Ex-UK &amp; Frontier</v>
      </c>
      <c r="C2479" s="2" t="s">
        <v>7582</v>
      </c>
      <c r="D2479" s="2" t="str">
        <f t="shared" si="133"/>
        <v>Portugal</v>
      </c>
      <c r="E2479" s="3"/>
      <c r="F2479" s="3"/>
      <c r="G2479" s="3"/>
      <c r="H2479" s="3"/>
      <c r="I2479" s="2" t="str">
        <f t="shared" si="134"/>
        <v>DJI</v>
      </c>
    </row>
    <row r="2480" spans="1:9" ht="12.75" customHeight="1">
      <c r="A2480" s="2" t="s">
        <v>7164</v>
      </c>
      <c r="B2480" s="121" t="str">
        <f t="shared" si="132"/>
        <v>Global Ex-UK &amp; Frontier</v>
      </c>
      <c r="C2480" s="2" t="s">
        <v>7602</v>
      </c>
      <c r="D2480" s="2" t="str">
        <f t="shared" si="133"/>
        <v>Qatar</v>
      </c>
      <c r="E2480" s="3">
        <v>41903</v>
      </c>
      <c r="F2480" s="3">
        <v>41904</v>
      </c>
      <c r="G2480" s="3"/>
      <c r="H2480" s="3"/>
      <c r="I2480" s="2" t="str">
        <f t="shared" si="134"/>
        <v>DJI</v>
      </c>
    </row>
    <row r="2481" spans="1:9" ht="12.75" customHeight="1">
      <c r="A2481" s="2" t="s">
        <v>7164</v>
      </c>
      <c r="B2481" s="121" t="str">
        <f t="shared" si="132"/>
        <v>Global Ex-UK &amp; Frontier</v>
      </c>
      <c r="C2481" s="2" t="s">
        <v>7586</v>
      </c>
      <c r="D2481" s="2" t="str">
        <f t="shared" si="133"/>
        <v>Russia</v>
      </c>
      <c r="E2481" s="3"/>
      <c r="F2481" s="3"/>
      <c r="G2481" s="3">
        <v>44628</v>
      </c>
      <c r="H2481" s="3">
        <v>44629</v>
      </c>
      <c r="I2481" s="2" t="str">
        <f t="shared" si="134"/>
        <v>DJI</v>
      </c>
    </row>
    <row r="2482" spans="1:9" ht="12.75" customHeight="1">
      <c r="A2482" s="2" t="s">
        <v>7164</v>
      </c>
      <c r="B2482" s="121" t="str">
        <f t="shared" si="132"/>
        <v>Global Ex-UK &amp; Frontier</v>
      </c>
      <c r="C2482" s="2" t="s">
        <v>6227</v>
      </c>
      <c r="D2482" s="2" t="str">
        <f t="shared" si="133"/>
        <v>Sweden</v>
      </c>
      <c r="E2482" s="3"/>
      <c r="F2482" s="3"/>
      <c r="G2482" s="3"/>
      <c r="H2482" s="3"/>
      <c r="I2482" s="2" t="str">
        <f t="shared" si="134"/>
        <v>DJI</v>
      </c>
    </row>
    <row r="2483" spans="1:9" ht="12.75" customHeight="1">
      <c r="A2483" s="2" t="s">
        <v>7164</v>
      </c>
      <c r="B2483" s="121" t="str">
        <f t="shared" si="132"/>
        <v>Global Ex-UK &amp; Frontier</v>
      </c>
      <c r="C2483" s="2" t="s">
        <v>7574</v>
      </c>
      <c r="D2483" s="2" t="str">
        <f t="shared" si="133"/>
        <v>Singapore</v>
      </c>
      <c r="E2483" s="3"/>
      <c r="F2483" s="3"/>
      <c r="G2483" s="3"/>
      <c r="H2483" s="3"/>
      <c r="I2483" s="2" t="str">
        <f t="shared" si="134"/>
        <v>DJI</v>
      </c>
    </row>
    <row r="2484" spans="1:9" ht="12.75" customHeight="1">
      <c r="A2484" s="2" t="s">
        <v>7164</v>
      </c>
      <c r="B2484" s="121" t="str">
        <f t="shared" si="132"/>
        <v>Global Ex-UK &amp; Frontier</v>
      </c>
      <c r="C2484" s="2" t="s">
        <v>6029</v>
      </c>
      <c r="D2484" s="2" t="str">
        <f t="shared" si="133"/>
        <v>Thailand</v>
      </c>
      <c r="E2484" s="3"/>
      <c r="F2484" s="3"/>
      <c r="G2484" s="3"/>
      <c r="H2484" s="3"/>
      <c r="I2484" s="2" t="str">
        <f t="shared" si="134"/>
        <v>DJI</v>
      </c>
    </row>
    <row r="2485" spans="1:9" ht="12.75" customHeight="1">
      <c r="A2485" s="2" t="s">
        <v>7164</v>
      </c>
      <c r="B2485" s="121" t="str">
        <f t="shared" si="132"/>
        <v>Global Ex-UK &amp; Frontier</v>
      </c>
      <c r="C2485" s="2" t="s">
        <v>7587</v>
      </c>
      <c r="D2485" s="2" t="str">
        <f t="shared" si="133"/>
        <v>Turkey</v>
      </c>
      <c r="E2485" s="3"/>
      <c r="F2485" s="3"/>
      <c r="G2485" s="3"/>
      <c r="H2485" s="3"/>
      <c r="I2485" s="2" t="str">
        <f t="shared" si="134"/>
        <v>DJI</v>
      </c>
    </row>
    <row r="2486" spans="1:9" ht="12.75" customHeight="1">
      <c r="A2486" s="2" t="s">
        <v>7164</v>
      </c>
      <c r="B2486" s="121" t="str">
        <f t="shared" si="132"/>
        <v>Global Ex-UK &amp; Frontier</v>
      </c>
      <c r="C2486" s="2" t="s">
        <v>5700</v>
      </c>
      <c r="D2486" s="2" t="str">
        <f t="shared" si="133"/>
        <v>Taiwan</v>
      </c>
      <c r="E2486" s="3"/>
      <c r="F2486" s="3"/>
      <c r="G2486" s="3"/>
      <c r="H2486" s="3"/>
      <c r="I2486" s="2" t="str">
        <f t="shared" si="134"/>
        <v>DJI</v>
      </c>
    </row>
    <row r="2487" spans="1:9" ht="12.75" customHeight="1">
      <c r="A2487" s="2" t="s">
        <v>7164</v>
      </c>
      <c r="B2487" s="121" t="str">
        <f t="shared" si="132"/>
        <v>Global Ex-UK &amp; Frontier</v>
      </c>
      <c r="C2487" s="2" t="s">
        <v>810</v>
      </c>
      <c r="D2487" s="2" t="str">
        <f t="shared" si="133"/>
        <v>United States</v>
      </c>
      <c r="E2487" s="3"/>
      <c r="F2487" s="3"/>
      <c r="G2487" s="3"/>
      <c r="H2487" s="3"/>
      <c r="I2487" s="2" t="str">
        <f t="shared" si="134"/>
        <v>DJI</v>
      </c>
    </row>
    <row r="2488" spans="1:9" ht="12.75" customHeight="1">
      <c r="A2488" s="2" t="s">
        <v>7164</v>
      </c>
      <c r="B2488" s="121" t="str">
        <f t="shared" si="132"/>
        <v>Global Ex-UK &amp; Frontier</v>
      </c>
      <c r="C2488" s="2" t="s">
        <v>7603</v>
      </c>
      <c r="D2488" s="2" t="str">
        <f t="shared" si="133"/>
        <v>South Africa</v>
      </c>
      <c r="E2488" s="3"/>
      <c r="F2488" s="3"/>
      <c r="G2488" s="3"/>
      <c r="H2488" s="3"/>
      <c r="I2488" s="2" t="str">
        <f t="shared" si="134"/>
        <v>DJI</v>
      </c>
    </row>
    <row r="2489" spans="1:9" ht="12.75" customHeight="1">
      <c r="A2489" s="121" t="s">
        <v>7164</v>
      </c>
      <c r="B2489" s="121" t="str">
        <f t="shared" si="132"/>
        <v>Global Ex-UK &amp; Frontier</v>
      </c>
      <c r="C2489" s="121" t="s">
        <v>5776</v>
      </c>
      <c r="D2489" s="2" t="str">
        <f t="shared" si="133"/>
        <v>Saudi Arabia</v>
      </c>
      <c r="E2489" s="122">
        <v>43541</v>
      </c>
      <c r="F2489" s="122">
        <v>43542</v>
      </c>
      <c r="G2489" s="122"/>
      <c r="H2489" s="122"/>
      <c r="I2489" s="121" t="s">
        <v>6930</v>
      </c>
    </row>
    <row r="2490" spans="1:9" ht="12.75" customHeight="1">
      <c r="A2490" s="2" t="s">
        <v>7164</v>
      </c>
      <c r="B2490" s="121" t="str">
        <f t="shared" si="132"/>
        <v>Global Ex-UK &amp; Frontier</v>
      </c>
      <c r="C2490" s="2" t="s">
        <v>6023</v>
      </c>
      <c r="D2490" s="2" t="str">
        <f t="shared" si="133"/>
        <v>Kuwait</v>
      </c>
      <c r="E2490" s="93">
        <v>43728</v>
      </c>
      <c r="F2490" s="93">
        <v>43731</v>
      </c>
      <c r="G2490" s="93"/>
      <c r="H2490" s="93"/>
      <c r="I2490" s="2" t="s">
        <v>6930</v>
      </c>
    </row>
    <row r="2491" spans="1:9" ht="12.75" customHeight="1">
      <c r="A2491" s="2" t="s">
        <v>7049</v>
      </c>
      <c r="B2491" s="121" t="str">
        <f t="shared" si="132"/>
        <v>Emerging + Frontier Ex-South Korea, Taiwan, Cyprus, Slovenia &amp; Malta</v>
      </c>
      <c r="C2491" s="2" t="s">
        <v>7599</v>
      </c>
      <c r="D2491" s="2" t="str">
        <f t="shared" si="133"/>
        <v>United Arab Emirates</v>
      </c>
      <c r="E2491" s="3"/>
      <c r="F2491" s="3"/>
      <c r="G2491" s="3"/>
      <c r="H2491" s="3"/>
      <c r="I2491" s="2" t="str">
        <f t="shared" ref="I2491:I2522" si="135">IF(ISBLANK(VLOOKUP(A2491,CountryRegion,4,FALSE)),"",VLOOKUP(A2491,CountryRegion,4,FALSE))</f>
        <v>DJI</v>
      </c>
    </row>
    <row r="2492" spans="1:9" ht="12.75" customHeight="1">
      <c r="A2492" s="2" t="s">
        <v>7049</v>
      </c>
      <c r="B2492" s="121" t="str">
        <f t="shared" si="132"/>
        <v>Emerging + Frontier Ex-South Korea, Taiwan, Cyprus, Slovenia &amp; Malta</v>
      </c>
      <c r="C2492" s="2" t="s">
        <v>7590</v>
      </c>
      <c r="D2492" s="2" t="str">
        <f t="shared" si="133"/>
        <v>Argentina</v>
      </c>
      <c r="E2492" s="3"/>
      <c r="F2492" s="3"/>
      <c r="G2492" s="3"/>
      <c r="H2492" s="3"/>
      <c r="I2492" s="2" t="str">
        <f t="shared" si="135"/>
        <v>DJI</v>
      </c>
    </row>
    <row r="2493" spans="1:9" ht="12.75" customHeight="1">
      <c r="A2493" s="2" t="s">
        <v>7049</v>
      </c>
      <c r="B2493" s="121" t="str">
        <f t="shared" si="132"/>
        <v>Emerging + Frontier Ex-South Korea, Taiwan, Cyprus, Slovenia &amp; Malta</v>
      </c>
      <c r="C2493" s="2" t="s">
        <v>7609</v>
      </c>
      <c r="D2493" s="2" t="str">
        <f t="shared" si="133"/>
        <v>Bosnia-Herzegovina</v>
      </c>
      <c r="E2493" s="3"/>
      <c r="F2493" s="3"/>
      <c r="G2493" s="3"/>
      <c r="H2493" s="3"/>
      <c r="I2493" s="2" t="str">
        <f t="shared" si="135"/>
        <v>DJI</v>
      </c>
    </row>
    <row r="2494" spans="1:9" ht="12.75" customHeight="1">
      <c r="A2494" s="2" t="s">
        <v>7049</v>
      </c>
      <c r="B2494" s="121" t="str">
        <f t="shared" si="132"/>
        <v>Emerging + Frontier Ex-South Korea, Taiwan, Cyprus, Slovenia &amp; Malta</v>
      </c>
      <c r="C2494" s="2" t="s">
        <v>7621</v>
      </c>
      <c r="D2494" s="2" t="str">
        <f t="shared" si="133"/>
        <v>Bangladesh</v>
      </c>
      <c r="E2494" s="3"/>
      <c r="F2494" s="3"/>
      <c r="G2494" s="3"/>
      <c r="H2494" s="3"/>
      <c r="I2494" s="2" t="str">
        <f t="shared" si="135"/>
        <v>DJI</v>
      </c>
    </row>
    <row r="2495" spans="1:9" ht="12.75" customHeight="1">
      <c r="A2495" s="2" t="s">
        <v>7049</v>
      </c>
      <c r="B2495" s="121" t="str">
        <f t="shared" si="132"/>
        <v>Emerging + Frontier Ex-South Korea, Taiwan, Cyprus, Slovenia &amp; Malta</v>
      </c>
      <c r="C2495" s="2" t="s">
        <v>7610</v>
      </c>
      <c r="D2495" s="2" t="str">
        <f t="shared" si="133"/>
        <v>Bulgaria</v>
      </c>
      <c r="E2495" s="3"/>
      <c r="F2495" s="3"/>
      <c r="G2495" s="3"/>
      <c r="H2495" s="3"/>
      <c r="I2495" s="2" t="str">
        <f t="shared" si="135"/>
        <v>DJI</v>
      </c>
    </row>
    <row r="2496" spans="1:9" ht="12.75" customHeight="1">
      <c r="A2496" s="2" t="s">
        <v>7049</v>
      </c>
      <c r="B2496" s="121" t="str">
        <f t="shared" si="132"/>
        <v>Emerging + Frontier Ex-South Korea, Taiwan, Cyprus, Slovenia &amp; Malta</v>
      </c>
      <c r="C2496" s="2" t="s">
        <v>7606</v>
      </c>
      <c r="D2496" s="2" t="str">
        <f t="shared" si="133"/>
        <v>Bahrain</v>
      </c>
      <c r="E2496" s="3"/>
      <c r="F2496" s="3"/>
      <c r="G2496" s="3"/>
      <c r="H2496" s="3"/>
      <c r="I2496" s="2" t="str">
        <f t="shared" si="135"/>
        <v>DJI</v>
      </c>
    </row>
    <row r="2497" spans="1:9" ht="12.75" customHeight="1">
      <c r="A2497" s="2" t="s">
        <v>7049</v>
      </c>
      <c r="B2497" s="121" t="str">
        <f t="shared" si="132"/>
        <v>Emerging + Frontier Ex-South Korea, Taiwan, Cyprus, Slovenia &amp; Malta</v>
      </c>
      <c r="C2497" s="2" t="s">
        <v>7591</v>
      </c>
      <c r="D2497" s="2" t="str">
        <f t="shared" si="133"/>
        <v>Brazil</v>
      </c>
      <c r="E2497" s="3"/>
      <c r="F2497" s="3"/>
      <c r="G2497" s="3"/>
      <c r="H2497" s="3"/>
      <c r="I2497" s="2" t="str">
        <f t="shared" si="135"/>
        <v>DJI</v>
      </c>
    </row>
    <row r="2498" spans="1:9" ht="12.75" customHeight="1">
      <c r="A2498" s="2" t="s">
        <v>7049</v>
      </c>
      <c r="B2498" s="121" t="str">
        <f t="shared" si="132"/>
        <v>Emerging + Frontier Ex-South Korea, Taiwan, Cyprus, Slovenia &amp; Malta</v>
      </c>
      <c r="C2498" s="2" t="s">
        <v>7592</v>
      </c>
      <c r="D2498" s="2" t="str">
        <f t="shared" si="133"/>
        <v>Chile</v>
      </c>
      <c r="E2498" s="3"/>
      <c r="F2498" s="3"/>
      <c r="G2498" s="3"/>
      <c r="H2498" s="3"/>
      <c r="I2498" s="2" t="str">
        <f t="shared" si="135"/>
        <v>DJI</v>
      </c>
    </row>
    <row r="2499" spans="1:9" ht="12.75" customHeight="1">
      <c r="A2499" s="2" t="s">
        <v>7049</v>
      </c>
      <c r="B2499" s="121" t="str">
        <f t="shared" si="132"/>
        <v>Emerging + Frontier Ex-South Korea, Taiwan, Cyprus, Slovenia &amp; Malta</v>
      </c>
      <c r="C2499" s="2" t="s">
        <v>7588</v>
      </c>
      <c r="D2499" s="2" t="str">
        <f t="shared" si="133"/>
        <v>China</v>
      </c>
      <c r="E2499" s="3"/>
      <c r="F2499" s="3"/>
      <c r="G2499" s="3"/>
      <c r="H2499" s="3"/>
      <c r="I2499" s="2" t="str">
        <f t="shared" si="135"/>
        <v>DJI</v>
      </c>
    </row>
    <row r="2500" spans="1:9" ht="12.75" customHeight="1">
      <c r="A2500" s="2" t="s">
        <v>7049</v>
      </c>
      <c r="B2500" s="121" t="str">
        <f t="shared" si="132"/>
        <v>Emerging + Frontier Ex-South Korea, Taiwan, Cyprus, Slovenia &amp; Malta</v>
      </c>
      <c r="C2500" s="2" t="s">
        <v>7593</v>
      </c>
      <c r="D2500" s="2" t="str">
        <f t="shared" si="133"/>
        <v>Colombia</v>
      </c>
      <c r="E2500" s="3"/>
      <c r="F2500" s="3"/>
      <c r="G2500" s="3"/>
      <c r="H2500" s="3"/>
      <c r="I2500" s="2" t="str">
        <f t="shared" si="135"/>
        <v>DJI</v>
      </c>
    </row>
    <row r="2501" spans="1:9" ht="12.75" customHeight="1">
      <c r="A2501" s="2" t="s">
        <v>7049</v>
      </c>
      <c r="B2501" s="121" t="str">
        <f t="shared" ref="B2501:B2564" si="136">VLOOKUP(A2501,CountryRegion,2,FALSE)</f>
        <v>Emerging + Frontier Ex-South Korea, Taiwan, Cyprus, Slovenia &amp; Malta</v>
      </c>
      <c r="C2501" s="2" t="s">
        <v>7584</v>
      </c>
      <c r="D2501" s="2" t="str">
        <f t="shared" ref="D2501:D2564" si="137">VLOOKUP(C2501&amp;"-",CountryRegion,2,FALSE)</f>
        <v>Czech Republic</v>
      </c>
      <c r="E2501" s="3"/>
      <c r="F2501" s="3"/>
      <c r="G2501" s="3"/>
      <c r="H2501" s="3"/>
      <c r="I2501" s="2" t="str">
        <f t="shared" si="135"/>
        <v>DJI</v>
      </c>
    </row>
    <row r="2502" spans="1:9" ht="12.75" customHeight="1">
      <c r="A2502" s="2" t="s">
        <v>7049</v>
      </c>
      <c r="B2502" s="121" t="str">
        <f t="shared" si="136"/>
        <v>Emerging + Frontier Ex-South Korea, Taiwan, Cyprus, Slovenia &amp; Malta</v>
      </c>
      <c r="C2502" s="2" t="s">
        <v>7611</v>
      </c>
      <c r="D2502" s="2" t="str">
        <f t="shared" si="137"/>
        <v>Estonia</v>
      </c>
      <c r="E2502" s="3"/>
      <c r="F2502" s="3"/>
      <c r="G2502" s="3"/>
      <c r="H2502" s="3"/>
      <c r="I2502" s="2" t="str">
        <f t="shared" si="135"/>
        <v>DJI</v>
      </c>
    </row>
    <row r="2503" spans="1:9" ht="12.75" customHeight="1">
      <c r="A2503" s="2" t="s">
        <v>7049</v>
      </c>
      <c r="B2503" s="121" t="str">
        <f t="shared" si="136"/>
        <v>Emerging + Frontier Ex-South Korea, Taiwan, Cyprus, Slovenia &amp; Malta</v>
      </c>
      <c r="C2503" s="2" t="s">
        <v>7600</v>
      </c>
      <c r="D2503" s="2" t="str">
        <f t="shared" si="137"/>
        <v>Egypt</v>
      </c>
      <c r="E2503" s="3"/>
      <c r="F2503" s="3"/>
      <c r="G2503" s="3"/>
      <c r="H2503" s="3"/>
      <c r="I2503" s="2" t="str">
        <f t="shared" si="135"/>
        <v>DJI</v>
      </c>
    </row>
    <row r="2504" spans="1:9" ht="12.75" customHeight="1">
      <c r="A2504" s="2" t="s">
        <v>7049</v>
      </c>
      <c r="B2504" s="121" t="str">
        <f t="shared" si="136"/>
        <v>Emerging + Frontier Ex-South Korea, Taiwan, Cyprus, Slovenia &amp; Malta</v>
      </c>
      <c r="C2504" s="2" t="s">
        <v>7580</v>
      </c>
      <c r="D2504" s="2" t="str">
        <f t="shared" si="137"/>
        <v>Greece</v>
      </c>
      <c r="E2504" s="3">
        <v>41901</v>
      </c>
      <c r="F2504" s="3">
        <v>41904</v>
      </c>
      <c r="G2504" s="3"/>
      <c r="H2504" s="3"/>
      <c r="I2504" s="2" t="str">
        <f t="shared" si="135"/>
        <v>DJI</v>
      </c>
    </row>
    <row r="2505" spans="1:9" ht="12.75" customHeight="1">
      <c r="A2505" s="2" t="s">
        <v>7049</v>
      </c>
      <c r="B2505" s="121" t="str">
        <f t="shared" si="136"/>
        <v>Emerging + Frontier Ex-South Korea, Taiwan, Cyprus, Slovenia &amp; Malta</v>
      </c>
      <c r="C2505" s="2" t="s">
        <v>6137</v>
      </c>
      <c r="D2505" s="2" t="str">
        <f t="shared" si="137"/>
        <v>Croatia</v>
      </c>
      <c r="E2505" s="3"/>
      <c r="F2505" s="3"/>
      <c r="G2505" s="3"/>
      <c r="H2505" s="3"/>
      <c r="I2505" s="2" t="str">
        <f t="shared" si="135"/>
        <v>DJI</v>
      </c>
    </row>
    <row r="2506" spans="1:9" ht="12.75" customHeight="1">
      <c r="A2506" s="2" t="s">
        <v>7049</v>
      </c>
      <c r="B2506" s="121" t="str">
        <f t="shared" si="136"/>
        <v>Emerging + Frontier Ex-South Korea, Taiwan, Cyprus, Slovenia &amp; Malta</v>
      </c>
      <c r="C2506" s="2" t="s">
        <v>5567</v>
      </c>
      <c r="D2506" s="2" t="str">
        <f t="shared" si="137"/>
        <v>Hungary</v>
      </c>
      <c r="E2506" s="3"/>
      <c r="F2506" s="3"/>
      <c r="G2506" s="3"/>
      <c r="H2506" s="3"/>
      <c r="I2506" s="2" t="str">
        <f t="shared" si="135"/>
        <v>DJI</v>
      </c>
    </row>
    <row r="2507" spans="1:9" ht="12.75" customHeight="1">
      <c r="A2507" s="2" t="s">
        <v>7049</v>
      </c>
      <c r="B2507" s="121" t="str">
        <f t="shared" si="136"/>
        <v>Emerging + Frontier Ex-South Korea, Taiwan, Cyprus, Slovenia &amp; Malta</v>
      </c>
      <c r="C2507" s="2" t="s">
        <v>6098</v>
      </c>
      <c r="D2507" s="2" t="str">
        <f t="shared" si="137"/>
        <v>Indonesia</v>
      </c>
      <c r="E2507" s="3"/>
      <c r="F2507" s="3"/>
      <c r="G2507" s="3"/>
      <c r="H2507" s="3"/>
      <c r="I2507" s="2" t="str">
        <f t="shared" si="135"/>
        <v>DJI</v>
      </c>
    </row>
    <row r="2508" spans="1:9" ht="12.75" customHeight="1">
      <c r="A2508" s="2" t="s">
        <v>7049</v>
      </c>
      <c r="B2508" s="121" t="str">
        <f t="shared" si="136"/>
        <v>Emerging + Frontier Ex-South Korea, Taiwan, Cyprus, Slovenia &amp; Malta</v>
      </c>
      <c r="C2508" s="2" t="s">
        <v>5720</v>
      </c>
      <c r="D2508" s="2" t="str">
        <f t="shared" si="137"/>
        <v>India</v>
      </c>
      <c r="E2508" s="3"/>
      <c r="F2508" s="3"/>
      <c r="G2508" s="3"/>
      <c r="H2508" s="3"/>
      <c r="I2508" s="2" t="str">
        <f t="shared" si="135"/>
        <v>DJI</v>
      </c>
    </row>
    <row r="2509" spans="1:9" ht="12.75" customHeight="1">
      <c r="A2509" s="2" t="s">
        <v>7049</v>
      </c>
      <c r="B2509" s="121" t="str">
        <f t="shared" si="136"/>
        <v>Emerging + Frontier Ex-South Korea, Taiwan, Cyprus, Slovenia &amp; Malta</v>
      </c>
      <c r="C2509" s="2" t="s">
        <v>7607</v>
      </c>
      <c r="D2509" s="2" t="str">
        <f t="shared" si="137"/>
        <v>Jordan</v>
      </c>
      <c r="E2509" s="3"/>
      <c r="F2509" s="3"/>
      <c r="G2509" s="3"/>
      <c r="H2509" s="3"/>
      <c r="I2509" s="2" t="str">
        <f t="shared" si="135"/>
        <v>DJI</v>
      </c>
    </row>
    <row r="2510" spans="1:9" ht="12.75" customHeight="1">
      <c r="A2510" s="2" t="s">
        <v>7049</v>
      </c>
      <c r="B2510" s="121" t="str">
        <f t="shared" si="136"/>
        <v>Emerging + Frontier Ex-South Korea, Taiwan, Cyprus, Slovenia &amp; Malta</v>
      </c>
      <c r="C2510" s="2" t="s">
        <v>5987</v>
      </c>
      <c r="D2510" s="2" t="str">
        <f t="shared" si="137"/>
        <v>Kenya</v>
      </c>
      <c r="E2510" s="3"/>
      <c r="F2510" s="3"/>
      <c r="G2510" s="3"/>
      <c r="H2510" s="3"/>
      <c r="I2510" s="2" t="str">
        <f t="shared" si="135"/>
        <v>DJI</v>
      </c>
    </row>
    <row r="2511" spans="1:9" ht="12.75" customHeight="1">
      <c r="A2511" s="2" t="s">
        <v>7049</v>
      </c>
      <c r="B2511" s="121" t="str">
        <f t="shared" si="136"/>
        <v>Emerging + Frontier Ex-South Korea, Taiwan, Cyprus, Slovenia &amp; Malta</v>
      </c>
      <c r="C2511" s="2" t="s">
        <v>6023</v>
      </c>
      <c r="D2511" s="2" t="str">
        <f t="shared" si="137"/>
        <v>Kuwait</v>
      </c>
      <c r="E2511" s="3"/>
      <c r="F2511" s="3"/>
      <c r="G2511" s="3"/>
      <c r="H2511" s="3"/>
      <c r="I2511" s="2" t="str">
        <f t="shared" si="135"/>
        <v>DJI</v>
      </c>
    </row>
    <row r="2512" spans="1:9" ht="12.75" customHeight="1">
      <c r="A2512" s="2" t="s">
        <v>7049</v>
      </c>
      <c r="B2512" s="121" t="str">
        <f t="shared" si="136"/>
        <v>Emerging + Frontier Ex-South Korea, Taiwan, Cyprus, Slovenia &amp; Malta</v>
      </c>
      <c r="C2512" s="2" t="s">
        <v>7620</v>
      </c>
      <c r="D2512" s="2" t="str">
        <f t="shared" si="137"/>
        <v>Kazakhstan</v>
      </c>
      <c r="E2512" s="3"/>
      <c r="F2512" s="3"/>
      <c r="G2512" s="3"/>
      <c r="H2512" s="3"/>
      <c r="I2512" s="2" t="str">
        <f t="shared" si="135"/>
        <v>DJI</v>
      </c>
    </row>
    <row r="2513" spans="1:9" ht="12.75" customHeight="1">
      <c r="A2513" s="2" t="s">
        <v>7049</v>
      </c>
      <c r="B2513" s="121" t="str">
        <f t="shared" si="136"/>
        <v>Emerging + Frontier Ex-South Korea, Taiwan, Cyprus, Slovenia &amp; Malta</v>
      </c>
      <c r="C2513" s="2" t="s">
        <v>5664</v>
      </c>
      <c r="D2513" s="2" t="str">
        <f t="shared" si="137"/>
        <v>Lebanon</v>
      </c>
      <c r="E2513" s="3"/>
      <c r="F2513" s="3"/>
      <c r="G2513" s="3">
        <v>44365</v>
      </c>
      <c r="H2513" s="3">
        <v>44368</v>
      </c>
      <c r="I2513" s="2" t="str">
        <f t="shared" si="135"/>
        <v>DJI</v>
      </c>
    </row>
    <row r="2514" spans="1:9" ht="12.75" customHeight="1">
      <c r="A2514" s="2" t="s">
        <v>7049</v>
      </c>
      <c r="B2514" s="121" t="str">
        <f t="shared" si="136"/>
        <v>Emerging + Frontier Ex-South Korea, Taiwan, Cyprus, Slovenia &amp; Malta</v>
      </c>
      <c r="C2514" s="2" t="s">
        <v>7622</v>
      </c>
      <c r="D2514" s="2" t="str">
        <f t="shared" si="137"/>
        <v>Sri Lanka</v>
      </c>
      <c r="E2514" s="3"/>
      <c r="F2514" s="3"/>
      <c r="G2514" s="3"/>
      <c r="H2514" s="3"/>
      <c r="I2514" s="2" t="str">
        <f t="shared" si="135"/>
        <v>DJI</v>
      </c>
    </row>
    <row r="2515" spans="1:9" ht="12.75" customHeight="1">
      <c r="A2515" s="2" t="s">
        <v>7049</v>
      </c>
      <c r="B2515" s="121" t="str">
        <f t="shared" si="136"/>
        <v>Emerging + Frontier Ex-South Korea, Taiwan, Cyprus, Slovenia &amp; Malta</v>
      </c>
      <c r="C2515" s="2" t="s">
        <v>7612</v>
      </c>
      <c r="D2515" s="2" t="str">
        <f t="shared" si="137"/>
        <v>Lithuania</v>
      </c>
      <c r="E2515" s="3"/>
      <c r="F2515" s="3"/>
      <c r="G2515" s="3"/>
      <c r="H2515" s="3"/>
      <c r="I2515" s="2" t="str">
        <f t="shared" si="135"/>
        <v>DJI</v>
      </c>
    </row>
    <row r="2516" spans="1:9" ht="12.75" customHeight="1">
      <c r="A2516" s="2" t="s">
        <v>7049</v>
      </c>
      <c r="B2516" s="121" t="str">
        <f t="shared" si="136"/>
        <v>Emerging + Frontier Ex-South Korea, Taiwan, Cyprus, Slovenia &amp; Malta</v>
      </c>
      <c r="C2516" s="2" t="s">
        <v>5760</v>
      </c>
      <c r="D2516" s="2" t="str">
        <f t="shared" si="137"/>
        <v>Latvia</v>
      </c>
      <c r="E2516" s="3"/>
      <c r="F2516" s="3"/>
      <c r="G2516" s="3"/>
      <c r="H2516" s="3"/>
      <c r="I2516" s="2" t="str">
        <f t="shared" si="135"/>
        <v>DJI</v>
      </c>
    </row>
    <row r="2517" spans="1:9" ht="12.75" customHeight="1">
      <c r="A2517" s="2" t="s">
        <v>7049</v>
      </c>
      <c r="B2517" s="121" t="str">
        <f t="shared" si="136"/>
        <v>Emerging + Frontier Ex-South Korea, Taiwan, Cyprus, Slovenia &amp; Malta</v>
      </c>
      <c r="C2517" s="2" t="s">
        <v>5947</v>
      </c>
      <c r="D2517" s="2" t="str">
        <f t="shared" si="137"/>
        <v>Morocco</v>
      </c>
      <c r="E2517" s="3"/>
      <c r="F2517" s="3"/>
      <c r="G2517" s="3"/>
      <c r="H2517" s="3"/>
      <c r="I2517" s="2" t="str">
        <f t="shared" si="135"/>
        <v>DJI</v>
      </c>
    </row>
    <row r="2518" spans="1:9" ht="12.75" customHeight="1">
      <c r="A2518" s="2" t="s">
        <v>7049</v>
      </c>
      <c r="B2518" s="121" t="str">
        <f t="shared" si="136"/>
        <v>Emerging + Frontier Ex-South Korea, Taiwan, Cyprus, Slovenia &amp; Malta</v>
      </c>
      <c r="C2518" s="2" t="s">
        <v>7613</v>
      </c>
      <c r="D2518" s="2" t="str">
        <f t="shared" si="137"/>
        <v>Macedonia</v>
      </c>
      <c r="E2518" s="3"/>
      <c r="F2518" s="3"/>
      <c r="G2518" s="3"/>
      <c r="H2518" s="3"/>
      <c r="I2518" s="2" t="str">
        <f t="shared" si="135"/>
        <v>DJI</v>
      </c>
    </row>
    <row r="2519" spans="1:9" ht="12.75" customHeight="1">
      <c r="A2519" s="2" t="s">
        <v>7049</v>
      </c>
      <c r="B2519" s="121" t="str">
        <f t="shared" si="136"/>
        <v>Emerging + Frontier Ex-South Korea, Taiwan, Cyprus, Slovenia &amp; Malta</v>
      </c>
      <c r="C2519" s="2" t="s">
        <v>7618</v>
      </c>
      <c r="D2519" s="2" t="str">
        <f t="shared" si="137"/>
        <v>Mauritius</v>
      </c>
      <c r="E2519" s="3"/>
      <c r="F2519" s="3"/>
      <c r="G2519" s="3"/>
      <c r="H2519" s="3"/>
      <c r="I2519" s="2" t="str">
        <f t="shared" si="135"/>
        <v>DJI</v>
      </c>
    </row>
    <row r="2520" spans="1:9" ht="12.75" customHeight="1">
      <c r="A2520" s="2" t="s">
        <v>7049</v>
      </c>
      <c r="B2520" s="121" t="str">
        <f t="shared" si="136"/>
        <v>Emerging + Frontier Ex-South Korea, Taiwan, Cyprus, Slovenia &amp; Malta</v>
      </c>
      <c r="C2520" s="2" t="s">
        <v>7594</v>
      </c>
      <c r="D2520" s="2" t="str">
        <f t="shared" si="137"/>
        <v>Mexico</v>
      </c>
      <c r="E2520" s="3"/>
      <c r="F2520" s="3"/>
      <c r="G2520" s="3"/>
      <c r="H2520" s="3"/>
      <c r="I2520" s="2" t="str">
        <f t="shared" si="135"/>
        <v>DJI</v>
      </c>
    </row>
    <row r="2521" spans="1:9" ht="12.75" customHeight="1">
      <c r="A2521" s="2" t="s">
        <v>7049</v>
      </c>
      <c r="B2521" s="121" t="str">
        <f t="shared" si="136"/>
        <v>Emerging + Frontier Ex-South Korea, Taiwan, Cyprus, Slovenia &amp; Malta</v>
      </c>
      <c r="C2521" s="2" t="s">
        <v>7573</v>
      </c>
      <c r="D2521" s="2" t="str">
        <f t="shared" si="137"/>
        <v>Malaysia</v>
      </c>
      <c r="E2521" s="3"/>
      <c r="F2521" s="3"/>
      <c r="G2521" s="3"/>
      <c r="H2521" s="3"/>
      <c r="I2521" s="2" t="str">
        <f t="shared" si="135"/>
        <v>DJI</v>
      </c>
    </row>
    <row r="2522" spans="1:9" ht="12.75" customHeight="1">
      <c r="A2522" s="2" t="s">
        <v>7049</v>
      </c>
      <c r="B2522" s="121" t="str">
        <f t="shared" si="136"/>
        <v>Emerging + Frontier Ex-South Korea, Taiwan, Cyprus, Slovenia &amp; Malta</v>
      </c>
      <c r="C2522" s="2" t="s">
        <v>5918</v>
      </c>
      <c r="D2522" s="2" t="str">
        <f t="shared" si="137"/>
        <v>Nigeria</v>
      </c>
      <c r="E2522" s="3"/>
      <c r="F2522" s="3"/>
      <c r="G2522" s="3"/>
      <c r="H2522" s="3"/>
      <c r="I2522" s="2" t="str">
        <f t="shared" si="135"/>
        <v>DJI</v>
      </c>
    </row>
    <row r="2523" spans="1:9" ht="12.75" customHeight="1">
      <c r="A2523" s="2" t="s">
        <v>7049</v>
      </c>
      <c r="B2523" s="121" t="str">
        <f t="shared" si="136"/>
        <v>Emerging + Frontier Ex-South Korea, Taiwan, Cyprus, Slovenia &amp; Malta</v>
      </c>
      <c r="C2523" s="2" t="s">
        <v>6159</v>
      </c>
      <c r="D2523" s="2" t="str">
        <f t="shared" si="137"/>
        <v>Oman</v>
      </c>
      <c r="E2523" s="3"/>
      <c r="F2523" s="3"/>
      <c r="G2523" s="3"/>
      <c r="H2523" s="3"/>
      <c r="I2523" s="2" t="str">
        <f t="shared" ref="I2523:I2554" si="138">IF(ISBLANK(VLOOKUP(A2523,CountryRegion,4,FALSE)),"",VLOOKUP(A2523,CountryRegion,4,FALSE))</f>
        <v>DJI</v>
      </c>
    </row>
    <row r="2524" spans="1:9" ht="12.75" customHeight="1">
      <c r="A2524" s="2" t="s">
        <v>7049</v>
      </c>
      <c r="B2524" s="121" t="str">
        <f t="shared" si="136"/>
        <v>Emerging + Frontier Ex-South Korea, Taiwan, Cyprus, Slovenia &amp; Malta</v>
      </c>
      <c r="C2524" s="2" t="s">
        <v>7595</v>
      </c>
      <c r="D2524" s="2" t="str">
        <f t="shared" si="137"/>
        <v>Peru</v>
      </c>
      <c r="E2524" s="3"/>
      <c r="F2524" s="3"/>
      <c r="G2524" s="3"/>
      <c r="H2524" s="3"/>
      <c r="I2524" s="2" t="str">
        <f t="shared" si="138"/>
        <v>DJI</v>
      </c>
    </row>
    <row r="2525" spans="1:9" ht="12.75" customHeight="1">
      <c r="A2525" s="2" t="s">
        <v>7049</v>
      </c>
      <c r="B2525" s="121" t="str">
        <f t="shared" si="136"/>
        <v>Emerging + Frontier Ex-South Korea, Taiwan, Cyprus, Slovenia &amp; Malta</v>
      </c>
      <c r="C2525" s="2" t="s">
        <v>5970</v>
      </c>
      <c r="D2525" s="2" t="str">
        <f t="shared" si="137"/>
        <v>Philippines</v>
      </c>
      <c r="E2525" s="3"/>
      <c r="F2525" s="3"/>
      <c r="G2525" s="3"/>
      <c r="H2525" s="3"/>
      <c r="I2525" s="2" t="str">
        <f t="shared" si="138"/>
        <v>DJI</v>
      </c>
    </row>
    <row r="2526" spans="1:9" ht="12.75" customHeight="1">
      <c r="A2526" s="2" t="s">
        <v>7049</v>
      </c>
      <c r="B2526" s="121" t="str">
        <f t="shared" si="136"/>
        <v>Emerging + Frontier Ex-South Korea, Taiwan, Cyprus, Slovenia &amp; Malta</v>
      </c>
      <c r="C2526" s="2" t="s">
        <v>7601</v>
      </c>
      <c r="D2526" s="2" t="str">
        <f t="shared" si="137"/>
        <v>Pakistan</v>
      </c>
      <c r="E2526" s="3"/>
      <c r="F2526" s="3"/>
      <c r="G2526" s="3"/>
      <c r="H2526" s="3"/>
      <c r="I2526" s="2" t="str">
        <f t="shared" si="138"/>
        <v>DJI</v>
      </c>
    </row>
    <row r="2527" spans="1:9" ht="12.75" customHeight="1">
      <c r="A2527" s="2" t="s">
        <v>7049</v>
      </c>
      <c r="B2527" s="121" t="str">
        <f t="shared" si="136"/>
        <v>Emerging + Frontier Ex-South Korea, Taiwan, Cyprus, Slovenia &amp; Malta</v>
      </c>
      <c r="C2527" s="2" t="s">
        <v>7585</v>
      </c>
      <c r="D2527" s="2" t="str">
        <f t="shared" si="137"/>
        <v>Poland</v>
      </c>
      <c r="E2527" s="3"/>
      <c r="F2527" s="3"/>
      <c r="G2527" s="3"/>
      <c r="H2527" s="3"/>
      <c r="I2527" s="2" t="str">
        <f t="shared" si="138"/>
        <v>DJI</v>
      </c>
    </row>
    <row r="2528" spans="1:9" ht="12.75" customHeight="1">
      <c r="A2528" s="2" t="s">
        <v>7049</v>
      </c>
      <c r="B2528" s="121" t="str">
        <f t="shared" si="136"/>
        <v>Emerging + Frontier Ex-South Korea, Taiwan, Cyprus, Slovenia &amp; Malta</v>
      </c>
      <c r="C2528" s="2" t="s">
        <v>7608</v>
      </c>
      <c r="D2528" s="2" t="str">
        <f t="shared" si="137"/>
        <v>Palestine</v>
      </c>
      <c r="E2528" s="3"/>
      <c r="F2528" s="3"/>
      <c r="G2528" s="3"/>
      <c r="H2528" s="3"/>
      <c r="I2528" s="2" t="str">
        <f t="shared" si="138"/>
        <v>DJI</v>
      </c>
    </row>
    <row r="2529" spans="1:9" ht="12.75" customHeight="1">
      <c r="A2529" s="2" t="s">
        <v>7049</v>
      </c>
      <c r="B2529" s="121" t="str">
        <f t="shared" si="136"/>
        <v>Emerging + Frontier Ex-South Korea, Taiwan, Cyprus, Slovenia &amp; Malta</v>
      </c>
      <c r="C2529" s="2" t="s">
        <v>7602</v>
      </c>
      <c r="D2529" s="2" t="str">
        <f t="shared" si="137"/>
        <v>Qatar</v>
      </c>
      <c r="E2529" s="3"/>
      <c r="F2529" s="3"/>
      <c r="G2529" s="3"/>
      <c r="H2529" s="3"/>
      <c r="I2529" s="2" t="str">
        <f t="shared" si="138"/>
        <v>DJI</v>
      </c>
    </row>
    <row r="2530" spans="1:9" ht="12.75" customHeight="1">
      <c r="A2530" s="2" t="s">
        <v>7049</v>
      </c>
      <c r="B2530" s="121" t="str">
        <f t="shared" si="136"/>
        <v>Emerging + Frontier Ex-South Korea, Taiwan, Cyprus, Slovenia &amp; Malta</v>
      </c>
      <c r="C2530" s="2" t="s">
        <v>7614</v>
      </c>
      <c r="D2530" s="2" t="str">
        <f t="shared" si="137"/>
        <v>Romania</v>
      </c>
      <c r="E2530" s="3"/>
      <c r="F2530" s="3"/>
      <c r="G2530" s="3"/>
      <c r="H2530" s="3"/>
      <c r="I2530" s="2" t="str">
        <f t="shared" si="138"/>
        <v>DJI</v>
      </c>
    </row>
    <row r="2531" spans="1:9" ht="12.75" customHeight="1">
      <c r="A2531" s="2" t="s">
        <v>7049</v>
      </c>
      <c r="B2531" s="121" t="str">
        <f t="shared" si="136"/>
        <v>Emerging + Frontier Ex-South Korea, Taiwan, Cyprus, Slovenia &amp; Malta</v>
      </c>
      <c r="C2531" s="2" t="s">
        <v>7615</v>
      </c>
      <c r="D2531" s="2" t="str">
        <f t="shared" si="137"/>
        <v>Serbia</v>
      </c>
      <c r="E2531" s="3"/>
      <c r="F2531" s="3"/>
      <c r="G2531" s="3"/>
      <c r="H2531" s="3"/>
      <c r="I2531" s="2" t="str">
        <f t="shared" si="138"/>
        <v>DJI</v>
      </c>
    </row>
    <row r="2532" spans="1:9" ht="12.75" customHeight="1">
      <c r="A2532" s="2" t="s">
        <v>7049</v>
      </c>
      <c r="B2532" s="121" t="str">
        <f t="shared" si="136"/>
        <v>Emerging + Frontier Ex-South Korea, Taiwan, Cyprus, Slovenia &amp; Malta</v>
      </c>
      <c r="C2532" s="2" t="s">
        <v>7586</v>
      </c>
      <c r="D2532" s="2" t="str">
        <f t="shared" si="137"/>
        <v>Russia</v>
      </c>
      <c r="E2532" s="3"/>
      <c r="F2532" s="3"/>
      <c r="G2532" s="3">
        <v>44628</v>
      </c>
      <c r="H2532" s="3">
        <v>44629</v>
      </c>
      <c r="I2532" s="2" t="str">
        <f t="shared" si="138"/>
        <v>DJI</v>
      </c>
    </row>
    <row r="2533" spans="1:9" ht="12.75" customHeight="1">
      <c r="A2533" s="2" t="s">
        <v>7049</v>
      </c>
      <c r="B2533" s="121" t="str">
        <f t="shared" si="136"/>
        <v>Emerging + Frontier Ex-South Korea, Taiwan, Cyprus, Slovenia &amp; Malta</v>
      </c>
      <c r="C2533" s="2" t="s">
        <v>5776</v>
      </c>
      <c r="D2533" s="2" t="str">
        <f t="shared" si="137"/>
        <v>Saudi Arabia</v>
      </c>
      <c r="E2533" s="3"/>
      <c r="F2533" s="3"/>
      <c r="G2533" s="3"/>
      <c r="H2533" s="3"/>
      <c r="I2533" s="2" t="str">
        <f t="shared" si="138"/>
        <v>DJI</v>
      </c>
    </row>
    <row r="2534" spans="1:9" ht="12.75" customHeight="1">
      <c r="A2534" s="2" t="s">
        <v>7049</v>
      </c>
      <c r="B2534" s="121" t="str">
        <f t="shared" si="136"/>
        <v>Emerging + Frontier Ex-South Korea, Taiwan, Cyprus, Slovenia &amp; Malta</v>
      </c>
      <c r="C2534" s="2" t="s">
        <v>7616</v>
      </c>
      <c r="D2534" s="2" t="str">
        <f t="shared" si="137"/>
        <v>Slovakia</v>
      </c>
      <c r="E2534" s="3"/>
      <c r="F2534" s="3"/>
      <c r="G2534" s="3"/>
      <c r="H2534" s="3"/>
      <c r="I2534" s="2" t="str">
        <f t="shared" si="138"/>
        <v>DJI</v>
      </c>
    </row>
    <row r="2535" spans="1:9" ht="12.75" customHeight="1">
      <c r="A2535" s="2" t="s">
        <v>7049</v>
      </c>
      <c r="B2535" s="121" t="str">
        <f t="shared" si="136"/>
        <v>Emerging + Frontier Ex-South Korea, Taiwan, Cyprus, Slovenia &amp; Malta</v>
      </c>
      <c r="C2535" s="2" t="s">
        <v>6029</v>
      </c>
      <c r="D2535" s="2" t="str">
        <f t="shared" si="137"/>
        <v>Thailand</v>
      </c>
      <c r="E2535" s="3"/>
      <c r="F2535" s="3"/>
      <c r="G2535" s="3"/>
      <c r="H2535" s="3"/>
      <c r="I2535" s="2" t="str">
        <f t="shared" si="138"/>
        <v>DJI</v>
      </c>
    </row>
    <row r="2536" spans="1:9" ht="12.75" customHeight="1">
      <c r="A2536" s="2" t="s">
        <v>7049</v>
      </c>
      <c r="B2536" s="121" t="str">
        <f t="shared" si="136"/>
        <v>Emerging + Frontier Ex-South Korea, Taiwan, Cyprus, Slovenia &amp; Malta</v>
      </c>
      <c r="C2536" s="2" t="s">
        <v>7619</v>
      </c>
      <c r="D2536" s="2" t="str">
        <f t="shared" si="137"/>
        <v>Tunisia</v>
      </c>
      <c r="E2536" s="3"/>
      <c r="F2536" s="3"/>
      <c r="G2536" s="3"/>
      <c r="H2536" s="3"/>
      <c r="I2536" s="2" t="str">
        <f t="shared" si="138"/>
        <v>DJI</v>
      </c>
    </row>
    <row r="2537" spans="1:9" ht="12.75" customHeight="1">
      <c r="A2537" s="2" t="s">
        <v>7049</v>
      </c>
      <c r="B2537" s="121" t="str">
        <f t="shared" si="136"/>
        <v>Emerging + Frontier Ex-South Korea, Taiwan, Cyprus, Slovenia &amp; Malta</v>
      </c>
      <c r="C2537" s="2" t="s">
        <v>7587</v>
      </c>
      <c r="D2537" s="2" t="str">
        <f t="shared" si="137"/>
        <v>Turkey</v>
      </c>
      <c r="E2537" s="3"/>
      <c r="F2537" s="3"/>
      <c r="G2537" s="3"/>
      <c r="H2537" s="3"/>
      <c r="I2537" s="2" t="str">
        <f t="shared" si="138"/>
        <v>DJI</v>
      </c>
    </row>
    <row r="2538" spans="1:9" ht="12.75" customHeight="1">
      <c r="A2538" s="2" t="s">
        <v>7049</v>
      </c>
      <c r="B2538" s="121" t="str">
        <f t="shared" si="136"/>
        <v>Emerging + Frontier Ex-South Korea, Taiwan, Cyprus, Slovenia &amp; Malta</v>
      </c>
      <c r="C2538" s="2" t="s">
        <v>7617</v>
      </c>
      <c r="D2538" s="2" t="str">
        <f t="shared" si="137"/>
        <v>Ukraine</v>
      </c>
      <c r="E2538" s="3"/>
      <c r="F2538" s="3"/>
      <c r="G2538" s="3"/>
      <c r="H2538" s="3"/>
      <c r="I2538" s="2" t="str">
        <f t="shared" si="138"/>
        <v>DJI</v>
      </c>
    </row>
    <row r="2539" spans="1:9" ht="12.75" customHeight="1">
      <c r="A2539" s="2" t="s">
        <v>7049</v>
      </c>
      <c r="B2539" s="121" t="str">
        <f t="shared" si="136"/>
        <v>Emerging + Frontier Ex-South Korea, Taiwan, Cyprus, Slovenia &amp; Malta</v>
      </c>
      <c r="C2539" s="2" t="s">
        <v>7596</v>
      </c>
      <c r="D2539" s="2" t="str">
        <f t="shared" si="137"/>
        <v>Venezuela</v>
      </c>
      <c r="E2539" s="3"/>
      <c r="F2539" s="3"/>
      <c r="G2539" s="3"/>
      <c r="H2539" s="3"/>
      <c r="I2539" s="2" t="str">
        <f t="shared" si="138"/>
        <v>DJI</v>
      </c>
    </row>
    <row r="2540" spans="1:9" ht="12.75" customHeight="1">
      <c r="A2540" s="2" t="s">
        <v>7049</v>
      </c>
      <c r="B2540" s="121" t="str">
        <f t="shared" si="136"/>
        <v>Emerging + Frontier Ex-South Korea, Taiwan, Cyprus, Slovenia &amp; Malta</v>
      </c>
      <c r="C2540" s="2" t="s">
        <v>7597</v>
      </c>
      <c r="D2540" s="2" t="str">
        <f t="shared" si="137"/>
        <v>Vietnam</v>
      </c>
      <c r="E2540" s="3"/>
      <c r="F2540" s="3"/>
      <c r="G2540" s="3"/>
      <c r="H2540" s="3"/>
      <c r="I2540" s="2" t="str">
        <f t="shared" si="138"/>
        <v>DJI</v>
      </c>
    </row>
    <row r="2541" spans="1:9" ht="12.75" customHeight="1">
      <c r="A2541" s="2" t="s">
        <v>7049</v>
      </c>
      <c r="B2541" s="121" t="str">
        <f t="shared" si="136"/>
        <v>Emerging + Frontier Ex-South Korea, Taiwan, Cyprus, Slovenia &amp; Malta</v>
      </c>
      <c r="C2541" s="2" t="s">
        <v>7603</v>
      </c>
      <c r="D2541" s="2" t="str">
        <f t="shared" si="137"/>
        <v>South Africa</v>
      </c>
      <c r="E2541" s="3"/>
      <c r="F2541" s="3"/>
      <c r="G2541" s="3"/>
      <c r="H2541" s="3"/>
      <c r="I2541" s="2" t="str">
        <f t="shared" si="138"/>
        <v>DJI</v>
      </c>
    </row>
    <row r="2542" spans="1:9" ht="12.75" customHeight="1">
      <c r="A2542" s="2" t="s">
        <v>7017</v>
      </c>
      <c r="B2542" s="121" t="str">
        <f t="shared" si="136"/>
        <v>Developed Ex-Switzerland</v>
      </c>
      <c r="C2542" s="2" t="s">
        <v>7599</v>
      </c>
      <c r="D2542" s="2" t="str">
        <f t="shared" si="137"/>
        <v>United Arab Emirates</v>
      </c>
      <c r="E2542" s="3"/>
      <c r="F2542" s="3"/>
      <c r="G2542" s="3"/>
      <c r="H2542" s="3"/>
      <c r="I2542" s="2" t="str">
        <f t="shared" si="138"/>
        <v>DJI</v>
      </c>
    </row>
    <row r="2543" spans="1:9" ht="12.75" customHeight="1">
      <c r="A2543" s="2" t="s">
        <v>7017</v>
      </c>
      <c r="B2543" s="121" t="str">
        <f t="shared" si="136"/>
        <v>Developed Ex-Switzerland</v>
      </c>
      <c r="C2543" s="2" t="s">
        <v>7590</v>
      </c>
      <c r="D2543" s="2" t="str">
        <f t="shared" si="137"/>
        <v>Argentina</v>
      </c>
      <c r="E2543" s="3"/>
      <c r="F2543" s="3"/>
      <c r="G2543" s="3"/>
      <c r="H2543" s="3"/>
      <c r="I2543" s="2" t="str">
        <f t="shared" si="138"/>
        <v>DJI</v>
      </c>
    </row>
    <row r="2544" spans="1:9" ht="12.75" customHeight="1">
      <c r="A2544" s="2" t="s">
        <v>7017</v>
      </c>
      <c r="B2544" s="121" t="str">
        <f t="shared" si="136"/>
        <v>Developed Ex-Switzerland</v>
      </c>
      <c r="C2544" s="2" t="s">
        <v>7575</v>
      </c>
      <c r="D2544" s="2" t="str">
        <f t="shared" si="137"/>
        <v>Austria</v>
      </c>
      <c r="E2544" s="3"/>
      <c r="F2544" s="3"/>
      <c r="G2544" s="3"/>
      <c r="H2544" s="3"/>
      <c r="I2544" s="2" t="str">
        <f t="shared" si="138"/>
        <v>DJI</v>
      </c>
    </row>
    <row r="2545" spans="1:9" ht="12.75" customHeight="1">
      <c r="A2545" s="2" t="s">
        <v>7017</v>
      </c>
      <c r="B2545" s="121" t="str">
        <f t="shared" si="136"/>
        <v>Developed Ex-Switzerland</v>
      </c>
      <c r="C2545" s="2" t="s">
        <v>7589</v>
      </c>
      <c r="D2545" s="2" t="str">
        <f t="shared" si="137"/>
        <v>Australia</v>
      </c>
      <c r="E2545" s="3"/>
      <c r="F2545" s="3"/>
      <c r="G2545" s="3"/>
      <c r="H2545" s="3"/>
      <c r="I2545" s="2" t="str">
        <f t="shared" si="138"/>
        <v>DJI</v>
      </c>
    </row>
    <row r="2546" spans="1:9" ht="12.75" customHeight="1">
      <c r="A2546" s="2" t="s">
        <v>7017</v>
      </c>
      <c r="B2546" s="121" t="str">
        <f t="shared" si="136"/>
        <v>Developed Ex-Switzerland</v>
      </c>
      <c r="C2546" s="2" t="s">
        <v>7609</v>
      </c>
      <c r="D2546" s="2" t="str">
        <f t="shared" si="137"/>
        <v>Bosnia-Herzegovina</v>
      </c>
      <c r="E2546" s="3"/>
      <c r="F2546" s="3"/>
      <c r="G2546" s="3"/>
      <c r="H2546" s="3"/>
      <c r="I2546" s="2" t="str">
        <f t="shared" si="138"/>
        <v>DJI</v>
      </c>
    </row>
    <row r="2547" spans="1:9" ht="12.75" customHeight="1">
      <c r="A2547" s="2" t="s">
        <v>7017</v>
      </c>
      <c r="B2547" s="121" t="str">
        <f t="shared" si="136"/>
        <v>Developed Ex-Switzerland</v>
      </c>
      <c r="C2547" s="2" t="s">
        <v>7621</v>
      </c>
      <c r="D2547" s="2" t="str">
        <f t="shared" si="137"/>
        <v>Bangladesh</v>
      </c>
      <c r="E2547" s="3"/>
      <c r="F2547" s="3"/>
      <c r="G2547" s="3"/>
      <c r="H2547" s="3"/>
      <c r="I2547" s="2" t="str">
        <f t="shared" si="138"/>
        <v>DJI</v>
      </c>
    </row>
    <row r="2548" spans="1:9" ht="12.75" customHeight="1">
      <c r="A2548" s="2" t="s">
        <v>7017</v>
      </c>
      <c r="B2548" s="121" t="str">
        <f t="shared" si="136"/>
        <v>Developed Ex-Switzerland</v>
      </c>
      <c r="C2548" s="2" t="s">
        <v>7576</v>
      </c>
      <c r="D2548" s="2" t="str">
        <f t="shared" si="137"/>
        <v>Belgium</v>
      </c>
      <c r="E2548" s="3"/>
      <c r="F2548" s="3"/>
      <c r="G2548" s="3"/>
      <c r="H2548" s="3"/>
      <c r="I2548" s="2" t="str">
        <f t="shared" si="138"/>
        <v>DJI</v>
      </c>
    </row>
    <row r="2549" spans="1:9" ht="12.75" customHeight="1">
      <c r="A2549" s="2" t="s">
        <v>7017</v>
      </c>
      <c r="B2549" s="121" t="str">
        <f t="shared" si="136"/>
        <v>Developed Ex-Switzerland</v>
      </c>
      <c r="C2549" s="2" t="s">
        <v>7610</v>
      </c>
      <c r="D2549" s="2" t="str">
        <f t="shared" si="137"/>
        <v>Bulgaria</v>
      </c>
      <c r="E2549" s="3"/>
      <c r="F2549" s="3"/>
      <c r="G2549" s="3"/>
      <c r="H2549" s="3"/>
      <c r="I2549" s="2" t="str">
        <f t="shared" si="138"/>
        <v>DJI</v>
      </c>
    </row>
    <row r="2550" spans="1:9" ht="12.75" customHeight="1">
      <c r="A2550" s="2" t="s">
        <v>7017</v>
      </c>
      <c r="B2550" s="121" t="str">
        <f t="shared" si="136"/>
        <v>Developed Ex-Switzerland</v>
      </c>
      <c r="C2550" s="2" t="s">
        <v>7606</v>
      </c>
      <c r="D2550" s="2" t="str">
        <f t="shared" si="137"/>
        <v>Bahrain</v>
      </c>
      <c r="E2550" s="3"/>
      <c r="F2550" s="3"/>
      <c r="G2550" s="3"/>
      <c r="H2550" s="3"/>
      <c r="I2550" s="2" t="str">
        <f t="shared" si="138"/>
        <v>DJI</v>
      </c>
    </row>
    <row r="2551" spans="1:9" ht="12.75" customHeight="1">
      <c r="A2551" s="2" t="s">
        <v>7017</v>
      </c>
      <c r="B2551" s="121" t="str">
        <f t="shared" si="136"/>
        <v>Developed Ex-Switzerland</v>
      </c>
      <c r="C2551" s="2" t="s">
        <v>7591</v>
      </c>
      <c r="D2551" s="2" t="str">
        <f t="shared" si="137"/>
        <v>Brazil</v>
      </c>
      <c r="E2551" s="3"/>
      <c r="F2551" s="3"/>
      <c r="G2551" s="3"/>
      <c r="H2551" s="3"/>
      <c r="I2551" s="2" t="str">
        <f t="shared" si="138"/>
        <v>DJI</v>
      </c>
    </row>
    <row r="2552" spans="1:9" ht="12.75" customHeight="1">
      <c r="A2552" s="2" t="s">
        <v>7017</v>
      </c>
      <c r="B2552" s="121" t="str">
        <f t="shared" si="136"/>
        <v>Developed Ex-Switzerland</v>
      </c>
      <c r="C2552" s="2" t="s">
        <v>5722</v>
      </c>
      <c r="D2552" s="2" t="str">
        <f t="shared" si="137"/>
        <v>Canada</v>
      </c>
      <c r="E2552" s="3"/>
      <c r="F2552" s="3"/>
      <c r="G2552" s="3"/>
      <c r="H2552" s="3"/>
      <c r="I2552" s="2" t="str">
        <f t="shared" si="138"/>
        <v>DJI</v>
      </c>
    </row>
    <row r="2553" spans="1:9" ht="12.75" customHeight="1">
      <c r="A2553" s="2" t="s">
        <v>7017</v>
      </c>
      <c r="B2553" s="121" t="str">
        <f t="shared" si="136"/>
        <v>Developed Ex-Switzerland</v>
      </c>
      <c r="C2553" s="2" t="s">
        <v>7592</v>
      </c>
      <c r="D2553" s="2" t="str">
        <f t="shared" si="137"/>
        <v>Chile</v>
      </c>
      <c r="E2553" s="3"/>
      <c r="F2553" s="3"/>
      <c r="G2553" s="3"/>
      <c r="H2553" s="3"/>
      <c r="I2553" s="2" t="str">
        <f t="shared" si="138"/>
        <v>DJI</v>
      </c>
    </row>
    <row r="2554" spans="1:9" ht="12.75" customHeight="1">
      <c r="A2554" s="2" t="s">
        <v>7017</v>
      </c>
      <c r="B2554" s="121" t="str">
        <f t="shared" si="136"/>
        <v>Developed Ex-Switzerland</v>
      </c>
      <c r="C2554" s="2" t="s">
        <v>7588</v>
      </c>
      <c r="D2554" s="2" t="str">
        <f t="shared" si="137"/>
        <v>China</v>
      </c>
      <c r="E2554" s="3"/>
      <c r="F2554" s="3"/>
      <c r="G2554" s="3"/>
      <c r="H2554" s="3"/>
      <c r="I2554" s="2" t="str">
        <f t="shared" si="138"/>
        <v>DJI</v>
      </c>
    </row>
    <row r="2555" spans="1:9" ht="12.75" customHeight="1">
      <c r="A2555" s="2" t="s">
        <v>7017</v>
      </c>
      <c r="B2555" s="121" t="str">
        <f t="shared" si="136"/>
        <v>Developed Ex-Switzerland</v>
      </c>
      <c r="C2555" s="2" t="s">
        <v>7593</v>
      </c>
      <c r="D2555" s="2" t="str">
        <f t="shared" si="137"/>
        <v>Colombia</v>
      </c>
      <c r="E2555" s="3"/>
      <c r="F2555" s="3"/>
      <c r="G2555" s="3"/>
      <c r="H2555" s="3"/>
      <c r="I2555" s="2" t="str">
        <f t="shared" ref="I2555:I2586" si="139">IF(ISBLANK(VLOOKUP(A2555,CountryRegion,4,FALSE)),"",VLOOKUP(A2555,CountryRegion,4,FALSE))</f>
        <v>DJI</v>
      </c>
    </row>
    <row r="2556" spans="1:9" ht="12.75" customHeight="1">
      <c r="A2556" s="2" t="s">
        <v>7017</v>
      </c>
      <c r="B2556" s="121" t="str">
        <f t="shared" si="136"/>
        <v>Developed Ex-Switzerland</v>
      </c>
      <c r="C2556" s="2" t="s">
        <v>6215</v>
      </c>
      <c r="D2556" s="2" t="str">
        <f t="shared" si="137"/>
        <v>Cyprus</v>
      </c>
      <c r="E2556" s="3"/>
      <c r="F2556" s="3"/>
      <c r="G2556" s="3"/>
      <c r="H2556" s="3"/>
      <c r="I2556" s="2" t="str">
        <f t="shared" si="139"/>
        <v>DJI</v>
      </c>
    </row>
    <row r="2557" spans="1:9" ht="12.75" customHeight="1">
      <c r="A2557" s="2" t="s">
        <v>7017</v>
      </c>
      <c r="B2557" s="121" t="str">
        <f t="shared" si="136"/>
        <v>Developed Ex-Switzerland</v>
      </c>
      <c r="C2557" s="2" t="s">
        <v>7584</v>
      </c>
      <c r="D2557" s="2" t="str">
        <f t="shared" si="137"/>
        <v>Czech Republic</v>
      </c>
      <c r="E2557" s="3"/>
      <c r="F2557" s="3"/>
      <c r="G2557" s="3"/>
      <c r="H2557" s="3"/>
      <c r="I2557" s="2" t="str">
        <f t="shared" si="139"/>
        <v>DJI</v>
      </c>
    </row>
    <row r="2558" spans="1:9" ht="12.75" customHeight="1">
      <c r="A2558" s="2" t="s">
        <v>7017</v>
      </c>
      <c r="B2558" s="121" t="str">
        <f t="shared" si="136"/>
        <v>Developed Ex-Switzerland</v>
      </c>
      <c r="C2558" s="2" t="s">
        <v>7579</v>
      </c>
      <c r="D2558" s="2" t="str">
        <f t="shared" si="137"/>
        <v>Germany</v>
      </c>
      <c r="E2558" s="3"/>
      <c r="F2558" s="3"/>
      <c r="G2558" s="3"/>
      <c r="H2558" s="3"/>
      <c r="I2558" s="2" t="str">
        <f t="shared" si="139"/>
        <v>DJI</v>
      </c>
    </row>
    <row r="2559" spans="1:9" ht="12.75" customHeight="1">
      <c r="A2559" s="2" t="s">
        <v>7017</v>
      </c>
      <c r="B2559" s="121" t="str">
        <f t="shared" si="136"/>
        <v>Developed Ex-Switzerland</v>
      </c>
      <c r="C2559" s="2" t="s">
        <v>7577</v>
      </c>
      <c r="D2559" s="2" t="str">
        <f t="shared" si="137"/>
        <v>Denmark</v>
      </c>
      <c r="E2559" s="3"/>
      <c r="F2559" s="3"/>
      <c r="G2559" s="3"/>
      <c r="H2559" s="3"/>
      <c r="I2559" s="2" t="str">
        <f t="shared" si="139"/>
        <v>DJI</v>
      </c>
    </row>
    <row r="2560" spans="1:9" ht="12.75" customHeight="1">
      <c r="A2560" s="2" t="s">
        <v>7017</v>
      </c>
      <c r="B2560" s="121" t="str">
        <f t="shared" si="136"/>
        <v>Developed Ex-Switzerland</v>
      </c>
      <c r="C2560" s="2" t="s">
        <v>7611</v>
      </c>
      <c r="D2560" s="2" t="str">
        <f t="shared" si="137"/>
        <v>Estonia</v>
      </c>
      <c r="E2560" s="3"/>
      <c r="F2560" s="3"/>
      <c r="G2560" s="3"/>
      <c r="H2560" s="3"/>
      <c r="I2560" s="2" t="str">
        <f t="shared" si="139"/>
        <v>DJI</v>
      </c>
    </row>
    <row r="2561" spans="1:9" ht="12.75" customHeight="1">
      <c r="A2561" s="2" t="s">
        <v>7017</v>
      </c>
      <c r="B2561" s="121" t="str">
        <f t="shared" si="136"/>
        <v>Developed Ex-Switzerland</v>
      </c>
      <c r="C2561" s="2" t="s">
        <v>7600</v>
      </c>
      <c r="D2561" s="2" t="str">
        <f t="shared" si="137"/>
        <v>Egypt</v>
      </c>
      <c r="E2561" s="3"/>
      <c r="F2561" s="3"/>
      <c r="G2561" s="3"/>
      <c r="H2561" s="3"/>
      <c r="I2561" s="2" t="str">
        <f t="shared" si="139"/>
        <v>DJI</v>
      </c>
    </row>
    <row r="2562" spans="1:9" ht="12.75" customHeight="1">
      <c r="A2562" s="2" t="s">
        <v>7017</v>
      </c>
      <c r="B2562" s="121" t="str">
        <f t="shared" si="136"/>
        <v>Developed Ex-Switzerland</v>
      </c>
      <c r="C2562" s="2" t="s">
        <v>6415</v>
      </c>
      <c r="D2562" s="2" t="str">
        <f t="shared" si="137"/>
        <v>Spain</v>
      </c>
      <c r="E2562" s="3"/>
      <c r="F2562" s="3"/>
      <c r="G2562" s="3"/>
      <c r="H2562" s="3"/>
      <c r="I2562" s="2" t="str">
        <f t="shared" si="139"/>
        <v>DJI</v>
      </c>
    </row>
    <row r="2563" spans="1:9" ht="12.75" customHeight="1">
      <c r="A2563" s="2" t="s">
        <v>7017</v>
      </c>
      <c r="B2563" s="121" t="str">
        <f t="shared" si="136"/>
        <v>Developed Ex-Switzerland</v>
      </c>
      <c r="C2563" s="2" t="s">
        <v>5810</v>
      </c>
      <c r="D2563" s="2" t="str">
        <f t="shared" si="137"/>
        <v>Finland</v>
      </c>
      <c r="E2563" s="3"/>
      <c r="F2563" s="3"/>
      <c r="G2563" s="3"/>
      <c r="H2563" s="3"/>
      <c r="I2563" s="2" t="str">
        <f t="shared" si="139"/>
        <v>DJI</v>
      </c>
    </row>
    <row r="2564" spans="1:9" ht="12.75" customHeight="1">
      <c r="A2564" s="2" t="s">
        <v>7017</v>
      </c>
      <c r="B2564" s="121" t="str">
        <f t="shared" si="136"/>
        <v>Developed Ex-Switzerland</v>
      </c>
      <c r="C2564" s="2" t="s">
        <v>7578</v>
      </c>
      <c r="D2564" s="2" t="str">
        <f t="shared" si="137"/>
        <v>France</v>
      </c>
      <c r="E2564" s="3"/>
      <c r="F2564" s="3"/>
      <c r="G2564" s="3"/>
      <c r="H2564" s="3"/>
      <c r="I2564" s="2" t="str">
        <f t="shared" si="139"/>
        <v>DJI</v>
      </c>
    </row>
    <row r="2565" spans="1:9" ht="12.75" customHeight="1">
      <c r="A2565" s="2" t="s">
        <v>7017</v>
      </c>
      <c r="B2565" s="121" t="str">
        <f t="shared" ref="B2565:B2628" si="140">VLOOKUP(A2565,CountryRegion,2,FALSE)</f>
        <v>Developed Ex-Switzerland</v>
      </c>
      <c r="C2565" s="2" t="s">
        <v>7583</v>
      </c>
      <c r="D2565" s="2" t="str">
        <f t="shared" ref="D2565:D2628" si="141">VLOOKUP(C2565&amp;"-",CountryRegion,2,FALSE)</f>
        <v>United Kingdom</v>
      </c>
      <c r="E2565" s="3"/>
      <c r="F2565" s="3"/>
      <c r="G2565" s="3"/>
      <c r="H2565" s="3"/>
      <c r="I2565" s="2" t="str">
        <f t="shared" si="139"/>
        <v>DJI</v>
      </c>
    </row>
    <row r="2566" spans="1:9" ht="12.75" customHeight="1">
      <c r="A2566" s="2" t="s">
        <v>7017</v>
      </c>
      <c r="B2566" s="121" t="str">
        <f t="shared" si="140"/>
        <v>Developed Ex-Switzerland</v>
      </c>
      <c r="C2566" s="2" t="s">
        <v>7580</v>
      </c>
      <c r="D2566" s="2" t="str">
        <f t="shared" si="141"/>
        <v>Greece</v>
      </c>
      <c r="E2566" s="3"/>
      <c r="F2566" s="3"/>
      <c r="G2566" s="3"/>
      <c r="H2566" s="3"/>
      <c r="I2566" s="2" t="str">
        <f t="shared" si="139"/>
        <v>DJI</v>
      </c>
    </row>
    <row r="2567" spans="1:9" ht="12.75" customHeight="1">
      <c r="A2567" s="2" t="s">
        <v>7017</v>
      </c>
      <c r="B2567" s="121" t="str">
        <f t="shared" si="140"/>
        <v>Developed Ex-Switzerland</v>
      </c>
      <c r="C2567" s="2" t="s">
        <v>7571</v>
      </c>
      <c r="D2567" s="2" t="str">
        <f t="shared" si="141"/>
        <v>Hong Kong</v>
      </c>
      <c r="E2567" s="3"/>
      <c r="F2567" s="3"/>
      <c r="G2567" s="3"/>
      <c r="H2567" s="3"/>
      <c r="I2567" s="2" t="str">
        <f t="shared" si="139"/>
        <v>DJI</v>
      </c>
    </row>
    <row r="2568" spans="1:9" ht="12.75" customHeight="1">
      <c r="A2568" s="2" t="s">
        <v>7017</v>
      </c>
      <c r="B2568" s="121" t="str">
        <f t="shared" si="140"/>
        <v>Developed Ex-Switzerland</v>
      </c>
      <c r="C2568" s="2" t="s">
        <v>6137</v>
      </c>
      <c r="D2568" s="2" t="str">
        <f t="shared" si="141"/>
        <v>Croatia</v>
      </c>
      <c r="E2568" s="3"/>
      <c r="F2568" s="3"/>
      <c r="G2568" s="3"/>
      <c r="H2568" s="3"/>
      <c r="I2568" s="2" t="str">
        <f t="shared" si="139"/>
        <v>DJI</v>
      </c>
    </row>
    <row r="2569" spans="1:9" ht="12.75" customHeight="1">
      <c r="A2569" s="2" t="s">
        <v>7017</v>
      </c>
      <c r="B2569" s="121" t="str">
        <f t="shared" si="140"/>
        <v>Developed Ex-Switzerland</v>
      </c>
      <c r="C2569" s="2" t="s">
        <v>5567</v>
      </c>
      <c r="D2569" s="2" t="str">
        <f t="shared" si="141"/>
        <v>Hungary</v>
      </c>
      <c r="E2569" s="3"/>
      <c r="F2569" s="3"/>
      <c r="G2569" s="3"/>
      <c r="H2569" s="3"/>
      <c r="I2569" s="2" t="str">
        <f t="shared" si="139"/>
        <v>DJI</v>
      </c>
    </row>
    <row r="2570" spans="1:9" ht="12.75" customHeight="1">
      <c r="A2570" s="2" t="s">
        <v>7017</v>
      </c>
      <c r="B2570" s="121" t="str">
        <f t="shared" si="140"/>
        <v>Developed Ex-Switzerland</v>
      </c>
      <c r="C2570" s="2" t="s">
        <v>6098</v>
      </c>
      <c r="D2570" s="2" t="str">
        <f t="shared" si="141"/>
        <v>Indonesia</v>
      </c>
      <c r="E2570" s="3"/>
      <c r="F2570" s="3"/>
      <c r="G2570" s="3"/>
      <c r="H2570" s="3"/>
      <c r="I2570" s="2" t="str">
        <f t="shared" si="139"/>
        <v>DJI</v>
      </c>
    </row>
    <row r="2571" spans="1:9" ht="12.75" customHeight="1">
      <c r="A2571" s="2" t="s">
        <v>7017</v>
      </c>
      <c r="B2571" s="121" t="str">
        <f t="shared" si="140"/>
        <v>Developed Ex-Switzerland</v>
      </c>
      <c r="C2571" s="2" t="s">
        <v>6100</v>
      </c>
      <c r="D2571" s="2" t="str">
        <f t="shared" si="141"/>
        <v>Ireland</v>
      </c>
      <c r="E2571" s="3"/>
      <c r="F2571" s="3"/>
      <c r="G2571" s="3"/>
      <c r="H2571" s="3"/>
      <c r="I2571" s="2" t="str">
        <f t="shared" si="139"/>
        <v>DJI</v>
      </c>
    </row>
    <row r="2572" spans="1:9" ht="12.75" customHeight="1">
      <c r="A2572" s="2" t="s">
        <v>7017</v>
      </c>
      <c r="B2572" s="121" t="str">
        <f t="shared" si="140"/>
        <v>Developed Ex-Switzerland</v>
      </c>
      <c r="C2572" s="2" t="s">
        <v>7598</v>
      </c>
      <c r="D2572" s="2" t="str">
        <f t="shared" si="141"/>
        <v>Israel</v>
      </c>
      <c r="E2572" s="3"/>
      <c r="F2572" s="3"/>
      <c r="G2572" s="3"/>
      <c r="H2572" s="3"/>
      <c r="I2572" s="2" t="str">
        <f t="shared" si="139"/>
        <v>DJI</v>
      </c>
    </row>
    <row r="2573" spans="1:9" ht="12.75" customHeight="1">
      <c r="A2573" s="2" t="s">
        <v>7017</v>
      </c>
      <c r="B2573" s="121" t="str">
        <f t="shared" si="140"/>
        <v>Developed Ex-Switzerland</v>
      </c>
      <c r="C2573" s="2" t="s">
        <v>5720</v>
      </c>
      <c r="D2573" s="2" t="str">
        <f t="shared" si="141"/>
        <v>India</v>
      </c>
      <c r="E2573" s="3"/>
      <c r="F2573" s="3"/>
      <c r="G2573" s="3"/>
      <c r="H2573" s="3"/>
      <c r="I2573" s="2" t="str">
        <f t="shared" si="139"/>
        <v>DJI</v>
      </c>
    </row>
    <row r="2574" spans="1:9" ht="12.75" customHeight="1">
      <c r="A2574" s="2" t="s">
        <v>7017</v>
      </c>
      <c r="B2574" s="121" t="str">
        <f t="shared" si="140"/>
        <v>Developed Ex-Switzerland</v>
      </c>
      <c r="C2574" s="2" t="s">
        <v>5572</v>
      </c>
      <c r="D2574" s="2" t="str">
        <f t="shared" si="141"/>
        <v>Iceland</v>
      </c>
      <c r="E2574" s="3"/>
      <c r="F2574" s="3"/>
      <c r="G2574" s="3"/>
      <c r="H2574" s="3"/>
      <c r="I2574" s="2" t="str">
        <f t="shared" si="139"/>
        <v>DJI</v>
      </c>
    </row>
    <row r="2575" spans="1:9" ht="12.75" customHeight="1">
      <c r="A2575" s="2" t="s">
        <v>7017</v>
      </c>
      <c r="B2575" s="121" t="str">
        <f t="shared" si="140"/>
        <v>Developed Ex-Switzerland</v>
      </c>
      <c r="C2575" s="2" t="s">
        <v>5614</v>
      </c>
      <c r="D2575" s="2" t="str">
        <f t="shared" si="141"/>
        <v>Italy</v>
      </c>
      <c r="E2575" s="3"/>
      <c r="F2575" s="3"/>
      <c r="G2575" s="3"/>
      <c r="H2575" s="3"/>
      <c r="I2575" s="2" t="str">
        <f t="shared" si="139"/>
        <v>DJI</v>
      </c>
    </row>
    <row r="2576" spans="1:9" ht="12.75" customHeight="1">
      <c r="A2576" s="2" t="s">
        <v>7017</v>
      </c>
      <c r="B2576" s="121" t="str">
        <f t="shared" si="140"/>
        <v>Developed Ex-Switzerland</v>
      </c>
      <c r="C2576" s="2" t="s">
        <v>7607</v>
      </c>
      <c r="D2576" s="2" t="str">
        <f t="shared" si="141"/>
        <v>Jordan</v>
      </c>
      <c r="E2576" s="3"/>
      <c r="F2576" s="3"/>
      <c r="G2576" s="3"/>
      <c r="H2576" s="3"/>
      <c r="I2576" s="2" t="str">
        <f t="shared" si="139"/>
        <v>DJI</v>
      </c>
    </row>
    <row r="2577" spans="1:9" ht="12.75" customHeight="1">
      <c r="A2577" s="2" t="s">
        <v>7017</v>
      </c>
      <c r="B2577" s="121" t="str">
        <f t="shared" si="140"/>
        <v>Developed Ex-Switzerland</v>
      </c>
      <c r="C2577" s="2" t="s">
        <v>7572</v>
      </c>
      <c r="D2577" s="2" t="str">
        <f t="shared" si="141"/>
        <v>Japan</v>
      </c>
      <c r="E2577" s="3"/>
      <c r="F2577" s="3"/>
      <c r="G2577" s="3"/>
      <c r="H2577" s="3"/>
      <c r="I2577" s="2" t="str">
        <f t="shared" si="139"/>
        <v>DJI</v>
      </c>
    </row>
    <row r="2578" spans="1:9" ht="12.75" customHeight="1">
      <c r="A2578" s="2" t="s">
        <v>7017</v>
      </c>
      <c r="B2578" s="121" t="str">
        <f t="shared" si="140"/>
        <v>Developed Ex-Switzerland</v>
      </c>
      <c r="C2578" s="2" t="s">
        <v>5987</v>
      </c>
      <c r="D2578" s="2" t="str">
        <f t="shared" si="141"/>
        <v>Kenya</v>
      </c>
      <c r="E2578" s="3"/>
      <c r="F2578" s="3"/>
      <c r="G2578" s="3"/>
      <c r="H2578" s="3"/>
      <c r="I2578" s="2" t="str">
        <f t="shared" si="139"/>
        <v>DJI</v>
      </c>
    </row>
    <row r="2579" spans="1:9" ht="12.75" customHeight="1">
      <c r="A2579" s="2" t="s">
        <v>7017</v>
      </c>
      <c r="B2579" s="121" t="str">
        <f t="shared" si="140"/>
        <v>Developed Ex-Switzerland</v>
      </c>
      <c r="C2579" s="2" t="s">
        <v>6013</v>
      </c>
      <c r="D2579" s="2" t="str">
        <f t="shared" si="141"/>
        <v>Korea</v>
      </c>
      <c r="E2579" s="3"/>
      <c r="F2579" s="3"/>
      <c r="G2579" s="3"/>
      <c r="H2579" s="3"/>
      <c r="I2579" s="2" t="str">
        <f t="shared" si="139"/>
        <v>DJI</v>
      </c>
    </row>
    <row r="2580" spans="1:9" ht="12.75" customHeight="1">
      <c r="A2580" s="2" t="s">
        <v>7017</v>
      </c>
      <c r="B2580" s="121" t="str">
        <f t="shared" si="140"/>
        <v>Developed Ex-Switzerland</v>
      </c>
      <c r="C2580" s="2" t="s">
        <v>6023</v>
      </c>
      <c r="D2580" s="2" t="str">
        <f t="shared" si="141"/>
        <v>Kuwait</v>
      </c>
      <c r="E2580" s="3"/>
      <c r="F2580" s="3"/>
      <c r="G2580" s="3"/>
      <c r="H2580" s="3"/>
      <c r="I2580" s="2" t="str">
        <f t="shared" si="139"/>
        <v>DJI</v>
      </c>
    </row>
    <row r="2581" spans="1:9" ht="12.75" customHeight="1">
      <c r="A2581" s="2" t="s">
        <v>7017</v>
      </c>
      <c r="B2581" s="121" t="str">
        <f t="shared" si="140"/>
        <v>Developed Ex-Switzerland</v>
      </c>
      <c r="C2581" s="2" t="s">
        <v>7620</v>
      </c>
      <c r="D2581" s="2" t="str">
        <f t="shared" si="141"/>
        <v>Kazakhstan</v>
      </c>
      <c r="E2581" s="3"/>
      <c r="F2581" s="3"/>
      <c r="G2581" s="3"/>
      <c r="H2581" s="3"/>
      <c r="I2581" s="2" t="str">
        <f t="shared" si="139"/>
        <v>DJI</v>
      </c>
    </row>
    <row r="2582" spans="1:9" ht="12.75" customHeight="1">
      <c r="A2582" s="2" t="s">
        <v>7017</v>
      </c>
      <c r="B2582" s="121" t="str">
        <f t="shared" si="140"/>
        <v>Developed Ex-Switzerland</v>
      </c>
      <c r="C2582" s="2" t="s">
        <v>5664</v>
      </c>
      <c r="D2582" s="2" t="str">
        <f t="shared" si="141"/>
        <v>Lebanon</v>
      </c>
      <c r="E2582" s="3"/>
      <c r="F2582" s="3"/>
      <c r="G2582" s="3">
        <v>44365</v>
      </c>
      <c r="H2582" s="3">
        <v>44368</v>
      </c>
      <c r="I2582" s="2" t="str">
        <f t="shared" si="139"/>
        <v>DJI</v>
      </c>
    </row>
    <row r="2583" spans="1:9" ht="12.75" customHeight="1">
      <c r="A2583" s="2" t="s">
        <v>7017</v>
      </c>
      <c r="B2583" s="121" t="str">
        <f t="shared" si="140"/>
        <v>Developed Ex-Switzerland</v>
      </c>
      <c r="C2583" s="2" t="s">
        <v>7622</v>
      </c>
      <c r="D2583" s="2" t="str">
        <f t="shared" si="141"/>
        <v>Sri Lanka</v>
      </c>
      <c r="E2583" s="3"/>
      <c r="F2583" s="3"/>
      <c r="G2583" s="3"/>
      <c r="H2583" s="3"/>
      <c r="I2583" s="2" t="str">
        <f t="shared" si="139"/>
        <v>DJI</v>
      </c>
    </row>
    <row r="2584" spans="1:9" ht="12.75" customHeight="1">
      <c r="A2584" s="2" t="s">
        <v>7017</v>
      </c>
      <c r="B2584" s="121" t="str">
        <f t="shared" si="140"/>
        <v>Developed Ex-Switzerland</v>
      </c>
      <c r="C2584" s="2" t="s">
        <v>7612</v>
      </c>
      <c r="D2584" s="2" t="str">
        <f t="shared" si="141"/>
        <v>Lithuania</v>
      </c>
      <c r="E2584" s="3"/>
      <c r="F2584" s="3"/>
      <c r="G2584" s="3"/>
      <c r="H2584" s="3"/>
      <c r="I2584" s="2" t="str">
        <f t="shared" si="139"/>
        <v>DJI</v>
      </c>
    </row>
    <row r="2585" spans="1:9" ht="12.75" customHeight="1">
      <c r="A2585" s="2" t="s">
        <v>7017</v>
      </c>
      <c r="B2585" s="121" t="str">
        <f t="shared" si="140"/>
        <v>Developed Ex-Switzerland</v>
      </c>
      <c r="C2585" s="2" t="s">
        <v>7581</v>
      </c>
      <c r="D2585" s="2" t="str">
        <f t="shared" si="141"/>
        <v>Luxembourg</v>
      </c>
      <c r="E2585" s="3"/>
      <c r="F2585" s="3"/>
      <c r="G2585" s="3"/>
      <c r="H2585" s="3"/>
      <c r="I2585" s="2" t="str">
        <f t="shared" si="139"/>
        <v>DJI</v>
      </c>
    </row>
    <row r="2586" spans="1:9" ht="12.75" customHeight="1">
      <c r="A2586" s="2" t="s">
        <v>7017</v>
      </c>
      <c r="B2586" s="121" t="str">
        <f t="shared" si="140"/>
        <v>Developed Ex-Switzerland</v>
      </c>
      <c r="C2586" s="2" t="s">
        <v>5760</v>
      </c>
      <c r="D2586" s="2" t="str">
        <f t="shared" si="141"/>
        <v>Latvia</v>
      </c>
      <c r="E2586" s="3"/>
      <c r="F2586" s="3"/>
      <c r="G2586" s="3"/>
      <c r="H2586" s="3"/>
      <c r="I2586" s="2" t="str">
        <f t="shared" si="139"/>
        <v>DJI</v>
      </c>
    </row>
    <row r="2587" spans="1:9" ht="12.75" customHeight="1">
      <c r="A2587" s="2" t="s">
        <v>7017</v>
      </c>
      <c r="B2587" s="121" t="str">
        <f t="shared" si="140"/>
        <v>Developed Ex-Switzerland</v>
      </c>
      <c r="C2587" s="2" t="s">
        <v>5947</v>
      </c>
      <c r="D2587" s="2" t="str">
        <f t="shared" si="141"/>
        <v>Morocco</v>
      </c>
      <c r="E2587" s="3"/>
      <c r="F2587" s="3"/>
      <c r="G2587" s="3"/>
      <c r="H2587" s="3"/>
      <c r="I2587" s="2" t="str">
        <f t="shared" ref="I2587:I2621" si="142">IF(ISBLANK(VLOOKUP(A2587,CountryRegion,4,FALSE)),"",VLOOKUP(A2587,CountryRegion,4,FALSE))</f>
        <v>DJI</v>
      </c>
    </row>
    <row r="2588" spans="1:9" ht="12.75" customHeight="1">
      <c r="A2588" s="2" t="s">
        <v>7017</v>
      </c>
      <c r="B2588" s="121" t="str">
        <f t="shared" si="140"/>
        <v>Developed Ex-Switzerland</v>
      </c>
      <c r="C2588" s="2" t="s">
        <v>7613</v>
      </c>
      <c r="D2588" s="2" t="str">
        <f t="shared" si="141"/>
        <v>Macedonia</v>
      </c>
      <c r="E2588" s="3"/>
      <c r="F2588" s="3"/>
      <c r="G2588" s="3"/>
      <c r="H2588" s="3"/>
      <c r="I2588" s="2" t="str">
        <f t="shared" si="142"/>
        <v>DJI</v>
      </c>
    </row>
    <row r="2589" spans="1:9" ht="12.75" customHeight="1">
      <c r="A2589" s="2" t="s">
        <v>7017</v>
      </c>
      <c r="B2589" s="121" t="str">
        <f t="shared" si="140"/>
        <v>Developed Ex-Switzerland</v>
      </c>
      <c r="C2589" s="2" t="s">
        <v>7604</v>
      </c>
      <c r="D2589" s="2" t="str">
        <f t="shared" si="141"/>
        <v>Malta</v>
      </c>
      <c r="E2589" s="3"/>
      <c r="F2589" s="3"/>
      <c r="G2589" s="3"/>
      <c r="H2589" s="3"/>
      <c r="I2589" s="2" t="str">
        <f t="shared" si="142"/>
        <v>DJI</v>
      </c>
    </row>
    <row r="2590" spans="1:9" ht="12.75" customHeight="1">
      <c r="A2590" s="2" t="s">
        <v>7017</v>
      </c>
      <c r="B2590" s="121" t="str">
        <f t="shared" si="140"/>
        <v>Developed Ex-Switzerland</v>
      </c>
      <c r="C2590" s="2" t="s">
        <v>7618</v>
      </c>
      <c r="D2590" s="2" t="str">
        <f t="shared" si="141"/>
        <v>Mauritius</v>
      </c>
      <c r="E2590" s="3"/>
      <c r="F2590" s="3"/>
      <c r="G2590" s="3"/>
      <c r="H2590" s="3"/>
      <c r="I2590" s="2" t="str">
        <f t="shared" si="142"/>
        <v>DJI</v>
      </c>
    </row>
    <row r="2591" spans="1:9" ht="12.75" customHeight="1">
      <c r="A2591" s="2" t="s">
        <v>7017</v>
      </c>
      <c r="B2591" s="121" t="str">
        <f t="shared" si="140"/>
        <v>Developed Ex-Switzerland</v>
      </c>
      <c r="C2591" s="2" t="s">
        <v>7594</v>
      </c>
      <c r="D2591" s="2" t="str">
        <f t="shared" si="141"/>
        <v>Mexico</v>
      </c>
      <c r="E2591" s="3"/>
      <c r="F2591" s="3"/>
      <c r="G2591" s="3"/>
      <c r="H2591" s="3"/>
      <c r="I2591" s="2" t="str">
        <f t="shared" si="142"/>
        <v>DJI</v>
      </c>
    </row>
    <row r="2592" spans="1:9" ht="12.75" customHeight="1">
      <c r="A2592" s="2" t="s">
        <v>7017</v>
      </c>
      <c r="B2592" s="121" t="str">
        <f t="shared" si="140"/>
        <v>Developed Ex-Switzerland</v>
      </c>
      <c r="C2592" s="2" t="s">
        <v>7573</v>
      </c>
      <c r="D2592" s="2" t="str">
        <f t="shared" si="141"/>
        <v>Malaysia</v>
      </c>
      <c r="E2592" s="3"/>
      <c r="F2592" s="3"/>
      <c r="G2592" s="3"/>
      <c r="H2592" s="3"/>
      <c r="I2592" s="2" t="str">
        <f t="shared" si="142"/>
        <v>DJI</v>
      </c>
    </row>
    <row r="2593" spans="1:9" ht="12.75" customHeight="1">
      <c r="A2593" s="2" t="s">
        <v>7017</v>
      </c>
      <c r="B2593" s="121" t="str">
        <f t="shared" si="140"/>
        <v>Developed Ex-Switzerland</v>
      </c>
      <c r="C2593" s="2" t="s">
        <v>5918</v>
      </c>
      <c r="D2593" s="2" t="str">
        <f t="shared" si="141"/>
        <v>Nigeria</v>
      </c>
      <c r="E2593" s="3"/>
      <c r="F2593" s="3"/>
      <c r="G2593" s="3"/>
      <c r="H2593" s="3"/>
      <c r="I2593" s="2" t="str">
        <f t="shared" si="142"/>
        <v>DJI</v>
      </c>
    </row>
    <row r="2594" spans="1:9" ht="12.75" customHeight="1">
      <c r="A2594" s="2" t="s">
        <v>7017</v>
      </c>
      <c r="B2594" s="121" t="str">
        <f t="shared" si="140"/>
        <v>Developed Ex-Switzerland</v>
      </c>
      <c r="C2594" s="2" t="s">
        <v>5921</v>
      </c>
      <c r="D2594" s="2" t="str">
        <f t="shared" si="141"/>
        <v>Netherlands</v>
      </c>
      <c r="E2594" s="3"/>
      <c r="F2594" s="3"/>
      <c r="G2594" s="3"/>
      <c r="H2594" s="3"/>
      <c r="I2594" s="2" t="str">
        <f t="shared" si="142"/>
        <v>DJI</v>
      </c>
    </row>
    <row r="2595" spans="1:9" ht="12.75" customHeight="1">
      <c r="A2595" s="2" t="s">
        <v>7017</v>
      </c>
      <c r="B2595" s="121" t="str">
        <f t="shared" si="140"/>
        <v>Developed Ex-Switzerland</v>
      </c>
      <c r="C2595" s="2" t="s">
        <v>5865</v>
      </c>
      <c r="D2595" s="2" t="str">
        <f t="shared" si="141"/>
        <v>Norway</v>
      </c>
      <c r="E2595" s="3"/>
      <c r="F2595" s="3"/>
      <c r="G2595" s="3"/>
      <c r="H2595" s="3"/>
      <c r="I2595" s="2" t="str">
        <f t="shared" si="142"/>
        <v>DJI</v>
      </c>
    </row>
    <row r="2596" spans="1:9" ht="12.75" customHeight="1">
      <c r="A2596" s="2" t="s">
        <v>7017</v>
      </c>
      <c r="B2596" s="121" t="str">
        <f t="shared" si="140"/>
        <v>Developed Ex-Switzerland</v>
      </c>
      <c r="C2596" s="2" t="s">
        <v>5883</v>
      </c>
      <c r="D2596" s="2" t="str">
        <f t="shared" si="141"/>
        <v>New Zealand</v>
      </c>
      <c r="E2596" s="3"/>
      <c r="F2596" s="3"/>
      <c r="G2596" s="3"/>
      <c r="H2596" s="3"/>
      <c r="I2596" s="2" t="str">
        <f t="shared" si="142"/>
        <v>DJI</v>
      </c>
    </row>
    <row r="2597" spans="1:9" ht="12.75" customHeight="1">
      <c r="A2597" s="2" t="s">
        <v>7017</v>
      </c>
      <c r="B2597" s="121" t="str">
        <f t="shared" si="140"/>
        <v>Developed Ex-Switzerland</v>
      </c>
      <c r="C2597" s="2" t="s">
        <v>6159</v>
      </c>
      <c r="D2597" s="2" t="str">
        <f t="shared" si="141"/>
        <v>Oman</v>
      </c>
      <c r="E2597" s="3"/>
      <c r="F2597" s="3"/>
      <c r="G2597" s="3"/>
      <c r="H2597" s="3"/>
      <c r="I2597" s="2" t="str">
        <f t="shared" si="142"/>
        <v>DJI</v>
      </c>
    </row>
    <row r="2598" spans="1:9" ht="12.75" customHeight="1">
      <c r="A2598" s="2" t="s">
        <v>7017</v>
      </c>
      <c r="B2598" s="121" t="str">
        <f t="shared" si="140"/>
        <v>Developed Ex-Switzerland</v>
      </c>
      <c r="C2598" s="2" t="s">
        <v>7595</v>
      </c>
      <c r="D2598" s="2" t="str">
        <f t="shared" si="141"/>
        <v>Peru</v>
      </c>
      <c r="E2598" s="3"/>
      <c r="F2598" s="3"/>
      <c r="G2598" s="3"/>
      <c r="H2598" s="3"/>
      <c r="I2598" s="2" t="str">
        <f t="shared" si="142"/>
        <v>DJI</v>
      </c>
    </row>
    <row r="2599" spans="1:9" ht="12.75" customHeight="1">
      <c r="A2599" s="2" t="s">
        <v>7017</v>
      </c>
      <c r="B2599" s="121" t="str">
        <f t="shared" si="140"/>
        <v>Developed Ex-Switzerland</v>
      </c>
      <c r="C2599" s="2" t="s">
        <v>5970</v>
      </c>
      <c r="D2599" s="2" t="str">
        <f t="shared" si="141"/>
        <v>Philippines</v>
      </c>
      <c r="E2599" s="3"/>
      <c r="F2599" s="3"/>
      <c r="G2599" s="3"/>
      <c r="H2599" s="3"/>
      <c r="I2599" s="2" t="str">
        <f t="shared" si="142"/>
        <v>DJI</v>
      </c>
    </row>
    <row r="2600" spans="1:9" ht="12.75" customHeight="1">
      <c r="A2600" s="2" t="s">
        <v>7017</v>
      </c>
      <c r="B2600" s="121" t="str">
        <f t="shared" si="140"/>
        <v>Developed Ex-Switzerland</v>
      </c>
      <c r="C2600" s="2" t="s">
        <v>7601</v>
      </c>
      <c r="D2600" s="2" t="str">
        <f t="shared" si="141"/>
        <v>Pakistan</v>
      </c>
      <c r="E2600" s="3"/>
      <c r="F2600" s="3"/>
      <c r="G2600" s="3"/>
      <c r="H2600" s="3"/>
      <c r="I2600" s="2" t="str">
        <f t="shared" si="142"/>
        <v>DJI</v>
      </c>
    </row>
    <row r="2601" spans="1:9" ht="12.75" customHeight="1">
      <c r="A2601" s="2" t="s">
        <v>7017</v>
      </c>
      <c r="B2601" s="121" t="str">
        <f t="shared" si="140"/>
        <v>Developed Ex-Switzerland</v>
      </c>
      <c r="C2601" s="2" t="s">
        <v>7585</v>
      </c>
      <c r="D2601" s="2" t="str">
        <f t="shared" si="141"/>
        <v>Poland</v>
      </c>
      <c r="E2601" s="3"/>
      <c r="F2601" s="3"/>
      <c r="G2601" s="3"/>
      <c r="H2601" s="3"/>
      <c r="I2601" s="2" t="str">
        <f t="shared" si="142"/>
        <v>DJI</v>
      </c>
    </row>
    <row r="2602" spans="1:9" ht="12.75" customHeight="1">
      <c r="A2602" s="2" t="s">
        <v>7017</v>
      </c>
      <c r="B2602" s="121" t="str">
        <f t="shared" si="140"/>
        <v>Developed Ex-Switzerland</v>
      </c>
      <c r="C2602" s="2" t="s">
        <v>7608</v>
      </c>
      <c r="D2602" s="2" t="str">
        <f t="shared" si="141"/>
        <v>Palestine</v>
      </c>
      <c r="E2602" s="3"/>
      <c r="F2602" s="3"/>
      <c r="G2602" s="3"/>
      <c r="H2602" s="3"/>
      <c r="I2602" s="2" t="str">
        <f t="shared" si="142"/>
        <v>DJI</v>
      </c>
    </row>
    <row r="2603" spans="1:9" ht="12.75" customHeight="1">
      <c r="A2603" s="2" t="s">
        <v>7017</v>
      </c>
      <c r="B2603" s="121" t="str">
        <f t="shared" si="140"/>
        <v>Developed Ex-Switzerland</v>
      </c>
      <c r="C2603" s="2" t="s">
        <v>7582</v>
      </c>
      <c r="D2603" s="2" t="str">
        <f t="shared" si="141"/>
        <v>Portugal</v>
      </c>
      <c r="E2603" s="3"/>
      <c r="F2603" s="3"/>
      <c r="G2603" s="3"/>
      <c r="H2603" s="3"/>
      <c r="I2603" s="2" t="str">
        <f t="shared" si="142"/>
        <v>DJI</v>
      </c>
    </row>
    <row r="2604" spans="1:9" ht="12.75" customHeight="1">
      <c r="A2604" s="2" t="s">
        <v>7017</v>
      </c>
      <c r="B2604" s="121" t="str">
        <f t="shared" si="140"/>
        <v>Developed Ex-Switzerland</v>
      </c>
      <c r="C2604" s="2" t="s">
        <v>7602</v>
      </c>
      <c r="D2604" s="2" t="str">
        <f t="shared" si="141"/>
        <v>Qatar</v>
      </c>
      <c r="E2604" s="3"/>
      <c r="F2604" s="3"/>
      <c r="G2604" s="3"/>
      <c r="H2604" s="3"/>
      <c r="I2604" s="2" t="str">
        <f t="shared" si="142"/>
        <v>DJI</v>
      </c>
    </row>
    <row r="2605" spans="1:9" ht="12.75" customHeight="1">
      <c r="A2605" s="2" t="s">
        <v>7017</v>
      </c>
      <c r="B2605" s="121" t="str">
        <f t="shared" si="140"/>
        <v>Developed Ex-Switzerland</v>
      </c>
      <c r="C2605" s="2" t="s">
        <v>7614</v>
      </c>
      <c r="D2605" s="2" t="str">
        <f t="shared" si="141"/>
        <v>Romania</v>
      </c>
      <c r="E2605" s="3"/>
      <c r="F2605" s="3"/>
      <c r="G2605" s="3"/>
      <c r="H2605" s="3"/>
      <c r="I2605" s="2" t="str">
        <f t="shared" si="142"/>
        <v>DJI</v>
      </c>
    </row>
    <row r="2606" spans="1:9" ht="12.75" customHeight="1">
      <c r="A2606" s="2" t="s">
        <v>7017</v>
      </c>
      <c r="B2606" s="121" t="str">
        <f t="shared" si="140"/>
        <v>Developed Ex-Switzerland</v>
      </c>
      <c r="C2606" s="2" t="s">
        <v>7615</v>
      </c>
      <c r="D2606" s="2" t="str">
        <f t="shared" si="141"/>
        <v>Serbia</v>
      </c>
      <c r="E2606" s="3"/>
      <c r="F2606" s="3"/>
      <c r="G2606" s="3"/>
      <c r="H2606" s="3"/>
      <c r="I2606" s="2" t="str">
        <f t="shared" si="142"/>
        <v>DJI</v>
      </c>
    </row>
    <row r="2607" spans="1:9" ht="12.75" customHeight="1">
      <c r="A2607" s="2" t="s">
        <v>7017</v>
      </c>
      <c r="B2607" s="121" t="str">
        <f t="shared" si="140"/>
        <v>Developed Ex-Switzerland</v>
      </c>
      <c r="C2607" s="2" t="s">
        <v>7586</v>
      </c>
      <c r="D2607" s="2" t="str">
        <f t="shared" si="141"/>
        <v>Russia</v>
      </c>
      <c r="E2607" s="3"/>
      <c r="F2607" s="3"/>
      <c r="G2607" s="3">
        <v>44628</v>
      </c>
      <c r="H2607" s="3">
        <v>44629</v>
      </c>
      <c r="I2607" s="2" t="str">
        <f t="shared" si="142"/>
        <v>DJI</v>
      </c>
    </row>
    <row r="2608" spans="1:9" ht="12.75" customHeight="1">
      <c r="A2608" s="2" t="s">
        <v>7017</v>
      </c>
      <c r="B2608" s="121" t="str">
        <f t="shared" si="140"/>
        <v>Developed Ex-Switzerland</v>
      </c>
      <c r="C2608" s="2" t="s">
        <v>5776</v>
      </c>
      <c r="D2608" s="2" t="str">
        <f t="shared" si="141"/>
        <v>Saudi Arabia</v>
      </c>
      <c r="E2608" s="3"/>
      <c r="F2608" s="3"/>
      <c r="G2608" s="3"/>
      <c r="H2608" s="3"/>
      <c r="I2608" s="2" t="str">
        <f t="shared" si="142"/>
        <v>DJI</v>
      </c>
    </row>
    <row r="2609" spans="1:9" ht="12.75" customHeight="1">
      <c r="A2609" s="2" t="s">
        <v>7017</v>
      </c>
      <c r="B2609" s="121" t="str">
        <f t="shared" si="140"/>
        <v>Developed Ex-Switzerland</v>
      </c>
      <c r="C2609" s="2" t="s">
        <v>6227</v>
      </c>
      <c r="D2609" s="2" t="str">
        <f t="shared" si="141"/>
        <v>Sweden</v>
      </c>
      <c r="E2609" s="3"/>
      <c r="F2609" s="3"/>
      <c r="G2609" s="3"/>
      <c r="H2609" s="3"/>
      <c r="I2609" s="2" t="str">
        <f t="shared" si="142"/>
        <v>DJI</v>
      </c>
    </row>
    <row r="2610" spans="1:9" ht="12.75" customHeight="1">
      <c r="A2610" s="2" t="s">
        <v>7017</v>
      </c>
      <c r="B2610" s="121" t="str">
        <f t="shared" si="140"/>
        <v>Developed Ex-Switzerland</v>
      </c>
      <c r="C2610" s="2" t="s">
        <v>7574</v>
      </c>
      <c r="D2610" s="2" t="str">
        <f t="shared" si="141"/>
        <v>Singapore</v>
      </c>
      <c r="E2610" s="3"/>
      <c r="F2610" s="3"/>
      <c r="G2610" s="3"/>
      <c r="H2610" s="3"/>
      <c r="I2610" s="2" t="str">
        <f t="shared" si="142"/>
        <v>DJI</v>
      </c>
    </row>
    <row r="2611" spans="1:9" ht="12.75" customHeight="1">
      <c r="A2611" s="2" t="s">
        <v>7017</v>
      </c>
      <c r="B2611" s="121" t="str">
        <f t="shared" si="140"/>
        <v>Developed Ex-Switzerland</v>
      </c>
      <c r="C2611" s="2" t="s">
        <v>7605</v>
      </c>
      <c r="D2611" s="2" t="str">
        <f t="shared" si="141"/>
        <v>Slovenia</v>
      </c>
      <c r="E2611" s="3"/>
      <c r="F2611" s="3"/>
      <c r="G2611" s="3"/>
      <c r="H2611" s="3"/>
      <c r="I2611" s="2" t="str">
        <f t="shared" si="142"/>
        <v>DJI</v>
      </c>
    </row>
    <row r="2612" spans="1:9" ht="12.75" customHeight="1">
      <c r="A2612" s="2" t="s">
        <v>7017</v>
      </c>
      <c r="B2612" s="121" t="str">
        <f t="shared" si="140"/>
        <v>Developed Ex-Switzerland</v>
      </c>
      <c r="C2612" s="2" t="s">
        <v>7616</v>
      </c>
      <c r="D2612" s="2" t="str">
        <f t="shared" si="141"/>
        <v>Slovakia</v>
      </c>
      <c r="E2612" s="3"/>
      <c r="F2612" s="3"/>
      <c r="G2612" s="3"/>
      <c r="H2612" s="3"/>
      <c r="I2612" s="2" t="str">
        <f t="shared" si="142"/>
        <v>DJI</v>
      </c>
    </row>
    <row r="2613" spans="1:9" ht="12.75" customHeight="1">
      <c r="A2613" s="2" t="s">
        <v>7017</v>
      </c>
      <c r="B2613" s="121" t="str">
        <f t="shared" si="140"/>
        <v>Developed Ex-Switzerland</v>
      </c>
      <c r="C2613" s="2" t="s">
        <v>6029</v>
      </c>
      <c r="D2613" s="2" t="str">
        <f t="shared" si="141"/>
        <v>Thailand</v>
      </c>
      <c r="E2613" s="3"/>
      <c r="F2613" s="3"/>
      <c r="G2613" s="3"/>
      <c r="H2613" s="3"/>
      <c r="I2613" s="2" t="str">
        <f t="shared" si="142"/>
        <v>DJI</v>
      </c>
    </row>
    <row r="2614" spans="1:9" ht="12.75" customHeight="1">
      <c r="A2614" s="2" t="s">
        <v>7017</v>
      </c>
      <c r="B2614" s="121" t="str">
        <f t="shared" si="140"/>
        <v>Developed Ex-Switzerland</v>
      </c>
      <c r="C2614" s="2" t="s">
        <v>7619</v>
      </c>
      <c r="D2614" s="2" t="str">
        <f t="shared" si="141"/>
        <v>Tunisia</v>
      </c>
      <c r="E2614" s="3"/>
      <c r="F2614" s="3"/>
      <c r="G2614" s="3"/>
      <c r="H2614" s="3"/>
      <c r="I2614" s="2" t="str">
        <f t="shared" si="142"/>
        <v>DJI</v>
      </c>
    </row>
    <row r="2615" spans="1:9" ht="12.75" customHeight="1">
      <c r="A2615" s="2" t="s">
        <v>7017</v>
      </c>
      <c r="B2615" s="121" t="str">
        <f t="shared" si="140"/>
        <v>Developed Ex-Switzerland</v>
      </c>
      <c r="C2615" s="2" t="s">
        <v>7587</v>
      </c>
      <c r="D2615" s="2" t="str">
        <f t="shared" si="141"/>
        <v>Turkey</v>
      </c>
      <c r="E2615" s="5"/>
      <c r="F2615" s="5"/>
      <c r="G2615" s="3"/>
      <c r="H2615" s="3"/>
      <c r="I2615" s="2" t="str">
        <f t="shared" si="142"/>
        <v>DJI</v>
      </c>
    </row>
    <row r="2616" spans="1:9" ht="12.75" customHeight="1">
      <c r="A2616" s="2" t="s">
        <v>7017</v>
      </c>
      <c r="B2616" s="121" t="str">
        <f t="shared" si="140"/>
        <v>Developed Ex-Switzerland</v>
      </c>
      <c r="C2616" s="2" t="s">
        <v>5700</v>
      </c>
      <c r="D2616" s="2" t="str">
        <f t="shared" si="141"/>
        <v>Taiwan</v>
      </c>
      <c r="E2616" s="3"/>
      <c r="F2616" s="3"/>
      <c r="G2616" s="3"/>
      <c r="H2616" s="3"/>
      <c r="I2616" s="2" t="str">
        <f t="shared" si="142"/>
        <v>DJI</v>
      </c>
    </row>
    <row r="2617" spans="1:9" ht="12.75" customHeight="1">
      <c r="A2617" s="2" t="s">
        <v>7017</v>
      </c>
      <c r="B2617" s="121" t="str">
        <f t="shared" si="140"/>
        <v>Developed Ex-Switzerland</v>
      </c>
      <c r="C2617" s="2" t="s">
        <v>7617</v>
      </c>
      <c r="D2617" s="2" t="str">
        <f t="shared" si="141"/>
        <v>Ukraine</v>
      </c>
      <c r="E2617" s="3"/>
      <c r="F2617" s="3"/>
      <c r="G2617" s="3"/>
      <c r="H2617" s="3"/>
      <c r="I2617" s="2" t="str">
        <f t="shared" si="142"/>
        <v>DJI</v>
      </c>
    </row>
    <row r="2618" spans="1:9" ht="12.75" customHeight="1">
      <c r="A2618" s="2" t="s">
        <v>7017</v>
      </c>
      <c r="B2618" s="121" t="str">
        <f t="shared" si="140"/>
        <v>Developed Ex-Switzerland</v>
      </c>
      <c r="C2618" s="2" t="s">
        <v>810</v>
      </c>
      <c r="D2618" s="2" t="str">
        <f t="shared" si="141"/>
        <v>United States</v>
      </c>
      <c r="E2618" s="5"/>
      <c r="F2618" s="5"/>
      <c r="G2618" s="3"/>
      <c r="H2618" s="3"/>
      <c r="I2618" s="2" t="str">
        <f t="shared" si="142"/>
        <v>DJI</v>
      </c>
    </row>
    <row r="2619" spans="1:9" ht="12.75" customHeight="1">
      <c r="A2619" s="2" t="s">
        <v>7017</v>
      </c>
      <c r="B2619" s="121" t="str">
        <f t="shared" si="140"/>
        <v>Developed Ex-Switzerland</v>
      </c>
      <c r="C2619" s="2" t="s">
        <v>7596</v>
      </c>
      <c r="D2619" s="2" t="str">
        <f t="shared" si="141"/>
        <v>Venezuela</v>
      </c>
      <c r="E2619" s="3"/>
      <c r="F2619" s="3"/>
      <c r="G2619" s="3"/>
      <c r="H2619" s="3"/>
      <c r="I2619" s="2" t="str">
        <f t="shared" si="142"/>
        <v>DJI</v>
      </c>
    </row>
    <row r="2620" spans="1:9" ht="12.75" customHeight="1">
      <c r="A2620" s="2" t="s">
        <v>7017</v>
      </c>
      <c r="B2620" s="121" t="str">
        <f t="shared" si="140"/>
        <v>Developed Ex-Switzerland</v>
      </c>
      <c r="C2620" s="2" t="s">
        <v>7597</v>
      </c>
      <c r="D2620" s="2" t="str">
        <f t="shared" si="141"/>
        <v>Vietnam</v>
      </c>
      <c r="E2620" s="3"/>
      <c r="F2620" s="3"/>
      <c r="G2620" s="3"/>
      <c r="H2620" s="3"/>
      <c r="I2620" s="2" t="str">
        <f t="shared" si="142"/>
        <v>DJI</v>
      </c>
    </row>
    <row r="2621" spans="1:9" ht="12.75" customHeight="1">
      <c r="A2621" s="2" t="s">
        <v>7017</v>
      </c>
      <c r="B2621" s="121" t="str">
        <f t="shared" si="140"/>
        <v>Developed Ex-Switzerland</v>
      </c>
      <c r="C2621" s="2" t="s">
        <v>7603</v>
      </c>
      <c r="D2621" s="2" t="str">
        <f t="shared" si="141"/>
        <v>South Africa</v>
      </c>
      <c r="E2621" s="3"/>
      <c r="F2621" s="3"/>
      <c r="G2621" s="3"/>
      <c r="H2621" s="3"/>
      <c r="I2621" s="2" t="str">
        <f t="shared" si="142"/>
        <v>DJI</v>
      </c>
    </row>
    <row r="2622" spans="1:9" ht="12.75" customHeight="1">
      <c r="A2622" s="2" t="s">
        <v>7512</v>
      </c>
      <c r="B2622" s="121" t="str">
        <f t="shared" si="140"/>
        <v>European Union</v>
      </c>
      <c r="C2622" s="2" t="s">
        <v>7575</v>
      </c>
      <c r="D2622" s="2" t="str">
        <f t="shared" si="141"/>
        <v>Austria</v>
      </c>
      <c r="E2622" s="2"/>
      <c r="F2622" s="142" t="s">
        <v>7623</v>
      </c>
      <c r="G2622" s="2"/>
      <c r="H2622" s="2" t="s">
        <v>7570</v>
      </c>
      <c r="I2622" s="2" t="s">
        <v>6663</v>
      </c>
    </row>
    <row r="2623" spans="1:9" ht="12.75" customHeight="1">
      <c r="A2623" s="2" t="s">
        <v>7512</v>
      </c>
      <c r="B2623" s="121" t="str">
        <f t="shared" si="140"/>
        <v>European Union</v>
      </c>
      <c r="C2623" s="2" t="s">
        <v>7576</v>
      </c>
      <c r="D2623" s="2" t="str">
        <f t="shared" si="141"/>
        <v>Belgium</v>
      </c>
      <c r="E2623" s="2"/>
      <c r="F2623" s="142" t="s">
        <v>7623</v>
      </c>
      <c r="G2623" s="2"/>
      <c r="H2623" s="2" t="s">
        <v>7570</v>
      </c>
      <c r="I2623" s="2" t="s">
        <v>6663</v>
      </c>
    </row>
    <row r="2624" spans="1:9" ht="12.75" customHeight="1">
      <c r="A2624" s="2" t="s">
        <v>7512</v>
      </c>
      <c r="B2624" s="121" t="str">
        <f t="shared" si="140"/>
        <v>European Union</v>
      </c>
      <c r="C2624" s="2" t="s">
        <v>7584</v>
      </c>
      <c r="D2624" s="2" t="str">
        <f t="shared" si="141"/>
        <v>Czech Republic</v>
      </c>
      <c r="E2624" s="2"/>
      <c r="F2624" s="142" t="s">
        <v>7623</v>
      </c>
      <c r="G2624" s="2"/>
      <c r="H2624" s="2" t="s">
        <v>7570</v>
      </c>
      <c r="I2624" s="2" t="s">
        <v>6663</v>
      </c>
    </row>
    <row r="2625" spans="1:9" ht="12.75" customHeight="1">
      <c r="A2625" s="2" t="s">
        <v>7512</v>
      </c>
      <c r="B2625" s="121" t="str">
        <f t="shared" si="140"/>
        <v>European Union</v>
      </c>
      <c r="C2625" s="2" t="s">
        <v>7577</v>
      </c>
      <c r="D2625" s="2" t="str">
        <f t="shared" si="141"/>
        <v>Denmark</v>
      </c>
      <c r="E2625" s="2"/>
      <c r="F2625" s="142" t="s">
        <v>7623</v>
      </c>
      <c r="G2625" s="2"/>
      <c r="H2625" s="2" t="s">
        <v>7570</v>
      </c>
      <c r="I2625" s="2" t="s">
        <v>6663</v>
      </c>
    </row>
    <row r="2626" spans="1:9" ht="12.75" customHeight="1">
      <c r="A2626" s="2" t="s">
        <v>7512</v>
      </c>
      <c r="B2626" s="121" t="str">
        <f t="shared" si="140"/>
        <v>European Union</v>
      </c>
      <c r="C2626" s="2" t="s">
        <v>5810</v>
      </c>
      <c r="D2626" s="2" t="str">
        <f t="shared" si="141"/>
        <v>Finland</v>
      </c>
      <c r="E2626" s="2"/>
      <c r="F2626" s="142" t="s">
        <v>7623</v>
      </c>
      <c r="G2626" s="2"/>
      <c r="H2626" s="2" t="s">
        <v>7570</v>
      </c>
      <c r="I2626" s="2" t="s">
        <v>6663</v>
      </c>
    </row>
    <row r="2627" spans="1:9" ht="12.75" customHeight="1">
      <c r="A2627" s="2" t="s">
        <v>7512</v>
      </c>
      <c r="B2627" s="121" t="str">
        <f t="shared" si="140"/>
        <v>European Union</v>
      </c>
      <c r="C2627" s="2" t="s">
        <v>7578</v>
      </c>
      <c r="D2627" s="2" t="str">
        <f t="shared" si="141"/>
        <v>France</v>
      </c>
      <c r="E2627" s="2"/>
      <c r="F2627" s="142" t="s">
        <v>7623</v>
      </c>
      <c r="G2627" s="2"/>
      <c r="H2627" s="2" t="s">
        <v>7570</v>
      </c>
      <c r="I2627" s="2" t="s">
        <v>6663</v>
      </c>
    </row>
    <row r="2628" spans="1:9" ht="12.75" customHeight="1">
      <c r="A2628" s="2" t="s">
        <v>7512</v>
      </c>
      <c r="B2628" s="121" t="str">
        <f t="shared" si="140"/>
        <v>European Union</v>
      </c>
      <c r="C2628" s="2" t="s">
        <v>7579</v>
      </c>
      <c r="D2628" s="2" t="str">
        <f t="shared" si="141"/>
        <v>Germany</v>
      </c>
      <c r="E2628" s="2"/>
      <c r="F2628" s="142" t="s">
        <v>7623</v>
      </c>
      <c r="G2628" s="2"/>
      <c r="H2628" s="2" t="s">
        <v>7570</v>
      </c>
      <c r="I2628" s="2" t="s">
        <v>6663</v>
      </c>
    </row>
    <row r="2629" spans="1:9" ht="12.75" customHeight="1">
      <c r="A2629" s="2" t="s">
        <v>7512</v>
      </c>
      <c r="B2629" s="121" t="str">
        <f t="shared" ref="B2629:B2692" si="143">VLOOKUP(A2629,CountryRegion,2,FALSE)</f>
        <v>European Union</v>
      </c>
      <c r="C2629" s="2" t="s">
        <v>7580</v>
      </c>
      <c r="D2629" s="2" t="str">
        <f t="shared" ref="D2629:D2692" si="144">VLOOKUP(C2629&amp;"-",CountryRegion,2,FALSE)</f>
        <v>Greece</v>
      </c>
      <c r="E2629" s="2"/>
      <c r="F2629" s="142" t="s">
        <v>7623</v>
      </c>
      <c r="G2629" s="2"/>
      <c r="H2629" s="2" t="s">
        <v>7570</v>
      </c>
      <c r="I2629" s="2" t="s">
        <v>6663</v>
      </c>
    </row>
    <row r="2630" spans="1:9" ht="12.75" customHeight="1">
      <c r="A2630" s="2" t="s">
        <v>7512</v>
      </c>
      <c r="B2630" s="121" t="str">
        <f t="shared" si="143"/>
        <v>European Union</v>
      </c>
      <c r="C2630" s="2" t="s">
        <v>5567</v>
      </c>
      <c r="D2630" s="2" t="str">
        <f t="shared" si="144"/>
        <v>Hungary</v>
      </c>
      <c r="E2630" s="2"/>
      <c r="F2630" s="142" t="s">
        <v>7623</v>
      </c>
      <c r="G2630" s="2"/>
      <c r="H2630" s="2" t="s">
        <v>7570</v>
      </c>
      <c r="I2630" s="2" t="s">
        <v>6663</v>
      </c>
    </row>
    <row r="2631" spans="1:9" ht="12.75" customHeight="1">
      <c r="A2631" s="2" t="s">
        <v>7512</v>
      </c>
      <c r="B2631" s="121" t="str">
        <f t="shared" si="143"/>
        <v>European Union</v>
      </c>
      <c r="C2631" s="2" t="s">
        <v>5572</v>
      </c>
      <c r="D2631" s="2" t="str">
        <f t="shared" si="144"/>
        <v>Iceland</v>
      </c>
      <c r="E2631" s="93"/>
      <c r="F2631" s="142" t="s">
        <v>7623</v>
      </c>
      <c r="G2631" s="93"/>
      <c r="H2631" s="93" t="s">
        <v>7570</v>
      </c>
      <c r="I2631" s="2" t="s">
        <v>6663</v>
      </c>
    </row>
    <row r="2632" spans="1:9" ht="12.75" customHeight="1">
      <c r="A2632" s="2" t="s">
        <v>7512</v>
      </c>
      <c r="B2632" s="121" t="str">
        <f t="shared" si="143"/>
        <v>European Union</v>
      </c>
      <c r="C2632" s="2" t="s">
        <v>6100</v>
      </c>
      <c r="D2632" s="2" t="str">
        <f t="shared" si="144"/>
        <v>Ireland</v>
      </c>
      <c r="E2632" s="93"/>
      <c r="F2632" s="142" t="s">
        <v>7623</v>
      </c>
      <c r="G2632" s="93"/>
      <c r="H2632" s="93" t="s">
        <v>7570</v>
      </c>
      <c r="I2632" s="2" t="s">
        <v>6663</v>
      </c>
    </row>
    <row r="2633" spans="1:9" ht="12.75" customHeight="1">
      <c r="A2633" s="2" t="s">
        <v>7512</v>
      </c>
      <c r="B2633" s="121" t="str">
        <f t="shared" si="143"/>
        <v>European Union</v>
      </c>
      <c r="C2633" s="2" t="s">
        <v>5614</v>
      </c>
      <c r="D2633" s="2" t="str">
        <f t="shared" si="144"/>
        <v>Italy</v>
      </c>
      <c r="E2633" s="93"/>
      <c r="F2633" s="142" t="s">
        <v>7623</v>
      </c>
      <c r="G2633" s="93"/>
      <c r="H2633" s="93" t="s">
        <v>7570</v>
      </c>
      <c r="I2633" s="2" t="s">
        <v>6663</v>
      </c>
    </row>
    <row r="2634" spans="1:9" ht="12.75" customHeight="1">
      <c r="A2634" s="2" t="s">
        <v>7512</v>
      </c>
      <c r="B2634" s="121" t="str">
        <f t="shared" si="143"/>
        <v>European Union</v>
      </c>
      <c r="C2634" s="2" t="s">
        <v>7581</v>
      </c>
      <c r="D2634" s="2" t="str">
        <f t="shared" si="144"/>
        <v>Luxembourg</v>
      </c>
      <c r="E2634" s="93"/>
      <c r="F2634" s="142" t="s">
        <v>7623</v>
      </c>
      <c r="G2634" s="93"/>
      <c r="H2634" s="93" t="s">
        <v>7570</v>
      </c>
      <c r="I2634" s="2" t="s">
        <v>6663</v>
      </c>
    </row>
    <row r="2635" spans="1:9" ht="12.75" customHeight="1">
      <c r="A2635" s="2" t="s">
        <v>7512</v>
      </c>
      <c r="B2635" s="121" t="str">
        <f t="shared" si="143"/>
        <v>European Union</v>
      </c>
      <c r="C2635" s="2" t="s">
        <v>5921</v>
      </c>
      <c r="D2635" s="2" t="str">
        <f t="shared" si="144"/>
        <v>Netherlands</v>
      </c>
      <c r="E2635" s="93"/>
      <c r="F2635" s="142" t="s">
        <v>7623</v>
      </c>
      <c r="G2635" s="93"/>
      <c r="H2635" s="93" t="s">
        <v>7570</v>
      </c>
      <c r="I2635" s="2" t="s">
        <v>6663</v>
      </c>
    </row>
    <row r="2636" spans="1:9" ht="12.75" customHeight="1">
      <c r="A2636" s="2" t="s">
        <v>7512</v>
      </c>
      <c r="B2636" s="121" t="str">
        <f t="shared" si="143"/>
        <v>European Union</v>
      </c>
      <c r="C2636" s="2" t="s">
        <v>7585</v>
      </c>
      <c r="D2636" s="2" t="str">
        <f t="shared" si="144"/>
        <v>Poland</v>
      </c>
      <c r="E2636" s="93"/>
      <c r="F2636" s="142" t="s">
        <v>7624</v>
      </c>
      <c r="G2636" s="93"/>
      <c r="H2636" s="93" t="s">
        <v>7570</v>
      </c>
      <c r="I2636" s="2" t="s">
        <v>6663</v>
      </c>
    </row>
    <row r="2637" spans="1:9" ht="12.75" customHeight="1">
      <c r="A2637" s="2" t="s">
        <v>7512</v>
      </c>
      <c r="B2637" s="121" t="str">
        <f t="shared" si="143"/>
        <v>European Union</v>
      </c>
      <c r="C2637" s="2" t="s">
        <v>7605</v>
      </c>
      <c r="D2637" s="2" t="str">
        <f t="shared" si="144"/>
        <v>Slovenia</v>
      </c>
      <c r="E2637" s="93"/>
      <c r="F2637" s="142" t="s">
        <v>7625</v>
      </c>
      <c r="G2637" s="93"/>
      <c r="H2637" s="93" t="s">
        <v>7570</v>
      </c>
      <c r="I2637" s="2" t="s">
        <v>6663</v>
      </c>
    </row>
    <row r="2638" spans="1:9" ht="12.75" customHeight="1">
      <c r="A2638" s="2" t="s">
        <v>7512</v>
      </c>
      <c r="B2638" s="121" t="str">
        <f t="shared" si="143"/>
        <v>European Union</v>
      </c>
      <c r="C2638" s="2" t="s">
        <v>6415</v>
      </c>
      <c r="D2638" s="2" t="str">
        <f t="shared" si="144"/>
        <v>Spain</v>
      </c>
      <c r="E2638" s="142">
        <v>32689</v>
      </c>
      <c r="F2638" s="142">
        <v>32692</v>
      </c>
      <c r="G2638" s="93"/>
      <c r="H2638" s="93"/>
      <c r="I2638" s="2" t="s">
        <v>6663</v>
      </c>
    </row>
    <row r="2639" spans="1:9" ht="12.75" customHeight="1">
      <c r="A2639" s="2" t="s">
        <v>7512</v>
      </c>
      <c r="B2639" s="121" t="str">
        <f t="shared" si="143"/>
        <v>European Union</v>
      </c>
      <c r="C2639" s="2" t="s">
        <v>6227</v>
      </c>
      <c r="D2639" s="2" t="str">
        <f t="shared" si="144"/>
        <v>Sweden</v>
      </c>
      <c r="E2639" s="142">
        <v>34698</v>
      </c>
      <c r="F2639" s="142">
        <v>34701</v>
      </c>
      <c r="G2639" s="93"/>
      <c r="H2639" s="93"/>
      <c r="I2639" s="2" t="s">
        <v>6663</v>
      </c>
    </row>
    <row r="2640" spans="1:9" ht="12.75" customHeight="1">
      <c r="A2640" s="2" t="s">
        <v>7512</v>
      </c>
      <c r="B2640" s="121" t="str">
        <f t="shared" si="143"/>
        <v>European Union</v>
      </c>
      <c r="C2640" s="2" t="s">
        <v>7583</v>
      </c>
      <c r="D2640" s="2" t="str">
        <f t="shared" si="144"/>
        <v>United Kingdom</v>
      </c>
      <c r="E2640" s="142">
        <v>32689</v>
      </c>
      <c r="F2640" s="142">
        <v>32692</v>
      </c>
      <c r="G2640" s="142">
        <v>44001</v>
      </c>
      <c r="H2640" s="142">
        <v>44004</v>
      </c>
      <c r="I2640" s="2" t="s">
        <v>6663</v>
      </c>
    </row>
    <row r="2641" spans="1:9" ht="12.75" customHeight="1">
      <c r="A2641" s="82" t="s">
        <v>7512</v>
      </c>
      <c r="B2641" s="82" t="str">
        <f t="shared" si="143"/>
        <v>European Union</v>
      </c>
      <c r="C2641" s="82" t="s">
        <v>7582</v>
      </c>
      <c r="D2641" s="82" t="str">
        <f t="shared" si="144"/>
        <v>Portugal</v>
      </c>
      <c r="E2641" s="3"/>
      <c r="F2641" s="3">
        <v>34698</v>
      </c>
      <c r="G2641" s="3"/>
      <c r="H2641" s="3"/>
      <c r="I2641" s="92" t="str">
        <f>IF(ISBLANK(VLOOKUP(A2641,CountryRegion,4,FALSE)),"",VLOOKUP(A2641,CountryRegion,4,FALSE))</f>
        <v>S&amp;P BMI</v>
      </c>
    </row>
    <row r="2642" spans="1:9" ht="12.75" customHeight="1">
      <c r="A2642" s="92" t="s">
        <v>7542</v>
      </c>
      <c r="B2642" s="92" t="str">
        <f t="shared" si="143"/>
        <v>France and Germany</v>
      </c>
      <c r="C2642" s="92" t="s">
        <v>7578</v>
      </c>
      <c r="D2642" s="92" t="str">
        <f t="shared" si="144"/>
        <v>France</v>
      </c>
      <c r="E2642" s="93">
        <v>32689</v>
      </c>
      <c r="F2642" s="93">
        <v>32692</v>
      </c>
      <c r="G2642" s="93"/>
      <c r="H2642" s="93"/>
      <c r="I2642" s="92" t="str">
        <f>IF(ISBLANK(VLOOKUP(A2642,CountryRegion,4,FALSE)),"",VLOOKUP(A2642,CountryRegion,4,FALSE))</f>
        <v>S&amp;P BMI</v>
      </c>
    </row>
    <row r="2643" spans="1:9" ht="12.75" customHeight="1">
      <c r="A2643" s="92" t="s">
        <v>7542</v>
      </c>
      <c r="B2643" s="92" t="str">
        <f t="shared" si="143"/>
        <v>France and Germany</v>
      </c>
      <c r="C2643" s="92" t="s">
        <v>7579</v>
      </c>
      <c r="D2643" s="92" t="str">
        <f t="shared" si="144"/>
        <v>Germany</v>
      </c>
      <c r="E2643" s="93">
        <v>32689</v>
      </c>
      <c r="F2643" s="93">
        <v>32692</v>
      </c>
      <c r="G2643" s="93"/>
      <c r="H2643" s="93"/>
      <c r="I2643" s="92" t="str">
        <f>IF(ISBLANK(VLOOKUP(A2643,CountryRegion,4,FALSE)),"",VLOOKUP(A2643,CountryRegion,4,FALSE))</f>
        <v>S&amp;P BMI</v>
      </c>
    </row>
    <row r="2644" spans="1:9" ht="12.75" customHeight="1">
      <c r="A2644" s="98" t="s">
        <v>7496</v>
      </c>
      <c r="B2644" s="121" t="str">
        <f t="shared" si="143"/>
        <v>Kuwait, Saudi Arabia &amp; UAE</v>
      </c>
      <c r="C2644" s="98" t="s">
        <v>7599</v>
      </c>
      <c r="D2644" s="2" t="str">
        <f t="shared" si="144"/>
        <v>United Arab Emirates</v>
      </c>
      <c r="E2644" s="99">
        <v>38352</v>
      </c>
      <c r="F2644" s="3">
        <v>38354</v>
      </c>
      <c r="G2644" s="99"/>
      <c r="H2644" s="99"/>
      <c r="I2644" s="98" t="s">
        <v>6740</v>
      </c>
    </row>
    <row r="2645" spans="1:9" ht="12.75" customHeight="1">
      <c r="A2645" s="98" t="s">
        <v>7496</v>
      </c>
      <c r="B2645" s="121" t="str">
        <f t="shared" si="143"/>
        <v>Kuwait, Saudi Arabia &amp; UAE</v>
      </c>
      <c r="C2645" s="98" t="s">
        <v>6023</v>
      </c>
      <c r="D2645" s="2" t="str">
        <f t="shared" si="144"/>
        <v>Kuwait</v>
      </c>
      <c r="E2645" s="99">
        <v>38352</v>
      </c>
      <c r="F2645" s="99">
        <v>38354</v>
      </c>
      <c r="G2645" s="99"/>
      <c r="H2645" s="99"/>
      <c r="I2645" s="98" t="s">
        <v>6740</v>
      </c>
    </row>
    <row r="2646" spans="1:9" ht="12.75" customHeight="1">
      <c r="A2646" s="98" t="s">
        <v>7496</v>
      </c>
      <c r="B2646" s="121" t="str">
        <f t="shared" si="143"/>
        <v>Kuwait, Saudi Arabia &amp; UAE</v>
      </c>
      <c r="C2646" s="98" t="s">
        <v>5776</v>
      </c>
      <c r="D2646" s="2" t="str">
        <f t="shared" si="144"/>
        <v>Saudi Arabia</v>
      </c>
      <c r="E2646" s="99">
        <v>38352</v>
      </c>
      <c r="F2646" s="99">
        <v>38354</v>
      </c>
      <c r="G2646" s="99"/>
      <c r="H2646" s="99"/>
      <c r="I2646" s="98" t="s">
        <v>6740</v>
      </c>
    </row>
    <row r="2647" spans="1:9" ht="12.75" customHeight="1">
      <c r="A2647" s="2" t="s">
        <v>7486</v>
      </c>
      <c r="B2647" s="121" t="str">
        <f t="shared" si="143"/>
        <v>MENA</v>
      </c>
      <c r="C2647" s="2" t="s">
        <v>7599</v>
      </c>
      <c r="D2647" s="2" t="str">
        <f t="shared" si="144"/>
        <v>United Arab Emirates</v>
      </c>
      <c r="E2647" s="3">
        <v>41903</v>
      </c>
      <c r="F2647" s="3">
        <v>41904</v>
      </c>
      <c r="G2647" s="3"/>
      <c r="H2647" s="3"/>
      <c r="I2647" s="2" t="str">
        <f t="shared" ref="I2647:I2678" si="145">IF(ISBLANK(VLOOKUP(A2647,CountryRegion,4,FALSE)),"",VLOOKUP(A2647,CountryRegion,4,FALSE))</f>
        <v>S&amp;P</v>
      </c>
    </row>
    <row r="2648" spans="1:9" ht="12.75" customHeight="1">
      <c r="A2648" s="2" t="s">
        <v>7486</v>
      </c>
      <c r="B2648" s="121" t="str">
        <f t="shared" si="143"/>
        <v>MENA</v>
      </c>
      <c r="C2648" s="2" t="s">
        <v>7606</v>
      </c>
      <c r="D2648" s="2" t="str">
        <f t="shared" si="144"/>
        <v>Bahrain</v>
      </c>
      <c r="E2648" s="3">
        <v>39751</v>
      </c>
      <c r="F2648" s="3">
        <v>39752</v>
      </c>
      <c r="G2648" s="3"/>
      <c r="H2648" s="3"/>
      <c r="I2648" s="2" t="str">
        <f t="shared" si="145"/>
        <v>S&amp;P</v>
      </c>
    </row>
    <row r="2649" spans="1:9" ht="12.75" customHeight="1">
      <c r="A2649" s="2" t="s">
        <v>7486</v>
      </c>
      <c r="B2649" s="121" t="str">
        <f t="shared" si="143"/>
        <v>MENA</v>
      </c>
      <c r="C2649" s="2" t="s">
        <v>7600</v>
      </c>
      <c r="D2649" s="2" t="str">
        <f t="shared" si="144"/>
        <v>Egypt</v>
      </c>
      <c r="E2649" s="3">
        <v>34698</v>
      </c>
      <c r="F2649" s="3">
        <v>34701</v>
      </c>
      <c r="G2649" s="3"/>
      <c r="H2649" s="3"/>
      <c r="I2649" s="2" t="str">
        <f t="shared" si="145"/>
        <v>S&amp;P</v>
      </c>
    </row>
    <row r="2650" spans="1:9" ht="12.75" customHeight="1">
      <c r="A2650" s="2" t="s">
        <v>7486</v>
      </c>
      <c r="B2650" s="121" t="str">
        <f t="shared" si="143"/>
        <v>MENA</v>
      </c>
      <c r="C2650" s="2" t="s">
        <v>7607</v>
      </c>
      <c r="D2650" s="2" t="str">
        <f t="shared" si="144"/>
        <v>Jordan</v>
      </c>
      <c r="E2650" s="3">
        <v>39751</v>
      </c>
      <c r="F2650" s="3">
        <v>39752</v>
      </c>
      <c r="G2650" s="3"/>
      <c r="H2650" s="3"/>
      <c r="I2650" s="2" t="str">
        <f t="shared" si="145"/>
        <v>S&amp;P</v>
      </c>
    </row>
    <row r="2651" spans="1:9" ht="12.75" customHeight="1">
      <c r="A2651" s="2" t="s">
        <v>7486</v>
      </c>
      <c r="B2651" s="121" t="str">
        <f t="shared" si="143"/>
        <v>MENA</v>
      </c>
      <c r="C2651" s="2" t="s">
        <v>6023</v>
      </c>
      <c r="D2651" s="2" t="str">
        <f t="shared" si="144"/>
        <v>Kuwait</v>
      </c>
      <c r="E2651" s="3">
        <v>39751</v>
      </c>
      <c r="F2651" s="3">
        <v>39752</v>
      </c>
      <c r="G2651" s="3"/>
      <c r="H2651" s="3"/>
      <c r="I2651" s="2" t="str">
        <f t="shared" si="145"/>
        <v>S&amp;P</v>
      </c>
    </row>
    <row r="2652" spans="1:9" ht="12.75" customHeight="1">
      <c r="A2652" s="2" t="s">
        <v>7486</v>
      </c>
      <c r="B2652" s="121" t="str">
        <f t="shared" si="143"/>
        <v>MENA</v>
      </c>
      <c r="C2652" s="2" t="s">
        <v>5947</v>
      </c>
      <c r="D2652" s="2" t="str">
        <f t="shared" si="144"/>
        <v>Morocco</v>
      </c>
      <c r="E2652" s="3">
        <v>42267</v>
      </c>
      <c r="F2652" s="3">
        <v>42268</v>
      </c>
      <c r="G2652" s="3"/>
      <c r="H2652" s="3"/>
      <c r="I2652" s="2" t="str">
        <f t="shared" si="145"/>
        <v>S&amp;P</v>
      </c>
    </row>
    <row r="2653" spans="1:9" ht="12.75" customHeight="1">
      <c r="A2653" s="2" t="s">
        <v>7486</v>
      </c>
      <c r="B2653" s="121" t="str">
        <f t="shared" si="143"/>
        <v>MENA</v>
      </c>
      <c r="C2653" s="2" t="s">
        <v>6159</v>
      </c>
      <c r="D2653" s="2" t="str">
        <f t="shared" si="144"/>
        <v>Oman</v>
      </c>
      <c r="E2653" s="3">
        <v>39751</v>
      </c>
      <c r="F2653" s="3">
        <v>39752</v>
      </c>
      <c r="G2653" s="3"/>
      <c r="H2653" s="3"/>
      <c r="I2653" s="2" t="str">
        <f t="shared" si="145"/>
        <v>S&amp;P</v>
      </c>
    </row>
    <row r="2654" spans="1:9" ht="12.75" customHeight="1">
      <c r="A2654" s="2" t="s">
        <v>7486</v>
      </c>
      <c r="B2654" s="121" t="str">
        <f t="shared" si="143"/>
        <v>MENA</v>
      </c>
      <c r="C2654" s="2" t="s">
        <v>7602</v>
      </c>
      <c r="D2654" s="2" t="str">
        <f t="shared" si="144"/>
        <v>Qatar</v>
      </c>
      <c r="E2654" s="3">
        <v>41903</v>
      </c>
      <c r="F2654" s="3">
        <v>41904</v>
      </c>
      <c r="G2654" s="3"/>
      <c r="H2654" s="3"/>
      <c r="I2654" s="2" t="str">
        <f t="shared" si="145"/>
        <v>S&amp;P</v>
      </c>
    </row>
    <row r="2655" spans="1:9" ht="12.75" customHeight="1">
      <c r="A2655" s="2" t="s">
        <v>7486</v>
      </c>
      <c r="B2655" s="121" t="str">
        <f t="shared" si="143"/>
        <v>MENA</v>
      </c>
      <c r="C2655" s="2" t="s">
        <v>5776</v>
      </c>
      <c r="D2655" s="2" t="str">
        <f t="shared" si="144"/>
        <v>Saudi Arabia</v>
      </c>
      <c r="E2655" s="3">
        <v>38352</v>
      </c>
      <c r="F2655" s="3">
        <v>38354</v>
      </c>
      <c r="G2655" s="3"/>
      <c r="H2655" s="3"/>
      <c r="I2655" s="2" t="str">
        <f t="shared" si="145"/>
        <v>S&amp;P</v>
      </c>
    </row>
    <row r="2656" spans="1:9" ht="12.75" customHeight="1">
      <c r="A2656" s="2" t="s">
        <v>6866</v>
      </c>
      <c r="B2656" s="121" t="str">
        <f t="shared" si="143"/>
        <v>African Frontier Ex-Zimbabwe</v>
      </c>
      <c r="C2656" s="2" t="s">
        <v>7626</v>
      </c>
      <c r="D2656" s="2" t="str">
        <f t="shared" si="144"/>
        <v>Botswana</v>
      </c>
      <c r="E2656" s="3">
        <v>35062</v>
      </c>
      <c r="F2656" s="3">
        <v>35063</v>
      </c>
      <c r="G2656" s="3"/>
      <c r="H2656" s="3"/>
      <c r="I2656" s="2" t="str">
        <f t="shared" si="145"/>
        <v>S&amp;P</v>
      </c>
    </row>
    <row r="2657" spans="1:9" ht="12.75" customHeight="1">
      <c r="A2657" s="2" t="s">
        <v>6866</v>
      </c>
      <c r="B2657" s="121" t="str">
        <f t="shared" si="143"/>
        <v>African Frontier Ex-Zimbabwe</v>
      </c>
      <c r="C2657" s="2" t="s">
        <v>7627</v>
      </c>
      <c r="D2657" s="2" t="str">
        <f t="shared" si="144"/>
        <v>Cote d'Ivoire</v>
      </c>
      <c r="E2657" s="3">
        <v>35062</v>
      </c>
      <c r="F2657" s="3">
        <v>35063</v>
      </c>
      <c r="G2657" s="3"/>
      <c r="H2657" s="3"/>
      <c r="I2657" s="2" t="str">
        <f t="shared" si="145"/>
        <v>S&amp;P</v>
      </c>
    </row>
    <row r="2658" spans="1:9" ht="12.75" customHeight="1">
      <c r="A2658" s="2" t="s">
        <v>6866</v>
      </c>
      <c r="B2658" s="121" t="str">
        <f t="shared" si="143"/>
        <v>African Frontier Ex-Zimbabwe</v>
      </c>
      <c r="C2658" s="2" t="s">
        <v>7628</v>
      </c>
      <c r="D2658" s="2" t="str">
        <f t="shared" si="144"/>
        <v>Ghana</v>
      </c>
      <c r="E2658" s="3">
        <v>35062</v>
      </c>
      <c r="F2658" s="3">
        <v>35063</v>
      </c>
      <c r="G2658" s="3"/>
      <c r="H2658" s="3"/>
      <c r="I2658" s="2" t="str">
        <f t="shared" si="145"/>
        <v>S&amp;P</v>
      </c>
    </row>
    <row r="2659" spans="1:9" ht="12.75" customHeight="1">
      <c r="A2659" s="2" t="s">
        <v>6866</v>
      </c>
      <c r="B2659" s="121" t="str">
        <f t="shared" si="143"/>
        <v>African Frontier Ex-Zimbabwe</v>
      </c>
      <c r="C2659" s="2" t="s">
        <v>5987</v>
      </c>
      <c r="D2659" s="2" t="str">
        <f t="shared" si="144"/>
        <v>Kenya</v>
      </c>
      <c r="E2659" s="3">
        <v>35062</v>
      </c>
      <c r="F2659" s="3">
        <v>35063</v>
      </c>
      <c r="G2659" s="3"/>
      <c r="H2659" s="3"/>
      <c r="I2659" s="2" t="str">
        <f t="shared" si="145"/>
        <v>S&amp;P</v>
      </c>
    </row>
    <row r="2660" spans="1:9" ht="12.75" customHeight="1">
      <c r="A2660" s="2" t="s">
        <v>6866</v>
      </c>
      <c r="B2660" s="121" t="str">
        <f t="shared" si="143"/>
        <v>African Frontier Ex-Zimbabwe</v>
      </c>
      <c r="C2660" s="2" t="s">
        <v>7618</v>
      </c>
      <c r="D2660" s="2" t="str">
        <f t="shared" si="144"/>
        <v>Mauritius</v>
      </c>
      <c r="E2660" s="3">
        <v>35062</v>
      </c>
      <c r="F2660" s="3">
        <v>35063</v>
      </c>
      <c r="G2660" s="3"/>
      <c r="H2660" s="3"/>
      <c r="I2660" s="2" t="str">
        <f t="shared" si="145"/>
        <v>S&amp;P</v>
      </c>
    </row>
    <row r="2661" spans="1:9" ht="12.75" customHeight="1">
      <c r="A2661" s="2" t="s">
        <v>6866</v>
      </c>
      <c r="B2661" s="121" t="str">
        <f t="shared" si="143"/>
        <v>African Frontier Ex-Zimbabwe</v>
      </c>
      <c r="C2661" s="2" t="s">
        <v>5845</v>
      </c>
      <c r="D2661" s="2" t="str">
        <f t="shared" si="144"/>
        <v>Namibia</v>
      </c>
      <c r="E2661" s="3">
        <v>36188</v>
      </c>
      <c r="F2661" s="3">
        <v>36189</v>
      </c>
      <c r="G2661" s="3"/>
      <c r="H2661" s="3"/>
      <c r="I2661" s="2" t="str">
        <f t="shared" si="145"/>
        <v>S&amp;P</v>
      </c>
    </row>
    <row r="2662" spans="1:9" ht="12.75" customHeight="1">
      <c r="A2662" s="2" t="s">
        <v>6866</v>
      </c>
      <c r="B2662" s="121" t="str">
        <f t="shared" si="143"/>
        <v>African Frontier Ex-Zimbabwe</v>
      </c>
      <c r="C2662" s="2" t="s">
        <v>5918</v>
      </c>
      <c r="D2662" s="2" t="str">
        <f t="shared" si="144"/>
        <v>Nigeria</v>
      </c>
      <c r="E2662" s="3">
        <v>35062</v>
      </c>
      <c r="F2662" s="3">
        <v>35063</v>
      </c>
      <c r="G2662" s="3">
        <v>45366</v>
      </c>
      <c r="H2662" s="3">
        <v>45369</v>
      </c>
      <c r="I2662" s="2" t="str">
        <f t="shared" si="145"/>
        <v>S&amp;P</v>
      </c>
    </row>
    <row r="2663" spans="1:9" ht="12.75" customHeight="1">
      <c r="A2663" s="2" t="s">
        <v>6866</v>
      </c>
      <c r="B2663" s="121" t="str">
        <f t="shared" si="143"/>
        <v>African Frontier Ex-Zimbabwe</v>
      </c>
      <c r="C2663" s="2" t="s">
        <v>7619</v>
      </c>
      <c r="D2663" s="2" t="str">
        <f t="shared" si="144"/>
        <v>Tunisia</v>
      </c>
      <c r="E2663" s="3">
        <v>35062</v>
      </c>
      <c r="F2663" s="3">
        <v>35063</v>
      </c>
      <c r="G2663" s="3">
        <v>39507</v>
      </c>
      <c r="H2663" s="3">
        <v>39508</v>
      </c>
      <c r="I2663" s="2" t="str">
        <f t="shared" si="145"/>
        <v>S&amp;P</v>
      </c>
    </row>
    <row r="2664" spans="1:9" ht="12.75" customHeight="1">
      <c r="A2664" s="2" t="s">
        <v>6866</v>
      </c>
      <c r="B2664" s="121" t="str">
        <f t="shared" si="143"/>
        <v>African Frontier Ex-Zimbabwe</v>
      </c>
      <c r="C2664" s="2" t="s">
        <v>7629</v>
      </c>
      <c r="D2664" s="2" t="str">
        <f t="shared" si="144"/>
        <v>Zambia</v>
      </c>
      <c r="E2664" s="3">
        <v>40165</v>
      </c>
      <c r="F2664" s="3">
        <v>40168</v>
      </c>
      <c r="G2664" s="3"/>
      <c r="H2664" s="3"/>
      <c r="I2664" s="2" t="str">
        <f t="shared" si="145"/>
        <v>S&amp;P</v>
      </c>
    </row>
    <row r="2665" spans="1:9" ht="12.75" customHeight="1">
      <c r="A2665" s="2" t="s">
        <v>6715</v>
      </c>
      <c r="B2665" s="121" t="str">
        <f t="shared" si="143"/>
        <v>Emerging Asia Pacific Ex-China &amp; India</v>
      </c>
      <c r="C2665" s="2" t="s">
        <v>6098</v>
      </c>
      <c r="D2665" s="2" t="str">
        <f t="shared" si="144"/>
        <v>Indonesia</v>
      </c>
      <c r="E2665" s="3">
        <v>34698</v>
      </c>
      <c r="F2665" s="3">
        <v>34701</v>
      </c>
      <c r="G2665" s="3"/>
      <c r="H2665" s="3"/>
      <c r="I2665" s="2" t="str">
        <f t="shared" si="145"/>
        <v>S&amp;P BMI</v>
      </c>
    </row>
    <row r="2666" spans="1:9" ht="12.75" customHeight="1">
      <c r="A2666" s="2" t="s">
        <v>6715</v>
      </c>
      <c r="B2666" s="121" t="str">
        <f t="shared" si="143"/>
        <v>Emerging Asia Pacific Ex-China &amp; India</v>
      </c>
      <c r="C2666" s="2" t="s">
        <v>6013</v>
      </c>
      <c r="D2666" s="2" t="str">
        <f t="shared" si="144"/>
        <v>Korea</v>
      </c>
      <c r="E2666" s="3">
        <v>34698</v>
      </c>
      <c r="F2666" s="3">
        <v>34701</v>
      </c>
      <c r="G2666" s="3">
        <v>37071</v>
      </c>
      <c r="H2666" s="3">
        <v>37074</v>
      </c>
      <c r="I2666" s="2" t="str">
        <f t="shared" si="145"/>
        <v>S&amp;P BMI</v>
      </c>
    </row>
    <row r="2667" spans="1:9" ht="12.75" customHeight="1">
      <c r="A2667" s="2" t="s">
        <v>6715</v>
      </c>
      <c r="B2667" s="121" t="str">
        <f t="shared" si="143"/>
        <v>Emerging Asia Pacific Ex-China &amp; India</v>
      </c>
      <c r="C2667" s="2" t="s">
        <v>7573</v>
      </c>
      <c r="D2667" s="2" t="str">
        <f t="shared" si="144"/>
        <v>Malaysia</v>
      </c>
      <c r="E2667" s="3">
        <v>35976</v>
      </c>
      <c r="F2667" s="3">
        <v>35977</v>
      </c>
      <c r="G2667" s="3"/>
      <c r="H2667" s="3"/>
      <c r="I2667" s="2" t="str">
        <f t="shared" si="145"/>
        <v>S&amp;P BMI</v>
      </c>
    </row>
    <row r="2668" spans="1:9" ht="12.75" customHeight="1">
      <c r="A2668" s="2" t="s">
        <v>6715</v>
      </c>
      <c r="B2668" s="121" t="str">
        <f t="shared" si="143"/>
        <v>Emerging Asia Pacific Ex-China &amp; India</v>
      </c>
      <c r="C2668" s="2" t="s">
        <v>5970</v>
      </c>
      <c r="D2668" s="2" t="str">
        <f t="shared" si="144"/>
        <v>Philippines</v>
      </c>
      <c r="E2668" s="3">
        <v>34698</v>
      </c>
      <c r="F2668" s="3">
        <v>34701</v>
      </c>
      <c r="G2668" s="3"/>
      <c r="H2668" s="3"/>
      <c r="I2668" s="2" t="str">
        <f t="shared" si="145"/>
        <v>S&amp;P BMI</v>
      </c>
    </row>
    <row r="2669" spans="1:9" ht="12.75" customHeight="1">
      <c r="A2669" s="2" t="s">
        <v>6715</v>
      </c>
      <c r="B2669" s="121" t="str">
        <f t="shared" si="143"/>
        <v>Emerging Asia Pacific Ex-China &amp; India</v>
      </c>
      <c r="C2669" s="2" t="s">
        <v>7601</v>
      </c>
      <c r="D2669" s="2" t="str">
        <f t="shared" si="144"/>
        <v>Pakistan</v>
      </c>
      <c r="E2669" s="5">
        <v>34698</v>
      </c>
      <c r="F2669" s="5">
        <v>34701</v>
      </c>
      <c r="G2669" s="3">
        <v>39752</v>
      </c>
      <c r="H2669" s="3">
        <v>39755</v>
      </c>
      <c r="I2669" s="2" t="str">
        <f t="shared" si="145"/>
        <v>S&amp;P BMI</v>
      </c>
    </row>
    <row r="2670" spans="1:9" ht="12.75" customHeight="1">
      <c r="A2670" s="2" t="s">
        <v>6715</v>
      </c>
      <c r="B2670" s="121" t="str">
        <f t="shared" si="143"/>
        <v>Emerging Asia Pacific Ex-China &amp; India</v>
      </c>
      <c r="C2670" s="2" t="s">
        <v>7601</v>
      </c>
      <c r="D2670" s="2" t="str">
        <f t="shared" si="144"/>
        <v>Pakistan</v>
      </c>
      <c r="E2670" s="3">
        <v>42993</v>
      </c>
      <c r="F2670" s="3">
        <v>42996</v>
      </c>
      <c r="G2670" s="3">
        <v>45184</v>
      </c>
      <c r="H2670" s="3">
        <v>45187</v>
      </c>
      <c r="I2670" s="2" t="str">
        <f t="shared" si="145"/>
        <v>S&amp;P BMI</v>
      </c>
    </row>
    <row r="2671" spans="1:9" ht="12.75" customHeight="1">
      <c r="A2671" s="2" t="s">
        <v>6715</v>
      </c>
      <c r="B2671" s="121" t="str">
        <f t="shared" si="143"/>
        <v>Emerging Asia Pacific Ex-China &amp; India</v>
      </c>
      <c r="C2671" s="2" t="s">
        <v>6029</v>
      </c>
      <c r="D2671" s="2" t="str">
        <f t="shared" si="144"/>
        <v>Thailand</v>
      </c>
      <c r="E2671" s="3">
        <v>34698</v>
      </c>
      <c r="F2671" s="3">
        <v>34701</v>
      </c>
      <c r="G2671" s="3"/>
      <c r="H2671" s="3"/>
      <c r="I2671" s="2" t="str">
        <f t="shared" si="145"/>
        <v>S&amp;P BMI</v>
      </c>
    </row>
    <row r="2672" spans="1:9" ht="12.75" customHeight="1">
      <c r="A2672" s="2" t="s">
        <v>6715</v>
      </c>
      <c r="B2672" s="121" t="str">
        <f t="shared" si="143"/>
        <v>Emerging Asia Pacific Ex-China &amp; India</v>
      </c>
      <c r="C2672" s="2" t="s">
        <v>5700</v>
      </c>
      <c r="D2672" s="2" t="str">
        <f t="shared" si="144"/>
        <v>Taiwan</v>
      </c>
      <c r="E2672" s="5">
        <v>34698</v>
      </c>
      <c r="F2672" s="5">
        <v>34701</v>
      </c>
      <c r="G2672" s="3"/>
      <c r="H2672" s="3"/>
      <c r="I2672" s="2" t="str">
        <f t="shared" si="145"/>
        <v>S&amp;P BMI</v>
      </c>
    </row>
    <row r="2673" spans="1:9" ht="12.75" customHeight="1">
      <c r="A2673" s="2" t="s">
        <v>6687</v>
      </c>
      <c r="B2673" s="121" t="str">
        <f t="shared" si="143"/>
        <v>Andean</v>
      </c>
      <c r="C2673" s="2" t="s">
        <v>7592</v>
      </c>
      <c r="D2673" s="2" t="str">
        <f t="shared" si="144"/>
        <v>Chile</v>
      </c>
      <c r="E2673" s="5">
        <v>34698</v>
      </c>
      <c r="F2673" s="5">
        <v>34701</v>
      </c>
      <c r="G2673" s="3"/>
      <c r="H2673" s="3"/>
      <c r="I2673" s="2" t="str">
        <f t="shared" si="145"/>
        <v>S&amp;P BMI</v>
      </c>
    </row>
    <row r="2674" spans="1:9" ht="12.75" customHeight="1">
      <c r="A2674" s="2" t="s">
        <v>6687</v>
      </c>
      <c r="B2674" s="121" t="str">
        <f t="shared" si="143"/>
        <v>Andean</v>
      </c>
      <c r="C2674" s="2" t="s">
        <v>7593</v>
      </c>
      <c r="D2674" s="2" t="str">
        <f t="shared" si="144"/>
        <v>Colombia</v>
      </c>
      <c r="E2674" s="3">
        <v>34698</v>
      </c>
      <c r="F2674" s="3">
        <v>34701</v>
      </c>
      <c r="G2674" s="3">
        <v>39752</v>
      </c>
      <c r="H2674" s="3">
        <v>39755</v>
      </c>
      <c r="I2674" s="2" t="str">
        <f t="shared" si="145"/>
        <v>S&amp;P BMI</v>
      </c>
    </row>
    <row r="2675" spans="1:9" ht="12.75" customHeight="1">
      <c r="A2675" s="2" t="s">
        <v>6687</v>
      </c>
      <c r="B2675" s="121" t="str">
        <f t="shared" si="143"/>
        <v>Andean</v>
      </c>
      <c r="C2675" s="2" t="s">
        <v>7593</v>
      </c>
      <c r="D2675" s="2" t="str">
        <f t="shared" si="144"/>
        <v>Colombia</v>
      </c>
      <c r="E2675" s="3">
        <v>40805</v>
      </c>
      <c r="F2675" s="3">
        <v>40802</v>
      </c>
      <c r="G2675" s="3"/>
      <c r="H2675" s="3"/>
      <c r="I2675" s="2" t="str">
        <f t="shared" si="145"/>
        <v>S&amp;P BMI</v>
      </c>
    </row>
    <row r="2676" spans="1:9" ht="12.75" customHeight="1">
      <c r="A2676" s="2" t="s">
        <v>6687</v>
      </c>
      <c r="B2676" s="121" t="str">
        <f t="shared" si="143"/>
        <v>Andean</v>
      </c>
      <c r="C2676" s="2" t="s">
        <v>7595</v>
      </c>
      <c r="D2676" s="2" t="str">
        <f t="shared" si="144"/>
        <v>Peru</v>
      </c>
      <c r="E2676" s="3">
        <v>34698</v>
      </c>
      <c r="F2676" s="3">
        <v>34701</v>
      </c>
      <c r="G2676" s="3"/>
      <c r="H2676" s="3"/>
      <c r="I2676" s="2" t="str">
        <f t="shared" si="145"/>
        <v>S&amp;P BMI</v>
      </c>
    </row>
    <row r="2677" spans="1:9" ht="12.75" customHeight="1">
      <c r="A2677" s="2" t="s">
        <v>6713</v>
      </c>
      <c r="B2677" s="121" t="str">
        <f t="shared" si="143"/>
        <v>Emerging Asia Pacific</v>
      </c>
      <c r="C2677" s="2" t="s">
        <v>7588</v>
      </c>
      <c r="D2677" s="2" t="str">
        <f t="shared" si="144"/>
        <v>China</v>
      </c>
      <c r="E2677" s="3">
        <v>34698</v>
      </c>
      <c r="F2677" s="3">
        <v>34701</v>
      </c>
      <c r="G2677" s="3"/>
      <c r="H2677" s="3"/>
      <c r="I2677" s="2" t="str">
        <f t="shared" si="145"/>
        <v>S&amp;P BMI</v>
      </c>
    </row>
    <row r="2678" spans="1:9" ht="12.75" customHeight="1">
      <c r="A2678" s="2" t="s">
        <v>6713</v>
      </c>
      <c r="B2678" s="121" t="str">
        <f t="shared" si="143"/>
        <v>Emerging Asia Pacific</v>
      </c>
      <c r="C2678" s="2" t="s">
        <v>6098</v>
      </c>
      <c r="D2678" s="2" t="str">
        <f t="shared" si="144"/>
        <v>Indonesia</v>
      </c>
      <c r="E2678" s="3">
        <v>34698</v>
      </c>
      <c r="F2678" s="3">
        <v>34701</v>
      </c>
      <c r="G2678" s="3"/>
      <c r="H2678" s="3"/>
      <c r="I2678" s="2" t="str">
        <f t="shared" si="145"/>
        <v>S&amp;P BMI</v>
      </c>
    </row>
    <row r="2679" spans="1:9" ht="12.75" customHeight="1">
      <c r="A2679" s="2" t="s">
        <v>6713</v>
      </c>
      <c r="B2679" s="121" t="str">
        <f t="shared" si="143"/>
        <v>Emerging Asia Pacific</v>
      </c>
      <c r="C2679" s="2" t="s">
        <v>5720</v>
      </c>
      <c r="D2679" s="2" t="str">
        <f t="shared" si="144"/>
        <v>India</v>
      </c>
      <c r="E2679" s="3">
        <v>34698</v>
      </c>
      <c r="F2679" s="3">
        <v>34701</v>
      </c>
      <c r="G2679" s="3"/>
      <c r="H2679" s="3"/>
      <c r="I2679" s="2" t="str">
        <f t="shared" ref="I2679:I2710" si="146">IF(ISBLANK(VLOOKUP(A2679,CountryRegion,4,FALSE)),"",VLOOKUP(A2679,CountryRegion,4,FALSE))</f>
        <v>S&amp;P BMI</v>
      </c>
    </row>
    <row r="2680" spans="1:9" ht="12.75" customHeight="1">
      <c r="A2680" s="2" t="s">
        <v>6713</v>
      </c>
      <c r="B2680" s="121" t="str">
        <f t="shared" si="143"/>
        <v>Emerging Asia Pacific</v>
      </c>
      <c r="C2680" s="2" t="s">
        <v>6013</v>
      </c>
      <c r="D2680" s="2" t="str">
        <f t="shared" si="144"/>
        <v>Korea</v>
      </c>
      <c r="E2680" s="3">
        <v>34698</v>
      </c>
      <c r="F2680" s="3">
        <v>34701</v>
      </c>
      <c r="G2680" s="3">
        <v>37071</v>
      </c>
      <c r="H2680" s="3">
        <v>37074</v>
      </c>
      <c r="I2680" s="2" t="str">
        <f t="shared" si="146"/>
        <v>S&amp;P BMI</v>
      </c>
    </row>
    <row r="2681" spans="1:9" ht="12.75" customHeight="1">
      <c r="A2681" s="2" t="s">
        <v>6713</v>
      </c>
      <c r="B2681" s="121" t="str">
        <f t="shared" si="143"/>
        <v>Emerging Asia Pacific</v>
      </c>
      <c r="C2681" s="2" t="s">
        <v>7573</v>
      </c>
      <c r="D2681" s="2" t="str">
        <f t="shared" si="144"/>
        <v>Malaysia</v>
      </c>
      <c r="E2681" s="3">
        <v>35976</v>
      </c>
      <c r="F2681" s="3">
        <v>35977</v>
      </c>
      <c r="G2681" s="3"/>
      <c r="H2681" s="3"/>
      <c r="I2681" s="2" t="str">
        <f t="shared" si="146"/>
        <v>S&amp;P BMI</v>
      </c>
    </row>
    <row r="2682" spans="1:9" ht="12.75" customHeight="1">
      <c r="A2682" s="2" t="s">
        <v>6713</v>
      </c>
      <c r="B2682" s="121" t="str">
        <f t="shared" si="143"/>
        <v>Emerging Asia Pacific</v>
      </c>
      <c r="C2682" s="2" t="s">
        <v>5970</v>
      </c>
      <c r="D2682" s="2" t="str">
        <f t="shared" si="144"/>
        <v>Philippines</v>
      </c>
      <c r="E2682" s="3">
        <v>34698</v>
      </c>
      <c r="F2682" s="3">
        <v>34701</v>
      </c>
      <c r="G2682" s="3"/>
      <c r="H2682" s="3"/>
      <c r="I2682" s="2" t="str">
        <f t="shared" si="146"/>
        <v>S&amp;P BMI</v>
      </c>
    </row>
    <row r="2683" spans="1:9" ht="12.75" customHeight="1">
      <c r="A2683" s="2" t="s">
        <v>6713</v>
      </c>
      <c r="B2683" s="121" t="str">
        <f t="shared" si="143"/>
        <v>Emerging Asia Pacific</v>
      </c>
      <c r="C2683" s="2" t="s">
        <v>7601</v>
      </c>
      <c r="D2683" s="2" t="str">
        <f t="shared" si="144"/>
        <v>Pakistan</v>
      </c>
      <c r="E2683" s="3">
        <v>34698</v>
      </c>
      <c r="F2683" s="3">
        <v>34701</v>
      </c>
      <c r="G2683" s="3">
        <v>39752</v>
      </c>
      <c r="H2683" s="3">
        <v>39755</v>
      </c>
      <c r="I2683" s="2" t="str">
        <f t="shared" si="146"/>
        <v>S&amp;P BMI</v>
      </c>
    </row>
    <row r="2684" spans="1:9" ht="12.75" customHeight="1">
      <c r="A2684" s="2" t="s">
        <v>6713</v>
      </c>
      <c r="B2684" s="121" t="str">
        <f t="shared" si="143"/>
        <v>Emerging Asia Pacific</v>
      </c>
      <c r="C2684" s="2" t="s">
        <v>7601</v>
      </c>
      <c r="D2684" s="2" t="str">
        <f t="shared" si="144"/>
        <v>Pakistan</v>
      </c>
      <c r="E2684" s="3">
        <v>42993</v>
      </c>
      <c r="F2684" s="3">
        <v>42996</v>
      </c>
      <c r="G2684" s="3">
        <v>45184</v>
      </c>
      <c r="H2684" s="3">
        <v>45187</v>
      </c>
      <c r="I2684" s="2" t="str">
        <f t="shared" si="146"/>
        <v>S&amp;P BMI</v>
      </c>
    </row>
    <row r="2685" spans="1:9" ht="12.75" customHeight="1">
      <c r="A2685" s="2" t="s">
        <v>6713</v>
      </c>
      <c r="B2685" s="121" t="str">
        <f t="shared" si="143"/>
        <v>Emerging Asia Pacific</v>
      </c>
      <c r="C2685" s="2" t="s">
        <v>6029</v>
      </c>
      <c r="D2685" s="2" t="str">
        <f t="shared" si="144"/>
        <v>Thailand</v>
      </c>
      <c r="E2685" s="3">
        <v>34698</v>
      </c>
      <c r="F2685" s="3">
        <v>34701</v>
      </c>
      <c r="G2685" s="3"/>
      <c r="H2685" s="3"/>
      <c r="I2685" s="2" t="str">
        <f t="shared" si="146"/>
        <v>S&amp;P BMI</v>
      </c>
    </row>
    <row r="2686" spans="1:9" ht="12.75" customHeight="1">
      <c r="A2686" s="2" t="s">
        <v>6713</v>
      </c>
      <c r="B2686" s="121" t="str">
        <f t="shared" si="143"/>
        <v>Emerging Asia Pacific</v>
      </c>
      <c r="C2686" s="2" t="s">
        <v>5700</v>
      </c>
      <c r="D2686" s="2" t="str">
        <f t="shared" si="144"/>
        <v>Taiwan</v>
      </c>
      <c r="E2686" s="3">
        <v>34698</v>
      </c>
      <c r="F2686" s="3">
        <v>34701</v>
      </c>
      <c r="G2686" s="3"/>
      <c r="H2686" s="3"/>
      <c r="I2686" s="2" t="str">
        <f t="shared" si="146"/>
        <v>S&amp;P BMI</v>
      </c>
    </row>
    <row r="2687" spans="1:9" ht="12.75" customHeight="1">
      <c r="A2687" s="2" t="s">
        <v>6864</v>
      </c>
      <c r="B2687" s="121" t="str">
        <f t="shared" si="143"/>
        <v>African Frontier</v>
      </c>
      <c r="C2687" s="2" t="s">
        <v>7626</v>
      </c>
      <c r="D2687" s="2" t="str">
        <f t="shared" si="144"/>
        <v>Botswana</v>
      </c>
      <c r="E2687" s="3">
        <v>35062</v>
      </c>
      <c r="F2687" s="3">
        <v>35063</v>
      </c>
      <c r="G2687" s="3"/>
      <c r="H2687" s="3"/>
      <c r="I2687" s="2" t="str">
        <f t="shared" si="146"/>
        <v>S&amp;P</v>
      </c>
    </row>
    <row r="2688" spans="1:9" ht="12.75" customHeight="1">
      <c r="A2688" s="2" t="s">
        <v>6864</v>
      </c>
      <c r="B2688" s="121" t="str">
        <f t="shared" si="143"/>
        <v>African Frontier</v>
      </c>
      <c r="C2688" s="2" t="s">
        <v>7627</v>
      </c>
      <c r="D2688" s="2" t="str">
        <f t="shared" si="144"/>
        <v>Cote d'Ivoire</v>
      </c>
      <c r="E2688" s="3">
        <v>35062</v>
      </c>
      <c r="F2688" s="3">
        <v>35063</v>
      </c>
      <c r="G2688" s="3"/>
      <c r="H2688" s="3"/>
      <c r="I2688" s="2" t="str">
        <f t="shared" si="146"/>
        <v>S&amp;P</v>
      </c>
    </row>
    <row r="2689" spans="1:9" ht="12.75" customHeight="1">
      <c r="A2689" s="2" t="s">
        <v>6864</v>
      </c>
      <c r="B2689" s="121" t="str">
        <f t="shared" si="143"/>
        <v>African Frontier</v>
      </c>
      <c r="C2689" s="2" t="s">
        <v>7628</v>
      </c>
      <c r="D2689" s="2" t="str">
        <f t="shared" si="144"/>
        <v>Ghana</v>
      </c>
      <c r="E2689" s="3">
        <v>35062</v>
      </c>
      <c r="F2689" s="3">
        <v>35063</v>
      </c>
      <c r="G2689" s="3"/>
      <c r="H2689" s="3"/>
      <c r="I2689" s="2" t="str">
        <f t="shared" si="146"/>
        <v>S&amp;P</v>
      </c>
    </row>
    <row r="2690" spans="1:9" ht="12.75" customHeight="1">
      <c r="A2690" s="2" t="s">
        <v>6864</v>
      </c>
      <c r="B2690" s="121" t="str">
        <f t="shared" si="143"/>
        <v>African Frontier</v>
      </c>
      <c r="C2690" s="2" t="s">
        <v>5987</v>
      </c>
      <c r="D2690" s="2" t="str">
        <f t="shared" si="144"/>
        <v>Kenya</v>
      </c>
      <c r="E2690" s="3">
        <v>35062</v>
      </c>
      <c r="F2690" s="3">
        <v>35063</v>
      </c>
      <c r="G2690" s="3"/>
      <c r="H2690" s="3"/>
      <c r="I2690" s="2" t="str">
        <f t="shared" si="146"/>
        <v>S&amp;P</v>
      </c>
    </row>
    <row r="2691" spans="1:9" ht="12.75" customHeight="1">
      <c r="A2691" s="2" t="s">
        <v>6864</v>
      </c>
      <c r="B2691" s="121" t="str">
        <f t="shared" si="143"/>
        <v>African Frontier</v>
      </c>
      <c r="C2691" s="2" t="s">
        <v>7618</v>
      </c>
      <c r="D2691" s="2" t="str">
        <f t="shared" si="144"/>
        <v>Mauritius</v>
      </c>
      <c r="E2691" s="3">
        <v>35062</v>
      </c>
      <c r="F2691" s="3">
        <v>35063</v>
      </c>
      <c r="G2691" s="3"/>
      <c r="H2691" s="3"/>
      <c r="I2691" s="2" t="str">
        <f t="shared" si="146"/>
        <v>S&amp;P</v>
      </c>
    </row>
    <row r="2692" spans="1:9" ht="12.75" customHeight="1">
      <c r="A2692" s="2" t="s">
        <v>6864</v>
      </c>
      <c r="B2692" s="121" t="str">
        <f t="shared" si="143"/>
        <v>African Frontier</v>
      </c>
      <c r="C2692" s="2" t="s">
        <v>5845</v>
      </c>
      <c r="D2692" s="2" t="str">
        <f t="shared" si="144"/>
        <v>Namibia</v>
      </c>
      <c r="E2692" s="3">
        <v>36188</v>
      </c>
      <c r="F2692" s="3">
        <v>36189</v>
      </c>
      <c r="G2692" s="3"/>
      <c r="H2692" s="3"/>
      <c r="I2692" s="2" t="str">
        <f t="shared" si="146"/>
        <v>S&amp;P</v>
      </c>
    </row>
    <row r="2693" spans="1:9" ht="12.75" customHeight="1">
      <c r="A2693" s="2" t="s">
        <v>6864</v>
      </c>
      <c r="B2693" s="121" t="str">
        <f t="shared" ref="B2693:B2756" si="147">VLOOKUP(A2693,CountryRegion,2,FALSE)</f>
        <v>African Frontier</v>
      </c>
      <c r="C2693" s="2" t="s">
        <v>5918</v>
      </c>
      <c r="D2693" s="2" t="str">
        <f t="shared" ref="D2693:D2756" si="148">VLOOKUP(C2693&amp;"-",CountryRegion,2,FALSE)</f>
        <v>Nigeria</v>
      </c>
      <c r="E2693" s="3">
        <v>35062</v>
      </c>
      <c r="F2693" s="3">
        <v>35063</v>
      </c>
      <c r="G2693" s="3">
        <v>45366</v>
      </c>
      <c r="H2693" s="3">
        <v>45369</v>
      </c>
      <c r="I2693" s="2" t="str">
        <f t="shared" si="146"/>
        <v>S&amp;P</v>
      </c>
    </row>
    <row r="2694" spans="1:9" ht="12.75" customHeight="1">
      <c r="A2694" s="2" t="s">
        <v>6864</v>
      </c>
      <c r="B2694" s="121" t="str">
        <f t="shared" si="147"/>
        <v>African Frontier</v>
      </c>
      <c r="C2694" s="2" t="s">
        <v>7619</v>
      </c>
      <c r="D2694" s="2" t="str">
        <f t="shared" si="148"/>
        <v>Tunisia</v>
      </c>
      <c r="E2694" s="3">
        <v>35062</v>
      </c>
      <c r="F2694" s="3">
        <v>35063</v>
      </c>
      <c r="G2694" s="3">
        <v>39507</v>
      </c>
      <c r="H2694" s="3">
        <v>39508</v>
      </c>
      <c r="I2694" s="2" t="str">
        <f t="shared" si="146"/>
        <v>S&amp;P</v>
      </c>
    </row>
    <row r="2695" spans="1:9" ht="12.75" customHeight="1">
      <c r="A2695" s="2" t="s">
        <v>6864</v>
      </c>
      <c r="B2695" s="121" t="str">
        <f t="shared" si="147"/>
        <v>African Frontier</v>
      </c>
      <c r="C2695" s="2" t="s">
        <v>7629</v>
      </c>
      <c r="D2695" s="2" t="str">
        <f t="shared" si="148"/>
        <v>Zambia</v>
      </c>
      <c r="E2695" s="3">
        <v>40165</v>
      </c>
      <c r="F2695" s="3">
        <v>40168</v>
      </c>
      <c r="G2695" s="3"/>
      <c r="H2695" s="3"/>
      <c r="I2695" s="2" t="str">
        <f t="shared" si="146"/>
        <v>S&amp;P</v>
      </c>
    </row>
    <row r="2696" spans="1:9" ht="12.75" customHeight="1">
      <c r="A2696" s="2" t="s">
        <v>6864</v>
      </c>
      <c r="B2696" s="121" t="str">
        <f t="shared" si="147"/>
        <v>African Frontier</v>
      </c>
      <c r="C2696" s="2" t="s">
        <v>7630</v>
      </c>
      <c r="D2696" s="2" t="str">
        <f t="shared" si="148"/>
        <v>Zimbabwe</v>
      </c>
      <c r="E2696" s="3">
        <v>37224</v>
      </c>
      <c r="F2696" s="3">
        <v>37225</v>
      </c>
      <c r="G2696" s="3">
        <v>39506</v>
      </c>
      <c r="H2696" s="3">
        <v>39507</v>
      </c>
      <c r="I2696" s="2" t="str">
        <f t="shared" si="146"/>
        <v>S&amp;P</v>
      </c>
    </row>
    <row r="2697" spans="1:9" ht="12.75" customHeight="1">
      <c r="A2697" s="2" t="s">
        <v>6923</v>
      </c>
      <c r="B2697" s="121" t="str">
        <f t="shared" si="147"/>
        <v>Pan Arab Ex-Saudi Arabia</v>
      </c>
      <c r="C2697" s="2" t="s">
        <v>7599</v>
      </c>
      <c r="D2697" s="2" t="str">
        <f t="shared" si="148"/>
        <v>United Arab Emirates</v>
      </c>
      <c r="E2697" s="3">
        <v>38352</v>
      </c>
      <c r="F2697" s="3">
        <v>38354</v>
      </c>
      <c r="G2697" s="3"/>
      <c r="H2697" s="3"/>
      <c r="I2697" s="2" t="str">
        <f t="shared" si="146"/>
        <v>S&amp;P</v>
      </c>
    </row>
    <row r="2698" spans="1:9" ht="12.75" customHeight="1">
      <c r="A2698" s="2" t="s">
        <v>6923</v>
      </c>
      <c r="B2698" s="121" t="str">
        <f t="shared" si="147"/>
        <v>Pan Arab Ex-Saudi Arabia</v>
      </c>
      <c r="C2698" s="2" t="s">
        <v>7606</v>
      </c>
      <c r="D2698" s="2" t="str">
        <f t="shared" si="148"/>
        <v>Bahrain</v>
      </c>
      <c r="E2698" s="3">
        <v>38352</v>
      </c>
      <c r="F2698" s="3">
        <v>38354</v>
      </c>
      <c r="G2698" s="3"/>
      <c r="H2698" s="3"/>
      <c r="I2698" s="2" t="str">
        <f t="shared" si="146"/>
        <v>S&amp;P</v>
      </c>
    </row>
    <row r="2699" spans="1:9" ht="12.75" customHeight="1">
      <c r="A2699" s="2" t="s">
        <v>6923</v>
      </c>
      <c r="B2699" s="121" t="str">
        <f t="shared" si="147"/>
        <v>Pan Arab Ex-Saudi Arabia</v>
      </c>
      <c r="C2699" s="2" t="s">
        <v>7600</v>
      </c>
      <c r="D2699" s="2" t="str">
        <f t="shared" si="148"/>
        <v>Egypt</v>
      </c>
      <c r="E2699" s="3">
        <v>38352</v>
      </c>
      <c r="F2699" s="3">
        <v>38354</v>
      </c>
      <c r="G2699" s="3"/>
      <c r="H2699" s="3"/>
      <c r="I2699" s="2" t="str">
        <f t="shared" si="146"/>
        <v>S&amp;P</v>
      </c>
    </row>
    <row r="2700" spans="1:9" ht="12.75" customHeight="1">
      <c r="A2700" s="2" t="s">
        <v>6923</v>
      </c>
      <c r="B2700" s="121" t="str">
        <f t="shared" si="147"/>
        <v>Pan Arab Ex-Saudi Arabia</v>
      </c>
      <c r="C2700" s="2" t="s">
        <v>7607</v>
      </c>
      <c r="D2700" s="2" t="str">
        <f t="shared" si="148"/>
        <v>Jordan</v>
      </c>
      <c r="E2700" s="3">
        <v>38352</v>
      </c>
      <c r="F2700" s="3">
        <v>38354</v>
      </c>
      <c r="G2700" s="3"/>
      <c r="H2700" s="3"/>
      <c r="I2700" s="2" t="str">
        <f t="shared" si="146"/>
        <v>S&amp;P</v>
      </c>
    </row>
    <row r="2701" spans="1:9" ht="12.75" customHeight="1">
      <c r="A2701" s="2" t="s">
        <v>6923</v>
      </c>
      <c r="B2701" s="121" t="str">
        <f t="shared" si="147"/>
        <v>Pan Arab Ex-Saudi Arabia</v>
      </c>
      <c r="C2701" s="2" t="s">
        <v>6023</v>
      </c>
      <c r="D2701" s="2" t="str">
        <f t="shared" si="148"/>
        <v>Kuwait</v>
      </c>
      <c r="E2701" s="3">
        <v>38352</v>
      </c>
      <c r="F2701" s="3">
        <v>38354</v>
      </c>
      <c r="G2701" s="3"/>
      <c r="H2701" s="3"/>
      <c r="I2701" s="2" t="str">
        <f t="shared" si="146"/>
        <v>S&amp;P</v>
      </c>
    </row>
    <row r="2702" spans="1:9" ht="12.75" customHeight="1">
      <c r="A2702" s="2" t="s">
        <v>6923</v>
      </c>
      <c r="B2702" s="121" t="str">
        <f t="shared" si="147"/>
        <v>Pan Arab Ex-Saudi Arabia</v>
      </c>
      <c r="C2702" s="2" t="s">
        <v>5664</v>
      </c>
      <c r="D2702" s="2" t="str">
        <f t="shared" si="148"/>
        <v>Lebanon</v>
      </c>
      <c r="E2702" s="3">
        <v>38352</v>
      </c>
      <c r="F2702" s="3">
        <v>38354</v>
      </c>
      <c r="G2702" s="3">
        <v>44365</v>
      </c>
      <c r="H2702" s="3">
        <v>44368</v>
      </c>
      <c r="I2702" s="2" t="str">
        <f t="shared" si="146"/>
        <v>S&amp;P</v>
      </c>
    </row>
    <row r="2703" spans="1:9" ht="12.75" customHeight="1">
      <c r="A2703" s="2" t="s">
        <v>6923</v>
      </c>
      <c r="B2703" s="121" t="str">
        <f t="shared" si="147"/>
        <v>Pan Arab Ex-Saudi Arabia</v>
      </c>
      <c r="C2703" s="2" t="s">
        <v>5947</v>
      </c>
      <c r="D2703" s="2" t="str">
        <f t="shared" si="148"/>
        <v>Morocco</v>
      </c>
      <c r="E2703" s="3">
        <v>38352</v>
      </c>
      <c r="F2703" s="3">
        <v>38354</v>
      </c>
      <c r="G2703" s="3"/>
      <c r="H2703" s="3"/>
      <c r="I2703" s="2" t="str">
        <f t="shared" si="146"/>
        <v>S&amp;P</v>
      </c>
    </row>
    <row r="2704" spans="1:9" ht="12.75" customHeight="1">
      <c r="A2704" s="2" t="s">
        <v>6923</v>
      </c>
      <c r="B2704" s="121" t="str">
        <f t="shared" si="147"/>
        <v>Pan Arab Ex-Saudi Arabia</v>
      </c>
      <c r="C2704" s="2" t="s">
        <v>6159</v>
      </c>
      <c r="D2704" s="2" t="str">
        <f t="shared" si="148"/>
        <v>Oman</v>
      </c>
      <c r="E2704" s="3">
        <v>38352</v>
      </c>
      <c r="F2704" s="3">
        <v>38354</v>
      </c>
      <c r="G2704" s="3"/>
      <c r="H2704" s="3"/>
      <c r="I2704" s="2" t="str">
        <f t="shared" si="146"/>
        <v>S&amp;P</v>
      </c>
    </row>
    <row r="2705" spans="1:9" ht="12.75" customHeight="1">
      <c r="A2705" s="2" t="s">
        <v>6923</v>
      </c>
      <c r="B2705" s="121" t="str">
        <f t="shared" si="147"/>
        <v>Pan Arab Ex-Saudi Arabia</v>
      </c>
      <c r="C2705" s="2" t="s">
        <v>7602</v>
      </c>
      <c r="D2705" s="2" t="str">
        <f t="shared" si="148"/>
        <v>Qatar</v>
      </c>
      <c r="E2705" s="3">
        <v>38352</v>
      </c>
      <c r="F2705" s="3">
        <v>38354</v>
      </c>
      <c r="G2705" s="3"/>
      <c r="H2705" s="3"/>
      <c r="I2705" s="2" t="str">
        <f t="shared" si="146"/>
        <v>S&amp;P</v>
      </c>
    </row>
    <row r="2706" spans="1:9" ht="12.75" customHeight="1">
      <c r="A2706" s="2" t="s">
        <v>6923</v>
      </c>
      <c r="B2706" s="121" t="str">
        <f t="shared" si="147"/>
        <v>Pan Arab Ex-Saudi Arabia</v>
      </c>
      <c r="C2706" s="2" t="s">
        <v>7619</v>
      </c>
      <c r="D2706" s="2" t="str">
        <f t="shared" si="148"/>
        <v>Tunisia</v>
      </c>
      <c r="E2706" s="3">
        <v>38352</v>
      </c>
      <c r="F2706" s="3">
        <v>38354</v>
      </c>
      <c r="G2706" s="3"/>
      <c r="H2706" s="3"/>
      <c r="I2706" s="2" t="str">
        <f t="shared" si="146"/>
        <v>S&amp;P</v>
      </c>
    </row>
    <row r="2707" spans="1:9" ht="12.75" customHeight="1">
      <c r="A2707" s="2" t="s">
        <v>6705</v>
      </c>
      <c r="B2707" s="121" t="str">
        <f t="shared" si="147"/>
        <v>Asia Pacific Ex-Japan</v>
      </c>
      <c r="C2707" s="2" t="s">
        <v>7589</v>
      </c>
      <c r="D2707" s="2" t="str">
        <f t="shared" si="148"/>
        <v>Australia</v>
      </c>
      <c r="E2707" s="3">
        <v>32689</v>
      </c>
      <c r="F2707" s="3">
        <v>32692</v>
      </c>
      <c r="G2707" s="3"/>
      <c r="H2707" s="3"/>
      <c r="I2707" s="2" t="str">
        <f t="shared" si="146"/>
        <v>S&amp;P BMI</v>
      </c>
    </row>
    <row r="2708" spans="1:9" ht="12.75" customHeight="1">
      <c r="A2708" s="2" t="s">
        <v>6705</v>
      </c>
      <c r="B2708" s="121" t="str">
        <f t="shared" si="147"/>
        <v>Asia Pacific Ex-Japan</v>
      </c>
      <c r="C2708" s="2" t="s">
        <v>7571</v>
      </c>
      <c r="D2708" s="2" t="str">
        <f t="shared" si="148"/>
        <v>Hong Kong</v>
      </c>
      <c r="E2708" s="3">
        <v>32689</v>
      </c>
      <c r="F2708" s="3">
        <v>32692</v>
      </c>
      <c r="G2708" s="3"/>
      <c r="H2708" s="3"/>
      <c r="I2708" s="2" t="str">
        <f t="shared" si="146"/>
        <v>S&amp;P BMI</v>
      </c>
    </row>
    <row r="2709" spans="1:9" ht="12.75" customHeight="1">
      <c r="A2709" s="2" t="s">
        <v>6705</v>
      </c>
      <c r="B2709" s="121" t="str">
        <f t="shared" si="147"/>
        <v>Asia Pacific Ex-Japan</v>
      </c>
      <c r="C2709" s="2" t="s">
        <v>6013</v>
      </c>
      <c r="D2709" s="2" t="str">
        <f t="shared" si="148"/>
        <v>Korea</v>
      </c>
      <c r="E2709" s="3">
        <v>37071</v>
      </c>
      <c r="F2709" s="3">
        <v>37074</v>
      </c>
      <c r="G2709" s="3"/>
      <c r="H2709" s="3"/>
      <c r="I2709" s="2" t="str">
        <f t="shared" si="146"/>
        <v>S&amp;P BMI</v>
      </c>
    </row>
    <row r="2710" spans="1:9" ht="12.75" customHeight="1">
      <c r="A2710" s="2" t="s">
        <v>6705</v>
      </c>
      <c r="B2710" s="121" t="str">
        <f t="shared" si="147"/>
        <v>Asia Pacific Ex-Japan</v>
      </c>
      <c r="C2710" s="2" t="s">
        <v>7573</v>
      </c>
      <c r="D2710" s="2" t="str">
        <f t="shared" si="148"/>
        <v>Malaysia</v>
      </c>
      <c r="E2710" s="3">
        <v>32689</v>
      </c>
      <c r="F2710" s="3">
        <v>32692</v>
      </c>
      <c r="G2710" s="3">
        <v>35976</v>
      </c>
      <c r="H2710" s="3">
        <v>35977</v>
      </c>
      <c r="I2710" s="2" t="str">
        <f t="shared" si="146"/>
        <v>S&amp;P BMI</v>
      </c>
    </row>
    <row r="2711" spans="1:9" ht="12.75" customHeight="1">
      <c r="A2711" s="2" t="s">
        <v>6705</v>
      </c>
      <c r="B2711" s="121" t="str">
        <f t="shared" si="147"/>
        <v>Asia Pacific Ex-Japan</v>
      </c>
      <c r="C2711" s="2" t="s">
        <v>5883</v>
      </c>
      <c r="D2711" s="2" t="str">
        <f t="shared" si="148"/>
        <v>New Zealand</v>
      </c>
      <c r="E2711" s="3">
        <v>32689</v>
      </c>
      <c r="F2711" s="3">
        <v>32692</v>
      </c>
      <c r="G2711" s="3"/>
      <c r="H2711" s="3"/>
      <c r="I2711" s="2" t="str">
        <f t="shared" ref="I2711:I2742" si="149">IF(ISBLANK(VLOOKUP(A2711,CountryRegion,4,FALSE)),"",VLOOKUP(A2711,CountryRegion,4,FALSE))</f>
        <v>S&amp;P BMI</v>
      </c>
    </row>
    <row r="2712" spans="1:9" ht="12.75" customHeight="1">
      <c r="A2712" s="2" t="s">
        <v>6705</v>
      </c>
      <c r="B2712" s="121" t="str">
        <f t="shared" si="147"/>
        <v>Asia Pacific Ex-Japan</v>
      </c>
      <c r="C2712" s="2" t="s">
        <v>7574</v>
      </c>
      <c r="D2712" s="2" t="str">
        <f t="shared" si="148"/>
        <v>Singapore</v>
      </c>
      <c r="E2712" s="3">
        <v>32689</v>
      </c>
      <c r="F2712" s="3">
        <v>32692</v>
      </c>
      <c r="G2712" s="3"/>
      <c r="H2712" s="3"/>
      <c r="I2712" s="2" t="str">
        <f t="shared" si="149"/>
        <v>S&amp;P BMI</v>
      </c>
    </row>
    <row r="2713" spans="1:9" ht="12.75" customHeight="1">
      <c r="A2713" s="2" t="s">
        <v>6707</v>
      </c>
      <c r="B2713" s="121" t="str">
        <f t="shared" si="147"/>
        <v>Asia Pacific Ex-South Korea</v>
      </c>
      <c r="C2713" s="2" t="s">
        <v>7589</v>
      </c>
      <c r="D2713" s="2" t="str">
        <f t="shared" si="148"/>
        <v>Australia</v>
      </c>
      <c r="E2713" s="3">
        <v>32689</v>
      </c>
      <c r="F2713" s="3">
        <v>32692</v>
      </c>
      <c r="G2713" s="3"/>
      <c r="H2713" s="3"/>
      <c r="I2713" s="2" t="str">
        <f t="shared" si="149"/>
        <v>S&amp;P BMI</v>
      </c>
    </row>
    <row r="2714" spans="1:9" ht="12.75" customHeight="1">
      <c r="A2714" s="2" t="s">
        <v>6707</v>
      </c>
      <c r="B2714" s="121" t="str">
        <f t="shared" si="147"/>
        <v>Asia Pacific Ex-South Korea</v>
      </c>
      <c r="C2714" s="2" t="s">
        <v>7571</v>
      </c>
      <c r="D2714" s="2" t="str">
        <f t="shared" si="148"/>
        <v>Hong Kong</v>
      </c>
      <c r="E2714" s="3">
        <v>32689</v>
      </c>
      <c r="F2714" s="3">
        <v>32692</v>
      </c>
      <c r="G2714" s="3"/>
      <c r="H2714" s="3"/>
      <c r="I2714" s="2" t="str">
        <f t="shared" si="149"/>
        <v>S&amp;P BMI</v>
      </c>
    </row>
    <row r="2715" spans="1:9" ht="12.75" customHeight="1">
      <c r="A2715" s="2" t="s">
        <v>6707</v>
      </c>
      <c r="B2715" s="121" t="str">
        <f t="shared" si="147"/>
        <v>Asia Pacific Ex-South Korea</v>
      </c>
      <c r="C2715" s="2" t="s">
        <v>7572</v>
      </c>
      <c r="D2715" s="2" t="str">
        <f t="shared" si="148"/>
        <v>Japan</v>
      </c>
      <c r="E2715" s="3">
        <v>32689</v>
      </c>
      <c r="F2715" s="3">
        <v>32692</v>
      </c>
      <c r="G2715" s="3"/>
      <c r="H2715" s="3"/>
      <c r="I2715" s="2" t="str">
        <f t="shared" si="149"/>
        <v>S&amp;P BMI</v>
      </c>
    </row>
    <row r="2716" spans="1:9" ht="12.75" customHeight="1">
      <c r="A2716" s="2" t="s">
        <v>6707</v>
      </c>
      <c r="B2716" s="121" t="str">
        <f t="shared" si="147"/>
        <v>Asia Pacific Ex-South Korea</v>
      </c>
      <c r="C2716" s="2" t="s">
        <v>7573</v>
      </c>
      <c r="D2716" s="2" t="str">
        <f t="shared" si="148"/>
        <v>Malaysia</v>
      </c>
      <c r="E2716" s="3">
        <v>32689</v>
      </c>
      <c r="F2716" s="3">
        <v>32692</v>
      </c>
      <c r="G2716" s="3">
        <v>35976</v>
      </c>
      <c r="H2716" s="3">
        <v>35977</v>
      </c>
      <c r="I2716" s="2" t="str">
        <f t="shared" si="149"/>
        <v>S&amp;P BMI</v>
      </c>
    </row>
    <row r="2717" spans="1:9" ht="12.75" customHeight="1">
      <c r="A2717" s="2" t="s">
        <v>6707</v>
      </c>
      <c r="B2717" s="121" t="str">
        <f t="shared" si="147"/>
        <v>Asia Pacific Ex-South Korea</v>
      </c>
      <c r="C2717" s="2" t="s">
        <v>5883</v>
      </c>
      <c r="D2717" s="2" t="str">
        <f t="shared" si="148"/>
        <v>New Zealand</v>
      </c>
      <c r="E2717" s="3">
        <v>32689</v>
      </c>
      <c r="F2717" s="3">
        <v>32692</v>
      </c>
      <c r="G2717" s="3"/>
      <c r="H2717" s="3"/>
      <c r="I2717" s="2" t="str">
        <f t="shared" si="149"/>
        <v>S&amp;P BMI</v>
      </c>
    </row>
    <row r="2718" spans="1:9" ht="12.75" customHeight="1">
      <c r="A2718" s="2" t="s">
        <v>6707</v>
      </c>
      <c r="B2718" s="121" t="str">
        <f t="shared" si="147"/>
        <v>Asia Pacific Ex-South Korea</v>
      </c>
      <c r="C2718" s="2" t="s">
        <v>7574</v>
      </c>
      <c r="D2718" s="2" t="str">
        <f t="shared" si="148"/>
        <v>Singapore</v>
      </c>
      <c r="E2718" s="3">
        <v>32689</v>
      </c>
      <c r="F2718" s="3">
        <v>32692</v>
      </c>
      <c r="G2718" s="3"/>
      <c r="H2718" s="3"/>
      <c r="I2718" s="2" t="str">
        <f t="shared" si="149"/>
        <v>S&amp;P BMI</v>
      </c>
    </row>
    <row r="2719" spans="1:9" ht="12.75" customHeight="1">
      <c r="A2719" s="2" t="s">
        <v>6722</v>
      </c>
      <c r="B2719" s="121" t="str">
        <f t="shared" si="147"/>
        <v>Emerging Asia Ex-Malaysia</v>
      </c>
      <c r="C2719" s="2" t="s">
        <v>7588</v>
      </c>
      <c r="D2719" s="2" t="str">
        <f t="shared" si="148"/>
        <v>China</v>
      </c>
      <c r="E2719" s="3">
        <v>34978</v>
      </c>
      <c r="F2719" s="3">
        <v>34981</v>
      </c>
      <c r="G2719" s="3"/>
      <c r="H2719" s="3"/>
      <c r="I2719" s="2" t="str">
        <f t="shared" si="149"/>
        <v>S&amp;P EMDB</v>
      </c>
    </row>
    <row r="2720" spans="1:9" ht="12.75" customHeight="1">
      <c r="A2720" s="2" t="s">
        <v>6722</v>
      </c>
      <c r="B2720" s="121" t="str">
        <f t="shared" si="147"/>
        <v>Emerging Asia Ex-Malaysia</v>
      </c>
      <c r="C2720" s="2" t="s">
        <v>6098</v>
      </c>
      <c r="D2720" s="2" t="str">
        <f t="shared" si="148"/>
        <v>Indonesia</v>
      </c>
      <c r="E2720" s="3">
        <v>33143</v>
      </c>
      <c r="F2720" s="3">
        <v>33144</v>
      </c>
      <c r="G2720" s="3"/>
      <c r="H2720" s="3"/>
      <c r="I2720" s="2" t="str">
        <f t="shared" si="149"/>
        <v>S&amp;P EMDB</v>
      </c>
    </row>
    <row r="2721" spans="1:9" ht="12.75" customHeight="1">
      <c r="A2721" s="2" t="s">
        <v>6722</v>
      </c>
      <c r="B2721" s="121" t="str">
        <f t="shared" si="147"/>
        <v>Emerging Asia Ex-Malaysia</v>
      </c>
      <c r="C2721" s="2" t="s">
        <v>5720</v>
      </c>
      <c r="D2721" s="2" t="str">
        <f t="shared" si="148"/>
        <v>India</v>
      </c>
      <c r="E2721" s="3">
        <v>33934</v>
      </c>
      <c r="F2721" s="3">
        <v>33935</v>
      </c>
      <c r="G2721" s="3"/>
      <c r="H2721" s="3"/>
      <c r="I2721" s="2" t="str">
        <f t="shared" si="149"/>
        <v>S&amp;P EMDB</v>
      </c>
    </row>
    <row r="2722" spans="1:9" ht="12.75" customHeight="1">
      <c r="A2722" s="2" t="s">
        <v>6722</v>
      </c>
      <c r="B2722" s="121" t="str">
        <f t="shared" si="147"/>
        <v>Emerging Asia Ex-Malaysia</v>
      </c>
      <c r="C2722" s="2" t="s">
        <v>6013</v>
      </c>
      <c r="D2722" s="2" t="str">
        <f t="shared" si="148"/>
        <v>Korea</v>
      </c>
      <c r="E2722" s="3">
        <v>33633</v>
      </c>
      <c r="F2722" s="3">
        <v>33634</v>
      </c>
      <c r="G2722" s="3"/>
      <c r="H2722" s="3"/>
      <c r="I2722" s="2" t="str">
        <f t="shared" si="149"/>
        <v>S&amp;P EMDB</v>
      </c>
    </row>
    <row r="2723" spans="1:9" ht="12.75" customHeight="1">
      <c r="A2723" s="2" t="s">
        <v>6722</v>
      </c>
      <c r="B2723" s="121" t="str">
        <f t="shared" si="147"/>
        <v>Emerging Asia Ex-Malaysia</v>
      </c>
      <c r="C2723" s="2" t="s">
        <v>7622</v>
      </c>
      <c r="D2723" s="2" t="str">
        <f t="shared" si="148"/>
        <v>Sri Lanka</v>
      </c>
      <c r="E2723" s="3">
        <v>34362</v>
      </c>
      <c r="F2723" s="3">
        <v>34365</v>
      </c>
      <c r="G2723" s="3">
        <v>37195</v>
      </c>
      <c r="H2723" s="3">
        <v>37196</v>
      </c>
      <c r="I2723" s="2" t="str">
        <f t="shared" si="149"/>
        <v>S&amp;P EMDB</v>
      </c>
    </row>
    <row r="2724" spans="1:9" ht="12.75" customHeight="1">
      <c r="A2724" s="2" t="s">
        <v>6722</v>
      </c>
      <c r="B2724" s="121" t="str">
        <f t="shared" si="147"/>
        <v>Emerging Asia Ex-Malaysia</v>
      </c>
      <c r="C2724" s="2" t="s">
        <v>5970</v>
      </c>
      <c r="D2724" s="2" t="str">
        <f t="shared" si="148"/>
        <v>Philippines</v>
      </c>
      <c r="E2724" s="3">
        <v>32506</v>
      </c>
      <c r="F2724" s="3">
        <v>32507</v>
      </c>
      <c r="G2724" s="3"/>
      <c r="H2724" s="3"/>
      <c r="I2724" s="2" t="str">
        <f t="shared" si="149"/>
        <v>S&amp;P EMDB</v>
      </c>
    </row>
    <row r="2725" spans="1:9" ht="12.75" customHeight="1">
      <c r="A2725" s="2" t="s">
        <v>6722</v>
      </c>
      <c r="B2725" s="121" t="str">
        <f t="shared" si="147"/>
        <v>Emerging Asia Ex-Malaysia</v>
      </c>
      <c r="C2725" s="2" t="s">
        <v>7601</v>
      </c>
      <c r="D2725" s="2" t="str">
        <f t="shared" si="148"/>
        <v>Pakistan</v>
      </c>
      <c r="E2725" s="3">
        <v>33325</v>
      </c>
      <c r="F2725" s="3">
        <v>33326</v>
      </c>
      <c r="G2725" s="3">
        <v>37195</v>
      </c>
      <c r="H2725" s="3">
        <v>37196</v>
      </c>
      <c r="I2725" s="2" t="str">
        <f t="shared" si="149"/>
        <v>S&amp;P EMDB</v>
      </c>
    </row>
    <row r="2726" spans="1:9" ht="12.75" customHeight="1">
      <c r="A2726" s="2" t="s">
        <v>6722</v>
      </c>
      <c r="B2726" s="121" t="str">
        <f t="shared" si="147"/>
        <v>Emerging Asia Ex-Malaysia</v>
      </c>
      <c r="C2726" s="2" t="s">
        <v>7601</v>
      </c>
      <c r="D2726" s="2" t="str">
        <f t="shared" si="148"/>
        <v>Pakistan</v>
      </c>
      <c r="E2726" s="3">
        <v>42993</v>
      </c>
      <c r="F2726" s="3">
        <v>42996</v>
      </c>
      <c r="G2726" s="3">
        <v>45184</v>
      </c>
      <c r="H2726" s="3">
        <v>45187</v>
      </c>
      <c r="I2726" s="2" t="str">
        <f t="shared" si="149"/>
        <v>S&amp;P EMDB</v>
      </c>
    </row>
    <row r="2727" spans="1:9" ht="12.75" customHeight="1">
      <c r="A2727" s="2" t="s">
        <v>6722</v>
      </c>
      <c r="B2727" s="121" t="str">
        <f t="shared" si="147"/>
        <v>Emerging Asia Ex-Malaysia</v>
      </c>
      <c r="C2727" s="2" t="s">
        <v>6029</v>
      </c>
      <c r="D2727" s="2" t="str">
        <f t="shared" si="148"/>
        <v>Thailand</v>
      </c>
      <c r="E2727" s="3">
        <v>32506</v>
      </c>
      <c r="F2727" s="3">
        <v>32507</v>
      </c>
      <c r="G2727" s="3"/>
      <c r="H2727" s="3"/>
      <c r="I2727" s="2" t="str">
        <f t="shared" si="149"/>
        <v>S&amp;P EMDB</v>
      </c>
    </row>
    <row r="2728" spans="1:9" ht="12.75" customHeight="1">
      <c r="A2728" s="2" t="s">
        <v>6722</v>
      </c>
      <c r="B2728" s="121" t="str">
        <f t="shared" si="147"/>
        <v>Emerging Asia Ex-Malaysia</v>
      </c>
      <c r="C2728" s="2" t="s">
        <v>5700</v>
      </c>
      <c r="D2728" s="2" t="str">
        <f t="shared" si="148"/>
        <v>Taiwan</v>
      </c>
      <c r="E2728" s="3">
        <v>33262</v>
      </c>
      <c r="F2728" s="3">
        <v>33263</v>
      </c>
      <c r="G2728" s="3"/>
      <c r="H2728" s="3"/>
      <c r="I2728" s="2" t="str">
        <f t="shared" si="149"/>
        <v>S&amp;P EMDB</v>
      </c>
    </row>
    <row r="2729" spans="1:9" ht="12.75" customHeight="1">
      <c r="A2729" s="2" t="s">
        <v>6685</v>
      </c>
      <c r="B2729" s="121" t="str">
        <f t="shared" si="147"/>
        <v>Americas</v>
      </c>
      <c r="C2729" s="2" t="s">
        <v>7590</v>
      </c>
      <c r="D2729" s="2" t="str">
        <f t="shared" si="148"/>
        <v>Argentina</v>
      </c>
      <c r="E2729" s="3">
        <v>34698</v>
      </c>
      <c r="F2729" s="3">
        <v>34701</v>
      </c>
      <c r="G2729" s="3">
        <v>40074</v>
      </c>
      <c r="H2729" s="3">
        <v>40077</v>
      </c>
      <c r="I2729" s="2" t="str">
        <f t="shared" si="149"/>
        <v>S&amp;P BMI</v>
      </c>
    </row>
    <row r="2730" spans="1:9" ht="12.75" customHeight="1">
      <c r="A2730" s="2" t="s">
        <v>6685</v>
      </c>
      <c r="B2730" s="121" t="str">
        <f t="shared" si="147"/>
        <v>Americas</v>
      </c>
      <c r="C2730" s="2" t="s">
        <v>7591</v>
      </c>
      <c r="D2730" s="2" t="str">
        <f t="shared" si="148"/>
        <v>Brazil</v>
      </c>
      <c r="E2730" s="3">
        <v>34698</v>
      </c>
      <c r="F2730" s="3">
        <v>34701</v>
      </c>
      <c r="G2730" s="3"/>
      <c r="H2730" s="3"/>
      <c r="I2730" s="2" t="str">
        <f t="shared" si="149"/>
        <v>S&amp;P BMI</v>
      </c>
    </row>
    <row r="2731" spans="1:9" ht="12.75" customHeight="1">
      <c r="A2731" s="2" t="s">
        <v>6685</v>
      </c>
      <c r="B2731" s="121" t="str">
        <f t="shared" si="147"/>
        <v>Americas</v>
      </c>
      <c r="C2731" s="2" t="s">
        <v>5722</v>
      </c>
      <c r="D2731" s="2" t="str">
        <f t="shared" si="148"/>
        <v>Canada</v>
      </c>
      <c r="E2731" s="3">
        <v>34698</v>
      </c>
      <c r="F2731" s="3">
        <v>34701</v>
      </c>
      <c r="G2731" s="3"/>
      <c r="H2731" s="3"/>
      <c r="I2731" s="2" t="str">
        <f t="shared" si="149"/>
        <v>S&amp;P BMI</v>
      </c>
    </row>
    <row r="2732" spans="1:9" ht="12.75" customHeight="1">
      <c r="A2732" s="2" t="s">
        <v>6685</v>
      </c>
      <c r="B2732" s="121" t="str">
        <f t="shared" si="147"/>
        <v>Americas</v>
      </c>
      <c r="C2732" s="2" t="s">
        <v>7592</v>
      </c>
      <c r="D2732" s="2" t="str">
        <f t="shared" si="148"/>
        <v>Chile</v>
      </c>
      <c r="E2732" s="3">
        <v>34698</v>
      </c>
      <c r="F2732" s="3">
        <v>34701</v>
      </c>
      <c r="G2732" s="3"/>
      <c r="H2732" s="3"/>
      <c r="I2732" s="2" t="str">
        <f t="shared" si="149"/>
        <v>S&amp;P BMI</v>
      </c>
    </row>
    <row r="2733" spans="1:9" ht="12.75" customHeight="1">
      <c r="A2733" s="2" t="s">
        <v>6685</v>
      </c>
      <c r="B2733" s="121" t="str">
        <f t="shared" si="147"/>
        <v>Americas</v>
      </c>
      <c r="C2733" s="2" t="s">
        <v>7593</v>
      </c>
      <c r="D2733" s="2" t="str">
        <f t="shared" si="148"/>
        <v>Colombia</v>
      </c>
      <c r="E2733" s="3">
        <v>34698</v>
      </c>
      <c r="F2733" s="3">
        <v>34701</v>
      </c>
      <c r="G2733" s="3">
        <v>39752</v>
      </c>
      <c r="H2733" s="3">
        <v>39755</v>
      </c>
      <c r="I2733" s="2" t="str">
        <f t="shared" si="149"/>
        <v>S&amp;P BMI</v>
      </c>
    </row>
    <row r="2734" spans="1:9" ht="12.75" customHeight="1">
      <c r="A2734" s="2" t="s">
        <v>6685</v>
      </c>
      <c r="B2734" s="121" t="str">
        <f t="shared" si="147"/>
        <v>Americas</v>
      </c>
      <c r="C2734" s="2" t="s">
        <v>7593</v>
      </c>
      <c r="D2734" s="2" t="str">
        <f t="shared" si="148"/>
        <v>Colombia</v>
      </c>
      <c r="E2734" s="3">
        <v>40805</v>
      </c>
      <c r="F2734" s="3">
        <v>40802</v>
      </c>
      <c r="G2734" s="3"/>
      <c r="H2734" s="3"/>
      <c r="I2734" s="2" t="str">
        <f t="shared" si="149"/>
        <v>S&amp;P BMI</v>
      </c>
    </row>
    <row r="2735" spans="1:9" ht="12.75" customHeight="1">
      <c r="A2735" s="2" t="s">
        <v>6685</v>
      </c>
      <c r="B2735" s="121" t="str">
        <f t="shared" si="147"/>
        <v>Americas</v>
      </c>
      <c r="C2735" s="2" t="s">
        <v>7594</v>
      </c>
      <c r="D2735" s="2" t="str">
        <f t="shared" si="148"/>
        <v>Mexico</v>
      </c>
      <c r="E2735" s="3">
        <v>34698</v>
      </c>
      <c r="F2735" s="3">
        <v>34701</v>
      </c>
      <c r="G2735" s="3"/>
      <c r="H2735" s="3"/>
      <c r="I2735" s="2" t="str">
        <f t="shared" si="149"/>
        <v>S&amp;P BMI</v>
      </c>
    </row>
    <row r="2736" spans="1:9" ht="12.75" customHeight="1">
      <c r="A2736" s="2" t="s">
        <v>6685</v>
      </c>
      <c r="B2736" s="121" t="str">
        <f t="shared" si="147"/>
        <v>Americas</v>
      </c>
      <c r="C2736" s="2" t="s">
        <v>7595</v>
      </c>
      <c r="D2736" s="2" t="str">
        <f t="shared" si="148"/>
        <v>Peru</v>
      </c>
      <c r="E2736" s="3">
        <v>34698</v>
      </c>
      <c r="F2736" s="3">
        <v>34701</v>
      </c>
      <c r="G2736" s="3"/>
      <c r="H2736" s="3"/>
      <c r="I2736" s="2" t="str">
        <f t="shared" si="149"/>
        <v>S&amp;P BMI</v>
      </c>
    </row>
    <row r="2737" spans="1:9" ht="12.75" customHeight="1">
      <c r="A2737" s="2" t="s">
        <v>6685</v>
      </c>
      <c r="B2737" s="121" t="str">
        <f t="shared" si="147"/>
        <v>Americas</v>
      </c>
      <c r="C2737" s="2" t="s">
        <v>810</v>
      </c>
      <c r="D2737" s="2" t="str">
        <f t="shared" si="148"/>
        <v>United States</v>
      </c>
      <c r="E2737" s="3">
        <v>34698</v>
      </c>
      <c r="F2737" s="3">
        <v>34701</v>
      </c>
      <c r="G2737" s="3"/>
      <c r="H2737" s="3"/>
      <c r="I2737" s="2" t="str">
        <f t="shared" si="149"/>
        <v>S&amp;P BMI</v>
      </c>
    </row>
    <row r="2738" spans="1:9" ht="12.75" customHeight="1">
      <c r="A2738" s="2" t="s">
        <v>6685</v>
      </c>
      <c r="B2738" s="121" t="str">
        <f t="shared" si="147"/>
        <v>Americas</v>
      </c>
      <c r="C2738" s="2" t="s">
        <v>7596</v>
      </c>
      <c r="D2738" s="2" t="str">
        <f t="shared" si="148"/>
        <v>Venezuela</v>
      </c>
      <c r="E2738" s="3">
        <v>34698</v>
      </c>
      <c r="F2738" s="3">
        <v>34701</v>
      </c>
      <c r="G2738" s="3">
        <v>39183</v>
      </c>
      <c r="H2738" s="3">
        <v>39184</v>
      </c>
      <c r="I2738" s="2" t="str">
        <f t="shared" si="149"/>
        <v>S&amp;P BMI</v>
      </c>
    </row>
    <row r="2739" spans="1:9" ht="12.75" customHeight="1">
      <c r="A2739" s="2" t="s">
        <v>7536</v>
      </c>
      <c r="B2739" s="82" t="str">
        <f t="shared" si="147"/>
        <v>Asia Pacific EX New Zealand</v>
      </c>
      <c r="C2739" s="2" t="s">
        <v>7589</v>
      </c>
      <c r="D2739" s="82" t="str">
        <f t="shared" si="148"/>
        <v>Australia</v>
      </c>
      <c r="E2739" s="93">
        <v>32689</v>
      </c>
      <c r="F2739" s="93">
        <v>32692</v>
      </c>
      <c r="G2739" s="93"/>
      <c r="H2739" s="93"/>
      <c r="I2739" s="92" t="str">
        <f t="shared" si="149"/>
        <v>S&amp;P BMI</v>
      </c>
    </row>
    <row r="2740" spans="1:9" ht="12.75" customHeight="1">
      <c r="A2740" s="2" t="s">
        <v>7536</v>
      </c>
      <c r="B2740" s="82" t="str">
        <f t="shared" si="147"/>
        <v>Asia Pacific EX New Zealand</v>
      </c>
      <c r="C2740" s="2" t="s">
        <v>7571</v>
      </c>
      <c r="D2740" s="82" t="str">
        <f t="shared" si="148"/>
        <v>Hong Kong</v>
      </c>
      <c r="E2740" s="93">
        <v>32689</v>
      </c>
      <c r="F2740" s="93">
        <v>32692</v>
      </c>
      <c r="G2740" s="93"/>
      <c r="H2740" s="93"/>
      <c r="I2740" s="92" t="str">
        <f t="shared" si="149"/>
        <v>S&amp;P BMI</v>
      </c>
    </row>
    <row r="2741" spans="1:9" ht="12.75" customHeight="1">
      <c r="A2741" s="2" t="s">
        <v>7536</v>
      </c>
      <c r="B2741" s="82" t="str">
        <f t="shared" si="147"/>
        <v>Asia Pacific EX New Zealand</v>
      </c>
      <c r="C2741" s="2" t="s">
        <v>7572</v>
      </c>
      <c r="D2741" s="82" t="str">
        <f t="shared" si="148"/>
        <v>Japan</v>
      </c>
      <c r="E2741" s="93">
        <v>32689</v>
      </c>
      <c r="F2741" s="93">
        <v>32692</v>
      </c>
      <c r="G2741" s="93"/>
      <c r="H2741" s="93"/>
      <c r="I2741" s="92" t="str">
        <f t="shared" si="149"/>
        <v>S&amp;P BMI</v>
      </c>
    </row>
    <row r="2742" spans="1:9" ht="12.75" customHeight="1">
      <c r="A2742" s="2" t="s">
        <v>7536</v>
      </c>
      <c r="B2742" s="82" t="str">
        <f t="shared" si="147"/>
        <v>Asia Pacific EX New Zealand</v>
      </c>
      <c r="C2742" s="2" t="s">
        <v>6013</v>
      </c>
      <c r="D2742" s="82" t="str">
        <f t="shared" si="148"/>
        <v>Korea</v>
      </c>
      <c r="E2742" s="93">
        <v>37071</v>
      </c>
      <c r="F2742" s="93">
        <v>37074</v>
      </c>
      <c r="G2742" s="93"/>
      <c r="H2742" s="93"/>
      <c r="I2742" s="92" t="str">
        <f t="shared" si="149"/>
        <v>S&amp;P BMI</v>
      </c>
    </row>
    <row r="2743" spans="1:9" ht="12.75" customHeight="1">
      <c r="A2743" s="2" t="s">
        <v>7536</v>
      </c>
      <c r="B2743" s="82" t="str">
        <f t="shared" si="147"/>
        <v>Asia Pacific EX New Zealand</v>
      </c>
      <c r="C2743" s="2" t="s">
        <v>7573</v>
      </c>
      <c r="D2743" s="82" t="str">
        <f t="shared" si="148"/>
        <v>Malaysia</v>
      </c>
      <c r="E2743" s="93">
        <v>32689</v>
      </c>
      <c r="F2743" s="93">
        <v>32692</v>
      </c>
      <c r="G2743" s="93">
        <v>35976</v>
      </c>
      <c r="H2743" s="93">
        <v>35977</v>
      </c>
      <c r="I2743" s="92" t="str">
        <f t="shared" ref="I2743:I2774" si="150">IF(ISBLANK(VLOOKUP(A2743,CountryRegion,4,FALSE)),"",VLOOKUP(A2743,CountryRegion,4,FALSE))</f>
        <v>S&amp;P BMI</v>
      </c>
    </row>
    <row r="2744" spans="1:9" ht="12.75" customHeight="1">
      <c r="A2744" s="2" t="s">
        <v>7536</v>
      </c>
      <c r="B2744" s="82" t="str">
        <f t="shared" si="147"/>
        <v>Asia Pacific EX New Zealand</v>
      </c>
      <c r="C2744" s="2" t="s">
        <v>7574</v>
      </c>
      <c r="D2744" s="82" t="str">
        <f t="shared" si="148"/>
        <v>Singapore</v>
      </c>
      <c r="E2744" s="93">
        <v>32689</v>
      </c>
      <c r="F2744" s="93">
        <v>32692</v>
      </c>
      <c r="G2744" s="93"/>
      <c r="H2744" s="93"/>
      <c r="I2744" s="92" t="str">
        <f t="shared" si="150"/>
        <v>S&amp;P BMI</v>
      </c>
    </row>
    <row r="2745" spans="1:9" ht="12.75" customHeight="1">
      <c r="A2745" s="2" t="s">
        <v>6701</v>
      </c>
      <c r="B2745" s="121" t="str">
        <f t="shared" si="147"/>
        <v>Asia Pacific</v>
      </c>
      <c r="C2745" s="2" t="s">
        <v>7589</v>
      </c>
      <c r="D2745" s="2" t="str">
        <f t="shared" si="148"/>
        <v>Australia</v>
      </c>
      <c r="E2745" s="3">
        <v>32689</v>
      </c>
      <c r="F2745" s="3">
        <v>32692</v>
      </c>
      <c r="G2745" s="3"/>
      <c r="H2745" s="3"/>
      <c r="I2745" s="2" t="str">
        <f t="shared" si="150"/>
        <v>S&amp;P BMI</v>
      </c>
    </row>
    <row r="2746" spans="1:9" ht="12.75" customHeight="1">
      <c r="A2746" s="2" t="s">
        <v>6701</v>
      </c>
      <c r="B2746" s="121" t="str">
        <f t="shared" si="147"/>
        <v>Asia Pacific</v>
      </c>
      <c r="C2746" s="2" t="s">
        <v>7571</v>
      </c>
      <c r="D2746" s="2" t="str">
        <f t="shared" si="148"/>
        <v>Hong Kong</v>
      </c>
      <c r="E2746" s="3">
        <v>32689</v>
      </c>
      <c r="F2746" s="3">
        <v>32692</v>
      </c>
      <c r="G2746" s="3"/>
      <c r="H2746" s="3"/>
      <c r="I2746" s="2" t="str">
        <f t="shared" si="150"/>
        <v>S&amp;P BMI</v>
      </c>
    </row>
    <row r="2747" spans="1:9" ht="12.75" customHeight="1">
      <c r="A2747" s="2" t="s">
        <v>6701</v>
      </c>
      <c r="B2747" s="121" t="str">
        <f t="shared" si="147"/>
        <v>Asia Pacific</v>
      </c>
      <c r="C2747" s="2" t="s">
        <v>7572</v>
      </c>
      <c r="D2747" s="2" t="str">
        <f t="shared" si="148"/>
        <v>Japan</v>
      </c>
      <c r="E2747" s="3">
        <v>32689</v>
      </c>
      <c r="F2747" s="3">
        <v>32692</v>
      </c>
      <c r="G2747" s="3"/>
      <c r="H2747" s="3"/>
      <c r="I2747" s="2" t="str">
        <f t="shared" si="150"/>
        <v>S&amp;P BMI</v>
      </c>
    </row>
    <row r="2748" spans="1:9" ht="12.75" customHeight="1">
      <c r="A2748" s="2" t="s">
        <v>6701</v>
      </c>
      <c r="B2748" s="121" t="str">
        <f t="shared" si="147"/>
        <v>Asia Pacific</v>
      </c>
      <c r="C2748" s="2" t="s">
        <v>6013</v>
      </c>
      <c r="D2748" s="2" t="str">
        <f t="shared" si="148"/>
        <v>Korea</v>
      </c>
      <c r="E2748" s="3">
        <v>37071</v>
      </c>
      <c r="F2748" s="3">
        <v>37074</v>
      </c>
      <c r="G2748" s="3"/>
      <c r="H2748" s="3"/>
      <c r="I2748" s="2" t="str">
        <f t="shared" si="150"/>
        <v>S&amp;P BMI</v>
      </c>
    </row>
    <row r="2749" spans="1:9" ht="12.75" customHeight="1">
      <c r="A2749" s="2" t="s">
        <v>6701</v>
      </c>
      <c r="B2749" s="121" t="str">
        <f t="shared" si="147"/>
        <v>Asia Pacific</v>
      </c>
      <c r="C2749" s="2" t="s">
        <v>7573</v>
      </c>
      <c r="D2749" s="2" t="str">
        <f t="shared" si="148"/>
        <v>Malaysia</v>
      </c>
      <c r="E2749" s="3">
        <v>32689</v>
      </c>
      <c r="F2749" s="3">
        <v>32692</v>
      </c>
      <c r="G2749" s="3">
        <v>35976</v>
      </c>
      <c r="H2749" s="3">
        <v>35977</v>
      </c>
      <c r="I2749" s="2" t="str">
        <f t="shared" si="150"/>
        <v>S&amp;P BMI</v>
      </c>
    </row>
    <row r="2750" spans="1:9" ht="12.75" customHeight="1">
      <c r="A2750" s="2" t="s">
        <v>6701</v>
      </c>
      <c r="B2750" s="121" t="str">
        <f t="shared" si="147"/>
        <v>Asia Pacific</v>
      </c>
      <c r="C2750" s="2" t="s">
        <v>5883</v>
      </c>
      <c r="D2750" s="2" t="str">
        <f t="shared" si="148"/>
        <v>New Zealand</v>
      </c>
      <c r="E2750" s="3">
        <v>32689</v>
      </c>
      <c r="F2750" s="3">
        <v>32692</v>
      </c>
      <c r="G2750" s="3"/>
      <c r="H2750" s="3"/>
      <c r="I2750" s="2" t="str">
        <f t="shared" si="150"/>
        <v>S&amp;P BMI</v>
      </c>
    </row>
    <row r="2751" spans="1:9" ht="12.75" customHeight="1">
      <c r="A2751" s="2" t="s">
        <v>6701</v>
      </c>
      <c r="B2751" s="121" t="str">
        <f t="shared" si="147"/>
        <v>Asia Pacific</v>
      </c>
      <c r="C2751" s="2" t="s">
        <v>7574</v>
      </c>
      <c r="D2751" s="2" t="str">
        <f t="shared" si="148"/>
        <v>Singapore</v>
      </c>
      <c r="E2751" s="3">
        <v>32689</v>
      </c>
      <c r="F2751" s="3">
        <v>32692</v>
      </c>
      <c r="G2751" s="3"/>
      <c r="H2751" s="3"/>
      <c r="I2751" s="2" t="str">
        <f t="shared" si="150"/>
        <v>S&amp;P BMI</v>
      </c>
    </row>
    <row r="2752" spans="1:9" ht="12.75" customHeight="1">
      <c r="A2752" s="2" t="s">
        <v>6741</v>
      </c>
      <c r="B2752" s="121" t="str">
        <f t="shared" si="147"/>
        <v>ASEAN</v>
      </c>
      <c r="C2752" s="2" t="s">
        <v>6098</v>
      </c>
      <c r="D2752" s="2" t="str">
        <f t="shared" si="148"/>
        <v>Indonesia</v>
      </c>
      <c r="E2752" s="3">
        <v>37253</v>
      </c>
      <c r="F2752" s="3">
        <v>37256</v>
      </c>
      <c r="G2752" s="3"/>
      <c r="H2752" s="3"/>
      <c r="I2752" s="2" t="str">
        <f t="shared" si="150"/>
        <v>S&amp;P BMI</v>
      </c>
    </row>
    <row r="2753" spans="1:9" ht="12.75" customHeight="1">
      <c r="A2753" s="2" t="s">
        <v>6741</v>
      </c>
      <c r="B2753" s="121" t="str">
        <f t="shared" si="147"/>
        <v>ASEAN</v>
      </c>
      <c r="C2753" s="2" t="s">
        <v>7573</v>
      </c>
      <c r="D2753" s="2" t="str">
        <f t="shared" si="148"/>
        <v>Malaysia</v>
      </c>
      <c r="E2753" s="3">
        <v>37253</v>
      </c>
      <c r="F2753" s="3">
        <v>37256</v>
      </c>
      <c r="G2753" s="3"/>
      <c r="H2753" s="3"/>
      <c r="I2753" s="2" t="str">
        <f t="shared" si="150"/>
        <v>S&amp;P BMI</v>
      </c>
    </row>
    <row r="2754" spans="1:9" ht="12.75" customHeight="1">
      <c r="A2754" s="2" t="s">
        <v>6741</v>
      </c>
      <c r="B2754" s="121" t="str">
        <f t="shared" si="147"/>
        <v>ASEAN</v>
      </c>
      <c r="C2754" s="2" t="s">
        <v>5970</v>
      </c>
      <c r="D2754" s="2" t="str">
        <f t="shared" si="148"/>
        <v>Philippines</v>
      </c>
      <c r="E2754" s="3">
        <v>37253</v>
      </c>
      <c r="F2754" s="3">
        <v>37256</v>
      </c>
      <c r="G2754" s="3"/>
      <c r="H2754" s="3"/>
      <c r="I2754" s="2" t="str">
        <f t="shared" si="150"/>
        <v>S&amp;P BMI</v>
      </c>
    </row>
    <row r="2755" spans="1:9" ht="12.75" customHeight="1">
      <c r="A2755" s="2" t="s">
        <v>6741</v>
      </c>
      <c r="B2755" s="121" t="str">
        <f t="shared" si="147"/>
        <v>ASEAN</v>
      </c>
      <c r="C2755" s="2" t="s">
        <v>7574</v>
      </c>
      <c r="D2755" s="2" t="str">
        <f t="shared" si="148"/>
        <v>Singapore</v>
      </c>
      <c r="E2755" s="3">
        <v>37253</v>
      </c>
      <c r="F2755" s="3">
        <v>37256</v>
      </c>
      <c r="G2755" s="3"/>
      <c r="H2755" s="3"/>
      <c r="I2755" s="2" t="str">
        <f t="shared" si="150"/>
        <v>S&amp;P BMI</v>
      </c>
    </row>
    <row r="2756" spans="1:9" ht="12.75" customHeight="1">
      <c r="A2756" s="2" t="s">
        <v>6741</v>
      </c>
      <c r="B2756" s="121" t="str">
        <f t="shared" si="147"/>
        <v>ASEAN</v>
      </c>
      <c r="C2756" s="2" t="s">
        <v>6029</v>
      </c>
      <c r="D2756" s="2" t="str">
        <f t="shared" si="148"/>
        <v>Thailand</v>
      </c>
      <c r="E2756" s="3">
        <v>37253</v>
      </c>
      <c r="F2756" s="3">
        <v>37256</v>
      </c>
      <c r="G2756" s="3"/>
      <c r="H2756" s="3"/>
      <c r="I2756" s="2" t="str">
        <f t="shared" si="150"/>
        <v>S&amp;P BMI</v>
      </c>
    </row>
    <row r="2757" spans="1:9" ht="12.75" customHeight="1">
      <c r="A2757" s="2" t="s">
        <v>6703</v>
      </c>
      <c r="B2757" s="121" t="str">
        <f t="shared" ref="B2757:B2803" si="151">VLOOKUP(A2757,CountryRegion,2,FALSE)</f>
        <v>Asia Pacific Ex-ANZ</v>
      </c>
      <c r="C2757" s="2" t="s">
        <v>7571</v>
      </c>
      <c r="D2757" s="2" t="str">
        <f t="shared" ref="D2757:D2820" si="152">VLOOKUP(C2757&amp;"-",CountryRegion,2,FALSE)</f>
        <v>Hong Kong</v>
      </c>
      <c r="E2757" s="3">
        <v>32689</v>
      </c>
      <c r="F2757" s="3">
        <v>32692</v>
      </c>
      <c r="G2757" s="3"/>
      <c r="H2757" s="3"/>
      <c r="I2757" s="2" t="str">
        <f t="shared" si="150"/>
        <v>S&amp;P BMI</v>
      </c>
    </row>
    <row r="2758" spans="1:9" ht="12.75" customHeight="1">
      <c r="A2758" s="2" t="s">
        <v>6703</v>
      </c>
      <c r="B2758" s="121" t="str">
        <f t="shared" si="151"/>
        <v>Asia Pacific Ex-ANZ</v>
      </c>
      <c r="C2758" s="2" t="s">
        <v>7572</v>
      </c>
      <c r="D2758" s="2" t="str">
        <f t="shared" si="152"/>
        <v>Japan</v>
      </c>
      <c r="E2758" s="3">
        <v>32689</v>
      </c>
      <c r="F2758" s="3">
        <v>32692</v>
      </c>
      <c r="G2758" s="3"/>
      <c r="H2758" s="3"/>
      <c r="I2758" s="2" t="str">
        <f t="shared" si="150"/>
        <v>S&amp;P BMI</v>
      </c>
    </row>
    <row r="2759" spans="1:9" ht="12.75" customHeight="1">
      <c r="A2759" s="2" t="s">
        <v>6703</v>
      </c>
      <c r="B2759" s="121" t="str">
        <f t="shared" si="151"/>
        <v>Asia Pacific Ex-ANZ</v>
      </c>
      <c r="C2759" s="2" t="s">
        <v>6013</v>
      </c>
      <c r="D2759" s="2" t="str">
        <f t="shared" si="152"/>
        <v>Korea</v>
      </c>
      <c r="E2759" s="3">
        <v>37071</v>
      </c>
      <c r="F2759" s="3">
        <v>37074</v>
      </c>
      <c r="G2759" s="3"/>
      <c r="H2759" s="3"/>
      <c r="I2759" s="2" t="str">
        <f t="shared" si="150"/>
        <v>S&amp;P BMI</v>
      </c>
    </row>
    <row r="2760" spans="1:9" ht="12.75" customHeight="1">
      <c r="A2760" s="2" t="s">
        <v>6703</v>
      </c>
      <c r="B2760" s="121" t="str">
        <f t="shared" si="151"/>
        <v>Asia Pacific Ex-ANZ</v>
      </c>
      <c r="C2760" s="2" t="s">
        <v>7573</v>
      </c>
      <c r="D2760" s="2" t="str">
        <f t="shared" si="152"/>
        <v>Malaysia</v>
      </c>
      <c r="E2760" s="3">
        <v>32689</v>
      </c>
      <c r="F2760" s="3">
        <v>32692</v>
      </c>
      <c r="G2760" s="3">
        <v>35976</v>
      </c>
      <c r="H2760" s="3">
        <v>35977</v>
      </c>
      <c r="I2760" s="2" t="str">
        <f t="shared" si="150"/>
        <v>S&amp;P BMI</v>
      </c>
    </row>
    <row r="2761" spans="1:9" ht="12.75" customHeight="1">
      <c r="A2761" s="2" t="s">
        <v>6703</v>
      </c>
      <c r="B2761" s="121" t="str">
        <f t="shared" si="151"/>
        <v>Asia Pacific Ex-ANZ</v>
      </c>
      <c r="C2761" s="2" t="s">
        <v>7574</v>
      </c>
      <c r="D2761" s="2" t="str">
        <f t="shared" si="152"/>
        <v>Singapore</v>
      </c>
      <c r="E2761" s="3">
        <v>32689</v>
      </c>
      <c r="F2761" s="3">
        <v>32692</v>
      </c>
      <c r="G2761" s="3"/>
      <c r="H2761" s="3"/>
      <c r="I2761" s="2" t="str">
        <f t="shared" si="150"/>
        <v>S&amp;P BMI</v>
      </c>
    </row>
    <row r="2762" spans="1:9" ht="12.75" customHeight="1">
      <c r="A2762" s="2" t="s">
        <v>6757</v>
      </c>
      <c r="B2762" s="121" t="str">
        <f t="shared" si="151"/>
        <v>Developed Ex-Eurozone</v>
      </c>
      <c r="C2762" s="2" t="s">
        <v>7589</v>
      </c>
      <c r="D2762" s="2" t="str">
        <f t="shared" si="152"/>
        <v>Australia</v>
      </c>
      <c r="E2762" s="3">
        <v>35976</v>
      </c>
      <c r="F2762" s="3">
        <v>35977</v>
      </c>
      <c r="G2762" s="3"/>
      <c r="H2762" s="3"/>
      <c r="I2762" s="2" t="str">
        <f t="shared" si="150"/>
        <v>S&amp;P BMI</v>
      </c>
    </row>
    <row r="2763" spans="1:9" ht="12.75" customHeight="1">
      <c r="A2763" s="2" t="s">
        <v>6757</v>
      </c>
      <c r="B2763" s="121" t="str">
        <f t="shared" si="151"/>
        <v>Developed Ex-Eurozone</v>
      </c>
      <c r="C2763" s="2" t="s">
        <v>5722</v>
      </c>
      <c r="D2763" s="2" t="str">
        <f t="shared" si="152"/>
        <v>Canada</v>
      </c>
      <c r="E2763" s="3">
        <v>35976</v>
      </c>
      <c r="F2763" s="3">
        <v>35977</v>
      </c>
      <c r="G2763" s="3"/>
      <c r="H2763" s="3"/>
      <c r="I2763" s="2" t="str">
        <f t="shared" si="150"/>
        <v>S&amp;P BMI</v>
      </c>
    </row>
    <row r="2764" spans="1:9" ht="12.75" customHeight="1">
      <c r="A2764" s="2" t="s">
        <v>6757</v>
      </c>
      <c r="B2764" s="121" t="str">
        <f t="shared" si="151"/>
        <v>Developed Ex-Eurozone</v>
      </c>
      <c r="C2764" s="2" t="s">
        <v>6147</v>
      </c>
      <c r="D2764" s="2" t="str">
        <f t="shared" si="152"/>
        <v>Switzerland</v>
      </c>
      <c r="E2764" s="3">
        <v>35976</v>
      </c>
      <c r="F2764" s="3">
        <v>35977</v>
      </c>
      <c r="G2764" s="3"/>
      <c r="H2764" s="3"/>
      <c r="I2764" s="2" t="str">
        <f t="shared" si="150"/>
        <v>S&amp;P BMI</v>
      </c>
    </row>
    <row r="2765" spans="1:9" ht="12.75" customHeight="1">
      <c r="A2765" s="2" t="s">
        <v>6757</v>
      </c>
      <c r="B2765" s="121" t="str">
        <f t="shared" si="151"/>
        <v>Developed Ex-Eurozone</v>
      </c>
      <c r="C2765" s="2" t="s">
        <v>7584</v>
      </c>
      <c r="D2765" s="2" t="str">
        <f t="shared" si="152"/>
        <v>Czech Republic</v>
      </c>
      <c r="E2765" s="3">
        <v>37071</v>
      </c>
      <c r="F2765" s="3">
        <v>37074</v>
      </c>
      <c r="G2765" s="3">
        <v>38168</v>
      </c>
      <c r="H2765" s="3">
        <v>38169</v>
      </c>
      <c r="I2765" s="2" t="str">
        <f t="shared" si="150"/>
        <v>S&amp;P BMI</v>
      </c>
    </row>
    <row r="2766" spans="1:9" ht="12.75" customHeight="1">
      <c r="A2766" s="2" t="s">
        <v>6757</v>
      </c>
      <c r="B2766" s="121" t="str">
        <f t="shared" si="151"/>
        <v>Developed Ex-Eurozone</v>
      </c>
      <c r="C2766" s="2" t="s">
        <v>7577</v>
      </c>
      <c r="D2766" s="2" t="str">
        <f t="shared" si="152"/>
        <v>Denmark</v>
      </c>
      <c r="E2766" s="3">
        <v>35976</v>
      </c>
      <c r="F2766" s="3">
        <v>35977</v>
      </c>
      <c r="G2766" s="3"/>
      <c r="H2766" s="3"/>
      <c r="I2766" s="2" t="str">
        <f t="shared" si="150"/>
        <v>S&amp;P BMI</v>
      </c>
    </row>
    <row r="2767" spans="1:9" ht="12.75" customHeight="1">
      <c r="A2767" s="2" t="s">
        <v>6757</v>
      </c>
      <c r="B2767" s="121" t="str">
        <f t="shared" si="151"/>
        <v>Developed Ex-Eurozone</v>
      </c>
      <c r="C2767" s="2" t="s">
        <v>7583</v>
      </c>
      <c r="D2767" s="2" t="str">
        <f t="shared" si="152"/>
        <v>United Kingdom</v>
      </c>
      <c r="E2767" s="3">
        <v>35976</v>
      </c>
      <c r="F2767" s="3">
        <v>35977</v>
      </c>
      <c r="G2767" s="3"/>
      <c r="H2767" s="3"/>
      <c r="I2767" s="2" t="str">
        <f t="shared" si="150"/>
        <v>S&amp;P BMI</v>
      </c>
    </row>
    <row r="2768" spans="1:9" ht="12.75" customHeight="1">
      <c r="A2768" s="2" t="s">
        <v>6757</v>
      </c>
      <c r="B2768" s="121" t="str">
        <f t="shared" si="151"/>
        <v>Developed Ex-Eurozone</v>
      </c>
      <c r="C2768" s="2" t="s">
        <v>7580</v>
      </c>
      <c r="D2768" s="2" t="str">
        <f t="shared" si="152"/>
        <v>Greece</v>
      </c>
      <c r="E2768" s="3">
        <v>36433</v>
      </c>
      <c r="F2768" s="3">
        <v>36434</v>
      </c>
      <c r="G2768" s="3">
        <v>36889</v>
      </c>
      <c r="H2768" s="3">
        <v>36892</v>
      </c>
      <c r="I2768" s="2" t="str">
        <f t="shared" si="150"/>
        <v>S&amp;P BMI</v>
      </c>
    </row>
    <row r="2769" spans="1:9" ht="12.75" customHeight="1">
      <c r="A2769" s="2" t="s">
        <v>6757</v>
      </c>
      <c r="B2769" s="121" t="str">
        <f t="shared" si="151"/>
        <v>Developed Ex-Eurozone</v>
      </c>
      <c r="C2769" s="2" t="s">
        <v>7571</v>
      </c>
      <c r="D2769" s="2" t="str">
        <f t="shared" si="152"/>
        <v>Hong Kong</v>
      </c>
      <c r="E2769" s="3">
        <v>35976</v>
      </c>
      <c r="F2769" s="3">
        <v>35977</v>
      </c>
      <c r="G2769" s="3"/>
      <c r="H2769" s="3"/>
      <c r="I2769" s="2" t="str">
        <f t="shared" si="150"/>
        <v>S&amp;P BMI</v>
      </c>
    </row>
    <row r="2770" spans="1:9" ht="12.75" customHeight="1">
      <c r="A2770" s="2" t="s">
        <v>6757</v>
      </c>
      <c r="B2770" s="121" t="str">
        <f t="shared" si="151"/>
        <v>Developed Ex-Eurozone</v>
      </c>
      <c r="C2770" s="2" t="s">
        <v>5567</v>
      </c>
      <c r="D2770" s="2" t="str">
        <f t="shared" si="152"/>
        <v>Hungary</v>
      </c>
      <c r="E2770" s="3">
        <v>37802</v>
      </c>
      <c r="F2770" s="3">
        <v>37803</v>
      </c>
      <c r="G2770" s="3">
        <v>38168</v>
      </c>
      <c r="H2770" s="3">
        <v>38169</v>
      </c>
      <c r="I2770" s="2" t="str">
        <f t="shared" si="150"/>
        <v>S&amp;P BMI</v>
      </c>
    </row>
    <row r="2771" spans="1:9" ht="12.75" customHeight="1">
      <c r="A2771" s="2" t="s">
        <v>6757</v>
      </c>
      <c r="B2771" s="121" t="str">
        <f t="shared" si="151"/>
        <v>Developed Ex-Eurozone</v>
      </c>
      <c r="C2771" s="2" t="s">
        <v>7598</v>
      </c>
      <c r="D2771" s="2" t="str">
        <f t="shared" si="152"/>
        <v>Israel</v>
      </c>
      <c r="E2771" s="3">
        <v>40438</v>
      </c>
      <c r="F2771" s="3">
        <v>40441</v>
      </c>
      <c r="G2771" s="3"/>
      <c r="H2771" s="3"/>
      <c r="I2771" s="2" t="str">
        <f t="shared" si="150"/>
        <v>S&amp;P BMI</v>
      </c>
    </row>
    <row r="2772" spans="1:9" ht="12.75" customHeight="1">
      <c r="A2772" s="2" t="s">
        <v>6757</v>
      </c>
      <c r="B2772" s="121" t="str">
        <f t="shared" si="151"/>
        <v>Developed Ex-Eurozone</v>
      </c>
      <c r="C2772" s="2" t="s">
        <v>5572</v>
      </c>
      <c r="D2772" s="2" t="str">
        <f t="shared" si="152"/>
        <v>Iceland</v>
      </c>
      <c r="E2772" s="3">
        <v>37435</v>
      </c>
      <c r="F2772" s="3">
        <v>37438</v>
      </c>
      <c r="G2772" s="3">
        <v>39780</v>
      </c>
      <c r="H2772" s="3">
        <v>39783</v>
      </c>
      <c r="I2772" s="2" t="str">
        <f t="shared" si="150"/>
        <v>S&amp;P BMI</v>
      </c>
    </row>
    <row r="2773" spans="1:9" ht="12.75" customHeight="1">
      <c r="A2773" s="2" t="s">
        <v>6757</v>
      </c>
      <c r="B2773" s="121" t="str">
        <f t="shared" si="151"/>
        <v>Developed Ex-Eurozone</v>
      </c>
      <c r="C2773" s="2" t="s">
        <v>7572</v>
      </c>
      <c r="D2773" s="2" t="str">
        <f t="shared" si="152"/>
        <v>Japan</v>
      </c>
      <c r="E2773" s="3">
        <v>35976</v>
      </c>
      <c r="F2773" s="3">
        <v>35977</v>
      </c>
      <c r="G2773" s="3"/>
      <c r="H2773" s="3"/>
      <c r="I2773" s="2" t="str">
        <f t="shared" si="150"/>
        <v>S&amp;P BMI</v>
      </c>
    </row>
    <row r="2774" spans="1:9" ht="12.75" customHeight="1">
      <c r="A2774" s="2" t="s">
        <v>6757</v>
      </c>
      <c r="B2774" s="121" t="str">
        <f t="shared" si="151"/>
        <v>Developed Ex-Eurozone</v>
      </c>
      <c r="C2774" s="2" t="s">
        <v>6013</v>
      </c>
      <c r="D2774" s="2" t="str">
        <f t="shared" si="152"/>
        <v>Korea</v>
      </c>
      <c r="E2774" s="3">
        <v>37071</v>
      </c>
      <c r="F2774" s="3">
        <v>37074</v>
      </c>
      <c r="G2774" s="3"/>
      <c r="H2774" s="3"/>
      <c r="I2774" s="2" t="str">
        <f t="shared" si="150"/>
        <v>S&amp;P BMI</v>
      </c>
    </row>
    <row r="2775" spans="1:9" ht="12.75" customHeight="1">
      <c r="A2775" s="2" t="s">
        <v>6757</v>
      </c>
      <c r="B2775" s="121" t="str">
        <f t="shared" si="151"/>
        <v>Developed Ex-Eurozone</v>
      </c>
      <c r="C2775" s="2" t="s">
        <v>7573</v>
      </c>
      <c r="D2775" s="2" t="str">
        <f t="shared" si="152"/>
        <v>Malaysia</v>
      </c>
      <c r="E2775" s="3">
        <v>35976</v>
      </c>
      <c r="F2775" s="3">
        <v>35977</v>
      </c>
      <c r="G2775" s="3">
        <v>35976</v>
      </c>
      <c r="H2775" s="3">
        <v>35977</v>
      </c>
      <c r="I2775" s="2" t="str">
        <f t="shared" ref="I2775:I2803" si="153">IF(ISBLANK(VLOOKUP(A2775,CountryRegion,4,FALSE)),"",VLOOKUP(A2775,CountryRegion,4,FALSE))</f>
        <v>S&amp;P BMI</v>
      </c>
    </row>
    <row r="2776" spans="1:9" ht="12.75" customHeight="1">
      <c r="A2776" s="2" t="s">
        <v>6757</v>
      </c>
      <c r="B2776" s="121" t="str">
        <f t="shared" si="151"/>
        <v>Developed Ex-Eurozone</v>
      </c>
      <c r="C2776" s="2" t="s">
        <v>5865</v>
      </c>
      <c r="D2776" s="2" t="str">
        <f t="shared" si="152"/>
        <v>Norway</v>
      </c>
      <c r="E2776" s="3">
        <v>35976</v>
      </c>
      <c r="F2776" s="3">
        <v>35977</v>
      </c>
      <c r="G2776" s="3"/>
      <c r="H2776" s="3"/>
      <c r="I2776" s="2" t="str">
        <f t="shared" si="153"/>
        <v>S&amp;P BMI</v>
      </c>
    </row>
    <row r="2777" spans="1:9" ht="12.75" customHeight="1">
      <c r="A2777" s="2" t="s">
        <v>6757</v>
      </c>
      <c r="B2777" s="121" t="str">
        <f t="shared" si="151"/>
        <v>Developed Ex-Eurozone</v>
      </c>
      <c r="C2777" s="2" t="s">
        <v>5883</v>
      </c>
      <c r="D2777" s="2" t="str">
        <f t="shared" si="152"/>
        <v>New Zealand</v>
      </c>
      <c r="E2777" s="3">
        <v>35976</v>
      </c>
      <c r="F2777" s="3">
        <v>35977</v>
      </c>
      <c r="G2777" s="3"/>
      <c r="H2777" s="3"/>
      <c r="I2777" s="2" t="str">
        <f t="shared" si="153"/>
        <v>S&amp;P BMI</v>
      </c>
    </row>
    <row r="2778" spans="1:9" ht="12.75" customHeight="1">
      <c r="A2778" s="2" t="s">
        <v>6757</v>
      </c>
      <c r="B2778" s="121" t="str">
        <f t="shared" si="151"/>
        <v>Developed Ex-Eurozone</v>
      </c>
      <c r="C2778" s="2" t="s">
        <v>6227</v>
      </c>
      <c r="D2778" s="2" t="str">
        <f t="shared" si="152"/>
        <v>Sweden</v>
      </c>
      <c r="E2778" s="3">
        <v>35976</v>
      </c>
      <c r="F2778" s="3">
        <v>35977</v>
      </c>
      <c r="G2778" s="3"/>
      <c r="H2778" s="3"/>
      <c r="I2778" s="2" t="str">
        <f t="shared" si="153"/>
        <v>S&amp;P BMI</v>
      </c>
    </row>
    <row r="2779" spans="1:9" ht="12.75" customHeight="1">
      <c r="A2779" s="2" t="s">
        <v>6757</v>
      </c>
      <c r="B2779" s="121" t="str">
        <f t="shared" si="151"/>
        <v>Developed Ex-Eurozone</v>
      </c>
      <c r="C2779" s="2" t="s">
        <v>7574</v>
      </c>
      <c r="D2779" s="2" t="str">
        <f t="shared" si="152"/>
        <v>Singapore</v>
      </c>
      <c r="E2779" s="3">
        <v>35976</v>
      </c>
      <c r="F2779" s="3">
        <v>35977</v>
      </c>
      <c r="G2779" s="3"/>
      <c r="H2779" s="3"/>
      <c r="I2779" s="2" t="str">
        <f t="shared" si="153"/>
        <v>S&amp;P BMI</v>
      </c>
    </row>
    <row r="2780" spans="1:9" ht="12.75" customHeight="1">
      <c r="A2780" s="2" t="s">
        <v>6757</v>
      </c>
      <c r="B2780" s="121" t="str">
        <f t="shared" si="151"/>
        <v>Developed Ex-Eurozone</v>
      </c>
      <c r="C2780" s="2" t="s">
        <v>7605</v>
      </c>
      <c r="D2780" s="2" t="str">
        <f t="shared" si="152"/>
        <v>Slovenia</v>
      </c>
      <c r="E2780" s="3">
        <v>37802</v>
      </c>
      <c r="F2780" s="3">
        <v>37803</v>
      </c>
      <c r="G2780" s="3">
        <v>39080</v>
      </c>
      <c r="H2780" s="3">
        <v>39083</v>
      </c>
      <c r="I2780" s="2" t="str">
        <f t="shared" si="153"/>
        <v>S&amp;P BMI</v>
      </c>
    </row>
    <row r="2781" spans="1:9" ht="12.75" customHeight="1">
      <c r="A2781" s="2" t="s">
        <v>6757</v>
      </c>
      <c r="B2781" s="121" t="str">
        <f t="shared" si="151"/>
        <v>Developed Ex-Eurozone</v>
      </c>
      <c r="C2781" s="2" t="s">
        <v>810</v>
      </c>
      <c r="D2781" s="2" t="str">
        <f t="shared" si="152"/>
        <v>United States</v>
      </c>
      <c r="E2781" s="3">
        <v>35976</v>
      </c>
      <c r="F2781" s="3">
        <v>35977</v>
      </c>
      <c r="G2781" s="3"/>
      <c r="H2781" s="3"/>
      <c r="I2781" s="2" t="str">
        <f t="shared" si="153"/>
        <v>S&amp;P BMI</v>
      </c>
    </row>
    <row r="2782" spans="1:9" ht="12.75" customHeight="1">
      <c r="A2782" s="2" t="s">
        <v>6821</v>
      </c>
      <c r="B2782" s="121" t="str">
        <f t="shared" si="151"/>
        <v>BIC</v>
      </c>
      <c r="C2782" s="2" t="s">
        <v>7591</v>
      </c>
      <c r="D2782" s="2" t="str">
        <f t="shared" si="152"/>
        <v>Brazil</v>
      </c>
      <c r="E2782" s="3"/>
      <c r="F2782" s="3"/>
      <c r="G2782" s="3"/>
      <c r="H2782" s="3"/>
      <c r="I2782" s="2" t="str">
        <f t="shared" si="153"/>
        <v>S&amp;P</v>
      </c>
    </row>
    <row r="2783" spans="1:9" ht="12.75" customHeight="1">
      <c r="A2783" s="2" t="s">
        <v>6821</v>
      </c>
      <c r="B2783" s="121" t="str">
        <f t="shared" si="151"/>
        <v>BIC</v>
      </c>
      <c r="C2783" s="2" t="s">
        <v>7588</v>
      </c>
      <c r="D2783" s="2" t="str">
        <f t="shared" si="152"/>
        <v>China</v>
      </c>
      <c r="E2783" s="3"/>
      <c r="F2783" s="3"/>
      <c r="G2783" s="3"/>
      <c r="H2783" s="3"/>
      <c r="I2783" s="2" t="str">
        <f t="shared" si="153"/>
        <v>S&amp;P</v>
      </c>
    </row>
    <row r="2784" spans="1:9" ht="12.75" customHeight="1">
      <c r="A2784" s="2" t="s">
        <v>6821</v>
      </c>
      <c r="B2784" s="121" t="str">
        <f t="shared" si="151"/>
        <v>BIC</v>
      </c>
      <c r="C2784" s="2" t="s">
        <v>5720</v>
      </c>
      <c r="D2784" s="2" t="str">
        <f t="shared" si="152"/>
        <v>India</v>
      </c>
      <c r="E2784" s="3"/>
      <c r="F2784" s="3"/>
      <c r="G2784" s="3"/>
      <c r="H2784" s="3"/>
      <c r="I2784" s="2" t="str">
        <f t="shared" si="153"/>
        <v>S&amp;P</v>
      </c>
    </row>
    <row r="2785" spans="1:9" ht="12.75" customHeight="1">
      <c r="A2785" s="2" t="s">
        <v>6821</v>
      </c>
      <c r="B2785" s="121" t="str">
        <f t="shared" si="151"/>
        <v>BIC</v>
      </c>
      <c r="C2785" s="2" t="s">
        <v>7586</v>
      </c>
      <c r="D2785" s="2" t="str">
        <f t="shared" si="152"/>
        <v>Russia</v>
      </c>
      <c r="E2785" s="3"/>
      <c r="F2785" s="3"/>
      <c r="G2785" s="3">
        <v>44628</v>
      </c>
      <c r="H2785" s="3">
        <v>44629</v>
      </c>
      <c r="I2785" s="2" t="str">
        <f t="shared" si="153"/>
        <v>S&amp;P</v>
      </c>
    </row>
    <row r="2786" spans="1:9" ht="12.75" customHeight="1">
      <c r="A2786" s="2" t="s">
        <v>6822</v>
      </c>
      <c r="B2786" s="121" t="str">
        <f t="shared" si="151"/>
        <v>BIC &amp; Turkey</v>
      </c>
      <c r="C2786" s="2" t="s">
        <v>7591</v>
      </c>
      <c r="D2786" s="2" t="str">
        <f t="shared" si="152"/>
        <v>Brazil</v>
      </c>
      <c r="E2786" s="3"/>
      <c r="F2786" s="3"/>
      <c r="G2786" s="3"/>
      <c r="H2786" s="3"/>
      <c r="I2786" s="2" t="str">
        <f t="shared" si="153"/>
        <v>S&amp;P</v>
      </c>
    </row>
    <row r="2787" spans="1:9" ht="12.75" customHeight="1">
      <c r="A2787" s="2" t="s">
        <v>6822</v>
      </c>
      <c r="B2787" s="121" t="str">
        <f t="shared" si="151"/>
        <v>BIC &amp; Turkey</v>
      </c>
      <c r="C2787" s="2" t="s">
        <v>7588</v>
      </c>
      <c r="D2787" s="2" t="str">
        <f t="shared" si="152"/>
        <v>China</v>
      </c>
      <c r="E2787" s="3"/>
      <c r="F2787" s="3"/>
      <c r="G2787" s="3"/>
      <c r="H2787" s="3"/>
      <c r="I2787" s="2" t="str">
        <f t="shared" si="153"/>
        <v>S&amp;P</v>
      </c>
    </row>
    <row r="2788" spans="1:9" ht="12.75" customHeight="1">
      <c r="A2788" s="2" t="s">
        <v>6822</v>
      </c>
      <c r="B2788" s="121" t="str">
        <f t="shared" si="151"/>
        <v>BIC &amp; Turkey</v>
      </c>
      <c r="C2788" s="2" t="s">
        <v>5720</v>
      </c>
      <c r="D2788" s="2" t="str">
        <f t="shared" si="152"/>
        <v>India</v>
      </c>
      <c r="E2788" s="5"/>
      <c r="F2788" s="5"/>
      <c r="G2788" s="3"/>
      <c r="H2788" s="3"/>
      <c r="I2788" s="2" t="str">
        <f t="shared" si="153"/>
        <v>S&amp;P</v>
      </c>
    </row>
    <row r="2789" spans="1:9" ht="12.75" customHeight="1">
      <c r="A2789" s="2" t="s">
        <v>6822</v>
      </c>
      <c r="B2789" s="121" t="str">
        <f t="shared" si="151"/>
        <v>BIC &amp; Turkey</v>
      </c>
      <c r="C2789" s="2" t="s">
        <v>7586</v>
      </c>
      <c r="D2789" s="2" t="str">
        <f t="shared" si="152"/>
        <v>Russia</v>
      </c>
      <c r="E2789" s="3"/>
      <c r="F2789" s="3"/>
      <c r="G2789" s="3">
        <v>44628</v>
      </c>
      <c r="H2789" s="3">
        <v>44629</v>
      </c>
      <c r="I2789" s="2" t="str">
        <f t="shared" si="153"/>
        <v>S&amp;P</v>
      </c>
    </row>
    <row r="2790" spans="1:9" ht="12.75" customHeight="1">
      <c r="A2790" s="2" t="s">
        <v>6822</v>
      </c>
      <c r="B2790" s="121" t="str">
        <f t="shared" si="151"/>
        <v>BIC &amp; Turkey</v>
      </c>
      <c r="C2790" s="2" t="s">
        <v>7587</v>
      </c>
      <c r="D2790" s="2" t="str">
        <f t="shared" si="152"/>
        <v>Turkey</v>
      </c>
      <c r="E2790" s="3"/>
      <c r="F2790" s="3"/>
      <c r="G2790" s="3"/>
      <c r="H2790" s="3"/>
      <c r="I2790" s="2" t="str">
        <f t="shared" si="153"/>
        <v>S&amp;P</v>
      </c>
    </row>
    <row r="2791" spans="1:9" ht="12.75" customHeight="1">
      <c r="A2791" s="2" t="s">
        <v>6753</v>
      </c>
      <c r="B2791" s="121" t="str">
        <f t="shared" si="151"/>
        <v>Developed Ex-Continental Europe</v>
      </c>
      <c r="C2791" s="2" t="s">
        <v>7589</v>
      </c>
      <c r="D2791" s="2" t="str">
        <f t="shared" si="152"/>
        <v>Australia</v>
      </c>
      <c r="E2791" s="3">
        <v>32689</v>
      </c>
      <c r="F2791" s="3">
        <v>32692</v>
      </c>
      <c r="G2791" s="3"/>
      <c r="H2791" s="3"/>
      <c r="I2791" s="2" t="str">
        <f t="shared" si="153"/>
        <v>S&amp;P BMI</v>
      </c>
    </row>
    <row r="2792" spans="1:9" ht="12.75" customHeight="1">
      <c r="A2792" s="2" t="s">
        <v>6753</v>
      </c>
      <c r="B2792" s="121" t="str">
        <f t="shared" si="151"/>
        <v>Developed Ex-Continental Europe</v>
      </c>
      <c r="C2792" s="2" t="s">
        <v>5722</v>
      </c>
      <c r="D2792" s="2" t="str">
        <f t="shared" si="152"/>
        <v>Canada</v>
      </c>
      <c r="E2792" s="3">
        <v>32689</v>
      </c>
      <c r="F2792" s="3">
        <v>32692</v>
      </c>
      <c r="G2792" s="3"/>
      <c r="H2792" s="3"/>
      <c r="I2792" s="2" t="str">
        <f t="shared" si="153"/>
        <v>S&amp;P BMI</v>
      </c>
    </row>
    <row r="2793" spans="1:9" ht="12.75" customHeight="1">
      <c r="A2793" s="2" t="s">
        <v>6753</v>
      </c>
      <c r="B2793" s="121" t="str">
        <f t="shared" si="151"/>
        <v>Developed Ex-Continental Europe</v>
      </c>
      <c r="C2793" s="2" t="s">
        <v>7583</v>
      </c>
      <c r="D2793" s="2" t="str">
        <f t="shared" si="152"/>
        <v>United Kingdom</v>
      </c>
      <c r="E2793" s="3">
        <v>32689</v>
      </c>
      <c r="F2793" s="3">
        <v>32692</v>
      </c>
      <c r="G2793" s="3"/>
      <c r="H2793" s="3"/>
      <c r="I2793" s="2" t="str">
        <f t="shared" si="153"/>
        <v>S&amp;P BMI</v>
      </c>
    </row>
    <row r="2794" spans="1:9" ht="12.75" customHeight="1">
      <c r="A2794" s="2" t="s">
        <v>6753</v>
      </c>
      <c r="B2794" s="121" t="str">
        <f t="shared" si="151"/>
        <v>Developed Ex-Continental Europe</v>
      </c>
      <c r="C2794" s="2" t="s">
        <v>7571</v>
      </c>
      <c r="D2794" s="2" t="str">
        <f t="shared" si="152"/>
        <v>Hong Kong</v>
      </c>
      <c r="E2794" s="3">
        <v>32689</v>
      </c>
      <c r="F2794" s="3">
        <v>32692</v>
      </c>
      <c r="G2794" s="3"/>
      <c r="H2794" s="3"/>
      <c r="I2794" s="2" t="str">
        <f t="shared" si="153"/>
        <v>S&amp;P BMI</v>
      </c>
    </row>
    <row r="2795" spans="1:9" ht="12.75" customHeight="1">
      <c r="A2795" s="2" t="s">
        <v>6753</v>
      </c>
      <c r="B2795" s="121" t="str">
        <f t="shared" si="151"/>
        <v>Developed Ex-Continental Europe</v>
      </c>
      <c r="C2795" s="2" t="s">
        <v>6100</v>
      </c>
      <c r="D2795" s="2" t="str">
        <f t="shared" si="152"/>
        <v>Ireland</v>
      </c>
      <c r="E2795" s="3">
        <v>32689</v>
      </c>
      <c r="F2795" s="3">
        <v>32692</v>
      </c>
      <c r="G2795" s="3"/>
      <c r="H2795" s="3"/>
      <c r="I2795" s="2" t="str">
        <f t="shared" si="153"/>
        <v>S&amp;P BMI</v>
      </c>
    </row>
    <row r="2796" spans="1:9" ht="12.75" customHeight="1">
      <c r="A2796" s="2" t="s">
        <v>6753</v>
      </c>
      <c r="B2796" s="121" t="str">
        <f t="shared" si="151"/>
        <v>Developed Ex-Continental Europe</v>
      </c>
      <c r="C2796" s="2" t="s">
        <v>7598</v>
      </c>
      <c r="D2796" s="2" t="str">
        <f t="shared" si="152"/>
        <v>Israel</v>
      </c>
      <c r="E2796" s="3">
        <v>40438</v>
      </c>
      <c r="F2796" s="3">
        <v>40441</v>
      </c>
      <c r="G2796" s="3"/>
      <c r="H2796" s="3"/>
      <c r="I2796" s="2" t="str">
        <f t="shared" si="153"/>
        <v>S&amp;P BMI</v>
      </c>
    </row>
    <row r="2797" spans="1:9" ht="12.75" customHeight="1">
      <c r="A2797" s="2" t="s">
        <v>6753</v>
      </c>
      <c r="B2797" s="121" t="str">
        <f t="shared" si="151"/>
        <v>Developed Ex-Continental Europe</v>
      </c>
      <c r="C2797" s="2" t="s">
        <v>5572</v>
      </c>
      <c r="D2797" s="2" t="str">
        <f t="shared" si="152"/>
        <v>Iceland</v>
      </c>
      <c r="E2797" s="3">
        <v>37435</v>
      </c>
      <c r="F2797" s="3">
        <v>37438</v>
      </c>
      <c r="G2797" s="3">
        <v>39780</v>
      </c>
      <c r="H2797" s="3">
        <v>39783</v>
      </c>
      <c r="I2797" s="2" t="str">
        <f t="shared" si="153"/>
        <v>S&amp;P BMI</v>
      </c>
    </row>
    <row r="2798" spans="1:9" ht="12.75" customHeight="1">
      <c r="A2798" s="2" t="s">
        <v>6753</v>
      </c>
      <c r="B2798" s="121" t="str">
        <f t="shared" si="151"/>
        <v>Developed Ex-Continental Europe</v>
      </c>
      <c r="C2798" s="2" t="s">
        <v>7572</v>
      </c>
      <c r="D2798" s="2" t="str">
        <f t="shared" si="152"/>
        <v>Japan</v>
      </c>
      <c r="E2798" s="3">
        <v>32689</v>
      </c>
      <c r="F2798" s="3">
        <v>32692</v>
      </c>
      <c r="G2798" s="3"/>
      <c r="H2798" s="3"/>
      <c r="I2798" s="2" t="str">
        <f t="shared" si="153"/>
        <v>S&amp;P BMI</v>
      </c>
    </row>
    <row r="2799" spans="1:9" ht="12.75" customHeight="1">
      <c r="A2799" s="2" t="s">
        <v>6753</v>
      </c>
      <c r="B2799" s="121" t="str">
        <f t="shared" si="151"/>
        <v>Developed Ex-Continental Europe</v>
      </c>
      <c r="C2799" s="2" t="s">
        <v>6013</v>
      </c>
      <c r="D2799" s="2" t="str">
        <f t="shared" si="152"/>
        <v>Korea</v>
      </c>
      <c r="E2799" s="3">
        <v>37071</v>
      </c>
      <c r="F2799" s="3">
        <v>37074</v>
      </c>
      <c r="G2799" s="3"/>
      <c r="H2799" s="3"/>
      <c r="I2799" s="2" t="str">
        <f t="shared" si="153"/>
        <v>S&amp;P BMI</v>
      </c>
    </row>
    <row r="2800" spans="1:9" ht="12.75" customHeight="1">
      <c r="A2800" s="2" t="s">
        <v>6753</v>
      </c>
      <c r="B2800" s="121" t="str">
        <f t="shared" si="151"/>
        <v>Developed Ex-Continental Europe</v>
      </c>
      <c r="C2800" s="2" t="s">
        <v>7573</v>
      </c>
      <c r="D2800" s="2" t="str">
        <f t="shared" si="152"/>
        <v>Malaysia</v>
      </c>
      <c r="E2800" s="3">
        <v>32689</v>
      </c>
      <c r="F2800" s="3">
        <v>32692</v>
      </c>
      <c r="G2800" s="3">
        <v>35976</v>
      </c>
      <c r="H2800" s="3">
        <v>35977</v>
      </c>
      <c r="I2800" s="2" t="str">
        <f t="shared" si="153"/>
        <v>S&amp;P BMI</v>
      </c>
    </row>
    <row r="2801" spans="1:9" ht="12.75" customHeight="1">
      <c r="A2801" s="2" t="s">
        <v>6753</v>
      </c>
      <c r="B2801" s="121" t="str">
        <f t="shared" si="151"/>
        <v>Developed Ex-Continental Europe</v>
      </c>
      <c r="C2801" s="2" t="s">
        <v>5883</v>
      </c>
      <c r="D2801" s="2" t="str">
        <f t="shared" si="152"/>
        <v>New Zealand</v>
      </c>
      <c r="E2801" s="3">
        <v>32689</v>
      </c>
      <c r="F2801" s="3">
        <v>32692</v>
      </c>
      <c r="G2801" s="3"/>
      <c r="H2801" s="3"/>
      <c r="I2801" s="2" t="str">
        <f t="shared" si="153"/>
        <v>S&amp;P BMI</v>
      </c>
    </row>
    <row r="2802" spans="1:9" ht="12.75" customHeight="1">
      <c r="A2802" s="2" t="s">
        <v>6753</v>
      </c>
      <c r="B2802" s="121" t="str">
        <f t="shared" si="151"/>
        <v>Developed Ex-Continental Europe</v>
      </c>
      <c r="C2802" s="2" t="s">
        <v>7574</v>
      </c>
      <c r="D2802" s="2" t="str">
        <f t="shared" si="152"/>
        <v>Singapore</v>
      </c>
      <c r="E2802" s="3">
        <v>32689</v>
      </c>
      <c r="F2802" s="3">
        <v>32692</v>
      </c>
      <c r="G2802" s="3"/>
      <c r="H2802" s="3"/>
      <c r="I2802" s="2" t="str">
        <f t="shared" si="153"/>
        <v>S&amp;P BMI</v>
      </c>
    </row>
    <row r="2803" spans="1:9" ht="12.75" customHeight="1">
      <c r="A2803" s="2" t="s">
        <v>6753</v>
      </c>
      <c r="B2803" s="121" t="str">
        <f t="shared" si="151"/>
        <v>Developed Ex-Continental Europe</v>
      </c>
      <c r="C2803" s="2" t="s">
        <v>810</v>
      </c>
      <c r="D2803" s="2" t="str">
        <f t="shared" si="152"/>
        <v>United States</v>
      </c>
      <c r="E2803" s="3">
        <v>32689</v>
      </c>
      <c r="F2803" s="3">
        <v>32692</v>
      </c>
      <c r="G2803" s="3"/>
      <c r="H2803" s="3"/>
      <c r="I2803" s="2" t="str">
        <f t="shared" si="153"/>
        <v>S&amp;P BMI</v>
      </c>
    </row>
    <row r="2804" spans="1:9" ht="12.75" customHeight="1">
      <c r="A2804" s="2" t="s">
        <v>7631</v>
      </c>
      <c r="B2804" s="121" t="s">
        <v>7632</v>
      </c>
      <c r="C2804" s="2" t="s">
        <v>7588</v>
      </c>
      <c r="D2804" s="2" t="str">
        <f t="shared" si="152"/>
        <v>China</v>
      </c>
      <c r="E2804" s="3">
        <v>34698</v>
      </c>
      <c r="F2804" s="3">
        <v>34701</v>
      </c>
      <c r="G2804" s="3"/>
      <c r="H2804" s="3"/>
      <c r="I2804" s="2" t="s">
        <v>2617</v>
      </c>
    </row>
    <row r="2805" spans="1:9" ht="12.75" customHeight="1">
      <c r="A2805" s="2" t="s">
        <v>7631</v>
      </c>
      <c r="B2805" s="121" t="s">
        <v>7632</v>
      </c>
      <c r="C2805" s="2" t="s">
        <v>7571</v>
      </c>
      <c r="D2805" s="2" t="str">
        <f t="shared" si="152"/>
        <v>Hong Kong</v>
      </c>
      <c r="E2805" s="3">
        <v>34698</v>
      </c>
      <c r="F2805" s="3">
        <v>34701</v>
      </c>
      <c r="G2805" s="3"/>
      <c r="H2805" s="3"/>
      <c r="I2805" s="2" t="s">
        <v>2617</v>
      </c>
    </row>
    <row r="2806" spans="1:9" ht="12.75" customHeight="1">
      <c r="A2806" s="2" t="s">
        <v>7631</v>
      </c>
      <c r="B2806" s="121" t="s">
        <v>7632</v>
      </c>
      <c r="C2806" s="2" t="s">
        <v>6098</v>
      </c>
      <c r="D2806" s="2" t="str">
        <f t="shared" si="152"/>
        <v>Indonesia</v>
      </c>
      <c r="E2806" s="3">
        <v>34698</v>
      </c>
      <c r="F2806" s="3">
        <v>34701</v>
      </c>
      <c r="G2806" s="3"/>
      <c r="H2806" s="3"/>
      <c r="I2806" s="2" t="s">
        <v>2617</v>
      </c>
    </row>
    <row r="2807" spans="1:9" ht="12.75" customHeight="1">
      <c r="A2807" s="2" t="s">
        <v>7631</v>
      </c>
      <c r="B2807" s="121" t="s">
        <v>7632</v>
      </c>
      <c r="C2807" s="2" t="s">
        <v>6013</v>
      </c>
      <c r="D2807" s="2" t="str">
        <f t="shared" si="152"/>
        <v>Korea</v>
      </c>
      <c r="E2807" s="3">
        <v>34698</v>
      </c>
      <c r="F2807" s="3">
        <v>34701</v>
      </c>
      <c r="G2807" s="3"/>
      <c r="H2807" s="3"/>
      <c r="I2807" s="2" t="s">
        <v>2617</v>
      </c>
    </row>
    <row r="2808" spans="1:9" ht="12.75" customHeight="1">
      <c r="A2808" s="2" t="s">
        <v>7631</v>
      </c>
      <c r="B2808" s="121" t="s">
        <v>7632</v>
      </c>
      <c r="C2808" s="2" t="s">
        <v>7573</v>
      </c>
      <c r="D2808" s="2" t="str">
        <f t="shared" si="152"/>
        <v>Malaysia</v>
      </c>
      <c r="E2808" s="3">
        <v>34698</v>
      </c>
      <c r="F2808" s="3">
        <v>34701</v>
      </c>
      <c r="G2808" s="3"/>
      <c r="H2808" s="3"/>
      <c r="I2808" s="2" t="s">
        <v>2617</v>
      </c>
    </row>
    <row r="2809" spans="1:9" ht="12.75" customHeight="1">
      <c r="A2809" s="2" t="s">
        <v>7631</v>
      </c>
      <c r="B2809" s="121" t="s">
        <v>7632</v>
      </c>
      <c r="C2809" s="2" t="s">
        <v>5970</v>
      </c>
      <c r="D2809" s="2" t="str">
        <f t="shared" si="152"/>
        <v>Philippines</v>
      </c>
      <c r="E2809" s="3">
        <v>34698</v>
      </c>
      <c r="F2809" s="3">
        <v>34701</v>
      </c>
      <c r="G2809" s="3"/>
      <c r="H2809" s="3"/>
      <c r="I2809" s="2" t="s">
        <v>2617</v>
      </c>
    </row>
    <row r="2810" spans="1:9" ht="12.75" customHeight="1">
      <c r="A2810" s="2" t="s">
        <v>7631</v>
      </c>
      <c r="B2810" s="121" t="s">
        <v>7632</v>
      </c>
      <c r="C2810" s="2" t="s">
        <v>7574</v>
      </c>
      <c r="D2810" s="2" t="str">
        <f t="shared" si="152"/>
        <v>Singapore</v>
      </c>
      <c r="E2810" s="3">
        <v>34698</v>
      </c>
      <c r="F2810" s="3">
        <v>34701</v>
      </c>
      <c r="G2810" s="3"/>
      <c r="H2810" s="3"/>
      <c r="I2810" s="2" t="s">
        <v>2617</v>
      </c>
    </row>
    <row r="2811" spans="1:9" ht="12.75" customHeight="1">
      <c r="A2811" s="2" t="s">
        <v>7631</v>
      </c>
      <c r="B2811" s="121" t="s">
        <v>7632</v>
      </c>
      <c r="C2811" s="2" t="s">
        <v>6029</v>
      </c>
      <c r="D2811" s="2" t="str">
        <f t="shared" si="152"/>
        <v>Thailand</v>
      </c>
      <c r="E2811" s="3">
        <v>34698</v>
      </c>
      <c r="F2811" s="3">
        <v>34701</v>
      </c>
      <c r="G2811" s="3"/>
      <c r="H2811" s="3"/>
      <c r="I2811" s="2" t="s">
        <v>2617</v>
      </c>
    </row>
    <row r="2812" spans="1:9" ht="12.75" customHeight="1">
      <c r="A2812" s="2" t="s">
        <v>7631</v>
      </c>
      <c r="B2812" s="121" t="s">
        <v>7632</v>
      </c>
      <c r="C2812" s="2" t="s">
        <v>5700</v>
      </c>
      <c r="D2812" s="2" t="str">
        <f t="shared" si="152"/>
        <v>Taiwan</v>
      </c>
      <c r="E2812" s="3">
        <v>34698</v>
      </c>
      <c r="F2812" s="3">
        <v>34701</v>
      </c>
      <c r="G2812" s="3"/>
      <c r="H2812" s="3"/>
      <c r="I2812" s="2" t="s">
        <v>2617</v>
      </c>
    </row>
    <row r="2813" spans="1:9" ht="12.75" customHeight="1">
      <c r="A2813" s="2" t="s">
        <v>6711</v>
      </c>
      <c r="B2813" s="121" t="str">
        <f t="shared" ref="B2813:B2876" si="154">VLOOKUP(A2813,CountryRegion,2,FALSE)</f>
        <v>China &amp; Hong Kong</v>
      </c>
      <c r="C2813" s="2" t="s">
        <v>7588</v>
      </c>
      <c r="D2813" s="2" t="str">
        <f t="shared" si="152"/>
        <v>China</v>
      </c>
      <c r="E2813" s="96">
        <v>34698</v>
      </c>
      <c r="F2813" s="96">
        <v>34701</v>
      </c>
      <c r="G2813" s="3"/>
      <c r="H2813" s="3"/>
      <c r="I2813" s="2" t="str">
        <f t="shared" ref="I2813:I2851" si="155">IF(ISBLANK(VLOOKUP(A2813,CountryRegion,4,FALSE)),"",VLOOKUP(A2813,CountryRegion,4,FALSE))</f>
        <v>S&amp;P BMI</v>
      </c>
    </row>
    <row r="2814" spans="1:9" ht="12.75" customHeight="1">
      <c r="A2814" s="2" t="s">
        <v>6711</v>
      </c>
      <c r="B2814" s="121" t="str">
        <f t="shared" si="154"/>
        <v>China &amp; Hong Kong</v>
      </c>
      <c r="C2814" s="2" t="s">
        <v>7571</v>
      </c>
      <c r="D2814" s="2" t="str">
        <f t="shared" si="152"/>
        <v>Hong Kong</v>
      </c>
      <c r="E2814" s="97">
        <v>32689</v>
      </c>
      <c r="F2814" s="97">
        <v>32692</v>
      </c>
      <c r="G2814" s="3"/>
      <c r="H2814" s="3"/>
      <c r="I2814" s="2" t="str">
        <f t="shared" si="155"/>
        <v>S&amp;P BMI</v>
      </c>
    </row>
    <row r="2815" spans="1:9" ht="12.75" customHeight="1">
      <c r="A2815" s="2" t="s">
        <v>6840</v>
      </c>
      <c r="B2815" s="121" t="str">
        <f t="shared" si="154"/>
        <v>Composite</v>
      </c>
      <c r="C2815" s="2" t="s">
        <v>7599</v>
      </c>
      <c r="D2815" s="2" t="str">
        <f t="shared" si="152"/>
        <v>United Arab Emirates</v>
      </c>
      <c r="E2815" s="3">
        <v>41903</v>
      </c>
      <c r="F2815" s="3">
        <v>41904</v>
      </c>
      <c r="G2815" s="3"/>
      <c r="H2815" s="3"/>
      <c r="I2815" s="2" t="str">
        <f t="shared" si="155"/>
        <v>S&amp;P EMDB</v>
      </c>
    </row>
    <row r="2816" spans="1:9" ht="12.75" customHeight="1">
      <c r="A2816" s="2" t="s">
        <v>6840</v>
      </c>
      <c r="B2816" s="121" t="str">
        <f t="shared" si="154"/>
        <v>Composite</v>
      </c>
      <c r="C2816" s="2" t="s">
        <v>7590</v>
      </c>
      <c r="D2816" s="2" t="str">
        <f t="shared" si="152"/>
        <v>Argentina</v>
      </c>
      <c r="E2816" s="3">
        <v>32506</v>
      </c>
      <c r="F2816" s="3">
        <v>32507</v>
      </c>
      <c r="G2816" s="3">
        <v>40076</v>
      </c>
      <c r="H2816" s="3">
        <v>40077</v>
      </c>
      <c r="I2816" s="2" t="str">
        <f t="shared" si="155"/>
        <v>S&amp;P EMDB</v>
      </c>
    </row>
    <row r="2817" spans="1:9" ht="12.75" customHeight="1">
      <c r="A2817" s="2" t="s">
        <v>6840</v>
      </c>
      <c r="B2817" s="121" t="str">
        <f t="shared" si="154"/>
        <v>Composite</v>
      </c>
      <c r="C2817" s="2" t="s">
        <v>7591</v>
      </c>
      <c r="D2817" s="2" t="str">
        <f t="shared" si="152"/>
        <v>Brazil</v>
      </c>
      <c r="E2817" s="3">
        <v>32506</v>
      </c>
      <c r="F2817" s="3">
        <v>32507</v>
      </c>
      <c r="G2817" s="3"/>
      <c r="H2817" s="3"/>
      <c r="I2817" s="2" t="str">
        <f t="shared" si="155"/>
        <v>S&amp;P EMDB</v>
      </c>
    </row>
    <row r="2818" spans="1:9" ht="12.75" customHeight="1">
      <c r="A2818" s="2" t="s">
        <v>6840</v>
      </c>
      <c r="B2818" s="121" t="str">
        <f t="shared" si="154"/>
        <v>Composite</v>
      </c>
      <c r="C2818" s="2" t="s">
        <v>7592</v>
      </c>
      <c r="D2818" s="2" t="str">
        <f t="shared" si="152"/>
        <v>Chile</v>
      </c>
      <c r="E2818" s="3">
        <v>32506</v>
      </c>
      <c r="F2818" s="3">
        <v>32507</v>
      </c>
      <c r="G2818" s="3"/>
      <c r="H2818" s="3"/>
      <c r="I2818" s="2" t="str">
        <f t="shared" si="155"/>
        <v>S&amp;P EMDB</v>
      </c>
    </row>
    <row r="2819" spans="1:9" ht="12.75" customHeight="1">
      <c r="A2819" s="2" t="s">
        <v>6840</v>
      </c>
      <c r="B2819" s="121" t="str">
        <f t="shared" si="154"/>
        <v>Composite</v>
      </c>
      <c r="C2819" s="2" t="s">
        <v>7588</v>
      </c>
      <c r="D2819" s="2" t="str">
        <f t="shared" si="152"/>
        <v>China</v>
      </c>
      <c r="E2819" s="3">
        <v>34978</v>
      </c>
      <c r="F2819" s="3">
        <v>34981</v>
      </c>
      <c r="G2819" s="3"/>
      <c r="H2819" s="3"/>
      <c r="I2819" s="2" t="str">
        <f t="shared" si="155"/>
        <v>S&amp;P EMDB</v>
      </c>
    </row>
    <row r="2820" spans="1:9" ht="12.75" customHeight="1">
      <c r="A2820" s="2" t="s">
        <v>6840</v>
      </c>
      <c r="B2820" s="121" t="str">
        <f t="shared" si="154"/>
        <v>Composite</v>
      </c>
      <c r="C2820" s="2" t="s">
        <v>7593</v>
      </c>
      <c r="D2820" s="2" t="str">
        <f t="shared" si="152"/>
        <v>Colombia</v>
      </c>
      <c r="E2820" s="3">
        <v>33296</v>
      </c>
      <c r="F2820" s="3">
        <v>33297</v>
      </c>
      <c r="G2820" s="3">
        <v>37195</v>
      </c>
      <c r="H2820" s="3">
        <v>37196</v>
      </c>
      <c r="I2820" s="2" t="str">
        <f t="shared" si="155"/>
        <v>S&amp;P EMDB</v>
      </c>
    </row>
    <row r="2821" spans="1:9" ht="12.75" customHeight="1">
      <c r="A2821" s="2" t="s">
        <v>6840</v>
      </c>
      <c r="B2821" s="121" t="str">
        <f t="shared" si="154"/>
        <v>Composite</v>
      </c>
      <c r="C2821" s="2" t="s">
        <v>7593</v>
      </c>
      <c r="D2821" s="2" t="str">
        <f t="shared" ref="D2821:D2884" si="156">VLOOKUP(C2821&amp;"-",CountryRegion,2,FALSE)</f>
        <v>Colombia</v>
      </c>
      <c r="E2821" s="3">
        <v>40805</v>
      </c>
      <c r="F2821" s="3">
        <v>40802</v>
      </c>
      <c r="G2821" s="3"/>
      <c r="H2821" s="3"/>
      <c r="I2821" s="2" t="str">
        <f t="shared" si="155"/>
        <v>S&amp;P EMDB</v>
      </c>
    </row>
    <row r="2822" spans="1:9" ht="12.75" customHeight="1">
      <c r="A2822" s="2" t="s">
        <v>6840</v>
      </c>
      <c r="B2822" s="121" t="str">
        <f t="shared" si="154"/>
        <v>Composite</v>
      </c>
      <c r="C2822" s="2" t="s">
        <v>7584</v>
      </c>
      <c r="D2822" s="2" t="str">
        <f t="shared" si="156"/>
        <v>Czech Republic</v>
      </c>
      <c r="E2822" s="3">
        <v>35061</v>
      </c>
      <c r="F2822" s="3">
        <v>35062</v>
      </c>
      <c r="G2822" s="3"/>
      <c r="H2822" s="3"/>
      <c r="I2822" s="2" t="str">
        <f t="shared" si="155"/>
        <v>S&amp;P EMDB</v>
      </c>
    </row>
    <row r="2823" spans="1:9" ht="12.75" customHeight="1">
      <c r="A2823" s="2" t="s">
        <v>6840</v>
      </c>
      <c r="B2823" s="121" t="str">
        <f t="shared" si="154"/>
        <v>Composite</v>
      </c>
      <c r="C2823" s="2" t="s">
        <v>7600</v>
      </c>
      <c r="D2823" s="2" t="str">
        <f t="shared" si="156"/>
        <v>Egypt</v>
      </c>
      <c r="E2823" s="3">
        <v>35737</v>
      </c>
      <c r="F2823" s="3">
        <v>35738</v>
      </c>
      <c r="G2823" s="3"/>
      <c r="H2823" s="3"/>
      <c r="I2823" s="2" t="str">
        <f t="shared" si="155"/>
        <v>S&amp;P EMDB</v>
      </c>
    </row>
    <row r="2824" spans="1:9" ht="12.75" customHeight="1">
      <c r="A2824" s="2" t="s">
        <v>6840</v>
      </c>
      <c r="B2824" s="121" t="str">
        <f t="shared" si="154"/>
        <v>Composite</v>
      </c>
      <c r="C2824" s="2" t="s">
        <v>7580</v>
      </c>
      <c r="D2824" s="2" t="str">
        <f t="shared" si="156"/>
        <v>Greece</v>
      </c>
      <c r="E2824" s="3">
        <v>32506</v>
      </c>
      <c r="F2824" s="3">
        <v>32507</v>
      </c>
      <c r="G2824" s="3">
        <v>37011</v>
      </c>
      <c r="H2824" s="3">
        <v>37012</v>
      </c>
      <c r="I2824" s="2" t="str">
        <f t="shared" si="155"/>
        <v>S&amp;P EMDB</v>
      </c>
    </row>
    <row r="2825" spans="1:9" ht="12.75" customHeight="1">
      <c r="A2825" s="2" t="s">
        <v>6840</v>
      </c>
      <c r="B2825" s="121" t="str">
        <f t="shared" si="154"/>
        <v>Composite</v>
      </c>
      <c r="C2825" s="2" t="s">
        <v>7580</v>
      </c>
      <c r="D2825" s="2" t="str">
        <f t="shared" si="156"/>
        <v>Greece</v>
      </c>
      <c r="E2825" s="3">
        <v>41901</v>
      </c>
      <c r="F2825" s="3">
        <v>41904</v>
      </c>
      <c r="G2825" s="3"/>
      <c r="H2825" s="3"/>
      <c r="I2825" s="2" t="str">
        <f t="shared" si="155"/>
        <v>S&amp;P EMDB</v>
      </c>
    </row>
    <row r="2826" spans="1:9" ht="12.75" customHeight="1">
      <c r="A2826" s="2" t="s">
        <v>6840</v>
      </c>
      <c r="B2826" s="121" t="str">
        <f t="shared" si="154"/>
        <v>Composite</v>
      </c>
      <c r="C2826" s="2" t="s">
        <v>5567</v>
      </c>
      <c r="D2826" s="2" t="str">
        <f t="shared" si="156"/>
        <v>Hungary</v>
      </c>
      <c r="E2826" s="3">
        <v>34452</v>
      </c>
      <c r="F2826" s="3">
        <v>34453</v>
      </c>
      <c r="G2826" s="3"/>
      <c r="H2826" s="3"/>
      <c r="I2826" s="2" t="str">
        <f t="shared" si="155"/>
        <v>S&amp;P EMDB</v>
      </c>
    </row>
    <row r="2827" spans="1:9" ht="12.75" customHeight="1">
      <c r="A2827" s="2" t="s">
        <v>6840</v>
      </c>
      <c r="B2827" s="121" t="str">
        <f t="shared" si="154"/>
        <v>Composite</v>
      </c>
      <c r="C2827" s="2" t="s">
        <v>6098</v>
      </c>
      <c r="D2827" s="2" t="str">
        <f t="shared" si="156"/>
        <v>Indonesia</v>
      </c>
      <c r="E2827" s="3">
        <v>33143</v>
      </c>
      <c r="F2827" s="3">
        <v>33144</v>
      </c>
      <c r="G2827" s="3"/>
      <c r="H2827" s="3"/>
      <c r="I2827" s="2" t="str">
        <f t="shared" si="155"/>
        <v>S&amp;P EMDB</v>
      </c>
    </row>
    <row r="2828" spans="1:9" ht="12.75" customHeight="1">
      <c r="A2828" s="2" t="s">
        <v>6840</v>
      </c>
      <c r="B2828" s="121" t="str">
        <f t="shared" si="154"/>
        <v>Composite</v>
      </c>
      <c r="C2828" s="2" t="s">
        <v>7598</v>
      </c>
      <c r="D2828" s="2" t="str">
        <f t="shared" si="156"/>
        <v>Israel</v>
      </c>
      <c r="E2828" s="3">
        <v>35737</v>
      </c>
      <c r="F2828" s="3">
        <v>35738</v>
      </c>
      <c r="G2828" s="3">
        <v>40440</v>
      </c>
      <c r="H2828" s="3">
        <v>40441</v>
      </c>
      <c r="I2828" s="2" t="str">
        <f t="shared" si="155"/>
        <v>S&amp;P EMDB</v>
      </c>
    </row>
    <row r="2829" spans="1:9" ht="12.75" customHeight="1">
      <c r="A2829" s="2" t="s">
        <v>6840</v>
      </c>
      <c r="B2829" s="121" t="str">
        <f t="shared" si="154"/>
        <v>Composite</v>
      </c>
      <c r="C2829" s="2" t="s">
        <v>5720</v>
      </c>
      <c r="D2829" s="2" t="str">
        <f t="shared" si="156"/>
        <v>India</v>
      </c>
      <c r="E2829" s="3">
        <v>33934</v>
      </c>
      <c r="F2829" s="3">
        <v>33935</v>
      </c>
      <c r="G2829" s="3"/>
      <c r="H2829" s="3"/>
      <c r="I2829" s="2" t="str">
        <f t="shared" si="155"/>
        <v>S&amp;P EMDB</v>
      </c>
    </row>
    <row r="2830" spans="1:9" ht="12.75" customHeight="1">
      <c r="A2830" s="2" t="s">
        <v>6840</v>
      </c>
      <c r="B2830" s="121" t="str">
        <f t="shared" si="154"/>
        <v>Composite</v>
      </c>
      <c r="C2830" s="2" t="s">
        <v>7607</v>
      </c>
      <c r="D2830" s="2" t="str">
        <f t="shared" si="156"/>
        <v>Jordan</v>
      </c>
      <c r="E2830" s="3">
        <v>32506</v>
      </c>
      <c r="F2830" s="3">
        <v>32507</v>
      </c>
      <c r="G2830" s="3">
        <v>37195</v>
      </c>
      <c r="H2830" s="3">
        <v>37196</v>
      </c>
      <c r="I2830" s="2" t="str">
        <f t="shared" si="155"/>
        <v>S&amp;P EMDB</v>
      </c>
    </row>
    <row r="2831" spans="1:9" ht="12.75" customHeight="1">
      <c r="A2831" s="2" t="s">
        <v>6840</v>
      </c>
      <c r="B2831" s="121" t="str">
        <f t="shared" si="154"/>
        <v>Composite</v>
      </c>
      <c r="C2831" s="2" t="s">
        <v>6013</v>
      </c>
      <c r="D2831" s="2" t="str">
        <f t="shared" si="156"/>
        <v>Korea</v>
      </c>
      <c r="E2831" s="3">
        <v>33633</v>
      </c>
      <c r="F2831" s="3">
        <v>33634</v>
      </c>
      <c r="G2831" s="3"/>
      <c r="H2831" s="3"/>
      <c r="I2831" s="2" t="str">
        <f t="shared" si="155"/>
        <v>S&amp;P EMDB</v>
      </c>
    </row>
    <row r="2832" spans="1:9" ht="12.75" customHeight="1">
      <c r="A2832" s="2" t="s">
        <v>6840</v>
      </c>
      <c r="B2832" s="121" t="str">
        <f t="shared" si="154"/>
        <v>Composite</v>
      </c>
      <c r="C2832" s="2" t="s">
        <v>7622</v>
      </c>
      <c r="D2832" s="2" t="str">
        <f t="shared" si="156"/>
        <v>Sri Lanka</v>
      </c>
      <c r="E2832" s="3">
        <v>34362</v>
      </c>
      <c r="F2832" s="3">
        <v>34365</v>
      </c>
      <c r="G2832" s="3">
        <v>37195</v>
      </c>
      <c r="H2832" s="3">
        <v>37196</v>
      </c>
      <c r="I2832" s="2" t="str">
        <f t="shared" si="155"/>
        <v>S&amp;P EMDB</v>
      </c>
    </row>
    <row r="2833" spans="1:9" ht="12.75" customHeight="1">
      <c r="A2833" s="2" t="s">
        <v>6840</v>
      </c>
      <c r="B2833" s="121" t="str">
        <f t="shared" si="154"/>
        <v>Composite</v>
      </c>
      <c r="C2833" s="2" t="s">
        <v>5947</v>
      </c>
      <c r="D2833" s="2" t="str">
        <f t="shared" si="156"/>
        <v>Morocco</v>
      </c>
      <c r="E2833" s="3">
        <v>35737</v>
      </c>
      <c r="F2833" s="3">
        <v>35738</v>
      </c>
      <c r="G2833" s="3">
        <v>42265</v>
      </c>
      <c r="H2833" s="3">
        <v>42268</v>
      </c>
      <c r="I2833" s="2" t="str">
        <f t="shared" si="155"/>
        <v>S&amp;P EMDB</v>
      </c>
    </row>
    <row r="2834" spans="1:9" ht="12.75" customHeight="1">
      <c r="A2834" s="2" t="s">
        <v>6840</v>
      </c>
      <c r="B2834" s="121" t="str">
        <f t="shared" si="154"/>
        <v>Composite</v>
      </c>
      <c r="C2834" s="2" t="s">
        <v>7594</v>
      </c>
      <c r="D2834" s="2" t="str">
        <f t="shared" si="156"/>
        <v>Mexico</v>
      </c>
      <c r="E2834" s="3">
        <v>32506</v>
      </c>
      <c r="F2834" s="3">
        <v>32507</v>
      </c>
      <c r="G2834" s="3"/>
      <c r="H2834" s="3"/>
      <c r="I2834" s="2" t="str">
        <f t="shared" si="155"/>
        <v>S&amp;P EMDB</v>
      </c>
    </row>
    <row r="2835" spans="1:9" ht="12.75" customHeight="1">
      <c r="A2835" s="2" t="s">
        <v>6840</v>
      </c>
      <c r="B2835" s="121" t="str">
        <f t="shared" si="154"/>
        <v>Composite</v>
      </c>
      <c r="C2835" s="2" t="s">
        <v>7573</v>
      </c>
      <c r="D2835" s="2" t="str">
        <f t="shared" si="156"/>
        <v>Malaysia</v>
      </c>
      <c r="E2835" s="3">
        <v>32506</v>
      </c>
      <c r="F2835" s="3">
        <v>32507</v>
      </c>
      <c r="G2835" s="3">
        <v>36068</v>
      </c>
      <c r="H2835" s="3">
        <v>36069</v>
      </c>
      <c r="I2835" s="2" t="str">
        <f t="shared" si="155"/>
        <v>S&amp;P EMDB</v>
      </c>
    </row>
    <row r="2836" spans="1:9" ht="12.75" customHeight="1">
      <c r="A2836" s="2" t="s">
        <v>6840</v>
      </c>
      <c r="B2836" s="121" t="str">
        <f t="shared" si="154"/>
        <v>Composite</v>
      </c>
      <c r="C2836" s="2" t="s">
        <v>7573</v>
      </c>
      <c r="D2836" s="2" t="str">
        <f t="shared" si="156"/>
        <v>Malaysia</v>
      </c>
      <c r="E2836" s="3">
        <v>36465</v>
      </c>
      <c r="F2836" s="3">
        <v>36466</v>
      </c>
      <c r="G2836" s="3"/>
      <c r="H2836" s="3"/>
      <c r="I2836" s="2" t="str">
        <f t="shared" si="155"/>
        <v>S&amp;P EMDB</v>
      </c>
    </row>
    <row r="2837" spans="1:9" ht="12.75" customHeight="1">
      <c r="A2837" s="2" t="s">
        <v>6840</v>
      </c>
      <c r="B2837" s="121" t="str">
        <f t="shared" si="154"/>
        <v>Composite</v>
      </c>
      <c r="C2837" s="2" t="s">
        <v>7595</v>
      </c>
      <c r="D2837" s="2" t="str">
        <f t="shared" si="156"/>
        <v>Peru</v>
      </c>
      <c r="E2837" s="3">
        <v>34361</v>
      </c>
      <c r="F2837" s="3">
        <v>34362</v>
      </c>
      <c r="G2837" s="3"/>
      <c r="H2837" s="3"/>
      <c r="I2837" s="2" t="str">
        <f t="shared" si="155"/>
        <v>S&amp;P EMDB</v>
      </c>
    </row>
    <row r="2838" spans="1:9" ht="12.75" customHeight="1">
      <c r="A2838" s="2" t="s">
        <v>6840</v>
      </c>
      <c r="B2838" s="121" t="str">
        <f t="shared" si="154"/>
        <v>Composite</v>
      </c>
      <c r="C2838" s="2" t="s">
        <v>5970</v>
      </c>
      <c r="D2838" s="2" t="str">
        <f t="shared" si="156"/>
        <v>Philippines</v>
      </c>
      <c r="E2838" s="3">
        <v>32506</v>
      </c>
      <c r="F2838" s="3">
        <v>32507</v>
      </c>
      <c r="G2838" s="3"/>
      <c r="H2838" s="3"/>
      <c r="I2838" s="2" t="str">
        <f t="shared" si="155"/>
        <v>S&amp;P EMDB</v>
      </c>
    </row>
    <row r="2839" spans="1:9" ht="12.75" customHeight="1">
      <c r="A2839" s="2" t="s">
        <v>6840</v>
      </c>
      <c r="B2839" s="121" t="str">
        <f t="shared" si="154"/>
        <v>Composite</v>
      </c>
      <c r="C2839" s="2" t="s">
        <v>7601</v>
      </c>
      <c r="D2839" s="2" t="str">
        <f t="shared" si="156"/>
        <v>Pakistan</v>
      </c>
      <c r="E2839" s="3">
        <v>33325</v>
      </c>
      <c r="F2839" s="3">
        <v>33326</v>
      </c>
      <c r="G2839" s="3">
        <v>37195</v>
      </c>
      <c r="H2839" s="3">
        <v>37196</v>
      </c>
      <c r="I2839" s="2" t="str">
        <f t="shared" si="155"/>
        <v>S&amp;P EMDB</v>
      </c>
    </row>
    <row r="2840" spans="1:9" ht="12.75" customHeight="1">
      <c r="A2840" s="2" t="s">
        <v>6840</v>
      </c>
      <c r="B2840" s="121" t="str">
        <f t="shared" si="154"/>
        <v>Composite</v>
      </c>
      <c r="C2840" s="2" t="s">
        <v>7601</v>
      </c>
      <c r="D2840" s="2" t="str">
        <f t="shared" si="156"/>
        <v>Pakistan</v>
      </c>
      <c r="E2840" s="3">
        <v>42993</v>
      </c>
      <c r="F2840" s="3">
        <v>42996</v>
      </c>
      <c r="G2840" s="3">
        <v>45184</v>
      </c>
      <c r="H2840" s="3">
        <v>45187</v>
      </c>
      <c r="I2840" s="2" t="str">
        <f t="shared" si="155"/>
        <v>S&amp;P EMDB</v>
      </c>
    </row>
    <row r="2841" spans="1:9" ht="12.75" customHeight="1">
      <c r="A2841" s="2" t="s">
        <v>6840</v>
      </c>
      <c r="B2841" s="121" t="str">
        <f t="shared" si="154"/>
        <v>Composite</v>
      </c>
      <c r="C2841" s="2" t="s">
        <v>7585</v>
      </c>
      <c r="D2841" s="2" t="str">
        <f t="shared" si="156"/>
        <v>Poland</v>
      </c>
      <c r="E2841" s="3">
        <v>34452</v>
      </c>
      <c r="F2841" s="3">
        <v>34453</v>
      </c>
      <c r="G2841" s="3"/>
      <c r="H2841" s="3"/>
      <c r="I2841" s="2" t="str">
        <f t="shared" si="155"/>
        <v>S&amp;P EMDB</v>
      </c>
    </row>
    <row r="2842" spans="1:9" ht="12.75" customHeight="1">
      <c r="A2842" s="2" t="s">
        <v>6840</v>
      </c>
      <c r="B2842" s="121" t="str">
        <f t="shared" si="154"/>
        <v>Composite</v>
      </c>
      <c r="C2842" s="2" t="s">
        <v>7582</v>
      </c>
      <c r="D2842" s="2" t="str">
        <f t="shared" si="156"/>
        <v>Portugal</v>
      </c>
      <c r="E2842" s="3">
        <v>32506</v>
      </c>
      <c r="F2842" s="3">
        <v>32507</v>
      </c>
      <c r="G2842" s="3">
        <v>36250</v>
      </c>
      <c r="H2842" s="3">
        <v>36251</v>
      </c>
      <c r="I2842" s="2" t="str">
        <f t="shared" si="155"/>
        <v>S&amp;P EMDB</v>
      </c>
    </row>
    <row r="2843" spans="1:9" ht="12.75" customHeight="1">
      <c r="A2843" s="2" t="s">
        <v>6840</v>
      </c>
      <c r="B2843" s="121" t="str">
        <f t="shared" si="154"/>
        <v>Composite</v>
      </c>
      <c r="C2843" s="2" t="s">
        <v>7602</v>
      </c>
      <c r="D2843" s="2" t="str">
        <f t="shared" si="156"/>
        <v>Qatar</v>
      </c>
      <c r="E2843" s="3">
        <v>41903</v>
      </c>
      <c r="F2843" s="3">
        <v>41904</v>
      </c>
      <c r="G2843" s="3"/>
      <c r="H2843" s="3"/>
      <c r="I2843" s="2" t="str">
        <f t="shared" si="155"/>
        <v>S&amp;P EMDB</v>
      </c>
    </row>
    <row r="2844" spans="1:9" ht="12.75" customHeight="1">
      <c r="A2844" s="2" t="s">
        <v>6840</v>
      </c>
      <c r="B2844" s="121" t="str">
        <f t="shared" si="154"/>
        <v>Composite</v>
      </c>
      <c r="C2844" s="2" t="s">
        <v>7586</v>
      </c>
      <c r="D2844" s="2" t="str">
        <f t="shared" si="156"/>
        <v>Russia</v>
      </c>
      <c r="E2844" s="3">
        <v>35737</v>
      </c>
      <c r="F2844" s="3">
        <v>35738</v>
      </c>
      <c r="G2844" s="3">
        <v>44628</v>
      </c>
      <c r="H2844" s="3">
        <v>44629</v>
      </c>
      <c r="I2844" s="2" t="str">
        <f t="shared" si="155"/>
        <v>S&amp;P EMDB</v>
      </c>
    </row>
    <row r="2845" spans="1:9" ht="12.75" customHeight="1">
      <c r="A2845" s="2" t="s">
        <v>6840</v>
      </c>
      <c r="B2845" s="121" t="str">
        <f t="shared" si="154"/>
        <v>Composite</v>
      </c>
      <c r="C2845" s="2" t="s">
        <v>7616</v>
      </c>
      <c r="D2845" s="2" t="str">
        <f t="shared" si="156"/>
        <v>Slovakia</v>
      </c>
      <c r="E2845" s="3">
        <v>35737</v>
      </c>
      <c r="F2845" s="3">
        <v>35738</v>
      </c>
      <c r="G2845" s="3">
        <v>37195</v>
      </c>
      <c r="H2845" s="3">
        <v>37196</v>
      </c>
      <c r="I2845" s="2" t="str">
        <f t="shared" si="155"/>
        <v>S&amp;P EMDB</v>
      </c>
    </row>
    <row r="2846" spans="1:9" ht="12.75" customHeight="1">
      <c r="A2846" s="2" t="s">
        <v>6840</v>
      </c>
      <c r="B2846" s="121" t="str">
        <f t="shared" si="154"/>
        <v>Composite</v>
      </c>
      <c r="C2846" s="2" t="s">
        <v>6029</v>
      </c>
      <c r="D2846" s="2" t="str">
        <f t="shared" si="156"/>
        <v>Thailand</v>
      </c>
      <c r="E2846" s="3">
        <v>32506</v>
      </c>
      <c r="F2846" s="3">
        <v>32507</v>
      </c>
      <c r="G2846" s="3"/>
      <c r="H2846" s="3"/>
      <c r="I2846" s="2" t="str">
        <f t="shared" si="155"/>
        <v>S&amp;P EMDB</v>
      </c>
    </row>
    <row r="2847" spans="1:9" ht="12.75" customHeight="1">
      <c r="A2847" s="2" t="s">
        <v>6840</v>
      </c>
      <c r="B2847" s="121" t="str">
        <f t="shared" si="154"/>
        <v>Composite</v>
      </c>
      <c r="C2847" s="2" t="s">
        <v>7587</v>
      </c>
      <c r="D2847" s="2" t="str">
        <f t="shared" si="156"/>
        <v>Turkey</v>
      </c>
      <c r="E2847" s="3">
        <v>32744</v>
      </c>
      <c r="F2847" s="3">
        <v>32745</v>
      </c>
      <c r="G2847" s="3"/>
      <c r="H2847" s="3"/>
      <c r="I2847" s="2" t="str">
        <f t="shared" si="155"/>
        <v>S&amp;P EMDB</v>
      </c>
    </row>
    <row r="2848" spans="1:9" ht="12.75" customHeight="1">
      <c r="A2848" s="2" t="s">
        <v>6840</v>
      </c>
      <c r="B2848" s="121" t="str">
        <f t="shared" si="154"/>
        <v>Composite</v>
      </c>
      <c r="C2848" s="2" t="s">
        <v>5700</v>
      </c>
      <c r="D2848" s="2" t="str">
        <f t="shared" si="156"/>
        <v>Taiwan</v>
      </c>
      <c r="E2848" s="3">
        <v>33262</v>
      </c>
      <c r="F2848" s="3">
        <v>33263</v>
      </c>
      <c r="G2848" s="3"/>
      <c r="H2848" s="3"/>
      <c r="I2848" s="2" t="str">
        <f t="shared" si="155"/>
        <v>S&amp;P EMDB</v>
      </c>
    </row>
    <row r="2849" spans="1:9" ht="12.75" customHeight="1">
      <c r="A2849" s="2" t="s">
        <v>6840</v>
      </c>
      <c r="B2849" s="121" t="str">
        <f t="shared" si="154"/>
        <v>Composite</v>
      </c>
      <c r="C2849" s="2" t="s">
        <v>7596</v>
      </c>
      <c r="D2849" s="2" t="str">
        <f t="shared" si="156"/>
        <v>Venezuela</v>
      </c>
      <c r="E2849" s="3">
        <v>32903</v>
      </c>
      <c r="F2849" s="3">
        <v>32904</v>
      </c>
      <c r="G2849" s="3">
        <v>37195</v>
      </c>
      <c r="H2849" s="3">
        <v>37196</v>
      </c>
      <c r="I2849" s="2" t="str">
        <f t="shared" si="155"/>
        <v>S&amp;P EMDB</v>
      </c>
    </row>
    <row r="2850" spans="1:9" ht="12.75" customHeight="1">
      <c r="A2850" s="2" t="s">
        <v>6840</v>
      </c>
      <c r="B2850" s="121" t="str">
        <f t="shared" si="154"/>
        <v>Composite</v>
      </c>
      <c r="C2850" s="2" t="s">
        <v>7603</v>
      </c>
      <c r="D2850" s="2" t="str">
        <f t="shared" si="156"/>
        <v>South Africa</v>
      </c>
      <c r="E2850" s="3">
        <v>34816</v>
      </c>
      <c r="F2850" s="3">
        <v>34817</v>
      </c>
      <c r="G2850" s="3"/>
      <c r="H2850" s="3"/>
      <c r="I2850" s="2" t="str">
        <f t="shared" si="155"/>
        <v>S&amp;P EMDB</v>
      </c>
    </row>
    <row r="2851" spans="1:9" ht="12.75" customHeight="1">
      <c r="A2851" s="2" t="s">
        <v>6840</v>
      </c>
      <c r="B2851" s="121" t="str">
        <f t="shared" si="154"/>
        <v>Composite</v>
      </c>
      <c r="C2851" s="2" t="s">
        <v>7630</v>
      </c>
      <c r="D2851" s="2" t="str">
        <f t="shared" si="156"/>
        <v>Zimbabwe</v>
      </c>
      <c r="E2851" s="3">
        <v>34452</v>
      </c>
      <c r="F2851" s="3">
        <v>34453</v>
      </c>
      <c r="G2851" s="3">
        <v>37195</v>
      </c>
      <c r="H2851" s="3">
        <v>37196</v>
      </c>
      <c r="I2851" s="2" t="str">
        <f t="shared" si="155"/>
        <v>S&amp;P EMDB</v>
      </c>
    </row>
    <row r="2852" spans="1:9" ht="12.75" customHeight="1">
      <c r="A2852" s="121" t="s">
        <v>6840</v>
      </c>
      <c r="B2852" s="121" t="str">
        <f t="shared" si="154"/>
        <v>Composite</v>
      </c>
      <c r="C2852" s="121" t="s">
        <v>5776</v>
      </c>
      <c r="D2852" s="2" t="str">
        <f t="shared" si="156"/>
        <v>Saudi Arabia</v>
      </c>
      <c r="E2852" s="122">
        <v>43539</v>
      </c>
      <c r="F2852" s="122">
        <v>43542</v>
      </c>
      <c r="G2852" s="122"/>
      <c r="H2852" s="122"/>
      <c r="I2852" s="121" t="s">
        <v>6691</v>
      </c>
    </row>
    <row r="2853" spans="1:9" ht="12.75" customHeight="1">
      <c r="A2853" s="2" t="s">
        <v>6840</v>
      </c>
      <c r="B2853" s="121" t="str">
        <f t="shared" si="154"/>
        <v>Composite</v>
      </c>
      <c r="C2853" s="2" t="s">
        <v>6023</v>
      </c>
      <c r="D2853" s="2" t="str">
        <f t="shared" si="156"/>
        <v>Kuwait</v>
      </c>
      <c r="E2853" s="93">
        <v>43728</v>
      </c>
      <c r="F2853" s="93">
        <v>43731</v>
      </c>
      <c r="G2853" s="93"/>
      <c r="H2853" s="93"/>
      <c r="I2853" s="2" t="s">
        <v>6691</v>
      </c>
    </row>
    <row r="2854" spans="1:9" ht="12.75" customHeight="1">
      <c r="A2854" s="2" t="s">
        <v>6836</v>
      </c>
      <c r="B2854" s="121" t="str">
        <f t="shared" si="154"/>
        <v>Emerging Ex-Frontier &amp; India</v>
      </c>
      <c r="C2854" s="2" t="s">
        <v>7599</v>
      </c>
      <c r="D2854" s="2" t="str">
        <f t="shared" si="156"/>
        <v>United Arab Emirates</v>
      </c>
      <c r="E2854" s="3">
        <v>41903</v>
      </c>
      <c r="F2854" s="3">
        <v>41904</v>
      </c>
      <c r="G2854" s="3"/>
      <c r="H2854" s="3"/>
      <c r="I2854" s="2" t="str">
        <f t="shared" ref="I2854:I2855" si="157">IF(ISBLANK(VLOOKUP(A2854,CountryRegion,4,FALSE)),"",VLOOKUP(A2854,CountryRegion,4,FALSE))</f>
        <v>DJI</v>
      </c>
    </row>
    <row r="2855" spans="1:9" ht="12.75" customHeight="1">
      <c r="A2855" s="2" t="s">
        <v>6836</v>
      </c>
      <c r="B2855" s="121" t="str">
        <f t="shared" si="154"/>
        <v>Emerging Ex-Frontier &amp; India</v>
      </c>
      <c r="C2855" s="2" t="s">
        <v>7591</v>
      </c>
      <c r="D2855" s="2" t="str">
        <f t="shared" si="156"/>
        <v>Brazil</v>
      </c>
      <c r="E2855" s="3">
        <v>41375</v>
      </c>
      <c r="F2855" s="3">
        <v>41376</v>
      </c>
      <c r="G2855" s="3"/>
      <c r="H2855" s="3"/>
      <c r="I2855" s="2" t="str">
        <f t="shared" si="157"/>
        <v>DJI</v>
      </c>
    </row>
    <row r="2856" spans="1:9" ht="12.75" customHeight="1">
      <c r="A2856" s="2" t="s">
        <v>6836</v>
      </c>
      <c r="B2856" s="121" t="str">
        <f t="shared" si="154"/>
        <v>Emerging Ex-Frontier &amp; India</v>
      </c>
      <c r="C2856" s="2" t="s">
        <v>7592</v>
      </c>
      <c r="D2856" s="2" t="str">
        <f t="shared" si="156"/>
        <v>Chile</v>
      </c>
      <c r="E2856" s="3">
        <v>41375</v>
      </c>
      <c r="F2856" s="3">
        <v>41376</v>
      </c>
      <c r="G2856" s="3"/>
      <c r="H2856" s="3"/>
      <c r="I2856" s="2" t="str">
        <f t="shared" ref="I2856:I2881" si="158">IF(ISBLANK(VLOOKUP(A2856,CountryRegion,4,FALSE)),"",VLOOKUP(A2856,CountryRegion,4,FALSE))</f>
        <v>DJI</v>
      </c>
    </row>
    <row r="2857" spans="1:9" ht="12.75" customHeight="1">
      <c r="A2857" s="2" t="s">
        <v>6836</v>
      </c>
      <c r="B2857" s="121" t="str">
        <f t="shared" si="154"/>
        <v>Emerging Ex-Frontier &amp; India</v>
      </c>
      <c r="C2857" s="2" t="s">
        <v>7588</v>
      </c>
      <c r="D2857" s="2" t="str">
        <f t="shared" si="156"/>
        <v>China</v>
      </c>
      <c r="E2857" s="3">
        <v>41375</v>
      </c>
      <c r="F2857" s="3">
        <v>41376</v>
      </c>
      <c r="G2857" s="3"/>
      <c r="H2857" s="3"/>
      <c r="I2857" s="2" t="str">
        <f t="shared" si="158"/>
        <v>DJI</v>
      </c>
    </row>
    <row r="2858" spans="1:9" ht="12.75" customHeight="1">
      <c r="A2858" s="2" t="s">
        <v>6836</v>
      </c>
      <c r="B2858" s="121" t="str">
        <f t="shared" si="154"/>
        <v>Emerging Ex-Frontier &amp; India</v>
      </c>
      <c r="C2858" s="2" t="s">
        <v>7593</v>
      </c>
      <c r="D2858" s="2" t="str">
        <f t="shared" si="156"/>
        <v>Colombia</v>
      </c>
      <c r="E2858" s="3">
        <v>41455</v>
      </c>
      <c r="F2858" s="3">
        <v>41456</v>
      </c>
      <c r="G2858" s="3"/>
      <c r="H2858" s="3"/>
      <c r="I2858" s="2" t="str">
        <f t="shared" si="158"/>
        <v>DJI</v>
      </c>
    </row>
    <row r="2859" spans="1:9" ht="12.75" customHeight="1">
      <c r="A2859" s="2" t="s">
        <v>6836</v>
      </c>
      <c r="B2859" s="121" t="str">
        <f t="shared" si="154"/>
        <v>Emerging Ex-Frontier &amp; India</v>
      </c>
      <c r="C2859" s="2" t="s">
        <v>7584</v>
      </c>
      <c r="D2859" s="2" t="str">
        <f t="shared" si="156"/>
        <v>Czech Republic</v>
      </c>
      <c r="E2859" s="3">
        <v>41375</v>
      </c>
      <c r="F2859" s="3">
        <v>41376</v>
      </c>
      <c r="G2859" s="3"/>
      <c r="H2859" s="3"/>
      <c r="I2859" s="2" t="str">
        <f t="shared" si="158"/>
        <v>DJI</v>
      </c>
    </row>
    <row r="2860" spans="1:9" ht="12.75" customHeight="1">
      <c r="A2860" s="2" t="s">
        <v>6836</v>
      </c>
      <c r="B2860" s="121" t="str">
        <f t="shared" si="154"/>
        <v>Emerging Ex-Frontier &amp; India</v>
      </c>
      <c r="C2860" s="2" t="s">
        <v>7600</v>
      </c>
      <c r="D2860" s="2" t="str">
        <f t="shared" si="156"/>
        <v>Egypt</v>
      </c>
      <c r="E2860" s="3">
        <v>41375</v>
      </c>
      <c r="F2860" s="3">
        <v>41376</v>
      </c>
      <c r="G2860" s="3"/>
      <c r="H2860" s="3"/>
      <c r="I2860" s="2" t="str">
        <f t="shared" si="158"/>
        <v>DJI</v>
      </c>
    </row>
    <row r="2861" spans="1:9" ht="12.75" customHeight="1">
      <c r="A2861" s="2" t="s">
        <v>6836</v>
      </c>
      <c r="B2861" s="121" t="str">
        <f t="shared" si="154"/>
        <v>Emerging Ex-Frontier &amp; India</v>
      </c>
      <c r="C2861" s="2" t="s">
        <v>7580</v>
      </c>
      <c r="D2861" s="2" t="str">
        <f t="shared" si="156"/>
        <v>Greece</v>
      </c>
      <c r="E2861" s="3">
        <v>41903</v>
      </c>
      <c r="F2861" s="3">
        <v>41904</v>
      </c>
      <c r="G2861" s="3"/>
      <c r="H2861" s="3"/>
      <c r="I2861" s="2" t="str">
        <f t="shared" si="158"/>
        <v>DJI</v>
      </c>
    </row>
    <row r="2862" spans="1:9" ht="12.75" customHeight="1">
      <c r="A2862" s="2" t="s">
        <v>6836</v>
      </c>
      <c r="B2862" s="121" t="str">
        <f t="shared" si="154"/>
        <v>Emerging Ex-Frontier &amp; India</v>
      </c>
      <c r="C2862" s="2" t="s">
        <v>5567</v>
      </c>
      <c r="D2862" s="2" t="str">
        <f t="shared" si="156"/>
        <v>Hungary</v>
      </c>
      <c r="E2862" s="3">
        <v>41375</v>
      </c>
      <c r="F2862" s="3">
        <v>41376</v>
      </c>
      <c r="G2862" s="3"/>
      <c r="H2862" s="3"/>
      <c r="I2862" s="2" t="str">
        <f t="shared" si="158"/>
        <v>DJI</v>
      </c>
    </row>
    <row r="2863" spans="1:9" ht="12.75" customHeight="1">
      <c r="A2863" s="2" t="s">
        <v>6836</v>
      </c>
      <c r="B2863" s="121" t="str">
        <f t="shared" si="154"/>
        <v>Emerging Ex-Frontier &amp; India</v>
      </c>
      <c r="C2863" s="2" t="s">
        <v>6098</v>
      </c>
      <c r="D2863" s="2" t="str">
        <f t="shared" si="156"/>
        <v>Indonesia</v>
      </c>
      <c r="E2863" s="3">
        <v>41375</v>
      </c>
      <c r="F2863" s="3">
        <v>41376</v>
      </c>
      <c r="G2863" s="3"/>
      <c r="H2863" s="3"/>
      <c r="I2863" s="2" t="str">
        <f t="shared" si="158"/>
        <v>DJI</v>
      </c>
    </row>
    <row r="2864" spans="1:9" ht="12.75" customHeight="1">
      <c r="A2864" s="2" t="s">
        <v>6836</v>
      </c>
      <c r="B2864" s="121" t="str">
        <f t="shared" si="154"/>
        <v>Emerging Ex-Frontier &amp; India</v>
      </c>
      <c r="C2864" s="2" t="s">
        <v>6013</v>
      </c>
      <c r="D2864" s="2" t="str">
        <f t="shared" si="156"/>
        <v>Korea</v>
      </c>
      <c r="E2864" s="3">
        <v>41375</v>
      </c>
      <c r="F2864" s="3">
        <v>41376</v>
      </c>
      <c r="G2864" s="3">
        <v>41901</v>
      </c>
      <c r="H2864" s="3">
        <v>41903</v>
      </c>
      <c r="I2864" s="2" t="str">
        <f t="shared" si="158"/>
        <v>DJI</v>
      </c>
    </row>
    <row r="2865" spans="1:9" ht="12.75" customHeight="1">
      <c r="A2865" s="2" t="s">
        <v>6836</v>
      </c>
      <c r="B2865" s="121" t="str">
        <f t="shared" si="154"/>
        <v>Emerging Ex-Frontier &amp; India</v>
      </c>
      <c r="C2865" s="2" t="s">
        <v>5947</v>
      </c>
      <c r="D2865" s="2" t="str">
        <f t="shared" si="156"/>
        <v>Morocco</v>
      </c>
      <c r="E2865" s="3">
        <v>41375</v>
      </c>
      <c r="F2865" s="3">
        <v>41376</v>
      </c>
      <c r="G2865" s="3">
        <v>41901</v>
      </c>
      <c r="H2865" s="3">
        <v>41902</v>
      </c>
      <c r="I2865" s="2" t="str">
        <f t="shared" si="158"/>
        <v>DJI</v>
      </c>
    </row>
    <row r="2866" spans="1:9" ht="12.75" customHeight="1">
      <c r="A2866" s="2" t="s">
        <v>6836</v>
      </c>
      <c r="B2866" s="121" t="str">
        <f t="shared" si="154"/>
        <v>Emerging Ex-Frontier &amp; India</v>
      </c>
      <c r="C2866" s="2" t="s">
        <v>7594</v>
      </c>
      <c r="D2866" s="2" t="str">
        <f t="shared" si="156"/>
        <v>Mexico</v>
      </c>
      <c r="E2866" s="3">
        <v>41375</v>
      </c>
      <c r="F2866" s="3">
        <v>41376</v>
      </c>
      <c r="G2866" s="3"/>
      <c r="H2866" s="3"/>
      <c r="I2866" s="2" t="str">
        <f t="shared" si="158"/>
        <v>DJI</v>
      </c>
    </row>
    <row r="2867" spans="1:9" ht="12.75" customHeight="1">
      <c r="A2867" s="2" t="s">
        <v>6836</v>
      </c>
      <c r="B2867" s="121" t="str">
        <f t="shared" si="154"/>
        <v>Emerging Ex-Frontier &amp; India</v>
      </c>
      <c r="C2867" s="2" t="s">
        <v>7573</v>
      </c>
      <c r="D2867" s="2" t="str">
        <f t="shared" si="156"/>
        <v>Malaysia</v>
      </c>
      <c r="E2867" s="3">
        <v>41375</v>
      </c>
      <c r="F2867" s="3">
        <v>41376</v>
      </c>
      <c r="G2867" s="3"/>
      <c r="H2867" s="3"/>
      <c r="I2867" s="2" t="str">
        <f t="shared" si="158"/>
        <v>DJI</v>
      </c>
    </row>
    <row r="2868" spans="1:9" ht="12.75" customHeight="1">
      <c r="A2868" s="2" t="s">
        <v>6836</v>
      </c>
      <c r="B2868" s="121" t="str">
        <f t="shared" si="154"/>
        <v>Emerging Ex-Frontier &amp; India</v>
      </c>
      <c r="C2868" s="2" t="s">
        <v>7595</v>
      </c>
      <c r="D2868" s="2" t="str">
        <f t="shared" si="156"/>
        <v>Peru</v>
      </c>
      <c r="E2868" s="3">
        <v>41455</v>
      </c>
      <c r="F2868" s="3">
        <v>41456</v>
      </c>
      <c r="G2868" s="3"/>
      <c r="H2868" s="3"/>
      <c r="I2868" s="2" t="str">
        <f t="shared" si="158"/>
        <v>DJI</v>
      </c>
    </row>
    <row r="2869" spans="1:9" ht="12.75" customHeight="1">
      <c r="A2869" s="2" t="s">
        <v>6836</v>
      </c>
      <c r="B2869" s="121" t="str">
        <f t="shared" si="154"/>
        <v>Emerging Ex-Frontier &amp; India</v>
      </c>
      <c r="C2869" s="2" t="s">
        <v>5970</v>
      </c>
      <c r="D2869" s="2" t="str">
        <f t="shared" si="156"/>
        <v>Philippines</v>
      </c>
      <c r="E2869" s="3">
        <v>41375</v>
      </c>
      <c r="F2869" s="3">
        <v>41376</v>
      </c>
      <c r="G2869" s="3"/>
      <c r="H2869" s="3"/>
      <c r="I2869" s="2" t="str">
        <f t="shared" si="158"/>
        <v>DJI</v>
      </c>
    </row>
    <row r="2870" spans="1:9" ht="12.75" customHeight="1">
      <c r="A2870" s="2" t="s">
        <v>6836</v>
      </c>
      <c r="B2870" s="121" t="str">
        <f t="shared" si="154"/>
        <v>Emerging Ex-Frontier &amp; India</v>
      </c>
      <c r="C2870" s="2" t="s">
        <v>7601</v>
      </c>
      <c r="D2870" s="2" t="str">
        <f t="shared" si="156"/>
        <v>Pakistan</v>
      </c>
      <c r="E2870" s="3">
        <v>42993</v>
      </c>
      <c r="F2870" s="3">
        <v>42996</v>
      </c>
      <c r="G2870" s="3">
        <v>45184</v>
      </c>
      <c r="H2870" s="3">
        <v>45187</v>
      </c>
      <c r="I2870" s="2" t="str">
        <f t="shared" si="158"/>
        <v>DJI</v>
      </c>
    </row>
    <row r="2871" spans="1:9" ht="12.75" customHeight="1">
      <c r="A2871" s="2" t="s">
        <v>6836</v>
      </c>
      <c r="B2871" s="121" t="str">
        <f t="shared" si="154"/>
        <v>Emerging Ex-Frontier &amp; India</v>
      </c>
      <c r="C2871" s="2" t="s">
        <v>7585</v>
      </c>
      <c r="D2871" s="2" t="str">
        <f t="shared" si="156"/>
        <v>Poland</v>
      </c>
      <c r="E2871" s="3">
        <v>41375</v>
      </c>
      <c r="F2871" s="3">
        <v>41376</v>
      </c>
      <c r="G2871" s="3"/>
      <c r="H2871" s="3"/>
      <c r="I2871" s="2" t="str">
        <f t="shared" si="158"/>
        <v>DJI</v>
      </c>
    </row>
    <row r="2872" spans="1:9" ht="12.75" customHeight="1">
      <c r="A2872" s="2" t="s">
        <v>6836</v>
      </c>
      <c r="B2872" s="121" t="str">
        <f t="shared" si="154"/>
        <v>Emerging Ex-Frontier &amp; India</v>
      </c>
      <c r="C2872" s="2" t="s">
        <v>7602</v>
      </c>
      <c r="D2872" s="2" t="str">
        <f t="shared" si="156"/>
        <v>Qatar</v>
      </c>
      <c r="E2872" s="3">
        <v>41903</v>
      </c>
      <c r="F2872" s="3">
        <v>41904</v>
      </c>
      <c r="G2872" s="3"/>
      <c r="H2872" s="3"/>
      <c r="I2872" s="2" t="str">
        <f t="shared" si="158"/>
        <v>DJI</v>
      </c>
    </row>
    <row r="2873" spans="1:9" ht="12.75" customHeight="1">
      <c r="A2873" s="2" t="s">
        <v>6836</v>
      </c>
      <c r="B2873" s="121" t="str">
        <f t="shared" si="154"/>
        <v>Emerging Ex-Frontier &amp; India</v>
      </c>
      <c r="C2873" s="2" t="s">
        <v>7586</v>
      </c>
      <c r="D2873" s="2" t="str">
        <f t="shared" si="156"/>
        <v>Russia</v>
      </c>
      <c r="E2873" s="3">
        <v>41375</v>
      </c>
      <c r="F2873" s="3">
        <v>41376</v>
      </c>
      <c r="G2873" s="3">
        <v>44628</v>
      </c>
      <c r="H2873" s="3">
        <v>44629</v>
      </c>
      <c r="I2873" s="2" t="str">
        <f t="shared" si="158"/>
        <v>DJI</v>
      </c>
    </row>
    <row r="2874" spans="1:9" ht="12.75" customHeight="1">
      <c r="A2874" s="2" t="s">
        <v>6836</v>
      </c>
      <c r="B2874" s="121" t="str">
        <f t="shared" si="154"/>
        <v>Emerging Ex-Frontier &amp; India</v>
      </c>
      <c r="C2874" s="2" t="s">
        <v>6029</v>
      </c>
      <c r="D2874" s="2" t="str">
        <f t="shared" si="156"/>
        <v>Thailand</v>
      </c>
      <c r="E2874" s="3">
        <v>41375</v>
      </c>
      <c r="F2874" s="3">
        <v>41376</v>
      </c>
      <c r="G2874" s="3"/>
      <c r="H2874" s="3"/>
      <c r="I2874" s="2" t="str">
        <f t="shared" si="158"/>
        <v>DJI</v>
      </c>
    </row>
    <row r="2875" spans="1:9" ht="12.75" customHeight="1">
      <c r="A2875" s="2" t="s">
        <v>6836</v>
      </c>
      <c r="B2875" s="121" t="str">
        <f t="shared" si="154"/>
        <v>Emerging Ex-Frontier &amp; India</v>
      </c>
      <c r="C2875" s="2" t="s">
        <v>7587</v>
      </c>
      <c r="D2875" s="2" t="str">
        <f t="shared" si="156"/>
        <v>Turkey</v>
      </c>
      <c r="E2875" s="3">
        <v>41375</v>
      </c>
      <c r="F2875" s="3">
        <v>41376</v>
      </c>
      <c r="G2875" s="3"/>
      <c r="H2875" s="3"/>
      <c r="I2875" s="2" t="str">
        <f t="shared" si="158"/>
        <v>DJI</v>
      </c>
    </row>
    <row r="2876" spans="1:9" ht="12.75" customHeight="1">
      <c r="A2876" s="2" t="s">
        <v>6836</v>
      </c>
      <c r="B2876" s="121" t="str">
        <f t="shared" si="154"/>
        <v>Emerging Ex-Frontier &amp; India</v>
      </c>
      <c r="C2876" s="2" t="s">
        <v>5700</v>
      </c>
      <c r="D2876" s="2" t="str">
        <f t="shared" si="156"/>
        <v>Taiwan</v>
      </c>
      <c r="E2876" s="3">
        <v>41375</v>
      </c>
      <c r="F2876" s="3">
        <v>41376</v>
      </c>
      <c r="G2876" s="3"/>
      <c r="H2876" s="3"/>
      <c r="I2876" s="2" t="str">
        <f t="shared" si="158"/>
        <v>DJI</v>
      </c>
    </row>
    <row r="2877" spans="1:9" ht="12.75" customHeight="1">
      <c r="A2877" s="2" t="s">
        <v>6836</v>
      </c>
      <c r="B2877" s="121" t="str">
        <f t="shared" ref="B2877:B2940" si="159">VLOOKUP(A2877,CountryRegion,2,FALSE)</f>
        <v>Emerging Ex-Frontier &amp; India</v>
      </c>
      <c r="C2877" s="2" t="s">
        <v>7603</v>
      </c>
      <c r="D2877" s="2" t="str">
        <f t="shared" si="156"/>
        <v>South Africa</v>
      </c>
      <c r="E2877" s="3">
        <v>41375</v>
      </c>
      <c r="F2877" s="3">
        <v>41376</v>
      </c>
      <c r="G2877" s="3"/>
      <c r="H2877" s="3"/>
      <c r="I2877" s="2" t="str">
        <f t="shared" si="158"/>
        <v>DJI</v>
      </c>
    </row>
    <row r="2878" spans="1:9" ht="12.75" customHeight="1">
      <c r="A2878" s="121" t="s">
        <v>6836</v>
      </c>
      <c r="B2878" s="121" t="str">
        <f t="shared" si="159"/>
        <v>Emerging Ex-Frontier &amp; India</v>
      </c>
      <c r="C2878" s="121" t="s">
        <v>5776</v>
      </c>
      <c r="D2878" s="2" t="str">
        <f t="shared" si="156"/>
        <v>Saudi Arabia</v>
      </c>
      <c r="E2878" s="122">
        <v>43539</v>
      </c>
      <c r="F2878" s="122">
        <v>43542</v>
      </c>
      <c r="G2878" s="122"/>
      <c r="H2878" s="122"/>
      <c r="I2878" s="2" t="str">
        <f t="shared" si="158"/>
        <v>DJI</v>
      </c>
    </row>
    <row r="2879" spans="1:9" ht="12.75" customHeight="1">
      <c r="A2879" s="2" t="s">
        <v>6836</v>
      </c>
      <c r="B2879" s="121" t="str">
        <f t="shared" si="159"/>
        <v>Emerging Ex-Frontier &amp; India</v>
      </c>
      <c r="C2879" s="2" t="s">
        <v>6023</v>
      </c>
      <c r="D2879" s="2" t="str">
        <f t="shared" si="156"/>
        <v>Kuwait</v>
      </c>
      <c r="E2879" s="93">
        <v>43728</v>
      </c>
      <c r="F2879" s="93">
        <v>43731</v>
      </c>
      <c r="G2879" s="93"/>
      <c r="H2879" s="93"/>
      <c r="I2879" s="2" t="str">
        <f t="shared" si="158"/>
        <v>DJI</v>
      </c>
    </row>
    <row r="2880" spans="1:9" ht="12.75" customHeight="1">
      <c r="A2880" s="2" t="s">
        <v>7482</v>
      </c>
      <c r="B2880" s="121" t="str">
        <f t="shared" si="159"/>
        <v>Emerging Ex-Frontier, India, Egypt &amp; Peru</v>
      </c>
      <c r="C2880" s="2" t="s">
        <v>7599</v>
      </c>
      <c r="D2880" s="2" t="str">
        <f t="shared" si="156"/>
        <v>United Arab Emirates</v>
      </c>
      <c r="E2880" s="3">
        <v>41903</v>
      </c>
      <c r="F2880" s="3">
        <v>41904</v>
      </c>
      <c r="G2880" s="3"/>
      <c r="H2880" s="3"/>
      <c r="I2880" s="2" t="str">
        <f t="shared" si="158"/>
        <v>DJI</v>
      </c>
    </row>
    <row r="2881" spans="1:9" ht="12.75" customHeight="1">
      <c r="A2881" s="2" t="s">
        <v>7482</v>
      </c>
      <c r="B2881" s="121" t="str">
        <f t="shared" si="159"/>
        <v>Emerging Ex-Frontier, India, Egypt &amp; Peru</v>
      </c>
      <c r="C2881" s="2" t="s">
        <v>7591</v>
      </c>
      <c r="D2881" s="2" t="str">
        <f t="shared" si="156"/>
        <v>Brazil</v>
      </c>
      <c r="E2881" s="3">
        <v>41375</v>
      </c>
      <c r="F2881" s="3">
        <v>41376</v>
      </c>
      <c r="G2881" s="3"/>
      <c r="H2881" s="3"/>
      <c r="I2881" s="2" t="str">
        <f t="shared" si="158"/>
        <v>DJI</v>
      </c>
    </row>
    <row r="2882" spans="1:9" ht="12.75" customHeight="1">
      <c r="A2882" s="2" t="s">
        <v>7482</v>
      </c>
      <c r="B2882" s="121" t="str">
        <f t="shared" si="159"/>
        <v>Emerging Ex-Frontier, India, Egypt &amp; Peru</v>
      </c>
      <c r="C2882" s="2" t="s">
        <v>7592</v>
      </c>
      <c r="D2882" s="2" t="str">
        <f t="shared" si="156"/>
        <v>Chile</v>
      </c>
      <c r="E2882" s="3">
        <v>41375</v>
      </c>
      <c r="F2882" s="3">
        <v>41376</v>
      </c>
      <c r="G2882" s="3"/>
      <c r="H2882" s="3"/>
      <c r="I2882" s="2" t="str">
        <f t="shared" ref="I2882:I2903" si="160">IF(ISBLANK(VLOOKUP(A2882,CountryRegion,4,FALSE)),"",VLOOKUP(A2882,CountryRegion,4,FALSE))</f>
        <v>DJI</v>
      </c>
    </row>
    <row r="2883" spans="1:9" ht="12.75" customHeight="1">
      <c r="A2883" s="2" t="s">
        <v>7482</v>
      </c>
      <c r="B2883" s="121" t="str">
        <f t="shared" si="159"/>
        <v>Emerging Ex-Frontier, India, Egypt &amp; Peru</v>
      </c>
      <c r="C2883" s="2" t="s">
        <v>7588</v>
      </c>
      <c r="D2883" s="2" t="str">
        <f t="shared" si="156"/>
        <v>China</v>
      </c>
      <c r="E2883" s="3">
        <v>41375</v>
      </c>
      <c r="F2883" s="3">
        <v>41376</v>
      </c>
      <c r="G2883" s="3"/>
      <c r="H2883" s="3"/>
      <c r="I2883" s="2" t="str">
        <f t="shared" si="160"/>
        <v>DJI</v>
      </c>
    </row>
    <row r="2884" spans="1:9" ht="12.75" customHeight="1">
      <c r="A2884" s="2" t="s">
        <v>7482</v>
      </c>
      <c r="B2884" s="121" t="str">
        <f t="shared" si="159"/>
        <v>Emerging Ex-Frontier, India, Egypt &amp; Peru</v>
      </c>
      <c r="C2884" s="2" t="s">
        <v>7593</v>
      </c>
      <c r="D2884" s="2" t="str">
        <f t="shared" si="156"/>
        <v>Colombia</v>
      </c>
      <c r="E2884" s="3">
        <v>41455</v>
      </c>
      <c r="F2884" s="3">
        <v>41456</v>
      </c>
      <c r="G2884" s="3"/>
      <c r="H2884" s="3"/>
      <c r="I2884" s="2" t="str">
        <f t="shared" si="160"/>
        <v>DJI</v>
      </c>
    </row>
    <row r="2885" spans="1:9" ht="12.75" customHeight="1">
      <c r="A2885" s="2" t="s">
        <v>7482</v>
      </c>
      <c r="B2885" s="121" t="str">
        <f t="shared" si="159"/>
        <v>Emerging Ex-Frontier, India, Egypt &amp; Peru</v>
      </c>
      <c r="C2885" s="2" t="s">
        <v>7584</v>
      </c>
      <c r="D2885" s="2" t="str">
        <f t="shared" ref="D2885:D2948" si="161">VLOOKUP(C2885&amp;"-",CountryRegion,2,FALSE)</f>
        <v>Czech Republic</v>
      </c>
      <c r="E2885" s="3">
        <v>41375</v>
      </c>
      <c r="F2885" s="3">
        <v>41376</v>
      </c>
      <c r="G2885" s="3"/>
      <c r="H2885" s="3"/>
      <c r="I2885" s="2" t="str">
        <f t="shared" si="160"/>
        <v>DJI</v>
      </c>
    </row>
    <row r="2886" spans="1:9" ht="12.75" customHeight="1">
      <c r="A2886" s="2" t="s">
        <v>7482</v>
      </c>
      <c r="B2886" s="121" t="str">
        <f t="shared" si="159"/>
        <v>Emerging Ex-Frontier, India, Egypt &amp; Peru</v>
      </c>
      <c r="C2886" s="2" t="s">
        <v>7580</v>
      </c>
      <c r="D2886" s="2" t="str">
        <f t="shared" si="161"/>
        <v>Greece</v>
      </c>
      <c r="E2886" s="3">
        <v>41903</v>
      </c>
      <c r="F2886" s="3">
        <v>41904</v>
      </c>
      <c r="G2886" s="3"/>
      <c r="H2886" s="3"/>
      <c r="I2886" s="2" t="str">
        <f t="shared" si="160"/>
        <v>DJI</v>
      </c>
    </row>
    <row r="2887" spans="1:9" ht="12.75" customHeight="1">
      <c r="A2887" s="2" t="s">
        <v>7482</v>
      </c>
      <c r="B2887" s="121" t="str">
        <f t="shared" si="159"/>
        <v>Emerging Ex-Frontier, India, Egypt &amp; Peru</v>
      </c>
      <c r="C2887" s="2" t="s">
        <v>5567</v>
      </c>
      <c r="D2887" s="2" t="str">
        <f t="shared" si="161"/>
        <v>Hungary</v>
      </c>
      <c r="E2887" s="3">
        <v>41375</v>
      </c>
      <c r="F2887" s="3">
        <v>41376</v>
      </c>
      <c r="G2887" s="3"/>
      <c r="H2887" s="3"/>
      <c r="I2887" s="2" t="str">
        <f t="shared" si="160"/>
        <v>DJI</v>
      </c>
    </row>
    <row r="2888" spans="1:9" ht="12.75" customHeight="1">
      <c r="A2888" s="2" t="s">
        <v>7482</v>
      </c>
      <c r="B2888" s="121" t="str">
        <f t="shared" si="159"/>
        <v>Emerging Ex-Frontier, India, Egypt &amp; Peru</v>
      </c>
      <c r="C2888" s="2" t="s">
        <v>6098</v>
      </c>
      <c r="D2888" s="2" t="str">
        <f t="shared" si="161"/>
        <v>Indonesia</v>
      </c>
      <c r="E2888" s="3">
        <v>41375</v>
      </c>
      <c r="F2888" s="3">
        <v>41376</v>
      </c>
      <c r="G2888" s="3"/>
      <c r="H2888" s="3"/>
      <c r="I2888" s="2" t="str">
        <f t="shared" si="160"/>
        <v>DJI</v>
      </c>
    </row>
    <row r="2889" spans="1:9" ht="12.75" customHeight="1">
      <c r="A2889" s="2" t="s">
        <v>7482</v>
      </c>
      <c r="B2889" s="121" t="str">
        <f t="shared" si="159"/>
        <v>Emerging Ex-Frontier, India, Egypt &amp; Peru</v>
      </c>
      <c r="C2889" s="2" t="s">
        <v>6013</v>
      </c>
      <c r="D2889" s="2" t="str">
        <f t="shared" si="161"/>
        <v>Korea</v>
      </c>
      <c r="E2889" s="3">
        <v>41375</v>
      </c>
      <c r="F2889" s="3">
        <v>41376</v>
      </c>
      <c r="G2889" s="3">
        <v>41901</v>
      </c>
      <c r="H2889" s="3">
        <v>41903</v>
      </c>
      <c r="I2889" s="2" t="str">
        <f t="shared" si="160"/>
        <v>DJI</v>
      </c>
    </row>
    <row r="2890" spans="1:9" ht="12.75" customHeight="1">
      <c r="A2890" s="2" t="s">
        <v>7482</v>
      </c>
      <c r="B2890" s="121" t="str">
        <f t="shared" si="159"/>
        <v>Emerging Ex-Frontier, India, Egypt &amp; Peru</v>
      </c>
      <c r="C2890" s="2" t="s">
        <v>5947</v>
      </c>
      <c r="D2890" s="2" t="str">
        <f t="shared" si="161"/>
        <v>Morocco</v>
      </c>
      <c r="E2890" s="3">
        <v>41375</v>
      </c>
      <c r="F2890" s="3">
        <v>41376</v>
      </c>
      <c r="G2890" s="3">
        <v>41901</v>
      </c>
      <c r="H2890" s="3">
        <v>41902</v>
      </c>
      <c r="I2890" s="2" t="str">
        <f t="shared" si="160"/>
        <v>DJI</v>
      </c>
    </row>
    <row r="2891" spans="1:9" ht="12.75" customHeight="1">
      <c r="A2891" s="2" t="s">
        <v>7482</v>
      </c>
      <c r="B2891" s="121" t="str">
        <f t="shared" si="159"/>
        <v>Emerging Ex-Frontier, India, Egypt &amp; Peru</v>
      </c>
      <c r="C2891" s="2" t="s">
        <v>7594</v>
      </c>
      <c r="D2891" s="2" t="str">
        <f t="shared" si="161"/>
        <v>Mexico</v>
      </c>
      <c r="E2891" s="3">
        <v>41375</v>
      </c>
      <c r="F2891" s="3">
        <v>41376</v>
      </c>
      <c r="G2891" s="3"/>
      <c r="H2891" s="3"/>
      <c r="I2891" s="2" t="str">
        <f t="shared" si="160"/>
        <v>DJI</v>
      </c>
    </row>
    <row r="2892" spans="1:9" ht="12.75" customHeight="1">
      <c r="A2892" s="2" t="s">
        <v>7482</v>
      </c>
      <c r="B2892" s="121" t="str">
        <f t="shared" si="159"/>
        <v>Emerging Ex-Frontier, India, Egypt &amp; Peru</v>
      </c>
      <c r="C2892" s="2" t="s">
        <v>7573</v>
      </c>
      <c r="D2892" s="2" t="str">
        <f t="shared" si="161"/>
        <v>Malaysia</v>
      </c>
      <c r="E2892" s="3">
        <v>41375</v>
      </c>
      <c r="F2892" s="3">
        <v>41376</v>
      </c>
      <c r="G2892" s="3"/>
      <c r="H2892" s="3"/>
      <c r="I2892" s="2" t="str">
        <f t="shared" si="160"/>
        <v>DJI</v>
      </c>
    </row>
    <row r="2893" spans="1:9" ht="12.75" customHeight="1">
      <c r="A2893" s="2" t="s">
        <v>7482</v>
      </c>
      <c r="B2893" s="121" t="str">
        <f t="shared" si="159"/>
        <v>Emerging Ex-Frontier, India, Egypt &amp; Peru</v>
      </c>
      <c r="C2893" s="2" t="s">
        <v>5970</v>
      </c>
      <c r="D2893" s="2" t="str">
        <f t="shared" si="161"/>
        <v>Philippines</v>
      </c>
      <c r="E2893" s="3">
        <v>41375</v>
      </c>
      <c r="F2893" s="3">
        <v>41376</v>
      </c>
      <c r="G2893" s="3"/>
      <c r="H2893" s="3"/>
      <c r="I2893" s="2" t="str">
        <f t="shared" si="160"/>
        <v>DJI</v>
      </c>
    </row>
    <row r="2894" spans="1:9" ht="12.75" customHeight="1">
      <c r="A2894" s="2" t="s">
        <v>7482</v>
      </c>
      <c r="B2894" s="121" t="str">
        <f t="shared" si="159"/>
        <v>Emerging Ex-Frontier, India, Egypt &amp; Peru</v>
      </c>
      <c r="C2894" s="2" t="s">
        <v>7601</v>
      </c>
      <c r="D2894" s="2" t="str">
        <f t="shared" si="161"/>
        <v>Pakistan</v>
      </c>
      <c r="E2894" s="3">
        <v>42993</v>
      </c>
      <c r="F2894" s="3">
        <v>42996</v>
      </c>
      <c r="G2894" s="3">
        <v>45184</v>
      </c>
      <c r="H2894" s="3">
        <v>45187</v>
      </c>
      <c r="I2894" s="2" t="str">
        <f t="shared" si="160"/>
        <v>DJI</v>
      </c>
    </row>
    <row r="2895" spans="1:9" ht="12.75" customHeight="1">
      <c r="A2895" s="2" t="s">
        <v>7482</v>
      </c>
      <c r="B2895" s="121" t="str">
        <f t="shared" si="159"/>
        <v>Emerging Ex-Frontier, India, Egypt &amp; Peru</v>
      </c>
      <c r="C2895" s="2" t="s">
        <v>7585</v>
      </c>
      <c r="D2895" s="2" t="str">
        <f t="shared" si="161"/>
        <v>Poland</v>
      </c>
      <c r="E2895" s="3">
        <v>41375</v>
      </c>
      <c r="F2895" s="3">
        <v>41376</v>
      </c>
      <c r="G2895" s="3"/>
      <c r="H2895" s="3"/>
      <c r="I2895" s="2" t="str">
        <f t="shared" si="160"/>
        <v>DJI</v>
      </c>
    </row>
    <row r="2896" spans="1:9" ht="12.75" customHeight="1">
      <c r="A2896" s="2" t="s">
        <v>7482</v>
      </c>
      <c r="B2896" s="121" t="str">
        <f t="shared" si="159"/>
        <v>Emerging Ex-Frontier, India, Egypt &amp; Peru</v>
      </c>
      <c r="C2896" s="2" t="s">
        <v>7602</v>
      </c>
      <c r="D2896" s="2" t="str">
        <f t="shared" si="161"/>
        <v>Qatar</v>
      </c>
      <c r="E2896" s="3">
        <v>41903</v>
      </c>
      <c r="F2896" s="3">
        <v>41904</v>
      </c>
      <c r="G2896" s="3"/>
      <c r="H2896" s="3"/>
      <c r="I2896" s="2" t="str">
        <f t="shared" si="160"/>
        <v>DJI</v>
      </c>
    </row>
    <row r="2897" spans="1:9" ht="12.75" customHeight="1">
      <c r="A2897" s="2" t="s">
        <v>7482</v>
      </c>
      <c r="B2897" s="121" t="str">
        <f t="shared" si="159"/>
        <v>Emerging Ex-Frontier, India, Egypt &amp; Peru</v>
      </c>
      <c r="C2897" s="2" t="s">
        <v>7586</v>
      </c>
      <c r="D2897" s="2" t="str">
        <f t="shared" si="161"/>
        <v>Russia</v>
      </c>
      <c r="E2897" s="3">
        <v>41375</v>
      </c>
      <c r="F2897" s="3">
        <v>41376</v>
      </c>
      <c r="G2897" s="3">
        <v>44628</v>
      </c>
      <c r="H2897" s="3">
        <v>44629</v>
      </c>
      <c r="I2897" s="2" t="str">
        <f t="shared" si="160"/>
        <v>DJI</v>
      </c>
    </row>
    <row r="2898" spans="1:9" ht="12.75" customHeight="1">
      <c r="A2898" s="2" t="s">
        <v>7482</v>
      </c>
      <c r="B2898" s="121" t="str">
        <f t="shared" si="159"/>
        <v>Emerging Ex-Frontier, India, Egypt &amp; Peru</v>
      </c>
      <c r="C2898" s="2" t="s">
        <v>6029</v>
      </c>
      <c r="D2898" s="2" t="str">
        <f t="shared" si="161"/>
        <v>Thailand</v>
      </c>
      <c r="E2898" s="3">
        <v>41375</v>
      </c>
      <c r="F2898" s="3">
        <v>41376</v>
      </c>
      <c r="G2898" s="3"/>
      <c r="H2898" s="3"/>
      <c r="I2898" s="2" t="str">
        <f t="shared" si="160"/>
        <v>DJI</v>
      </c>
    </row>
    <row r="2899" spans="1:9" ht="12.75" customHeight="1">
      <c r="A2899" s="2" t="s">
        <v>7482</v>
      </c>
      <c r="B2899" s="121" t="str">
        <f t="shared" si="159"/>
        <v>Emerging Ex-Frontier, India, Egypt &amp; Peru</v>
      </c>
      <c r="C2899" s="2" t="s">
        <v>7587</v>
      </c>
      <c r="D2899" s="2" t="str">
        <f t="shared" si="161"/>
        <v>Turkey</v>
      </c>
      <c r="E2899" s="3">
        <v>41375</v>
      </c>
      <c r="F2899" s="3">
        <v>41376</v>
      </c>
      <c r="G2899" s="3"/>
      <c r="H2899" s="3"/>
      <c r="I2899" s="2" t="str">
        <f t="shared" si="160"/>
        <v>DJI</v>
      </c>
    </row>
    <row r="2900" spans="1:9" ht="12.75" customHeight="1">
      <c r="A2900" s="2" t="s">
        <v>7482</v>
      </c>
      <c r="B2900" s="121" t="str">
        <f t="shared" si="159"/>
        <v>Emerging Ex-Frontier, India, Egypt &amp; Peru</v>
      </c>
      <c r="C2900" s="2" t="s">
        <v>5700</v>
      </c>
      <c r="D2900" s="2" t="str">
        <f t="shared" si="161"/>
        <v>Taiwan</v>
      </c>
      <c r="E2900" s="3">
        <v>41375</v>
      </c>
      <c r="F2900" s="3">
        <v>41376</v>
      </c>
      <c r="G2900" s="3"/>
      <c r="H2900" s="3"/>
      <c r="I2900" s="2" t="str">
        <f t="shared" si="160"/>
        <v>DJI</v>
      </c>
    </row>
    <row r="2901" spans="1:9" ht="12.75" customHeight="1">
      <c r="A2901" s="2" t="s">
        <v>7482</v>
      </c>
      <c r="B2901" s="121" t="str">
        <f t="shared" si="159"/>
        <v>Emerging Ex-Frontier, India, Egypt &amp; Peru</v>
      </c>
      <c r="C2901" s="2" t="s">
        <v>7603</v>
      </c>
      <c r="D2901" s="2" t="str">
        <f t="shared" si="161"/>
        <v>South Africa</v>
      </c>
      <c r="E2901" s="3">
        <v>41375</v>
      </c>
      <c r="F2901" s="3">
        <v>41376</v>
      </c>
      <c r="G2901" s="3"/>
      <c r="H2901" s="3"/>
      <c r="I2901" s="2" t="str">
        <f t="shared" si="160"/>
        <v>DJI</v>
      </c>
    </row>
    <row r="2902" spans="1:9" ht="12.75" customHeight="1">
      <c r="A2902" s="121" t="s">
        <v>7482</v>
      </c>
      <c r="B2902" s="121" t="str">
        <f t="shared" si="159"/>
        <v>Emerging Ex-Frontier, India, Egypt &amp; Peru</v>
      </c>
      <c r="C2902" s="121" t="s">
        <v>5776</v>
      </c>
      <c r="D2902" s="2" t="str">
        <f t="shared" si="161"/>
        <v>Saudi Arabia</v>
      </c>
      <c r="E2902" s="122">
        <v>43539</v>
      </c>
      <c r="F2902" s="122">
        <v>43542</v>
      </c>
      <c r="G2902" s="122"/>
      <c r="H2902" s="122"/>
      <c r="I2902" s="2" t="str">
        <f t="shared" si="160"/>
        <v>DJI</v>
      </c>
    </row>
    <row r="2903" spans="1:9" ht="12.75" customHeight="1">
      <c r="A2903" s="2" t="s">
        <v>7482</v>
      </c>
      <c r="B2903" s="121" t="str">
        <f t="shared" si="159"/>
        <v>Emerging Ex-Frontier, India, Egypt &amp; Peru</v>
      </c>
      <c r="C2903" s="2" t="s">
        <v>6023</v>
      </c>
      <c r="D2903" s="2" t="str">
        <f t="shared" si="161"/>
        <v>Kuwait</v>
      </c>
      <c r="E2903" s="93">
        <v>43728</v>
      </c>
      <c r="F2903" s="93">
        <v>43731</v>
      </c>
      <c r="G2903" s="93"/>
      <c r="H2903" s="93"/>
      <c r="I2903" s="2" t="str">
        <f t="shared" si="160"/>
        <v>DJI</v>
      </c>
    </row>
    <row r="2904" spans="1:9" ht="12.75" customHeight="1">
      <c r="A2904" s="2" t="s">
        <v>6823</v>
      </c>
      <c r="B2904" s="121" t="str">
        <f t="shared" si="159"/>
        <v>CIVETS</v>
      </c>
      <c r="C2904" s="2" t="s">
        <v>7593</v>
      </c>
      <c r="D2904" s="2" t="str">
        <f t="shared" si="161"/>
        <v>Colombia</v>
      </c>
      <c r="E2904" s="3"/>
      <c r="F2904" s="3"/>
      <c r="G2904" s="3"/>
      <c r="H2904" s="3"/>
      <c r="I2904" s="2" t="str">
        <f t="shared" ref="I2904:I2909" si="162">IF(ISBLANK(VLOOKUP(A2904,CountryRegion,4,FALSE)),"",VLOOKUP(A2904,CountryRegion,4,FALSE))</f>
        <v>S&amp;P</v>
      </c>
    </row>
    <row r="2905" spans="1:9" ht="12.75" customHeight="1">
      <c r="A2905" s="2" t="s">
        <v>6823</v>
      </c>
      <c r="B2905" s="121" t="str">
        <f t="shared" si="159"/>
        <v>CIVETS</v>
      </c>
      <c r="C2905" s="2" t="s">
        <v>7600</v>
      </c>
      <c r="D2905" s="2" t="str">
        <f t="shared" si="161"/>
        <v>Egypt</v>
      </c>
      <c r="E2905" s="3"/>
      <c r="F2905" s="3"/>
      <c r="G2905" s="3"/>
      <c r="H2905" s="3"/>
      <c r="I2905" s="2" t="str">
        <f t="shared" si="162"/>
        <v>S&amp;P</v>
      </c>
    </row>
    <row r="2906" spans="1:9" ht="12.75" customHeight="1">
      <c r="A2906" s="2" t="s">
        <v>6823</v>
      </c>
      <c r="B2906" s="121" t="str">
        <f t="shared" si="159"/>
        <v>CIVETS</v>
      </c>
      <c r="C2906" s="2" t="s">
        <v>6098</v>
      </c>
      <c r="D2906" s="2" t="str">
        <f t="shared" si="161"/>
        <v>Indonesia</v>
      </c>
      <c r="E2906" s="3"/>
      <c r="F2906" s="3"/>
      <c r="G2906" s="3"/>
      <c r="H2906" s="3"/>
      <c r="I2906" s="2" t="str">
        <f t="shared" si="162"/>
        <v>S&amp;P</v>
      </c>
    </row>
    <row r="2907" spans="1:9" ht="12.75" customHeight="1">
      <c r="A2907" s="2" t="s">
        <v>6823</v>
      </c>
      <c r="B2907" s="121" t="str">
        <f t="shared" si="159"/>
        <v>CIVETS</v>
      </c>
      <c r="C2907" s="2" t="s">
        <v>7587</v>
      </c>
      <c r="D2907" s="2" t="str">
        <f t="shared" si="161"/>
        <v>Turkey</v>
      </c>
      <c r="E2907" s="3"/>
      <c r="F2907" s="3"/>
      <c r="G2907" s="3"/>
      <c r="H2907" s="3"/>
      <c r="I2907" s="2" t="str">
        <f t="shared" si="162"/>
        <v>S&amp;P</v>
      </c>
    </row>
    <row r="2908" spans="1:9" ht="12.75" customHeight="1">
      <c r="A2908" s="2" t="s">
        <v>6823</v>
      </c>
      <c r="B2908" s="121" t="str">
        <f t="shared" si="159"/>
        <v>CIVETS</v>
      </c>
      <c r="C2908" s="2" t="s">
        <v>7597</v>
      </c>
      <c r="D2908" s="2" t="str">
        <f t="shared" si="161"/>
        <v>Vietnam</v>
      </c>
      <c r="E2908" s="3"/>
      <c r="F2908" s="3"/>
      <c r="G2908" s="3"/>
      <c r="H2908" s="3"/>
      <c r="I2908" s="2" t="str">
        <f t="shared" si="162"/>
        <v>S&amp;P</v>
      </c>
    </row>
    <row r="2909" spans="1:9" ht="12.75" customHeight="1">
      <c r="A2909" s="2" t="s">
        <v>6823</v>
      </c>
      <c r="B2909" s="121" t="str">
        <f t="shared" si="159"/>
        <v>CIVETS</v>
      </c>
      <c r="C2909" s="2" t="s">
        <v>7603</v>
      </c>
      <c r="D2909" s="2" t="str">
        <f t="shared" si="161"/>
        <v>South Africa</v>
      </c>
      <c r="E2909" s="3"/>
      <c r="F2909" s="3"/>
      <c r="G2909" s="3"/>
      <c r="H2909" s="3"/>
      <c r="I2909" s="2" t="str">
        <f t="shared" si="162"/>
        <v>S&amp;P</v>
      </c>
    </row>
    <row r="2910" spans="1:9" ht="12.75" customHeight="1">
      <c r="A2910" s="100" t="s">
        <v>7500</v>
      </c>
      <c r="B2910" s="121" t="str">
        <f t="shared" si="159"/>
        <v>Asia Pacific Developed</v>
      </c>
      <c r="C2910" s="100" t="s">
        <v>7589</v>
      </c>
      <c r="D2910" s="2" t="str">
        <f t="shared" si="161"/>
        <v>Australia</v>
      </c>
      <c r="E2910" s="101">
        <v>32689</v>
      </c>
      <c r="F2910" s="101">
        <v>32692</v>
      </c>
      <c r="G2910" s="102"/>
      <c r="H2910" s="102" t="s">
        <v>7570</v>
      </c>
      <c r="I2910" s="100" t="s">
        <v>6663</v>
      </c>
    </row>
    <row r="2911" spans="1:9" ht="12.75" customHeight="1">
      <c r="A2911" s="100" t="s">
        <v>7500</v>
      </c>
      <c r="B2911" s="121" t="str">
        <f t="shared" si="159"/>
        <v>Asia Pacific Developed</v>
      </c>
      <c r="C2911" s="100" t="s">
        <v>7571</v>
      </c>
      <c r="D2911" s="2" t="str">
        <f t="shared" si="161"/>
        <v>Hong Kong</v>
      </c>
      <c r="E2911" s="101">
        <v>32689</v>
      </c>
      <c r="F2911" s="101">
        <v>32692</v>
      </c>
      <c r="G2911" s="102"/>
      <c r="H2911" s="102" t="s">
        <v>7570</v>
      </c>
      <c r="I2911" s="100" t="s">
        <v>6663</v>
      </c>
    </row>
    <row r="2912" spans="1:9" ht="12.75" customHeight="1">
      <c r="A2912" s="100" t="s">
        <v>7500</v>
      </c>
      <c r="B2912" s="121" t="str">
        <f t="shared" si="159"/>
        <v>Asia Pacific Developed</v>
      </c>
      <c r="C2912" s="100" t="s">
        <v>7572</v>
      </c>
      <c r="D2912" s="2" t="str">
        <f t="shared" si="161"/>
        <v>Japan</v>
      </c>
      <c r="E2912" s="101">
        <v>32689</v>
      </c>
      <c r="F2912" s="101">
        <v>32692</v>
      </c>
      <c r="G2912" s="102"/>
      <c r="H2912" s="102" t="s">
        <v>7570</v>
      </c>
      <c r="I2912" s="100" t="s">
        <v>6663</v>
      </c>
    </row>
    <row r="2913" spans="1:9" ht="12.75" customHeight="1">
      <c r="A2913" s="100" t="s">
        <v>7500</v>
      </c>
      <c r="B2913" s="121" t="str">
        <f t="shared" si="159"/>
        <v>Asia Pacific Developed</v>
      </c>
      <c r="C2913" s="100" t="s">
        <v>5883</v>
      </c>
      <c r="D2913" s="2" t="str">
        <f t="shared" si="161"/>
        <v>New Zealand</v>
      </c>
      <c r="E2913" s="101">
        <v>32689</v>
      </c>
      <c r="F2913" s="101">
        <v>32692</v>
      </c>
      <c r="G2913" s="102"/>
      <c r="H2913" s="102" t="s">
        <v>7570</v>
      </c>
      <c r="I2913" s="100" t="s">
        <v>6663</v>
      </c>
    </row>
    <row r="2914" spans="1:9" ht="12.75" customHeight="1">
      <c r="A2914" s="100" t="s">
        <v>7500</v>
      </c>
      <c r="B2914" s="121" t="str">
        <f t="shared" si="159"/>
        <v>Asia Pacific Developed</v>
      </c>
      <c r="C2914" s="100" t="s">
        <v>7574</v>
      </c>
      <c r="D2914" s="2" t="str">
        <f t="shared" si="161"/>
        <v>Singapore</v>
      </c>
      <c r="E2914" s="101">
        <v>32689</v>
      </c>
      <c r="F2914" s="101">
        <v>32692</v>
      </c>
      <c r="G2914" s="102"/>
      <c r="H2914" s="102" t="s">
        <v>7570</v>
      </c>
      <c r="I2914" s="100" t="s">
        <v>6663</v>
      </c>
    </row>
    <row r="2915" spans="1:9" ht="12.75" customHeight="1">
      <c r="A2915" s="100" t="s">
        <v>7500</v>
      </c>
      <c r="B2915" s="121" t="str">
        <f t="shared" si="159"/>
        <v>Asia Pacific Developed</v>
      </c>
      <c r="C2915" s="100" t="s">
        <v>6013</v>
      </c>
      <c r="D2915" s="2" t="str">
        <f t="shared" si="161"/>
        <v>Korea</v>
      </c>
      <c r="E2915" s="101">
        <v>37071</v>
      </c>
      <c r="F2915" s="101">
        <v>37074</v>
      </c>
      <c r="G2915" s="102"/>
      <c r="H2915" s="102" t="s">
        <v>7570</v>
      </c>
      <c r="I2915" s="100" t="s">
        <v>6663</v>
      </c>
    </row>
    <row r="2916" spans="1:9" ht="12.75" customHeight="1">
      <c r="A2916" s="100" t="s">
        <v>7502</v>
      </c>
      <c r="B2916" s="121" t="str">
        <f t="shared" si="159"/>
        <v>Europe Developed </v>
      </c>
      <c r="C2916" s="100" t="s">
        <v>7575</v>
      </c>
      <c r="D2916" s="2" t="str">
        <f t="shared" si="161"/>
        <v>Austria</v>
      </c>
      <c r="E2916" s="101">
        <v>32689</v>
      </c>
      <c r="F2916" s="101">
        <v>32692</v>
      </c>
      <c r="G2916" s="102"/>
      <c r="H2916" s="102" t="s">
        <v>7570</v>
      </c>
      <c r="I2916" s="100" t="s">
        <v>6663</v>
      </c>
    </row>
    <row r="2917" spans="1:9" ht="12.75" customHeight="1">
      <c r="A2917" s="100" t="s">
        <v>7502</v>
      </c>
      <c r="B2917" s="121" t="str">
        <f t="shared" si="159"/>
        <v>Europe Developed </v>
      </c>
      <c r="C2917" s="100" t="s">
        <v>7576</v>
      </c>
      <c r="D2917" s="2" t="str">
        <f t="shared" si="161"/>
        <v>Belgium</v>
      </c>
      <c r="E2917" s="101">
        <v>32689</v>
      </c>
      <c r="F2917" s="101">
        <v>32692</v>
      </c>
      <c r="G2917" s="102"/>
      <c r="H2917" s="102" t="s">
        <v>7570</v>
      </c>
      <c r="I2917" s="100" t="s">
        <v>6663</v>
      </c>
    </row>
    <row r="2918" spans="1:9" ht="12.75" customHeight="1">
      <c r="A2918" s="100" t="s">
        <v>7502</v>
      </c>
      <c r="B2918" s="121" t="str">
        <f t="shared" si="159"/>
        <v>Europe Developed </v>
      </c>
      <c r="C2918" s="100" t="s">
        <v>7577</v>
      </c>
      <c r="D2918" s="2" t="str">
        <f t="shared" si="161"/>
        <v>Denmark</v>
      </c>
      <c r="E2918" s="101">
        <v>32689</v>
      </c>
      <c r="F2918" s="101">
        <v>32692</v>
      </c>
      <c r="G2918" s="102"/>
      <c r="H2918" s="102" t="s">
        <v>7570</v>
      </c>
      <c r="I2918" s="100" t="s">
        <v>6663</v>
      </c>
    </row>
    <row r="2919" spans="1:9" ht="12.75" customHeight="1">
      <c r="A2919" s="100" t="s">
        <v>7502</v>
      </c>
      <c r="B2919" s="121" t="str">
        <f t="shared" si="159"/>
        <v>Europe Developed </v>
      </c>
      <c r="C2919" s="100" t="s">
        <v>5810</v>
      </c>
      <c r="D2919" s="2" t="str">
        <f t="shared" si="161"/>
        <v>Finland</v>
      </c>
      <c r="E2919" s="101">
        <v>32689</v>
      </c>
      <c r="F2919" s="101">
        <v>32692</v>
      </c>
      <c r="G2919" s="102"/>
      <c r="H2919" s="102" t="s">
        <v>7570</v>
      </c>
      <c r="I2919" s="100" t="s">
        <v>6663</v>
      </c>
    </row>
    <row r="2920" spans="1:9" ht="12.75" customHeight="1">
      <c r="A2920" s="100" t="s">
        <v>7502</v>
      </c>
      <c r="B2920" s="121" t="str">
        <f t="shared" si="159"/>
        <v>Europe Developed </v>
      </c>
      <c r="C2920" s="100" t="s">
        <v>7578</v>
      </c>
      <c r="D2920" s="2" t="str">
        <f t="shared" si="161"/>
        <v>France</v>
      </c>
      <c r="E2920" s="101">
        <v>32689</v>
      </c>
      <c r="F2920" s="101">
        <v>32692</v>
      </c>
      <c r="G2920" s="102"/>
      <c r="H2920" s="102" t="s">
        <v>7570</v>
      </c>
      <c r="I2920" s="100" t="s">
        <v>6663</v>
      </c>
    </row>
    <row r="2921" spans="1:9" ht="12.75" customHeight="1">
      <c r="A2921" s="100" t="s">
        <v>7502</v>
      </c>
      <c r="B2921" s="121" t="str">
        <f t="shared" si="159"/>
        <v>Europe Developed </v>
      </c>
      <c r="C2921" s="100" t="s">
        <v>7579</v>
      </c>
      <c r="D2921" s="2" t="str">
        <f t="shared" si="161"/>
        <v>Germany</v>
      </c>
      <c r="E2921" s="101">
        <v>32689</v>
      </c>
      <c r="F2921" s="101">
        <v>32692</v>
      </c>
      <c r="G2921" s="102"/>
      <c r="H2921" s="102" t="s">
        <v>7570</v>
      </c>
      <c r="I2921" s="100" t="s">
        <v>6663</v>
      </c>
    </row>
    <row r="2922" spans="1:9" ht="12.75" customHeight="1">
      <c r="A2922" s="100" t="s">
        <v>7502</v>
      </c>
      <c r="B2922" s="121" t="str">
        <f t="shared" si="159"/>
        <v>Europe Developed </v>
      </c>
      <c r="C2922" s="100" t="s">
        <v>6100</v>
      </c>
      <c r="D2922" s="2" t="str">
        <f t="shared" si="161"/>
        <v>Ireland</v>
      </c>
      <c r="E2922" s="101">
        <v>32689</v>
      </c>
      <c r="F2922" s="101">
        <v>32692</v>
      </c>
      <c r="G2922" s="102"/>
      <c r="H2922" s="102" t="s">
        <v>7570</v>
      </c>
      <c r="I2922" s="100" t="s">
        <v>6663</v>
      </c>
    </row>
    <row r="2923" spans="1:9" ht="12.75" customHeight="1">
      <c r="A2923" s="100" t="s">
        <v>7502</v>
      </c>
      <c r="B2923" s="121" t="str">
        <f t="shared" si="159"/>
        <v>Europe Developed </v>
      </c>
      <c r="C2923" s="100" t="s">
        <v>5614</v>
      </c>
      <c r="D2923" s="2" t="str">
        <f t="shared" si="161"/>
        <v>Italy</v>
      </c>
      <c r="E2923" s="101">
        <v>32689</v>
      </c>
      <c r="F2923" s="101">
        <v>32692</v>
      </c>
      <c r="G2923" s="102"/>
      <c r="H2923" s="102" t="s">
        <v>7570</v>
      </c>
      <c r="I2923" s="100" t="s">
        <v>6663</v>
      </c>
    </row>
    <row r="2924" spans="1:9" ht="12.75" customHeight="1">
      <c r="A2924" s="100" t="s">
        <v>7502</v>
      </c>
      <c r="B2924" s="121" t="str">
        <f t="shared" si="159"/>
        <v>Europe Developed </v>
      </c>
      <c r="C2924" s="100" t="s">
        <v>7581</v>
      </c>
      <c r="D2924" s="2" t="str">
        <f t="shared" si="161"/>
        <v>Luxembourg</v>
      </c>
      <c r="E2924" s="101">
        <v>38625</v>
      </c>
      <c r="F2924" s="101">
        <v>38628</v>
      </c>
      <c r="G2924" s="102"/>
      <c r="H2924" s="102" t="s">
        <v>7570</v>
      </c>
      <c r="I2924" s="100" t="s">
        <v>6663</v>
      </c>
    </row>
    <row r="2925" spans="1:9" ht="12.75" customHeight="1">
      <c r="A2925" s="100" t="s">
        <v>7502</v>
      </c>
      <c r="B2925" s="121" t="str">
        <f t="shared" si="159"/>
        <v>Europe Developed </v>
      </c>
      <c r="C2925" s="100" t="s">
        <v>5921</v>
      </c>
      <c r="D2925" s="2" t="str">
        <f t="shared" si="161"/>
        <v>Netherlands</v>
      </c>
      <c r="E2925" s="101">
        <v>32689</v>
      </c>
      <c r="F2925" s="101">
        <v>32692</v>
      </c>
      <c r="G2925" s="102"/>
      <c r="H2925" s="102" t="s">
        <v>7570</v>
      </c>
      <c r="I2925" s="100" t="s">
        <v>6663</v>
      </c>
    </row>
    <row r="2926" spans="1:9" ht="12.75" customHeight="1">
      <c r="A2926" s="100" t="s">
        <v>7502</v>
      </c>
      <c r="B2926" s="121" t="str">
        <f t="shared" si="159"/>
        <v>Europe Developed </v>
      </c>
      <c r="C2926" s="100" t="s">
        <v>5865</v>
      </c>
      <c r="D2926" s="2" t="str">
        <f t="shared" si="161"/>
        <v>Norway</v>
      </c>
      <c r="E2926" s="101">
        <v>32689</v>
      </c>
      <c r="F2926" s="101">
        <v>32692</v>
      </c>
      <c r="G2926" s="102"/>
      <c r="H2926" s="102" t="s">
        <v>7570</v>
      </c>
      <c r="I2926" s="100" t="s">
        <v>6663</v>
      </c>
    </row>
    <row r="2927" spans="1:9" ht="12.75" customHeight="1">
      <c r="A2927" s="100" t="s">
        <v>7502</v>
      </c>
      <c r="B2927" s="121" t="str">
        <f t="shared" si="159"/>
        <v>Europe Developed </v>
      </c>
      <c r="C2927" s="100" t="s">
        <v>7582</v>
      </c>
      <c r="D2927" s="2" t="str">
        <f t="shared" si="161"/>
        <v>Portugal</v>
      </c>
      <c r="E2927" s="101">
        <v>35976</v>
      </c>
      <c r="F2927" s="101">
        <v>35977</v>
      </c>
      <c r="G2927" s="102"/>
      <c r="H2927" s="102" t="s">
        <v>7570</v>
      </c>
      <c r="I2927" s="100" t="s">
        <v>6663</v>
      </c>
    </row>
    <row r="2928" spans="1:9" ht="12.75" customHeight="1">
      <c r="A2928" s="100" t="s">
        <v>7502</v>
      </c>
      <c r="B2928" s="121" t="str">
        <f t="shared" si="159"/>
        <v>Europe Developed </v>
      </c>
      <c r="C2928" s="100" t="s">
        <v>6415</v>
      </c>
      <c r="D2928" s="2" t="str">
        <f t="shared" si="161"/>
        <v>Spain</v>
      </c>
      <c r="E2928" s="101">
        <v>32689</v>
      </c>
      <c r="F2928" s="101">
        <v>32692</v>
      </c>
      <c r="G2928" s="102"/>
      <c r="H2928" s="102" t="s">
        <v>7570</v>
      </c>
      <c r="I2928" s="100" t="s">
        <v>6663</v>
      </c>
    </row>
    <row r="2929" spans="1:9" ht="12.75" customHeight="1">
      <c r="A2929" s="100" t="s">
        <v>7502</v>
      </c>
      <c r="B2929" s="121" t="str">
        <f t="shared" si="159"/>
        <v>Europe Developed </v>
      </c>
      <c r="C2929" s="100" t="s">
        <v>6227</v>
      </c>
      <c r="D2929" s="2" t="str">
        <f t="shared" si="161"/>
        <v>Sweden</v>
      </c>
      <c r="E2929" s="101">
        <v>32689</v>
      </c>
      <c r="F2929" s="101">
        <v>32692</v>
      </c>
      <c r="G2929" s="102"/>
      <c r="H2929" s="102" t="s">
        <v>7570</v>
      </c>
      <c r="I2929" s="100" t="s">
        <v>6663</v>
      </c>
    </row>
    <row r="2930" spans="1:9" ht="12.75" customHeight="1">
      <c r="A2930" s="100" t="s">
        <v>7502</v>
      </c>
      <c r="B2930" s="121" t="str">
        <f t="shared" si="159"/>
        <v>Europe Developed </v>
      </c>
      <c r="C2930" s="100" t="s">
        <v>6147</v>
      </c>
      <c r="D2930" s="2" t="str">
        <f t="shared" si="161"/>
        <v>Switzerland</v>
      </c>
      <c r="E2930" s="101">
        <v>32689</v>
      </c>
      <c r="F2930" s="101">
        <v>32692</v>
      </c>
      <c r="G2930" s="102"/>
      <c r="H2930" s="102" t="s">
        <v>7570</v>
      </c>
      <c r="I2930" s="100" t="s">
        <v>6663</v>
      </c>
    </row>
    <row r="2931" spans="1:9" ht="12.75" customHeight="1">
      <c r="A2931" s="100" t="s">
        <v>7502</v>
      </c>
      <c r="B2931" s="121" t="str">
        <f t="shared" si="159"/>
        <v>Europe Developed </v>
      </c>
      <c r="C2931" s="100" t="s">
        <v>7583</v>
      </c>
      <c r="D2931" s="2" t="str">
        <f t="shared" si="161"/>
        <v>United Kingdom</v>
      </c>
      <c r="E2931" s="101">
        <v>32689</v>
      </c>
      <c r="F2931" s="101">
        <v>32692</v>
      </c>
      <c r="G2931" s="102"/>
      <c r="H2931" s="102" t="s">
        <v>7570</v>
      </c>
      <c r="I2931" s="100" t="s">
        <v>6663</v>
      </c>
    </row>
    <row r="2932" spans="1:9" ht="12.75" customHeight="1">
      <c r="A2932" s="82" t="s">
        <v>7548</v>
      </c>
      <c r="B2932" s="82" t="str">
        <f t="shared" si="159"/>
        <v>EPAC Ex-Australia &amp; Israel</v>
      </c>
      <c r="C2932" s="82" t="s">
        <v>7575</v>
      </c>
      <c r="D2932" s="82" t="str">
        <f t="shared" si="161"/>
        <v>Austria</v>
      </c>
      <c r="E2932" s="93">
        <v>32689</v>
      </c>
      <c r="F2932" s="93">
        <v>32692</v>
      </c>
      <c r="G2932" s="93"/>
      <c r="H2932" s="93"/>
      <c r="I2932" s="92" t="str">
        <f t="shared" ref="I2932:I2963" si="163">IF(ISBLANK(VLOOKUP(A2932,CountryRegion,4,FALSE)),"",VLOOKUP(A2932,CountryRegion,4,FALSE))</f>
        <v>S&amp;P BMI</v>
      </c>
    </row>
    <row r="2933" spans="1:9" ht="12.75" customHeight="1">
      <c r="A2933" s="82" t="s">
        <v>7548</v>
      </c>
      <c r="B2933" s="82" t="str">
        <f t="shared" si="159"/>
        <v>EPAC Ex-Australia &amp; Israel</v>
      </c>
      <c r="C2933" s="82" t="s">
        <v>7576</v>
      </c>
      <c r="D2933" s="82" t="str">
        <f t="shared" si="161"/>
        <v>Belgium</v>
      </c>
      <c r="E2933" s="93">
        <v>32689</v>
      </c>
      <c r="F2933" s="93">
        <v>32692</v>
      </c>
      <c r="G2933" s="93"/>
      <c r="H2933" s="93"/>
      <c r="I2933" s="92" t="str">
        <f t="shared" si="163"/>
        <v>S&amp;P BMI</v>
      </c>
    </row>
    <row r="2934" spans="1:9" ht="12.75" customHeight="1">
      <c r="A2934" s="82" t="s">
        <v>7548</v>
      </c>
      <c r="B2934" s="82" t="str">
        <f t="shared" si="159"/>
        <v>EPAC Ex-Australia &amp; Israel</v>
      </c>
      <c r="C2934" s="82" t="s">
        <v>6147</v>
      </c>
      <c r="D2934" s="82" t="str">
        <f t="shared" si="161"/>
        <v>Switzerland</v>
      </c>
      <c r="E2934" s="93">
        <v>32689</v>
      </c>
      <c r="F2934" s="93">
        <v>32692</v>
      </c>
      <c r="G2934" s="93"/>
      <c r="H2934" s="93"/>
      <c r="I2934" s="92" t="str">
        <f t="shared" si="163"/>
        <v>S&amp;P BMI</v>
      </c>
    </row>
    <row r="2935" spans="1:9" ht="12.75" customHeight="1">
      <c r="A2935" s="82" t="s">
        <v>7548</v>
      </c>
      <c r="B2935" s="82" t="str">
        <f t="shared" si="159"/>
        <v>EPAC Ex-Australia &amp; Israel</v>
      </c>
      <c r="C2935" s="82" t="s">
        <v>7584</v>
      </c>
      <c r="D2935" s="82" t="str">
        <f t="shared" si="161"/>
        <v>Czech Republic</v>
      </c>
      <c r="E2935" s="93">
        <v>37071</v>
      </c>
      <c r="F2935" s="93">
        <v>37074</v>
      </c>
      <c r="G2935" s="93">
        <v>38168</v>
      </c>
      <c r="H2935" s="93">
        <v>38169</v>
      </c>
      <c r="I2935" s="92" t="str">
        <f t="shared" si="163"/>
        <v>S&amp;P BMI</v>
      </c>
    </row>
    <row r="2936" spans="1:9" ht="12.75" customHeight="1">
      <c r="A2936" s="82" t="s">
        <v>7548</v>
      </c>
      <c r="B2936" s="82" t="str">
        <f t="shared" si="159"/>
        <v>EPAC Ex-Australia &amp; Israel</v>
      </c>
      <c r="C2936" s="82" t="s">
        <v>7579</v>
      </c>
      <c r="D2936" s="82" t="str">
        <f t="shared" si="161"/>
        <v>Germany</v>
      </c>
      <c r="E2936" s="93">
        <v>32689</v>
      </c>
      <c r="F2936" s="93">
        <v>32692</v>
      </c>
      <c r="G2936" s="93"/>
      <c r="H2936" s="93"/>
      <c r="I2936" s="92" t="str">
        <f t="shared" si="163"/>
        <v>S&amp;P BMI</v>
      </c>
    </row>
    <row r="2937" spans="1:9" ht="12.75" customHeight="1">
      <c r="A2937" s="82" t="s">
        <v>7548</v>
      </c>
      <c r="B2937" s="82" t="str">
        <f t="shared" si="159"/>
        <v>EPAC Ex-Australia &amp; Israel</v>
      </c>
      <c r="C2937" s="82" t="s">
        <v>7577</v>
      </c>
      <c r="D2937" s="82" t="str">
        <f t="shared" si="161"/>
        <v>Denmark</v>
      </c>
      <c r="E2937" s="93">
        <v>32689</v>
      </c>
      <c r="F2937" s="93">
        <v>32692</v>
      </c>
      <c r="G2937" s="93"/>
      <c r="H2937" s="93"/>
      <c r="I2937" s="92" t="str">
        <f t="shared" si="163"/>
        <v>S&amp;P BMI</v>
      </c>
    </row>
    <row r="2938" spans="1:9" ht="12.75" customHeight="1">
      <c r="A2938" s="82" t="s">
        <v>7548</v>
      </c>
      <c r="B2938" s="82" t="str">
        <f t="shared" si="159"/>
        <v>EPAC Ex-Australia &amp; Israel</v>
      </c>
      <c r="C2938" s="82" t="s">
        <v>6415</v>
      </c>
      <c r="D2938" s="82" t="str">
        <f t="shared" si="161"/>
        <v>Spain</v>
      </c>
      <c r="E2938" s="93">
        <v>32689</v>
      </c>
      <c r="F2938" s="93">
        <v>32692</v>
      </c>
      <c r="G2938" s="93"/>
      <c r="H2938" s="93"/>
      <c r="I2938" s="92" t="str">
        <f t="shared" si="163"/>
        <v>S&amp;P BMI</v>
      </c>
    </row>
    <row r="2939" spans="1:9" ht="12.75" customHeight="1">
      <c r="A2939" s="82" t="s">
        <v>7548</v>
      </c>
      <c r="B2939" s="82" t="str">
        <f t="shared" si="159"/>
        <v>EPAC Ex-Australia &amp; Israel</v>
      </c>
      <c r="C2939" s="82" t="s">
        <v>5810</v>
      </c>
      <c r="D2939" s="82" t="str">
        <f t="shared" si="161"/>
        <v>Finland</v>
      </c>
      <c r="E2939" s="93">
        <v>32689</v>
      </c>
      <c r="F2939" s="93">
        <v>32692</v>
      </c>
      <c r="G2939" s="93"/>
      <c r="H2939" s="93"/>
      <c r="I2939" s="92" t="str">
        <f t="shared" si="163"/>
        <v>S&amp;P BMI</v>
      </c>
    </row>
    <row r="2940" spans="1:9" ht="12.75" customHeight="1">
      <c r="A2940" s="82" t="s">
        <v>7548</v>
      </c>
      <c r="B2940" s="82" t="str">
        <f t="shared" si="159"/>
        <v>EPAC Ex-Australia &amp; Israel</v>
      </c>
      <c r="C2940" s="82" t="s">
        <v>7578</v>
      </c>
      <c r="D2940" s="82" t="str">
        <f t="shared" si="161"/>
        <v>France</v>
      </c>
      <c r="E2940" s="93">
        <v>32689</v>
      </c>
      <c r="F2940" s="93">
        <v>32692</v>
      </c>
      <c r="G2940" s="93"/>
      <c r="H2940" s="93"/>
      <c r="I2940" s="92" t="str">
        <f t="shared" si="163"/>
        <v>S&amp;P BMI</v>
      </c>
    </row>
    <row r="2941" spans="1:9" ht="12.75" customHeight="1">
      <c r="A2941" s="82" t="s">
        <v>7548</v>
      </c>
      <c r="B2941" s="82" t="str">
        <f t="shared" ref="B2941:B3005" si="164">VLOOKUP(A2941,CountryRegion,2,FALSE)</f>
        <v>EPAC Ex-Australia &amp; Israel</v>
      </c>
      <c r="C2941" s="82" t="s">
        <v>7583</v>
      </c>
      <c r="D2941" s="82" t="str">
        <f t="shared" si="161"/>
        <v>United Kingdom</v>
      </c>
      <c r="E2941" s="93">
        <v>32689</v>
      </c>
      <c r="F2941" s="93">
        <v>32692</v>
      </c>
      <c r="G2941" s="93"/>
      <c r="H2941" s="93"/>
      <c r="I2941" s="92" t="str">
        <f t="shared" si="163"/>
        <v>S&amp;P BMI</v>
      </c>
    </row>
    <row r="2942" spans="1:9" ht="12.75" customHeight="1">
      <c r="A2942" s="82" t="s">
        <v>7548</v>
      </c>
      <c r="B2942" s="82" t="str">
        <f t="shared" si="164"/>
        <v>EPAC Ex-Australia &amp; Israel</v>
      </c>
      <c r="C2942" s="82" t="s">
        <v>7580</v>
      </c>
      <c r="D2942" s="82" t="str">
        <f t="shared" si="161"/>
        <v>Greece</v>
      </c>
      <c r="E2942" s="93">
        <v>36433</v>
      </c>
      <c r="F2942" s="93">
        <v>36434</v>
      </c>
      <c r="G2942" s="93">
        <v>41901</v>
      </c>
      <c r="H2942" s="93">
        <v>41904</v>
      </c>
      <c r="I2942" s="92" t="str">
        <f t="shared" si="163"/>
        <v>S&amp;P BMI</v>
      </c>
    </row>
    <row r="2943" spans="1:9" ht="12.75" customHeight="1">
      <c r="A2943" s="82" t="s">
        <v>7548</v>
      </c>
      <c r="B2943" s="82" t="str">
        <f t="shared" si="164"/>
        <v>EPAC Ex-Australia &amp; Israel</v>
      </c>
      <c r="C2943" s="82" t="s">
        <v>7571</v>
      </c>
      <c r="D2943" s="82" t="str">
        <f t="shared" si="161"/>
        <v>Hong Kong</v>
      </c>
      <c r="E2943" s="93">
        <v>32689</v>
      </c>
      <c r="F2943" s="93">
        <v>32692</v>
      </c>
      <c r="G2943" s="93"/>
      <c r="H2943" s="93"/>
      <c r="I2943" s="92" t="str">
        <f t="shared" si="163"/>
        <v>S&amp;P BMI</v>
      </c>
    </row>
    <row r="2944" spans="1:9" ht="12.75" customHeight="1">
      <c r="A2944" s="82" t="s">
        <v>7548</v>
      </c>
      <c r="B2944" s="82" t="str">
        <f t="shared" si="164"/>
        <v>EPAC Ex-Australia &amp; Israel</v>
      </c>
      <c r="C2944" s="82" t="s">
        <v>5567</v>
      </c>
      <c r="D2944" s="82" t="str">
        <f t="shared" si="161"/>
        <v>Hungary</v>
      </c>
      <c r="E2944" s="93">
        <v>37802</v>
      </c>
      <c r="F2944" s="93">
        <v>37803</v>
      </c>
      <c r="G2944" s="93">
        <v>38168</v>
      </c>
      <c r="H2944" s="93">
        <v>38169</v>
      </c>
      <c r="I2944" s="92" t="str">
        <f t="shared" si="163"/>
        <v>S&amp;P BMI</v>
      </c>
    </row>
    <row r="2945" spans="1:9" ht="12.75" customHeight="1">
      <c r="A2945" s="82" t="s">
        <v>7548</v>
      </c>
      <c r="B2945" s="82" t="str">
        <f t="shared" si="164"/>
        <v>EPAC Ex-Australia &amp; Israel</v>
      </c>
      <c r="C2945" s="82" t="s">
        <v>6100</v>
      </c>
      <c r="D2945" s="82" t="str">
        <f t="shared" si="161"/>
        <v>Ireland</v>
      </c>
      <c r="E2945" s="93">
        <v>32689</v>
      </c>
      <c r="F2945" s="93">
        <v>32692</v>
      </c>
      <c r="G2945" s="93"/>
      <c r="H2945" s="93"/>
      <c r="I2945" s="92" t="str">
        <f t="shared" si="163"/>
        <v>S&amp;P BMI</v>
      </c>
    </row>
    <row r="2946" spans="1:9" ht="12.75" customHeight="1">
      <c r="A2946" s="82" t="s">
        <v>7548</v>
      </c>
      <c r="B2946" s="82" t="str">
        <f t="shared" si="164"/>
        <v>EPAC Ex-Australia &amp; Israel</v>
      </c>
      <c r="C2946" s="82" t="s">
        <v>5572</v>
      </c>
      <c r="D2946" s="82" t="str">
        <f t="shared" si="161"/>
        <v>Iceland</v>
      </c>
      <c r="E2946" s="93">
        <v>37435</v>
      </c>
      <c r="F2946" s="93">
        <v>37438</v>
      </c>
      <c r="G2946" s="93">
        <v>39780</v>
      </c>
      <c r="H2946" s="93">
        <v>39783</v>
      </c>
      <c r="I2946" s="92" t="str">
        <f t="shared" si="163"/>
        <v>S&amp;P BMI</v>
      </c>
    </row>
    <row r="2947" spans="1:9" ht="12.75" customHeight="1">
      <c r="A2947" s="82" t="s">
        <v>7548</v>
      </c>
      <c r="B2947" s="82" t="str">
        <f t="shared" si="164"/>
        <v>EPAC Ex-Australia &amp; Israel</v>
      </c>
      <c r="C2947" s="82" t="s">
        <v>5614</v>
      </c>
      <c r="D2947" s="82" t="str">
        <f t="shared" si="161"/>
        <v>Italy</v>
      </c>
      <c r="E2947" s="93">
        <v>32689</v>
      </c>
      <c r="F2947" s="93">
        <v>32692</v>
      </c>
      <c r="G2947" s="93"/>
      <c r="H2947" s="93"/>
      <c r="I2947" s="92" t="str">
        <f t="shared" si="163"/>
        <v>S&amp;P BMI</v>
      </c>
    </row>
    <row r="2948" spans="1:9" ht="12.75" customHeight="1">
      <c r="A2948" s="82" t="s">
        <v>7548</v>
      </c>
      <c r="B2948" s="82" t="str">
        <f t="shared" si="164"/>
        <v>EPAC Ex-Australia &amp; Israel</v>
      </c>
      <c r="C2948" s="82" t="s">
        <v>7572</v>
      </c>
      <c r="D2948" s="82" t="str">
        <f t="shared" si="161"/>
        <v>Japan</v>
      </c>
      <c r="E2948" s="93">
        <v>32689</v>
      </c>
      <c r="F2948" s="93">
        <v>32692</v>
      </c>
      <c r="G2948" s="93"/>
      <c r="H2948" s="93"/>
      <c r="I2948" s="92" t="str">
        <f t="shared" si="163"/>
        <v>S&amp;P BMI</v>
      </c>
    </row>
    <row r="2949" spans="1:9" ht="12.75" customHeight="1">
      <c r="A2949" s="82" t="s">
        <v>7548</v>
      </c>
      <c r="B2949" s="82" t="str">
        <f t="shared" si="164"/>
        <v>EPAC Ex-Australia &amp; Israel</v>
      </c>
      <c r="C2949" s="82" t="s">
        <v>6013</v>
      </c>
      <c r="D2949" s="82" t="str">
        <f t="shared" ref="D2949:D3013" si="165">VLOOKUP(C2949&amp;"-",CountryRegion,2,FALSE)</f>
        <v>Korea</v>
      </c>
      <c r="E2949" s="93">
        <v>37071</v>
      </c>
      <c r="F2949" s="93">
        <v>37074</v>
      </c>
      <c r="G2949" s="93"/>
      <c r="H2949" s="93"/>
      <c r="I2949" s="92" t="str">
        <f t="shared" si="163"/>
        <v>S&amp;P BMI</v>
      </c>
    </row>
    <row r="2950" spans="1:9" ht="12.75" customHeight="1">
      <c r="A2950" s="82" t="s">
        <v>7548</v>
      </c>
      <c r="B2950" s="82" t="str">
        <f t="shared" si="164"/>
        <v>EPAC Ex-Australia &amp; Israel</v>
      </c>
      <c r="C2950" s="82" t="s">
        <v>7581</v>
      </c>
      <c r="D2950" s="82" t="str">
        <f t="shared" si="165"/>
        <v>Luxembourg</v>
      </c>
      <c r="E2950" s="93">
        <v>32689</v>
      </c>
      <c r="F2950" s="93">
        <v>32692</v>
      </c>
      <c r="G2950" s="93"/>
      <c r="H2950" s="93"/>
      <c r="I2950" s="92" t="str">
        <f t="shared" si="163"/>
        <v>S&amp;P BMI</v>
      </c>
    </row>
    <row r="2951" spans="1:9" ht="12.75" customHeight="1">
      <c r="A2951" s="82" t="s">
        <v>7548</v>
      </c>
      <c r="B2951" s="82" t="str">
        <f t="shared" si="164"/>
        <v>EPAC Ex-Australia &amp; Israel</v>
      </c>
      <c r="C2951" s="82" t="s">
        <v>7573</v>
      </c>
      <c r="D2951" s="82" t="str">
        <f t="shared" si="165"/>
        <v>Malaysia</v>
      </c>
      <c r="E2951" s="93">
        <v>32689</v>
      </c>
      <c r="F2951" s="93">
        <v>32692</v>
      </c>
      <c r="G2951" s="93">
        <v>35976</v>
      </c>
      <c r="H2951" s="93">
        <v>35977</v>
      </c>
      <c r="I2951" s="92" t="str">
        <f t="shared" si="163"/>
        <v>S&amp;P BMI</v>
      </c>
    </row>
    <row r="2952" spans="1:9" ht="12.75" customHeight="1">
      <c r="A2952" s="82" t="s">
        <v>7548</v>
      </c>
      <c r="B2952" s="82" t="str">
        <f t="shared" si="164"/>
        <v>EPAC Ex-Australia &amp; Israel</v>
      </c>
      <c r="C2952" s="82" t="s">
        <v>5921</v>
      </c>
      <c r="D2952" s="82" t="str">
        <f t="shared" si="165"/>
        <v>Netherlands</v>
      </c>
      <c r="E2952" s="93">
        <v>32689</v>
      </c>
      <c r="F2952" s="93">
        <v>32692</v>
      </c>
      <c r="G2952" s="93"/>
      <c r="H2952" s="93"/>
      <c r="I2952" s="92" t="str">
        <f t="shared" si="163"/>
        <v>S&amp;P BMI</v>
      </c>
    </row>
    <row r="2953" spans="1:9" ht="12.75" customHeight="1">
      <c r="A2953" s="82" t="s">
        <v>7548</v>
      </c>
      <c r="B2953" s="82" t="str">
        <f t="shared" si="164"/>
        <v>EPAC Ex-Australia &amp; Israel</v>
      </c>
      <c r="C2953" s="82" t="s">
        <v>5865</v>
      </c>
      <c r="D2953" s="82" t="str">
        <f t="shared" si="165"/>
        <v>Norway</v>
      </c>
      <c r="E2953" s="93">
        <v>32689</v>
      </c>
      <c r="F2953" s="93">
        <v>32692</v>
      </c>
      <c r="G2953" s="93"/>
      <c r="H2953" s="93"/>
      <c r="I2953" s="92" t="str">
        <f t="shared" si="163"/>
        <v>S&amp;P BMI</v>
      </c>
    </row>
    <row r="2954" spans="1:9" ht="12.75" customHeight="1">
      <c r="A2954" s="82" t="s">
        <v>7548</v>
      </c>
      <c r="B2954" s="82" t="str">
        <f t="shared" si="164"/>
        <v>EPAC Ex-Australia &amp; Israel</v>
      </c>
      <c r="C2954" s="82" t="s">
        <v>5883</v>
      </c>
      <c r="D2954" s="82" t="str">
        <f t="shared" si="165"/>
        <v>New Zealand</v>
      </c>
      <c r="E2954" s="93">
        <v>32689</v>
      </c>
      <c r="F2954" s="93">
        <v>32692</v>
      </c>
      <c r="G2954" s="93"/>
      <c r="H2954" s="93"/>
      <c r="I2954" s="92" t="str">
        <f t="shared" si="163"/>
        <v>S&amp;P BMI</v>
      </c>
    </row>
    <row r="2955" spans="1:9" ht="12.75" customHeight="1">
      <c r="A2955" s="82" t="s">
        <v>7548</v>
      </c>
      <c r="B2955" s="82" t="str">
        <f t="shared" si="164"/>
        <v>EPAC Ex-Australia &amp; Israel</v>
      </c>
      <c r="C2955" s="82" t="s">
        <v>7582</v>
      </c>
      <c r="D2955" s="82" t="str">
        <f t="shared" si="165"/>
        <v>Portugal</v>
      </c>
      <c r="E2955" s="93">
        <v>35976</v>
      </c>
      <c r="F2955" s="93">
        <v>35977</v>
      </c>
      <c r="G2955" s="93"/>
      <c r="H2955" s="93"/>
      <c r="I2955" s="92" t="str">
        <f t="shared" si="163"/>
        <v>S&amp;P BMI</v>
      </c>
    </row>
    <row r="2956" spans="1:9" ht="12.75" customHeight="1">
      <c r="A2956" s="82" t="s">
        <v>7548</v>
      </c>
      <c r="B2956" s="82" t="str">
        <f t="shared" si="164"/>
        <v>EPAC Ex-Australia &amp; Israel</v>
      </c>
      <c r="C2956" s="82" t="s">
        <v>6227</v>
      </c>
      <c r="D2956" s="82" t="str">
        <f t="shared" si="165"/>
        <v>Sweden</v>
      </c>
      <c r="E2956" s="93">
        <v>32689</v>
      </c>
      <c r="F2956" s="93">
        <v>32692</v>
      </c>
      <c r="G2956" s="93"/>
      <c r="H2956" s="93"/>
      <c r="I2956" s="92" t="str">
        <f t="shared" si="163"/>
        <v>S&amp;P BMI</v>
      </c>
    </row>
    <row r="2957" spans="1:9" ht="12.75" customHeight="1">
      <c r="A2957" s="82" t="s">
        <v>7548</v>
      </c>
      <c r="B2957" s="82" t="str">
        <f t="shared" si="164"/>
        <v>EPAC Ex-Australia &amp; Israel</v>
      </c>
      <c r="C2957" s="82" t="s">
        <v>7574</v>
      </c>
      <c r="D2957" s="82" t="str">
        <f t="shared" si="165"/>
        <v>Singapore</v>
      </c>
      <c r="E2957" s="93">
        <v>32689</v>
      </c>
      <c r="F2957" s="93">
        <v>32692</v>
      </c>
      <c r="G2957" s="93"/>
      <c r="H2957" s="93"/>
      <c r="I2957" s="92" t="str">
        <f t="shared" si="163"/>
        <v>S&amp;P BMI</v>
      </c>
    </row>
    <row r="2958" spans="1:9" ht="12.75" customHeight="1">
      <c r="A2958" s="82" t="s">
        <v>7548</v>
      </c>
      <c r="B2958" s="82" t="str">
        <f t="shared" si="164"/>
        <v>EPAC Ex-Australia &amp; Israel</v>
      </c>
      <c r="C2958" s="82" t="s">
        <v>7605</v>
      </c>
      <c r="D2958" s="82" t="str">
        <f t="shared" si="165"/>
        <v>Slovenia</v>
      </c>
      <c r="E2958" s="93">
        <v>37802</v>
      </c>
      <c r="F2958" s="93">
        <v>37803</v>
      </c>
      <c r="G2958" s="93">
        <v>39353</v>
      </c>
      <c r="H2958" s="93">
        <v>39356</v>
      </c>
      <c r="I2958" s="92" t="str">
        <f t="shared" si="163"/>
        <v>S&amp;P BMI</v>
      </c>
    </row>
    <row r="2959" spans="1:9" ht="12.75" customHeight="1">
      <c r="A2959" s="2" t="s">
        <v>6720</v>
      </c>
      <c r="B2959" s="121" t="str">
        <f t="shared" si="164"/>
        <v>Emerging Asia</v>
      </c>
      <c r="C2959" s="2" t="s">
        <v>7588</v>
      </c>
      <c r="D2959" s="2" t="str">
        <f t="shared" si="165"/>
        <v>China</v>
      </c>
      <c r="E2959" s="3">
        <v>34978</v>
      </c>
      <c r="F2959" s="3">
        <v>34981</v>
      </c>
      <c r="G2959" s="3"/>
      <c r="H2959" s="3"/>
      <c r="I2959" s="2" t="str">
        <f t="shared" si="163"/>
        <v>S&amp;P EMDB</v>
      </c>
    </row>
    <row r="2960" spans="1:9" ht="12.75" customHeight="1">
      <c r="A2960" s="2" t="s">
        <v>6720</v>
      </c>
      <c r="B2960" s="121" t="str">
        <f t="shared" si="164"/>
        <v>Emerging Asia</v>
      </c>
      <c r="C2960" s="2" t="s">
        <v>6098</v>
      </c>
      <c r="D2960" s="2" t="str">
        <f t="shared" si="165"/>
        <v>Indonesia</v>
      </c>
      <c r="E2960" s="3">
        <v>33143</v>
      </c>
      <c r="F2960" s="3">
        <v>33144</v>
      </c>
      <c r="G2960" s="3"/>
      <c r="H2960" s="3"/>
      <c r="I2960" s="2" t="str">
        <f t="shared" si="163"/>
        <v>S&amp;P EMDB</v>
      </c>
    </row>
    <row r="2961" spans="1:9" ht="12.75" customHeight="1">
      <c r="A2961" s="2" t="s">
        <v>6720</v>
      </c>
      <c r="B2961" s="121" t="str">
        <f t="shared" si="164"/>
        <v>Emerging Asia</v>
      </c>
      <c r="C2961" s="2" t="s">
        <v>5720</v>
      </c>
      <c r="D2961" s="2" t="str">
        <f t="shared" si="165"/>
        <v>India</v>
      </c>
      <c r="E2961" s="3">
        <v>33934</v>
      </c>
      <c r="F2961" s="3">
        <v>33935</v>
      </c>
      <c r="G2961" s="3"/>
      <c r="H2961" s="3"/>
      <c r="I2961" s="2" t="str">
        <f t="shared" si="163"/>
        <v>S&amp;P EMDB</v>
      </c>
    </row>
    <row r="2962" spans="1:9" ht="12.75" customHeight="1">
      <c r="A2962" s="2" t="s">
        <v>6720</v>
      </c>
      <c r="B2962" s="121" t="str">
        <f t="shared" si="164"/>
        <v>Emerging Asia</v>
      </c>
      <c r="C2962" s="2" t="s">
        <v>6013</v>
      </c>
      <c r="D2962" s="2" t="str">
        <f t="shared" si="165"/>
        <v>Korea</v>
      </c>
      <c r="E2962" s="3">
        <v>33633</v>
      </c>
      <c r="F2962" s="3">
        <v>33634</v>
      </c>
      <c r="G2962" s="3"/>
      <c r="H2962" s="3"/>
      <c r="I2962" s="2" t="str">
        <f t="shared" si="163"/>
        <v>S&amp;P EMDB</v>
      </c>
    </row>
    <row r="2963" spans="1:9" ht="12.75" customHeight="1">
      <c r="A2963" s="2" t="s">
        <v>6720</v>
      </c>
      <c r="B2963" s="121" t="str">
        <f t="shared" si="164"/>
        <v>Emerging Asia</v>
      </c>
      <c r="C2963" s="2" t="s">
        <v>7622</v>
      </c>
      <c r="D2963" s="2" t="str">
        <f t="shared" si="165"/>
        <v>Sri Lanka</v>
      </c>
      <c r="E2963" s="3">
        <v>34362</v>
      </c>
      <c r="F2963" s="3">
        <v>34365</v>
      </c>
      <c r="G2963" s="3">
        <v>37195</v>
      </c>
      <c r="H2963" s="3">
        <v>37196</v>
      </c>
      <c r="I2963" s="2" t="str">
        <f t="shared" si="163"/>
        <v>S&amp;P EMDB</v>
      </c>
    </row>
    <row r="2964" spans="1:9" ht="12.75" customHeight="1">
      <c r="A2964" s="2" t="s">
        <v>6720</v>
      </c>
      <c r="B2964" s="121" t="str">
        <f t="shared" si="164"/>
        <v>Emerging Asia</v>
      </c>
      <c r="C2964" s="2" t="s">
        <v>7573</v>
      </c>
      <c r="D2964" s="2" t="str">
        <f t="shared" si="165"/>
        <v>Malaysia</v>
      </c>
      <c r="E2964" s="3">
        <v>32506</v>
      </c>
      <c r="F2964" s="3">
        <v>32507</v>
      </c>
      <c r="G2964" s="3">
        <v>36068</v>
      </c>
      <c r="H2964" s="3">
        <v>36069</v>
      </c>
      <c r="I2964" s="2" t="str">
        <f t="shared" ref="I2964:I2998" si="166">IF(ISBLANK(VLOOKUP(A2964,CountryRegion,4,FALSE)),"",VLOOKUP(A2964,CountryRegion,4,FALSE))</f>
        <v>S&amp;P EMDB</v>
      </c>
    </row>
    <row r="2965" spans="1:9" ht="12.75" customHeight="1">
      <c r="A2965" s="2" t="s">
        <v>6720</v>
      </c>
      <c r="B2965" s="121" t="str">
        <f t="shared" si="164"/>
        <v>Emerging Asia</v>
      </c>
      <c r="C2965" s="2" t="s">
        <v>7573</v>
      </c>
      <c r="D2965" s="2" t="str">
        <f t="shared" si="165"/>
        <v>Malaysia</v>
      </c>
      <c r="E2965" s="3">
        <v>36465</v>
      </c>
      <c r="F2965" s="3">
        <v>36466</v>
      </c>
      <c r="G2965" s="3"/>
      <c r="H2965" s="3"/>
      <c r="I2965" s="2" t="str">
        <f t="shared" si="166"/>
        <v>S&amp;P EMDB</v>
      </c>
    </row>
    <row r="2966" spans="1:9" ht="12.75" customHeight="1">
      <c r="A2966" s="2" t="s">
        <v>6720</v>
      </c>
      <c r="B2966" s="121" t="str">
        <f t="shared" si="164"/>
        <v>Emerging Asia</v>
      </c>
      <c r="C2966" s="2" t="s">
        <v>5970</v>
      </c>
      <c r="D2966" s="2" t="str">
        <f t="shared" si="165"/>
        <v>Philippines</v>
      </c>
      <c r="E2966" s="3">
        <v>32506</v>
      </c>
      <c r="F2966" s="3">
        <v>32507</v>
      </c>
      <c r="G2966" s="3"/>
      <c r="H2966" s="3"/>
      <c r="I2966" s="2" t="str">
        <f t="shared" si="166"/>
        <v>S&amp;P EMDB</v>
      </c>
    </row>
    <row r="2967" spans="1:9" ht="12.75" customHeight="1">
      <c r="A2967" s="2" t="s">
        <v>6720</v>
      </c>
      <c r="B2967" s="121" t="str">
        <f t="shared" si="164"/>
        <v>Emerging Asia</v>
      </c>
      <c r="C2967" s="2" t="s">
        <v>7601</v>
      </c>
      <c r="D2967" s="2" t="str">
        <f t="shared" si="165"/>
        <v>Pakistan</v>
      </c>
      <c r="E2967" s="3">
        <v>33325</v>
      </c>
      <c r="F2967" s="3">
        <v>33326</v>
      </c>
      <c r="G2967" s="3">
        <v>37195</v>
      </c>
      <c r="H2967" s="3">
        <v>37196</v>
      </c>
      <c r="I2967" s="2" t="str">
        <f t="shared" si="166"/>
        <v>S&amp;P EMDB</v>
      </c>
    </row>
    <row r="2968" spans="1:9" ht="12.75" customHeight="1">
      <c r="A2968" s="2" t="s">
        <v>6720</v>
      </c>
      <c r="B2968" s="121" t="str">
        <f t="shared" si="164"/>
        <v>Emerging Asia</v>
      </c>
      <c r="C2968" s="2" t="s">
        <v>7601</v>
      </c>
      <c r="D2968" s="2" t="str">
        <f t="shared" si="165"/>
        <v>Pakistan</v>
      </c>
      <c r="E2968" s="3">
        <v>42993</v>
      </c>
      <c r="F2968" s="3">
        <v>42996</v>
      </c>
      <c r="G2968" s="3">
        <v>45184</v>
      </c>
      <c r="H2968" s="3">
        <v>45187</v>
      </c>
      <c r="I2968" s="2" t="str">
        <f t="shared" si="166"/>
        <v>S&amp;P EMDB</v>
      </c>
    </row>
    <row r="2969" spans="1:9" ht="12.75" customHeight="1">
      <c r="A2969" s="2" t="s">
        <v>6720</v>
      </c>
      <c r="B2969" s="121" t="str">
        <f t="shared" si="164"/>
        <v>Emerging Asia</v>
      </c>
      <c r="C2969" s="2" t="s">
        <v>6029</v>
      </c>
      <c r="D2969" s="2" t="str">
        <f t="shared" si="165"/>
        <v>Thailand</v>
      </c>
      <c r="E2969" s="3">
        <v>32506</v>
      </c>
      <c r="F2969" s="3">
        <v>32507</v>
      </c>
      <c r="G2969" s="3"/>
      <c r="H2969" s="3"/>
      <c r="I2969" s="2" t="str">
        <f t="shared" si="166"/>
        <v>S&amp;P EMDB</v>
      </c>
    </row>
    <row r="2970" spans="1:9" ht="12.75" customHeight="1">
      <c r="A2970" s="2" t="s">
        <v>6720</v>
      </c>
      <c r="B2970" s="121" t="str">
        <f t="shared" si="164"/>
        <v>Emerging Asia</v>
      </c>
      <c r="C2970" s="2" t="s">
        <v>5700</v>
      </c>
      <c r="D2970" s="2" t="str">
        <f t="shared" si="165"/>
        <v>Taiwan</v>
      </c>
      <c r="E2970" s="3">
        <v>33262</v>
      </c>
      <c r="F2970" s="3">
        <v>33263</v>
      </c>
      <c r="G2970" s="3"/>
      <c r="H2970" s="3"/>
      <c r="I2970" s="2" t="str">
        <f t="shared" si="166"/>
        <v>S&amp;P EMDB</v>
      </c>
    </row>
    <row r="2971" spans="1:9" ht="12.75" customHeight="1">
      <c r="A2971" s="2" t="s">
        <v>6792</v>
      </c>
      <c r="B2971" s="121" t="str">
        <f t="shared" si="164"/>
        <v>EPAC Ex-South Korea</v>
      </c>
      <c r="C2971" s="2" t="s">
        <v>7575</v>
      </c>
      <c r="D2971" s="2" t="str">
        <f t="shared" si="165"/>
        <v>Austria</v>
      </c>
      <c r="E2971" s="3">
        <v>32689</v>
      </c>
      <c r="F2971" s="3">
        <v>32692</v>
      </c>
      <c r="G2971" s="3"/>
      <c r="H2971" s="3"/>
      <c r="I2971" s="2" t="str">
        <f t="shared" si="166"/>
        <v>S&amp;P BMI</v>
      </c>
    </row>
    <row r="2972" spans="1:9" ht="12.75" customHeight="1">
      <c r="A2972" s="2" t="s">
        <v>6792</v>
      </c>
      <c r="B2972" s="121" t="str">
        <f t="shared" si="164"/>
        <v>EPAC Ex-South Korea</v>
      </c>
      <c r="C2972" s="2" t="s">
        <v>7589</v>
      </c>
      <c r="D2972" s="2" t="str">
        <f t="shared" si="165"/>
        <v>Australia</v>
      </c>
      <c r="E2972" s="3">
        <v>32689</v>
      </c>
      <c r="F2972" s="3">
        <v>32692</v>
      </c>
      <c r="G2972" s="3"/>
      <c r="H2972" s="3"/>
      <c r="I2972" s="2" t="str">
        <f t="shared" si="166"/>
        <v>S&amp;P BMI</v>
      </c>
    </row>
    <row r="2973" spans="1:9" ht="12.75" customHeight="1">
      <c r="A2973" s="2" t="s">
        <v>6792</v>
      </c>
      <c r="B2973" s="121" t="str">
        <f t="shared" si="164"/>
        <v>EPAC Ex-South Korea</v>
      </c>
      <c r="C2973" s="2" t="s">
        <v>7576</v>
      </c>
      <c r="D2973" s="2" t="str">
        <f t="shared" si="165"/>
        <v>Belgium</v>
      </c>
      <c r="E2973" s="3">
        <v>32689</v>
      </c>
      <c r="F2973" s="3">
        <v>32692</v>
      </c>
      <c r="G2973" s="3"/>
      <c r="H2973" s="3"/>
      <c r="I2973" s="2" t="str">
        <f t="shared" si="166"/>
        <v>S&amp;P BMI</v>
      </c>
    </row>
    <row r="2974" spans="1:9" ht="12.75" customHeight="1">
      <c r="A2974" s="2" t="s">
        <v>6792</v>
      </c>
      <c r="B2974" s="121" t="str">
        <f t="shared" si="164"/>
        <v>EPAC Ex-South Korea</v>
      </c>
      <c r="C2974" s="2" t="s">
        <v>6147</v>
      </c>
      <c r="D2974" s="2" t="str">
        <f t="shared" si="165"/>
        <v>Switzerland</v>
      </c>
      <c r="E2974" s="3">
        <v>32689</v>
      </c>
      <c r="F2974" s="3">
        <v>32692</v>
      </c>
      <c r="G2974" s="3"/>
      <c r="H2974" s="3"/>
      <c r="I2974" s="2" t="str">
        <f t="shared" si="166"/>
        <v>S&amp;P BMI</v>
      </c>
    </row>
    <row r="2975" spans="1:9" ht="12.75" customHeight="1">
      <c r="A2975" s="2" t="s">
        <v>6792</v>
      </c>
      <c r="B2975" s="121" t="str">
        <f t="shared" si="164"/>
        <v>EPAC Ex-South Korea</v>
      </c>
      <c r="C2975" s="2" t="s">
        <v>7584</v>
      </c>
      <c r="D2975" s="2" t="str">
        <f t="shared" si="165"/>
        <v>Czech Republic</v>
      </c>
      <c r="E2975" s="3">
        <v>37071</v>
      </c>
      <c r="F2975" s="3">
        <v>37074</v>
      </c>
      <c r="G2975" s="3">
        <v>38168</v>
      </c>
      <c r="H2975" s="3">
        <v>38169</v>
      </c>
      <c r="I2975" s="2" t="str">
        <f t="shared" si="166"/>
        <v>S&amp;P BMI</v>
      </c>
    </row>
    <row r="2976" spans="1:9" ht="12.75" customHeight="1">
      <c r="A2976" s="2" t="s">
        <v>6792</v>
      </c>
      <c r="B2976" s="121" t="str">
        <f t="shared" si="164"/>
        <v>EPAC Ex-South Korea</v>
      </c>
      <c r="C2976" s="2" t="s">
        <v>7579</v>
      </c>
      <c r="D2976" s="2" t="str">
        <f t="shared" si="165"/>
        <v>Germany</v>
      </c>
      <c r="E2976" s="3">
        <v>32689</v>
      </c>
      <c r="F2976" s="3">
        <v>32692</v>
      </c>
      <c r="G2976" s="3"/>
      <c r="H2976" s="3"/>
      <c r="I2976" s="2" t="str">
        <f t="shared" si="166"/>
        <v>S&amp;P BMI</v>
      </c>
    </row>
    <row r="2977" spans="1:9" ht="12.75" customHeight="1">
      <c r="A2977" s="2" t="s">
        <v>6792</v>
      </c>
      <c r="B2977" s="121" t="str">
        <f t="shared" si="164"/>
        <v>EPAC Ex-South Korea</v>
      </c>
      <c r="C2977" s="2" t="s">
        <v>7577</v>
      </c>
      <c r="D2977" s="2" t="str">
        <f t="shared" si="165"/>
        <v>Denmark</v>
      </c>
      <c r="E2977" s="3">
        <v>32689</v>
      </c>
      <c r="F2977" s="3">
        <v>32692</v>
      </c>
      <c r="G2977" s="3"/>
      <c r="H2977" s="3"/>
      <c r="I2977" s="2" t="str">
        <f t="shared" si="166"/>
        <v>S&amp;P BMI</v>
      </c>
    </row>
    <row r="2978" spans="1:9" ht="12.75" customHeight="1">
      <c r="A2978" s="2" t="s">
        <v>6792</v>
      </c>
      <c r="B2978" s="121" t="str">
        <f t="shared" si="164"/>
        <v>EPAC Ex-South Korea</v>
      </c>
      <c r="C2978" s="2" t="s">
        <v>6415</v>
      </c>
      <c r="D2978" s="2" t="str">
        <f t="shared" si="165"/>
        <v>Spain</v>
      </c>
      <c r="E2978" s="3">
        <v>32689</v>
      </c>
      <c r="F2978" s="3">
        <v>32692</v>
      </c>
      <c r="G2978" s="3"/>
      <c r="H2978" s="3"/>
      <c r="I2978" s="2" t="str">
        <f t="shared" si="166"/>
        <v>S&amp;P BMI</v>
      </c>
    </row>
    <row r="2979" spans="1:9" ht="12.75" customHeight="1">
      <c r="A2979" s="2" t="s">
        <v>6792</v>
      </c>
      <c r="B2979" s="121" t="str">
        <f t="shared" si="164"/>
        <v>EPAC Ex-South Korea</v>
      </c>
      <c r="C2979" s="2" t="s">
        <v>5810</v>
      </c>
      <c r="D2979" s="2" t="str">
        <f t="shared" si="165"/>
        <v>Finland</v>
      </c>
      <c r="E2979" s="3">
        <v>32689</v>
      </c>
      <c r="F2979" s="3">
        <v>32692</v>
      </c>
      <c r="G2979" s="3"/>
      <c r="H2979" s="3"/>
      <c r="I2979" s="2" t="str">
        <f t="shared" si="166"/>
        <v>S&amp;P BMI</v>
      </c>
    </row>
    <row r="2980" spans="1:9" ht="12.75" customHeight="1">
      <c r="A2980" s="2" t="s">
        <v>6792</v>
      </c>
      <c r="B2980" s="121" t="str">
        <f t="shared" si="164"/>
        <v>EPAC Ex-South Korea</v>
      </c>
      <c r="C2980" s="2" t="s">
        <v>7578</v>
      </c>
      <c r="D2980" s="2" t="str">
        <f t="shared" si="165"/>
        <v>France</v>
      </c>
      <c r="E2980" s="3">
        <v>32689</v>
      </c>
      <c r="F2980" s="3">
        <v>32692</v>
      </c>
      <c r="G2980" s="3"/>
      <c r="H2980" s="3"/>
      <c r="I2980" s="2" t="str">
        <f t="shared" si="166"/>
        <v>S&amp;P BMI</v>
      </c>
    </row>
    <row r="2981" spans="1:9" ht="12.75" customHeight="1">
      <c r="A2981" s="2" t="s">
        <v>6792</v>
      </c>
      <c r="B2981" s="121" t="str">
        <f t="shared" si="164"/>
        <v>EPAC Ex-South Korea</v>
      </c>
      <c r="C2981" s="2" t="s">
        <v>7583</v>
      </c>
      <c r="D2981" s="2" t="str">
        <f t="shared" si="165"/>
        <v>United Kingdom</v>
      </c>
      <c r="E2981" s="3">
        <v>32689</v>
      </c>
      <c r="F2981" s="3">
        <v>32692</v>
      </c>
      <c r="G2981" s="3"/>
      <c r="H2981" s="3"/>
      <c r="I2981" s="2" t="str">
        <f t="shared" si="166"/>
        <v>S&amp;P BMI</v>
      </c>
    </row>
    <row r="2982" spans="1:9" ht="12.75" customHeight="1">
      <c r="A2982" s="2" t="s">
        <v>6792</v>
      </c>
      <c r="B2982" s="121" t="str">
        <f t="shared" si="164"/>
        <v>EPAC Ex-South Korea</v>
      </c>
      <c r="C2982" s="2" t="s">
        <v>7580</v>
      </c>
      <c r="D2982" s="2" t="str">
        <f t="shared" si="165"/>
        <v>Greece</v>
      </c>
      <c r="E2982" s="3">
        <v>36433</v>
      </c>
      <c r="F2982" s="3">
        <v>36434</v>
      </c>
      <c r="G2982" s="3">
        <v>41901</v>
      </c>
      <c r="H2982" s="3">
        <v>41904</v>
      </c>
      <c r="I2982" s="2" t="str">
        <f t="shared" si="166"/>
        <v>S&amp;P BMI</v>
      </c>
    </row>
    <row r="2983" spans="1:9" ht="12.75" customHeight="1">
      <c r="A2983" s="2" t="s">
        <v>6792</v>
      </c>
      <c r="B2983" s="121" t="str">
        <f t="shared" si="164"/>
        <v>EPAC Ex-South Korea</v>
      </c>
      <c r="C2983" s="2" t="s">
        <v>7571</v>
      </c>
      <c r="D2983" s="2" t="str">
        <f t="shared" si="165"/>
        <v>Hong Kong</v>
      </c>
      <c r="E2983" s="3">
        <v>32689</v>
      </c>
      <c r="F2983" s="3">
        <v>32692</v>
      </c>
      <c r="G2983" s="3"/>
      <c r="H2983" s="3"/>
      <c r="I2983" s="2" t="str">
        <f t="shared" si="166"/>
        <v>S&amp;P BMI</v>
      </c>
    </row>
    <row r="2984" spans="1:9" ht="12.75" customHeight="1">
      <c r="A2984" s="2" t="s">
        <v>6792</v>
      </c>
      <c r="B2984" s="121" t="str">
        <f t="shared" si="164"/>
        <v>EPAC Ex-South Korea</v>
      </c>
      <c r="C2984" s="2" t="s">
        <v>5567</v>
      </c>
      <c r="D2984" s="2" t="str">
        <f t="shared" si="165"/>
        <v>Hungary</v>
      </c>
      <c r="E2984" s="3">
        <v>37802</v>
      </c>
      <c r="F2984" s="3">
        <v>37803</v>
      </c>
      <c r="G2984" s="3">
        <v>38168</v>
      </c>
      <c r="H2984" s="3">
        <v>38169</v>
      </c>
      <c r="I2984" s="2" t="str">
        <f t="shared" si="166"/>
        <v>S&amp;P BMI</v>
      </c>
    </row>
    <row r="2985" spans="1:9" ht="12.75" customHeight="1">
      <c r="A2985" s="2" t="s">
        <v>6792</v>
      </c>
      <c r="B2985" s="121" t="str">
        <f t="shared" si="164"/>
        <v>EPAC Ex-South Korea</v>
      </c>
      <c r="C2985" s="2" t="s">
        <v>6100</v>
      </c>
      <c r="D2985" s="2" t="str">
        <f t="shared" si="165"/>
        <v>Ireland</v>
      </c>
      <c r="E2985" s="3">
        <v>32689</v>
      </c>
      <c r="F2985" s="3">
        <v>32692</v>
      </c>
      <c r="G2985" s="3"/>
      <c r="H2985" s="3"/>
      <c r="I2985" s="2" t="str">
        <f t="shared" si="166"/>
        <v>S&amp;P BMI</v>
      </c>
    </row>
    <row r="2986" spans="1:9" ht="12.75" customHeight="1">
      <c r="A2986" s="2" t="s">
        <v>6792</v>
      </c>
      <c r="B2986" s="121" t="str">
        <f t="shared" si="164"/>
        <v>EPAC Ex-South Korea</v>
      </c>
      <c r="C2986" s="2" t="s">
        <v>7598</v>
      </c>
      <c r="D2986" s="2" t="str">
        <f t="shared" si="165"/>
        <v>Israel</v>
      </c>
      <c r="E2986" s="3">
        <v>40438</v>
      </c>
      <c r="F2986" s="3">
        <v>40441</v>
      </c>
      <c r="G2986" s="3"/>
      <c r="H2986" s="3"/>
      <c r="I2986" s="2" t="str">
        <f t="shared" si="166"/>
        <v>S&amp;P BMI</v>
      </c>
    </row>
    <row r="2987" spans="1:9" ht="12.75" customHeight="1">
      <c r="A2987" s="2" t="s">
        <v>6792</v>
      </c>
      <c r="B2987" s="121" t="str">
        <f t="shared" si="164"/>
        <v>EPAC Ex-South Korea</v>
      </c>
      <c r="C2987" s="2" t="s">
        <v>5572</v>
      </c>
      <c r="D2987" s="2" t="str">
        <f t="shared" si="165"/>
        <v>Iceland</v>
      </c>
      <c r="E2987" s="3">
        <v>37435</v>
      </c>
      <c r="F2987" s="3">
        <v>37438</v>
      </c>
      <c r="G2987" s="3">
        <v>39780</v>
      </c>
      <c r="H2987" s="3">
        <v>39783</v>
      </c>
      <c r="I2987" s="2" t="str">
        <f t="shared" si="166"/>
        <v>S&amp;P BMI</v>
      </c>
    </row>
    <row r="2988" spans="1:9" ht="12.75" customHeight="1">
      <c r="A2988" s="2" t="s">
        <v>6792</v>
      </c>
      <c r="B2988" s="121" t="str">
        <f t="shared" si="164"/>
        <v>EPAC Ex-South Korea</v>
      </c>
      <c r="C2988" s="2" t="s">
        <v>5614</v>
      </c>
      <c r="D2988" s="2" t="str">
        <f t="shared" si="165"/>
        <v>Italy</v>
      </c>
      <c r="E2988" s="3">
        <v>32689</v>
      </c>
      <c r="F2988" s="3">
        <v>32692</v>
      </c>
      <c r="G2988" s="3"/>
      <c r="H2988" s="3"/>
      <c r="I2988" s="2" t="str">
        <f t="shared" si="166"/>
        <v>S&amp;P BMI</v>
      </c>
    </row>
    <row r="2989" spans="1:9" ht="12.75" customHeight="1">
      <c r="A2989" s="2" t="s">
        <v>6792</v>
      </c>
      <c r="B2989" s="121" t="str">
        <f t="shared" si="164"/>
        <v>EPAC Ex-South Korea</v>
      </c>
      <c r="C2989" s="2" t="s">
        <v>7572</v>
      </c>
      <c r="D2989" s="2" t="str">
        <f t="shared" si="165"/>
        <v>Japan</v>
      </c>
      <c r="E2989" s="3">
        <v>32689</v>
      </c>
      <c r="F2989" s="3">
        <v>32692</v>
      </c>
      <c r="G2989" s="3"/>
      <c r="H2989" s="3"/>
      <c r="I2989" s="2" t="str">
        <f t="shared" si="166"/>
        <v>S&amp;P BMI</v>
      </c>
    </row>
    <row r="2990" spans="1:9" ht="12.75" customHeight="1">
      <c r="A2990" s="2" t="s">
        <v>6792</v>
      </c>
      <c r="B2990" s="121" t="str">
        <f t="shared" si="164"/>
        <v>EPAC Ex-South Korea</v>
      </c>
      <c r="C2990" s="2" t="s">
        <v>7581</v>
      </c>
      <c r="D2990" s="2" t="str">
        <f t="shared" si="165"/>
        <v>Luxembourg</v>
      </c>
      <c r="E2990" s="3">
        <v>32689</v>
      </c>
      <c r="F2990" s="3">
        <v>32692</v>
      </c>
      <c r="G2990" s="3"/>
      <c r="H2990" s="3"/>
      <c r="I2990" s="2" t="str">
        <f t="shared" si="166"/>
        <v>S&amp;P BMI</v>
      </c>
    </row>
    <row r="2991" spans="1:9" ht="12.75" customHeight="1">
      <c r="A2991" s="2" t="s">
        <v>6792</v>
      </c>
      <c r="B2991" s="121" t="str">
        <f t="shared" si="164"/>
        <v>EPAC Ex-South Korea</v>
      </c>
      <c r="C2991" s="2" t="s">
        <v>7573</v>
      </c>
      <c r="D2991" s="2" t="str">
        <f t="shared" si="165"/>
        <v>Malaysia</v>
      </c>
      <c r="E2991" s="3">
        <v>32689</v>
      </c>
      <c r="F2991" s="3">
        <v>32692</v>
      </c>
      <c r="G2991" s="3">
        <v>35976</v>
      </c>
      <c r="H2991" s="3">
        <v>35977</v>
      </c>
      <c r="I2991" s="2" t="str">
        <f t="shared" si="166"/>
        <v>S&amp;P BMI</v>
      </c>
    </row>
    <row r="2992" spans="1:9" ht="12.75" customHeight="1">
      <c r="A2992" s="2" t="s">
        <v>6792</v>
      </c>
      <c r="B2992" s="121" t="str">
        <f t="shared" si="164"/>
        <v>EPAC Ex-South Korea</v>
      </c>
      <c r="C2992" s="2" t="s">
        <v>5921</v>
      </c>
      <c r="D2992" s="2" t="str">
        <f t="shared" si="165"/>
        <v>Netherlands</v>
      </c>
      <c r="E2992" s="3">
        <v>32689</v>
      </c>
      <c r="F2992" s="3">
        <v>32692</v>
      </c>
      <c r="G2992" s="3"/>
      <c r="H2992" s="3"/>
      <c r="I2992" s="2" t="str">
        <f t="shared" si="166"/>
        <v>S&amp;P BMI</v>
      </c>
    </row>
    <row r="2993" spans="1:9" ht="12.75" customHeight="1">
      <c r="A2993" s="2" t="s">
        <v>6792</v>
      </c>
      <c r="B2993" s="121" t="str">
        <f t="shared" si="164"/>
        <v>EPAC Ex-South Korea</v>
      </c>
      <c r="C2993" s="2" t="s">
        <v>5865</v>
      </c>
      <c r="D2993" s="2" t="str">
        <f t="shared" si="165"/>
        <v>Norway</v>
      </c>
      <c r="E2993" s="3">
        <v>32689</v>
      </c>
      <c r="F2993" s="3">
        <v>32692</v>
      </c>
      <c r="G2993" s="3"/>
      <c r="H2993" s="3"/>
      <c r="I2993" s="2" t="str">
        <f t="shared" si="166"/>
        <v>S&amp;P BMI</v>
      </c>
    </row>
    <row r="2994" spans="1:9" ht="12.75" customHeight="1">
      <c r="A2994" s="2" t="s">
        <v>6792</v>
      </c>
      <c r="B2994" s="121" t="str">
        <f t="shared" si="164"/>
        <v>EPAC Ex-South Korea</v>
      </c>
      <c r="C2994" s="2" t="s">
        <v>5883</v>
      </c>
      <c r="D2994" s="2" t="str">
        <f t="shared" si="165"/>
        <v>New Zealand</v>
      </c>
      <c r="E2994" s="3">
        <v>32689</v>
      </c>
      <c r="F2994" s="3">
        <v>32692</v>
      </c>
      <c r="G2994" s="3"/>
      <c r="H2994" s="3"/>
      <c r="I2994" s="2" t="str">
        <f t="shared" si="166"/>
        <v>S&amp;P BMI</v>
      </c>
    </row>
    <row r="2995" spans="1:9" ht="12.75" customHeight="1">
      <c r="A2995" s="2" t="s">
        <v>6792</v>
      </c>
      <c r="B2995" s="121" t="str">
        <f t="shared" si="164"/>
        <v>EPAC Ex-South Korea</v>
      </c>
      <c r="C2995" s="2" t="s">
        <v>7582</v>
      </c>
      <c r="D2995" s="2" t="str">
        <f t="shared" si="165"/>
        <v>Portugal</v>
      </c>
      <c r="E2995" s="3">
        <v>35976</v>
      </c>
      <c r="F2995" s="3">
        <v>35977</v>
      </c>
      <c r="G2995" s="3"/>
      <c r="H2995" s="3"/>
      <c r="I2995" s="2" t="str">
        <f t="shared" si="166"/>
        <v>S&amp;P BMI</v>
      </c>
    </row>
    <row r="2996" spans="1:9" ht="12.75" customHeight="1">
      <c r="A2996" s="2" t="s">
        <v>6792</v>
      </c>
      <c r="B2996" s="121" t="str">
        <f t="shared" si="164"/>
        <v>EPAC Ex-South Korea</v>
      </c>
      <c r="C2996" s="2" t="s">
        <v>6227</v>
      </c>
      <c r="D2996" s="2" t="str">
        <f t="shared" si="165"/>
        <v>Sweden</v>
      </c>
      <c r="E2996" s="3">
        <v>32689</v>
      </c>
      <c r="F2996" s="3">
        <v>32692</v>
      </c>
      <c r="G2996" s="3"/>
      <c r="H2996" s="3"/>
      <c r="I2996" s="2" t="str">
        <f t="shared" si="166"/>
        <v>S&amp;P BMI</v>
      </c>
    </row>
    <row r="2997" spans="1:9" ht="12.75" customHeight="1">
      <c r="A2997" s="2" t="s">
        <v>6792</v>
      </c>
      <c r="B2997" s="121" t="str">
        <f t="shared" si="164"/>
        <v>EPAC Ex-South Korea</v>
      </c>
      <c r="C2997" s="2" t="s">
        <v>7574</v>
      </c>
      <c r="D2997" s="2" t="str">
        <f t="shared" si="165"/>
        <v>Singapore</v>
      </c>
      <c r="E2997" s="3">
        <v>32689</v>
      </c>
      <c r="F2997" s="3">
        <v>32692</v>
      </c>
      <c r="G2997" s="3"/>
      <c r="H2997" s="3"/>
      <c r="I2997" s="2" t="str">
        <f t="shared" si="166"/>
        <v>S&amp;P BMI</v>
      </c>
    </row>
    <row r="2998" spans="1:9" ht="12.75" customHeight="1">
      <c r="A2998" s="2" t="s">
        <v>6792</v>
      </c>
      <c r="B2998" s="121" t="str">
        <f t="shared" si="164"/>
        <v>EPAC Ex-South Korea</v>
      </c>
      <c r="C2998" s="2" t="s">
        <v>7605</v>
      </c>
      <c r="D2998" s="2" t="str">
        <f t="shared" si="165"/>
        <v>Slovenia</v>
      </c>
      <c r="E2998" s="3">
        <v>37802</v>
      </c>
      <c r="F2998" s="3">
        <v>37803</v>
      </c>
      <c r="G2998" s="3">
        <v>39353</v>
      </c>
      <c r="H2998" s="3">
        <v>39356</v>
      </c>
      <c r="I2998" s="2" t="str">
        <f t="shared" si="166"/>
        <v>S&amp;P BMI</v>
      </c>
    </row>
    <row r="2999" spans="1:9" ht="12.75" customHeight="1">
      <c r="A2999" s="98" t="s">
        <v>7494</v>
      </c>
      <c r="B2999" s="121" t="str">
        <f t="shared" si="164"/>
        <v>Emerging Ex-China</v>
      </c>
      <c r="C2999" s="98" t="s">
        <v>7590</v>
      </c>
      <c r="D2999" s="2" t="str">
        <f t="shared" si="165"/>
        <v>Argentina</v>
      </c>
      <c r="E2999" s="99">
        <v>34698</v>
      </c>
      <c r="F2999" s="99">
        <v>34701</v>
      </c>
      <c r="G2999" s="99">
        <v>40074</v>
      </c>
      <c r="H2999" s="99">
        <v>40077</v>
      </c>
      <c r="I2999" s="98" t="s">
        <v>6663</v>
      </c>
    </row>
    <row r="3000" spans="1:9" ht="12.75" customHeight="1">
      <c r="A3000" s="98" t="s">
        <v>7494</v>
      </c>
      <c r="B3000" s="121" t="str">
        <f t="shared" si="164"/>
        <v>Emerging Ex-China</v>
      </c>
      <c r="C3000" s="98" t="s">
        <v>7601</v>
      </c>
      <c r="D3000" s="2" t="str">
        <f t="shared" si="165"/>
        <v>Pakistan</v>
      </c>
      <c r="E3000" s="3">
        <v>34698</v>
      </c>
      <c r="F3000" s="3">
        <v>34701</v>
      </c>
      <c r="G3000" s="3">
        <v>39752</v>
      </c>
      <c r="H3000" s="3">
        <v>39755</v>
      </c>
      <c r="I3000" s="98" t="s">
        <v>6663</v>
      </c>
    </row>
    <row r="3001" spans="1:9" ht="12.75" customHeight="1">
      <c r="A3001" s="98" t="s">
        <v>7494</v>
      </c>
      <c r="B3001" s="121" t="str">
        <f t="shared" si="164"/>
        <v>Emerging Ex-China</v>
      </c>
      <c r="C3001" s="98" t="s">
        <v>7591</v>
      </c>
      <c r="D3001" s="2" t="str">
        <f t="shared" si="165"/>
        <v>Brazil</v>
      </c>
      <c r="E3001" s="99">
        <v>34698</v>
      </c>
      <c r="F3001" s="99">
        <v>34701</v>
      </c>
      <c r="G3001" s="99"/>
      <c r="H3001" s="99" t="s">
        <v>7570</v>
      </c>
      <c r="I3001" s="98" t="s">
        <v>6663</v>
      </c>
    </row>
    <row r="3002" spans="1:9" ht="12.75" customHeight="1">
      <c r="A3002" s="98" t="s">
        <v>7494</v>
      </c>
      <c r="B3002" s="121" t="str">
        <f t="shared" si="164"/>
        <v>Emerging Ex-China</v>
      </c>
      <c r="C3002" s="98" t="s">
        <v>7592</v>
      </c>
      <c r="D3002" s="2" t="str">
        <f t="shared" si="165"/>
        <v>Chile</v>
      </c>
      <c r="E3002" s="99">
        <v>34698</v>
      </c>
      <c r="F3002" s="99">
        <v>34701</v>
      </c>
      <c r="G3002" s="99"/>
      <c r="H3002" s="99" t="s">
        <v>7570</v>
      </c>
      <c r="I3002" s="98" t="s">
        <v>6663</v>
      </c>
    </row>
    <row r="3003" spans="1:9" ht="12.75" customHeight="1">
      <c r="A3003" s="98" t="s">
        <v>7494</v>
      </c>
      <c r="B3003" s="121" t="str">
        <f t="shared" si="164"/>
        <v>Emerging Ex-China</v>
      </c>
      <c r="C3003" s="98" t="s">
        <v>7593</v>
      </c>
      <c r="D3003" s="2" t="str">
        <f t="shared" si="165"/>
        <v>Colombia</v>
      </c>
      <c r="E3003" s="99">
        <v>34698</v>
      </c>
      <c r="F3003" s="99">
        <v>34701</v>
      </c>
      <c r="G3003" s="99">
        <v>39752</v>
      </c>
      <c r="H3003" s="99">
        <v>39755</v>
      </c>
      <c r="I3003" s="98" t="s">
        <v>6663</v>
      </c>
    </row>
    <row r="3004" spans="1:9" ht="12.75" customHeight="1">
      <c r="A3004" s="98" t="s">
        <v>7494</v>
      </c>
      <c r="B3004" s="121" t="str">
        <f t="shared" si="164"/>
        <v>Emerging Ex-China</v>
      </c>
      <c r="C3004" s="98" t="s">
        <v>7593</v>
      </c>
      <c r="D3004" s="2" t="str">
        <f t="shared" si="165"/>
        <v>Colombia</v>
      </c>
      <c r="E3004" s="99">
        <v>40802</v>
      </c>
      <c r="F3004" s="99">
        <v>40805</v>
      </c>
      <c r="G3004" s="99"/>
      <c r="H3004" s="99"/>
      <c r="I3004" s="98" t="s">
        <v>6663</v>
      </c>
    </row>
    <row r="3005" spans="1:9" ht="12.75" customHeight="1">
      <c r="A3005" s="98" t="s">
        <v>7494</v>
      </c>
      <c r="B3005" s="121" t="str">
        <f t="shared" si="164"/>
        <v>Emerging Ex-China</v>
      </c>
      <c r="C3005" s="98" t="s">
        <v>7584</v>
      </c>
      <c r="D3005" s="2" t="str">
        <f t="shared" si="165"/>
        <v>Czech Republic</v>
      </c>
      <c r="E3005" s="99">
        <v>34698</v>
      </c>
      <c r="F3005" s="99">
        <v>34701</v>
      </c>
      <c r="G3005" s="99">
        <v>37071</v>
      </c>
      <c r="H3005" s="99">
        <v>37074</v>
      </c>
      <c r="I3005" s="98" t="s">
        <v>6663</v>
      </c>
    </row>
    <row r="3006" spans="1:9" ht="12.75" customHeight="1">
      <c r="A3006" s="98" t="s">
        <v>7494</v>
      </c>
      <c r="B3006" s="121" t="str">
        <f t="shared" ref="B3006:B3069" si="167">VLOOKUP(A3006,CountryRegion,2,FALSE)</f>
        <v>Emerging Ex-China</v>
      </c>
      <c r="C3006" s="98" t="s">
        <v>7584</v>
      </c>
      <c r="D3006" s="2" t="str">
        <f t="shared" si="165"/>
        <v>Czech Republic</v>
      </c>
      <c r="E3006" s="99">
        <v>38168</v>
      </c>
      <c r="F3006" s="99">
        <v>38169</v>
      </c>
      <c r="G3006" s="99"/>
      <c r="H3006" s="99" t="s">
        <v>7570</v>
      </c>
      <c r="I3006" s="98" t="s">
        <v>6663</v>
      </c>
    </row>
    <row r="3007" spans="1:9" ht="12.75" customHeight="1">
      <c r="A3007" s="98" t="s">
        <v>7494</v>
      </c>
      <c r="B3007" s="121" t="str">
        <f t="shared" si="167"/>
        <v>Emerging Ex-China</v>
      </c>
      <c r="C3007" s="98" t="s">
        <v>7600</v>
      </c>
      <c r="D3007" s="2" t="str">
        <f t="shared" si="165"/>
        <v>Egypt</v>
      </c>
      <c r="E3007" s="99">
        <v>34698</v>
      </c>
      <c r="F3007" s="99">
        <v>34701</v>
      </c>
      <c r="G3007" s="99"/>
      <c r="H3007" s="99" t="s">
        <v>7570</v>
      </c>
      <c r="I3007" s="98" t="s">
        <v>6663</v>
      </c>
    </row>
    <row r="3008" spans="1:9" ht="12.75" customHeight="1">
      <c r="A3008" s="98" t="s">
        <v>7494</v>
      </c>
      <c r="B3008" s="121" t="str">
        <f t="shared" si="167"/>
        <v>Emerging Ex-China</v>
      </c>
      <c r="C3008" s="98" t="s">
        <v>7580</v>
      </c>
      <c r="D3008" s="2" t="str">
        <f t="shared" si="165"/>
        <v>Greece</v>
      </c>
      <c r="E3008" s="99">
        <v>34698</v>
      </c>
      <c r="F3008" s="99">
        <v>34701</v>
      </c>
      <c r="G3008" s="99">
        <v>36433</v>
      </c>
      <c r="H3008" s="99">
        <v>36434</v>
      </c>
      <c r="I3008" s="98" t="s">
        <v>6663</v>
      </c>
    </row>
    <row r="3009" spans="1:9" ht="12.75" customHeight="1">
      <c r="A3009" s="98" t="s">
        <v>7494</v>
      </c>
      <c r="B3009" s="121" t="str">
        <f t="shared" si="167"/>
        <v>Emerging Ex-China</v>
      </c>
      <c r="C3009" s="98" t="s">
        <v>7580</v>
      </c>
      <c r="D3009" s="2" t="str">
        <f t="shared" si="165"/>
        <v>Greece</v>
      </c>
      <c r="E3009" s="99">
        <v>41901</v>
      </c>
      <c r="F3009" s="99">
        <v>41904</v>
      </c>
      <c r="G3009" s="99"/>
      <c r="H3009" s="99" t="s">
        <v>7570</v>
      </c>
      <c r="I3009" s="98" t="s">
        <v>6663</v>
      </c>
    </row>
    <row r="3010" spans="1:9" ht="12.75" customHeight="1">
      <c r="A3010" s="98" t="s">
        <v>7494</v>
      </c>
      <c r="B3010" s="121" t="str">
        <f t="shared" si="167"/>
        <v>Emerging Ex-China</v>
      </c>
      <c r="C3010" s="98" t="s">
        <v>5567</v>
      </c>
      <c r="D3010" s="2" t="str">
        <f t="shared" si="165"/>
        <v>Hungary</v>
      </c>
      <c r="E3010" s="99">
        <v>34698</v>
      </c>
      <c r="F3010" s="99">
        <v>34701</v>
      </c>
      <c r="G3010" s="99">
        <v>37802</v>
      </c>
      <c r="H3010" s="99">
        <v>37803</v>
      </c>
      <c r="I3010" s="98" t="s">
        <v>6663</v>
      </c>
    </row>
    <row r="3011" spans="1:9" ht="12.75" customHeight="1">
      <c r="A3011" s="98" t="s">
        <v>7494</v>
      </c>
      <c r="B3011" s="121" t="str">
        <f t="shared" si="167"/>
        <v>Emerging Ex-China</v>
      </c>
      <c r="C3011" s="98" t="s">
        <v>5567</v>
      </c>
      <c r="D3011" s="2" t="str">
        <f t="shared" si="165"/>
        <v>Hungary</v>
      </c>
      <c r="E3011" s="99">
        <v>38168</v>
      </c>
      <c r="F3011" s="99">
        <v>38169</v>
      </c>
      <c r="G3011" s="99"/>
      <c r="H3011" s="99" t="s">
        <v>7570</v>
      </c>
      <c r="I3011" s="98" t="s">
        <v>6663</v>
      </c>
    </row>
    <row r="3012" spans="1:9" ht="12.75" customHeight="1">
      <c r="A3012" s="98" t="s">
        <v>7494</v>
      </c>
      <c r="B3012" s="121" t="str">
        <f t="shared" si="167"/>
        <v>Emerging Ex-China</v>
      </c>
      <c r="C3012" s="98" t="s">
        <v>5720</v>
      </c>
      <c r="D3012" s="2" t="str">
        <f t="shared" si="165"/>
        <v>India</v>
      </c>
      <c r="E3012" s="99">
        <v>34698</v>
      </c>
      <c r="F3012" s="99">
        <v>34701</v>
      </c>
      <c r="G3012" s="99"/>
      <c r="H3012" s="99" t="s">
        <v>7570</v>
      </c>
      <c r="I3012" s="98" t="s">
        <v>6663</v>
      </c>
    </row>
    <row r="3013" spans="1:9" ht="12.75" customHeight="1">
      <c r="A3013" s="98" t="s">
        <v>7494</v>
      </c>
      <c r="B3013" s="121" t="str">
        <f t="shared" si="167"/>
        <v>Emerging Ex-China</v>
      </c>
      <c r="C3013" s="98" t="s">
        <v>6098</v>
      </c>
      <c r="D3013" s="2" t="str">
        <f t="shared" si="165"/>
        <v>Indonesia</v>
      </c>
      <c r="E3013" s="99">
        <v>34698</v>
      </c>
      <c r="F3013" s="99">
        <v>34701</v>
      </c>
      <c r="G3013" s="99"/>
      <c r="H3013" s="99" t="s">
        <v>7570</v>
      </c>
      <c r="I3013" s="98" t="s">
        <v>6663</v>
      </c>
    </row>
    <row r="3014" spans="1:9" ht="12.75" customHeight="1">
      <c r="A3014" s="98" t="s">
        <v>7494</v>
      </c>
      <c r="B3014" s="121" t="str">
        <f t="shared" si="167"/>
        <v>Emerging Ex-China</v>
      </c>
      <c r="C3014" s="98" t="s">
        <v>7598</v>
      </c>
      <c r="D3014" s="2" t="str">
        <f t="shared" ref="D3014:D3077" si="168">VLOOKUP(C3014&amp;"-",CountryRegion,2,FALSE)</f>
        <v>Israel</v>
      </c>
      <c r="E3014" s="99">
        <v>34698</v>
      </c>
      <c r="F3014" s="99">
        <v>34701</v>
      </c>
      <c r="G3014" s="99">
        <v>40438</v>
      </c>
      <c r="H3014" s="99">
        <v>40441</v>
      </c>
      <c r="I3014" s="98" t="s">
        <v>6663</v>
      </c>
    </row>
    <row r="3015" spans="1:9" ht="12.75" customHeight="1">
      <c r="A3015" s="98" t="s">
        <v>7494</v>
      </c>
      <c r="B3015" s="121" t="str">
        <f t="shared" si="167"/>
        <v>Emerging Ex-China</v>
      </c>
      <c r="C3015" s="98" t="s">
        <v>7607</v>
      </c>
      <c r="D3015" s="2" t="str">
        <f t="shared" si="168"/>
        <v>Jordan</v>
      </c>
      <c r="E3015" s="99">
        <v>34698</v>
      </c>
      <c r="F3015" s="99">
        <v>34701</v>
      </c>
      <c r="G3015" s="99">
        <v>39752</v>
      </c>
      <c r="H3015" s="99">
        <v>39755</v>
      </c>
      <c r="I3015" s="98" t="s">
        <v>6663</v>
      </c>
    </row>
    <row r="3016" spans="1:9" ht="12.75" customHeight="1">
      <c r="A3016" s="98" t="s">
        <v>7494</v>
      </c>
      <c r="B3016" s="121" t="str">
        <f t="shared" si="167"/>
        <v>Emerging Ex-China</v>
      </c>
      <c r="C3016" s="98" t="s">
        <v>7573</v>
      </c>
      <c r="D3016" s="2" t="str">
        <f t="shared" si="168"/>
        <v>Malaysia</v>
      </c>
      <c r="E3016" s="99">
        <v>35976</v>
      </c>
      <c r="F3016" s="99">
        <v>35977</v>
      </c>
      <c r="G3016" s="99"/>
      <c r="H3016" s="99" t="s">
        <v>7570</v>
      </c>
      <c r="I3016" s="98" t="s">
        <v>6663</v>
      </c>
    </row>
    <row r="3017" spans="1:9" ht="12.75" customHeight="1">
      <c r="A3017" s="98" t="s">
        <v>7494</v>
      </c>
      <c r="B3017" s="121" t="str">
        <f t="shared" si="167"/>
        <v>Emerging Ex-China</v>
      </c>
      <c r="C3017" s="98" t="s">
        <v>7594</v>
      </c>
      <c r="D3017" s="2" t="str">
        <f t="shared" si="168"/>
        <v>Mexico</v>
      </c>
      <c r="E3017" s="99">
        <v>34698</v>
      </c>
      <c r="F3017" s="99">
        <v>34701</v>
      </c>
      <c r="G3017" s="99"/>
      <c r="H3017" s="99" t="s">
        <v>7570</v>
      </c>
      <c r="I3017" s="98" t="s">
        <v>6663</v>
      </c>
    </row>
    <row r="3018" spans="1:9" ht="12.75" customHeight="1">
      <c r="A3018" s="98" t="s">
        <v>7494</v>
      </c>
      <c r="B3018" s="121" t="str">
        <f t="shared" si="167"/>
        <v>Emerging Ex-China</v>
      </c>
      <c r="C3018" s="98" t="s">
        <v>5947</v>
      </c>
      <c r="D3018" s="2" t="str">
        <f t="shared" si="168"/>
        <v>Morocco</v>
      </c>
      <c r="E3018" s="99">
        <v>34698</v>
      </c>
      <c r="F3018" s="99">
        <v>34701</v>
      </c>
      <c r="G3018" s="99">
        <v>42265</v>
      </c>
      <c r="H3018" s="99">
        <v>42268</v>
      </c>
      <c r="I3018" s="98" t="s">
        <v>6663</v>
      </c>
    </row>
    <row r="3019" spans="1:9" ht="12.75" customHeight="1">
      <c r="A3019" s="98" t="s">
        <v>7494</v>
      </c>
      <c r="B3019" s="121" t="str">
        <f t="shared" si="167"/>
        <v>Emerging Ex-China</v>
      </c>
      <c r="C3019" s="98" t="s">
        <v>5918</v>
      </c>
      <c r="D3019" s="2" t="str">
        <f t="shared" si="168"/>
        <v>Nigeria</v>
      </c>
      <c r="E3019" s="99">
        <v>34698</v>
      </c>
      <c r="F3019" s="99">
        <v>34701</v>
      </c>
      <c r="G3019" s="99">
        <v>39752</v>
      </c>
      <c r="H3019" s="99">
        <v>39755</v>
      </c>
      <c r="I3019" s="98" t="s">
        <v>6663</v>
      </c>
    </row>
    <row r="3020" spans="1:9" ht="12.75" customHeight="1">
      <c r="A3020" s="98" t="s">
        <v>7494</v>
      </c>
      <c r="B3020" s="121" t="str">
        <f t="shared" si="167"/>
        <v>Emerging Ex-China</v>
      </c>
      <c r="C3020" s="98" t="s">
        <v>7601</v>
      </c>
      <c r="D3020" s="2" t="str">
        <f t="shared" si="168"/>
        <v>Pakistan</v>
      </c>
      <c r="E3020" s="99">
        <v>42993</v>
      </c>
      <c r="F3020" s="99">
        <v>42996</v>
      </c>
      <c r="G3020" s="3">
        <v>45184</v>
      </c>
      <c r="H3020" s="3">
        <v>45187</v>
      </c>
      <c r="I3020" s="98" t="s">
        <v>6663</v>
      </c>
    </row>
    <row r="3021" spans="1:9" ht="12.75" customHeight="1">
      <c r="A3021" s="98" t="s">
        <v>7494</v>
      </c>
      <c r="B3021" s="121" t="str">
        <f t="shared" si="167"/>
        <v>Emerging Ex-China</v>
      </c>
      <c r="C3021" s="98" t="s">
        <v>7595</v>
      </c>
      <c r="D3021" s="2" t="str">
        <f t="shared" si="168"/>
        <v>Peru</v>
      </c>
      <c r="E3021" s="99">
        <v>34698</v>
      </c>
      <c r="F3021" s="99">
        <v>34701</v>
      </c>
      <c r="G3021" s="99"/>
      <c r="H3021" s="99" t="s">
        <v>7570</v>
      </c>
      <c r="I3021" s="98" t="s">
        <v>6663</v>
      </c>
    </row>
    <row r="3022" spans="1:9" ht="12.75" customHeight="1">
      <c r="A3022" s="98" t="s">
        <v>7494</v>
      </c>
      <c r="B3022" s="121" t="str">
        <f t="shared" si="167"/>
        <v>Emerging Ex-China</v>
      </c>
      <c r="C3022" s="98" t="s">
        <v>5970</v>
      </c>
      <c r="D3022" s="2" t="str">
        <f t="shared" si="168"/>
        <v>Philippines</v>
      </c>
      <c r="E3022" s="99">
        <v>34698</v>
      </c>
      <c r="F3022" s="99">
        <v>34701</v>
      </c>
      <c r="G3022" s="99"/>
      <c r="H3022" s="99" t="s">
        <v>7570</v>
      </c>
      <c r="I3022" s="98" t="s">
        <v>6663</v>
      </c>
    </row>
    <row r="3023" spans="1:9" ht="12.75" customHeight="1">
      <c r="A3023" s="98" t="s">
        <v>7494</v>
      </c>
      <c r="B3023" s="121" t="str">
        <f t="shared" si="167"/>
        <v>Emerging Ex-China</v>
      </c>
      <c r="C3023" s="98" t="s">
        <v>7585</v>
      </c>
      <c r="D3023" s="2" t="str">
        <f t="shared" si="168"/>
        <v>Poland</v>
      </c>
      <c r="E3023" s="99">
        <v>34698</v>
      </c>
      <c r="F3023" s="99">
        <v>34701</v>
      </c>
      <c r="G3023" s="99"/>
      <c r="H3023" s="99" t="s">
        <v>7570</v>
      </c>
      <c r="I3023" s="98" t="s">
        <v>6663</v>
      </c>
    </row>
    <row r="3024" spans="1:9" ht="12.75" customHeight="1">
      <c r="A3024" s="98" t="s">
        <v>7494</v>
      </c>
      <c r="B3024" s="121" t="str">
        <f t="shared" si="167"/>
        <v>Emerging Ex-China</v>
      </c>
      <c r="C3024" s="98" t="s">
        <v>7582</v>
      </c>
      <c r="D3024" s="2" t="str">
        <f t="shared" si="168"/>
        <v>Portugal</v>
      </c>
      <c r="E3024" s="99">
        <v>34698</v>
      </c>
      <c r="F3024" s="99">
        <v>34701</v>
      </c>
      <c r="G3024" s="99">
        <v>35976</v>
      </c>
      <c r="H3024" s="99">
        <v>35977</v>
      </c>
      <c r="I3024" s="98" t="s">
        <v>6663</v>
      </c>
    </row>
    <row r="3025" spans="1:9" ht="12.75" customHeight="1">
      <c r="A3025" s="98" t="s">
        <v>7494</v>
      </c>
      <c r="B3025" s="121" t="str">
        <f t="shared" si="167"/>
        <v>Emerging Ex-China</v>
      </c>
      <c r="C3025" s="98" t="s">
        <v>7602</v>
      </c>
      <c r="D3025" s="2" t="str">
        <f t="shared" si="168"/>
        <v>Qatar</v>
      </c>
      <c r="E3025" s="99">
        <v>41903</v>
      </c>
      <c r="F3025" s="99">
        <v>41904</v>
      </c>
      <c r="G3025" s="99"/>
      <c r="H3025" s="99" t="s">
        <v>7570</v>
      </c>
      <c r="I3025" s="98" t="s">
        <v>6663</v>
      </c>
    </row>
    <row r="3026" spans="1:9" ht="12.75" customHeight="1">
      <c r="A3026" s="98" t="s">
        <v>7494</v>
      </c>
      <c r="B3026" s="121" t="str">
        <f t="shared" si="167"/>
        <v>Emerging Ex-China</v>
      </c>
      <c r="C3026" s="98" t="s">
        <v>6013</v>
      </c>
      <c r="D3026" s="2" t="str">
        <f t="shared" si="168"/>
        <v>Korea</v>
      </c>
      <c r="E3026" s="99">
        <v>34698</v>
      </c>
      <c r="F3026" s="99">
        <v>34701</v>
      </c>
      <c r="G3026" s="99">
        <v>37071</v>
      </c>
      <c r="H3026" s="99">
        <v>37074</v>
      </c>
      <c r="I3026" s="98" t="s">
        <v>6663</v>
      </c>
    </row>
    <row r="3027" spans="1:9" ht="12.75" customHeight="1">
      <c r="A3027" s="98" t="s">
        <v>7494</v>
      </c>
      <c r="B3027" s="121" t="str">
        <f t="shared" si="167"/>
        <v>Emerging Ex-China</v>
      </c>
      <c r="C3027" s="98" t="s">
        <v>7586</v>
      </c>
      <c r="D3027" s="2" t="str">
        <f t="shared" si="168"/>
        <v>Russia</v>
      </c>
      <c r="E3027" s="99">
        <v>34698</v>
      </c>
      <c r="F3027" s="99">
        <v>34701</v>
      </c>
      <c r="G3027" s="3">
        <v>44628</v>
      </c>
      <c r="H3027" s="3">
        <v>44629</v>
      </c>
      <c r="I3027" s="98" t="s">
        <v>6663</v>
      </c>
    </row>
    <row r="3028" spans="1:9" ht="12.75" customHeight="1">
      <c r="A3028" s="98" t="s">
        <v>7494</v>
      </c>
      <c r="B3028" s="121" t="str">
        <f t="shared" si="167"/>
        <v>Emerging Ex-China</v>
      </c>
      <c r="C3028" s="98" t="s">
        <v>7605</v>
      </c>
      <c r="D3028" s="2" t="str">
        <f t="shared" si="168"/>
        <v>Slovenia</v>
      </c>
      <c r="E3028" s="99">
        <v>37529</v>
      </c>
      <c r="F3028" s="99">
        <v>37530</v>
      </c>
      <c r="G3028" s="99">
        <v>37802</v>
      </c>
      <c r="H3028" s="99">
        <v>37803</v>
      </c>
      <c r="I3028" s="98" t="s">
        <v>6663</v>
      </c>
    </row>
    <row r="3029" spans="1:9" ht="12.75" customHeight="1">
      <c r="A3029" s="98" t="s">
        <v>7494</v>
      </c>
      <c r="B3029" s="121" t="str">
        <f t="shared" si="167"/>
        <v>Emerging Ex-China</v>
      </c>
      <c r="C3029" s="98" t="s">
        <v>7605</v>
      </c>
      <c r="D3029" s="2" t="str">
        <f t="shared" si="168"/>
        <v>Slovenia</v>
      </c>
      <c r="E3029" s="99">
        <v>39353</v>
      </c>
      <c r="F3029" s="99">
        <v>39356</v>
      </c>
      <c r="G3029" s="99">
        <v>39752</v>
      </c>
      <c r="H3029" s="99">
        <v>39755</v>
      </c>
      <c r="I3029" s="98" t="s">
        <v>6663</v>
      </c>
    </row>
    <row r="3030" spans="1:9" ht="12.75" customHeight="1">
      <c r="A3030" s="98" t="s">
        <v>7494</v>
      </c>
      <c r="B3030" s="121" t="str">
        <f t="shared" si="167"/>
        <v>Emerging Ex-China</v>
      </c>
      <c r="C3030" s="98" t="s">
        <v>7603</v>
      </c>
      <c r="D3030" s="2" t="str">
        <f t="shared" si="168"/>
        <v>South Africa</v>
      </c>
      <c r="E3030" s="99">
        <v>34698</v>
      </c>
      <c r="F3030" s="99">
        <v>34701</v>
      </c>
      <c r="G3030" s="99"/>
      <c r="H3030" s="99" t="s">
        <v>7570</v>
      </c>
      <c r="I3030" s="98" t="s">
        <v>6663</v>
      </c>
    </row>
    <row r="3031" spans="1:9" ht="12.75" customHeight="1">
      <c r="A3031" s="98" t="s">
        <v>7494</v>
      </c>
      <c r="B3031" s="121" t="str">
        <f t="shared" si="167"/>
        <v>Emerging Ex-China</v>
      </c>
      <c r="C3031" s="98" t="s">
        <v>5700</v>
      </c>
      <c r="D3031" s="2" t="str">
        <f t="shared" si="168"/>
        <v>Taiwan</v>
      </c>
      <c r="E3031" s="99">
        <v>34698</v>
      </c>
      <c r="F3031" s="99">
        <v>34701</v>
      </c>
      <c r="G3031" s="99"/>
      <c r="H3031" s="99" t="s">
        <v>7570</v>
      </c>
      <c r="I3031" s="98" t="s">
        <v>6663</v>
      </c>
    </row>
    <row r="3032" spans="1:9" ht="12.75" customHeight="1">
      <c r="A3032" s="98" t="s">
        <v>7494</v>
      </c>
      <c r="B3032" s="121" t="str">
        <f t="shared" si="167"/>
        <v>Emerging Ex-China</v>
      </c>
      <c r="C3032" s="98" t="s">
        <v>6029</v>
      </c>
      <c r="D3032" s="2" t="str">
        <f t="shared" si="168"/>
        <v>Thailand</v>
      </c>
      <c r="E3032" s="99">
        <v>34698</v>
      </c>
      <c r="F3032" s="99">
        <v>34701</v>
      </c>
      <c r="G3032" s="99"/>
      <c r="H3032" s="99" t="s">
        <v>7570</v>
      </c>
      <c r="I3032" s="98" t="s">
        <v>6663</v>
      </c>
    </row>
    <row r="3033" spans="1:9" ht="12.75" customHeight="1">
      <c r="A3033" s="98" t="s">
        <v>7494</v>
      </c>
      <c r="B3033" s="121" t="str">
        <f t="shared" si="167"/>
        <v>Emerging Ex-China</v>
      </c>
      <c r="C3033" s="98" t="s">
        <v>7587</v>
      </c>
      <c r="D3033" s="2" t="str">
        <f t="shared" si="168"/>
        <v>Turkey</v>
      </c>
      <c r="E3033" s="99">
        <v>34698</v>
      </c>
      <c r="F3033" s="99">
        <v>34701</v>
      </c>
      <c r="G3033" s="99"/>
      <c r="H3033" s="99" t="s">
        <v>7570</v>
      </c>
      <c r="I3033" s="98" t="s">
        <v>6663</v>
      </c>
    </row>
    <row r="3034" spans="1:9" ht="12.75" customHeight="1">
      <c r="A3034" s="98" t="s">
        <v>7494</v>
      </c>
      <c r="B3034" s="121" t="str">
        <f t="shared" si="167"/>
        <v>Emerging Ex-China</v>
      </c>
      <c r="C3034" s="98" t="s">
        <v>7599</v>
      </c>
      <c r="D3034" s="2" t="str">
        <f t="shared" si="168"/>
        <v>United Arab Emirates</v>
      </c>
      <c r="E3034" s="99">
        <v>41903</v>
      </c>
      <c r="F3034" s="99">
        <v>41904</v>
      </c>
      <c r="G3034" s="99"/>
      <c r="H3034" s="99" t="s">
        <v>7570</v>
      </c>
      <c r="I3034" s="98" t="s">
        <v>6663</v>
      </c>
    </row>
    <row r="3035" spans="1:9" ht="12.75" customHeight="1">
      <c r="A3035" s="98" t="s">
        <v>7494</v>
      </c>
      <c r="B3035" s="121" t="str">
        <f t="shared" si="167"/>
        <v>Emerging Ex-China</v>
      </c>
      <c r="C3035" s="98" t="s">
        <v>7596</v>
      </c>
      <c r="D3035" s="2" t="str">
        <f t="shared" si="168"/>
        <v>Venezuela</v>
      </c>
      <c r="E3035" s="99">
        <v>34698</v>
      </c>
      <c r="F3035" s="99">
        <v>34701</v>
      </c>
      <c r="G3035" s="99">
        <v>39183</v>
      </c>
      <c r="H3035" s="99">
        <v>39184</v>
      </c>
      <c r="I3035" s="98" t="s">
        <v>6663</v>
      </c>
    </row>
    <row r="3036" spans="1:9" ht="12.75" customHeight="1">
      <c r="A3036" s="121" t="s">
        <v>7494</v>
      </c>
      <c r="B3036" s="121" t="str">
        <f t="shared" si="167"/>
        <v>Emerging Ex-China</v>
      </c>
      <c r="C3036" s="121" t="s">
        <v>5776</v>
      </c>
      <c r="D3036" s="2" t="str">
        <f t="shared" si="168"/>
        <v>Saudi Arabia</v>
      </c>
      <c r="E3036" s="122">
        <v>43539</v>
      </c>
      <c r="F3036" s="122">
        <v>43542</v>
      </c>
      <c r="G3036" s="122"/>
      <c r="H3036" s="122" t="s">
        <v>7570</v>
      </c>
      <c r="I3036" s="121" t="s">
        <v>6663</v>
      </c>
    </row>
    <row r="3037" spans="1:9" ht="12.75" customHeight="1">
      <c r="A3037" s="2" t="s">
        <v>7494</v>
      </c>
      <c r="B3037" s="121" t="str">
        <f t="shared" si="167"/>
        <v>Emerging Ex-China</v>
      </c>
      <c r="C3037" s="2" t="s">
        <v>6023</v>
      </c>
      <c r="D3037" s="2" t="str">
        <f t="shared" si="168"/>
        <v>Kuwait</v>
      </c>
      <c r="E3037" s="93">
        <v>43728</v>
      </c>
      <c r="F3037" s="93">
        <v>43731</v>
      </c>
      <c r="G3037" s="93"/>
      <c r="H3037" s="93"/>
      <c r="I3037" s="2" t="s">
        <v>6663</v>
      </c>
    </row>
    <row r="3038" spans="1:9" ht="12.75" customHeight="1">
      <c r="A3038" s="2" t="s">
        <v>6831</v>
      </c>
      <c r="B3038" s="121" t="str">
        <f t="shared" si="167"/>
        <v>Emerging Europe</v>
      </c>
      <c r="C3038" s="2" t="s">
        <v>7584</v>
      </c>
      <c r="D3038" s="2" t="str">
        <f t="shared" si="168"/>
        <v>Czech Republic</v>
      </c>
      <c r="E3038" s="3">
        <v>34698</v>
      </c>
      <c r="F3038" s="3">
        <v>34701</v>
      </c>
      <c r="G3038" s="3">
        <v>37071</v>
      </c>
      <c r="H3038" s="3">
        <v>37074</v>
      </c>
      <c r="I3038" s="2" t="str">
        <f t="shared" ref="I3038:I3049" si="169">IF(ISBLANK(VLOOKUP(A3038,CountryRegion,4,FALSE)),"",VLOOKUP(A3038,CountryRegion,4,FALSE))</f>
        <v>S&amp;P BMI</v>
      </c>
    </row>
    <row r="3039" spans="1:9" ht="12.75" customHeight="1">
      <c r="A3039" s="2" t="s">
        <v>6831</v>
      </c>
      <c r="B3039" s="121" t="str">
        <f t="shared" si="167"/>
        <v>Emerging Europe</v>
      </c>
      <c r="C3039" s="2" t="s">
        <v>7584</v>
      </c>
      <c r="D3039" s="2" t="str">
        <f t="shared" si="168"/>
        <v>Czech Republic</v>
      </c>
      <c r="E3039" s="3">
        <v>38168</v>
      </c>
      <c r="F3039" s="3">
        <v>38169</v>
      </c>
      <c r="G3039" s="3"/>
      <c r="H3039" s="3"/>
      <c r="I3039" s="2" t="str">
        <f t="shared" si="169"/>
        <v>S&amp;P BMI</v>
      </c>
    </row>
    <row r="3040" spans="1:9" ht="12.75" customHeight="1">
      <c r="A3040" s="2" t="s">
        <v>6831</v>
      </c>
      <c r="B3040" s="121" t="str">
        <f t="shared" si="167"/>
        <v>Emerging Europe</v>
      </c>
      <c r="C3040" s="2" t="s">
        <v>7580</v>
      </c>
      <c r="D3040" s="2" t="str">
        <f t="shared" si="168"/>
        <v>Greece</v>
      </c>
      <c r="E3040" s="3">
        <v>34698</v>
      </c>
      <c r="F3040" s="3">
        <v>34701</v>
      </c>
      <c r="G3040" s="3">
        <v>36433</v>
      </c>
      <c r="H3040" s="3">
        <v>36434</v>
      </c>
      <c r="I3040" s="2" t="str">
        <f t="shared" si="169"/>
        <v>S&amp;P BMI</v>
      </c>
    </row>
    <row r="3041" spans="1:9" ht="12.75" customHeight="1">
      <c r="A3041" s="2" t="s">
        <v>6831</v>
      </c>
      <c r="B3041" s="121" t="str">
        <f t="shared" si="167"/>
        <v>Emerging Europe</v>
      </c>
      <c r="C3041" s="2" t="s">
        <v>7580</v>
      </c>
      <c r="D3041" s="2" t="str">
        <f t="shared" si="168"/>
        <v>Greece</v>
      </c>
      <c r="E3041" s="3">
        <v>41901</v>
      </c>
      <c r="F3041" s="3">
        <v>41904</v>
      </c>
      <c r="G3041" s="3"/>
      <c r="H3041" s="3"/>
      <c r="I3041" s="2" t="str">
        <f t="shared" si="169"/>
        <v>S&amp;P BMI</v>
      </c>
    </row>
    <row r="3042" spans="1:9" ht="12.75" customHeight="1">
      <c r="A3042" s="2" t="s">
        <v>6831</v>
      </c>
      <c r="B3042" s="121" t="str">
        <f t="shared" si="167"/>
        <v>Emerging Europe</v>
      </c>
      <c r="C3042" s="2" t="s">
        <v>5567</v>
      </c>
      <c r="D3042" s="2" t="str">
        <f t="shared" si="168"/>
        <v>Hungary</v>
      </c>
      <c r="E3042" s="3">
        <v>34698</v>
      </c>
      <c r="F3042" s="3">
        <v>34701</v>
      </c>
      <c r="G3042" s="3">
        <v>37802</v>
      </c>
      <c r="H3042" s="3">
        <v>37803</v>
      </c>
      <c r="I3042" s="2" t="str">
        <f t="shared" si="169"/>
        <v>S&amp;P BMI</v>
      </c>
    </row>
    <row r="3043" spans="1:9" ht="12.75" customHeight="1">
      <c r="A3043" s="2" t="s">
        <v>6831</v>
      </c>
      <c r="B3043" s="121" t="str">
        <f t="shared" si="167"/>
        <v>Emerging Europe</v>
      </c>
      <c r="C3043" s="2" t="s">
        <v>5567</v>
      </c>
      <c r="D3043" s="2" t="str">
        <f t="shared" si="168"/>
        <v>Hungary</v>
      </c>
      <c r="E3043" s="3">
        <v>38168</v>
      </c>
      <c r="F3043" s="3">
        <v>38169</v>
      </c>
      <c r="G3043" s="3"/>
      <c r="H3043" s="3"/>
      <c r="I3043" s="2" t="str">
        <f t="shared" si="169"/>
        <v>S&amp;P BMI</v>
      </c>
    </row>
    <row r="3044" spans="1:9" ht="12.75" customHeight="1">
      <c r="A3044" s="2" t="s">
        <v>6831</v>
      </c>
      <c r="B3044" s="121" t="str">
        <f t="shared" si="167"/>
        <v>Emerging Europe</v>
      </c>
      <c r="C3044" s="2" t="s">
        <v>7585</v>
      </c>
      <c r="D3044" s="2" t="str">
        <f t="shared" si="168"/>
        <v>Poland</v>
      </c>
      <c r="E3044" s="3">
        <v>34698</v>
      </c>
      <c r="F3044" s="3">
        <v>34701</v>
      </c>
      <c r="G3044" s="3"/>
      <c r="H3044" s="3"/>
      <c r="I3044" s="2" t="str">
        <f t="shared" si="169"/>
        <v>S&amp;P BMI</v>
      </c>
    </row>
    <row r="3045" spans="1:9" ht="12.75" customHeight="1">
      <c r="A3045" s="2" t="s">
        <v>6831</v>
      </c>
      <c r="B3045" s="121" t="str">
        <f t="shared" si="167"/>
        <v>Emerging Europe</v>
      </c>
      <c r="C3045" s="2" t="s">
        <v>7582</v>
      </c>
      <c r="D3045" s="2" t="str">
        <f t="shared" si="168"/>
        <v>Portugal</v>
      </c>
      <c r="E3045" s="3">
        <v>34698</v>
      </c>
      <c r="F3045" s="3">
        <v>34701</v>
      </c>
      <c r="G3045" s="3">
        <v>35976</v>
      </c>
      <c r="H3045" s="3">
        <v>35977</v>
      </c>
      <c r="I3045" s="2" t="str">
        <f t="shared" si="169"/>
        <v>S&amp;P BMI</v>
      </c>
    </row>
    <row r="3046" spans="1:9" ht="12.75" customHeight="1">
      <c r="A3046" s="2" t="s">
        <v>6831</v>
      </c>
      <c r="B3046" s="121" t="str">
        <f t="shared" si="167"/>
        <v>Emerging Europe</v>
      </c>
      <c r="C3046" s="2" t="s">
        <v>7586</v>
      </c>
      <c r="D3046" s="2" t="str">
        <f t="shared" si="168"/>
        <v>Russia</v>
      </c>
      <c r="E3046" s="3">
        <v>34698</v>
      </c>
      <c r="F3046" s="3">
        <v>34701</v>
      </c>
      <c r="G3046" s="3">
        <v>44628</v>
      </c>
      <c r="H3046" s="3">
        <v>44629</v>
      </c>
      <c r="I3046" s="2" t="str">
        <f t="shared" si="169"/>
        <v>S&amp;P BMI</v>
      </c>
    </row>
    <row r="3047" spans="1:9" ht="12.75" customHeight="1">
      <c r="A3047" s="2" t="s">
        <v>6831</v>
      </c>
      <c r="B3047" s="121" t="str">
        <f t="shared" si="167"/>
        <v>Emerging Europe</v>
      </c>
      <c r="C3047" s="2" t="s">
        <v>7605</v>
      </c>
      <c r="D3047" s="2" t="str">
        <f t="shared" si="168"/>
        <v>Slovenia</v>
      </c>
      <c r="E3047" s="3">
        <v>37529</v>
      </c>
      <c r="F3047" s="3">
        <v>37530</v>
      </c>
      <c r="G3047" s="3">
        <v>37802</v>
      </c>
      <c r="H3047" s="3">
        <v>37803</v>
      </c>
      <c r="I3047" s="2" t="str">
        <f t="shared" si="169"/>
        <v>S&amp;P BMI</v>
      </c>
    </row>
    <row r="3048" spans="1:9" ht="12.75" customHeight="1">
      <c r="A3048" s="2" t="s">
        <v>6831</v>
      </c>
      <c r="B3048" s="121" t="str">
        <f t="shared" si="167"/>
        <v>Emerging Europe</v>
      </c>
      <c r="C3048" s="2" t="s">
        <v>7605</v>
      </c>
      <c r="D3048" s="2" t="str">
        <f t="shared" si="168"/>
        <v>Slovenia</v>
      </c>
      <c r="E3048" s="3">
        <v>39353</v>
      </c>
      <c r="F3048" s="3">
        <v>39356</v>
      </c>
      <c r="G3048" s="3">
        <v>39752</v>
      </c>
      <c r="H3048" s="3">
        <v>39755</v>
      </c>
      <c r="I3048" s="2" t="str">
        <f t="shared" si="169"/>
        <v>S&amp;P BMI</v>
      </c>
    </row>
    <row r="3049" spans="1:9" ht="12.75" customHeight="1">
      <c r="A3049" s="2" t="s">
        <v>6831</v>
      </c>
      <c r="B3049" s="121" t="str">
        <f t="shared" si="167"/>
        <v>Emerging Europe</v>
      </c>
      <c r="C3049" s="2" t="s">
        <v>7587</v>
      </c>
      <c r="D3049" s="2" t="str">
        <f t="shared" si="168"/>
        <v>Turkey</v>
      </c>
      <c r="E3049" s="3">
        <v>38656</v>
      </c>
      <c r="F3049" s="3">
        <v>38657</v>
      </c>
      <c r="G3049" s="3"/>
      <c r="H3049" s="3"/>
      <c r="I3049" s="2" t="str">
        <f t="shared" si="169"/>
        <v>S&amp;P BMI</v>
      </c>
    </row>
    <row r="3050" spans="1:9" ht="12.75" customHeight="1">
      <c r="A3050" s="2" t="s">
        <v>7516</v>
      </c>
      <c r="B3050" s="121" t="str">
        <f t="shared" si="167"/>
        <v xml:space="preserve">Emerging Ex-GCC </v>
      </c>
      <c r="C3050" s="2" t="s">
        <v>7590</v>
      </c>
      <c r="D3050" s="2" t="str">
        <f t="shared" si="168"/>
        <v>Argentina</v>
      </c>
      <c r="E3050" s="93">
        <v>34698</v>
      </c>
      <c r="F3050" s="93">
        <v>34701</v>
      </c>
      <c r="G3050" s="93">
        <v>40074</v>
      </c>
      <c r="H3050" s="93">
        <v>40077</v>
      </c>
      <c r="I3050" s="2" t="s">
        <v>6663</v>
      </c>
    </row>
    <row r="3051" spans="1:9" ht="12.75" customHeight="1">
      <c r="A3051" s="2" t="s">
        <v>7516</v>
      </c>
      <c r="B3051" s="121" t="str">
        <f t="shared" si="167"/>
        <v xml:space="preserve">Emerging Ex-GCC </v>
      </c>
      <c r="C3051" s="2" t="s">
        <v>7591</v>
      </c>
      <c r="D3051" s="2" t="str">
        <f t="shared" si="168"/>
        <v>Brazil</v>
      </c>
      <c r="E3051" s="93">
        <v>34698</v>
      </c>
      <c r="F3051" s="93">
        <v>34701</v>
      </c>
      <c r="G3051" s="93"/>
      <c r="H3051" s="93"/>
      <c r="I3051" s="2" t="s">
        <v>6663</v>
      </c>
    </row>
    <row r="3052" spans="1:9" ht="12.75" customHeight="1">
      <c r="A3052" s="2" t="s">
        <v>7516</v>
      </c>
      <c r="B3052" s="121" t="str">
        <f t="shared" si="167"/>
        <v xml:space="preserve">Emerging Ex-GCC </v>
      </c>
      <c r="C3052" s="2" t="s">
        <v>7592</v>
      </c>
      <c r="D3052" s="2" t="str">
        <f t="shared" si="168"/>
        <v>Chile</v>
      </c>
      <c r="E3052" s="93">
        <v>34698</v>
      </c>
      <c r="F3052" s="93">
        <v>34701</v>
      </c>
      <c r="G3052" s="93"/>
      <c r="H3052" s="93"/>
      <c r="I3052" s="2" t="s">
        <v>6663</v>
      </c>
    </row>
    <row r="3053" spans="1:9" ht="12.75" customHeight="1">
      <c r="A3053" s="2" t="s">
        <v>7516</v>
      </c>
      <c r="B3053" s="121" t="str">
        <f t="shared" si="167"/>
        <v xml:space="preserve">Emerging Ex-GCC </v>
      </c>
      <c r="C3053" s="2" t="s">
        <v>7588</v>
      </c>
      <c r="D3053" s="2" t="str">
        <f t="shared" si="168"/>
        <v>China</v>
      </c>
      <c r="E3053" s="93">
        <v>34698</v>
      </c>
      <c r="F3053" s="93">
        <v>34701</v>
      </c>
      <c r="G3053" s="93"/>
      <c r="H3053" s="93"/>
      <c r="I3053" s="2" t="s">
        <v>6663</v>
      </c>
    </row>
    <row r="3054" spans="1:9" ht="12.75" customHeight="1">
      <c r="A3054" s="2" t="s">
        <v>7516</v>
      </c>
      <c r="B3054" s="121" t="str">
        <f t="shared" si="167"/>
        <v xml:space="preserve">Emerging Ex-GCC </v>
      </c>
      <c r="C3054" s="2" t="s">
        <v>7593</v>
      </c>
      <c r="D3054" s="2" t="str">
        <f t="shared" si="168"/>
        <v>Colombia</v>
      </c>
      <c r="E3054" s="93">
        <v>34698</v>
      </c>
      <c r="F3054" s="93">
        <v>34701</v>
      </c>
      <c r="G3054" s="93">
        <v>39752</v>
      </c>
      <c r="H3054" s="93">
        <v>39755</v>
      </c>
      <c r="I3054" s="2" t="s">
        <v>6663</v>
      </c>
    </row>
    <row r="3055" spans="1:9" ht="12.75" customHeight="1">
      <c r="A3055" s="2" t="s">
        <v>7516</v>
      </c>
      <c r="B3055" s="121" t="str">
        <f t="shared" si="167"/>
        <v xml:space="preserve">Emerging Ex-GCC </v>
      </c>
      <c r="C3055" s="2" t="s">
        <v>7593</v>
      </c>
      <c r="D3055" s="2" t="str">
        <f t="shared" si="168"/>
        <v>Colombia</v>
      </c>
      <c r="E3055" s="93">
        <v>40802</v>
      </c>
      <c r="F3055" s="93">
        <v>40805</v>
      </c>
      <c r="G3055" s="93"/>
      <c r="H3055" s="93"/>
      <c r="I3055" s="2" t="s">
        <v>6663</v>
      </c>
    </row>
    <row r="3056" spans="1:9" ht="12.75" customHeight="1">
      <c r="A3056" s="2" t="s">
        <v>7516</v>
      </c>
      <c r="B3056" s="121" t="str">
        <f t="shared" si="167"/>
        <v xml:space="preserve">Emerging Ex-GCC </v>
      </c>
      <c r="C3056" s="2" t="s">
        <v>7584</v>
      </c>
      <c r="D3056" s="2" t="str">
        <f t="shared" si="168"/>
        <v>Czech Republic</v>
      </c>
      <c r="E3056" s="93">
        <v>34698</v>
      </c>
      <c r="F3056" s="93">
        <v>34701</v>
      </c>
      <c r="G3056" s="93">
        <v>37071</v>
      </c>
      <c r="H3056" s="93">
        <v>37074</v>
      </c>
      <c r="I3056" s="2" t="s">
        <v>6663</v>
      </c>
    </row>
    <row r="3057" spans="1:9" ht="12.75" customHeight="1">
      <c r="A3057" s="2" t="s">
        <v>7516</v>
      </c>
      <c r="B3057" s="121" t="str">
        <f t="shared" si="167"/>
        <v xml:space="preserve">Emerging Ex-GCC </v>
      </c>
      <c r="C3057" s="2" t="s">
        <v>7584</v>
      </c>
      <c r="D3057" s="2" t="str">
        <f t="shared" si="168"/>
        <v>Czech Republic</v>
      </c>
      <c r="E3057" s="93">
        <v>38168</v>
      </c>
      <c r="F3057" s="93">
        <v>38169</v>
      </c>
      <c r="G3057" s="93"/>
      <c r="H3057" s="93"/>
      <c r="I3057" s="2" t="s">
        <v>6663</v>
      </c>
    </row>
    <row r="3058" spans="1:9" ht="12.75" customHeight="1">
      <c r="A3058" s="2" t="s">
        <v>7516</v>
      </c>
      <c r="B3058" s="121" t="str">
        <f t="shared" si="167"/>
        <v xml:space="preserve">Emerging Ex-GCC </v>
      </c>
      <c r="C3058" s="2" t="s">
        <v>7600</v>
      </c>
      <c r="D3058" s="2" t="str">
        <f t="shared" si="168"/>
        <v>Egypt</v>
      </c>
      <c r="E3058" s="93">
        <v>34698</v>
      </c>
      <c r="F3058" s="93">
        <v>34701</v>
      </c>
      <c r="G3058" s="93"/>
      <c r="H3058" s="93"/>
      <c r="I3058" s="2" t="s">
        <v>6663</v>
      </c>
    </row>
    <row r="3059" spans="1:9" ht="12.75" customHeight="1">
      <c r="A3059" s="2" t="s">
        <v>7516</v>
      </c>
      <c r="B3059" s="121" t="str">
        <f t="shared" si="167"/>
        <v xml:space="preserve">Emerging Ex-GCC </v>
      </c>
      <c r="C3059" s="2" t="s">
        <v>7580</v>
      </c>
      <c r="D3059" s="2" t="str">
        <f t="shared" si="168"/>
        <v>Greece</v>
      </c>
      <c r="E3059" s="93">
        <v>34698</v>
      </c>
      <c r="F3059" s="93">
        <v>34701</v>
      </c>
      <c r="G3059" s="93">
        <v>36433</v>
      </c>
      <c r="H3059" s="93">
        <v>36434</v>
      </c>
      <c r="I3059" s="2" t="s">
        <v>6663</v>
      </c>
    </row>
    <row r="3060" spans="1:9" ht="12.75" customHeight="1">
      <c r="A3060" s="2" t="s">
        <v>7516</v>
      </c>
      <c r="B3060" s="121" t="str">
        <f t="shared" si="167"/>
        <v xml:space="preserve">Emerging Ex-GCC </v>
      </c>
      <c r="C3060" s="2" t="s">
        <v>7580</v>
      </c>
      <c r="D3060" s="2" t="str">
        <f t="shared" si="168"/>
        <v>Greece</v>
      </c>
      <c r="E3060" s="93">
        <v>41901</v>
      </c>
      <c r="F3060" s="93">
        <v>41904</v>
      </c>
      <c r="G3060" s="93"/>
      <c r="H3060" s="93"/>
      <c r="I3060" s="2" t="s">
        <v>6663</v>
      </c>
    </row>
    <row r="3061" spans="1:9" ht="12.75" customHeight="1">
      <c r="A3061" s="2" t="s">
        <v>7516</v>
      </c>
      <c r="B3061" s="121" t="str">
        <f t="shared" si="167"/>
        <v xml:space="preserve">Emerging Ex-GCC </v>
      </c>
      <c r="C3061" s="2" t="s">
        <v>5567</v>
      </c>
      <c r="D3061" s="2" t="str">
        <f t="shared" si="168"/>
        <v>Hungary</v>
      </c>
      <c r="E3061" s="93">
        <v>34698</v>
      </c>
      <c r="F3061" s="93">
        <v>34701</v>
      </c>
      <c r="G3061" s="93">
        <v>37802</v>
      </c>
      <c r="H3061" s="93">
        <v>37803</v>
      </c>
      <c r="I3061" s="2" t="s">
        <v>6663</v>
      </c>
    </row>
    <row r="3062" spans="1:9" ht="12.75" customHeight="1">
      <c r="A3062" s="2" t="s">
        <v>7516</v>
      </c>
      <c r="B3062" s="121" t="str">
        <f t="shared" si="167"/>
        <v xml:space="preserve">Emerging Ex-GCC </v>
      </c>
      <c r="C3062" s="2" t="s">
        <v>5567</v>
      </c>
      <c r="D3062" s="2" t="str">
        <f t="shared" si="168"/>
        <v>Hungary</v>
      </c>
      <c r="E3062" s="93">
        <v>38168</v>
      </c>
      <c r="F3062" s="93">
        <v>38169</v>
      </c>
      <c r="G3062" s="93"/>
      <c r="H3062" s="93"/>
      <c r="I3062" s="2" t="s">
        <v>6663</v>
      </c>
    </row>
    <row r="3063" spans="1:9" ht="12.75" customHeight="1">
      <c r="A3063" s="2" t="s">
        <v>7516</v>
      </c>
      <c r="B3063" s="121" t="str">
        <f t="shared" si="167"/>
        <v xml:space="preserve">Emerging Ex-GCC </v>
      </c>
      <c r="C3063" s="2" t="s">
        <v>6098</v>
      </c>
      <c r="D3063" s="2" t="str">
        <f t="shared" si="168"/>
        <v>Indonesia</v>
      </c>
      <c r="E3063" s="93">
        <v>34698</v>
      </c>
      <c r="F3063" s="93">
        <v>34701</v>
      </c>
      <c r="G3063" s="93"/>
      <c r="H3063" s="93"/>
      <c r="I3063" s="2" t="s">
        <v>6663</v>
      </c>
    </row>
    <row r="3064" spans="1:9" ht="12.75" customHeight="1">
      <c r="A3064" s="2" t="s">
        <v>7516</v>
      </c>
      <c r="B3064" s="121" t="str">
        <f t="shared" si="167"/>
        <v xml:space="preserve">Emerging Ex-GCC </v>
      </c>
      <c r="C3064" s="2" t="s">
        <v>7598</v>
      </c>
      <c r="D3064" s="2" t="str">
        <f t="shared" si="168"/>
        <v>Israel</v>
      </c>
      <c r="E3064" s="93">
        <v>34698</v>
      </c>
      <c r="F3064" s="93">
        <v>34701</v>
      </c>
      <c r="G3064" s="93">
        <v>40438</v>
      </c>
      <c r="H3064" s="93">
        <v>40441</v>
      </c>
      <c r="I3064" s="2" t="s">
        <v>6663</v>
      </c>
    </row>
    <row r="3065" spans="1:9" ht="12.75" customHeight="1">
      <c r="A3065" s="2" t="s">
        <v>7516</v>
      </c>
      <c r="B3065" s="121" t="str">
        <f t="shared" si="167"/>
        <v xml:space="preserve">Emerging Ex-GCC </v>
      </c>
      <c r="C3065" s="2" t="s">
        <v>5720</v>
      </c>
      <c r="D3065" s="2" t="str">
        <f t="shared" si="168"/>
        <v>India</v>
      </c>
      <c r="E3065" s="93">
        <v>34698</v>
      </c>
      <c r="F3065" s="93">
        <v>34701</v>
      </c>
      <c r="G3065" s="93"/>
      <c r="H3065" s="93"/>
      <c r="I3065" s="2" t="s">
        <v>6663</v>
      </c>
    </row>
    <row r="3066" spans="1:9" ht="12.75" customHeight="1">
      <c r="A3066" s="2" t="s">
        <v>7516</v>
      </c>
      <c r="B3066" s="121" t="str">
        <f t="shared" si="167"/>
        <v xml:space="preserve">Emerging Ex-GCC </v>
      </c>
      <c r="C3066" s="2" t="s">
        <v>7607</v>
      </c>
      <c r="D3066" s="2" t="str">
        <f t="shared" si="168"/>
        <v>Jordan</v>
      </c>
      <c r="E3066" s="93">
        <v>34698</v>
      </c>
      <c r="F3066" s="93">
        <v>34701</v>
      </c>
      <c r="G3066" s="93">
        <v>39752</v>
      </c>
      <c r="H3066" s="93">
        <v>39755</v>
      </c>
      <c r="I3066" s="2" t="s">
        <v>6663</v>
      </c>
    </row>
    <row r="3067" spans="1:9" ht="12.75" customHeight="1">
      <c r="A3067" s="2" t="s">
        <v>7516</v>
      </c>
      <c r="B3067" s="121" t="str">
        <f t="shared" si="167"/>
        <v xml:space="preserve">Emerging Ex-GCC </v>
      </c>
      <c r="C3067" s="2" t="s">
        <v>6013</v>
      </c>
      <c r="D3067" s="2" t="str">
        <f t="shared" si="168"/>
        <v>Korea</v>
      </c>
      <c r="E3067" s="93">
        <v>34698</v>
      </c>
      <c r="F3067" s="93">
        <v>34701</v>
      </c>
      <c r="G3067" s="93">
        <v>37071</v>
      </c>
      <c r="H3067" s="93">
        <v>37074</v>
      </c>
      <c r="I3067" s="2" t="s">
        <v>6663</v>
      </c>
    </row>
    <row r="3068" spans="1:9" ht="12.75" customHeight="1">
      <c r="A3068" s="2" t="s">
        <v>7516</v>
      </c>
      <c r="B3068" s="121" t="str">
        <f t="shared" si="167"/>
        <v xml:space="preserve">Emerging Ex-GCC </v>
      </c>
      <c r="C3068" s="2" t="s">
        <v>5947</v>
      </c>
      <c r="D3068" s="2" t="str">
        <f t="shared" si="168"/>
        <v>Morocco</v>
      </c>
      <c r="E3068" s="93">
        <v>34698</v>
      </c>
      <c r="F3068" s="93">
        <v>34701</v>
      </c>
      <c r="G3068" s="93">
        <v>42265</v>
      </c>
      <c r="H3068" s="93">
        <v>42268</v>
      </c>
      <c r="I3068" s="2" t="s">
        <v>6663</v>
      </c>
    </row>
    <row r="3069" spans="1:9" ht="12.75" customHeight="1">
      <c r="A3069" s="2" t="s">
        <v>7516</v>
      </c>
      <c r="B3069" s="121" t="str">
        <f t="shared" si="167"/>
        <v xml:space="preserve">Emerging Ex-GCC </v>
      </c>
      <c r="C3069" s="2" t="s">
        <v>7594</v>
      </c>
      <c r="D3069" s="2" t="str">
        <f t="shared" si="168"/>
        <v>Mexico</v>
      </c>
      <c r="E3069" s="93">
        <v>34698</v>
      </c>
      <c r="F3069" s="93">
        <v>34701</v>
      </c>
      <c r="G3069" s="93"/>
      <c r="H3069" s="93"/>
      <c r="I3069" s="2" t="s">
        <v>6663</v>
      </c>
    </row>
    <row r="3070" spans="1:9" ht="12.75" customHeight="1">
      <c r="A3070" s="2" t="s">
        <v>7516</v>
      </c>
      <c r="B3070" s="121" t="str">
        <f t="shared" ref="B3070:B3133" si="170">VLOOKUP(A3070,CountryRegion,2,FALSE)</f>
        <v xml:space="preserve">Emerging Ex-GCC </v>
      </c>
      <c r="C3070" s="2" t="s">
        <v>7573</v>
      </c>
      <c r="D3070" s="2" t="str">
        <f t="shared" si="168"/>
        <v>Malaysia</v>
      </c>
      <c r="E3070" s="93">
        <v>35976</v>
      </c>
      <c r="F3070" s="93">
        <v>35977</v>
      </c>
      <c r="G3070" s="93"/>
      <c r="H3070" s="93"/>
      <c r="I3070" s="2" t="s">
        <v>6663</v>
      </c>
    </row>
    <row r="3071" spans="1:9" ht="12.75" customHeight="1">
      <c r="A3071" s="2" t="s">
        <v>7516</v>
      </c>
      <c r="B3071" s="121" t="str">
        <f t="shared" si="170"/>
        <v xml:space="preserve">Emerging Ex-GCC </v>
      </c>
      <c r="C3071" s="2" t="s">
        <v>5918</v>
      </c>
      <c r="D3071" s="2" t="str">
        <f t="shared" si="168"/>
        <v>Nigeria</v>
      </c>
      <c r="E3071" s="93">
        <v>34698</v>
      </c>
      <c r="F3071" s="93">
        <v>34701</v>
      </c>
      <c r="G3071" s="93">
        <v>39752</v>
      </c>
      <c r="H3071" s="93">
        <v>39755</v>
      </c>
      <c r="I3071" s="2" t="s">
        <v>6663</v>
      </c>
    </row>
    <row r="3072" spans="1:9" ht="12.75" customHeight="1">
      <c r="A3072" s="2" t="s">
        <v>7516</v>
      </c>
      <c r="B3072" s="121" t="str">
        <f t="shared" si="170"/>
        <v xml:space="preserve">Emerging Ex-GCC </v>
      </c>
      <c r="C3072" s="2" t="s">
        <v>7595</v>
      </c>
      <c r="D3072" s="2" t="str">
        <f t="shared" si="168"/>
        <v>Peru</v>
      </c>
      <c r="E3072" s="93">
        <v>34698</v>
      </c>
      <c r="F3072" s="93">
        <v>34701</v>
      </c>
      <c r="G3072" s="93"/>
      <c r="H3072" s="93"/>
      <c r="I3072" s="2" t="s">
        <v>6663</v>
      </c>
    </row>
    <row r="3073" spans="1:9" ht="12.75" customHeight="1">
      <c r="A3073" s="2" t="s">
        <v>7516</v>
      </c>
      <c r="B3073" s="121" t="str">
        <f t="shared" si="170"/>
        <v xml:space="preserve">Emerging Ex-GCC </v>
      </c>
      <c r="C3073" s="2" t="s">
        <v>5970</v>
      </c>
      <c r="D3073" s="2" t="str">
        <f t="shared" si="168"/>
        <v>Philippines</v>
      </c>
      <c r="E3073" s="93">
        <v>34698</v>
      </c>
      <c r="F3073" s="93">
        <v>34701</v>
      </c>
      <c r="G3073" s="93"/>
      <c r="H3073" s="93"/>
      <c r="I3073" s="2" t="s">
        <v>6663</v>
      </c>
    </row>
    <row r="3074" spans="1:9" ht="12.75" customHeight="1">
      <c r="A3074" s="2" t="s">
        <v>7516</v>
      </c>
      <c r="B3074" s="121" t="str">
        <f t="shared" si="170"/>
        <v xml:space="preserve">Emerging Ex-GCC </v>
      </c>
      <c r="C3074" s="2" t="s">
        <v>7601</v>
      </c>
      <c r="D3074" s="2" t="str">
        <f t="shared" si="168"/>
        <v>Pakistan</v>
      </c>
      <c r="E3074" s="93">
        <v>34698</v>
      </c>
      <c r="F3074" s="93">
        <v>34701</v>
      </c>
      <c r="G3074" s="93">
        <v>39752</v>
      </c>
      <c r="H3074" s="93">
        <v>39755</v>
      </c>
      <c r="I3074" s="2" t="s">
        <v>6663</v>
      </c>
    </row>
    <row r="3075" spans="1:9" ht="12.75" customHeight="1">
      <c r="A3075" s="2" t="s">
        <v>7516</v>
      </c>
      <c r="B3075" s="121" t="str">
        <f t="shared" si="170"/>
        <v xml:space="preserve">Emerging Ex-GCC </v>
      </c>
      <c r="C3075" s="2" t="s">
        <v>7601</v>
      </c>
      <c r="D3075" s="2" t="str">
        <f t="shared" si="168"/>
        <v>Pakistan</v>
      </c>
      <c r="E3075" s="93">
        <v>42993</v>
      </c>
      <c r="F3075" s="93">
        <v>42996</v>
      </c>
      <c r="G3075" s="3">
        <v>45184</v>
      </c>
      <c r="H3075" s="3">
        <v>45187</v>
      </c>
      <c r="I3075" s="2" t="s">
        <v>6663</v>
      </c>
    </row>
    <row r="3076" spans="1:9" ht="12.75" customHeight="1">
      <c r="A3076" s="2" t="s">
        <v>7516</v>
      </c>
      <c r="B3076" s="121" t="str">
        <f t="shared" si="170"/>
        <v xml:space="preserve">Emerging Ex-GCC </v>
      </c>
      <c r="C3076" s="2" t="s">
        <v>7585</v>
      </c>
      <c r="D3076" s="2" t="str">
        <f t="shared" si="168"/>
        <v>Poland</v>
      </c>
      <c r="E3076" s="93">
        <v>34698</v>
      </c>
      <c r="F3076" s="93">
        <v>34701</v>
      </c>
      <c r="G3076" s="93"/>
      <c r="H3076" s="93"/>
      <c r="I3076" s="2" t="s">
        <v>6663</v>
      </c>
    </row>
    <row r="3077" spans="1:9" ht="12.75" customHeight="1">
      <c r="A3077" s="2" t="s">
        <v>7516</v>
      </c>
      <c r="B3077" s="121" t="str">
        <f t="shared" si="170"/>
        <v xml:space="preserve">Emerging Ex-GCC </v>
      </c>
      <c r="C3077" s="2" t="s">
        <v>7582</v>
      </c>
      <c r="D3077" s="2" t="str">
        <f t="shared" si="168"/>
        <v>Portugal</v>
      </c>
      <c r="E3077" s="93">
        <v>34698</v>
      </c>
      <c r="F3077" s="93">
        <v>34701</v>
      </c>
      <c r="G3077" s="93">
        <v>35976</v>
      </c>
      <c r="H3077" s="93">
        <v>35977</v>
      </c>
      <c r="I3077" s="2" t="s">
        <v>6663</v>
      </c>
    </row>
    <row r="3078" spans="1:9" ht="12.75" customHeight="1">
      <c r="A3078" s="2" t="s">
        <v>7516</v>
      </c>
      <c r="B3078" s="121" t="str">
        <f t="shared" si="170"/>
        <v xml:space="preserve">Emerging Ex-GCC </v>
      </c>
      <c r="C3078" s="2" t="s">
        <v>7586</v>
      </c>
      <c r="D3078" s="2" t="str">
        <f t="shared" ref="D3078:D3141" si="171">VLOOKUP(C3078&amp;"-",CountryRegion,2,FALSE)</f>
        <v>Russia</v>
      </c>
      <c r="E3078" s="93">
        <v>34698</v>
      </c>
      <c r="F3078" s="93">
        <v>34701</v>
      </c>
      <c r="G3078" s="3">
        <v>44628</v>
      </c>
      <c r="H3078" s="3">
        <v>44629</v>
      </c>
      <c r="I3078" s="2" t="s">
        <v>6663</v>
      </c>
    </row>
    <row r="3079" spans="1:9" ht="12.75" customHeight="1">
      <c r="A3079" s="2" t="s">
        <v>7516</v>
      </c>
      <c r="B3079" s="121" t="str">
        <f t="shared" si="170"/>
        <v xml:space="preserve">Emerging Ex-GCC </v>
      </c>
      <c r="C3079" s="2" t="s">
        <v>7605</v>
      </c>
      <c r="D3079" s="2" t="str">
        <f t="shared" si="171"/>
        <v>Slovenia</v>
      </c>
      <c r="E3079" s="93">
        <v>37529</v>
      </c>
      <c r="F3079" s="93">
        <v>37530</v>
      </c>
      <c r="G3079" s="93">
        <v>37802</v>
      </c>
      <c r="H3079" s="93">
        <v>37803</v>
      </c>
      <c r="I3079" s="2" t="s">
        <v>6663</v>
      </c>
    </row>
    <row r="3080" spans="1:9" ht="12.75" customHeight="1">
      <c r="A3080" s="2" t="s">
        <v>7516</v>
      </c>
      <c r="B3080" s="121" t="str">
        <f t="shared" si="170"/>
        <v xml:space="preserve">Emerging Ex-GCC </v>
      </c>
      <c r="C3080" s="2" t="s">
        <v>7605</v>
      </c>
      <c r="D3080" s="2" t="str">
        <f t="shared" si="171"/>
        <v>Slovenia</v>
      </c>
      <c r="E3080" s="93">
        <v>39353</v>
      </c>
      <c r="F3080" s="93">
        <v>39356</v>
      </c>
      <c r="G3080" s="93">
        <v>39752</v>
      </c>
      <c r="H3080" s="93">
        <v>39755</v>
      </c>
      <c r="I3080" s="2" t="s">
        <v>6663</v>
      </c>
    </row>
    <row r="3081" spans="1:9" ht="12.75" customHeight="1">
      <c r="A3081" s="2" t="s">
        <v>7516</v>
      </c>
      <c r="B3081" s="121" t="str">
        <f t="shared" si="170"/>
        <v xml:space="preserve">Emerging Ex-GCC </v>
      </c>
      <c r="C3081" s="2" t="s">
        <v>6029</v>
      </c>
      <c r="D3081" s="2" t="str">
        <f t="shared" si="171"/>
        <v>Thailand</v>
      </c>
      <c r="E3081" s="93">
        <v>34698</v>
      </c>
      <c r="F3081" s="93">
        <v>34701</v>
      </c>
      <c r="G3081" s="93"/>
      <c r="H3081" s="93"/>
      <c r="I3081" s="2" t="s">
        <v>6663</v>
      </c>
    </row>
    <row r="3082" spans="1:9" ht="12.75" customHeight="1">
      <c r="A3082" s="2" t="s">
        <v>7516</v>
      </c>
      <c r="B3082" s="121" t="str">
        <f t="shared" si="170"/>
        <v xml:space="preserve">Emerging Ex-GCC </v>
      </c>
      <c r="C3082" s="2" t="s">
        <v>7587</v>
      </c>
      <c r="D3082" s="2" t="str">
        <f t="shared" si="171"/>
        <v>Turkey</v>
      </c>
      <c r="E3082" s="93">
        <v>34698</v>
      </c>
      <c r="F3082" s="93">
        <v>34701</v>
      </c>
      <c r="G3082" s="93"/>
      <c r="H3082" s="93"/>
      <c r="I3082" s="2" t="s">
        <v>6663</v>
      </c>
    </row>
    <row r="3083" spans="1:9" ht="12.75" customHeight="1">
      <c r="A3083" s="2" t="s">
        <v>7516</v>
      </c>
      <c r="B3083" s="121" t="str">
        <f t="shared" si="170"/>
        <v xml:space="preserve">Emerging Ex-GCC </v>
      </c>
      <c r="C3083" s="2" t="s">
        <v>5700</v>
      </c>
      <c r="D3083" s="2" t="str">
        <f t="shared" si="171"/>
        <v>Taiwan</v>
      </c>
      <c r="E3083" s="93">
        <v>34698</v>
      </c>
      <c r="F3083" s="93">
        <v>34701</v>
      </c>
      <c r="G3083" s="93"/>
      <c r="H3083" s="93"/>
      <c r="I3083" s="2" t="s">
        <v>6663</v>
      </c>
    </row>
    <row r="3084" spans="1:9" ht="12.75" customHeight="1">
      <c r="A3084" s="2" t="s">
        <v>7516</v>
      </c>
      <c r="B3084" s="121" t="str">
        <f t="shared" si="170"/>
        <v xml:space="preserve">Emerging Ex-GCC </v>
      </c>
      <c r="C3084" s="2" t="s">
        <v>7596</v>
      </c>
      <c r="D3084" s="2" t="str">
        <f t="shared" si="171"/>
        <v>Venezuela</v>
      </c>
      <c r="E3084" s="93">
        <v>34698</v>
      </c>
      <c r="F3084" s="93">
        <v>34701</v>
      </c>
      <c r="G3084" s="93">
        <v>39183</v>
      </c>
      <c r="H3084" s="93">
        <v>39184</v>
      </c>
      <c r="I3084" s="2" t="s">
        <v>6663</v>
      </c>
    </row>
    <row r="3085" spans="1:9" ht="12.75" customHeight="1">
      <c r="A3085" s="2" t="s">
        <v>7516</v>
      </c>
      <c r="B3085" s="121" t="str">
        <f t="shared" si="170"/>
        <v xml:space="preserve">Emerging Ex-GCC </v>
      </c>
      <c r="C3085" s="2" t="s">
        <v>7603</v>
      </c>
      <c r="D3085" s="2" t="str">
        <f t="shared" si="171"/>
        <v>South Africa</v>
      </c>
      <c r="E3085" s="93">
        <v>34698</v>
      </c>
      <c r="F3085" s="93">
        <v>34701</v>
      </c>
      <c r="G3085" s="93"/>
      <c r="H3085" s="93"/>
      <c r="I3085" s="2" t="s">
        <v>6663</v>
      </c>
    </row>
    <row r="3086" spans="1:9" ht="12.75" customHeight="1">
      <c r="A3086" s="2" t="s">
        <v>6796</v>
      </c>
      <c r="B3086" s="121" t="str">
        <f t="shared" si="170"/>
        <v>EPAC Ex-Israel</v>
      </c>
      <c r="C3086" s="2" t="s">
        <v>7575</v>
      </c>
      <c r="D3086" s="2" t="str">
        <f t="shared" si="171"/>
        <v>Austria</v>
      </c>
      <c r="E3086" s="3">
        <v>32689</v>
      </c>
      <c r="F3086" s="3">
        <v>32692</v>
      </c>
      <c r="G3086" s="3"/>
      <c r="H3086" s="3"/>
      <c r="I3086" s="2" t="str">
        <f t="shared" ref="I3086:I3117" si="172">IF(ISBLANK(VLOOKUP(A3086,CountryRegion,4,FALSE)),"",VLOOKUP(A3086,CountryRegion,4,FALSE))</f>
        <v>S&amp;P BMI</v>
      </c>
    </row>
    <row r="3087" spans="1:9" ht="12.75" customHeight="1">
      <c r="A3087" s="2" t="s">
        <v>6796</v>
      </c>
      <c r="B3087" s="121" t="str">
        <f t="shared" si="170"/>
        <v>EPAC Ex-Israel</v>
      </c>
      <c r="C3087" s="2" t="s">
        <v>7589</v>
      </c>
      <c r="D3087" s="2" t="str">
        <f t="shared" si="171"/>
        <v>Australia</v>
      </c>
      <c r="E3087" s="3">
        <v>32689</v>
      </c>
      <c r="F3087" s="3">
        <v>32692</v>
      </c>
      <c r="G3087" s="3"/>
      <c r="H3087" s="3"/>
      <c r="I3087" s="2" t="str">
        <f t="shared" si="172"/>
        <v>S&amp;P BMI</v>
      </c>
    </row>
    <row r="3088" spans="1:9" ht="12.75" customHeight="1">
      <c r="A3088" s="2" t="s">
        <v>6796</v>
      </c>
      <c r="B3088" s="121" t="str">
        <f t="shared" si="170"/>
        <v>EPAC Ex-Israel</v>
      </c>
      <c r="C3088" s="2" t="s">
        <v>7576</v>
      </c>
      <c r="D3088" s="2" t="str">
        <f t="shared" si="171"/>
        <v>Belgium</v>
      </c>
      <c r="E3088" s="3">
        <v>32689</v>
      </c>
      <c r="F3088" s="3">
        <v>32692</v>
      </c>
      <c r="G3088" s="3"/>
      <c r="H3088" s="3"/>
      <c r="I3088" s="2" t="str">
        <f t="shared" si="172"/>
        <v>S&amp;P BMI</v>
      </c>
    </row>
    <row r="3089" spans="1:9" ht="12.75" customHeight="1">
      <c r="A3089" s="2" t="s">
        <v>6796</v>
      </c>
      <c r="B3089" s="121" t="str">
        <f t="shared" si="170"/>
        <v>EPAC Ex-Israel</v>
      </c>
      <c r="C3089" s="2" t="s">
        <v>6147</v>
      </c>
      <c r="D3089" s="2" t="str">
        <f t="shared" si="171"/>
        <v>Switzerland</v>
      </c>
      <c r="E3089" s="3">
        <v>32689</v>
      </c>
      <c r="F3089" s="3">
        <v>32692</v>
      </c>
      <c r="G3089" s="3"/>
      <c r="H3089" s="3"/>
      <c r="I3089" s="2" t="str">
        <f t="shared" si="172"/>
        <v>S&amp;P BMI</v>
      </c>
    </row>
    <row r="3090" spans="1:9" ht="12.75" customHeight="1">
      <c r="A3090" s="2" t="s">
        <v>6796</v>
      </c>
      <c r="B3090" s="121" t="str">
        <f t="shared" si="170"/>
        <v>EPAC Ex-Israel</v>
      </c>
      <c r="C3090" s="2" t="s">
        <v>7584</v>
      </c>
      <c r="D3090" s="2" t="str">
        <f t="shared" si="171"/>
        <v>Czech Republic</v>
      </c>
      <c r="E3090" s="3">
        <v>37071</v>
      </c>
      <c r="F3090" s="3">
        <v>37074</v>
      </c>
      <c r="G3090" s="3">
        <v>38168</v>
      </c>
      <c r="H3090" s="3">
        <v>38169</v>
      </c>
      <c r="I3090" s="2" t="str">
        <f t="shared" si="172"/>
        <v>S&amp;P BMI</v>
      </c>
    </row>
    <row r="3091" spans="1:9" ht="12.75" customHeight="1">
      <c r="A3091" s="2" t="s">
        <v>6796</v>
      </c>
      <c r="B3091" s="121" t="str">
        <f t="shared" si="170"/>
        <v>EPAC Ex-Israel</v>
      </c>
      <c r="C3091" s="2" t="s">
        <v>7579</v>
      </c>
      <c r="D3091" s="2" t="str">
        <f t="shared" si="171"/>
        <v>Germany</v>
      </c>
      <c r="E3091" s="3">
        <v>32689</v>
      </c>
      <c r="F3091" s="3">
        <v>32692</v>
      </c>
      <c r="G3091" s="3"/>
      <c r="H3091" s="3"/>
      <c r="I3091" s="2" t="str">
        <f t="shared" si="172"/>
        <v>S&amp;P BMI</v>
      </c>
    </row>
    <row r="3092" spans="1:9" ht="12.75" customHeight="1">
      <c r="A3092" s="2" t="s">
        <v>6796</v>
      </c>
      <c r="B3092" s="121" t="str">
        <f t="shared" si="170"/>
        <v>EPAC Ex-Israel</v>
      </c>
      <c r="C3092" s="2" t="s">
        <v>7577</v>
      </c>
      <c r="D3092" s="2" t="str">
        <f t="shared" si="171"/>
        <v>Denmark</v>
      </c>
      <c r="E3092" s="3">
        <v>32689</v>
      </c>
      <c r="F3092" s="3">
        <v>32692</v>
      </c>
      <c r="G3092" s="3"/>
      <c r="H3092" s="3"/>
      <c r="I3092" s="2" t="str">
        <f t="shared" si="172"/>
        <v>S&amp;P BMI</v>
      </c>
    </row>
    <row r="3093" spans="1:9" ht="12.75" customHeight="1">
      <c r="A3093" s="2" t="s">
        <v>6796</v>
      </c>
      <c r="B3093" s="121" t="str">
        <f t="shared" si="170"/>
        <v>EPAC Ex-Israel</v>
      </c>
      <c r="C3093" s="2" t="s">
        <v>6415</v>
      </c>
      <c r="D3093" s="2" t="str">
        <f t="shared" si="171"/>
        <v>Spain</v>
      </c>
      <c r="E3093" s="3">
        <v>32689</v>
      </c>
      <c r="F3093" s="3">
        <v>32692</v>
      </c>
      <c r="G3093" s="3"/>
      <c r="H3093" s="3"/>
      <c r="I3093" s="2" t="str">
        <f t="shared" si="172"/>
        <v>S&amp;P BMI</v>
      </c>
    </row>
    <row r="3094" spans="1:9" ht="12.75" customHeight="1">
      <c r="A3094" s="2" t="s">
        <v>6796</v>
      </c>
      <c r="B3094" s="121" t="str">
        <f t="shared" si="170"/>
        <v>EPAC Ex-Israel</v>
      </c>
      <c r="C3094" s="2" t="s">
        <v>5810</v>
      </c>
      <c r="D3094" s="2" t="str">
        <f t="shared" si="171"/>
        <v>Finland</v>
      </c>
      <c r="E3094" s="3">
        <v>32689</v>
      </c>
      <c r="F3094" s="3">
        <v>32692</v>
      </c>
      <c r="G3094" s="3"/>
      <c r="H3094" s="3"/>
      <c r="I3094" s="2" t="str">
        <f t="shared" si="172"/>
        <v>S&amp;P BMI</v>
      </c>
    </row>
    <row r="3095" spans="1:9" ht="12.75" customHeight="1">
      <c r="A3095" s="2" t="s">
        <v>6796</v>
      </c>
      <c r="B3095" s="121" t="str">
        <f t="shared" si="170"/>
        <v>EPAC Ex-Israel</v>
      </c>
      <c r="C3095" s="2" t="s">
        <v>7578</v>
      </c>
      <c r="D3095" s="2" t="str">
        <f t="shared" si="171"/>
        <v>France</v>
      </c>
      <c r="E3095" s="3">
        <v>32689</v>
      </c>
      <c r="F3095" s="3">
        <v>32692</v>
      </c>
      <c r="G3095" s="3"/>
      <c r="H3095" s="3"/>
      <c r="I3095" s="2" t="str">
        <f t="shared" si="172"/>
        <v>S&amp;P BMI</v>
      </c>
    </row>
    <row r="3096" spans="1:9" ht="12.75" customHeight="1">
      <c r="A3096" s="2" t="s">
        <v>6796</v>
      </c>
      <c r="B3096" s="121" t="str">
        <f t="shared" si="170"/>
        <v>EPAC Ex-Israel</v>
      </c>
      <c r="C3096" s="2" t="s">
        <v>7583</v>
      </c>
      <c r="D3096" s="2" t="str">
        <f t="shared" si="171"/>
        <v>United Kingdom</v>
      </c>
      <c r="E3096" s="3">
        <v>32689</v>
      </c>
      <c r="F3096" s="3">
        <v>32692</v>
      </c>
      <c r="G3096" s="3"/>
      <c r="H3096" s="3"/>
      <c r="I3096" s="2" t="str">
        <f t="shared" si="172"/>
        <v>S&amp;P BMI</v>
      </c>
    </row>
    <row r="3097" spans="1:9" ht="12.75" customHeight="1">
      <c r="A3097" s="2" t="s">
        <v>6796</v>
      </c>
      <c r="B3097" s="121" t="str">
        <f t="shared" si="170"/>
        <v>EPAC Ex-Israel</v>
      </c>
      <c r="C3097" s="2" t="s">
        <v>7580</v>
      </c>
      <c r="D3097" s="2" t="str">
        <f t="shared" si="171"/>
        <v>Greece</v>
      </c>
      <c r="E3097" s="3">
        <v>36433</v>
      </c>
      <c r="F3097" s="3">
        <v>36434</v>
      </c>
      <c r="G3097" s="3">
        <v>41901</v>
      </c>
      <c r="H3097" s="3">
        <v>41904</v>
      </c>
      <c r="I3097" s="2" t="str">
        <f t="shared" si="172"/>
        <v>S&amp;P BMI</v>
      </c>
    </row>
    <row r="3098" spans="1:9" ht="12.75" customHeight="1">
      <c r="A3098" s="2" t="s">
        <v>6796</v>
      </c>
      <c r="B3098" s="121" t="str">
        <f t="shared" si="170"/>
        <v>EPAC Ex-Israel</v>
      </c>
      <c r="C3098" s="2" t="s">
        <v>7571</v>
      </c>
      <c r="D3098" s="2" t="str">
        <f t="shared" si="171"/>
        <v>Hong Kong</v>
      </c>
      <c r="E3098" s="3">
        <v>32689</v>
      </c>
      <c r="F3098" s="3">
        <v>32692</v>
      </c>
      <c r="G3098" s="3"/>
      <c r="H3098" s="3"/>
      <c r="I3098" s="2" t="str">
        <f t="shared" si="172"/>
        <v>S&amp;P BMI</v>
      </c>
    </row>
    <row r="3099" spans="1:9" ht="12.75" customHeight="1">
      <c r="A3099" s="2" t="s">
        <v>6796</v>
      </c>
      <c r="B3099" s="121" t="str">
        <f t="shared" si="170"/>
        <v>EPAC Ex-Israel</v>
      </c>
      <c r="C3099" s="2" t="s">
        <v>5567</v>
      </c>
      <c r="D3099" s="2" t="str">
        <f t="shared" si="171"/>
        <v>Hungary</v>
      </c>
      <c r="E3099" s="3">
        <v>37802</v>
      </c>
      <c r="F3099" s="3">
        <v>37803</v>
      </c>
      <c r="G3099" s="3">
        <v>38168</v>
      </c>
      <c r="H3099" s="3">
        <v>38169</v>
      </c>
      <c r="I3099" s="2" t="str">
        <f t="shared" si="172"/>
        <v>S&amp;P BMI</v>
      </c>
    </row>
    <row r="3100" spans="1:9" ht="12.75" customHeight="1">
      <c r="A3100" s="2" t="s">
        <v>6796</v>
      </c>
      <c r="B3100" s="121" t="str">
        <f t="shared" si="170"/>
        <v>EPAC Ex-Israel</v>
      </c>
      <c r="C3100" s="2" t="s">
        <v>6100</v>
      </c>
      <c r="D3100" s="2" t="str">
        <f t="shared" si="171"/>
        <v>Ireland</v>
      </c>
      <c r="E3100" s="3">
        <v>32689</v>
      </c>
      <c r="F3100" s="3">
        <v>32692</v>
      </c>
      <c r="G3100" s="3"/>
      <c r="H3100" s="3"/>
      <c r="I3100" s="2" t="str">
        <f t="shared" si="172"/>
        <v>S&amp;P BMI</v>
      </c>
    </row>
    <row r="3101" spans="1:9" ht="12.75" customHeight="1">
      <c r="A3101" s="2" t="s">
        <v>6796</v>
      </c>
      <c r="B3101" s="121" t="str">
        <f t="shared" si="170"/>
        <v>EPAC Ex-Israel</v>
      </c>
      <c r="C3101" s="2" t="s">
        <v>5572</v>
      </c>
      <c r="D3101" s="2" t="str">
        <f t="shared" si="171"/>
        <v>Iceland</v>
      </c>
      <c r="E3101" s="3">
        <v>37435</v>
      </c>
      <c r="F3101" s="3">
        <v>37438</v>
      </c>
      <c r="G3101" s="3">
        <v>39780</v>
      </c>
      <c r="H3101" s="3">
        <v>39783</v>
      </c>
      <c r="I3101" s="2" t="str">
        <f t="shared" si="172"/>
        <v>S&amp;P BMI</v>
      </c>
    </row>
    <row r="3102" spans="1:9" ht="12.75" customHeight="1">
      <c r="A3102" s="2" t="s">
        <v>6796</v>
      </c>
      <c r="B3102" s="121" t="str">
        <f t="shared" si="170"/>
        <v>EPAC Ex-Israel</v>
      </c>
      <c r="C3102" s="2" t="s">
        <v>5614</v>
      </c>
      <c r="D3102" s="2" t="str">
        <f t="shared" si="171"/>
        <v>Italy</v>
      </c>
      <c r="E3102" s="3">
        <v>32689</v>
      </c>
      <c r="F3102" s="3">
        <v>32692</v>
      </c>
      <c r="G3102" s="3"/>
      <c r="H3102" s="3"/>
      <c r="I3102" s="2" t="str">
        <f t="shared" si="172"/>
        <v>S&amp;P BMI</v>
      </c>
    </row>
    <row r="3103" spans="1:9" ht="12.75" customHeight="1">
      <c r="A3103" s="2" t="s">
        <v>6796</v>
      </c>
      <c r="B3103" s="121" t="str">
        <f t="shared" si="170"/>
        <v>EPAC Ex-Israel</v>
      </c>
      <c r="C3103" s="2" t="s">
        <v>7572</v>
      </c>
      <c r="D3103" s="2" t="str">
        <f t="shared" si="171"/>
        <v>Japan</v>
      </c>
      <c r="E3103" s="3">
        <v>32689</v>
      </c>
      <c r="F3103" s="3">
        <v>32692</v>
      </c>
      <c r="G3103" s="3"/>
      <c r="H3103" s="3"/>
      <c r="I3103" s="2" t="str">
        <f t="shared" si="172"/>
        <v>S&amp;P BMI</v>
      </c>
    </row>
    <row r="3104" spans="1:9" ht="12.75" customHeight="1">
      <c r="A3104" s="2" t="s">
        <v>6796</v>
      </c>
      <c r="B3104" s="121" t="str">
        <f t="shared" si="170"/>
        <v>EPAC Ex-Israel</v>
      </c>
      <c r="C3104" s="2" t="s">
        <v>6013</v>
      </c>
      <c r="D3104" s="2" t="str">
        <f t="shared" si="171"/>
        <v>Korea</v>
      </c>
      <c r="E3104" s="3">
        <v>37071</v>
      </c>
      <c r="F3104" s="3">
        <v>37074</v>
      </c>
      <c r="G3104" s="3"/>
      <c r="H3104" s="3"/>
      <c r="I3104" s="2" t="str">
        <f t="shared" si="172"/>
        <v>S&amp;P BMI</v>
      </c>
    </row>
    <row r="3105" spans="1:9" ht="12.75" customHeight="1">
      <c r="A3105" s="2" t="s">
        <v>6796</v>
      </c>
      <c r="B3105" s="121" t="str">
        <f t="shared" si="170"/>
        <v>EPAC Ex-Israel</v>
      </c>
      <c r="C3105" s="2" t="s">
        <v>7581</v>
      </c>
      <c r="D3105" s="2" t="str">
        <f t="shared" si="171"/>
        <v>Luxembourg</v>
      </c>
      <c r="E3105" s="3">
        <v>32689</v>
      </c>
      <c r="F3105" s="3">
        <v>32692</v>
      </c>
      <c r="G3105" s="3"/>
      <c r="H3105" s="3"/>
      <c r="I3105" s="2" t="str">
        <f t="shared" si="172"/>
        <v>S&amp;P BMI</v>
      </c>
    </row>
    <row r="3106" spans="1:9" ht="12.75" customHeight="1">
      <c r="A3106" s="2" t="s">
        <v>6796</v>
      </c>
      <c r="B3106" s="121" t="str">
        <f t="shared" si="170"/>
        <v>EPAC Ex-Israel</v>
      </c>
      <c r="C3106" s="2" t="s">
        <v>7573</v>
      </c>
      <c r="D3106" s="2" t="str">
        <f t="shared" si="171"/>
        <v>Malaysia</v>
      </c>
      <c r="E3106" s="3">
        <v>32689</v>
      </c>
      <c r="F3106" s="3">
        <v>32692</v>
      </c>
      <c r="G3106" s="3">
        <v>35976</v>
      </c>
      <c r="H3106" s="3">
        <v>35977</v>
      </c>
      <c r="I3106" s="2" t="str">
        <f t="shared" si="172"/>
        <v>S&amp;P BMI</v>
      </c>
    </row>
    <row r="3107" spans="1:9" ht="12.75" customHeight="1">
      <c r="A3107" s="2" t="s">
        <v>6796</v>
      </c>
      <c r="B3107" s="121" t="str">
        <f t="shared" si="170"/>
        <v>EPAC Ex-Israel</v>
      </c>
      <c r="C3107" s="2" t="s">
        <v>5921</v>
      </c>
      <c r="D3107" s="2" t="str">
        <f t="shared" si="171"/>
        <v>Netherlands</v>
      </c>
      <c r="E3107" s="3">
        <v>32689</v>
      </c>
      <c r="F3107" s="3">
        <v>32692</v>
      </c>
      <c r="G3107" s="3"/>
      <c r="H3107" s="3"/>
      <c r="I3107" s="2" t="str">
        <f t="shared" si="172"/>
        <v>S&amp;P BMI</v>
      </c>
    </row>
    <row r="3108" spans="1:9" ht="12.75" customHeight="1">
      <c r="A3108" s="2" t="s">
        <v>6796</v>
      </c>
      <c r="B3108" s="121" t="str">
        <f t="shared" si="170"/>
        <v>EPAC Ex-Israel</v>
      </c>
      <c r="C3108" s="2" t="s">
        <v>5865</v>
      </c>
      <c r="D3108" s="2" t="str">
        <f t="shared" si="171"/>
        <v>Norway</v>
      </c>
      <c r="E3108" s="3">
        <v>32689</v>
      </c>
      <c r="F3108" s="3">
        <v>32692</v>
      </c>
      <c r="G3108" s="3"/>
      <c r="H3108" s="3"/>
      <c r="I3108" s="2" t="str">
        <f t="shared" si="172"/>
        <v>S&amp;P BMI</v>
      </c>
    </row>
    <row r="3109" spans="1:9" ht="12.75" customHeight="1">
      <c r="A3109" s="2" t="s">
        <v>6796</v>
      </c>
      <c r="B3109" s="121" t="str">
        <f t="shared" si="170"/>
        <v>EPAC Ex-Israel</v>
      </c>
      <c r="C3109" s="2" t="s">
        <v>5883</v>
      </c>
      <c r="D3109" s="2" t="str">
        <f t="shared" si="171"/>
        <v>New Zealand</v>
      </c>
      <c r="E3109" s="3">
        <v>32689</v>
      </c>
      <c r="F3109" s="3">
        <v>32692</v>
      </c>
      <c r="G3109" s="3"/>
      <c r="H3109" s="3"/>
      <c r="I3109" s="2" t="str">
        <f t="shared" si="172"/>
        <v>S&amp;P BMI</v>
      </c>
    </row>
    <row r="3110" spans="1:9" ht="12.75" customHeight="1">
      <c r="A3110" s="2" t="s">
        <v>6796</v>
      </c>
      <c r="B3110" s="121" t="str">
        <f t="shared" si="170"/>
        <v>EPAC Ex-Israel</v>
      </c>
      <c r="C3110" s="2" t="s">
        <v>7582</v>
      </c>
      <c r="D3110" s="2" t="str">
        <f t="shared" si="171"/>
        <v>Portugal</v>
      </c>
      <c r="E3110" s="3">
        <v>35976</v>
      </c>
      <c r="F3110" s="3">
        <v>35977</v>
      </c>
      <c r="G3110" s="3"/>
      <c r="H3110" s="3"/>
      <c r="I3110" s="2" t="str">
        <f t="shared" si="172"/>
        <v>S&amp;P BMI</v>
      </c>
    </row>
    <row r="3111" spans="1:9" ht="12.75" customHeight="1">
      <c r="A3111" s="2" t="s">
        <v>6796</v>
      </c>
      <c r="B3111" s="121" t="str">
        <f t="shared" si="170"/>
        <v>EPAC Ex-Israel</v>
      </c>
      <c r="C3111" s="2" t="s">
        <v>6227</v>
      </c>
      <c r="D3111" s="2" t="str">
        <f t="shared" si="171"/>
        <v>Sweden</v>
      </c>
      <c r="E3111" s="3">
        <v>32689</v>
      </c>
      <c r="F3111" s="3">
        <v>32692</v>
      </c>
      <c r="G3111" s="3"/>
      <c r="H3111" s="3"/>
      <c r="I3111" s="2" t="str">
        <f t="shared" si="172"/>
        <v>S&amp;P BMI</v>
      </c>
    </row>
    <row r="3112" spans="1:9" ht="12.75" customHeight="1">
      <c r="A3112" s="2" t="s">
        <v>6796</v>
      </c>
      <c r="B3112" s="121" t="str">
        <f t="shared" si="170"/>
        <v>EPAC Ex-Israel</v>
      </c>
      <c r="C3112" s="2" t="s">
        <v>7574</v>
      </c>
      <c r="D3112" s="2" t="str">
        <f t="shared" si="171"/>
        <v>Singapore</v>
      </c>
      <c r="E3112" s="3">
        <v>32689</v>
      </c>
      <c r="F3112" s="3">
        <v>32692</v>
      </c>
      <c r="G3112" s="3"/>
      <c r="H3112" s="3"/>
      <c r="I3112" s="2" t="str">
        <f t="shared" si="172"/>
        <v>S&amp;P BMI</v>
      </c>
    </row>
    <row r="3113" spans="1:9" ht="12.75" customHeight="1">
      <c r="A3113" s="2" t="s">
        <v>6796</v>
      </c>
      <c r="B3113" s="121" t="str">
        <f t="shared" si="170"/>
        <v>EPAC Ex-Israel</v>
      </c>
      <c r="C3113" s="2" t="s">
        <v>7605</v>
      </c>
      <c r="D3113" s="2" t="str">
        <f t="shared" si="171"/>
        <v>Slovenia</v>
      </c>
      <c r="E3113" s="3">
        <v>37802</v>
      </c>
      <c r="F3113" s="3">
        <v>37803</v>
      </c>
      <c r="G3113" s="3">
        <v>39353</v>
      </c>
      <c r="H3113" s="3">
        <v>39356</v>
      </c>
      <c r="I3113" s="2" t="str">
        <f t="shared" si="172"/>
        <v>S&amp;P BMI</v>
      </c>
    </row>
    <row r="3114" spans="1:9" ht="12.75" customHeight="1">
      <c r="A3114" s="2" t="s">
        <v>6798</v>
      </c>
      <c r="B3114" s="121" t="str">
        <f t="shared" si="170"/>
        <v>EPAC Ex-Japan</v>
      </c>
      <c r="C3114" s="2" t="s">
        <v>7575</v>
      </c>
      <c r="D3114" s="2" t="str">
        <f t="shared" si="171"/>
        <v>Austria</v>
      </c>
      <c r="E3114" s="3">
        <v>32689</v>
      </c>
      <c r="F3114" s="3">
        <v>32692</v>
      </c>
      <c r="G3114" s="3"/>
      <c r="H3114" s="3"/>
      <c r="I3114" s="2" t="str">
        <f t="shared" si="172"/>
        <v>S&amp;P BMI</v>
      </c>
    </row>
    <row r="3115" spans="1:9" ht="12.75" customHeight="1">
      <c r="A3115" s="2" t="s">
        <v>6798</v>
      </c>
      <c r="B3115" s="121" t="str">
        <f t="shared" si="170"/>
        <v>EPAC Ex-Japan</v>
      </c>
      <c r="C3115" s="2" t="s">
        <v>7589</v>
      </c>
      <c r="D3115" s="2" t="str">
        <f t="shared" si="171"/>
        <v>Australia</v>
      </c>
      <c r="E3115" s="3">
        <v>32689</v>
      </c>
      <c r="F3115" s="3">
        <v>32692</v>
      </c>
      <c r="G3115" s="3"/>
      <c r="H3115" s="3"/>
      <c r="I3115" s="2" t="str">
        <f t="shared" si="172"/>
        <v>S&amp;P BMI</v>
      </c>
    </row>
    <row r="3116" spans="1:9" ht="12.75" customHeight="1">
      <c r="A3116" s="2" t="s">
        <v>6798</v>
      </c>
      <c r="B3116" s="121" t="str">
        <f t="shared" si="170"/>
        <v>EPAC Ex-Japan</v>
      </c>
      <c r="C3116" s="2" t="s">
        <v>7576</v>
      </c>
      <c r="D3116" s="2" t="str">
        <f t="shared" si="171"/>
        <v>Belgium</v>
      </c>
      <c r="E3116" s="3">
        <v>32689</v>
      </c>
      <c r="F3116" s="3">
        <v>32692</v>
      </c>
      <c r="G3116" s="3"/>
      <c r="H3116" s="3"/>
      <c r="I3116" s="2" t="str">
        <f t="shared" si="172"/>
        <v>S&amp;P BMI</v>
      </c>
    </row>
    <row r="3117" spans="1:9" ht="12.75" customHeight="1">
      <c r="A3117" s="2" t="s">
        <v>6798</v>
      </c>
      <c r="B3117" s="121" t="str">
        <f t="shared" si="170"/>
        <v>EPAC Ex-Japan</v>
      </c>
      <c r="C3117" s="2" t="s">
        <v>6147</v>
      </c>
      <c r="D3117" s="2" t="str">
        <f t="shared" si="171"/>
        <v>Switzerland</v>
      </c>
      <c r="E3117" s="3">
        <v>32689</v>
      </c>
      <c r="F3117" s="3">
        <v>32692</v>
      </c>
      <c r="G3117" s="3"/>
      <c r="H3117" s="3"/>
      <c r="I3117" s="2" t="str">
        <f t="shared" si="172"/>
        <v>S&amp;P BMI</v>
      </c>
    </row>
    <row r="3118" spans="1:9" ht="12.75" customHeight="1">
      <c r="A3118" s="2" t="s">
        <v>6798</v>
      </c>
      <c r="B3118" s="121" t="str">
        <f t="shared" si="170"/>
        <v>EPAC Ex-Japan</v>
      </c>
      <c r="C3118" s="2" t="s">
        <v>7584</v>
      </c>
      <c r="D3118" s="2" t="str">
        <f t="shared" si="171"/>
        <v>Czech Republic</v>
      </c>
      <c r="E3118" s="3">
        <v>37071</v>
      </c>
      <c r="F3118" s="3">
        <v>37074</v>
      </c>
      <c r="G3118" s="3">
        <v>38168</v>
      </c>
      <c r="H3118" s="3">
        <v>38169</v>
      </c>
      <c r="I3118" s="2" t="str">
        <f t="shared" ref="I3118:I3149" si="173">IF(ISBLANK(VLOOKUP(A3118,CountryRegion,4,FALSE)),"",VLOOKUP(A3118,CountryRegion,4,FALSE))</f>
        <v>S&amp;P BMI</v>
      </c>
    </row>
    <row r="3119" spans="1:9" ht="12.75" customHeight="1">
      <c r="A3119" s="2" t="s">
        <v>6798</v>
      </c>
      <c r="B3119" s="121" t="str">
        <f t="shared" si="170"/>
        <v>EPAC Ex-Japan</v>
      </c>
      <c r="C3119" s="2" t="s">
        <v>7579</v>
      </c>
      <c r="D3119" s="2" t="str">
        <f t="shared" si="171"/>
        <v>Germany</v>
      </c>
      <c r="E3119" s="3">
        <v>32689</v>
      </c>
      <c r="F3119" s="3">
        <v>32692</v>
      </c>
      <c r="G3119" s="3"/>
      <c r="H3119" s="3"/>
      <c r="I3119" s="2" t="str">
        <f t="shared" si="173"/>
        <v>S&amp;P BMI</v>
      </c>
    </row>
    <row r="3120" spans="1:9" ht="12.75" customHeight="1">
      <c r="A3120" s="2" t="s">
        <v>6798</v>
      </c>
      <c r="B3120" s="121" t="str">
        <f t="shared" si="170"/>
        <v>EPAC Ex-Japan</v>
      </c>
      <c r="C3120" s="2" t="s">
        <v>7577</v>
      </c>
      <c r="D3120" s="2" t="str">
        <f t="shared" si="171"/>
        <v>Denmark</v>
      </c>
      <c r="E3120" s="3">
        <v>32689</v>
      </c>
      <c r="F3120" s="3">
        <v>32692</v>
      </c>
      <c r="G3120" s="3"/>
      <c r="H3120" s="3"/>
      <c r="I3120" s="2" t="str">
        <f t="shared" si="173"/>
        <v>S&amp;P BMI</v>
      </c>
    </row>
    <row r="3121" spans="1:9" ht="12.75" customHeight="1">
      <c r="A3121" s="2" t="s">
        <v>6798</v>
      </c>
      <c r="B3121" s="121" t="str">
        <f t="shared" si="170"/>
        <v>EPAC Ex-Japan</v>
      </c>
      <c r="C3121" s="2" t="s">
        <v>6415</v>
      </c>
      <c r="D3121" s="2" t="str">
        <f t="shared" si="171"/>
        <v>Spain</v>
      </c>
      <c r="E3121" s="3">
        <v>32689</v>
      </c>
      <c r="F3121" s="3">
        <v>32692</v>
      </c>
      <c r="G3121" s="3"/>
      <c r="H3121" s="3"/>
      <c r="I3121" s="2" t="str">
        <f t="shared" si="173"/>
        <v>S&amp;P BMI</v>
      </c>
    </row>
    <row r="3122" spans="1:9" ht="12.75" customHeight="1">
      <c r="A3122" s="2" t="s">
        <v>6798</v>
      </c>
      <c r="B3122" s="121" t="str">
        <f t="shared" si="170"/>
        <v>EPAC Ex-Japan</v>
      </c>
      <c r="C3122" s="2" t="s">
        <v>5810</v>
      </c>
      <c r="D3122" s="2" t="str">
        <f t="shared" si="171"/>
        <v>Finland</v>
      </c>
      <c r="E3122" s="3">
        <v>32689</v>
      </c>
      <c r="F3122" s="3">
        <v>32692</v>
      </c>
      <c r="G3122" s="3"/>
      <c r="H3122" s="3"/>
      <c r="I3122" s="2" t="str">
        <f t="shared" si="173"/>
        <v>S&amp;P BMI</v>
      </c>
    </row>
    <row r="3123" spans="1:9" ht="12.75" customHeight="1">
      <c r="A3123" s="2" t="s">
        <v>6798</v>
      </c>
      <c r="B3123" s="121" t="str">
        <f t="shared" si="170"/>
        <v>EPAC Ex-Japan</v>
      </c>
      <c r="C3123" s="2" t="s">
        <v>7578</v>
      </c>
      <c r="D3123" s="2" t="str">
        <f t="shared" si="171"/>
        <v>France</v>
      </c>
      <c r="E3123" s="3">
        <v>32689</v>
      </c>
      <c r="F3123" s="3">
        <v>32692</v>
      </c>
      <c r="G3123" s="3"/>
      <c r="H3123" s="3"/>
      <c r="I3123" s="2" t="str">
        <f t="shared" si="173"/>
        <v>S&amp;P BMI</v>
      </c>
    </row>
    <row r="3124" spans="1:9" ht="12.75" customHeight="1">
      <c r="A3124" s="2" t="s">
        <v>6798</v>
      </c>
      <c r="B3124" s="121" t="str">
        <f t="shared" si="170"/>
        <v>EPAC Ex-Japan</v>
      </c>
      <c r="C3124" s="2" t="s">
        <v>7583</v>
      </c>
      <c r="D3124" s="2" t="str">
        <f t="shared" si="171"/>
        <v>United Kingdom</v>
      </c>
      <c r="E3124" s="3">
        <v>32689</v>
      </c>
      <c r="F3124" s="3">
        <v>32692</v>
      </c>
      <c r="G3124" s="3"/>
      <c r="H3124" s="3"/>
      <c r="I3124" s="2" t="str">
        <f t="shared" si="173"/>
        <v>S&amp;P BMI</v>
      </c>
    </row>
    <row r="3125" spans="1:9" ht="12.75" customHeight="1">
      <c r="A3125" s="2" t="s">
        <v>6798</v>
      </c>
      <c r="B3125" s="121" t="str">
        <f t="shared" si="170"/>
        <v>EPAC Ex-Japan</v>
      </c>
      <c r="C3125" s="2" t="s">
        <v>7580</v>
      </c>
      <c r="D3125" s="2" t="str">
        <f t="shared" si="171"/>
        <v>Greece</v>
      </c>
      <c r="E3125" s="3">
        <v>36433</v>
      </c>
      <c r="F3125" s="3">
        <v>36434</v>
      </c>
      <c r="G3125" s="3">
        <v>41901</v>
      </c>
      <c r="H3125" s="3">
        <v>41904</v>
      </c>
      <c r="I3125" s="2" t="str">
        <f t="shared" si="173"/>
        <v>S&amp;P BMI</v>
      </c>
    </row>
    <row r="3126" spans="1:9" ht="12.75" customHeight="1">
      <c r="A3126" s="2" t="s">
        <v>6798</v>
      </c>
      <c r="B3126" s="121" t="str">
        <f t="shared" si="170"/>
        <v>EPAC Ex-Japan</v>
      </c>
      <c r="C3126" s="2" t="s">
        <v>7571</v>
      </c>
      <c r="D3126" s="2" t="str">
        <f t="shared" si="171"/>
        <v>Hong Kong</v>
      </c>
      <c r="E3126" s="3">
        <v>32689</v>
      </c>
      <c r="F3126" s="3">
        <v>32692</v>
      </c>
      <c r="G3126" s="3"/>
      <c r="H3126" s="3"/>
      <c r="I3126" s="2" t="str">
        <f t="shared" si="173"/>
        <v>S&amp;P BMI</v>
      </c>
    </row>
    <row r="3127" spans="1:9" ht="12.75" customHeight="1">
      <c r="A3127" s="2" t="s">
        <v>6798</v>
      </c>
      <c r="B3127" s="121" t="str">
        <f t="shared" si="170"/>
        <v>EPAC Ex-Japan</v>
      </c>
      <c r="C3127" s="2" t="s">
        <v>5567</v>
      </c>
      <c r="D3127" s="2" t="str">
        <f t="shared" si="171"/>
        <v>Hungary</v>
      </c>
      <c r="E3127" s="3">
        <v>37802</v>
      </c>
      <c r="F3127" s="3">
        <v>37803</v>
      </c>
      <c r="G3127" s="3">
        <v>38168</v>
      </c>
      <c r="H3127" s="3">
        <v>38169</v>
      </c>
      <c r="I3127" s="2" t="str">
        <f t="shared" si="173"/>
        <v>S&amp;P BMI</v>
      </c>
    </row>
    <row r="3128" spans="1:9" ht="12.75" customHeight="1">
      <c r="A3128" s="2" t="s">
        <v>6798</v>
      </c>
      <c r="B3128" s="121" t="str">
        <f t="shared" si="170"/>
        <v>EPAC Ex-Japan</v>
      </c>
      <c r="C3128" s="2" t="s">
        <v>6100</v>
      </c>
      <c r="D3128" s="2" t="str">
        <f t="shared" si="171"/>
        <v>Ireland</v>
      </c>
      <c r="E3128" s="3">
        <v>32689</v>
      </c>
      <c r="F3128" s="3">
        <v>32692</v>
      </c>
      <c r="G3128" s="3"/>
      <c r="H3128" s="3"/>
      <c r="I3128" s="2" t="str">
        <f t="shared" si="173"/>
        <v>S&amp;P BMI</v>
      </c>
    </row>
    <row r="3129" spans="1:9" ht="12.75" customHeight="1">
      <c r="A3129" s="2" t="s">
        <v>6798</v>
      </c>
      <c r="B3129" s="121" t="str">
        <f t="shared" si="170"/>
        <v>EPAC Ex-Japan</v>
      </c>
      <c r="C3129" s="2" t="s">
        <v>7598</v>
      </c>
      <c r="D3129" s="2" t="str">
        <f t="shared" si="171"/>
        <v>Israel</v>
      </c>
      <c r="E3129" s="3">
        <v>40438</v>
      </c>
      <c r="F3129" s="3">
        <v>40441</v>
      </c>
      <c r="G3129" s="3"/>
      <c r="H3129" s="3"/>
      <c r="I3129" s="2" t="str">
        <f t="shared" si="173"/>
        <v>S&amp;P BMI</v>
      </c>
    </row>
    <row r="3130" spans="1:9" ht="12.75" customHeight="1">
      <c r="A3130" s="2" t="s">
        <v>6798</v>
      </c>
      <c r="B3130" s="121" t="str">
        <f t="shared" si="170"/>
        <v>EPAC Ex-Japan</v>
      </c>
      <c r="C3130" s="2" t="s">
        <v>5572</v>
      </c>
      <c r="D3130" s="2" t="str">
        <f t="shared" si="171"/>
        <v>Iceland</v>
      </c>
      <c r="E3130" s="3">
        <v>37435</v>
      </c>
      <c r="F3130" s="3">
        <v>37438</v>
      </c>
      <c r="G3130" s="3">
        <v>39780</v>
      </c>
      <c r="H3130" s="3">
        <v>39783</v>
      </c>
      <c r="I3130" s="2" t="str">
        <f t="shared" si="173"/>
        <v>S&amp;P BMI</v>
      </c>
    </row>
    <row r="3131" spans="1:9" ht="12.75" customHeight="1">
      <c r="A3131" s="2" t="s">
        <v>6798</v>
      </c>
      <c r="B3131" s="121" t="str">
        <f t="shared" si="170"/>
        <v>EPAC Ex-Japan</v>
      </c>
      <c r="C3131" s="2" t="s">
        <v>5614</v>
      </c>
      <c r="D3131" s="2" t="str">
        <f t="shared" si="171"/>
        <v>Italy</v>
      </c>
      <c r="E3131" s="3">
        <v>32689</v>
      </c>
      <c r="F3131" s="3">
        <v>32692</v>
      </c>
      <c r="G3131" s="3"/>
      <c r="H3131" s="3"/>
      <c r="I3131" s="2" t="str">
        <f t="shared" si="173"/>
        <v>S&amp;P BMI</v>
      </c>
    </row>
    <row r="3132" spans="1:9" ht="12.75" customHeight="1">
      <c r="A3132" s="2" t="s">
        <v>6798</v>
      </c>
      <c r="B3132" s="121" t="str">
        <f t="shared" si="170"/>
        <v>EPAC Ex-Japan</v>
      </c>
      <c r="C3132" s="2" t="s">
        <v>6013</v>
      </c>
      <c r="D3132" s="2" t="str">
        <f t="shared" si="171"/>
        <v>Korea</v>
      </c>
      <c r="E3132" s="3">
        <v>37071</v>
      </c>
      <c r="F3132" s="3">
        <v>37074</v>
      </c>
      <c r="G3132" s="3"/>
      <c r="H3132" s="3"/>
      <c r="I3132" s="2" t="str">
        <f t="shared" si="173"/>
        <v>S&amp;P BMI</v>
      </c>
    </row>
    <row r="3133" spans="1:9" ht="12.75" customHeight="1">
      <c r="A3133" s="2" t="s">
        <v>6798</v>
      </c>
      <c r="B3133" s="121" t="str">
        <f t="shared" si="170"/>
        <v>EPAC Ex-Japan</v>
      </c>
      <c r="C3133" s="2" t="s">
        <v>7581</v>
      </c>
      <c r="D3133" s="2" t="str">
        <f t="shared" si="171"/>
        <v>Luxembourg</v>
      </c>
      <c r="E3133" s="3">
        <v>32689</v>
      </c>
      <c r="F3133" s="3">
        <v>32692</v>
      </c>
      <c r="G3133" s="3"/>
      <c r="H3133" s="3"/>
      <c r="I3133" s="2" t="str">
        <f t="shared" si="173"/>
        <v>S&amp;P BMI</v>
      </c>
    </row>
    <row r="3134" spans="1:9" ht="12.75" customHeight="1">
      <c r="A3134" s="2" t="s">
        <v>6798</v>
      </c>
      <c r="B3134" s="121" t="str">
        <f t="shared" ref="B3134:B3197" si="174">VLOOKUP(A3134,CountryRegion,2,FALSE)</f>
        <v>EPAC Ex-Japan</v>
      </c>
      <c r="C3134" s="2" t="s">
        <v>7573</v>
      </c>
      <c r="D3134" s="2" t="str">
        <f t="shared" si="171"/>
        <v>Malaysia</v>
      </c>
      <c r="E3134" s="3">
        <v>32689</v>
      </c>
      <c r="F3134" s="3">
        <v>32692</v>
      </c>
      <c r="G3134" s="3">
        <v>35976</v>
      </c>
      <c r="H3134" s="3">
        <v>35977</v>
      </c>
      <c r="I3134" s="2" t="str">
        <f t="shared" si="173"/>
        <v>S&amp;P BMI</v>
      </c>
    </row>
    <row r="3135" spans="1:9" ht="12.75" customHeight="1">
      <c r="A3135" s="2" t="s">
        <v>6798</v>
      </c>
      <c r="B3135" s="121" t="str">
        <f t="shared" si="174"/>
        <v>EPAC Ex-Japan</v>
      </c>
      <c r="C3135" s="2" t="s">
        <v>5921</v>
      </c>
      <c r="D3135" s="2" t="str">
        <f t="shared" si="171"/>
        <v>Netherlands</v>
      </c>
      <c r="E3135" s="3">
        <v>32689</v>
      </c>
      <c r="F3135" s="3">
        <v>32692</v>
      </c>
      <c r="G3135" s="3"/>
      <c r="H3135" s="3"/>
      <c r="I3135" s="2" t="str">
        <f t="shared" si="173"/>
        <v>S&amp;P BMI</v>
      </c>
    </row>
    <row r="3136" spans="1:9" ht="12.75" customHeight="1">
      <c r="A3136" s="2" t="s">
        <v>6798</v>
      </c>
      <c r="B3136" s="121" t="str">
        <f t="shared" si="174"/>
        <v>EPAC Ex-Japan</v>
      </c>
      <c r="C3136" s="2" t="s">
        <v>5865</v>
      </c>
      <c r="D3136" s="2" t="str">
        <f t="shared" si="171"/>
        <v>Norway</v>
      </c>
      <c r="E3136" s="3">
        <v>32689</v>
      </c>
      <c r="F3136" s="3">
        <v>32692</v>
      </c>
      <c r="G3136" s="3"/>
      <c r="H3136" s="3"/>
      <c r="I3136" s="2" t="str">
        <f t="shared" si="173"/>
        <v>S&amp;P BMI</v>
      </c>
    </row>
    <row r="3137" spans="1:9" ht="12.75" customHeight="1">
      <c r="A3137" s="2" t="s">
        <v>6798</v>
      </c>
      <c r="B3137" s="121" t="str">
        <f t="shared" si="174"/>
        <v>EPAC Ex-Japan</v>
      </c>
      <c r="C3137" s="2" t="s">
        <v>5883</v>
      </c>
      <c r="D3137" s="2" t="str">
        <f t="shared" si="171"/>
        <v>New Zealand</v>
      </c>
      <c r="E3137" s="3">
        <v>32689</v>
      </c>
      <c r="F3137" s="3">
        <v>32692</v>
      </c>
      <c r="G3137" s="3"/>
      <c r="H3137" s="3"/>
      <c r="I3137" s="2" t="str">
        <f t="shared" si="173"/>
        <v>S&amp;P BMI</v>
      </c>
    </row>
    <row r="3138" spans="1:9" ht="12.75" customHeight="1">
      <c r="A3138" s="2" t="s">
        <v>6798</v>
      </c>
      <c r="B3138" s="121" t="str">
        <f t="shared" si="174"/>
        <v>EPAC Ex-Japan</v>
      </c>
      <c r="C3138" s="2" t="s">
        <v>7582</v>
      </c>
      <c r="D3138" s="2" t="str">
        <f t="shared" si="171"/>
        <v>Portugal</v>
      </c>
      <c r="E3138" s="3">
        <v>35976</v>
      </c>
      <c r="F3138" s="3">
        <v>35977</v>
      </c>
      <c r="G3138" s="3"/>
      <c r="H3138" s="3"/>
      <c r="I3138" s="2" t="str">
        <f t="shared" si="173"/>
        <v>S&amp;P BMI</v>
      </c>
    </row>
    <row r="3139" spans="1:9" ht="12.75" customHeight="1">
      <c r="A3139" s="2" t="s">
        <v>6798</v>
      </c>
      <c r="B3139" s="121" t="str">
        <f t="shared" si="174"/>
        <v>EPAC Ex-Japan</v>
      </c>
      <c r="C3139" s="2" t="s">
        <v>6227</v>
      </c>
      <c r="D3139" s="2" t="str">
        <f t="shared" si="171"/>
        <v>Sweden</v>
      </c>
      <c r="E3139" s="3">
        <v>32689</v>
      </c>
      <c r="F3139" s="3">
        <v>32692</v>
      </c>
      <c r="G3139" s="3"/>
      <c r="H3139" s="3"/>
      <c r="I3139" s="2" t="str">
        <f t="shared" si="173"/>
        <v>S&amp;P BMI</v>
      </c>
    </row>
    <row r="3140" spans="1:9" ht="12.75" customHeight="1">
      <c r="A3140" s="2" t="s">
        <v>6798</v>
      </c>
      <c r="B3140" s="121" t="str">
        <f t="shared" si="174"/>
        <v>EPAC Ex-Japan</v>
      </c>
      <c r="C3140" s="2" t="s">
        <v>7574</v>
      </c>
      <c r="D3140" s="2" t="str">
        <f t="shared" si="171"/>
        <v>Singapore</v>
      </c>
      <c r="E3140" s="3">
        <v>32689</v>
      </c>
      <c r="F3140" s="3">
        <v>32692</v>
      </c>
      <c r="G3140" s="3"/>
      <c r="H3140" s="3"/>
      <c r="I3140" s="2" t="str">
        <f t="shared" si="173"/>
        <v>S&amp;P BMI</v>
      </c>
    </row>
    <row r="3141" spans="1:9" ht="12.75" customHeight="1">
      <c r="A3141" s="2" t="s">
        <v>6798</v>
      </c>
      <c r="B3141" s="121" t="str">
        <f t="shared" si="174"/>
        <v>EPAC Ex-Japan</v>
      </c>
      <c r="C3141" s="2" t="s">
        <v>7605</v>
      </c>
      <c r="D3141" s="2" t="str">
        <f t="shared" si="171"/>
        <v>Slovenia</v>
      </c>
      <c r="E3141" s="3">
        <v>37802</v>
      </c>
      <c r="F3141" s="3">
        <v>37803</v>
      </c>
      <c r="G3141" s="3">
        <v>39353</v>
      </c>
      <c r="H3141" s="3">
        <v>39356</v>
      </c>
      <c r="I3141" s="2" t="str">
        <f t="shared" si="173"/>
        <v>S&amp;P BMI</v>
      </c>
    </row>
    <row r="3142" spans="1:9" ht="12.75" customHeight="1">
      <c r="A3142" s="2" t="s">
        <v>6794</v>
      </c>
      <c r="B3142" s="121" t="str">
        <f t="shared" si="174"/>
        <v>EPAC Ex-Australia</v>
      </c>
      <c r="C3142" s="2" t="s">
        <v>7575</v>
      </c>
      <c r="D3142" s="2" t="str">
        <f t="shared" ref="D3142:D3205" si="175">VLOOKUP(C3142&amp;"-",CountryRegion,2,FALSE)</f>
        <v>Austria</v>
      </c>
      <c r="E3142" s="3">
        <v>32689</v>
      </c>
      <c r="F3142" s="3">
        <v>32692</v>
      </c>
      <c r="G3142" s="3"/>
      <c r="H3142" s="3"/>
      <c r="I3142" s="2" t="str">
        <f t="shared" si="173"/>
        <v>S&amp;P BMI</v>
      </c>
    </row>
    <row r="3143" spans="1:9" ht="12.75" customHeight="1">
      <c r="A3143" s="2" t="s">
        <v>6794</v>
      </c>
      <c r="B3143" s="121" t="str">
        <f t="shared" si="174"/>
        <v>EPAC Ex-Australia</v>
      </c>
      <c r="C3143" s="2" t="s">
        <v>7576</v>
      </c>
      <c r="D3143" s="2" t="str">
        <f t="shared" si="175"/>
        <v>Belgium</v>
      </c>
      <c r="E3143" s="3">
        <v>32689</v>
      </c>
      <c r="F3143" s="3">
        <v>32692</v>
      </c>
      <c r="G3143" s="3"/>
      <c r="H3143" s="3"/>
      <c r="I3143" s="2" t="str">
        <f t="shared" si="173"/>
        <v>S&amp;P BMI</v>
      </c>
    </row>
    <row r="3144" spans="1:9" ht="12.75" customHeight="1">
      <c r="A3144" s="2" t="s">
        <v>6794</v>
      </c>
      <c r="B3144" s="121" t="str">
        <f t="shared" si="174"/>
        <v>EPAC Ex-Australia</v>
      </c>
      <c r="C3144" s="2" t="s">
        <v>6147</v>
      </c>
      <c r="D3144" s="2" t="str">
        <f t="shared" si="175"/>
        <v>Switzerland</v>
      </c>
      <c r="E3144" s="3">
        <v>32689</v>
      </c>
      <c r="F3144" s="3">
        <v>32692</v>
      </c>
      <c r="G3144" s="3"/>
      <c r="H3144" s="3"/>
      <c r="I3144" s="2" t="str">
        <f t="shared" si="173"/>
        <v>S&amp;P BMI</v>
      </c>
    </row>
    <row r="3145" spans="1:9" ht="12.75" customHeight="1">
      <c r="A3145" s="2" t="s">
        <v>6794</v>
      </c>
      <c r="B3145" s="121" t="str">
        <f t="shared" si="174"/>
        <v>EPAC Ex-Australia</v>
      </c>
      <c r="C3145" s="2" t="s">
        <v>7584</v>
      </c>
      <c r="D3145" s="2" t="str">
        <f t="shared" si="175"/>
        <v>Czech Republic</v>
      </c>
      <c r="E3145" s="3">
        <v>37071</v>
      </c>
      <c r="F3145" s="3">
        <v>37074</v>
      </c>
      <c r="G3145" s="3">
        <v>38168</v>
      </c>
      <c r="H3145" s="3">
        <v>38169</v>
      </c>
      <c r="I3145" s="2" t="str">
        <f t="shared" si="173"/>
        <v>S&amp;P BMI</v>
      </c>
    </row>
    <row r="3146" spans="1:9" ht="12.75" customHeight="1">
      <c r="A3146" s="2" t="s">
        <v>6794</v>
      </c>
      <c r="B3146" s="121" t="str">
        <f t="shared" si="174"/>
        <v>EPAC Ex-Australia</v>
      </c>
      <c r="C3146" s="2" t="s">
        <v>7579</v>
      </c>
      <c r="D3146" s="2" t="str">
        <f t="shared" si="175"/>
        <v>Germany</v>
      </c>
      <c r="E3146" s="3">
        <v>32689</v>
      </c>
      <c r="F3146" s="3">
        <v>32692</v>
      </c>
      <c r="G3146" s="3"/>
      <c r="H3146" s="3"/>
      <c r="I3146" s="2" t="str">
        <f t="shared" si="173"/>
        <v>S&amp;P BMI</v>
      </c>
    </row>
    <row r="3147" spans="1:9" ht="12.75" customHeight="1">
      <c r="A3147" s="2" t="s">
        <v>6794</v>
      </c>
      <c r="B3147" s="121" t="str">
        <f t="shared" si="174"/>
        <v>EPAC Ex-Australia</v>
      </c>
      <c r="C3147" s="2" t="s">
        <v>7577</v>
      </c>
      <c r="D3147" s="2" t="str">
        <f t="shared" si="175"/>
        <v>Denmark</v>
      </c>
      <c r="E3147" s="3">
        <v>32689</v>
      </c>
      <c r="F3147" s="3">
        <v>32692</v>
      </c>
      <c r="G3147" s="3"/>
      <c r="H3147" s="3"/>
      <c r="I3147" s="2" t="str">
        <f t="shared" si="173"/>
        <v>S&amp;P BMI</v>
      </c>
    </row>
    <row r="3148" spans="1:9" ht="12.75" customHeight="1">
      <c r="A3148" s="2" t="s">
        <v>6794</v>
      </c>
      <c r="B3148" s="121" t="str">
        <f t="shared" si="174"/>
        <v>EPAC Ex-Australia</v>
      </c>
      <c r="C3148" s="2" t="s">
        <v>6415</v>
      </c>
      <c r="D3148" s="2" t="str">
        <f t="shared" si="175"/>
        <v>Spain</v>
      </c>
      <c r="E3148" s="3">
        <v>32689</v>
      </c>
      <c r="F3148" s="3">
        <v>32692</v>
      </c>
      <c r="G3148" s="3"/>
      <c r="H3148" s="3"/>
      <c r="I3148" s="2" t="str">
        <f t="shared" si="173"/>
        <v>S&amp;P BMI</v>
      </c>
    </row>
    <row r="3149" spans="1:9" ht="12.75" customHeight="1">
      <c r="A3149" s="2" t="s">
        <v>6794</v>
      </c>
      <c r="B3149" s="121" t="str">
        <f t="shared" si="174"/>
        <v>EPAC Ex-Australia</v>
      </c>
      <c r="C3149" s="2" t="s">
        <v>5810</v>
      </c>
      <c r="D3149" s="2" t="str">
        <f t="shared" si="175"/>
        <v>Finland</v>
      </c>
      <c r="E3149" s="3">
        <v>32689</v>
      </c>
      <c r="F3149" s="3">
        <v>32692</v>
      </c>
      <c r="G3149" s="3"/>
      <c r="H3149" s="3"/>
      <c r="I3149" s="2" t="str">
        <f t="shared" si="173"/>
        <v>S&amp;P BMI</v>
      </c>
    </row>
    <row r="3150" spans="1:9" ht="12.75" customHeight="1">
      <c r="A3150" s="2" t="s">
        <v>6794</v>
      </c>
      <c r="B3150" s="121" t="str">
        <f t="shared" si="174"/>
        <v>EPAC Ex-Australia</v>
      </c>
      <c r="C3150" s="2" t="s">
        <v>7578</v>
      </c>
      <c r="D3150" s="2" t="str">
        <f t="shared" si="175"/>
        <v>France</v>
      </c>
      <c r="E3150" s="3">
        <v>32689</v>
      </c>
      <c r="F3150" s="3">
        <v>32692</v>
      </c>
      <c r="G3150" s="3"/>
      <c r="H3150" s="3"/>
      <c r="I3150" s="2" t="str">
        <f t="shared" ref="I3150:I3181" si="176">IF(ISBLANK(VLOOKUP(A3150,CountryRegion,4,FALSE)),"",VLOOKUP(A3150,CountryRegion,4,FALSE))</f>
        <v>S&amp;P BMI</v>
      </c>
    </row>
    <row r="3151" spans="1:9" ht="12.75" customHeight="1">
      <c r="A3151" s="2" t="s">
        <v>6794</v>
      </c>
      <c r="B3151" s="121" t="str">
        <f t="shared" si="174"/>
        <v>EPAC Ex-Australia</v>
      </c>
      <c r="C3151" s="2" t="s">
        <v>7583</v>
      </c>
      <c r="D3151" s="2" t="str">
        <f t="shared" si="175"/>
        <v>United Kingdom</v>
      </c>
      <c r="E3151" s="3">
        <v>32689</v>
      </c>
      <c r="F3151" s="3">
        <v>32692</v>
      </c>
      <c r="G3151" s="3"/>
      <c r="H3151" s="3"/>
      <c r="I3151" s="2" t="str">
        <f t="shared" si="176"/>
        <v>S&amp;P BMI</v>
      </c>
    </row>
    <row r="3152" spans="1:9" ht="12.75" customHeight="1">
      <c r="A3152" s="2" t="s">
        <v>6794</v>
      </c>
      <c r="B3152" s="121" t="str">
        <f t="shared" si="174"/>
        <v>EPAC Ex-Australia</v>
      </c>
      <c r="C3152" s="2" t="s">
        <v>7580</v>
      </c>
      <c r="D3152" s="2" t="str">
        <f t="shared" si="175"/>
        <v>Greece</v>
      </c>
      <c r="E3152" s="3">
        <v>36433</v>
      </c>
      <c r="F3152" s="3">
        <v>36434</v>
      </c>
      <c r="G3152" s="3">
        <v>41901</v>
      </c>
      <c r="H3152" s="3">
        <v>41904</v>
      </c>
      <c r="I3152" s="2" t="str">
        <f t="shared" si="176"/>
        <v>S&amp;P BMI</v>
      </c>
    </row>
    <row r="3153" spans="1:9" ht="12.75" customHeight="1">
      <c r="A3153" s="2" t="s">
        <v>6794</v>
      </c>
      <c r="B3153" s="121" t="str">
        <f t="shared" si="174"/>
        <v>EPAC Ex-Australia</v>
      </c>
      <c r="C3153" s="2" t="s">
        <v>7571</v>
      </c>
      <c r="D3153" s="2" t="str">
        <f t="shared" si="175"/>
        <v>Hong Kong</v>
      </c>
      <c r="E3153" s="3">
        <v>32689</v>
      </c>
      <c r="F3153" s="3">
        <v>32692</v>
      </c>
      <c r="G3153" s="3"/>
      <c r="H3153" s="3"/>
      <c r="I3153" s="2" t="str">
        <f t="shared" si="176"/>
        <v>S&amp;P BMI</v>
      </c>
    </row>
    <row r="3154" spans="1:9" ht="12.75" customHeight="1">
      <c r="A3154" s="2" t="s">
        <v>6794</v>
      </c>
      <c r="B3154" s="121" t="str">
        <f t="shared" si="174"/>
        <v>EPAC Ex-Australia</v>
      </c>
      <c r="C3154" s="2" t="s">
        <v>5567</v>
      </c>
      <c r="D3154" s="2" t="str">
        <f t="shared" si="175"/>
        <v>Hungary</v>
      </c>
      <c r="E3154" s="3">
        <v>37802</v>
      </c>
      <c r="F3154" s="3">
        <v>37803</v>
      </c>
      <c r="G3154" s="3">
        <v>38168</v>
      </c>
      <c r="H3154" s="3">
        <v>38169</v>
      </c>
      <c r="I3154" s="2" t="str">
        <f t="shared" si="176"/>
        <v>S&amp;P BMI</v>
      </c>
    </row>
    <row r="3155" spans="1:9" ht="12.75" customHeight="1">
      <c r="A3155" s="2" t="s">
        <v>6794</v>
      </c>
      <c r="B3155" s="121" t="str">
        <f t="shared" si="174"/>
        <v>EPAC Ex-Australia</v>
      </c>
      <c r="C3155" s="2" t="s">
        <v>6100</v>
      </c>
      <c r="D3155" s="2" t="str">
        <f t="shared" si="175"/>
        <v>Ireland</v>
      </c>
      <c r="E3155" s="3">
        <v>32689</v>
      </c>
      <c r="F3155" s="3">
        <v>32692</v>
      </c>
      <c r="G3155" s="3"/>
      <c r="H3155" s="3"/>
      <c r="I3155" s="2" t="str">
        <f t="shared" si="176"/>
        <v>S&amp;P BMI</v>
      </c>
    </row>
    <row r="3156" spans="1:9" ht="12.75" customHeight="1">
      <c r="A3156" s="2" t="s">
        <v>6794</v>
      </c>
      <c r="B3156" s="121" t="str">
        <f t="shared" si="174"/>
        <v>EPAC Ex-Australia</v>
      </c>
      <c r="C3156" s="2" t="s">
        <v>7598</v>
      </c>
      <c r="D3156" s="2" t="str">
        <f t="shared" si="175"/>
        <v>Israel</v>
      </c>
      <c r="E3156" s="3">
        <v>40438</v>
      </c>
      <c r="F3156" s="3">
        <v>40441</v>
      </c>
      <c r="G3156" s="3"/>
      <c r="H3156" s="3"/>
      <c r="I3156" s="2" t="str">
        <f t="shared" si="176"/>
        <v>S&amp;P BMI</v>
      </c>
    </row>
    <row r="3157" spans="1:9" ht="12.75" customHeight="1">
      <c r="A3157" s="2" t="s">
        <v>6794</v>
      </c>
      <c r="B3157" s="121" t="str">
        <f t="shared" si="174"/>
        <v>EPAC Ex-Australia</v>
      </c>
      <c r="C3157" s="2" t="s">
        <v>5572</v>
      </c>
      <c r="D3157" s="2" t="str">
        <f t="shared" si="175"/>
        <v>Iceland</v>
      </c>
      <c r="E3157" s="3">
        <v>37435</v>
      </c>
      <c r="F3157" s="3">
        <v>37438</v>
      </c>
      <c r="G3157" s="3">
        <v>39780</v>
      </c>
      <c r="H3157" s="3">
        <v>39783</v>
      </c>
      <c r="I3157" s="2" t="str">
        <f t="shared" si="176"/>
        <v>S&amp;P BMI</v>
      </c>
    </row>
    <row r="3158" spans="1:9" ht="12.75" customHeight="1">
      <c r="A3158" s="2" t="s">
        <v>6794</v>
      </c>
      <c r="B3158" s="121" t="str">
        <f t="shared" si="174"/>
        <v>EPAC Ex-Australia</v>
      </c>
      <c r="C3158" s="2" t="s">
        <v>5614</v>
      </c>
      <c r="D3158" s="2" t="str">
        <f t="shared" si="175"/>
        <v>Italy</v>
      </c>
      <c r="E3158" s="3">
        <v>32689</v>
      </c>
      <c r="F3158" s="3">
        <v>32692</v>
      </c>
      <c r="G3158" s="3"/>
      <c r="H3158" s="3"/>
      <c r="I3158" s="2" t="str">
        <f t="shared" si="176"/>
        <v>S&amp;P BMI</v>
      </c>
    </row>
    <row r="3159" spans="1:9" ht="12.75" customHeight="1">
      <c r="A3159" s="2" t="s">
        <v>6794</v>
      </c>
      <c r="B3159" s="121" t="str">
        <f t="shared" si="174"/>
        <v>EPAC Ex-Australia</v>
      </c>
      <c r="C3159" s="2" t="s">
        <v>7572</v>
      </c>
      <c r="D3159" s="2" t="str">
        <f t="shared" si="175"/>
        <v>Japan</v>
      </c>
      <c r="E3159" s="3">
        <v>32689</v>
      </c>
      <c r="F3159" s="3">
        <v>32692</v>
      </c>
      <c r="G3159" s="3"/>
      <c r="H3159" s="3"/>
      <c r="I3159" s="2" t="str">
        <f t="shared" si="176"/>
        <v>S&amp;P BMI</v>
      </c>
    </row>
    <row r="3160" spans="1:9" ht="12.75" customHeight="1">
      <c r="A3160" s="2" t="s">
        <v>6794</v>
      </c>
      <c r="B3160" s="121" t="str">
        <f t="shared" si="174"/>
        <v>EPAC Ex-Australia</v>
      </c>
      <c r="C3160" s="2" t="s">
        <v>6013</v>
      </c>
      <c r="D3160" s="2" t="str">
        <f t="shared" si="175"/>
        <v>Korea</v>
      </c>
      <c r="E3160" s="3">
        <v>37071</v>
      </c>
      <c r="F3160" s="3">
        <v>37074</v>
      </c>
      <c r="G3160" s="3"/>
      <c r="H3160" s="3"/>
      <c r="I3160" s="2" t="str">
        <f t="shared" si="176"/>
        <v>S&amp;P BMI</v>
      </c>
    </row>
    <row r="3161" spans="1:9" ht="12.75" customHeight="1">
      <c r="A3161" s="2" t="s">
        <v>6794</v>
      </c>
      <c r="B3161" s="121" t="str">
        <f t="shared" si="174"/>
        <v>EPAC Ex-Australia</v>
      </c>
      <c r="C3161" s="2" t="s">
        <v>7581</v>
      </c>
      <c r="D3161" s="2" t="str">
        <f t="shared" si="175"/>
        <v>Luxembourg</v>
      </c>
      <c r="E3161" s="3">
        <v>32689</v>
      </c>
      <c r="F3161" s="3">
        <v>32692</v>
      </c>
      <c r="G3161" s="3"/>
      <c r="H3161" s="3"/>
      <c r="I3161" s="2" t="str">
        <f t="shared" si="176"/>
        <v>S&amp;P BMI</v>
      </c>
    </row>
    <row r="3162" spans="1:9" ht="12.75" customHeight="1">
      <c r="A3162" s="2" t="s">
        <v>6794</v>
      </c>
      <c r="B3162" s="121" t="str">
        <f t="shared" si="174"/>
        <v>EPAC Ex-Australia</v>
      </c>
      <c r="C3162" s="2" t="s">
        <v>7573</v>
      </c>
      <c r="D3162" s="2" t="str">
        <f t="shared" si="175"/>
        <v>Malaysia</v>
      </c>
      <c r="E3162" s="3">
        <v>32689</v>
      </c>
      <c r="F3162" s="3">
        <v>32692</v>
      </c>
      <c r="G3162" s="3">
        <v>35976</v>
      </c>
      <c r="H3162" s="3">
        <v>35977</v>
      </c>
      <c r="I3162" s="2" t="str">
        <f t="shared" si="176"/>
        <v>S&amp;P BMI</v>
      </c>
    </row>
    <row r="3163" spans="1:9" ht="12.75" customHeight="1">
      <c r="A3163" s="2" t="s">
        <v>6794</v>
      </c>
      <c r="B3163" s="121" t="str">
        <f t="shared" si="174"/>
        <v>EPAC Ex-Australia</v>
      </c>
      <c r="C3163" s="2" t="s">
        <v>5921</v>
      </c>
      <c r="D3163" s="2" t="str">
        <f t="shared" si="175"/>
        <v>Netherlands</v>
      </c>
      <c r="E3163" s="5">
        <v>32689</v>
      </c>
      <c r="F3163" s="5">
        <v>32692</v>
      </c>
      <c r="G3163" s="3"/>
      <c r="H3163" s="3"/>
      <c r="I3163" s="2" t="str">
        <f t="shared" si="176"/>
        <v>S&amp;P BMI</v>
      </c>
    </row>
    <row r="3164" spans="1:9" ht="12.75" customHeight="1">
      <c r="A3164" s="2" t="s">
        <v>6794</v>
      </c>
      <c r="B3164" s="121" t="str">
        <f t="shared" si="174"/>
        <v>EPAC Ex-Australia</v>
      </c>
      <c r="C3164" s="2" t="s">
        <v>5865</v>
      </c>
      <c r="D3164" s="2" t="str">
        <f t="shared" si="175"/>
        <v>Norway</v>
      </c>
      <c r="E3164" s="3">
        <v>32689</v>
      </c>
      <c r="F3164" s="3">
        <v>32692</v>
      </c>
      <c r="G3164" s="3"/>
      <c r="H3164" s="3"/>
      <c r="I3164" s="2" t="str">
        <f t="shared" si="176"/>
        <v>S&amp;P BMI</v>
      </c>
    </row>
    <row r="3165" spans="1:9" ht="12.75" customHeight="1">
      <c r="A3165" s="2" t="s">
        <v>6794</v>
      </c>
      <c r="B3165" s="121" t="str">
        <f t="shared" si="174"/>
        <v>EPAC Ex-Australia</v>
      </c>
      <c r="C3165" s="2" t="s">
        <v>5883</v>
      </c>
      <c r="D3165" s="2" t="str">
        <f t="shared" si="175"/>
        <v>New Zealand</v>
      </c>
      <c r="E3165" s="3">
        <v>32689</v>
      </c>
      <c r="F3165" s="3">
        <v>32692</v>
      </c>
      <c r="G3165" s="3"/>
      <c r="H3165" s="3"/>
      <c r="I3165" s="2" t="str">
        <f t="shared" si="176"/>
        <v>S&amp;P BMI</v>
      </c>
    </row>
    <row r="3166" spans="1:9" ht="12.75" customHeight="1">
      <c r="A3166" s="2" t="s">
        <v>6794</v>
      </c>
      <c r="B3166" s="121" t="str">
        <f t="shared" si="174"/>
        <v>EPAC Ex-Australia</v>
      </c>
      <c r="C3166" s="2" t="s">
        <v>7582</v>
      </c>
      <c r="D3166" s="2" t="str">
        <f t="shared" si="175"/>
        <v>Portugal</v>
      </c>
      <c r="E3166" s="3">
        <v>35976</v>
      </c>
      <c r="F3166" s="3">
        <v>35977</v>
      </c>
      <c r="G3166" s="3"/>
      <c r="H3166" s="3"/>
      <c r="I3166" s="2" t="str">
        <f t="shared" si="176"/>
        <v>S&amp;P BMI</v>
      </c>
    </row>
    <row r="3167" spans="1:9" ht="12.75" customHeight="1">
      <c r="A3167" s="2" t="s">
        <v>6794</v>
      </c>
      <c r="B3167" s="121" t="str">
        <f t="shared" si="174"/>
        <v>EPAC Ex-Australia</v>
      </c>
      <c r="C3167" s="2" t="s">
        <v>6227</v>
      </c>
      <c r="D3167" s="2" t="str">
        <f t="shared" si="175"/>
        <v>Sweden</v>
      </c>
      <c r="E3167" s="3">
        <v>32689</v>
      </c>
      <c r="F3167" s="3">
        <v>32692</v>
      </c>
      <c r="G3167" s="3"/>
      <c r="H3167" s="3"/>
      <c r="I3167" s="2" t="str">
        <f t="shared" si="176"/>
        <v>S&amp;P BMI</v>
      </c>
    </row>
    <row r="3168" spans="1:9" ht="12.75" customHeight="1">
      <c r="A3168" s="2" t="s">
        <v>6794</v>
      </c>
      <c r="B3168" s="121" t="str">
        <f t="shared" si="174"/>
        <v>EPAC Ex-Australia</v>
      </c>
      <c r="C3168" s="2" t="s">
        <v>7574</v>
      </c>
      <c r="D3168" s="2" t="str">
        <f t="shared" si="175"/>
        <v>Singapore</v>
      </c>
      <c r="E3168" s="3">
        <v>32689</v>
      </c>
      <c r="F3168" s="3">
        <v>32692</v>
      </c>
      <c r="G3168" s="3"/>
      <c r="H3168" s="3"/>
      <c r="I3168" s="2" t="str">
        <f t="shared" si="176"/>
        <v>S&amp;P BMI</v>
      </c>
    </row>
    <row r="3169" spans="1:9" ht="12.75" customHeight="1">
      <c r="A3169" s="2" t="s">
        <v>6794</v>
      </c>
      <c r="B3169" s="121" t="str">
        <f t="shared" si="174"/>
        <v>EPAC Ex-Australia</v>
      </c>
      <c r="C3169" s="2" t="s">
        <v>7605</v>
      </c>
      <c r="D3169" s="2" t="str">
        <f t="shared" si="175"/>
        <v>Slovenia</v>
      </c>
      <c r="E3169" s="3">
        <v>37802</v>
      </c>
      <c r="F3169" s="3">
        <v>37803</v>
      </c>
      <c r="G3169" s="3">
        <v>39353</v>
      </c>
      <c r="H3169" s="3">
        <v>39356</v>
      </c>
      <c r="I3169" s="2" t="str">
        <f t="shared" si="176"/>
        <v>S&amp;P BMI</v>
      </c>
    </row>
    <row r="3170" spans="1:9" ht="12.75" customHeight="1">
      <c r="A3170" s="2" t="s">
        <v>6689</v>
      </c>
      <c r="B3170" s="121" t="str">
        <f t="shared" si="174"/>
        <v>Emerging Latin America</v>
      </c>
      <c r="C3170" s="2" t="s">
        <v>7590</v>
      </c>
      <c r="D3170" s="2" t="str">
        <f t="shared" si="175"/>
        <v>Argentina</v>
      </c>
      <c r="E3170" s="3">
        <v>32506</v>
      </c>
      <c r="F3170" s="3">
        <v>32507</v>
      </c>
      <c r="G3170" s="3">
        <v>40076</v>
      </c>
      <c r="H3170" s="3">
        <v>40077</v>
      </c>
      <c r="I3170" s="2" t="str">
        <f t="shared" si="176"/>
        <v>S&amp;P EMDB</v>
      </c>
    </row>
    <row r="3171" spans="1:9" ht="12.75" customHeight="1">
      <c r="A3171" s="2" t="s">
        <v>6689</v>
      </c>
      <c r="B3171" s="121" t="str">
        <f t="shared" si="174"/>
        <v>Emerging Latin America</v>
      </c>
      <c r="C3171" s="2" t="s">
        <v>7591</v>
      </c>
      <c r="D3171" s="2" t="str">
        <f t="shared" si="175"/>
        <v>Brazil</v>
      </c>
      <c r="E3171" s="3">
        <v>32506</v>
      </c>
      <c r="F3171" s="3">
        <v>32507</v>
      </c>
      <c r="G3171" s="3"/>
      <c r="H3171" s="3"/>
      <c r="I3171" s="2" t="str">
        <f t="shared" si="176"/>
        <v>S&amp;P EMDB</v>
      </c>
    </row>
    <row r="3172" spans="1:9" ht="12.75" customHeight="1">
      <c r="A3172" s="2" t="s">
        <v>6689</v>
      </c>
      <c r="B3172" s="121" t="str">
        <f t="shared" si="174"/>
        <v>Emerging Latin America</v>
      </c>
      <c r="C3172" s="2" t="s">
        <v>7592</v>
      </c>
      <c r="D3172" s="2" t="str">
        <f t="shared" si="175"/>
        <v>Chile</v>
      </c>
      <c r="E3172" s="3">
        <v>32506</v>
      </c>
      <c r="F3172" s="3">
        <v>32507</v>
      </c>
      <c r="G3172" s="3"/>
      <c r="H3172" s="3"/>
      <c r="I3172" s="2" t="str">
        <f t="shared" si="176"/>
        <v>S&amp;P EMDB</v>
      </c>
    </row>
    <row r="3173" spans="1:9" ht="12.75" customHeight="1">
      <c r="A3173" s="2" t="s">
        <v>6689</v>
      </c>
      <c r="B3173" s="121" t="str">
        <f t="shared" si="174"/>
        <v>Emerging Latin America</v>
      </c>
      <c r="C3173" s="2" t="s">
        <v>7593</v>
      </c>
      <c r="D3173" s="2" t="str">
        <f t="shared" si="175"/>
        <v>Colombia</v>
      </c>
      <c r="E3173" s="3">
        <v>33296</v>
      </c>
      <c r="F3173" s="3">
        <v>33297</v>
      </c>
      <c r="G3173" s="3">
        <v>37195</v>
      </c>
      <c r="H3173" s="3">
        <v>37196</v>
      </c>
      <c r="I3173" s="2" t="str">
        <f t="shared" si="176"/>
        <v>S&amp;P EMDB</v>
      </c>
    </row>
    <row r="3174" spans="1:9" ht="12.75" customHeight="1">
      <c r="A3174" s="2" t="s">
        <v>6689</v>
      </c>
      <c r="B3174" s="121" t="str">
        <f t="shared" si="174"/>
        <v>Emerging Latin America</v>
      </c>
      <c r="C3174" s="2" t="s">
        <v>7593</v>
      </c>
      <c r="D3174" s="2" t="str">
        <f t="shared" si="175"/>
        <v>Colombia</v>
      </c>
      <c r="E3174" s="3">
        <v>40805</v>
      </c>
      <c r="F3174" s="3">
        <v>40802</v>
      </c>
      <c r="G3174" s="3"/>
      <c r="H3174" s="3"/>
      <c r="I3174" s="2" t="str">
        <f t="shared" si="176"/>
        <v>S&amp;P EMDB</v>
      </c>
    </row>
    <row r="3175" spans="1:9" ht="12.75" customHeight="1">
      <c r="A3175" s="2" t="s">
        <v>6689</v>
      </c>
      <c r="B3175" s="121" t="str">
        <f t="shared" si="174"/>
        <v>Emerging Latin America</v>
      </c>
      <c r="C3175" s="2" t="s">
        <v>7594</v>
      </c>
      <c r="D3175" s="2" t="str">
        <f t="shared" si="175"/>
        <v>Mexico</v>
      </c>
      <c r="E3175" s="3">
        <v>32506</v>
      </c>
      <c r="F3175" s="3">
        <v>32507</v>
      </c>
      <c r="G3175" s="3"/>
      <c r="H3175" s="3"/>
      <c r="I3175" s="2" t="str">
        <f t="shared" si="176"/>
        <v>S&amp;P EMDB</v>
      </c>
    </row>
    <row r="3176" spans="1:9" ht="12.75" customHeight="1">
      <c r="A3176" s="2" t="s">
        <v>6689</v>
      </c>
      <c r="B3176" s="121" t="str">
        <f t="shared" si="174"/>
        <v>Emerging Latin America</v>
      </c>
      <c r="C3176" s="2" t="s">
        <v>7595</v>
      </c>
      <c r="D3176" s="2" t="str">
        <f t="shared" si="175"/>
        <v>Peru</v>
      </c>
      <c r="E3176" s="3">
        <v>34361</v>
      </c>
      <c r="F3176" s="3">
        <v>34362</v>
      </c>
      <c r="G3176" s="3"/>
      <c r="H3176" s="3"/>
      <c r="I3176" s="2" t="str">
        <f t="shared" si="176"/>
        <v>S&amp;P EMDB</v>
      </c>
    </row>
    <row r="3177" spans="1:9" ht="12.75" customHeight="1">
      <c r="A3177" s="2" t="s">
        <v>6689</v>
      </c>
      <c r="B3177" s="121" t="str">
        <f t="shared" si="174"/>
        <v>Emerging Latin America</v>
      </c>
      <c r="C3177" s="2" t="s">
        <v>7596</v>
      </c>
      <c r="D3177" s="2" t="str">
        <f t="shared" si="175"/>
        <v>Venezuela</v>
      </c>
      <c r="E3177" s="3">
        <v>32903</v>
      </c>
      <c r="F3177" s="3">
        <v>32904</v>
      </c>
      <c r="G3177" s="3">
        <v>37195</v>
      </c>
      <c r="H3177" s="3">
        <v>37196</v>
      </c>
      <c r="I3177" s="2" t="str">
        <f t="shared" si="176"/>
        <v>S&amp;P EMDB</v>
      </c>
    </row>
    <row r="3178" spans="1:9" ht="12.75" customHeight="1">
      <c r="A3178" s="2" t="s">
        <v>6833</v>
      </c>
      <c r="B3178" s="121" t="str">
        <f t="shared" si="174"/>
        <v>Emerging</v>
      </c>
      <c r="C3178" s="2" t="s">
        <v>7599</v>
      </c>
      <c r="D3178" s="2" t="str">
        <f t="shared" si="175"/>
        <v>United Arab Emirates</v>
      </c>
      <c r="E3178" s="3">
        <v>41903</v>
      </c>
      <c r="F3178" s="3">
        <v>41904</v>
      </c>
      <c r="G3178" s="3"/>
      <c r="H3178" s="3"/>
      <c r="I3178" s="2" t="str">
        <f t="shared" si="176"/>
        <v>S&amp;P BMI</v>
      </c>
    </row>
    <row r="3179" spans="1:9" ht="12.75" customHeight="1">
      <c r="A3179" s="2" t="s">
        <v>6833</v>
      </c>
      <c r="B3179" s="121" t="str">
        <f t="shared" si="174"/>
        <v>Emerging</v>
      </c>
      <c r="C3179" s="2" t="s">
        <v>7590</v>
      </c>
      <c r="D3179" s="2" t="str">
        <f t="shared" si="175"/>
        <v>Argentina</v>
      </c>
      <c r="E3179" s="3">
        <v>34698</v>
      </c>
      <c r="F3179" s="3">
        <v>34701</v>
      </c>
      <c r="G3179" s="3">
        <v>40074</v>
      </c>
      <c r="H3179" s="3">
        <v>40077</v>
      </c>
      <c r="I3179" s="2" t="str">
        <f t="shared" si="176"/>
        <v>S&amp;P BMI</v>
      </c>
    </row>
    <row r="3180" spans="1:9" ht="12.75" customHeight="1">
      <c r="A3180" s="2" t="s">
        <v>6833</v>
      </c>
      <c r="B3180" s="121" t="str">
        <f t="shared" si="174"/>
        <v>Emerging</v>
      </c>
      <c r="C3180" s="2" t="s">
        <v>7591</v>
      </c>
      <c r="D3180" s="2" t="str">
        <f t="shared" si="175"/>
        <v>Brazil</v>
      </c>
      <c r="E3180" s="3">
        <v>34698</v>
      </c>
      <c r="F3180" s="3">
        <v>34701</v>
      </c>
      <c r="G3180" s="3"/>
      <c r="H3180" s="3"/>
      <c r="I3180" s="2" t="str">
        <f t="shared" si="176"/>
        <v>S&amp;P BMI</v>
      </c>
    </row>
    <row r="3181" spans="1:9" ht="12.75" customHeight="1">
      <c r="A3181" s="2" t="s">
        <v>6833</v>
      </c>
      <c r="B3181" s="121" t="str">
        <f t="shared" si="174"/>
        <v>Emerging</v>
      </c>
      <c r="C3181" s="2" t="s">
        <v>7592</v>
      </c>
      <c r="D3181" s="2" t="str">
        <f t="shared" si="175"/>
        <v>Chile</v>
      </c>
      <c r="E3181" s="3">
        <v>34698</v>
      </c>
      <c r="F3181" s="3">
        <v>34701</v>
      </c>
      <c r="G3181" s="3"/>
      <c r="H3181" s="3"/>
      <c r="I3181" s="2" t="str">
        <f t="shared" si="176"/>
        <v>S&amp;P BMI</v>
      </c>
    </row>
    <row r="3182" spans="1:9" ht="12.75" customHeight="1">
      <c r="A3182" s="2" t="s">
        <v>6833</v>
      </c>
      <c r="B3182" s="121" t="str">
        <f t="shared" si="174"/>
        <v>Emerging</v>
      </c>
      <c r="C3182" s="2" t="s">
        <v>7588</v>
      </c>
      <c r="D3182" s="2" t="str">
        <f t="shared" si="175"/>
        <v>China</v>
      </c>
      <c r="E3182" s="3">
        <v>34698</v>
      </c>
      <c r="F3182" s="3">
        <v>34701</v>
      </c>
      <c r="G3182" s="3"/>
      <c r="H3182" s="3"/>
      <c r="I3182" s="2" t="str">
        <f t="shared" ref="I3182:I3215" si="177">IF(ISBLANK(VLOOKUP(A3182,CountryRegion,4,FALSE)),"",VLOOKUP(A3182,CountryRegion,4,FALSE))</f>
        <v>S&amp;P BMI</v>
      </c>
    </row>
    <row r="3183" spans="1:9" ht="12.75" customHeight="1">
      <c r="A3183" s="2" t="s">
        <v>6833</v>
      </c>
      <c r="B3183" s="121" t="str">
        <f t="shared" si="174"/>
        <v>Emerging</v>
      </c>
      <c r="C3183" s="2" t="s">
        <v>7593</v>
      </c>
      <c r="D3183" s="2" t="str">
        <f t="shared" si="175"/>
        <v>Colombia</v>
      </c>
      <c r="E3183" s="3">
        <v>34698</v>
      </c>
      <c r="F3183" s="3">
        <v>34701</v>
      </c>
      <c r="G3183" s="3">
        <v>39752</v>
      </c>
      <c r="H3183" s="3">
        <v>39755</v>
      </c>
      <c r="I3183" s="2" t="str">
        <f t="shared" si="177"/>
        <v>S&amp;P BMI</v>
      </c>
    </row>
    <row r="3184" spans="1:9" ht="12.75" customHeight="1">
      <c r="A3184" s="2" t="s">
        <v>6833</v>
      </c>
      <c r="B3184" s="121" t="str">
        <f t="shared" si="174"/>
        <v>Emerging</v>
      </c>
      <c r="C3184" s="2" t="s">
        <v>7593</v>
      </c>
      <c r="D3184" s="2" t="str">
        <f t="shared" si="175"/>
        <v>Colombia</v>
      </c>
      <c r="E3184" s="3">
        <v>40802</v>
      </c>
      <c r="F3184" s="3">
        <v>40805</v>
      </c>
      <c r="G3184" s="3"/>
      <c r="H3184" s="3"/>
      <c r="I3184" s="2" t="str">
        <f t="shared" si="177"/>
        <v>S&amp;P BMI</v>
      </c>
    </row>
    <row r="3185" spans="1:9" ht="12.75" customHeight="1">
      <c r="A3185" s="2" t="s">
        <v>6833</v>
      </c>
      <c r="B3185" s="121" t="str">
        <f t="shared" si="174"/>
        <v>Emerging</v>
      </c>
      <c r="C3185" s="2" t="s">
        <v>7584</v>
      </c>
      <c r="D3185" s="2" t="str">
        <f t="shared" si="175"/>
        <v>Czech Republic</v>
      </c>
      <c r="E3185" s="3">
        <v>34698</v>
      </c>
      <c r="F3185" s="3">
        <v>34701</v>
      </c>
      <c r="G3185" s="3">
        <v>37071</v>
      </c>
      <c r="H3185" s="3">
        <v>37074</v>
      </c>
      <c r="I3185" s="2" t="str">
        <f t="shared" si="177"/>
        <v>S&amp;P BMI</v>
      </c>
    </row>
    <row r="3186" spans="1:9" ht="12.75" customHeight="1">
      <c r="A3186" s="2" t="s">
        <v>6833</v>
      </c>
      <c r="B3186" s="121" t="str">
        <f t="shared" si="174"/>
        <v>Emerging</v>
      </c>
      <c r="C3186" s="2" t="s">
        <v>7584</v>
      </c>
      <c r="D3186" s="2" t="str">
        <f t="shared" si="175"/>
        <v>Czech Republic</v>
      </c>
      <c r="E3186" s="3">
        <v>38168</v>
      </c>
      <c r="F3186" s="3">
        <v>38169</v>
      </c>
      <c r="G3186" s="3"/>
      <c r="H3186" s="3"/>
      <c r="I3186" s="2" t="str">
        <f t="shared" si="177"/>
        <v>S&amp;P BMI</v>
      </c>
    </row>
    <row r="3187" spans="1:9" ht="12.75" customHeight="1">
      <c r="A3187" s="2" t="s">
        <v>6833</v>
      </c>
      <c r="B3187" s="121" t="str">
        <f t="shared" si="174"/>
        <v>Emerging</v>
      </c>
      <c r="C3187" s="2" t="s">
        <v>7600</v>
      </c>
      <c r="D3187" s="2" t="str">
        <f t="shared" si="175"/>
        <v>Egypt</v>
      </c>
      <c r="E3187" s="3">
        <v>34698</v>
      </c>
      <c r="F3187" s="3">
        <v>34701</v>
      </c>
      <c r="G3187" s="3"/>
      <c r="H3187" s="3"/>
      <c r="I3187" s="2" t="str">
        <f t="shared" si="177"/>
        <v>S&amp;P BMI</v>
      </c>
    </row>
    <row r="3188" spans="1:9" ht="12.75" customHeight="1">
      <c r="A3188" s="2" t="s">
        <v>6833</v>
      </c>
      <c r="B3188" s="121" t="str">
        <f t="shared" si="174"/>
        <v>Emerging</v>
      </c>
      <c r="C3188" s="2" t="s">
        <v>7580</v>
      </c>
      <c r="D3188" s="2" t="str">
        <f t="shared" si="175"/>
        <v>Greece</v>
      </c>
      <c r="E3188" s="3">
        <v>34698</v>
      </c>
      <c r="F3188" s="3">
        <v>34701</v>
      </c>
      <c r="G3188" s="3">
        <v>36433</v>
      </c>
      <c r="H3188" s="3">
        <v>36434</v>
      </c>
      <c r="I3188" s="2" t="str">
        <f t="shared" si="177"/>
        <v>S&amp;P BMI</v>
      </c>
    </row>
    <row r="3189" spans="1:9" ht="12.75" customHeight="1">
      <c r="A3189" s="2" t="s">
        <v>6833</v>
      </c>
      <c r="B3189" s="121" t="str">
        <f t="shared" si="174"/>
        <v>Emerging</v>
      </c>
      <c r="C3189" s="2" t="s">
        <v>7580</v>
      </c>
      <c r="D3189" s="2" t="str">
        <f t="shared" si="175"/>
        <v>Greece</v>
      </c>
      <c r="E3189" s="3">
        <v>41901</v>
      </c>
      <c r="F3189" s="3">
        <v>41904</v>
      </c>
      <c r="G3189" s="3"/>
      <c r="H3189" s="3"/>
      <c r="I3189" s="2" t="str">
        <f t="shared" si="177"/>
        <v>S&amp;P BMI</v>
      </c>
    </row>
    <row r="3190" spans="1:9" ht="12.75" customHeight="1">
      <c r="A3190" s="2" t="s">
        <v>6833</v>
      </c>
      <c r="B3190" s="121" t="str">
        <f t="shared" si="174"/>
        <v>Emerging</v>
      </c>
      <c r="C3190" s="2" t="s">
        <v>5567</v>
      </c>
      <c r="D3190" s="2" t="str">
        <f t="shared" si="175"/>
        <v>Hungary</v>
      </c>
      <c r="E3190" s="3">
        <v>34698</v>
      </c>
      <c r="F3190" s="3">
        <v>34701</v>
      </c>
      <c r="G3190" s="3">
        <v>37802</v>
      </c>
      <c r="H3190" s="3">
        <v>37803</v>
      </c>
      <c r="I3190" s="2" t="str">
        <f t="shared" si="177"/>
        <v>S&amp;P BMI</v>
      </c>
    </row>
    <row r="3191" spans="1:9" ht="12.75" customHeight="1">
      <c r="A3191" s="2" t="s">
        <v>6833</v>
      </c>
      <c r="B3191" s="121" t="str">
        <f t="shared" si="174"/>
        <v>Emerging</v>
      </c>
      <c r="C3191" s="2" t="s">
        <v>5567</v>
      </c>
      <c r="D3191" s="2" t="str">
        <f t="shared" si="175"/>
        <v>Hungary</v>
      </c>
      <c r="E3191" s="3">
        <v>38168</v>
      </c>
      <c r="F3191" s="3">
        <v>38169</v>
      </c>
      <c r="G3191" s="3"/>
      <c r="H3191" s="3"/>
      <c r="I3191" s="2" t="str">
        <f t="shared" si="177"/>
        <v>S&amp;P BMI</v>
      </c>
    </row>
    <row r="3192" spans="1:9" ht="12.75" customHeight="1">
      <c r="A3192" s="2" t="s">
        <v>6833</v>
      </c>
      <c r="B3192" s="121" t="str">
        <f t="shared" si="174"/>
        <v>Emerging</v>
      </c>
      <c r="C3192" s="2" t="s">
        <v>6098</v>
      </c>
      <c r="D3192" s="2" t="str">
        <f t="shared" si="175"/>
        <v>Indonesia</v>
      </c>
      <c r="E3192" s="3">
        <v>34698</v>
      </c>
      <c r="F3192" s="3">
        <v>34701</v>
      </c>
      <c r="G3192" s="3"/>
      <c r="H3192" s="3"/>
      <c r="I3192" s="2" t="str">
        <f t="shared" si="177"/>
        <v>S&amp;P BMI</v>
      </c>
    </row>
    <row r="3193" spans="1:9" ht="12.75" customHeight="1">
      <c r="A3193" s="2" t="s">
        <v>6833</v>
      </c>
      <c r="B3193" s="121" t="str">
        <f t="shared" si="174"/>
        <v>Emerging</v>
      </c>
      <c r="C3193" s="2" t="s">
        <v>7598</v>
      </c>
      <c r="D3193" s="2" t="str">
        <f t="shared" si="175"/>
        <v>Israel</v>
      </c>
      <c r="E3193" s="5">
        <v>34698</v>
      </c>
      <c r="F3193" s="5">
        <v>34701</v>
      </c>
      <c r="G3193" s="3">
        <v>40438</v>
      </c>
      <c r="H3193" s="3">
        <v>40441</v>
      </c>
      <c r="I3193" s="2" t="str">
        <f t="shared" si="177"/>
        <v>S&amp;P BMI</v>
      </c>
    </row>
    <row r="3194" spans="1:9" ht="12.75" customHeight="1">
      <c r="A3194" s="2" t="s">
        <v>6833</v>
      </c>
      <c r="B3194" s="121" t="str">
        <f t="shared" si="174"/>
        <v>Emerging</v>
      </c>
      <c r="C3194" s="2" t="s">
        <v>5720</v>
      </c>
      <c r="D3194" s="2" t="str">
        <f t="shared" si="175"/>
        <v>India</v>
      </c>
      <c r="E3194" s="3">
        <v>34698</v>
      </c>
      <c r="F3194" s="3">
        <v>34701</v>
      </c>
      <c r="G3194" s="3"/>
      <c r="H3194" s="3"/>
      <c r="I3194" s="2" t="str">
        <f t="shared" si="177"/>
        <v>S&amp;P BMI</v>
      </c>
    </row>
    <row r="3195" spans="1:9" ht="12.75" customHeight="1">
      <c r="A3195" s="2" t="s">
        <v>6833</v>
      </c>
      <c r="B3195" s="121" t="str">
        <f t="shared" si="174"/>
        <v>Emerging</v>
      </c>
      <c r="C3195" s="2" t="s">
        <v>7607</v>
      </c>
      <c r="D3195" s="2" t="str">
        <f t="shared" si="175"/>
        <v>Jordan</v>
      </c>
      <c r="E3195" s="5">
        <v>34698</v>
      </c>
      <c r="F3195" s="5">
        <v>34701</v>
      </c>
      <c r="G3195" s="3">
        <v>39752</v>
      </c>
      <c r="H3195" s="3">
        <v>39755</v>
      </c>
      <c r="I3195" s="2" t="str">
        <f t="shared" si="177"/>
        <v>S&amp;P BMI</v>
      </c>
    </row>
    <row r="3196" spans="1:9" ht="12.75" customHeight="1">
      <c r="A3196" s="2" t="s">
        <v>6833</v>
      </c>
      <c r="B3196" s="121" t="str">
        <f t="shared" si="174"/>
        <v>Emerging</v>
      </c>
      <c r="C3196" s="2" t="s">
        <v>6013</v>
      </c>
      <c r="D3196" s="2" t="str">
        <f t="shared" si="175"/>
        <v>Korea</v>
      </c>
      <c r="E3196" s="5">
        <v>34698</v>
      </c>
      <c r="F3196" s="5">
        <v>34701</v>
      </c>
      <c r="G3196" s="3">
        <v>37071</v>
      </c>
      <c r="H3196" s="3">
        <v>37074</v>
      </c>
      <c r="I3196" s="2" t="str">
        <f t="shared" si="177"/>
        <v>S&amp;P BMI</v>
      </c>
    </row>
    <row r="3197" spans="1:9" ht="12.75" customHeight="1">
      <c r="A3197" s="2" t="s">
        <v>6833</v>
      </c>
      <c r="B3197" s="121" t="str">
        <f t="shared" si="174"/>
        <v>Emerging</v>
      </c>
      <c r="C3197" s="2" t="s">
        <v>5947</v>
      </c>
      <c r="D3197" s="2" t="str">
        <f t="shared" si="175"/>
        <v>Morocco</v>
      </c>
      <c r="E3197" s="3">
        <v>34698</v>
      </c>
      <c r="F3197" s="3">
        <v>34701</v>
      </c>
      <c r="G3197" s="3">
        <v>42265</v>
      </c>
      <c r="H3197" s="3">
        <v>42268</v>
      </c>
      <c r="I3197" s="2" t="str">
        <f t="shared" si="177"/>
        <v>S&amp;P BMI</v>
      </c>
    </row>
    <row r="3198" spans="1:9" ht="12.75" customHeight="1">
      <c r="A3198" s="2" t="s">
        <v>6833</v>
      </c>
      <c r="B3198" s="121" t="str">
        <f t="shared" ref="B3198:B3261" si="178">VLOOKUP(A3198,CountryRegion,2,FALSE)</f>
        <v>Emerging</v>
      </c>
      <c r="C3198" s="2" t="s">
        <v>7594</v>
      </c>
      <c r="D3198" s="2" t="str">
        <f t="shared" si="175"/>
        <v>Mexico</v>
      </c>
      <c r="E3198" s="3">
        <v>34698</v>
      </c>
      <c r="F3198" s="3">
        <v>34701</v>
      </c>
      <c r="G3198" s="3"/>
      <c r="H3198" s="3"/>
      <c r="I3198" s="2" t="str">
        <f t="shared" si="177"/>
        <v>S&amp;P BMI</v>
      </c>
    </row>
    <row r="3199" spans="1:9" ht="12.75" customHeight="1">
      <c r="A3199" s="2" t="s">
        <v>6833</v>
      </c>
      <c r="B3199" s="121" t="str">
        <f t="shared" si="178"/>
        <v>Emerging</v>
      </c>
      <c r="C3199" s="2" t="s">
        <v>7573</v>
      </c>
      <c r="D3199" s="2" t="str">
        <f t="shared" si="175"/>
        <v>Malaysia</v>
      </c>
      <c r="E3199" s="3">
        <v>35976</v>
      </c>
      <c r="F3199" s="3">
        <v>35977</v>
      </c>
      <c r="G3199" s="3"/>
      <c r="H3199" s="3"/>
      <c r="I3199" s="2" t="str">
        <f t="shared" si="177"/>
        <v>S&amp;P BMI</v>
      </c>
    </row>
    <row r="3200" spans="1:9" ht="12.75" customHeight="1">
      <c r="A3200" s="2" t="s">
        <v>6833</v>
      </c>
      <c r="B3200" s="121" t="str">
        <f t="shared" si="178"/>
        <v>Emerging</v>
      </c>
      <c r="C3200" s="2" t="s">
        <v>5918</v>
      </c>
      <c r="D3200" s="2" t="str">
        <f t="shared" si="175"/>
        <v>Nigeria</v>
      </c>
      <c r="E3200" s="3">
        <v>34698</v>
      </c>
      <c r="F3200" s="3">
        <v>34701</v>
      </c>
      <c r="G3200" s="3">
        <v>39752</v>
      </c>
      <c r="H3200" s="3">
        <v>39755</v>
      </c>
      <c r="I3200" s="2" t="str">
        <f t="shared" si="177"/>
        <v>S&amp;P BMI</v>
      </c>
    </row>
    <row r="3201" spans="1:9" ht="12.75" customHeight="1">
      <c r="A3201" s="2" t="s">
        <v>6833</v>
      </c>
      <c r="B3201" s="121" t="str">
        <f t="shared" si="178"/>
        <v>Emerging</v>
      </c>
      <c r="C3201" s="2" t="s">
        <v>7595</v>
      </c>
      <c r="D3201" s="2" t="str">
        <f t="shared" si="175"/>
        <v>Peru</v>
      </c>
      <c r="E3201" s="3">
        <v>34698</v>
      </c>
      <c r="F3201" s="3">
        <v>34701</v>
      </c>
      <c r="G3201" s="3"/>
      <c r="H3201" s="3"/>
      <c r="I3201" s="2" t="str">
        <f t="shared" si="177"/>
        <v>S&amp;P BMI</v>
      </c>
    </row>
    <row r="3202" spans="1:9" ht="12.75" customHeight="1">
      <c r="A3202" s="2" t="s">
        <v>6833</v>
      </c>
      <c r="B3202" s="121" t="str">
        <f t="shared" si="178"/>
        <v>Emerging</v>
      </c>
      <c r="C3202" s="2" t="s">
        <v>5970</v>
      </c>
      <c r="D3202" s="2" t="str">
        <f t="shared" si="175"/>
        <v>Philippines</v>
      </c>
      <c r="E3202" s="3">
        <v>34698</v>
      </c>
      <c r="F3202" s="3">
        <v>34701</v>
      </c>
      <c r="G3202" s="3"/>
      <c r="H3202" s="3"/>
      <c r="I3202" s="2" t="str">
        <f t="shared" si="177"/>
        <v>S&amp;P BMI</v>
      </c>
    </row>
    <row r="3203" spans="1:9" ht="12.75" customHeight="1">
      <c r="A3203" s="2" t="s">
        <v>6833</v>
      </c>
      <c r="B3203" s="121" t="str">
        <f t="shared" si="178"/>
        <v>Emerging</v>
      </c>
      <c r="C3203" s="2" t="s">
        <v>7601</v>
      </c>
      <c r="D3203" s="2" t="str">
        <f t="shared" si="175"/>
        <v>Pakistan</v>
      </c>
      <c r="E3203" s="3">
        <v>34698</v>
      </c>
      <c r="F3203" s="3">
        <v>34701</v>
      </c>
      <c r="G3203" s="3">
        <v>39752</v>
      </c>
      <c r="H3203" s="3">
        <v>39755</v>
      </c>
      <c r="I3203" s="2" t="str">
        <f t="shared" si="177"/>
        <v>S&amp;P BMI</v>
      </c>
    </row>
    <row r="3204" spans="1:9" ht="12.75" customHeight="1">
      <c r="A3204" s="2" t="s">
        <v>6833</v>
      </c>
      <c r="B3204" s="121" t="str">
        <f t="shared" si="178"/>
        <v>Emerging</v>
      </c>
      <c r="C3204" s="2" t="s">
        <v>7601</v>
      </c>
      <c r="D3204" s="2" t="str">
        <f t="shared" si="175"/>
        <v>Pakistan</v>
      </c>
      <c r="E3204" s="3">
        <v>42993</v>
      </c>
      <c r="F3204" s="3">
        <v>42996</v>
      </c>
      <c r="G3204" s="3">
        <v>45184</v>
      </c>
      <c r="H3204" s="3">
        <v>45187</v>
      </c>
      <c r="I3204" s="2" t="str">
        <f t="shared" si="177"/>
        <v>S&amp;P BMI</v>
      </c>
    </row>
    <row r="3205" spans="1:9" ht="12.75" customHeight="1">
      <c r="A3205" s="2" t="s">
        <v>6833</v>
      </c>
      <c r="B3205" s="121" t="str">
        <f t="shared" si="178"/>
        <v>Emerging</v>
      </c>
      <c r="C3205" s="2" t="s">
        <v>7585</v>
      </c>
      <c r="D3205" s="2" t="str">
        <f t="shared" si="175"/>
        <v>Poland</v>
      </c>
      <c r="E3205" s="3">
        <v>34698</v>
      </c>
      <c r="F3205" s="3">
        <v>34701</v>
      </c>
      <c r="G3205" s="3"/>
      <c r="H3205" s="3"/>
      <c r="I3205" s="2" t="str">
        <f t="shared" si="177"/>
        <v>S&amp;P BMI</v>
      </c>
    </row>
    <row r="3206" spans="1:9" ht="12.75" customHeight="1">
      <c r="A3206" s="2" t="s">
        <v>6833</v>
      </c>
      <c r="B3206" s="121" t="str">
        <f t="shared" si="178"/>
        <v>Emerging</v>
      </c>
      <c r="C3206" s="2" t="s">
        <v>7582</v>
      </c>
      <c r="D3206" s="2" t="str">
        <f t="shared" ref="D3206:D3269" si="179">VLOOKUP(C3206&amp;"-",CountryRegion,2,FALSE)</f>
        <v>Portugal</v>
      </c>
      <c r="E3206" s="3">
        <v>34698</v>
      </c>
      <c r="F3206" s="3">
        <v>34701</v>
      </c>
      <c r="G3206" s="3">
        <v>35976</v>
      </c>
      <c r="H3206" s="3">
        <v>35977</v>
      </c>
      <c r="I3206" s="2" t="str">
        <f t="shared" si="177"/>
        <v>S&amp;P BMI</v>
      </c>
    </row>
    <row r="3207" spans="1:9" ht="12.75" customHeight="1">
      <c r="A3207" s="2" t="s">
        <v>6833</v>
      </c>
      <c r="B3207" s="121" t="str">
        <f t="shared" si="178"/>
        <v>Emerging</v>
      </c>
      <c r="C3207" s="2" t="s">
        <v>7602</v>
      </c>
      <c r="D3207" s="2" t="str">
        <f t="shared" si="179"/>
        <v>Qatar</v>
      </c>
      <c r="E3207" s="3">
        <v>41903</v>
      </c>
      <c r="F3207" s="3">
        <v>41904</v>
      </c>
      <c r="G3207" s="3"/>
      <c r="H3207" s="3"/>
      <c r="I3207" s="2" t="str">
        <f t="shared" si="177"/>
        <v>S&amp;P BMI</v>
      </c>
    </row>
    <row r="3208" spans="1:9" ht="12.75" customHeight="1">
      <c r="A3208" s="2" t="s">
        <v>6833</v>
      </c>
      <c r="B3208" s="121" t="str">
        <f t="shared" si="178"/>
        <v>Emerging</v>
      </c>
      <c r="C3208" s="2" t="s">
        <v>7586</v>
      </c>
      <c r="D3208" s="2" t="str">
        <f t="shared" si="179"/>
        <v>Russia</v>
      </c>
      <c r="E3208" s="3">
        <v>34698</v>
      </c>
      <c r="F3208" s="3">
        <v>34701</v>
      </c>
      <c r="G3208" s="3">
        <v>44628</v>
      </c>
      <c r="H3208" s="3">
        <v>44629</v>
      </c>
      <c r="I3208" s="2" t="str">
        <f t="shared" si="177"/>
        <v>S&amp;P BMI</v>
      </c>
    </row>
    <row r="3209" spans="1:9" ht="12.75" customHeight="1">
      <c r="A3209" s="2" t="s">
        <v>6833</v>
      </c>
      <c r="B3209" s="121" t="str">
        <f t="shared" si="178"/>
        <v>Emerging</v>
      </c>
      <c r="C3209" s="2" t="s">
        <v>7605</v>
      </c>
      <c r="D3209" s="2" t="str">
        <f t="shared" si="179"/>
        <v>Slovenia</v>
      </c>
      <c r="E3209" s="3">
        <v>37529</v>
      </c>
      <c r="F3209" s="3">
        <v>37530</v>
      </c>
      <c r="G3209" s="3">
        <v>37802</v>
      </c>
      <c r="H3209" s="3">
        <v>37803</v>
      </c>
      <c r="I3209" s="2" t="str">
        <f t="shared" si="177"/>
        <v>S&amp;P BMI</v>
      </c>
    </row>
    <row r="3210" spans="1:9" ht="12.75" customHeight="1">
      <c r="A3210" s="2" t="s">
        <v>6833</v>
      </c>
      <c r="B3210" s="121" t="str">
        <f t="shared" si="178"/>
        <v>Emerging</v>
      </c>
      <c r="C3210" s="2" t="s">
        <v>7605</v>
      </c>
      <c r="D3210" s="2" t="str">
        <f t="shared" si="179"/>
        <v>Slovenia</v>
      </c>
      <c r="E3210" s="3">
        <v>39353</v>
      </c>
      <c r="F3210" s="3">
        <v>39356</v>
      </c>
      <c r="G3210" s="3">
        <v>39752</v>
      </c>
      <c r="H3210" s="3">
        <v>39755</v>
      </c>
      <c r="I3210" s="2" t="str">
        <f t="shared" si="177"/>
        <v>S&amp;P BMI</v>
      </c>
    </row>
    <row r="3211" spans="1:9" ht="12.75" customHeight="1">
      <c r="A3211" s="2" t="s">
        <v>6833</v>
      </c>
      <c r="B3211" s="121" t="str">
        <f t="shared" si="178"/>
        <v>Emerging</v>
      </c>
      <c r="C3211" s="2" t="s">
        <v>6029</v>
      </c>
      <c r="D3211" s="2" t="str">
        <f t="shared" si="179"/>
        <v>Thailand</v>
      </c>
      <c r="E3211" s="3">
        <v>34698</v>
      </c>
      <c r="F3211" s="3">
        <v>34701</v>
      </c>
      <c r="G3211" s="3"/>
      <c r="H3211" s="3"/>
      <c r="I3211" s="2" t="str">
        <f t="shared" si="177"/>
        <v>S&amp;P BMI</v>
      </c>
    </row>
    <row r="3212" spans="1:9" ht="12.75" customHeight="1">
      <c r="A3212" s="2" t="s">
        <v>6833</v>
      </c>
      <c r="B3212" s="121" t="str">
        <f t="shared" si="178"/>
        <v>Emerging</v>
      </c>
      <c r="C3212" s="2" t="s">
        <v>7587</v>
      </c>
      <c r="D3212" s="2" t="str">
        <f t="shared" si="179"/>
        <v>Turkey</v>
      </c>
      <c r="E3212" s="3">
        <v>34698</v>
      </c>
      <c r="F3212" s="3">
        <v>34701</v>
      </c>
      <c r="G3212" s="3"/>
      <c r="H3212" s="3"/>
      <c r="I3212" s="2" t="str">
        <f t="shared" si="177"/>
        <v>S&amp;P BMI</v>
      </c>
    </row>
    <row r="3213" spans="1:9" ht="12.75" customHeight="1">
      <c r="A3213" s="2" t="s">
        <v>6833</v>
      </c>
      <c r="B3213" s="121" t="str">
        <f t="shared" si="178"/>
        <v>Emerging</v>
      </c>
      <c r="C3213" s="2" t="s">
        <v>5700</v>
      </c>
      <c r="D3213" s="2" t="str">
        <f t="shared" si="179"/>
        <v>Taiwan</v>
      </c>
      <c r="E3213" s="3">
        <v>34698</v>
      </c>
      <c r="F3213" s="3">
        <v>34701</v>
      </c>
      <c r="G3213" s="3"/>
      <c r="H3213" s="3"/>
      <c r="I3213" s="2" t="str">
        <f t="shared" si="177"/>
        <v>S&amp;P BMI</v>
      </c>
    </row>
    <row r="3214" spans="1:9" ht="12.75" customHeight="1">
      <c r="A3214" s="2" t="s">
        <v>6833</v>
      </c>
      <c r="B3214" s="121" t="str">
        <f t="shared" si="178"/>
        <v>Emerging</v>
      </c>
      <c r="C3214" s="2" t="s">
        <v>7596</v>
      </c>
      <c r="D3214" s="2" t="str">
        <f t="shared" si="179"/>
        <v>Venezuela</v>
      </c>
      <c r="E3214" s="3">
        <v>34698</v>
      </c>
      <c r="F3214" s="3">
        <v>34701</v>
      </c>
      <c r="G3214" s="3">
        <v>39183</v>
      </c>
      <c r="H3214" s="3">
        <v>39184</v>
      </c>
      <c r="I3214" s="2" t="str">
        <f t="shared" si="177"/>
        <v>S&amp;P BMI</v>
      </c>
    </row>
    <row r="3215" spans="1:9" ht="12.75" customHeight="1">
      <c r="A3215" s="2" t="s">
        <v>6833</v>
      </c>
      <c r="B3215" s="121" t="str">
        <f t="shared" si="178"/>
        <v>Emerging</v>
      </c>
      <c r="C3215" s="2" t="s">
        <v>7603</v>
      </c>
      <c r="D3215" s="2" t="str">
        <f t="shared" si="179"/>
        <v>South Africa</v>
      </c>
      <c r="E3215" s="3">
        <v>34698</v>
      </c>
      <c r="F3215" s="3">
        <v>34701</v>
      </c>
      <c r="G3215" s="3"/>
      <c r="H3215" s="3"/>
      <c r="I3215" s="2" t="str">
        <f t="shared" si="177"/>
        <v>S&amp;P BMI</v>
      </c>
    </row>
    <row r="3216" spans="1:9" ht="12.75" customHeight="1">
      <c r="A3216" s="121" t="s">
        <v>6833</v>
      </c>
      <c r="B3216" s="121" t="str">
        <f t="shared" si="178"/>
        <v>Emerging</v>
      </c>
      <c r="C3216" s="121" t="s">
        <v>5776</v>
      </c>
      <c r="D3216" s="2" t="str">
        <f t="shared" si="179"/>
        <v>Saudi Arabia</v>
      </c>
      <c r="E3216" s="122">
        <v>43539</v>
      </c>
      <c r="F3216" s="122">
        <v>43542</v>
      </c>
      <c r="G3216" s="122"/>
      <c r="H3216" s="122"/>
      <c r="I3216" s="121" t="s">
        <v>6663</v>
      </c>
    </row>
    <row r="3217" spans="1:9" ht="12.75" customHeight="1">
      <c r="A3217" s="2" t="s">
        <v>6833</v>
      </c>
      <c r="B3217" s="121" t="str">
        <f t="shared" si="178"/>
        <v>Emerging</v>
      </c>
      <c r="C3217" s="2" t="s">
        <v>6023</v>
      </c>
      <c r="D3217" s="2" t="str">
        <f t="shared" si="179"/>
        <v>Kuwait</v>
      </c>
      <c r="E3217" s="93">
        <v>43728</v>
      </c>
      <c r="F3217" s="93">
        <v>43731</v>
      </c>
      <c r="G3217" s="93"/>
      <c r="H3217" s="93"/>
      <c r="I3217" s="2" t="s">
        <v>6663</v>
      </c>
    </row>
    <row r="3218" spans="1:9" ht="12.75" customHeight="1">
      <c r="A3218" s="92" t="s">
        <v>7544</v>
      </c>
      <c r="B3218" s="92" t="str">
        <f t="shared" si="178"/>
        <v>Europe Developed and North America Developed</v>
      </c>
      <c r="C3218" s="92" t="s">
        <v>7575</v>
      </c>
      <c r="D3218" s="92" t="str">
        <f t="shared" si="179"/>
        <v>Austria</v>
      </c>
      <c r="E3218" s="93">
        <v>32689</v>
      </c>
      <c r="F3218" s="93">
        <v>32692</v>
      </c>
      <c r="G3218" s="93"/>
      <c r="H3218" s="93"/>
      <c r="I3218" s="92" t="str">
        <f t="shared" ref="I3218:I3281" si="180">IF(ISBLANK(VLOOKUP(A3218,CountryRegion,4,FALSE)),"",VLOOKUP(A3218,CountryRegion,4,FALSE))</f>
        <v>S&amp;P BMI</v>
      </c>
    </row>
    <row r="3219" spans="1:9" ht="12.75" customHeight="1">
      <c r="A3219" s="92" t="s">
        <v>7544</v>
      </c>
      <c r="B3219" s="92" t="str">
        <f t="shared" si="178"/>
        <v>Europe Developed and North America Developed</v>
      </c>
      <c r="C3219" s="92" t="s">
        <v>7576</v>
      </c>
      <c r="D3219" s="92" t="str">
        <f t="shared" si="179"/>
        <v>Belgium</v>
      </c>
      <c r="E3219" s="93">
        <v>32689</v>
      </c>
      <c r="F3219" s="93">
        <v>32692</v>
      </c>
      <c r="G3219" s="93"/>
      <c r="H3219" s="93"/>
      <c r="I3219" s="92" t="str">
        <f t="shared" si="180"/>
        <v>S&amp;P BMI</v>
      </c>
    </row>
    <row r="3220" spans="1:9" ht="12.75" customHeight="1">
      <c r="A3220" s="92" t="s">
        <v>7544</v>
      </c>
      <c r="B3220" s="92" t="str">
        <f t="shared" si="178"/>
        <v>Europe Developed and North America Developed</v>
      </c>
      <c r="C3220" s="92" t="s">
        <v>7577</v>
      </c>
      <c r="D3220" s="92" t="str">
        <f t="shared" si="179"/>
        <v>Denmark</v>
      </c>
      <c r="E3220" s="93">
        <v>32689</v>
      </c>
      <c r="F3220" s="93">
        <v>32692</v>
      </c>
      <c r="G3220" s="93"/>
      <c r="H3220" s="93"/>
      <c r="I3220" s="92" t="str">
        <f t="shared" si="180"/>
        <v>S&amp;P BMI</v>
      </c>
    </row>
    <row r="3221" spans="1:9" ht="12.75" customHeight="1">
      <c r="A3221" s="92" t="s">
        <v>7544</v>
      </c>
      <c r="B3221" s="92" t="str">
        <f t="shared" si="178"/>
        <v>Europe Developed and North America Developed</v>
      </c>
      <c r="C3221" s="92" t="s">
        <v>5810</v>
      </c>
      <c r="D3221" s="92" t="str">
        <f t="shared" si="179"/>
        <v>Finland</v>
      </c>
      <c r="E3221" s="93">
        <v>32689</v>
      </c>
      <c r="F3221" s="93">
        <v>32692</v>
      </c>
      <c r="G3221" s="93"/>
      <c r="H3221" s="93"/>
      <c r="I3221" s="92" t="str">
        <f t="shared" si="180"/>
        <v>S&amp;P BMI</v>
      </c>
    </row>
    <row r="3222" spans="1:9" ht="12.75" customHeight="1">
      <c r="A3222" s="92" t="s">
        <v>7544</v>
      </c>
      <c r="B3222" s="92" t="str">
        <f t="shared" si="178"/>
        <v>Europe Developed and North America Developed</v>
      </c>
      <c r="C3222" s="92" t="s">
        <v>7578</v>
      </c>
      <c r="D3222" s="92" t="str">
        <f t="shared" si="179"/>
        <v>France</v>
      </c>
      <c r="E3222" s="93">
        <v>32689</v>
      </c>
      <c r="F3222" s="93">
        <v>32692</v>
      </c>
      <c r="G3222" s="93"/>
      <c r="H3222" s="93"/>
      <c r="I3222" s="92" t="str">
        <f t="shared" si="180"/>
        <v>S&amp;P BMI</v>
      </c>
    </row>
    <row r="3223" spans="1:9" ht="12.75" customHeight="1">
      <c r="A3223" s="92" t="s">
        <v>7544</v>
      </c>
      <c r="B3223" s="92" t="str">
        <f t="shared" si="178"/>
        <v>Europe Developed and North America Developed</v>
      </c>
      <c r="C3223" s="92" t="s">
        <v>7579</v>
      </c>
      <c r="D3223" s="92" t="str">
        <f t="shared" si="179"/>
        <v>Germany</v>
      </c>
      <c r="E3223" s="93">
        <v>32689</v>
      </c>
      <c r="F3223" s="93">
        <v>32692</v>
      </c>
      <c r="G3223" s="93"/>
      <c r="H3223" s="93"/>
      <c r="I3223" s="92" t="str">
        <f t="shared" si="180"/>
        <v>S&amp;P BMI</v>
      </c>
    </row>
    <row r="3224" spans="1:9" ht="12.75" customHeight="1">
      <c r="A3224" s="92" t="s">
        <v>7544</v>
      </c>
      <c r="B3224" s="92" t="str">
        <f t="shared" si="178"/>
        <v>Europe Developed and North America Developed</v>
      </c>
      <c r="C3224" s="92" t="s">
        <v>6100</v>
      </c>
      <c r="D3224" s="92" t="str">
        <f t="shared" si="179"/>
        <v>Ireland</v>
      </c>
      <c r="E3224" s="93">
        <v>32689</v>
      </c>
      <c r="F3224" s="93">
        <v>32692</v>
      </c>
      <c r="G3224" s="93"/>
      <c r="H3224" s="93"/>
      <c r="I3224" s="92" t="str">
        <f t="shared" si="180"/>
        <v>S&amp;P BMI</v>
      </c>
    </row>
    <row r="3225" spans="1:9" ht="12.75" customHeight="1">
      <c r="A3225" s="92" t="s">
        <v>7544</v>
      </c>
      <c r="B3225" s="92" t="str">
        <f t="shared" si="178"/>
        <v>Europe Developed and North America Developed</v>
      </c>
      <c r="C3225" s="92" t="s">
        <v>5614</v>
      </c>
      <c r="D3225" s="92" t="str">
        <f t="shared" si="179"/>
        <v>Italy</v>
      </c>
      <c r="E3225" s="93">
        <v>32689</v>
      </c>
      <c r="F3225" s="93">
        <v>32692</v>
      </c>
      <c r="G3225" s="93"/>
      <c r="H3225" s="93"/>
      <c r="I3225" s="92" t="str">
        <f t="shared" si="180"/>
        <v>S&amp;P BMI</v>
      </c>
    </row>
    <row r="3226" spans="1:9" ht="12.75" customHeight="1">
      <c r="A3226" s="92" t="s">
        <v>7544</v>
      </c>
      <c r="B3226" s="92" t="str">
        <f t="shared" si="178"/>
        <v>Europe Developed and North America Developed</v>
      </c>
      <c r="C3226" s="92" t="s">
        <v>7581</v>
      </c>
      <c r="D3226" s="92" t="str">
        <f t="shared" si="179"/>
        <v>Luxembourg</v>
      </c>
      <c r="E3226" s="93">
        <v>32689</v>
      </c>
      <c r="F3226" s="93">
        <v>32692</v>
      </c>
      <c r="G3226" s="93"/>
      <c r="H3226" s="93"/>
      <c r="I3226" s="92" t="str">
        <f t="shared" si="180"/>
        <v>S&amp;P BMI</v>
      </c>
    </row>
    <row r="3227" spans="1:9" ht="12.75" customHeight="1">
      <c r="A3227" s="92" t="s">
        <v>7544</v>
      </c>
      <c r="B3227" s="92" t="str">
        <f t="shared" si="178"/>
        <v>Europe Developed and North America Developed</v>
      </c>
      <c r="C3227" s="92" t="s">
        <v>5921</v>
      </c>
      <c r="D3227" s="92" t="str">
        <f t="shared" si="179"/>
        <v>Netherlands</v>
      </c>
      <c r="E3227" s="93">
        <v>32689</v>
      </c>
      <c r="F3227" s="93">
        <v>32692</v>
      </c>
      <c r="G3227" s="93"/>
      <c r="H3227" s="93"/>
      <c r="I3227" s="92" t="str">
        <f t="shared" si="180"/>
        <v>S&amp;P BMI</v>
      </c>
    </row>
    <row r="3228" spans="1:9" ht="12.75" customHeight="1">
      <c r="A3228" s="92" t="s">
        <v>7544</v>
      </c>
      <c r="B3228" s="92" t="str">
        <f t="shared" si="178"/>
        <v>Europe Developed and North America Developed</v>
      </c>
      <c r="C3228" s="92" t="s">
        <v>5865</v>
      </c>
      <c r="D3228" s="92" t="str">
        <f t="shared" si="179"/>
        <v>Norway</v>
      </c>
      <c r="E3228" s="93">
        <v>32689</v>
      </c>
      <c r="F3228" s="93">
        <v>32692</v>
      </c>
      <c r="G3228" s="93"/>
      <c r="H3228" s="93"/>
      <c r="I3228" s="92" t="str">
        <f t="shared" si="180"/>
        <v>S&amp;P BMI</v>
      </c>
    </row>
    <row r="3229" spans="1:9" ht="12.75" customHeight="1">
      <c r="A3229" s="92" t="s">
        <v>7544</v>
      </c>
      <c r="B3229" s="92" t="str">
        <f t="shared" si="178"/>
        <v>Europe Developed and North America Developed</v>
      </c>
      <c r="C3229" s="92" t="s">
        <v>7582</v>
      </c>
      <c r="D3229" s="92" t="str">
        <f t="shared" si="179"/>
        <v>Portugal</v>
      </c>
      <c r="E3229" s="93">
        <v>35976</v>
      </c>
      <c r="F3229" s="93">
        <v>35977</v>
      </c>
      <c r="G3229" s="93"/>
      <c r="H3229" s="93"/>
      <c r="I3229" s="92" t="str">
        <f t="shared" si="180"/>
        <v>S&amp;P BMI</v>
      </c>
    </row>
    <row r="3230" spans="1:9" ht="12.75" customHeight="1">
      <c r="A3230" s="92" t="s">
        <v>7544</v>
      </c>
      <c r="B3230" s="92" t="str">
        <f t="shared" si="178"/>
        <v>Europe Developed and North America Developed</v>
      </c>
      <c r="C3230" s="92" t="s">
        <v>6415</v>
      </c>
      <c r="D3230" s="92" t="str">
        <f t="shared" si="179"/>
        <v>Spain</v>
      </c>
      <c r="E3230" s="93">
        <v>32689</v>
      </c>
      <c r="F3230" s="93">
        <v>32692</v>
      </c>
      <c r="G3230" s="93"/>
      <c r="H3230" s="93"/>
      <c r="I3230" s="92" t="str">
        <f t="shared" si="180"/>
        <v>S&amp;P BMI</v>
      </c>
    </row>
    <row r="3231" spans="1:9" ht="12.75" customHeight="1">
      <c r="A3231" s="92" t="s">
        <v>7544</v>
      </c>
      <c r="B3231" s="92" t="str">
        <f t="shared" si="178"/>
        <v>Europe Developed and North America Developed</v>
      </c>
      <c r="C3231" s="92" t="s">
        <v>6227</v>
      </c>
      <c r="D3231" s="92" t="str">
        <f t="shared" si="179"/>
        <v>Sweden</v>
      </c>
      <c r="E3231" s="93">
        <v>32689</v>
      </c>
      <c r="F3231" s="93">
        <v>32692</v>
      </c>
      <c r="G3231" s="93"/>
      <c r="H3231" s="93"/>
      <c r="I3231" s="92" t="str">
        <f t="shared" si="180"/>
        <v>S&amp;P BMI</v>
      </c>
    </row>
    <row r="3232" spans="1:9" ht="12.75" customHeight="1">
      <c r="A3232" s="92" t="s">
        <v>7544</v>
      </c>
      <c r="B3232" s="92" t="str">
        <f t="shared" si="178"/>
        <v>Europe Developed and North America Developed</v>
      </c>
      <c r="C3232" s="92" t="s">
        <v>6147</v>
      </c>
      <c r="D3232" s="92" t="str">
        <f t="shared" si="179"/>
        <v>Switzerland</v>
      </c>
      <c r="E3232" s="93">
        <v>32689</v>
      </c>
      <c r="F3232" s="93">
        <v>32692</v>
      </c>
      <c r="G3232" s="93"/>
      <c r="H3232" s="93"/>
      <c r="I3232" s="92" t="str">
        <f t="shared" si="180"/>
        <v>S&amp;P BMI</v>
      </c>
    </row>
    <row r="3233" spans="1:9" ht="12.75" customHeight="1">
      <c r="A3233" s="92" t="s">
        <v>7544</v>
      </c>
      <c r="B3233" s="92" t="str">
        <f t="shared" si="178"/>
        <v>Europe Developed and North America Developed</v>
      </c>
      <c r="C3233" s="92" t="s">
        <v>7583</v>
      </c>
      <c r="D3233" s="92" t="str">
        <f t="shared" si="179"/>
        <v>United Kingdom</v>
      </c>
      <c r="E3233" s="93">
        <v>32689</v>
      </c>
      <c r="F3233" s="93">
        <v>32692</v>
      </c>
      <c r="G3233" s="93"/>
      <c r="H3233" s="93"/>
      <c r="I3233" s="92" t="str">
        <f t="shared" si="180"/>
        <v>S&amp;P BMI</v>
      </c>
    </row>
    <row r="3234" spans="1:9" ht="12.75" customHeight="1">
      <c r="A3234" s="92" t="s">
        <v>7544</v>
      </c>
      <c r="B3234" s="92" t="str">
        <f t="shared" si="178"/>
        <v>Europe Developed and North America Developed</v>
      </c>
      <c r="C3234" s="92" t="s">
        <v>5722</v>
      </c>
      <c r="D3234" s="92" t="str">
        <f t="shared" si="179"/>
        <v>Canada</v>
      </c>
      <c r="E3234" s="93">
        <v>32689</v>
      </c>
      <c r="F3234" s="93">
        <v>32692</v>
      </c>
      <c r="G3234" s="93"/>
      <c r="H3234" s="93"/>
      <c r="I3234" s="92" t="str">
        <f t="shared" si="180"/>
        <v>S&amp;P BMI</v>
      </c>
    </row>
    <row r="3235" spans="1:9" ht="12.75" customHeight="1">
      <c r="A3235" s="92" t="s">
        <v>7544</v>
      </c>
      <c r="B3235" s="92" t="str">
        <f t="shared" si="178"/>
        <v>Europe Developed and North America Developed</v>
      </c>
      <c r="C3235" s="92" t="s">
        <v>810</v>
      </c>
      <c r="D3235" s="92" t="str">
        <f t="shared" si="179"/>
        <v>United States</v>
      </c>
      <c r="E3235" s="93">
        <v>32689</v>
      </c>
      <c r="F3235" s="93">
        <v>32692</v>
      </c>
      <c r="G3235" s="93"/>
      <c r="H3235" s="93"/>
      <c r="I3235" s="92" t="str">
        <f t="shared" si="180"/>
        <v>S&amp;P BMI</v>
      </c>
    </row>
    <row r="3236" spans="1:9" ht="12.75" customHeight="1">
      <c r="A3236" s="92" t="s">
        <v>7524</v>
      </c>
      <c r="B3236" s="92" t="str">
        <f t="shared" si="178"/>
        <v>Core Eurozone</v>
      </c>
      <c r="C3236" s="92" t="s">
        <v>7576</v>
      </c>
      <c r="D3236" s="92" t="str">
        <f t="shared" si="179"/>
        <v>Belgium</v>
      </c>
      <c r="E3236" s="93">
        <v>35976</v>
      </c>
      <c r="F3236" s="93">
        <v>35977</v>
      </c>
      <c r="G3236" s="93"/>
      <c r="H3236" s="92"/>
      <c r="I3236" s="92" t="str">
        <f t="shared" si="180"/>
        <v>S&amp;P BMI</v>
      </c>
    </row>
    <row r="3237" spans="1:9" ht="12.75" customHeight="1">
      <c r="A3237" s="92" t="s">
        <v>7524</v>
      </c>
      <c r="B3237" s="92" t="str">
        <f t="shared" si="178"/>
        <v>Core Eurozone</v>
      </c>
      <c r="C3237" s="92" t="s">
        <v>7578</v>
      </c>
      <c r="D3237" s="92" t="str">
        <f t="shared" si="179"/>
        <v>France</v>
      </c>
      <c r="E3237" s="93">
        <v>35976</v>
      </c>
      <c r="F3237" s="93">
        <v>35977</v>
      </c>
      <c r="G3237" s="93"/>
      <c r="H3237" s="92"/>
      <c r="I3237" s="92" t="str">
        <f t="shared" si="180"/>
        <v>S&amp;P BMI</v>
      </c>
    </row>
    <row r="3238" spans="1:9" ht="12.75" customHeight="1">
      <c r="A3238" s="92" t="s">
        <v>7524</v>
      </c>
      <c r="B3238" s="92" t="str">
        <f t="shared" si="178"/>
        <v>Core Eurozone</v>
      </c>
      <c r="C3238" s="92" t="s">
        <v>7579</v>
      </c>
      <c r="D3238" s="92" t="str">
        <f t="shared" si="179"/>
        <v>Germany</v>
      </c>
      <c r="E3238" s="93">
        <v>35976</v>
      </c>
      <c r="F3238" s="93">
        <v>35977</v>
      </c>
      <c r="G3238" s="93"/>
      <c r="H3238" s="92"/>
      <c r="I3238" s="92" t="str">
        <f t="shared" si="180"/>
        <v>S&amp;P BMI</v>
      </c>
    </row>
    <row r="3239" spans="1:9" ht="12.75" customHeight="1">
      <c r="A3239" s="92" t="s">
        <v>7524</v>
      </c>
      <c r="B3239" s="92" t="str">
        <f t="shared" si="178"/>
        <v>Core Eurozone</v>
      </c>
      <c r="C3239" s="92" t="s">
        <v>5921</v>
      </c>
      <c r="D3239" s="92" t="str">
        <f t="shared" si="179"/>
        <v>Netherlands</v>
      </c>
      <c r="E3239" s="93">
        <v>35976</v>
      </c>
      <c r="F3239" s="93">
        <v>35977</v>
      </c>
      <c r="G3239" s="93"/>
      <c r="H3239" s="92"/>
      <c r="I3239" s="92" t="str">
        <f t="shared" si="180"/>
        <v>S&amp;P BMI</v>
      </c>
    </row>
    <row r="3240" spans="1:9" ht="12.75" customHeight="1">
      <c r="A3240" s="2" t="s">
        <v>6790</v>
      </c>
      <c r="B3240" s="121" t="str">
        <f t="shared" si="178"/>
        <v>EPAC</v>
      </c>
      <c r="C3240" s="2" t="s">
        <v>7575</v>
      </c>
      <c r="D3240" s="2" t="str">
        <f t="shared" si="179"/>
        <v>Austria</v>
      </c>
      <c r="E3240" s="3">
        <v>32689</v>
      </c>
      <c r="F3240" s="3">
        <v>32692</v>
      </c>
      <c r="G3240" s="3"/>
      <c r="H3240" s="3"/>
      <c r="I3240" s="2" t="str">
        <f t="shared" si="180"/>
        <v>S&amp;P BMI</v>
      </c>
    </row>
    <row r="3241" spans="1:9" ht="12.75" customHeight="1">
      <c r="A3241" s="2" t="s">
        <v>6790</v>
      </c>
      <c r="B3241" s="121" t="str">
        <f t="shared" si="178"/>
        <v>EPAC</v>
      </c>
      <c r="C3241" s="2" t="s">
        <v>7589</v>
      </c>
      <c r="D3241" s="2" t="str">
        <f t="shared" si="179"/>
        <v>Australia</v>
      </c>
      <c r="E3241" s="3">
        <v>32689</v>
      </c>
      <c r="F3241" s="3">
        <v>32692</v>
      </c>
      <c r="G3241" s="3"/>
      <c r="H3241" s="3"/>
      <c r="I3241" s="2" t="str">
        <f t="shared" si="180"/>
        <v>S&amp;P BMI</v>
      </c>
    </row>
    <row r="3242" spans="1:9" ht="12.75" customHeight="1">
      <c r="A3242" s="2" t="s">
        <v>6790</v>
      </c>
      <c r="B3242" s="121" t="str">
        <f t="shared" si="178"/>
        <v>EPAC</v>
      </c>
      <c r="C3242" s="2" t="s">
        <v>7576</v>
      </c>
      <c r="D3242" s="2" t="str">
        <f t="shared" si="179"/>
        <v>Belgium</v>
      </c>
      <c r="E3242" s="3">
        <v>32689</v>
      </c>
      <c r="F3242" s="3">
        <v>32692</v>
      </c>
      <c r="G3242" s="3"/>
      <c r="H3242" s="3"/>
      <c r="I3242" s="2" t="str">
        <f t="shared" si="180"/>
        <v>S&amp;P BMI</v>
      </c>
    </row>
    <row r="3243" spans="1:9" ht="12.75" customHeight="1">
      <c r="A3243" s="2" t="s">
        <v>6790</v>
      </c>
      <c r="B3243" s="121" t="str">
        <f t="shared" si="178"/>
        <v>EPAC</v>
      </c>
      <c r="C3243" s="2" t="s">
        <v>6147</v>
      </c>
      <c r="D3243" s="2" t="str">
        <f t="shared" si="179"/>
        <v>Switzerland</v>
      </c>
      <c r="E3243" s="3">
        <v>32689</v>
      </c>
      <c r="F3243" s="3">
        <v>32692</v>
      </c>
      <c r="G3243" s="3"/>
      <c r="H3243" s="3"/>
      <c r="I3243" s="2" t="str">
        <f t="shared" si="180"/>
        <v>S&amp;P BMI</v>
      </c>
    </row>
    <row r="3244" spans="1:9" ht="12.75" customHeight="1">
      <c r="A3244" s="2" t="s">
        <v>6790</v>
      </c>
      <c r="B3244" s="121" t="str">
        <f t="shared" si="178"/>
        <v>EPAC</v>
      </c>
      <c r="C3244" s="2" t="s">
        <v>7584</v>
      </c>
      <c r="D3244" s="2" t="str">
        <f t="shared" si="179"/>
        <v>Czech Republic</v>
      </c>
      <c r="E3244" s="5">
        <v>37071</v>
      </c>
      <c r="F3244" s="5">
        <v>37074</v>
      </c>
      <c r="G3244" s="3">
        <v>38168</v>
      </c>
      <c r="H3244" s="3">
        <v>38169</v>
      </c>
      <c r="I3244" s="2" t="str">
        <f t="shared" si="180"/>
        <v>S&amp;P BMI</v>
      </c>
    </row>
    <row r="3245" spans="1:9" ht="12.75" customHeight="1">
      <c r="A3245" s="2" t="s">
        <v>6790</v>
      </c>
      <c r="B3245" s="121" t="str">
        <f t="shared" si="178"/>
        <v>EPAC</v>
      </c>
      <c r="C3245" s="2" t="s">
        <v>7579</v>
      </c>
      <c r="D3245" s="2" t="str">
        <f t="shared" si="179"/>
        <v>Germany</v>
      </c>
      <c r="E3245" s="3">
        <v>32689</v>
      </c>
      <c r="F3245" s="3">
        <v>32692</v>
      </c>
      <c r="G3245" s="3"/>
      <c r="H3245" s="3"/>
      <c r="I3245" s="2" t="str">
        <f t="shared" si="180"/>
        <v>S&amp;P BMI</v>
      </c>
    </row>
    <row r="3246" spans="1:9" ht="12.75" customHeight="1">
      <c r="A3246" s="2" t="s">
        <v>6790</v>
      </c>
      <c r="B3246" s="121" t="str">
        <f t="shared" si="178"/>
        <v>EPAC</v>
      </c>
      <c r="C3246" s="2" t="s">
        <v>7577</v>
      </c>
      <c r="D3246" s="2" t="str">
        <f t="shared" si="179"/>
        <v>Denmark</v>
      </c>
      <c r="E3246" s="3">
        <v>32689</v>
      </c>
      <c r="F3246" s="3">
        <v>32692</v>
      </c>
      <c r="G3246" s="3"/>
      <c r="H3246" s="3"/>
      <c r="I3246" s="2" t="str">
        <f t="shared" si="180"/>
        <v>S&amp;P BMI</v>
      </c>
    </row>
    <row r="3247" spans="1:9" ht="12.75" customHeight="1">
      <c r="A3247" s="2" t="s">
        <v>6790</v>
      </c>
      <c r="B3247" s="121" t="str">
        <f t="shared" si="178"/>
        <v>EPAC</v>
      </c>
      <c r="C3247" s="2" t="s">
        <v>6415</v>
      </c>
      <c r="D3247" s="2" t="str">
        <f t="shared" si="179"/>
        <v>Spain</v>
      </c>
      <c r="E3247" s="3">
        <v>32689</v>
      </c>
      <c r="F3247" s="3">
        <v>32692</v>
      </c>
      <c r="G3247" s="3"/>
      <c r="H3247" s="3"/>
      <c r="I3247" s="2" t="str">
        <f t="shared" si="180"/>
        <v>S&amp;P BMI</v>
      </c>
    </row>
    <row r="3248" spans="1:9" ht="12.75" customHeight="1">
      <c r="A3248" s="2" t="s">
        <v>6790</v>
      </c>
      <c r="B3248" s="121" t="str">
        <f t="shared" si="178"/>
        <v>EPAC</v>
      </c>
      <c r="C3248" s="2" t="s">
        <v>5810</v>
      </c>
      <c r="D3248" s="2" t="str">
        <f t="shared" si="179"/>
        <v>Finland</v>
      </c>
      <c r="E3248" s="3">
        <v>32689</v>
      </c>
      <c r="F3248" s="3">
        <v>32692</v>
      </c>
      <c r="G3248" s="3"/>
      <c r="H3248" s="3"/>
      <c r="I3248" s="2" t="str">
        <f t="shared" si="180"/>
        <v>S&amp;P BMI</v>
      </c>
    </row>
    <row r="3249" spans="1:9" ht="12.75" customHeight="1">
      <c r="A3249" s="2" t="s">
        <v>6790</v>
      </c>
      <c r="B3249" s="121" t="str">
        <f t="shared" si="178"/>
        <v>EPAC</v>
      </c>
      <c r="C3249" s="2" t="s">
        <v>7578</v>
      </c>
      <c r="D3249" s="2" t="str">
        <f t="shared" si="179"/>
        <v>France</v>
      </c>
      <c r="E3249" s="3">
        <v>32689</v>
      </c>
      <c r="F3249" s="3">
        <v>32692</v>
      </c>
      <c r="G3249" s="3"/>
      <c r="H3249" s="3"/>
      <c r="I3249" s="2" t="str">
        <f t="shared" si="180"/>
        <v>S&amp;P BMI</v>
      </c>
    </row>
    <row r="3250" spans="1:9" ht="12.75" customHeight="1">
      <c r="A3250" s="2" t="s">
        <v>6790</v>
      </c>
      <c r="B3250" s="121" t="str">
        <f t="shared" si="178"/>
        <v>EPAC</v>
      </c>
      <c r="C3250" s="2" t="s">
        <v>7583</v>
      </c>
      <c r="D3250" s="2" t="str">
        <f t="shared" si="179"/>
        <v>United Kingdom</v>
      </c>
      <c r="E3250" s="3">
        <v>32689</v>
      </c>
      <c r="F3250" s="3">
        <v>32692</v>
      </c>
      <c r="G3250" s="3"/>
      <c r="H3250" s="3"/>
      <c r="I3250" s="2" t="str">
        <f t="shared" si="180"/>
        <v>S&amp;P BMI</v>
      </c>
    </row>
    <row r="3251" spans="1:9" ht="12.75" customHeight="1">
      <c r="A3251" s="2" t="s">
        <v>6790</v>
      </c>
      <c r="B3251" s="121" t="str">
        <f t="shared" si="178"/>
        <v>EPAC</v>
      </c>
      <c r="C3251" s="2" t="s">
        <v>7580</v>
      </c>
      <c r="D3251" s="2" t="str">
        <f t="shared" si="179"/>
        <v>Greece</v>
      </c>
      <c r="E3251" s="3">
        <v>36433</v>
      </c>
      <c r="F3251" s="3">
        <v>36434</v>
      </c>
      <c r="G3251" s="3">
        <v>41901</v>
      </c>
      <c r="H3251" s="3">
        <v>41904</v>
      </c>
      <c r="I3251" s="2" t="str">
        <f t="shared" si="180"/>
        <v>S&amp;P BMI</v>
      </c>
    </row>
    <row r="3252" spans="1:9" ht="12.75" customHeight="1">
      <c r="A3252" s="2" t="s">
        <v>6790</v>
      </c>
      <c r="B3252" s="121" t="str">
        <f t="shared" si="178"/>
        <v>EPAC</v>
      </c>
      <c r="C3252" s="2" t="s">
        <v>7571</v>
      </c>
      <c r="D3252" s="2" t="str">
        <f t="shared" si="179"/>
        <v>Hong Kong</v>
      </c>
      <c r="E3252" s="3">
        <v>32689</v>
      </c>
      <c r="F3252" s="3">
        <v>32692</v>
      </c>
      <c r="G3252" s="3"/>
      <c r="H3252" s="3"/>
      <c r="I3252" s="2" t="str">
        <f t="shared" si="180"/>
        <v>S&amp;P BMI</v>
      </c>
    </row>
    <row r="3253" spans="1:9" ht="12.75" customHeight="1">
      <c r="A3253" s="2" t="s">
        <v>6790</v>
      </c>
      <c r="B3253" s="121" t="str">
        <f t="shared" si="178"/>
        <v>EPAC</v>
      </c>
      <c r="C3253" s="2" t="s">
        <v>5567</v>
      </c>
      <c r="D3253" s="2" t="str">
        <f t="shared" si="179"/>
        <v>Hungary</v>
      </c>
      <c r="E3253" s="3">
        <v>37802</v>
      </c>
      <c r="F3253" s="3">
        <v>37803</v>
      </c>
      <c r="G3253" s="3">
        <v>38168</v>
      </c>
      <c r="H3253" s="3">
        <v>38169</v>
      </c>
      <c r="I3253" s="2" t="str">
        <f t="shared" si="180"/>
        <v>S&amp;P BMI</v>
      </c>
    </row>
    <row r="3254" spans="1:9" ht="12.75" customHeight="1">
      <c r="A3254" s="2" t="s">
        <v>6790</v>
      </c>
      <c r="B3254" s="121" t="str">
        <f t="shared" si="178"/>
        <v>EPAC</v>
      </c>
      <c r="C3254" s="2" t="s">
        <v>6100</v>
      </c>
      <c r="D3254" s="2" t="str">
        <f t="shared" si="179"/>
        <v>Ireland</v>
      </c>
      <c r="E3254" s="3">
        <v>32689</v>
      </c>
      <c r="F3254" s="3">
        <v>32692</v>
      </c>
      <c r="G3254" s="3"/>
      <c r="H3254" s="3"/>
      <c r="I3254" s="2" t="str">
        <f t="shared" si="180"/>
        <v>S&amp;P BMI</v>
      </c>
    </row>
    <row r="3255" spans="1:9" ht="12.75" customHeight="1">
      <c r="A3255" s="2" t="s">
        <v>6790</v>
      </c>
      <c r="B3255" s="121" t="str">
        <f t="shared" si="178"/>
        <v>EPAC</v>
      </c>
      <c r="C3255" s="2" t="s">
        <v>7598</v>
      </c>
      <c r="D3255" s="2" t="str">
        <f t="shared" si="179"/>
        <v>Israel</v>
      </c>
      <c r="E3255" s="3">
        <v>40438</v>
      </c>
      <c r="F3255" s="3">
        <v>40441</v>
      </c>
      <c r="G3255" s="3"/>
      <c r="H3255" s="3"/>
      <c r="I3255" s="2" t="str">
        <f t="shared" si="180"/>
        <v>S&amp;P BMI</v>
      </c>
    </row>
    <row r="3256" spans="1:9" ht="12.75" customHeight="1">
      <c r="A3256" s="2" t="s">
        <v>6790</v>
      </c>
      <c r="B3256" s="121" t="str">
        <f t="shared" si="178"/>
        <v>EPAC</v>
      </c>
      <c r="C3256" s="2" t="s">
        <v>5572</v>
      </c>
      <c r="D3256" s="2" t="str">
        <f t="shared" si="179"/>
        <v>Iceland</v>
      </c>
      <c r="E3256" s="3">
        <v>37435</v>
      </c>
      <c r="F3256" s="3">
        <v>37438</v>
      </c>
      <c r="G3256" s="3">
        <v>39780</v>
      </c>
      <c r="H3256" s="3">
        <v>39783</v>
      </c>
      <c r="I3256" s="2" t="str">
        <f t="shared" si="180"/>
        <v>S&amp;P BMI</v>
      </c>
    </row>
    <row r="3257" spans="1:9" ht="12.75" customHeight="1">
      <c r="A3257" s="2" t="s">
        <v>6790</v>
      </c>
      <c r="B3257" s="121" t="str">
        <f t="shared" si="178"/>
        <v>EPAC</v>
      </c>
      <c r="C3257" s="2" t="s">
        <v>5614</v>
      </c>
      <c r="D3257" s="2" t="str">
        <f t="shared" si="179"/>
        <v>Italy</v>
      </c>
      <c r="E3257" s="3">
        <v>32689</v>
      </c>
      <c r="F3257" s="3">
        <v>32692</v>
      </c>
      <c r="G3257" s="3"/>
      <c r="H3257" s="3"/>
      <c r="I3257" s="2" t="str">
        <f t="shared" si="180"/>
        <v>S&amp;P BMI</v>
      </c>
    </row>
    <row r="3258" spans="1:9" ht="12.75" customHeight="1">
      <c r="A3258" s="2" t="s">
        <v>6790</v>
      </c>
      <c r="B3258" s="121" t="str">
        <f t="shared" si="178"/>
        <v>EPAC</v>
      </c>
      <c r="C3258" s="2" t="s">
        <v>7572</v>
      </c>
      <c r="D3258" s="2" t="str">
        <f t="shared" si="179"/>
        <v>Japan</v>
      </c>
      <c r="E3258" s="3">
        <v>32689</v>
      </c>
      <c r="F3258" s="3">
        <v>32692</v>
      </c>
      <c r="G3258" s="3"/>
      <c r="H3258" s="3"/>
      <c r="I3258" s="2" t="str">
        <f t="shared" si="180"/>
        <v>S&amp;P BMI</v>
      </c>
    </row>
    <row r="3259" spans="1:9" ht="12.75" customHeight="1">
      <c r="A3259" s="2" t="s">
        <v>6790</v>
      </c>
      <c r="B3259" s="121" t="str">
        <f t="shared" si="178"/>
        <v>EPAC</v>
      </c>
      <c r="C3259" s="2" t="s">
        <v>6013</v>
      </c>
      <c r="D3259" s="2" t="str">
        <f t="shared" si="179"/>
        <v>Korea</v>
      </c>
      <c r="E3259" s="3">
        <v>37071</v>
      </c>
      <c r="F3259" s="3">
        <v>37074</v>
      </c>
      <c r="G3259" s="3"/>
      <c r="H3259" s="3"/>
      <c r="I3259" s="2" t="str">
        <f t="shared" si="180"/>
        <v>S&amp;P BMI</v>
      </c>
    </row>
    <row r="3260" spans="1:9" ht="12.75" customHeight="1">
      <c r="A3260" s="2" t="s">
        <v>6790</v>
      </c>
      <c r="B3260" s="121" t="str">
        <f t="shared" si="178"/>
        <v>EPAC</v>
      </c>
      <c r="C3260" s="2" t="s">
        <v>7581</v>
      </c>
      <c r="D3260" s="2" t="str">
        <f t="shared" si="179"/>
        <v>Luxembourg</v>
      </c>
      <c r="E3260" s="3">
        <v>32689</v>
      </c>
      <c r="F3260" s="3">
        <v>32692</v>
      </c>
      <c r="G3260" s="3"/>
      <c r="H3260" s="3"/>
      <c r="I3260" s="2" t="str">
        <f t="shared" si="180"/>
        <v>S&amp;P BMI</v>
      </c>
    </row>
    <row r="3261" spans="1:9" ht="12.75" customHeight="1">
      <c r="A3261" s="2" t="s">
        <v>6790</v>
      </c>
      <c r="B3261" s="121" t="str">
        <f t="shared" si="178"/>
        <v>EPAC</v>
      </c>
      <c r="C3261" s="2" t="s">
        <v>7573</v>
      </c>
      <c r="D3261" s="2" t="str">
        <f t="shared" si="179"/>
        <v>Malaysia</v>
      </c>
      <c r="E3261" s="3">
        <v>32689</v>
      </c>
      <c r="F3261" s="3">
        <v>32692</v>
      </c>
      <c r="G3261" s="3">
        <v>35976</v>
      </c>
      <c r="H3261" s="3">
        <v>35977</v>
      </c>
      <c r="I3261" s="2" t="str">
        <f t="shared" si="180"/>
        <v>S&amp;P BMI</v>
      </c>
    </row>
    <row r="3262" spans="1:9" ht="12.75" customHeight="1">
      <c r="A3262" s="2" t="s">
        <v>6790</v>
      </c>
      <c r="B3262" s="121" t="str">
        <f t="shared" ref="B3262:B3325" si="181">VLOOKUP(A3262,CountryRegion,2,FALSE)</f>
        <v>EPAC</v>
      </c>
      <c r="C3262" s="2" t="s">
        <v>5921</v>
      </c>
      <c r="D3262" s="2" t="str">
        <f t="shared" si="179"/>
        <v>Netherlands</v>
      </c>
      <c r="E3262" s="3">
        <v>32689</v>
      </c>
      <c r="F3262" s="3">
        <v>32692</v>
      </c>
      <c r="G3262" s="3"/>
      <c r="H3262" s="3"/>
      <c r="I3262" s="2" t="str">
        <f t="shared" si="180"/>
        <v>S&amp;P BMI</v>
      </c>
    </row>
    <row r="3263" spans="1:9" ht="12.75" customHeight="1">
      <c r="A3263" s="2" t="s">
        <v>6790</v>
      </c>
      <c r="B3263" s="121" t="str">
        <f t="shared" si="181"/>
        <v>EPAC</v>
      </c>
      <c r="C3263" s="2" t="s">
        <v>5865</v>
      </c>
      <c r="D3263" s="2" t="str">
        <f t="shared" si="179"/>
        <v>Norway</v>
      </c>
      <c r="E3263" s="3">
        <v>32689</v>
      </c>
      <c r="F3263" s="3">
        <v>32692</v>
      </c>
      <c r="G3263" s="3"/>
      <c r="H3263" s="3"/>
      <c r="I3263" s="2" t="str">
        <f t="shared" si="180"/>
        <v>S&amp;P BMI</v>
      </c>
    </row>
    <row r="3264" spans="1:9" ht="12.75" customHeight="1">
      <c r="A3264" s="2" t="s">
        <v>6790</v>
      </c>
      <c r="B3264" s="121" t="str">
        <f t="shared" si="181"/>
        <v>EPAC</v>
      </c>
      <c r="C3264" s="2" t="s">
        <v>5883</v>
      </c>
      <c r="D3264" s="2" t="str">
        <f t="shared" si="179"/>
        <v>New Zealand</v>
      </c>
      <c r="E3264" s="3">
        <v>32689</v>
      </c>
      <c r="F3264" s="3">
        <v>32692</v>
      </c>
      <c r="G3264" s="3"/>
      <c r="H3264" s="3"/>
      <c r="I3264" s="2" t="str">
        <f t="shared" si="180"/>
        <v>S&amp;P BMI</v>
      </c>
    </row>
    <row r="3265" spans="1:9" ht="12.75" customHeight="1">
      <c r="A3265" s="2" t="s">
        <v>6790</v>
      </c>
      <c r="B3265" s="121" t="str">
        <f t="shared" si="181"/>
        <v>EPAC</v>
      </c>
      <c r="C3265" s="2" t="s">
        <v>7582</v>
      </c>
      <c r="D3265" s="2" t="str">
        <f t="shared" si="179"/>
        <v>Portugal</v>
      </c>
      <c r="E3265" s="3">
        <v>35976</v>
      </c>
      <c r="F3265" s="3">
        <v>35977</v>
      </c>
      <c r="G3265" s="3"/>
      <c r="H3265" s="3"/>
      <c r="I3265" s="2" t="str">
        <f t="shared" si="180"/>
        <v>S&amp;P BMI</v>
      </c>
    </row>
    <row r="3266" spans="1:9" ht="12.75" customHeight="1">
      <c r="A3266" s="2" t="s">
        <v>6790</v>
      </c>
      <c r="B3266" s="121" t="str">
        <f t="shared" si="181"/>
        <v>EPAC</v>
      </c>
      <c r="C3266" s="2" t="s">
        <v>6227</v>
      </c>
      <c r="D3266" s="2" t="str">
        <f t="shared" si="179"/>
        <v>Sweden</v>
      </c>
      <c r="E3266" s="3">
        <v>32689</v>
      </c>
      <c r="F3266" s="3">
        <v>32692</v>
      </c>
      <c r="G3266" s="3"/>
      <c r="H3266" s="3"/>
      <c r="I3266" s="2" t="str">
        <f t="shared" si="180"/>
        <v>S&amp;P BMI</v>
      </c>
    </row>
    <row r="3267" spans="1:9" ht="12.75" customHeight="1">
      <c r="A3267" s="2" t="s">
        <v>6790</v>
      </c>
      <c r="B3267" s="121" t="str">
        <f t="shared" si="181"/>
        <v>EPAC</v>
      </c>
      <c r="C3267" s="2" t="s">
        <v>7574</v>
      </c>
      <c r="D3267" s="2" t="str">
        <f t="shared" si="179"/>
        <v>Singapore</v>
      </c>
      <c r="E3267" s="3">
        <v>32689</v>
      </c>
      <c r="F3267" s="3">
        <v>32692</v>
      </c>
      <c r="G3267" s="3"/>
      <c r="H3267" s="3"/>
      <c r="I3267" s="2" t="str">
        <f t="shared" si="180"/>
        <v>S&amp;P BMI</v>
      </c>
    </row>
    <row r="3268" spans="1:9" ht="12.75" customHeight="1">
      <c r="A3268" s="2" t="s">
        <v>6790</v>
      </c>
      <c r="B3268" s="121" t="str">
        <f t="shared" si="181"/>
        <v>EPAC</v>
      </c>
      <c r="C3268" s="2" t="s">
        <v>7605</v>
      </c>
      <c r="D3268" s="2" t="str">
        <f t="shared" si="179"/>
        <v>Slovenia</v>
      </c>
      <c r="E3268" s="3">
        <v>37802</v>
      </c>
      <c r="F3268" s="3">
        <v>37803</v>
      </c>
      <c r="G3268" s="3">
        <v>39353</v>
      </c>
      <c r="H3268" s="3">
        <v>39356</v>
      </c>
      <c r="I3268" s="2" t="str">
        <f t="shared" si="180"/>
        <v>S&amp;P BMI</v>
      </c>
    </row>
    <row r="3269" spans="1:9" ht="12.75" customHeight="1">
      <c r="A3269" s="2" t="s">
        <v>6846</v>
      </c>
      <c r="B3269" s="121" t="str">
        <f t="shared" si="181"/>
        <v>Europe</v>
      </c>
      <c r="C3269" s="2" t="s">
        <v>7584</v>
      </c>
      <c r="D3269" s="2" t="str">
        <f t="shared" si="179"/>
        <v>Czech Republic</v>
      </c>
      <c r="E3269" s="3">
        <v>35061</v>
      </c>
      <c r="F3269" s="3">
        <v>35062</v>
      </c>
      <c r="G3269" s="3"/>
      <c r="H3269" s="3"/>
      <c r="I3269" s="2" t="str">
        <f t="shared" si="180"/>
        <v>S&amp;P EMDB</v>
      </c>
    </row>
    <row r="3270" spans="1:9" ht="12.75" customHeight="1">
      <c r="A3270" s="2" t="s">
        <v>6846</v>
      </c>
      <c r="B3270" s="121" t="str">
        <f t="shared" si="181"/>
        <v>Europe</v>
      </c>
      <c r="C3270" s="2" t="s">
        <v>7580</v>
      </c>
      <c r="D3270" s="2" t="str">
        <f t="shared" ref="D3270:D3333" si="182">VLOOKUP(C3270&amp;"-",CountryRegion,2,FALSE)</f>
        <v>Greece</v>
      </c>
      <c r="E3270" s="3">
        <v>35061</v>
      </c>
      <c r="F3270" s="3">
        <v>35062</v>
      </c>
      <c r="G3270" s="3">
        <v>37011</v>
      </c>
      <c r="H3270" s="3">
        <v>37012</v>
      </c>
      <c r="I3270" s="2" t="str">
        <f t="shared" si="180"/>
        <v>S&amp;P EMDB</v>
      </c>
    </row>
    <row r="3271" spans="1:9" ht="12.75" customHeight="1">
      <c r="A3271" s="2" t="s">
        <v>6846</v>
      </c>
      <c r="B3271" s="121" t="str">
        <f t="shared" si="181"/>
        <v>Europe</v>
      </c>
      <c r="C3271" s="2" t="s">
        <v>7580</v>
      </c>
      <c r="D3271" s="2" t="str">
        <f t="shared" si="182"/>
        <v>Greece</v>
      </c>
      <c r="E3271" s="3">
        <v>41901</v>
      </c>
      <c r="F3271" s="3">
        <v>41904</v>
      </c>
      <c r="G3271" s="3"/>
      <c r="H3271" s="3"/>
      <c r="I3271" s="2" t="str">
        <f t="shared" si="180"/>
        <v>S&amp;P EMDB</v>
      </c>
    </row>
    <row r="3272" spans="1:9" ht="12.75" customHeight="1">
      <c r="A3272" s="2" t="s">
        <v>6846</v>
      </c>
      <c r="B3272" s="121" t="str">
        <f t="shared" si="181"/>
        <v>Europe</v>
      </c>
      <c r="C3272" s="2" t="s">
        <v>5567</v>
      </c>
      <c r="D3272" s="2" t="str">
        <f t="shared" si="182"/>
        <v>Hungary</v>
      </c>
      <c r="E3272" s="3">
        <v>35061</v>
      </c>
      <c r="F3272" s="3">
        <v>35062</v>
      </c>
      <c r="G3272" s="3"/>
      <c r="H3272" s="3"/>
      <c r="I3272" s="2" t="str">
        <f t="shared" si="180"/>
        <v>S&amp;P EMDB</v>
      </c>
    </row>
    <row r="3273" spans="1:9" ht="12.75" customHeight="1">
      <c r="A3273" s="2" t="s">
        <v>6846</v>
      </c>
      <c r="B3273" s="121" t="str">
        <f t="shared" si="181"/>
        <v>Europe</v>
      </c>
      <c r="C3273" s="2" t="s">
        <v>7585</v>
      </c>
      <c r="D3273" s="2" t="str">
        <f t="shared" si="182"/>
        <v>Poland</v>
      </c>
      <c r="E3273" s="3">
        <v>35061</v>
      </c>
      <c r="F3273" s="3">
        <v>35062</v>
      </c>
      <c r="G3273" s="3"/>
      <c r="H3273" s="3"/>
      <c r="I3273" s="2" t="str">
        <f t="shared" si="180"/>
        <v>S&amp;P EMDB</v>
      </c>
    </row>
    <row r="3274" spans="1:9" ht="12.75" customHeight="1">
      <c r="A3274" s="2" t="s">
        <v>6846</v>
      </c>
      <c r="B3274" s="121" t="str">
        <f t="shared" si="181"/>
        <v>Europe</v>
      </c>
      <c r="C3274" s="2" t="s">
        <v>7582</v>
      </c>
      <c r="D3274" s="2" t="str">
        <f t="shared" si="182"/>
        <v>Portugal</v>
      </c>
      <c r="E3274" s="3">
        <v>35061</v>
      </c>
      <c r="F3274" s="3">
        <v>35062</v>
      </c>
      <c r="G3274" s="3">
        <v>36250</v>
      </c>
      <c r="H3274" s="3">
        <v>36251</v>
      </c>
      <c r="I3274" s="2" t="str">
        <f t="shared" si="180"/>
        <v>S&amp;P EMDB</v>
      </c>
    </row>
    <row r="3275" spans="1:9" ht="12.75" customHeight="1">
      <c r="A3275" s="2" t="s">
        <v>6846</v>
      </c>
      <c r="B3275" s="121" t="str">
        <f t="shared" si="181"/>
        <v>Europe</v>
      </c>
      <c r="C3275" s="2" t="s">
        <v>7586</v>
      </c>
      <c r="D3275" s="2" t="str">
        <f t="shared" si="182"/>
        <v>Russia</v>
      </c>
      <c r="E3275" s="3">
        <v>35737</v>
      </c>
      <c r="F3275" s="3">
        <v>35738</v>
      </c>
      <c r="G3275" s="3">
        <v>44628</v>
      </c>
      <c r="H3275" s="3">
        <v>44629</v>
      </c>
      <c r="I3275" s="2" t="str">
        <f t="shared" si="180"/>
        <v>S&amp;P EMDB</v>
      </c>
    </row>
    <row r="3276" spans="1:9" ht="12.75" customHeight="1">
      <c r="A3276" s="2" t="s">
        <v>6846</v>
      </c>
      <c r="B3276" s="121" t="str">
        <f t="shared" si="181"/>
        <v>Europe</v>
      </c>
      <c r="C3276" s="2" t="s">
        <v>7616</v>
      </c>
      <c r="D3276" s="2" t="str">
        <f t="shared" si="182"/>
        <v>Slovakia</v>
      </c>
      <c r="E3276" s="3">
        <v>35737</v>
      </c>
      <c r="F3276" s="3">
        <v>35738</v>
      </c>
      <c r="G3276" s="3">
        <v>37195</v>
      </c>
      <c r="H3276" s="3">
        <v>37196</v>
      </c>
      <c r="I3276" s="2" t="str">
        <f t="shared" si="180"/>
        <v>S&amp;P EMDB</v>
      </c>
    </row>
    <row r="3277" spans="1:9" ht="12.75" customHeight="1">
      <c r="A3277" s="2" t="s">
        <v>6846</v>
      </c>
      <c r="B3277" s="121" t="str">
        <f t="shared" si="181"/>
        <v>Europe</v>
      </c>
      <c r="C3277" s="2" t="s">
        <v>7587</v>
      </c>
      <c r="D3277" s="2" t="str">
        <f t="shared" si="182"/>
        <v>Turkey</v>
      </c>
      <c r="E3277" s="3">
        <v>35061</v>
      </c>
      <c r="F3277" s="3">
        <v>35062</v>
      </c>
      <c r="G3277" s="3"/>
      <c r="H3277" s="3"/>
      <c r="I3277" s="2" t="str">
        <f t="shared" si="180"/>
        <v>S&amp;P EMDB</v>
      </c>
    </row>
    <row r="3278" spans="1:9" ht="12.75" customHeight="1">
      <c r="A3278" s="2" t="s">
        <v>6801</v>
      </c>
      <c r="B3278" s="121" t="str">
        <f t="shared" si="181"/>
        <v>Europe Ex-Switzerland</v>
      </c>
      <c r="C3278" s="2" t="s">
        <v>7575</v>
      </c>
      <c r="D3278" s="2" t="str">
        <f t="shared" si="182"/>
        <v>Austria</v>
      </c>
      <c r="E3278" s="3">
        <v>32689</v>
      </c>
      <c r="F3278" s="3">
        <v>32692</v>
      </c>
      <c r="G3278" s="3"/>
      <c r="H3278" s="3"/>
      <c r="I3278" s="2" t="str">
        <f t="shared" si="180"/>
        <v>S&amp;P BMI</v>
      </c>
    </row>
    <row r="3279" spans="1:9" ht="12.75" customHeight="1">
      <c r="A3279" s="2" t="s">
        <v>6801</v>
      </c>
      <c r="B3279" s="121" t="str">
        <f t="shared" si="181"/>
        <v>Europe Ex-Switzerland</v>
      </c>
      <c r="C3279" s="2" t="s">
        <v>7576</v>
      </c>
      <c r="D3279" s="2" t="str">
        <f t="shared" si="182"/>
        <v>Belgium</v>
      </c>
      <c r="E3279" s="3">
        <v>32689</v>
      </c>
      <c r="F3279" s="3">
        <v>32692</v>
      </c>
      <c r="G3279" s="3"/>
      <c r="H3279" s="3"/>
      <c r="I3279" s="2" t="str">
        <f t="shared" si="180"/>
        <v>S&amp;P BMI</v>
      </c>
    </row>
    <row r="3280" spans="1:9" ht="12.75" customHeight="1">
      <c r="A3280" s="2" t="s">
        <v>6801</v>
      </c>
      <c r="B3280" s="121" t="str">
        <f t="shared" si="181"/>
        <v>Europe Ex-Switzerland</v>
      </c>
      <c r="C3280" s="2" t="s">
        <v>7584</v>
      </c>
      <c r="D3280" s="2" t="str">
        <f t="shared" si="182"/>
        <v>Czech Republic</v>
      </c>
      <c r="E3280" s="3">
        <v>37071</v>
      </c>
      <c r="F3280" s="3">
        <v>37074</v>
      </c>
      <c r="G3280" s="3">
        <v>38168</v>
      </c>
      <c r="H3280" s="3">
        <v>38169</v>
      </c>
      <c r="I3280" s="2" t="str">
        <f t="shared" si="180"/>
        <v>S&amp;P BMI</v>
      </c>
    </row>
    <row r="3281" spans="1:9" ht="12.75" customHeight="1">
      <c r="A3281" s="2" t="s">
        <v>6801</v>
      </c>
      <c r="B3281" s="121" t="str">
        <f t="shared" si="181"/>
        <v>Europe Ex-Switzerland</v>
      </c>
      <c r="C3281" s="2" t="s">
        <v>7579</v>
      </c>
      <c r="D3281" s="2" t="str">
        <f t="shared" si="182"/>
        <v>Germany</v>
      </c>
      <c r="E3281" s="3">
        <v>32689</v>
      </c>
      <c r="F3281" s="3">
        <v>32692</v>
      </c>
      <c r="G3281" s="3"/>
      <c r="H3281" s="3"/>
      <c r="I3281" s="2" t="str">
        <f t="shared" si="180"/>
        <v>S&amp;P BMI</v>
      </c>
    </row>
    <row r="3282" spans="1:9" ht="12.75" customHeight="1">
      <c r="A3282" s="2" t="s">
        <v>6801</v>
      </c>
      <c r="B3282" s="121" t="str">
        <f t="shared" si="181"/>
        <v>Europe Ex-Switzerland</v>
      </c>
      <c r="C3282" s="2" t="s">
        <v>7577</v>
      </c>
      <c r="D3282" s="2" t="str">
        <f t="shared" si="182"/>
        <v>Denmark</v>
      </c>
      <c r="E3282" s="3">
        <v>32689</v>
      </c>
      <c r="F3282" s="3">
        <v>32692</v>
      </c>
      <c r="G3282" s="3"/>
      <c r="H3282" s="3"/>
      <c r="I3282" s="2" t="str">
        <f t="shared" ref="I3282:I3345" si="183">IF(ISBLANK(VLOOKUP(A3282,CountryRegion,4,FALSE)),"",VLOOKUP(A3282,CountryRegion,4,FALSE))</f>
        <v>S&amp;P BMI</v>
      </c>
    </row>
    <row r="3283" spans="1:9" ht="12.75" customHeight="1">
      <c r="A3283" s="2" t="s">
        <v>6801</v>
      </c>
      <c r="B3283" s="121" t="str">
        <f t="shared" si="181"/>
        <v>Europe Ex-Switzerland</v>
      </c>
      <c r="C3283" s="2" t="s">
        <v>6415</v>
      </c>
      <c r="D3283" s="2" t="str">
        <f t="shared" si="182"/>
        <v>Spain</v>
      </c>
      <c r="E3283" s="3">
        <v>32689</v>
      </c>
      <c r="F3283" s="3">
        <v>32692</v>
      </c>
      <c r="G3283" s="3"/>
      <c r="H3283" s="3"/>
      <c r="I3283" s="2" t="str">
        <f t="shared" si="183"/>
        <v>S&amp;P BMI</v>
      </c>
    </row>
    <row r="3284" spans="1:9" ht="12.75" customHeight="1">
      <c r="A3284" s="2" t="s">
        <v>6801</v>
      </c>
      <c r="B3284" s="121" t="str">
        <f t="shared" si="181"/>
        <v>Europe Ex-Switzerland</v>
      </c>
      <c r="C3284" s="2" t="s">
        <v>5810</v>
      </c>
      <c r="D3284" s="2" t="str">
        <f t="shared" si="182"/>
        <v>Finland</v>
      </c>
      <c r="E3284" s="3">
        <v>32689</v>
      </c>
      <c r="F3284" s="3">
        <v>32692</v>
      </c>
      <c r="G3284" s="3"/>
      <c r="H3284" s="3"/>
      <c r="I3284" s="2" t="str">
        <f t="shared" si="183"/>
        <v>S&amp;P BMI</v>
      </c>
    </row>
    <row r="3285" spans="1:9" ht="12.75" customHeight="1">
      <c r="A3285" s="2" t="s">
        <v>6801</v>
      </c>
      <c r="B3285" s="121" t="str">
        <f t="shared" si="181"/>
        <v>Europe Ex-Switzerland</v>
      </c>
      <c r="C3285" s="2" t="s">
        <v>7578</v>
      </c>
      <c r="D3285" s="2" t="str">
        <f t="shared" si="182"/>
        <v>France</v>
      </c>
      <c r="E3285" s="3">
        <v>32689</v>
      </c>
      <c r="F3285" s="3">
        <v>32692</v>
      </c>
      <c r="G3285" s="3"/>
      <c r="H3285" s="3"/>
      <c r="I3285" s="2" t="str">
        <f t="shared" si="183"/>
        <v>S&amp;P BMI</v>
      </c>
    </row>
    <row r="3286" spans="1:9" ht="12.75" customHeight="1">
      <c r="A3286" s="2" t="s">
        <v>6801</v>
      </c>
      <c r="B3286" s="121" t="str">
        <f t="shared" si="181"/>
        <v>Europe Ex-Switzerland</v>
      </c>
      <c r="C3286" s="2" t="s">
        <v>7583</v>
      </c>
      <c r="D3286" s="2" t="str">
        <f t="shared" si="182"/>
        <v>United Kingdom</v>
      </c>
      <c r="E3286" s="3">
        <v>32689</v>
      </c>
      <c r="F3286" s="3">
        <v>32692</v>
      </c>
      <c r="G3286" s="3"/>
      <c r="H3286" s="3"/>
      <c r="I3286" s="2" t="str">
        <f t="shared" si="183"/>
        <v>S&amp;P BMI</v>
      </c>
    </row>
    <row r="3287" spans="1:9" ht="12.75" customHeight="1">
      <c r="A3287" s="2" t="s">
        <v>6801</v>
      </c>
      <c r="B3287" s="121" t="str">
        <f t="shared" si="181"/>
        <v>Europe Ex-Switzerland</v>
      </c>
      <c r="C3287" s="2" t="s">
        <v>7580</v>
      </c>
      <c r="D3287" s="2" t="str">
        <f t="shared" si="182"/>
        <v>Greece</v>
      </c>
      <c r="E3287" s="5">
        <v>36433</v>
      </c>
      <c r="F3287" s="5">
        <v>36434</v>
      </c>
      <c r="G3287" s="3">
        <v>41901</v>
      </c>
      <c r="H3287" s="3">
        <v>41904</v>
      </c>
      <c r="I3287" s="2" t="str">
        <f t="shared" si="183"/>
        <v>S&amp;P BMI</v>
      </c>
    </row>
    <row r="3288" spans="1:9" ht="12.75" customHeight="1">
      <c r="A3288" s="2" t="s">
        <v>6801</v>
      </c>
      <c r="B3288" s="121" t="str">
        <f t="shared" si="181"/>
        <v>Europe Ex-Switzerland</v>
      </c>
      <c r="C3288" s="2" t="s">
        <v>5567</v>
      </c>
      <c r="D3288" s="2" t="str">
        <f t="shared" si="182"/>
        <v>Hungary</v>
      </c>
      <c r="E3288" s="3">
        <v>37802</v>
      </c>
      <c r="F3288" s="3">
        <v>37803</v>
      </c>
      <c r="G3288" s="3">
        <v>38168</v>
      </c>
      <c r="H3288" s="3">
        <v>38169</v>
      </c>
      <c r="I3288" s="2" t="str">
        <f t="shared" si="183"/>
        <v>S&amp;P BMI</v>
      </c>
    </row>
    <row r="3289" spans="1:9" ht="12.75" customHeight="1">
      <c r="A3289" s="2" t="s">
        <v>6801</v>
      </c>
      <c r="B3289" s="121" t="str">
        <f t="shared" si="181"/>
        <v>Europe Ex-Switzerland</v>
      </c>
      <c r="C3289" s="2" t="s">
        <v>6100</v>
      </c>
      <c r="D3289" s="2" t="str">
        <f t="shared" si="182"/>
        <v>Ireland</v>
      </c>
      <c r="E3289" s="3">
        <v>32689</v>
      </c>
      <c r="F3289" s="3">
        <v>32692</v>
      </c>
      <c r="G3289" s="3"/>
      <c r="H3289" s="3"/>
      <c r="I3289" s="2" t="str">
        <f t="shared" si="183"/>
        <v>S&amp;P BMI</v>
      </c>
    </row>
    <row r="3290" spans="1:9" ht="12.75" customHeight="1">
      <c r="A3290" s="2" t="s">
        <v>6801</v>
      </c>
      <c r="B3290" s="121" t="str">
        <f t="shared" si="181"/>
        <v>Europe Ex-Switzerland</v>
      </c>
      <c r="C3290" s="2" t="s">
        <v>5572</v>
      </c>
      <c r="D3290" s="2" t="str">
        <f t="shared" si="182"/>
        <v>Iceland</v>
      </c>
      <c r="E3290" s="3">
        <v>37435</v>
      </c>
      <c r="F3290" s="3">
        <v>37438</v>
      </c>
      <c r="G3290" s="3">
        <v>39780</v>
      </c>
      <c r="H3290" s="3">
        <v>39783</v>
      </c>
      <c r="I3290" s="2" t="str">
        <f t="shared" si="183"/>
        <v>S&amp;P BMI</v>
      </c>
    </row>
    <row r="3291" spans="1:9" ht="12.75" customHeight="1">
      <c r="A3291" s="2" t="s">
        <v>6801</v>
      </c>
      <c r="B3291" s="121" t="str">
        <f t="shared" si="181"/>
        <v>Europe Ex-Switzerland</v>
      </c>
      <c r="C3291" s="2" t="s">
        <v>5614</v>
      </c>
      <c r="D3291" s="2" t="str">
        <f t="shared" si="182"/>
        <v>Italy</v>
      </c>
      <c r="E3291" s="3">
        <v>32689</v>
      </c>
      <c r="F3291" s="3">
        <v>32692</v>
      </c>
      <c r="G3291" s="3"/>
      <c r="H3291" s="3"/>
      <c r="I3291" s="2" t="str">
        <f t="shared" si="183"/>
        <v>S&amp;P BMI</v>
      </c>
    </row>
    <row r="3292" spans="1:9" ht="12.75" customHeight="1">
      <c r="A3292" s="2" t="s">
        <v>6801</v>
      </c>
      <c r="B3292" s="121" t="str">
        <f t="shared" si="181"/>
        <v>Europe Ex-Switzerland</v>
      </c>
      <c r="C3292" s="2" t="s">
        <v>7581</v>
      </c>
      <c r="D3292" s="2" t="str">
        <f t="shared" si="182"/>
        <v>Luxembourg</v>
      </c>
      <c r="E3292" s="3">
        <v>32689</v>
      </c>
      <c r="F3292" s="3">
        <v>32692</v>
      </c>
      <c r="G3292" s="3"/>
      <c r="H3292" s="3"/>
      <c r="I3292" s="2" t="str">
        <f t="shared" si="183"/>
        <v>S&amp;P BMI</v>
      </c>
    </row>
    <row r="3293" spans="1:9" ht="12.75" customHeight="1">
      <c r="A3293" s="2" t="s">
        <v>6801</v>
      </c>
      <c r="B3293" s="121" t="str">
        <f t="shared" si="181"/>
        <v>Europe Ex-Switzerland</v>
      </c>
      <c r="C3293" s="2" t="s">
        <v>5921</v>
      </c>
      <c r="D3293" s="2" t="str">
        <f t="shared" si="182"/>
        <v>Netherlands</v>
      </c>
      <c r="E3293" s="3">
        <v>32689</v>
      </c>
      <c r="F3293" s="3">
        <v>32692</v>
      </c>
      <c r="G3293" s="3"/>
      <c r="H3293" s="3"/>
      <c r="I3293" s="2" t="str">
        <f t="shared" si="183"/>
        <v>S&amp;P BMI</v>
      </c>
    </row>
    <row r="3294" spans="1:9" ht="12.75" customHeight="1">
      <c r="A3294" s="2" t="s">
        <v>6801</v>
      </c>
      <c r="B3294" s="121" t="str">
        <f t="shared" si="181"/>
        <v>Europe Ex-Switzerland</v>
      </c>
      <c r="C3294" s="2" t="s">
        <v>5865</v>
      </c>
      <c r="D3294" s="2" t="str">
        <f t="shared" si="182"/>
        <v>Norway</v>
      </c>
      <c r="E3294" s="3">
        <v>32689</v>
      </c>
      <c r="F3294" s="3">
        <v>32692</v>
      </c>
      <c r="G3294" s="3"/>
      <c r="H3294" s="3"/>
      <c r="I3294" s="2" t="str">
        <f t="shared" si="183"/>
        <v>S&amp;P BMI</v>
      </c>
    </row>
    <row r="3295" spans="1:9" ht="12.75" customHeight="1">
      <c r="A3295" s="2" t="s">
        <v>6801</v>
      </c>
      <c r="B3295" s="121" t="str">
        <f t="shared" si="181"/>
        <v>Europe Ex-Switzerland</v>
      </c>
      <c r="C3295" s="2" t="s">
        <v>7582</v>
      </c>
      <c r="D3295" s="2" t="str">
        <f t="shared" si="182"/>
        <v>Portugal</v>
      </c>
      <c r="E3295" s="5">
        <v>35976</v>
      </c>
      <c r="F3295" s="5">
        <v>35977</v>
      </c>
      <c r="G3295" s="3"/>
      <c r="H3295" s="3"/>
      <c r="I3295" s="2" t="str">
        <f t="shared" si="183"/>
        <v>S&amp;P BMI</v>
      </c>
    </row>
    <row r="3296" spans="1:9" ht="12.75" customHeight="1">
      <c r="A3296" s="2" t="s">
        <v>6801</v>
      </c>
      <c r="B3296" s="121" t="str">
        <f t="shared" si="181"/>
        <v>Europe Ex-Switzerland</v>
      </c>
      <c r="C3296" s="2" t="s">
        <v>6227</v>
      </c>
      <c r="D3296" s="2" t="str">
        <f t="shared" si="182"/>
        <v>Sweden</v>
      </c>
      <c r="E3296" s="3">
        <v>32689</v>
      </c>
      <c r="F3296" s="3">
        <v>32692</v>
      </c>
      <c r="G3296" s="3"/>
      <c r="H3296" s="3"/>
      <c r="I3296" s="2" t="str">
        <f t="shared" si="183"/>
        <v>S&amp;P BMI</v>
      </c>
    </row>
    <row r="3297" spans="1:9" ht="12.75" customHeight="1">
      <c r="A3297" s="2" t="s">
        <v>6801</v>
      </c>
      <c r="B3297" s="121" t="str">
        <f t="shared" si="181"/>
        <v>Europe Ex-Switzerland</v>
      </c>
      <c r="C3297" s="2" t="s">
        <v>7605</v>
      </c>
      <c r="D3297" s="2" t="str">
        <f t="shared" si="182"/>
        <v>Slovenia</v>
      </c>
      <c r="E3297" s="3">
        <v>37802</v>
      </c>
      <c r="F3297" s="3">
        <v>37803</v>
      </c>
      <c r="G3297" s="3">
        <v>39353</v>
      </c>
      <c r="H3297" s="3">
        <v>39356</v>
      </c>
      <c r="I3297" s="2" t="str">
        <f t="shared" si="183"/>
        <v>S&amp;P BMI</v>
      </c>
    </row>
    <row r="3298" spans="1:9" ht="12.75" customHeight="1">
      <c r="A3298" s="2" t="s">
        <v>6825</v>
      </c>
      <c r="B3298" s="121" t="str">
        <f t="shared" si="181"/>
        <v>Eastern Europe</v>
      </c>
      <c r="C3298" s="2" t="s">
        <v>6215</v>
      </c>
      <c r="D3298" s="2" t="str">
        <f t="shared" si="182"/>
        <v>Cyprus</v>
      </c>
      <c r="E3298" s="5">
        <v>40258</v>
      </c>
      <c r="F3298" s="5">
        <v>40259</v>
      </c>
      <c r="G3298" s="3"/>
      <c r="H3298" s="3"/>
      <c r="I3298" s="2" t="str">
        <f t="shared" si="183"/>
        <v>S&amp;P EMDB</v>
      </c>
    </row>
    <row r="3299" spans="1:9" ht="12.75" customHeight="1">
      <c r="A3299" s="2" t="s">
        <v>6825</v>
      </c>
      <c r="B3299" s="121" t="str">
        <f t="shared" si="181"/>
        <v>Eastern Europe</v>
      </c>
      <c r="C3299" s="2" t="s">
        <v>7584</v>
      </c>
      <c r="D3299" s="2" t="str">
        <f t="shared" si="182"/>
        <v>Czech Republic</v>
      </c>
      <c r="E3299" s="3">
        <v>39751</v>
      </c>
      <c r="F3299" s="3">
        <v>39752</v>
      </c>
      <c r="G3299" s="3"/>
      <c r="H3299" s="3"/>
      <c r="I3299" s="2" t="str">
        <f t="shared" si="183"/>
        <v>S&amp;P EMDB</v>
      </c>
    </row>
    <row r="3300" spans="1:9" ht="12.75" customHeight="1">
      <c r="A3300" s="2" t="s">
        <v>6825</v>
      </c>
      <c r="B3300" s="121" t="str">
        <f t="shared" si="181"/>
        <v>Eastern Europe</v>
      </c>
      <c r="C3300" s="2" t="s">
        <v>7611</v>
      </c>
      <c r="D3300" s="2" t="str">
        <f t="shared" si="182"/>
        <v>Estonia</v>
      </c>
      <c r="E3300" s="5">
        <v>39624</v>
      </c>
      <c r="F3300" s="5">
        <v>39625</v>
      </c>
      <c r="G3300" s="3"/>
      <c r="H3300" s="3"/>
      <c r="I3300" s="2" t="str">
        <f t="shared" si="183"/>
        <v>S&amp;P EMDB</v>
      </c>
    </row>
    <row r="3301" spans="1:9" ht="12.75" customHeight="1">
      <c r="A3301" s="2" t="s">
        <v>6825</v>
      </c>
      <c r="B3301" s="121" t="str">
        <f t="shared" si="181"/>
        <v>Eastern Europe</v>
      </c>
      <c r="C3301" s="2" t="s">
        <v>5567</v>
      </c>
      <c r="D3301" s="2" t="str">
        <f t="shared" si="182"/>
        <v>Hungary</v>
      </c>
      <c r="E3301" s="3">
        <v>39751</v>
      </c>
      <c r="F3301" s="3">
        <v>39752</v>
      </c>
      <c r="G3301" s="3"/>
      <c r="H3301" s="3"/>
      <c r="I3301" s="2" t="str">
        <f t="shared" si="183"/>
        <v>S&amp;P EMDB</v>
      </c>
    </row>
    <row r="3302" spans="1:9" ht="12.75" customHeight="1">
      <c r="A3302" s="2" t="s">
        <v>6825</v>
      </c>
      <c r="B3302" s="121" t="str">
        <f t="shared" si="181"/>
        <v>Eastern Europe</v>
      </c>
      <c r="C3302" s="2" t="s">
        <v>7585</v>
      </c>
      <c r="D3302" s="2" t="str">
        <f t="shared" si="182"/>
        <v>Poland</v>
      </c>
      <c r="E3302" s="3">
        <v>39751</v>
      </c>
      <c r="F3302" s="3">
        <v>39752</v>
      </c>
      <c r="G3302" s="3"/>
      <c r="H3302" s="3"/>
      <c r="I3302" s="2" t="str">
        <f t="shared" si="183"/>
        <v>S&amp;P EMDB</v>
      </c>
    </row>
    <row r="3303" spans="1:9" ht="12.75" customHeight="1">
      <c r="A3303" s="2" t="s">
        <v>6825</v>
      </c>
      <c r="B3303" s="121" t="str">
        <f t="shared" si="181"/>
        <v>Eastern Europe</v>
      </c>
      <c r="C3303" s="2" t="s">
        <v>7614</v>
      </c>
      <c r="D3303" s="2" t="str">
        <f t="shared" si="182"/>
        <v>Romania</v>
      </c>
      <c r="E3303" s="3">
        <v>39624</v>
      </c>
      <c r="F3303" s="3">
        <v>39625</v>
      </c>
      <c r="G3303" s="3"/>
      <c r="H3303" s="3"/>
      <c r="I3303" s="2" t="str">
        <f t="shared" si="183"/>
        <v>S&amp;P EMDB</v>
      </c>
    </row>
    <row r="3304" spans="1:9" ht="12.75" customHeight="1">
      <c r="A3304" s="2" t="s">
        <v>6825</v>
      </c>
      <c r="B3304" s="121" t="str">
        <f t="shared" si="181"/>
        <v>Eastern Europe</v>
      </c>
      <c r="C3304" s="2" t="s">
        <v>7605</v>
      </c>
      <c r="D3304" s="2" t="str">
        <f t="shared" si="182"/>
        <v>Slovenia</v>
      </c>
      <c r="E3304" s="5">
        <v>39624</v>
      </c>
      <c r="F3304" s="5">
        <v>39625</v>
      </c>
      <c r="G3304" s="3"/>
      <c r="H3304" s="3"/>
      <c r="I3304" s="2" t="str">
        <f t="shared" si="183"/>
        <v>S&amp;P EMDB</v>
      </c>
    </row>
    <row r="3305" spans="1:9" ht="12.75" customHeight="1">
      <c r="A3305" s="2" t="s">
        <v>6800</v>
      </c>
      <c r="B3305" s="121" t="str">
        <f t="shared" si="181"/>
        <v>Europe</v>
      </c>
      <c r="C3305" s="2" t="s">
        <v>7575</v>
      </c>
      <c r="D3305" s="2" t="str">
        <f t="shared" si="182"/>
        <v>Austria</v>
      </c>
      <c r="E3305" s="5">
        <v>32689</v>
      </c>
      <c r="F3305" s="5">
        <v>32692</v>
      </c>
      <c r="G3305" s="3"/>
      <c r="H3305" s="3"/>
      <c r="I3305" s="2" t="str">
        <f t="shared" si="183"/>
        <v>S&amp;P BMI</v>
      </c>
    </row>
    <row r="3306" spans="1:9" ht="12.75" customHeight="1">
      <c r="A3306" s="2" t="s">
        <v>6800</v>
      </c>
      <c r="B3306" s="121" t="str">
        <f t="shared" si="181"/>
        <v>Europe</v>
      </c>
      <c r="C3306" s="2" t="s">
        <v>7576</v>
      </c>
      <c r="D3306" s="2" t="str">
        <f t="shared" si="182"/>
        <v>Belgium</v>
      </c>
      <c r="E3306" s="5">
        <v>32689</v>
      </c>
      <c r="F3306" s="5">
        <v>32692</v>
      </c>
      <c r="G3306" s="3"/>
      <c r="H3306" s="3"/>
      <c r="I3306" s="2" t="str">
        <f t="shared" si="183"/>
        <v>S&amp;P BMI</v>
      </c>
    </row>
    <row r="3307" spans="1:9" ht="12.75" customHeight="1">
      <c r="A3307" s="2" t="s">
        <v>6800</v>
      </c>
      <c r="B3307" s="121" t="str">
        <f t="shared" si="181"/>
        <v>Europe</v>
      </c>
      <c r="C3307" s="2" t="s">
        <v>6147</v>
      </c>
      <c r="D3307" s="2" t="str">
        <f t="shared" si="182"/>
        <v>Switzerland</v>
      </c>
      <c r="E3307" s="5">
        <v>32689</v>
      </c>
      <c r="F3307" s="5">
        <v>32692</v>
      </c>
      <c r="G3307" s="3"/>
      <c r="H3307" s="3"/>
      <c r="I3307" s="2" t="str">
        <f t="shared" si="183"/>
        <v>S&amp;P BMI</v>
      </c>
    </row>
    <row r="3308" spans="1:9" ht="12.75" customHeight="1">
      <c r="A3308" s="2" t="s">
        <v>6800</v>
      </c>
      <c r="B3308" s="121" t="str">
        <f t="shared" si="181"/>
        <v>Europe</v>
      </c>
      <c r="C3308" s="2" t="s">
        <v>7584</v>
      </c>
      <c r="D3308" s="2" t="str">
        <f t="shared" si="182"/>
        <v>Czech Republic</v>
      </c>
      <c r="E3308" s="3">
        <v>37071</v>
      </c>
      <c r="F3308" s="3">
        <v>37074</v>
      </c>
      <c r="G3308" s="3">
        <v>38168</v>
      </c>
      <c r="H3308" s="3">
        <v>38169</v>
      </c>
      <c r="I3308" s="2" t="str">
        <f t="shared" si="183"/>
        <v>S&amp;P BMI</v>
      </c>
    </row>
    <row r="3309" spans="1:9" ht="12.75" customHeight="1">
      <c r="A3309" s="2" t="s">
        <v>6800</v>
      </c>
      <c r="B3309" s="121" t="str">
        <f t="shared" si="181"/>
        <v>Europe</v>
      </c>
      <c r="C3309" s="2" t="s">
        <v>7579</v>
      </c>
      <c r="D3309" s="2" t="str">
        <f t="shared" si="182"/>
        <v>Germany</v>
      </c>
      <c r="E3309" s="5">
        <v>32689</v>
      </c>
      <c r="F3309" s="5">
        <v>32692</v>
      </c>
      <c r="G3309" s="3"/>
      <c r="H3309" s="3"/>
      <c r="I3309" s="2" t="str">
        <f t="shared" si="183"/>
        <v>S&amp;P BMI</v>
      </c>
    </row>
    <row r="3310" spans="1:9" ht="12.75" customHeight="1">
      <c r="A3310" s="2" t="s">
        <v>6800</v>
      </c>
      <c r="B3310" s="121" t="str">
        <f t="shared" si="181"/>
        <v>Europe</v>
      </c>
      <c r="C3310" s="2" t="s">
        <v>7577</v>
      </c>
      <c r="D3310" s="2" t="str">
        <f t="shared" si="182"/>
        <v>Denmark</v>
      </c>
      <c r="E3310" s="3">
        <v>32689</v>
      </c>
      <c r="F3310" s="3">
        <v>32692</v>
      </c>
      <c r="G3310" s="3"/>
      <c r="H3310" s="3"/>
      <c r="I3310" s="2" t="str">
        <f t="shared" si="183"/>
        <v>S&amp;P BMI</v>
      </c>
    </row>
    <row r="3311" spans="1:9" ht="12.75" customHeight="1">
      <c r="A3311" s="2" t="s">
        <v>6800</v>
      </c>
      <c r="B3311" s="121" t="str">
        <f t="shared" si="181"/>
        <v>Europe</v>
      </c>
      <c r="C3311" s="2" t="s">
        <v>6415</v>
      </c>
      <c r="D3311" s="2" t="str">
        <f t="shared" si="182"/>
        <v>Spain</v>
      </c>
      <c r="E3311" s="3">
        <v>32689</v>
      </c>
      <c r="F3311" s="3">
        <v>32692</v>
      </c>
      <c r="G3311" s="3"/>
      <c r="H3311" s="3"/>
      <c r="I3311" s="2" t="str">
        <f t="shared" si="183"/>
        <v>S&amp;P BMI</v>
      </c>
    </row>
    <row r="3312" spans="1:9" ht="12.75" customHeight="1">
      <c r="A3312" s="2" t="s">
        <v>6800</v>
      </c>
      <c r="B3312" s="121" t="str">
        <f t="shared" si="181"/>
        <v>Europe</v>
      </c>
      <c r="C3312" s="2" t="s">
        <v>5810</v>
      </c>
      <c r="D3312" s="2" t="str">
        <f t="shared" si="182"/>
        <v>Finland</v>
      </c>
      <c r="E3312" s="3">
        <v>32689</v>
      </c>
      <c r="F3312" s="3">
        <v>32692</v>
      </c>
      <c r="G3312" s="3"/>
      <c r="H3312" s="3"/>
      <c r="I3312" s="2" t="str">
        <f t="shared" si="183"/>
        <v>S&amp;P BMI</v>
      </c>
    </row>
    <row r="3313" spans="1:9" ht="12.75" customHeight="1">
      <c r="A3313" s="2" t="s">
        <v>6800</v>
      </c>
      <c r="B3313" s="121" t="str">
        <f t="shared" si="181"/>
        <v>Europe</v>
      </c>
      <c r="C3313" s="2" t="s">
        <v>7578</v>
      </c>
      <c r="D3313" s="2" t="str">
        <f t="shared" si="182"/>
        <v>France</v>
      </c>
      <c r="E3313" s="3">
        <v>32689</v>
      </c>
      <c r="F3313" s="3">
        <v>32692</v>
      </c>
      <c r="G3313" s="3"/>
      <c r="H3313" s="3"/>
      <c r="I3313" s="2" t="str">
        <f t="shared" si="183"/>
        <v>S&amp;P BMI</v>
      </c>
    </row>
    <row r="3314" spans="1:9" ht="12.75" customHeight="1">
      <c r="A3314" s="2" t="s">
        <v>6800</v>
      </c>
      <c r="B3314" s="121" t="str">
        <f t="shared" si="181"/>
        <v>Europe</v>
      </c>
      <c r="C3314" s="2" t="s">
        <v>7583</v>
      </c>
      <c r="D3314" s="2" t="str">
        <f t="shared" si="182"/>
        <v>United Kingdom</v>
      </c>
      <c r="E3314" s="5">
        <v>32689</v>
      </c>
      <c r="F3314" s="5">
        <v>32692</v>
      </c>
      <c r="G3314" s="3"/>
      <c r="H3314" s="3"/>
      <c r="I3314" s="2" t="str">
        <f t="shared" si="183"/>
        <v>S&amp;P BMI</v>
      </c>
    </row>
    <row r="3315" spans="1:9" ht="12.75" customHeight="1">
      <c r="A3315" s="2" t="s">
        <v>6800</v>
      </c>
      <c r="B3315" s="121" t="str">
        <f t="shared" si="181"/>
        <v>Europe</v>
      </c>
      <c r="C3315" s="2" t="s">
        <v>7580</v>
      </c>
      <c r="D3315" s="2" t="str">
        <f t="shared" si="182"/>
        <v>Greece</v>
      </c>
      <c r="E3315" s="3">
        <v>36433</v>
      </c>
      <c r="F3315" s="3">
        <v>36434</v>
      </c>
      <c r="G3315" s="3">
        <v>41901</v>
      </c>
      <c r="H3315" s="3">
        <v>41904</v>
      </c>
      <c r="I3315" s="2" t="str">
        <f t="shared" si="183"/>
        <v>S&amp;P BMI</v>
      </c>
    </row>
    <row r="3316" spans="1:9" ht="12.75" customHeight="1">
      <c r="A3316" s="2" t="s">
        <v>6800</v>
      </c>
      <c r="B3316" s="121" t="str">
        <f t="shared" si="181"/>
        <v>Europe</v>
      </c>
      <c r="C3316" s="2" t="s">
        <v>5567</v>
      </c>
      <c r="D3316" s="2" t="str">
        <f t="shared" si="182"/>
        <v>Hungary</v>
      </c>
      <c r="E3316" s="3">
        <v>37802</v>
      </c>
      <c r="F3316" s="3">
        <v>37803</v>
      </c>
      <c r="G3316" s="3">
        <v>38168</v>
      </c>
      <c r="H3316" s="3">
        <v>38169</v>
      </c>
      <c r="I3316" s="2" t="str">
        <f t="shared" si="183"/>
        <v>S&amp;P BMI</v>
      </c>
    </row>
    <row r="3317" spans="1:9" ht="12.75" customHeight="1">
      <c r="A3317" s="2" t="s">
        <v>6800</v>
      </c>
      <c r="B3317" s="121" t="str">
        <f t="shared" si="181"/>
        <v>Europe</v>
      </c>
      <c r="C3317" s="2" t="s">
        <v>6100</v>
      </c>
      <c r="D3317" s="2" t="str">
        <f t="shared" si="182"/>
        <v>Ireland</v>
      </c>
      <c r="E3317" s="3">
        <v>32689</v>
      </c>
      <c r="F3317" s="3">
        <v>32692</v>
      </c>
      <c r="G3317" s="3"/>
      <c r="H3317" s="3"/>
      <c r="I3317" s="2" t="str">
        <f t="shared" si="183"/>
        <v>S&amp;P BMI</v>
      </c>
    </row>
    <row r="3318" spans="1:9" ht="12.75" customHeight="1">
      <c r="A3318" s="2" t="s">
        <v>6800</v>
      </c>
      <c r="B3318" s="121" t="str">
        <f t="shared" si="181"/>
        <v>Europe</v>
      </c>
      <c r="C3318" s="2" t="s">
        <v>5572</v>
      </c>
      <c r="D3318" s="2" t="str">
        <f t="shared" si="182"/>
        <v>Iceland</v>
      </c>
      <c r="E3318" s="5">
        <v>37435</v>
      </c>
      <c r="F3318" s="5">
        <v>37438</v>
      </c>
      <c r="G3318" s="3">
        <v>39780</v>
      </c>
      <c r="H3318" s="3">
        <v>39783</v>
      </c>
      <c r="I3318" s="2" t="str">
        <f t="shared" si="183"/>
        <v>S&amp;P BMI</v>
      </c>
    </row>
    <row r="3319" spans="1:9" ht="12.75" customHeight="1">
      <c r="A3319" s="2" t="s">
        <v>6800</v>
      </c>
      <c r="B3319" s="121" t="str">
        <f t="shared" si="181"/>
        <v>Europe</v>
      </c>
      <c r="C3319" s="2" t="s">
        <v>5614</v>
      </c>
      <c r="D3319" s="2" t="str">
        <f t="shared" si="182"/>
        <v>Italy</v>
      </c>
      <c r="E3319" s="3">
        <v>32689</v>
      </c>
      <c r="F3319" s="3">
        <v>32692</v>
      </c>
      <c r="G3319" s="3"/>
      <c r="H3319" s="3"/>
      <c r="I3319" s="2" t="str">
        <f t="shared" si="183"/>
        <v>S&amp;P BMI</v>
      </c>
    </row>
    <row r="3320" spans="1:9" ht="12.75" customHeight="1">
      <c r="A3320" s="2" t="s">
        <v>6800</v>
      </c>
      <c r="B3320" s="121" t="str">
        <f t="shared" si="181"/>
        <v>Europe</v>
      </c>
      <c r="C3320" s="2" t="s">
        <v>7581</v>
      </c>
      <c r="D3320" s="2" t="str">
        <f t="shared" si="182"/>
        <v>Luxembourg</v>
      </c>
      <c r="E3320" s="5">
        <v>32689</v>
      </c>
      <c r="F3320" s="3">
        <v>32692</v>
      </c>
      <c r="G3320" s="3"/>
      <c r="H3320" s="3"/>
      <c r="I3320" s="2" t="str">
        <f t="shared" si="183"/>
        <v>S&amp;P BMI</v>
      </c>
    </row>
    <row r="3321" spans="1:9" ht="12.75" customHeight="1">
      <c r="A3321" s="2" t="s">
        <v>6800</v>
      </c>
      <c r="B3321" s="121" t="str">
        <f t="shared" si="181"/>
        <v>Europe</v>
      </c>
      <c r="C3321" s="2" t="s">
        <v>5921</v>
      </c>
      <c r="D3321" s="2" t="str">
        <f t="shared" si="182"/>
        <v>Netherlands</v>
      </c>
      <c r="E3321" s="3">
        <v>32689</v>
      </c>
      <c r="F3321" s="3">
        <v>32692</v>
      </c>
      <c r="G3321" s="3"/>
      <c r="H3321" s="3"/>
      <c r="I3321" s="2" t="str">
        <f t="shared" si="183"/>
        <v>S&amp;P BMI</v>
      </c>
    </row>
    <row r="3322" spans="1:9" ht="12.75" customHeight="1">
      <c r="A3322" s="2" t="s">
        <v>6800</v>
      </c>
      <c r="B3322" s="121" t="str">
        <f t="shared" si="181"/>
        <v>Europe</v>
      </c>
      <c r="C3322" s="2" t="s">
        <v>5865</v>
      </c>
      <c r="D3322" s="2" t="str">
        <f t="shared" si="182"/>
        <v>Norway</v>
      </c>
      <c r="E3322" s="3">
        <v>32689</v>
      </c>
      <c r="F3322" s="3">
        <v>32692</v>
      </c>
      <c r="G3322" s="3"/>
      <c r="H3322" s="3"/>
      <c r="I3322" s="2" t="str">
        <f t="shared" si="183"/>
        <v>S&amp;P BMI</v>
      </c>
    </row>
    <row r="3323" spans="1:9" ht="12.75" customHeight="1">
      <c r="A3323" s="2" t="s">
        <v>6800</v>
      </c>
      <c r="B3323" s="121" t="str">
        <f t="shared" si="181"/>
        <v>Europe</v>
      </c>
      <c r="C3323" s="2" t="s">
        <v>7582</v>
      </c>
      <c r="D3323" s="2" t="str">
        <f t="shared" si="182"/>
        <v>Portugal</v>
      </c>
      <c r="E3323" s="3">
        <v>35976</v>
      </c>
      <c r="F3323" s="3">
        <v>35977</v>
      </c>
      <c r="G3323" s="3"/>
      <c r="H3323" s="3"/>
      <c r="I3323" s="2" t="str">
        <f t="shared" si="183"/>
        <v>S&amp;P BMI</v>
      </c>
    </row>
    <row r="3324" spans="1:9" ht="12.75" customHeight="1">
      <c r="A3324" s="2" t="s">
        <v>6800</v>
      </c>
      <c r="B3324" s="121" t="str">
        <f t="shared" si="181"/>
        <v>Europe</v>
      </c>
      <c r="C3324" s="2" t="s">
        <v>6227</v>
      </c>
      <c r="D3324" s="2" t="str">
        <f t="shared" si="182"/>
        <v>Sweden</v>
      </c>
      <c r="E3324" s="3">
        <v>32689</v>
      </c>
      <c r="F3324" s="3">
        <v>32692</v>
      </c>
      <c r="G3324" s="3"/>
      <c r="H3324" s="3"/>
      <c r="I3324" s="2" t="str">
        <f t="shared" si="183"/>
        <v>S&amp;P BMI</v>
      </c>
    </row>
    <row r="3325" spans="1:9" ht="12.75" customHeight="1">
      <c r="A3325" s="2" t="s">
        <v>6800</v>
      </c>
      <c r="B3325" s="121" t="str">
        <f t="shared" si="181"/>
        <v>Europe</v>
      </c>
      <c r="C3325" s="2" t="s">
        <v>7605</v>
      </c>
      <c r="D3325" s="2" t="str">
        <f t="shared" si="182"/>
        <v>Slovenia</v>
      </c>
      <c r="E3325" s="5">
        <v>37802</v>
      </c>
      <c r="F3325" s="5">
        <v>37803</v>
      </c>
      <c r="G3325" s="3">
        <v>39353</v>
      </c>
      <c r="H3325" s="3">
        <v>39356</v>
      </c>
      <c r="I3325" s="2" t="str">
        <f t="shared" si="183"/>
        <v>S&amp;P BMI</v>
      </c>
    </row>
    <row r="3326" spans="1:9" ht="12.75" customHeight="1">
      <c r="A3326" s="2" t="s">
        <v>6844</v>
      </c>
      <c r="B3326" s="121" t="str">
        <f t="shared" ref="B3326:B3390" si="184">VLOOKUP(A3326,CountryRegion,2,FALSE)</f>
        <v>East Europe</v>
      </c>
      <c r="C3326" s="2" t="s">
        <v>7584</v>
      </c>
      <c r="D3326" s="2" t="str">
        <f t="shared" si="182"/>
        <v>Czech Republic</v>
      </c>
      <c r="E3326" s="3">
        <v>35061</v>
      </c>
      <c r="F3326" s="3">
        <v>35062</v>
      </c>
      <c r="G3326" s="3"/>
      <c r="H3326" s="3"/>
      <c r="I3326" s="2" t="str">
        <f t="shared" si="183"/>
        <v>S&amp;P EMDB</v>
      </c>
    </row>
    <row r="3327" spans="1:9" ht="12.75" customHeight="1">
      <c r="A3327" s="2" t="s">
        <v>6844</v>
      </c>
      <c r="B3327" s="121" t="str">
        <f t="shared" si="184"/>
        <v>East Europe</v>
      </c>
      <c r="C3327" s="2" t="s">
        <v>5567</v>
      </c>
      <c r="D3327" s="2" t="str">
        <f t="shared" si="182"/>
        <v>Hungary</v>
      </c>
      <c r="E3327" s="3">
        <v>35061</v>
      </c>
      <c r="F3327" s="3">
        <v>35062</v>
      </c>
      <c r="G3327" s="3"/>
      <c r="H3327" s="3"/>
      <c r="I3327" s="2" t="str">
        <f t="shared" si="183"/>
        <v>S&amp;P EMDB</v>
      </c>
    </row>
    <row r="3328" spans="1:9" ht="12.75" customHeight="1">
      <c r="A3328" s="2" t="s">
        <v>6844</v>
      </c>
      <c r="B3328" s="121" t="str">
        <f t="shared" si="184"/>
        <v>East Europe</v>
      </c>
      <c r="C3328" s="2" t="s">
        <v>7585</v>
      </c>
      <c r="D3328" s="2" t="str">
        <f t="shared" si="182"/>
        <v>Poland</v>
      </c>
      <c r="E3328" s="3">
        <v>35061</v>
      </c>
      <c r="F3328" s="3">
        <v>35062</v>
      </c>
      <c r="G3328" s="3"/>
      <c r="H3328" s="3"/>
      <c r="I3328" s="2" t="str">
        <f t="shared" si="183"/>
        <v>S&amp;P EMDB</v>
      </c>
    </row>
    <row r="3329" spans="1:9" ht="12.75" customHeight="1">
      <c r="A3329" s="2" t="s">
        <v>6844</v>
      </c>
      <c r="B3329" s="121" t="str">
        <f t="shared" si="184"/>
        <v>East Europe</v>
      </c>
      <c r="C3329" s="2" t="s">
        <v>7586</v>
      </c>
      <c r="D3329" s="2" t="str">
        <f t="shared" si="182"/>
        <v>Russia</v>
      </c>
      <c r="E3329" s="3">
        <v>35737</v>
      </c>
      <c r="F3329" s="3">
        <v>35738</v>
      </c>
      <c r="G3329" s="3">
        <v>44628</v>
      </c>
      <c r="H3329" s="3">
        <v>44629</v>
      </c>
      <c r="I3329" s="2" t="str">
        <f t="shared" si="183"/>
        <v>S&amp;P EMDB</v>
      </c>
    </row>
    <row r="3330" spans="1:9" ht="12.75" customHeight="1">
      <c r="A3330" s="2" t="s">
        <v>6844</v>
      </c>
      <c r="B3330" s="121" t="str">
        <f t="shared" si="184"/>
        <v>East Europe</v>
      </c>
      <c r="C3330" s="2" t="s">
        <v>7616</v>
      </c>
      <c r="D3330" s="2" t="str">
        <f t="shared" si="182"/>
        <v>Slovakia</v>
      </c>
      <c r="E3330" s="3">
        <v>35737</v>
      </c>
      <c r="F3330" s="3">
        <v>35738</v>
      </c>
      <c r="G3330" s="3">
        <v>37195</v>
      </c>
      <c r="H3330" s="3">
        <v>37196</v>
      </c>
      <c r="I3330" s="2" t="str">
        <f t="shared" si="183"/>
        <v>S&amp;P EMDB</v>
      </c>
    </row>
    <row r="3331" spans="1:9" ht="12.75" customHeight="1">
      <c r="A3331" s="2" t="s">
        <v>6803</v>
      </c>
      <c r="B3331" s="121" t="str">
        <f t="shared" si="184"/>
        <v>Europe Ex-UK</v>
      </c>
      <c r="C3331" s="2" t="s">
        <v>7575</v>
      </c>
      <c r="D3331" s="2" t="str">
        <f t="shared" si="182"/>
        <v>Austria</v>
      </c>
      <c r="E3331" s="3">
        <v>32689</v>
      </c>
      <c r="F3331" s="3">
        <v>32692</v>
      </c>
      <c r="G3331" s="3"/>
      <c r="H3331" s="3"/>
      <c r="I3331" s="2" t="str">
        <f t="shared" si="183"/>
        <v>S&amp;P BMI</v>
      </c>
    </row>
    <row r="3332" spans="1:9" ht="12.75" customHeight="1">
      <c r="A3332" s="2" t="s">
        <v>6803</v>
      </c>
      <c r="B3332" s="121" t="str">
        <f t="shared" si="184"/>
        <v>Europe Ex-UK</v>
      </c>
      <c r="C3332" s="2" t="s">
        <v>7576</v>
      </c>
      <c r="D3332" s="2" t="str">
        <f t="shared" si="182"/>
        <v>Belgium</v>
      </c>
      <c r="E3332" s="3">
        <v>32689</v>
      </c>
      <c r="F3332" s="3">
        <v>32692</v>
      </c>
      <c r="G3332" s="3"/>
      <c r="H3332" s="3"/>
      <c r="I3332" s="2" t="str">
        <f t="shared" si="183"/>
        <v>S&amp;P BMI</v>
      </c>
    </row>
    <row r="3333" spans="1:9" ht="12.75" customHeight="1">
      <c r="A3333" s="2" t="s">
        <v>6803</v>
      </c>
      <c r="B3333" s="121" t="str">
        <f t="shared" si="184"/>
        <v>Europe Ex-UK</v>
      </c>
      <c r="C3333" s="2" t="s">
        <v>6147</v>
      </c>
      <c r="D3333" s="2" t="str">
        <f t="shared" si="182"/>
        <v>Switzerland</v>
      </c>
      <c r="E3333" s="5">
        <v>32689</v>
      </c>
      <c r="F3333" s="5">
        <v>32692</v>
      </c>
      <c r="G3333" s="3"/>
      <c r="H3333" s="3"/>
      <c r="I3333" s="2" t="str">
        <f t="shared" si="183"/>
        <v>S&amp;P BMI</v>
      </c>
    </row>
    <row r="3334" spans="1:9" ht="12.75" customHeight="1">
      <c r="A3334" s="2" t="s">
        <v>6803</v>
      </c>
      <c r="B3334" s="121" t="str">
        <f t="shared" si="184"/>
        <v>Europe Ex-UK</v>
      </c>
      <c r="C3334" s="2" t="s">
        <v>7584</v>
      </c>
      <c r="D3334" s="2" t="str">
        <f t="shared" ref="D3334:D3399" si="185">VLOOKUP(C3334&amp;"-",CountryRegion,2,FALSE)</f>
        <v>Czech Republic</v>
      </c>
      <c r="E3334" s="3">
        <v>37071</v>
      </c>
      <c r="F3334" s="3">
        <v>37074</v>
      </c>
      <c r="G3334" s="3">
        <v>38168</v>
      </c>
      <c r="H3334" s="3">
        <v>38169</v>
      </c>
      <c r="I3334" s="2" t="str">
        <f t="shared" si="183"/>
        <v>S&amp;P BMI</v>
      </c>
    </row>
    <row r="3335" spans="1:9" ht="12.75" customHeight="1">
      <c r="A3335" s="2" t="s">
        <v>6803</v>
      </c>
      <c r="B3335" s="121" t="str">
        <f t="shared" si="184"/>
        <v>Europe Ex-UK</v>
      </c>
      <c r="C3335" s="2" t="s">
        <v>7579</v>
      </c>
      <c r="D3335" s="2" t="str">
        <f t="shared" si="185"/>
        <v>Germany</v>
      </c>
      <c r="E3335" s="3">
        <v>32689</v>
      </c>
      <c r="F3335" s="3">
        <v>32692</v>
      </c>
      <c r="G3335" s="3"/>
      <c r="H3335" s="3"/>
      <c r="I3335" s="2" t="str">
        <f t="shared" si="183"/>
        <v>S&amp;P BMI</v>
      </c>
    </row>
    <row r="3336" spans="1:9" ht="12.75" customHeight="1">
      <c r="A3336" s="2" t="s">
        <v>6803</v>
      </c>
      <c r="B3336" s="121" t="str">
        <f t="shared" si="184"/>
        <v>Europe Ex-UK</v>
      </c>
      <c r="C3336" s="2" t="s">
        <v>7577</v>
      </c>
      <c r="D3336" s="2" t="str">
        <f t="shared" si="185"/>
        <v>Denmark</v>
      </c>
      <c r="E3336" s="3">
        <v>32689</v>
      </c>
      <c r="F3336" s="3">
        <v>32692</v>
      </c>
      <c r="G3336" s="3"/>
      <c r="H3336" s="3"/>
      <c r="I3336" s="2" t="str">
        <f t="shared" si="183"/>
        <v>S&amp;P BMI</v>
      </c>
    </row>
    <row r="3337" spans="1:9" ht="12.75" customHeight="1">
      <c r="A3337" s="2" t="s">
        <v>6803</v>
      </c>
      <c r="B3337" s="121" t="str">
        <f t="shared" si="184"/>
        <v>Europe Ex-UK</v>
      </c>
      <c r="C3337" s="2" t="s">
        <v>6415</v>
      </c>
      <c r="D3337" s="2" t="str">
        <f t="shared" si="185"/>
        <v>Spain</v>
      </c>
      <c r="E3337" s="5">
        <v>32689</v>
      </c>
      <c r="F3337" s="5">
        <v>32692</v>
      </c>
      <c r="G3337" s="3"/>
      <c r="H3337" s="3"/>
      <c r="I3337" s="2" t="str">
        <f t="shared" si="183"/>
        <v>S&amp;P BMI</v>
      </c>
    </row>
    <row r="3338" spans="1:9" ht="12.75" customHeight="1">
      <c r="A3338" s="2" t="s">
        <v>6803</v>
      </c>
      <c r="B3338" s="121" t="str">
        <f t="shared" si="184"/>
        <v>Europe Ex-UK</v>
      </c>
      <c r="C3338" s="2" t="s">
        <v>5810</v>
      </c>
      <c r="D3338" s="2" t="str">
        <f t="shared" si="185"/>
        <v>Finland</v>
      </c>
      <c r="E3338" s="3">
        <v>32689</v>
      </c>
      <c r="F3338" s="3">
        <v>32692</v>
      </c>
      <c r="G3338" s="3"/>
      <c r="H3338" s="3"/>
      <c r="I3338" s="2" t="str">
        <f t="shared" si="183"/>
        <v>S&amp;P BMI</v>
      </c>
    </row>
    <row r="3339" spans="1:9" ht="12.75" customHeight="1">
      <c r="A3339" s="2" t="s">
        <v>6803</v>
      </c>
      <c r="B3339" s="121" t="str">
        <f t="shared" si="184"/>
        <v>Europe Ex-UK</v>
      </c>
      <c r="C3339" s="2" t="s">
        <v>7578</v>
      </c>
      <c r="D3339" s="2" t="str">
        <f t="shared" si="185"/>
        <v>France</v>
      </c>
      <c r="E3339" s="3">
        <v>32689</v>
      </c>
      <c r="F3339" s="3">
        <v>32692</v>
      </c>
      <c r="G3339" s="3"/>
      <c r="H3339" s="3"/>
      <c r="I3339" s="2" t="str">
        <f t="shared" si="183"/>
        <v>S&amp;P BMI</v>
      </c>
    </row>
    <row r="3340" spans="1:9" ht="12.75" customHeight="1">
      <c r="A3340" s="2" t="s">
        <v>6803</v>
      </c>
      <c r="B3340" s="121" t="str">
        <f t="shared" si="184"/>
        <v>Europe Ex-UK</v>
      </c>
      <c r="C3340" s="2" t="s">
        <v>7580</v>
      </c>
      <c r="D3340" s="2" t="str">
        <f t="shared" si="185"/>
        <v>Greece</v>
      </c>
      <c r="E3340" s="3">
        <v>36433</v>
      </c>
      <c r="F3340" s="3">
        <v>36434</v>
      </c>
      <c r="G3340" s="3">
        <v>41901</v>
      </c>
      <c r="H3340" s="3">
        <v>41904</v>
      </c>
      <c r="I3340" s="2" t="str">
        <f t="shared" si="183"/>
        <v>S&amp;P BMI</v>
      </c>
    </row>
    <row r="3341" spans="1:9" ht="12.75" customHeight="1">
      <c r="A3341" s="2" t="s">
        <v>6803</v>
      </c>
      <c r="B3341" s="121" t="str">
        <f t="shared" si="184"/>
        <v>Europe Ex-UK</v>
      </c>
      <c r="C3341" s="2" t="s">
        <v>5567</v>
      </c>
      <c r="D3341" s="2" t="str">
        <f t="shared" si="185"/>
        <v>Hungary</v>
      </c>
      <c r="E3341" s="5">
        <v>37802</v>
      </c>
      <c r="F3341" s="5">
        <v>37803</v>
      </c>
      <c r="G3341" s="3">
        <v>38168</v>
      </c>
      <c r="H3341" s="3">
        <v>38169</v>
      </c>
      <c r="I3341" s="2" t="str">
        <f t="shared" si="183"/>
        <v>S&amp;P BMI</v>
      </c>
    </row>
    <row r="3342" spans="1:9" ht="12.75" customHeight="1">
      <c r="A3342" s="2" t="s">
        <v>6803</v>
      </c>
      <c r="B3342" s="121" t="str">
        <f t="shared" si="184"/>
        <v>Europe Ex-UK</v>
      </c>
      <c r="C3342" s="2" t="s">
        <v>6100</v>
      </c>
      <c r="D3342" s="2" t="str">
        <f t="shared" si="185"/>
        <v>Ireland</v>
      </c>
      <c r="E3342" s="5">
        <v>32689</v>
      </c>
      <c r="F3342" s="5">
        <v>32692</v>
      </c>
      <c r="G3342" s="3"/>
      <c r="H3342" s="3"/>
      <c r="I3342" s="2" t="str">
        <f t="shared" si="183"/>
        <v>S&amp;P BMI</v>
      </c>
    </row>
    <row r="3343" spans="1:9" ht="12.75" customHeight="1">
      <c r="A3343" s="2" t="s">
        <v>6803</v>
      </c>
      <c r="B3343" s="121" t="str">
        <f t="shared" si="184"/>
        <v>Europe Ex-UK</v>
      </c>
      <c r="C3343" s="2" t="s">
        <v>5572</v>
      </c>
      <c r="D3343" s="2" t="str">
        <f t="shared" si="185"/>
        <v>Iceland</v>
      </c>
      <c r="E3343" s="5">
        <v>37435</v>
      </c>
      <c r="F3343" s="5">
        <v>37438</v>
      </c>
      <c r="G3343" s="3">
        <v>39780</v>
      </c>
      <c r="H3343" s="3">
        <v>39783</v>
      </c>
      <c r="I3343" s="2" t="str">
        <f t="shared" si="183"/>
        <v>S&amp;P BMI</v>
      </c>
    </row>
    <row r="3344" spans="1:9" ht="12.75" customHeight="1">
      <c r="A3344" s="2" t="s">
        <v>6803</v>
      </c>
      <c r="B3344" s="121" t="str">
        <f t="shared" si="184"/>
        <v>Europe Ex-UK</v>
      </c>
      <c r="C3344" s="2" t="s">
        <v>5614</v>
      </c>
      <c r="D3344" s="2" t="str">
        <f t="shared" si="185"/>
        <v>Italy</v>
      </c>
      <c r="E3344" s="3">
        <v>32689</v>
      </c>
      <c r="F3344" s="3">
        <v>32692</v>
      </c>
      <c r="G3344" s="3"/>
      <c r="H3344" s="3"/>
      <c r="I3344" s="2" t="str">
        <f t="shared" si="183"/>
        <v>S&amp;P BMI</v>
      </c>
    </row>
    <row r="3345" spans="1:9" ht="12.75" customHeight="1">
      <c r="A3345" s="2" t="s">
        <v>6803</v>
      </c>
      <c r="B3345" s="121" t="str">
        <f t="shared" si="184"/>
        <v>Europe Ex-UK</v>
      </c>
      <c r="C3345" s="2" t="s">
        <v>7581</v>
      </c>
      <c r="D3345" s="2" t="str">
        <f t="shared" si="185"/>
        <v>Luxembourg</v>
      </c>
      <c r="E3345" s="3">
        <v>32689</v>
      </c>
      <c r="F3345" s="3">
        <v>32692</v>
      </c>
      <c r="G3345" s="3"/>
      <c r="H3345" s="3"/>
      <c r="I3345" s="2" t="str">
        <f t="shared" si="183"/>
        <v>S&amp;P BMI</v>
      </c>
    </row>
    <row r="3346" spans="1:9" ht="12.75" customHeight="1">
      <c r="A3346" s="2" t="s">
        <v>6803</v>
      </c>
      <c r="B3346" s="121" t="str">
        <f t="shared" si="184"/>
        <v>Europe Ex-UK</v>
      </c>
      <c r="C3346" s="2" t="s">
        <v>5921</v>
      </c>
      <c r="D3346" s="2" t="str">
        <f t="shared" si="185"/>
        <v>Netherlands</v>
      </c>
      <c r="E3346" s="3">
        <v>32689</v>
      </c>
      <c r="F3346" s="3">
        <v>32692</v>
      </c>
      <c r="G3346" s="3"/>
      <c r="H3346" s="3"/>
      <c r="I3346" s="2" t="str">
        <f t="shared" ref="I3346:I3411" si="186">IF(ISBLANK(VLOOKUP(A3346,CountryRegion,4,FALSE)),"",VLOOKUP(A3346,CountryRegion,4,FALSE))</f>
        <v>S&amp;P BMI</v>
      </c>
    </row>
    <row r="3347" spans="1:9" ht="12.75" customHeight="1">
      <c r="A3347" s="2" t="s">
        <v>6803</v>
      </c>
      <c r="B3347" s="121" t="str">
        <f t="shared" si="184"/>
        <v>Europe Ex-UK</v>
      </c>
      <c r="C3347" s="2" t="s">
        <v>5865</v>
      </c>
      <c r="D3347" s="2" t="str">
        <f t="shared" si="185"/>
        <v>Norway</v>
      </c>
      <c r="E3347" s="3">
        <v>32689</v>
      </c>
      <c r="F3347" s="3">
        <v>32692</v>
      </c>
      <c r="G3347" s="3"/>
      <c r="H3347" s="3"/>
      <c r="I3347" s="2" t="str">
        <f t="shared" si="186"/>
        <v>S&amp;P BMI</v>
      </c>
    </row>
    <row r="3348" spans="1:9" ht="12.75" customHeight="1">
      <c r="A3348" s="2" t="s">
        <v>6803</v>
      </c>
      <c r="B3348" s="121" t="str">
        <f t="shared" si="184"/>
        <v>Europe Ex-UK</v>
      </c>
      <c r="C3348" s="2" t="s">
        <v>7582</v>
      </c>
      <c r="D3348" s="2" t="str">
        <f t="shared" si="185"/>
        <v>Portugal</v>
      </c>
      <c r="E3348" s="3">
        <v>35976</v>
      </c>
      <c r="F3348" s="3">
        <v>35977</v>
      </c>
      <c r="G3348" s="3"/>
      <c r="H3348" s="3"/>
      <c r="I3348" s="2" t="str">
        <f t="shared" si="186"/>
        <v>S&amp;P BMI</v>
      </c>
    </row>
    <row r="3349" spans="1:9" ht="12.75" customHeight="1">
      <c r="A3349" s="2" t="s">
        <v>6803</v>
      </c>
      <c r="B3349" s="121" t="str">
        <f t="shared" si="184"/>
        <v>Europe Ex-UK</v>
      </c>
      <c r="C3349" s="2" t="s">
        <v>6227</v>
      </c>
      <c r="D3349" s="2" t="str">
        <f t="shared" si="185"/>
        <v>Sweden</v>
      </c>
      <c r="E3349" s="5">
        <v>32689</v>
      </c>
      <c r="F3349" s="5">
        <v>32692</v>
      </c>
      <c r="G3349" s="3"/>
      <c r="H3349" s="3"/>
      <c r="I3349" s="2" t="str">
        <f t="shared" si="186"/>
        <v>S&amp;P BMI</v>
      </c>
    </row>
    <row r="3350" spans="1:9" ht="12.75" customHeight="1">
      <c r="A3350" s="2" t="s">
        <v>6803</v>
      </c>
      <c r="B3350" s="121" t="str">
        <f t="shared" si="184"/>
        <v>Europe Ex-UK</v>
      </c>
      <c r="C3350" s="2" t="s">
        <v>7605</v>
      </c>
      <c r="D3350" s="2" t="str">
        <f t="shared" si="185"/>
        <v>Slovenia</v>
      </c>
      <c r="E3350" s="3">
        <v>37802</v>
      </c>
      <c r="F3350" s="3">
        <v>37803</v>
      </c>
      <c r="G3350" s="3">
        <v>39353</v>
      </c>
      <c r="H3350" s="3">
        <v>39356</v>
      </c>
      <c r="I3350" s="2" t="str">
        <f t="shared" si="186"/>
        <v>S&amp;P BMI</v>
      </c>
    </row>
    <row r="3351" spans="1:9" ht="12.75" customHeight="1">
      <c r="A3351" s="2" t="s">
        <v>6805</v>
      </c>
      <c r="B3351" s="121" t="str">
        <f t="shared" si="184"/>
        <v>Eurozone</v>
      </c>
      <c r="C3351" s="2" t="s">
        <v>7575</v>
      </c>
      <c r="D3351" s="2" t="str">
        <f t="shared" si="185"/>
        <v>Austria</v>
      </c>
      <c r="E3351" s="3">
        <v>35976</v>
      </c>
      <c r="F3351" s="3">
        <v>35977</v>
      </c>
      <c r="G3351" s="3"/>
      <c r="H3351" s="3"/>
      <c r="I3351" s="2" t="str">
        <f t="shared" si="186"/>
        <v>S&amp;P BMI</v>
      </c>
    </row>
    <row r="3352" spans="1:9" ht="12.75" customHeight="1">
      <c r="A3352" s="2" t="s">
        <v>6805</v>
      </c>
      <c r="B3352" s="121" t="str">
        <f t="shared" si="184"/>
        <v>Eurozone</v>
      </c>
      <c r="C3352" s="2" t="s">
        <v>7576</v>
      </c>
      <c r="D3352" s="2" t="str">
        <f t="shared" si="185"/>
        <v>Belgium</v>
      </c>
      <c r="E3352" s="3">
        <v>35976</v>
      </c>
      <c r="F3352" s="3">
        <v>35977</v>
      </c>
      <c r="G3352" s="3"/>
      <c r="H3352" s="3"/>
      <c r="I3352" s="2" t="str">
        <f t="shared" si="186"/>
        <v>S&amp;P BMI</v>
      </c>
    </row>
    <row r="3353" spans="1:9" ht="12.75" customHeight="1">
      <c r="A3353" s="2" t="s">
        <v>6805</v>
      </c>
      <c r="B3353" s="121" t="str">
        <f t="shared" si="184"/>
        <v>Eurozone</v>
      </c>
      <c r="C3353" s="2" t="s">
        <v>7579</v>
      </c>
      <c r="D3353" s="2" t="str">
        <f t="shared" si="185"/>
        <v>Germany</v>
      </c>
      <c r="E3353" s="3">
        <v>35976</v>
      </c>
      <c r="F3353" s="3">
        <v>35977</v>
      </c>
      <c r="G3353" s="3"/>
      <c r="H3353" s="3"/>
      <c r="I3353" s="2" t="str">
        <f t="shared" si="186"/>
        <v>S&amp;P BMI</v>
      </c>
    </row>
    <row r="3354" spans="1:9" ht="12.75" customHeight="1">
      <c r="A3354" s="2" t="s">
        <v>6805</v>
      </c>
      <c r="B3354" s="121" t="str">
        <f t="shared" si="184"/>
        <v>Eurozone</v>
      </c>
      <c r="C3354" s="2" t="s">
        <v>6415</v>
      </c>
      <c r="D3354" s="2" t="str">
        <f t="shared" si="185"/>
        <v>Spain</v>
      </c>
      <c r="E3354" s="5">
        <v>35976</v>
      </c>
      <c r="F3354" s="5">
        <v>35977</v>
      </c>
      <c r="G3354" s="3"/>
      <c r="H3354" s="3"/>
      <c r="I3354" s="2" t="str">
        <f t="shared" si="186"/>
        <v>S&amp;P BMI</v>
      </c>
    </row>
    <row r="3355" spans="1:9" ht="12.75" customHeight="1">
      <c r="A3355" s="2" t="s">
        <v>6805</v>
      </c>
      <c r="B3355" s="121" t="str">
        <f t="shared" si="184"/>
        <v>Eurozone</v>
      </c>
      <c r="C3355" s="2" t="s">
        <v>5810</v>
      </c>
      <c r="D3355" s="2" t="str">
        <f t="shared" si="185"/>
        <v>Finland</v>
      </c>
      <c r="E3355" s="3">
        <v>35976</v>
      </c>
      <c r="F3355" s="3">
        <v>35977</v>
      </c>
      <c r="G3355" s="3"/>
      <c r="H3355" s="3"/>
      <c r="I3355" s="2" t="str">
        <f t="shared" si="186"/>
        <v>S&amp;P BMI</v>
      </c>
    </row>
    <row r="3356" spans="1:9" ht="12.75" customHeight="1">
      <c r="A3356" s="2" t="s">
        <v>6805</v>
      </c>
      <c r="B3356" s="121" t="str">
        <f t="shared" si="184"/>
        <v>Eurozone</v>
      </c>
      <c r="C3356" s="2" t="s">
        <v>7578</v>
      </c>
      <c r="D3356" s="2" t="str">
        <f t="shared" si="185"/>
        <v>France</v>
      </c>
      <c r="E3356" s="5">
        <v>35976</v>
      </c>
      <c r="F3356" s="5">
        <v>35977</v>
      </c>
      <c r="G3356" s="3"/>
      <c r="H3356" s="3"/>
      <c r="I3356" s="2" t="str">
        <f t="shared" si="186"/>
        <v>S&amp;P BMI</v>
      </c>
    </row>
    <row r="3357" spans="1:9" ht="12.75" customHeight="1">
      <c r="A3357" s="2" t="s">
        <v>6805</v>
      </c>
      <c r="B3357" s="121" t="str">
        <f t="shared" si="184"/>
        <v>Eurozone</v>
      </c>
      <c r="C3357" s="2" t="s">
        <v>7580</v>
      </c>
      <c r="D3357" s="2" t="str">
        <f t="shared" si="185"/>
        <v>Greece</v>
      </c>
      <c r="E3357" s="3">
        <v>36889</v>
      </c>
      <c r="F3357" s="3">
        <v>36892</v>
      </c>
      <c r="G3357" s="3">
        <v>44729</v>
      </c>
      <c r="H3357" s="3">
        <v>44732</v>
      </c>
      <c r="I3357" s="2" t="str">
        <f t="shared" si="186"/>
        <v>S&amp;P BMI</v>
      </c>
    </row>
    <row r="3358" spans="1:9" ht="12.75" customHeight="1">
      <c r="A3358" s="2" t="s">
        <v>6805</v>
      </c>
      <c r="B3358" s="121" t="str">
        <f t="shared" si="184"/>
        <v>Eurozone</v>
      </c>
      <c r="C3358" s="2" t="s">
        <v>6100</v>
      </c>
      <c r="D3358" s="2" t="str">
        <f t="shared" si="185"/>
        <v>Ireland</v>
      </c>
      <c r="E3358" s="3">
        <v>35976</v>
      </c>
      <c r="F3358" s="3">
        <v>35977</v>
      </c>
      <c r="G3358" s="3"/>
      <c r="H3358" s="3"/>
      <c r="I3358" s="2" t="str">
        <f t="shared" si="186"/>
        <v>S&amp;P BMI</v>
      </c>
    </row>
    <row r="3359" spans="1:9" ht="12.75" customHeight="1">
      <c r="A3359" s="2" t="s">
        <v>6805</v>
      </c>
      <c r="B3359" s="121" t="str">
        <f t="shared" si="184"/>
        <v>Eurozone</v>
      </c>
      <c r="C3359" s="2" t="s">
        <v>5614</v>
      </c>
      <c r="D3359" s="2" t="str">
        <f t="shared" si="185"/>
        <v>Italy</v>
      </c>
      <c r="E3359" s="3">
        <v>35976</v>
      </c>
      <c r="F3359" s="3">
        <v>35977</v>
      </c>
      <c r="G3359" s="3"/>
      <c r="H3359" s="3"/>
      <c r="I3359" s="2" t="str">
        <f t="shared" si="186"/>
        <v>S&amp;P BMI</v>
      </c>
    </row>
    <row r="3360" spans="1:9" ht="12.75" customHeight="1">
      <c r="A3360" s="2" t="s">
        <v>6805</v>
      </c>
      <c r="B3360" s="121" t="str">
        <f t="shared" si="184"/>
        <v>Eurozone</v>
      </c>
      <c r="C3360" s="2" t="s">
        <v>7581</v>
      </c>
      <c r="D3360" s="2" t="str">
        <f t="shared" si="185"/>
        <v>Luxembourg</v>
      </c>
      <c r="E3360" s="3">
        <v>32689</v>
      </c>
      <c r="F3360" s="3">
        <v>32692</v>
      </c>
      <c r="G3360" s="3"/>
      <c r="H3360" s="3"/>
      <c r="I3360" s="2" t="str">
        <f t="shared" si="186"/>
        <v>S&amp;P BMI</v>
      </c>
    </row>
    <row r="3361" spans="1:9" ht="12.75" customHeight="1">
      <c r="A3361" s="2" t="s">
        <v>6805</v>
      </c>
      <c r="B3361" s="121" t="str">
        <f t="shared" si="184"/>
        <v>Eurozone</v>
      </c>
      <c r="C3361" s="2" t="s">
        <v>5921</v>
      </c>
      <c r="D3361" s="2" t="str">
        <f t="shared" si="185"/>
        <v>Netherlands</v>
      </c>
      <c r="E3361" s="3">
        <v>35976</v>
      </c>
      <c r="F3361" s="3">
        <v>35977</v>
      </c>
      <c r="G3361" s="3"/>
      <c r="H3361" s="3"/>
      <c r="I3361" s="2" t="str">
        <f t="shared" si="186"/>
        <v>S&amp;P BMI</v>
      </c>
    </row>
    <row r="3362" spans="1:9" ht="12.75" customHeight="1">
      <c r="A3362" s="2" t="s">
        <v>6805</v>
      </c>
      <c r="B3362" s="121" t="str">
        <f t="shared" si="184"/>
        <v>Eurozone</v>
      </c>
      <c r="C3362" s="2" t="s">
        <v>7582</v>
      </c>
      <c r="D3362" s="2" t="str">
        <f t="shared" si="185"/>
        <v>Portugal</v>
      </c>
      <c r="E3362" s="3">
        <v>35976</v>
      </c>
      <c r="F3362" s="3">
        <v>35977</v>
      </c>
      <c r="G3362" s="3"/>
      <c r="H3362" s="3"/>
      <c r="I3362" s="2" t="str">
        <f t="shared" si="186"/>
        <v>S&amp;P BMI</v>
      </c>
    </row>
    <row r="3363" spans="1:9" ht="12.75" customHeight="1">
      <c r="A3363" s="2" t="s">
        <v>6805</v>
      </c>
      <c r="B3363" s="121" t="str">
        <f t="shared" si="184"/>
        <v>Eurozone</v>
      </c>
      <c r="C3363" s="2" t="s">
        <v>7605</v>
      </c>
      <c r="D3363" s="2" t="str">
        <f t="shared" si="185"/>
        <v>Slovenia</v>
      </c>
      <c r="E3363" s="3">
        <v>39080</v>
      </c>
      <c r="F3363" s="3">
        <v>39083</v>
      </c>
      <c r="G3363" s="3">
        <v>39752</v>
      </c>
      <c r="H3363" s="3">
        <v>39755</v>
      </c>
      <c r="I3363" s="2" t="str">
        <f t="shared" si="186"/>
        <v>S&amp;P BMI</v>
      </c>
    </row>
    <row r="3364" spans="1:9" ht="12.75" customHeight="1">
      <c r="A3364" s="2" t="s">
        <v>6871</v>
      </c>
      <c r="B3364" s="121" t="str">
        <f t="shared" si="184"/>
        <v>Frontier</v>
      </c>
      <c r="C3364" s="2" t="s">
        <v>7599</v>
      </c>
      <c r="D3364" s="2" t="str">
        <f t="shared" si="185"/>
        <v>United Arab Emirates</v>
      </c>
      <c r="E3364" s="3">
        <v>39751</v>
      </c>
      <c r="F3364" s="3">
        <v>39752</v>
      </c>
      <c r="G3364" s="3">
        <v>41903</v>
      </c>
      <c r="H3364" s="3">
        <v>41904</v>
      </c>
      <c r="I3364" s="2" t="str">
        <f t="shared" si="186"/>
        <v>S&amp;P BMI</v>
      </c>
    </row>
    <row r="3365" spans="1:9" ht="12.75" customHeight="1">
      <c r="A3365" s="2" t="s">
        <v>6871</v>
      </c>
      <c r="B3365" s="121" t="str">
        <f t="shared" si="184"/>
        <v>Frontier</v>
      </c>
      <c r="C3365" s="2" t="s">
        <v>7590</v>
      </c>
      <c r="D3365" s="2" t="str">
        <f t="shared" si="185"/>
        <v>Argentina</v>
      </c>
      <c r="E3365" s="3">
        <v>40076</v>
      </c>
      <c r="F3365" s="3">
        <v>40077</v>
      </c>
      <c r="G3365" s="3"/>
      <c r="H3365" s="3"/>
      <c r="I3365" s="2" t="str">
        <f t="shared" si="186"/>
        <v>S&amp;P BMI</v>
      </c>
    </row>
    <row r="3366" spans="1:9" ht="12.75" customHeight="1">
      <c r="A3366" s="2" t="s">
        <v>6871</v>
      </c>
      <c r="B3366" s="121" t="str">
        <f t="shared" si="184"/>
        <v>Frontier</v>
      </c>
      <c r="C3366" s="2" t="s">
        <v>7621</v>
      </c>
      <c r="D3366" s="2" t="str">
        <f t="shared" si="185"/>
        <v>Bangladesh</v>
      </c>
      <c r="E3366" s="3">
        <v>35061</v>
      </c>
      <c r="F3366" s="3">
        <v>35062</v>
      </c>
      <c r="G3366" s="3"/>
      <c r="H3366" s="3"/>
      <c r="I3366" s="2" t="str">
        <f t="shared" si="186"/>
        <v>S&amp;P BMI</v>
      </c>
    </row>
    <row r="3367" spans="1:9" ht="12.75" customHeight="1">
      <c r="A3367" s="2" t="s">
        <v>6871</v>
      </c>
      <c r="B3367" s="121" t="str">
        <f t="shared" si="184"/>
        <v>Frontier</v>
      </c>
      <c r="C3367" s="2" t="s">
        <v>7610</v>
      </c>
      <c r="D3367" s="2" t="str">
        <f t="shared" si="185"/>
        <v>Bulgaria</v>
      </c>
      <c r="E3367" s="3">
        <v>35061</v>
      </c>
      <c r="F3367" s="3">
        <v>35062</v>
      </c>
      <c r="G3367" s="3"/>
      <c r="H3367" s="3"/>
      <c r="I3367" s="2" t="str">
        <f t="shared" si="186"/>
        <v>S&amp;P BMI</v>
      </c>
    </row>
    <row r="3368" spans="1:9" ht="12.75" customHeight="1">
      <c r="A3368" s="2" t="s">
        <v>6871</v>
      </c>
      <c r="B3368" s="121" t="str">
        <f t="shared" si="184"/>
        <v>Frontier</v>
      </c>
      <c r="C3368" s="2" t="s">
        <v>7606</v>
      </c>
      <c r="D3368" s="2" t="str">
        <f t="shared" si="185"/>
        <v>Bahrain</v>
      </c>
      <c r="E3368" s="3">
        <v>39751</v>
      </c>
      <c r="F3368" s="3">
        <v>39752</v>
      </c>
      <c r="G3368" s="3"/>
      <c r="H3368" s="3"/>
      <c r="I3368" s="2" t="str">
        <f t="shared" si="186"/>
        <v>S&amp;P BMI</v>
      </c>
    </row>
    <row r="3369" spans="1:9" ht="12.75" customHeight="1">
      <c r="A3369" s="2" t="s">
        <v>6871</v>
      </c>
      <c r="B3369" s="121" t="str">
        <f t="shared" si="184"/>
        <v>Frontier</v>
      </c>
      <c r="C3369" s="2" t="s">
        <v>7626</v>
      </c>
      <c r="D3369" s="2" t="str">
        <f t="shared" si="185"/>
        <v>Botswana</v>
      </c>
      <c r="E3369" s="3">
        <v>35061</v>
      </c>
      <c r="F3369" s="3">
        <v>35062</v>
      </c>
      <c r="G3369" s="3"/>
      <c r="H3369" s="3"/>
      <c r="I3369" s="2" t="str">
        <f t="shared" si="186"/>
        <v>S&amp;P BMI</v>
      </c>
    </row>
    <row r="3370" spans="1:9" ht="12.75" customHeight="1">
      <c r="A3370" s="2" t="s">
        <v>6871</v>
      </c>
      <c r="B3370" s="121" t="str">
        <f t="shared" si="184"/>
        <v>Frontier</v>
      </c>
      <c r="C3370" s="2" t="s">
        <v>7627</v>
      </c>
      <c r="D3370" s="2" t="str">
        <f t="shared" si="185"/>
        <v>Cote d'Ivoire</v>
      </c>
      <c r="E3370" s="3">
        <v>35061</v>
      </c>
      <c r="F3370" s="3">
        <v>35062</v>
      </c>
      <c r="G3370" s="3"/>
      <c r="H3370" s="3"/>
      <c r="I3370" s="2" t="str">
        <f t="shared" si="186"/>
        <v>S&amp;P BMI</v>
      </c>
    </row>
    <row r="3371" spans="1:9" ht="12.75" customHeight="1">
      <c r="A3371" s="2" t="s">
        <v>6871</v>
      </c>
      <c r="B3371" s="121" t="str">
        <f t="shared" si="184"/>
        <v>Frontier</v>
      </c>
      <c r="C3371" s="2" t="s">
        <v>7593</v>
      </c>
      <c r="D3371" s="2" t="str">
        <f t="shared" si="185"/>
        <v>Colombia</v>
      </c>
      <c r="E3371" s="3">
        <v>39751</v>
      </c>
      <c r="F3371" s="3">
        <v>39752</v>
      </c>
      <c r="G3371" s="3">
        <v>40802</v>
      </c>
      <c r="H3371" s="3">
        <v>40805</v>
      </c>
      <c r="I3371" s="2" t="str">
        <f t="shared" si="186"/>
        <v>S&amp;P BMI</v>
      </c>
    </row>
    <row r="3372" spans="1:9" ht="12.75" customHeight="1">
      <c r="A3372" s="2" t="s">
        <v>6871</v>
      </c>
      <c r="B3372" s="121" t="str">
        <f t="shared" si="184"/>
        <v>Frontier</v>
      </c>
      <c r="C3372" s="2" t="s">
        <v>6215</v>
      </c>
      <c r="D3372" s="2" t="str">
        <f t="shared" si="185"/>
        <v>Cyprus</v>
      </c>
      <c r="E3372" s="3">
        <v>40258</v>
      </c>
      <c r="F3372" s="3">
        <v>40259</v>
      </c>
      <c r="G3372" s="3"/>
      <c r="H3372" s="3"/>
      <c r="I3372" s="2" t="str">
        <f t="shared" si="186"/>
        <v>S&amp;P BMI</v>
      </c>
    </row>
    <row r="3373" spans="1:9" ht="12.75" customHeight="1">
      <c r="A3373" s="2" t="s">
        <v>6871</v>
      </c>
      <c r="B3373" s="121" t="str">
        <f t="shared" si="184"/>
        <v>Frontier</v>
      </c>
      <c r="C3373" s="2" t="s">
        <v>5555</v>
      </c>
      <c r="D3373" s="2" t="str">
        <f t="shared" si="185"/>
        <v>Ecuador</v>
      </c>
      <c r="E3373" s="3">
        <v>35061</v>
      </c>
      <c r="F3373" s="3">
        <v>35062</v>
      </c>
      <c r="G3373" s="3"/>
      <c r="H3373" s="3"/>
      <c r="I3373" s="2" t="str">
        <f t="shared" si="186"/>
        <v>S&amp;P BMI</v>
      </c>
    </row>
    <row r="3374" spans="1:9" ht="12.75" customHeight="1">
      <c r="A3374" s="2" t="s">
        <v>6871</v>
      </c>
      <c r="B3374" s="121" t="str">
        <f t="shared" si="184"/>
        <v>Frontier</v>
      </c>
      <c r="C3374" s="2" t="s">
        <v>7611</v>
      </c>
      <c r="D3374" s="2" t="str">
        <f t="shared" si="185"/>
        <v>Estonia</v>
      </c>
      <c r="E3374" s="3">
        <v>35794</v>
      </c>
      <c r="F3374" s="3">
        <v>35795</v>
      </c>
      <c r="G3374" s="3"/>
      <c r="H3374" s="3"/>
      <c r="I3374" s="2" t="str">
        <f t="shared" si="186"/>
        <v>S&amp;P BMI</v>
      </c>
    </row>
    <row r="3375" spans="1:9" ht="12.75" customHeight="1">
      <c r="A3375" s="2" t="s">
        <v>6871</v>
      </c>
      <c r="B3375" s="121" t="str">
        <f t="shared" si="184"/>
        <v>Frontier</v>
      </c>
      <c r="C3375" s="2" t="s">
        <v>7628</v>
      </c>
      <c r="D3375" s="2" t="str">
        <f t="shared" si="185"/>
        <v>Ghana</v>
      </c>
      <c r="E3375" s="3">
        <v>35061</v>
      </c>
      <c r="F3375" s="3">
        <v>35062</v>
      </c>
      <c r="G3375" s="3"/>
      <c r="H3375" s="3"/>
      <c r="I3375" s="2" t="str">
        <f t="shared" si="186"/>
        <v>S&amp;P BMI</v>
      </c>
    </row>
    <row r="3376" spans="1:9" ht="12.75" customHeight="1">
      <c r="A3376" s="2" t="s">
        <v>6871</v>
      </c>
      <c r="B3376" s="121" t="str">
        <f t="shared" si="184"/>
        <v>Frontier</v>
      </c>
      <c r="C3376" s="2" t="s">
        <v>6137</v>
      </c>
      <c r="D3376" s="2" t="str">
        <f t="shared" si="185"/>
        <v>Croatia</v>
      </c>
      <c r="E3376" s="3">
        <v>35794</v>
      </c>
      <c r="F3376" s="3">
        <v>35795</v>
      </c>
      <c r="G3376" s="3"/>
      <c r="H3376" s="3"/>
      <c r="I3376" s="2" t="str">
        <f t="shared" si="186"/>
        <v>S&amp;P BMI</v>
      </c>
    </row>
    <row r="3377" spans="1:9" ht="12.75" customHeight="1">
      <c r="A3377" s="2" t="s">
        <v>6871</v>
      </c>
      <c r="B3377" s="121" t="str">
        <f t="shared" si="184"/>
        <v>Frontier</v>
      </c>
      <c r="C3377" s="2" t="s">
        <v>5572</v>
      </c>
      <c r="D3377" s="2" t="str">
        <f t="shared" si="185"/>
        <v>Iceland</v>
      </c>
      <c r="E3377" s="3">
        <v>44638</v>
      </c>
      <c r="F3377" s="3">
        <v>44641</v>
      </c>
      <c r="G3377" s="3"/>
      <c r="H3377" s="3"/>
      <c r="I3377" s="2" t="str">
        <f t="shared" si="186"/>
        <v>S&amp;P BMI</v>
      </c>
    </row>
    <row r="3378" spans="1:9" ht="12.75" customHeight="1">
      <c r="A3378" s="2" t="s">
        <v>6871</v>
      </c>
      <c r="B3378" s="121" t="str">
        <f t="shared" si="184"/>
        <v>Frontier</v>
      </c>
      <c r="C3378" s="2" t="s">
        <v>7633</v>
      </c>
      <c r="D3378" s="2" t="str">
        <f t="shared" si="185"/>
        <v>Jamaica</v>
      </c>
      <c r="E3378" s="3">
        <v>35061</v>
      </c>
      <c r="F3378" s="3">
        <v>35062</v>
      </c>
      <c r="G3378" s="3"/>
      <c r="H3378" s="3"/>
      <c r="I3378" s="2" t="str">
        <f t="shared" si="186"/>
        <v>S&amp;P BMI</v>
      </c>
    </row>
    <row r="3379" spans="1:9" ht="12.75" customHeight="1">
      <c r="A3379" s="2" t="s">
        <v>6871</v>
      </c>
      <c r="B3379" s="121" t="str">
        <f t="shared" si="184"/>
        <v>Frontier</v>
      </c>
      <c r="C3379" s="2" t="s">
        <v>7607</v>
      </c>
      <c r="D3379" s="2" t="str">
        <f t="shared" si="185"/>
        <v>Jordan</v>
      </c>
      <c r="E3379" s="3">
        <v>39751</v>
      </c>
      <c r="F3379" s="3">
        <v>39752</v>
      </c>
      <c r="G3379" s="3"/>
      <c r="H3379" s="3"/>
      <c r="I3379" s="2" t="str">
        <f t="shared" si="186"/>
        <v>S&amp;P BMI</v>
      </c>
    </row>
    <row r="3380" spans="1:9" ht="12.75" customHeight="1">
      <c r="A3380" s="2" t="s">
        <v>6871</v>
      </c>
      <c r="B3380" s="121" t="str">
        <f t="shared" si="184"/>
        <v>Frontier</v>
      </c>
      <c r="C3380" s="2" t="s">
        <v>5987</v>
      </c>
      <c r="D3380" s="2" t="str">
        <f t="shared" si="185"/>
        <v>Kenya</v>
      </c>
      <c r="E3380" s="3">
        <v>35061</v>
      </c>
      <c r="F3380" s="3">
        <v>35062</v>
      </c>
      <c r="G3380" s="3"/>
      <c r="H3380" s="3"/>
      <c r="I3380" s="2" t="str">
        <f t="shared" si="186"/>
        <v>S&amp;P BMI</v>
      </c>
    </row>
    <row r="3381" spans="1:9" ht="12.75" customHeight="1">
      <c r="A3381" s="2" t="s">
        <v>6871</v>
      </c>
      <c r="B3381" s="121" t="str">
        <f t="shared" si="184"/>
        <v>Frontier</v>
      </c>
      <c r="C3381" s="2" t="s">
        <v>6023</v>
      </c>
      <c r="D3381" s="2" t="str">
        <f t="shared" si="185"/>
        <v>Kuwait</v>
      </c>
      <c r="E3381" s="3">
        <v>39751</v>
      </c>
      <c r="F3381" s="3">
        <v>39752</v>
      </c>
      <c r="G3381" s="3">
        <v>43728</v>
      </c>
      <c r="H3381" s="3">
        <v>43731</v>
      </c>
      <c r="I3381" s="2" t="str">
        <f t="shared" si="186"/>
        <v>S&amp;P BMI</v>
      </c>
    </row>
    <row r="3382" spans="1:9" ht="12.75" customHeight="1">
      <c r="A3382" s="2" t="s">
        <v>6871</v>
      </c>
      <c r="B3382" s="121" t="str">
        <f t="shared" si="184"/>
        <v>Frontier</v>
      </c>
      <c r="C3382" s="2" t="s">
        <v>7620</v>
      </c>
      <c r="D3382" s="2" t="str">
        <f t="shared" si="185"/>
        <v>Kazakhstan</v>
      </c>
      <c r="E3382" s="5">
        <v>39446</v>
      </c>
      <c r="F3382" s="5">
        <v>39447</v>
      </c>
      <c r="G3382" s="3"/>
      <c r="H3382" s="3"/>
      <c r="I3382" s="2" t="str">
        <f t="shared" si="186"/>
        <v>S&amp;P BMI</v>
      </c>
    </row>
    <row r="3383" spans="1:9" ht="12.75" customHeight="1">
      <c r="A3383" s="2" t="s">
        <v>6871</v>
      </c>
      <c r="B3383" s="121" t="str">
        <f t="shared" si="184"/>
        <v>Frontier</v>
      </c>
      <c r="C3383" s="2" t="s">
        <v>5664</v>
      </c>
      <c r="D3383" s="2" t="str">
        <f t="shared" si="185"/>
        <v>Lebanon</v>
      </c>
      <c r="E3383" s="3">
        <v>36188</v>
      </c>
      <c r="F3383" s="3">
        <v>36189</v>
      </c>
      <c r="G3383" s="3">
        <v>44365</v>
      </c>
      <c r="H3383" s="3">
        <v>44368</v>
      </c>
      <c r="I3383" s="2" t="str">
        <f t="shared" si="186"/>
        <v>S&amp;P BMI</v>
      </c>
    </row>
    <row r="3384" spans="1:9" ht="12.75" customHeight="1">
      <c r="A3384" s="2" t="s">
        <v>6871</v>
      </c>
      <c r="B3384" s="121" t="str">
        <f t="shared" si="184"/>
        <v>Frontier</v>
      </c>
      <c r="C3384" s="2" t="s">
        <v>7622</v>
      </c>
      <c r="D3384" s="2" t="str">
        <f t="shared" si="185"/>
        <v>Sri Lanka</v>
      </c>
      <c r="E3384" s="3">
        <v>39751</v>
      </c>
      <c r="F3384" s="3">
        <v>39752</v>
      </c>
      <c r="G3384" s="3"/>
      <c r="H3384" s="3"/>
      <c r="I3384" s="2" t="str">
        <f t="shared" si="186"/>
        <v>S&amp;P BMI</v>
      </c>
    </row>
    <row r="3385" spans="1:9" ht="12.75" customHeight="1">
      <c r="A3385" s="2" t="s">
        <v>6871</v>
      </c>
      <c r="B3385" s="121" t="str">
        <f t="shared" si="184"/>
        <v>Frontier</v>
      </c>
      <c r="C3385" s="2" t="s">
        <v>7612</v>
      </c>
      <c r="D3385" s="2" t="str">
        <f t="shared" si="185"/>
        <v>Lithuania</v>
      </c>
      <c r="E3385" s="3">
        <v>35061</v>
      </c>
      <c r="F3385" s="3">
        <v>35062</v>
      </c>
      <c r="G3385" s="3"/>
      <c r="H3385" s="3"/>
      <c r="I3385" s="2" t="str">
        <f t="shared" si="186"/>
        <v>S&amp;P BMI</v>
      </c>
    </row>
    <row r="3386" spans="1:9" ht="12.75" customHeight="1">
      <c r="A3386" s="2" t="s">
        <v>6871</v>
      </c>
      <c r="B3386" s="121" t="str">
        <f t="shared" si="184"/>
        <v>Frontier</v>
      </c>
      <c r="C3386" s="2" t="s">
        <v>5760</v>
      </c>
      <c r="D3386" s="2" t="str">
        <f t="shared" si="185"/>
        <v>Latvia</v>
      </c>
      <c r="E3386" s="3">
        <v>35794</v>
      </c>
      <c r="F3386" s="3">
        <v>35795</v>
      </c>
      <c r="G3386" s="3"/>
      <c r="H3386" s="3"/>
      <c r="I3386" s="2" t="str">
        <f t="shared" si="186"/>
        <v>S&amp;P BMI</v>
      </c>
    </row>
    <row r="3387" spans="1:9" ht="12.75" customHeight="1">
      <c r="A3387" s="2" t="s">
        <v>6871</v>
      </c>
      <c r="B3387" s="121" t="str">
        <f t="shared" si="184"/>
        <v>Frontier</v>
      </c>
      <c r="C3387" s="2" t="s">
        <v>5947</v>
      </c>
      <c r="D3387" s="2" t="str">
        <f t="shared" si="185"/>
        <v>Morocco</v>
      </c>
      <c r="E3387" s="3">
        <v>42267</v>
      </c>
      <c r="F3387" s="3">
        <v>42268</v>
      </c>
      <c r="G3387" s="3"/>
      <c r="H3387" s="3"/>
      <c r="I3387" s="2" t="str">
        <f t="shared" si="186"/>
        <v>S&amp;P BMI</v>
      </c>
    </row>
    <row r="3388" spans="1:9" ht="12.75" customHeight="1">
      <c r="A3388" s="2" t="s">
        <v>6871</v>
      </c>
      <c r="B3388" s="121" t="str">
        <f t="shared" si="184"/>
        <v>Frontier</v>
      </c>
      <c r="C3388" s="2" t="s">
        <v>7618</v>
      </c>
      <c r="D3388" s="2" t="str">
        <f t="shared" si="185"/>
        <v>Mauritius</v>
      </c>
      <c r="E3388" s="3">
        <v>35061</v>
      </c>
      <c r="F3388" s="3">
        <v>35062</v>
      </c>
      <c r="G3388" s="3"/>
      <c r="H3388" s="3"/>
      <c r="I3388" s="2" t="str">
        <f t="shared" si="186"/>
        <v>S&amp;P BMI</v>
      </c>
    </row>
    <row r="3389" spans="1:9" ht="12.75" customHeight="1">
      <c r="A3389" s="2" t="s">
        <v>6871</v>
      </c>
      <c r="B3389" s="121" t="str">
        <f t="shared" si="184"/>
        <v>Frontier</v>
      </c>
      <c r="C3389" s="2" t="s">
        <v>5845</v>
      </c>
      <c r="D3389" s="2" t="str">
        <f t="shared" si="185"/>
        <v>Namibia</v>
      </c>
      <c r="E3389" s="3">
        <v>36188</v>
      </c>
      <c r="F3389" s="3">
        <v>36189</v>
      </c>
      <c r="G3389" s="3"/>
      <c r="H3389" s="3"/>
      <c r="I3389" s="2" t="str">
        <f t="shared" si="186"/>
        <v>S&amp;P BMI</v>
      </c>
    </row>
    <row r="3390" spans="1:9" ht="12.75" customHeight="1">
      <c r="A3390" s="2" t="s">
        <v>6871</v>
      </c>
      <c r="B3390" s="121" t="str">
        <f t="shared" si="184"/>
        <v>Frontier</v>
      </c>
      <c r="C3390" s="2" t="s">
        <v>5918</v>
      </c>
      <c r="D3390" s="2" t="str">
        <f t="shared" si="185"/>
        <v>Nigeria</v>
      </c>
      <c r="E3390" s="3">
        <v>39751</v>
      </c>
      <c r="F3390" s="3">
        <v>39752</v>
      </c>
      <c r="G3390" s="3">
        <v>45366</v>
      </c>
      <c r="H3390" s="3">
        <v>45369</v>
      </c>
      <c r="I3390" s="2" t="str">
        <f t="shared" si="186"/>
        <v>S&amp;P BMI</v>
      </c>
    </row>
    <row r="3391" spans="1:9" ht="12.75" customHeight="1">
      <c r="A3391" s="2" t="s">
        <v>6871</v>
      </c>
      <c r="B3391" s="121" t="str">
        <f t="shared" ref="B3391:B3457" si="187">VLOOKUP(A3391,CountryRegion,2,FALSE)</f>
        <v>Frontier</v>
      </c>
      <c r="C3391" s="2" t="s">
        <v>6159</v>
      </c>
      <c r="D3391" s="2" t="str">
        <f t="shared" si="185"/>
        <v>Oman</v>
      </c>
      <c r="E3391" s="3">
        <v>39751</v>
      </c>
      <c r="F3391" s="3">
        <v>39752</v>
      </c>
      <c r="G3391" s="3"/>
      <c r="H3391" s="3"/>
      <c r="I3391" s="2" t="str">
        <f t="shared" si="186"/>
        <v>S&amp;P BMI</v>
      </c>
    </row>
    <row r="3392" spans="1:9" ht="12.75" customHeight="1">
      <c r="A3392" s="2" t="s">
        <v>6871</v>
      </c>
      <c r="B3392" s="121" t="str">
        <f t="shared" si="187"/>
        <v>Frontier</v>
      </c>
      <c r="C3392" s="2" t="s">
        <v>6199</v>
      </c>
      <c r="D3392" s="2" t="str">
        <f t="shared" si="185"/>
        <v>Panama</v>
      </c>
      <c r="E3392" s="5">
        <v>39446</v>
      </c>
      <c r="F3392" s="5">
        <v>39447</v>
      </c>
      <c r="G3392" s="3"/>
      <c r="H3392" s="3"/>
      <c r="I3392" s="2" t="str">
        <f t="shared" si="186"/>
        <v>S&amp;P BMI</v>
      </c>
    </row>
    <row r="3393" spans="1:9" ht="12.75" customHeight="1">
      <c r="A3393" s="2" t="s">
        <v>6871</v>
      </c>
      <c r="B3393" s="121" t="str">
        <f t="shared" si="187"/>
        <v>Frontier</v>
      </c>
      <c r="C3393" s="2" t="s">
        <v>7601</v>
      </c>
      <c r="D3393" s="2" t="str">
        <f t="shared" si="185"/>
        <v>Pakistan</v>
      </c>
      <c r="E3393" s="3">
        <v>39751</v>
      </c>
      <c r="F3393" s="3">
        <v>39752</v>
      </c>
      <c r="G3393" s="3">
        <v>42993</v>
      </c>
      <c r="H3393" s="3">
        <v>42996</v>
      </c>
      <c r="I3393" s="2" t="str">
        <f t="shared" si="186"/>
        <v>S&amp;P BMI</v>
      </c>
    </row>
    <row r="3394" spans="1:9" ht="12.75" customHeight="1">
      <c r="A3394" s="2" t="s">
        <v>6871</v>
      </c>
      <c r="B3394" s="121" t="str">
        <f t="shared" si="187"/>
        <v>Frontier</v>
      </c>
      <c r="C3394" s="2" t="s">
        <v>7601</v>
      </c>
      <c r="D3394" s="2" t="str">
        <f t="shared" ref="D3394" si="188">VLOOKUP(C3394&amp;"-",CountryRegion,2,FALSE)</f>
        <v>Pakistan</v>
      </c>
      <c r="E3394" s="3">
        <v>45184</v>
      </c>
      <c r="F3394" s="3">
        <v>45187</v>
      </c>
      <c r="G3394" s="3"/>
      <c r="H3394" s="3"/>
      <c r="I3394" s="2" t="str">
        <f t="shared" si="186"/>
        <v>S&amp;P BMI</v>
      </c>
    </row>
    <row r="3395" spans="1:9" ht="12.75" customHeight="1">
      <c r="A3395" s="2" t="s">
        <v>6871</v>
      </c>
      <c r="B3395" s="121" t="str">
        <f t="shared" si="187"/>
        <v>Frontier</v>
      </c>
      <c r="C3395" s="2" t="s">
        <v>7602</v>
      </c>
      <c r="D3395" s="2" t="str">
        <f t="shared" si="185"/>
        <v>Qatar</v>
      </c>
      <c r="E3395" s="3">
        <v>39751</v>
      </c>
      <c r="F3395" s="3">
        <v>39752</v>
      </c>
      <c r="G3395" s="3">
        <v>41903</v>
      </c>
      <c r="H3395" s="3">
        <v>41904</v>
      </c>
      <c r="I3395" s="2" t="str">
        <f t="shared" si="186"/>
        <v>S&amp;P BMI</v>
      </c>
    </row>
    <row r="3396" spans="1:9" ht="12.75" customHeight="1">
      <c r="A3396" s="2" t="s">
        <v>6871</v>
      </c>
      <c r="B3396" s="121" t="str">
        <f t="shared" si="187"/>
        <v>Frontier</v>
      </c>
      <c r="C3396" s="2" t="s">
        <v>7614</v>
      </c>
      <c r="D3396" s="2" t="str">
        <f t="shared" si="185"/>
        <v>Romania</v>
      </c>
      <c r="E3396" s="3">
        <v>35794</v>
      </c>
      <c r="F3396" s="3">
        <v>35795</v>
      </c>
      <c r="G3396" s="3"/>
      <c r="H3396" s="3"/>
      <c r="I3396" s="2" t="str">
        <f t="shared" si="186"/>
        <v>S&amp;P BMI</v>
      </c>
    </row>
    <row r="3397" spans="1:9" ht="12.75" customHeight="1">
      <c r="A3397" s="2" t="s">
        <v>6871</v>
      </c>
      <c r="B3397" s="121" t="str">
        <f t="shared" si="187"/>
        <v>Frontier</v>
      </c>
      <c r="C3397" s="2" t="s">
        <v>7605</v>
      </c>
      <c r="D3397" s="2" t="str">
        <f t="shared" si="185"/>
        <v>Slovenia</v>
      </c>
      <c r="E3397" s="3">
        <v>35061</v>
      </c>
      <c r="F3397" s="3">
        <v>35062</v>
      </c>
      <c r="G3397" s="3">
        <v>36187</v>
      </c>
      <c r="H3397" s="3">
        <v>36188</v>
      </c>
      <c r="I3397" s="2" t="str">
        <f t="shared" si="186"/>
        <v>S&amp;P BMI</v>
      </c>
    </row>
    <row r="3398" spans="1:9" ht="12.75" customHeight="1">
      <c r="A3398" s="2" t="s">
        <v>6871</v>
      </c>
      <c r="B3398" s="121" t="str">
        <f t="shared" si="187"/>
        <v>Frontier</v>
      </c>
      <c r="C3398" s="2" t="s">
        <v>7605</v>
      </c>
      <c r="D3398" s="2" t="str">
        <f t="shared" si="185"/>
        <v>Slovenia</v>
      </c>
      <c r="E3398" s="3">
        <v>36493</v>
      </c>
      <c r="F3398" s="3">
        <v>36494</v>
      </c>
      <c r="G3398" s="3"/>
      <c r="H3398" s="3"/>
      <c r="I3398" s="2" t="str">
        <f t="shared" si="186"/>
        <v>S&amp;P BMI</v>
      </c>
    </row>
    <row r="3399" spans="1:9" ht="12.75" customHeight="1">
      <c r="A3399" s="2" t="s">
        <v>6871</v>
      </c>
      <c r="B3399" s="121" t="str">
        <f t="shared" si="187"/>
        <v>Frontier</v>
      </c>
      <c r="C3399" s="2" t="s">
        <v>7616</v>
      </c>
      <c r="D3399" s="2" t="str">
        <f t="shared" si="185"/>
        <v>Slovakia</v>
      </c>
      <c r="E3399" s="5">
        <v>38288</v>
      </c>
      <c r="F3399" s="5">
        <v>38289</v>
      </c>
      <c r="G3399" s="3"/>
      <c r="H3399" s="3"/>
      <c r="I3399" s="2" t="str">
        <f t="shared" si="186"/>
        <v>S&amp;P BMI</v>
      </c>
    </row>
    <row r="3400" spans="1:9" ht="12.75" customHeight="1">
      <c r="A3400" s="2" t="s">
        <v>6871</v>
      </c>
      <c r="B3400" s="121" t="str">
        <f t="shared" si="187"/>
        <v>Frontier</v>
      </c>
      <c r="C3400" s="2" t="s">
        <v>7619</v>
      </c>
      <c r="D3400" s="2" t="str">
        <f t="shared" ref="D3400:D3466" si="189">VLOOKUP(C3400&amp;"-",CountryRegion,2,FALSE)</f>
        <v>Tunisia</v>
      </c>
      <c r="E3400" s="3">
        <v>35061</v>
      </c>
      <c r="F3400" s="3">
        <v>35062</v>
      </c>
      <c r="G3400" s="3"/>
      <c r="H3400" s="3"/>
      <c r="I3400" s="2" t="str">
        <f t="shared" si="186"/>
        <v>S&amp;P BMI</v>
      </c>
    </row>
    <row r="3401" spans="1:9" ht="12.75" customHeight="1">
      <c r="A3401" s="2" t="s">
        <v>6871</v>
      </c>
      <c r="B3401" s="121" t="str">
        <f t="shared" si="187"/>
        <v>Frontier</v>
      </c>
      <c r="C3401" s="2" t="s">
        <v>7634</v>
      </c>
      <c r="D3401" s="2" t="str">
        <f t="shared" si="189"/>
        <v>Trinidad and Tobago</v>
      </c>
      <c r="E3401" s="3">
        <v>35061</v>
      </c>
      <c r="F3401" s="3">
        <v>35062</v>
      </c>
      <c r="G3401" s="3"/>
      <c r="H3401" s="3"/>
      <c r="I3401" s="2" t="str">
        <f t="shared" si="186"/>
        <v>S&amp;P BMI</v>
      </c>
    </row>
    <row r="3402" spans="1:9" ht="12.75" customHeight="1">
      <c r="A3402" s="2" t="s">
        <v>6871</v>
      </c>
      <c r="B3402" s="121" t="str">
        <f t="shared" si="187"/>
        <v>Frontier</v>
      </c>
      <c r="C3402" s="2" t="s">
        <v>7617</v>
      </c>
      <c r="D3402" s="2" t="str">
        <f t="shared" si="189"/>
        <v>Ukraine</v>
      </c>
      <c r="E3402" s="3">
        <v>35794</v>
      </c>
      <c r="F3402" s="3">
        <v>35795</v>
      </c>
      <c r="G3402" s="3">
        <v>42449</v>
      </c>
      <c r="H3402" s="3">
        <v>42450</v>
      </c>
      <c r="I3402" s="2" t="str">
        <f t="shared" si="186"/>
        <v>S&amp;P BMI</v>
      </c>
    </row>
    <row r="3403" spans="1:9" ht="12.75" customHeight="1">
      <c r="A3403" s="2" t="s">
        <v>6871</v>
      </c>
      <c r="B3403" s="121" t="str">
        <f t="shared" si="187"/>
        <v>Frontier</v>
      </c>
      <c r="C3403" s="2" t="s">
        <v>7597</v>
      </c>
      <c r="D3403" s="2" t="str">
        <f t="shared" si="189"/>
        <v>Vietnam</v>
      </c>
      <c r="E3403" s="3">
        <v>39079</v>
      </c>
      <c r="F3403" s="3">
        <v>39080</v>
      </c>
      <c r="G3403" s="3"/>
      <c r="H3403" s="3"/>
      <c r="I3403" s="2" t="str">
        <f t="shared" si="186"/>
        <v>S&amp;P BMI</v>
      </c>
    </row>
    <row r="3404" spans="1:9" ht="12.75" customHeight="1">
      <c r="A3404" s="2" t="s">
        <v>6871</v>
      </c>
      <c r="B3404" s="121" t="str">
        <f t="shared" si="187"/>
        <v>Frontier</v>
      </c>
      <c r="C3404" s="2" t="s">
        <v>7629</v>
      </c>
      <c r="D3404" s="2" t="str">
        <f t="shared" si="189"/>
        <v>Zambia</v>
      </c>
      <c r="E3404" s="3">
        <v>40165</v>
      </c>
      <c r="F3404" s="3">
        <v>40168</v>
      </c>
      <c r="G3404" s="3"/>
      <c r="H3404" s="3"/>
      <c r="I3404" s="2" t="str">
        <f t="shared" si="186"/>
        <v>S&amp;P BMI</v>
      </c>
    </row>
    <row r="3405" spans="1:9" ht="12.75" customHeight="1">
      <c r="A3405" s="2" t="s">
        <v>6869</v>
      </c>
      <c r="B3405" s="121" t="str">
        <f t="shared" si="187"/>
        <v>Frontier Ex-GCC</v>
      </c>
      <c r="C3405" s="2" t="s">
        <v>7590</v>
      </c>
      <c r="D3405" s="2" t="str">
        <f t="shared" si="189"/>
        <v>Argentina</v>
      </c>
      <c r="E3405" s="3">
        <v>40076</v>
      </c>
      <c r="F3405" s="3">
        <v>40077</v>
      </c>
      <c r="G3405" s="3"/>
      <c r="H3405" s="3"/>
      <c r="I3405" s="2" t="str">
        <f t="shared" si="186"/>
        <v>S&amp;P</v>
      </c>
    </row>
    <row r="3406" spans="1:9" ht="12.75" customHeight="1">
      <c r="A3406" s="2" t="s">
        <v>6869</v>
      </c>
      <c r="B3406" s="121" t="str">
        <f t="shared" si="187"/>
        <v>Frontier Ex-GCC</v>
      </c>
      <c r="C3406" s="2" t="s">
        <v>7621</v>
      </c>
      <c r="D3406" s="2" t="str">
        <f t="shared" si="189"/>
        <v>Bangladesh</v>
      </c>
      <c r="E3406" s="5">
        <v>35061</v>
      </c>
      <c r="F3406" s="5">
        <v>35062</v>
      </c>
      <c r="G3406" s="3"/>
      <c r="H3406" s="3"/>
      <c r="I3406" s="2" t="str">
        <f t="shared" si="186"/>
        <v>S&amp;P</v>
      </c>
    </row>
    <row r="3407" spans="1:9" ht="12.75" customHeight="1">
      <c r="A3407" s="2" t="s">
        <v>6869</v>
      </c>
      <c r="B3407" s="121" t="str">
        <f t="shared" si="187"/>
        <v>Frontier Ex-GCC</v>
      </c>
      <c r="C3407" s="2" t="s">
        <v>7610</v>
      </c>
      <c r="D3407" s="2" t="str">
        <f t="shared" si="189"/>
        <v>Bulgaria</v>
      </c>
      <c r="E3407" s="3">
        <v>35061</v>
      </c>
      <c r="F3407" s="3">
        <v>35062</v>
      </c>
      <c r="G3407" s="3"/>
      <c r="H3407" s="3"/>
      <c r="I3407" s="2" t="str">
        <f t="shared" si="186"/>
        <v>S&amp;P</v>
      </c>
    </row>
    <row r="3408" spans="1:9" ht="12.75" customHeight="1">
      <c r="A3408" s="2" t="s">
        <v>6869</v>
      </c>
      <c r="B3408" s="121" t="str">
        <f t="shared" si="187"/>
        <v>Frontier Ex-GCC</v>
      </c>
      <c r="C3408" s="2" t="s">
        <v>7626</v>
      </c>
      <c r="D3408" s="2" t="str">
        <f t="shared" si="189"/>
        <v>Botswana</v>
      </c>
      <c r="E3408" s="3">
        <v>35061</v>
      </c>
      <c r="F3408" s="3">
        <v>35062</v>
      </c>
      <c r="G3408" s="3"/>
      <c r="H3408" s="3"/>
      <c r="I3408" s="2" t="str">
        <f t="shared" si="186"/>
        <v>S&amp;P</v>
      </c>
    </row>
    <row r="3409" spans="1:9" ht="12.75" customHeight="1">
      <c r="A3409" s="2" t="s">
        <v>6869</v>
      </c>
      <c r="B3409" s="121" t="str">
        <f t="shared" si="187"/>
        <v>Frontier Ex-GCC</v>
      </c>
      <c r="C3409" s="2" t="s">
        <v>7627</v>
      </c>
      <c r="D3409" s="2" t="str">
        <f t="shared" si="189"/>
        <v>Cote d'Ivoire</v>
      </c>
      <c r="E3409" s="3">
        <v>35061</v>
      </c>
      <c r="F3409" s="3">
        <v>35062</v>
      </c>
      <c r="G3409" s="3"/>
      <c r="H3409" s="3"/>
      <c r="I3409" s="2" t="str">
        <f t="shared" si="186"/>
        <v>S&amp;P</v>
      </c>
    </row>
    <row r="3410" spans="1:9" ht="12.75" customHeight="1">
      <c r="A3410" s="2" t="s">
        <v>6869</v>
      </c>
      <c r="B3410" s="121" t="str">
        <f t="shared" si="187"/>
        <v>Frontier Ex-GCC</v>
      </c>
      <c r="C3410" s="2" t="s">
        <v>7593</v>
      </c>
      <c r="D3410" s="2" t="str">
        <f t="shared" si="189"/>
        <v>Colombia</v>
      </c>
      <c r="E3410" s="3">
        <v>39751</v>
      </c>
      <c r="F3410" s="3">
        <v>39752</v>
      </c>
      <c r="G3410" s="3">
        <v>40802</v>
      </c>
      <c r="H3410" s="3">
        <v>40805</v>
      </c>
      <c r="I3410" s="2" t="str">
        <f t="shared" si="186"/>
        <v>S&amp;P</v>
      </c>
    </row>
    <row r="3411" spans="1:9" ht="12.75" customHeight="1">
      <c r="A3411" s="2" t="s">
        <v>6869</v>
      </c>
      <c r="B3411" s="121" t="str">
        <f t="shared" si="187"/>
        <v>Frontier Ex-GCC</v>
      </c>
      <c r="C3411" s="2" t="s">
        <v>6215</v>
      </c>
      <c r="D3411" s="2" t="str">
        <f t="shared" si="189"/>
        <v>Cyprus</v>
      </c>
      <c r="E3411" s="3">
        <v>40258</v>
      </c>
      <c r="F3411" s="3">
        <v>40259</v>
      </c>
      <c r="G3411" s="3"/>
      <c r="H3411" s="3"/>
      <c r="I3411" s="2" t="str">
        <f t="shared" si="186"/>
        <v>S&amp;P</v>
      </c>
    </row>
    <row r="3412" spans="1:9" ht="12.75" customHeight="1">
      <c r="A3412" s="2" t="s">
        <v>6869</v>
      </c>
      <c r="B3412" s="121" t="str">
        <f t="shared" si="187"/>
        <v>Frontier Ex-GCC</v>
      </c>
      <c r="C3412" s="2" t="s">
        <v>5555</v>
      </c>
      <c r="D3412" s="2" t="str">
        <f t="shared" si="189"/>
        <v>Ecuador</v>
      </c>
      <c r="E3412" s="3">
        <v>35061</v>
      </c>
      <c r="F3412" s="3">
        <v>35062</v>
      </c>
      <c r="G3412" s="3"/>
      <c r="H3412" s="3"/>
      <c r="I3412" s="2" t="str">
        <f t="shared" ref="I3412:I3478" si="190">IF(ISBLANK(VLOOKUP(A3412,CountryRegion,4,FALSE)),"",VLOOKUP(A3412,CountryRegion,4,FALSE))</f>
        <v>S&amp;P</v>
      </c>
    </row>
    <row r="3413" spans="1:9" ht="12.75" customHeight="1">
      <c r="A3413" s="2" t="s">
        <v>6869</v>
      </c>
      <c r="B3413" s="121" t="str">
        <f t="shared" si="187"/>
        <v>Frontier Ex-GCC</v>
      </c>
      <c r="C3413" s="2" t="s">
        <v>7611</v>
      </c>
      <c r="D3413" s="2" t="str">
        <f t="shared" si="189"/>
        <v>Estonia</v>
      </c>
      <c r="E3413" s="5">
        <v>35794</v>
      </c>
      <c r="F3413" s="5">
        <v>35795</v>
      </c>
      <c r="G3413" s="3"/>
      <c r="H3413" s="3"/>
      <c r="I3413" s="2" t="str">
        <f t="shared" si="190"/>
        <v>S&amp;P</v>
      </c>
    </row>
    <row r="3414" spans="1:9" ht="12.75" customHeight="1">
      <c r="A3414" s="2" t="s">
        <v>6869</v>
      </c>
      <c r="B3414" s="121" t="str">
        <f t="shared" si="187"/>
        <v>Frontier Ex-GCC</v>
      </c>
      <c r="C3414" s="2" t="s">
        <v>7628</v>
      </c>
      <c r="D3414" s="2" t="str">
        <f t="shared" si="189"/>
        <v>Ghana</v>
      </c>
      <c r="E3414" s="3">
        <v>35061</v>
      </c>
      <c r="F3414" s="3">
        <v>35062</v>
      </c>
      <c r="G3414" s="3"/>
      <c r="H3414" s="3"/>
      <c r="I3414" s="2" t="str">
        <f t="shared" si="190"/>
        <v>S&amp;P</v>
      </c>
    </row>
    <row r="3415" spans="1:9" ht="12.75" customHeight="1">
      <c r="A3415" s="2" t="s">
        <v>6869</v>
      </c>
      <c r="B3415" s="121" t="str">
        <f t="shared" si="187"/>
        <v>Frontier Ex-GCC</v>
      </c>
      <c r="C3415" s="2" t="s">
        <v>6137</v>
      </c>
      <c r="D3415" s="2" t="str">
        <f t="shared" si="189"/>
        <v>Croatia</v>
      </c>
      <c r="E3415" s="3">
        <v>35794</v>
      </c>
      <c r="F3415" s="3">
        <v>35795</v>
      </c>
      <c r="G3415" s="3"/>
      <c r="H3415" s="3"/>
      <c r="I3415" s="2" t="str">
        <f t="shared" si="190"/>
        <v>S&amp;P</v>
      </c>
    </row>
    <row r="3416" spans="1:9" ht="12.75" customHeight="1">
      <c r="A3416" s="2" t="s">
        <v>6869</v>
      </c>
      <c r="B3416" s="121" t="str">
        <f t="shared" si="187"/>
        <v>Frontier Ex-GCC</v>
      </c>
      <c r="C3416" s="2" t="s">
        <v>5572</v>
      </c>
      <c r="D3416" s="2" t="str">
        <f t="shared" si="189"/>
        <v>Iceland</v>
      </c>
      <c r="E3416" s="3">
        <v>44638</v>
      </c>
      <c r="F3416" s="3">
        <v>44641</v>
      </c>
      <c r="G3416" s="3"/>
      <c r="H3416" s="3"/>
      <c r="I3416" s="2" t="str">
        <f t="shared" si="190"/>
        <v>S&amp;P</v>
      </c>
    </row>
    <row r="3417" spans="1:9" ht="12.75" customHeight="1">
      <c r="A3417" s="2" t="s">
        <v>6869</v>
      </c>
      <c r="B3417" s="121" t="str">
        <f t="shared" si="187"/>
        <v>Frontier Ex-GCC</v>
      </c>
      <c r="C3417" s="2" t="s">
        <v>7633</v>
      </c>
      <c r="D3417" s="2" t="str">
        <f t="shared" si="189"/>
        <v>Jamaica</v>
      </c>
      <c r="E3417" s="3">
        <v>35061</v>
      </c>
      <c r="F3417" s="3">
        <v>35062</v>
      </c>
      <c r="G3417" s="3"/>
      <c r="H3417" s="3"/>
      <c r="I3417" s="2" t="str">
        <f t="shared" si="190"/>
        <v>S&amp;P</v>
      </c>
    </row>
    <row r="3418" spans="1:9" ht="12.75" customHeight="1">
      <c r="A3418" s="2" t="s">
        <v>6869</v>
      </c>
      <c r="B3418" s="121" t="str">
        <f t="shared" si="187"/>
        <v>Frontier Ex-GCC</v>
      </c>
      <c r="C3418" s="2" t="s">
        <v>7607</v>
      </c>
      <c r="D3418" s="2" t="str">
        <f t="shared" si="189"/>
        <v>Jordan</v>
      </c>
      <c r="E3418" s="3">
        <v>39751</v>
      </c>
      <c r="F3418" s="3">
        <v>39752</v>
      </c>
      <c r="G3418" s="3"/>
      <c r="H3418" s="3"/>
      <c r="I3418" s="2" t="str">
        <f t="shared" si="190"/>
        <v>S&amp;P</v>
      </c>
    </row>
    <row r="3419" spans="1:9" ht="12.75" customHeight="1">
      <c r="A3419" s="2" t="s">
        <v>6869</v>
      </c>
      <c r="B3419" s="121" t="str">
        <f t="shared" si="187"/>
        <v>Frontier Ex-GCC</v>
      </c>
      <c r="C3419" s="2" t="s">
        <v>5987</v>
      </c>
      <c r="D3419" s="2" t="str">
        <f t="shared" si="189"/>
        <v>Kenya</v>
      </c>
      <c r="E3419" s="3">
        <v>35061</v>
      </c>
      <c r="F3419" s="3">
        <v>35062</v>
      </c>
      <c r="G3419" s="3"/>
      <c r="H3419" s="3"/>
      <c r="I3419" s="2" t="str">
        <f t="shared" si="190"/>
        <v>S&amp;P</v>
      </c>
    </row>
    <row r="3420" spans="1:9" ht="12.75" customHeight="1">
      <c r="A3420" s="2" t="s">
        <v>6869</v>
      </c>
      <c r="B3420" s="121" t="str">
        <f t="shared" si="187"/>
        <v>Frontier Ex-GCC</v>
      </c>
      <c r="C3420" s="2" t="s">
        <v>7620</v>
      </c>
      <c r="D3420" s="2" t="str">
        <f t="shared" si="189"/>
        <v>Kazakhstan</v>
      </c>
      <c r="E3420" s="3">
        <v>39446</v>
      </c>
      <c r="F3420" s="3">
        <v>39447</v>
      </c>
      <c r="G3420" s="3"/>
      <c r="H3420" s="3"/>
      <c r="I3420" s="2" t="str">
        <f t="shared" si="190"/>
        <v>S&amp;P</v>
      </c>
    </row>
    <row r="3421" spans="1:9" ht="12.75" customHeight="1">
      <c r="A3421" s="2" t="s">
        <v>6869</v>
      </c>
      <c r="B3421" s="121" t="str">
        <f t="shared" si="187"/>
        <v>Frontier Ex-GCC</v>
      </c>
      <c r="C3421" s="2" t="s">
        <v>5664</v>
      </c>
      <c r="D3421" s="2" t="str">
        <f t="shared" si="189"/>
        <v>Lebanon</v>
      </c>
      <c r="E3421" s="3">
        <v>36188</v>
      </c>
      <c r="F3421" s="3">
        <v>36189</v>
      </c>
      <c r="G3421" s="3">
        <v>44365</v>
      </c>
      <c r="H3421" s="3">
        <v>44368</v>
      </c>
      <c r="I3421" s="2" t="str">
        <f t="shared" si="190"/>
        <v>S&amp;P</v>
      </c>
    </row>
    <row r="3422" spans="1:9" ht="12.75" customHeight="1">
      <c r="A3422" s="2" t="s">
        <v>6869</v>
      </c>
      <c r="B3422" s="121" t="str">
        <f t="shared" si="187"/>
        <v>Frontier Ex-GCC</v>
      </c>
      <c r="C3422" s="2" t="s">
        <v>7622</v>
      </c>
      <c r="D3422" s="2" t="str">
        <f t="shared" si="189"/>
        <v>Sri Lanka</v>
      </c>
      <c r="E3422" s="3">
        <v>39751</v>
      </c>
      <c r="F3422" s="3">
        <v>39752</v>
      </c>
      <c r="G3422" s="3"/>
      <c r="H3422" s="3"/>
      <c r="I3422" s="2" t="str">
        <f t="shared" si="190"/>
        <v>S&amp;P</v>
      </c>
    </row>
    <row r="3423" spans="1:9" ht="12.75" customHeight="1">
      <c r="A3423" s="2" t="s">
        <v>6869</v>
      </c>
      <c r="B3423" s="121" t="str">
        <f t="shared" si="187"/>
        <v>Frontier Ex-GCC</v>
      </c>
      <c r="C3423" s="2" t="s">
        <v>7612</v>
      </c>
      <c r="D3423" s="2" t="str">
        <f t="shared" si="189"/>
        <v>Lithuania</v>
      </c>
      <c r="E3423" s="3">
        <v>35061</v>
      </c>
      <c r="F3423" s="3">
        <v>35062</v>
      </c>
      <c r="G3423" s="3"/>
      <c r="H3423" s="3"/>
      <c r="I3423" s="2" t="str">
        <f t="shared" si="190"/>
        <v>S&amp;P</v>
      </c>
    </row>
    <row r="3424" spans="1:9" ht="12.75" customHeight="1">
      <c r="A3424" s="2" t="s">
        <v>6869</v>
      </c>
      <c r="B3424" s="121" t="str">
        <f t="shared" si="187"/>
        <v>Frontier Ex-GCC</v>
      </c>
      <c r="C3424" s="2" t="s">
        <v>5760</v>
      </c>
      <c r="D3424" s="2" t="str">
        <f t="shared" si="189"/>
        <v>Latvia</v>
      </c>
      <c r="E3424" s="3">
        <v>35794</v>
      </c>
      <c r="F3424" s="3">
        <v>35795</v>
      </c>
      <c r="G3424" s="3"/>
      <c r="H3424" s="3"/>
      <c r="I3424" s="2" t="str">
        <f t="shared" si="190"/>
        <v>S&amp;P</v>
      </c>
    </row>
    <row r="3425" spans="1:9" ht="12.75" customHeight="1">
      <c r="A3425" s="2" t="s">
        <v>6869</v>
      </c>
      <c r="B3425" s="121" t="str">
        <f t="shared" si="187"/>
        <v>Frontier Ex-GCC</v>
      </c>
      <c r="C3425" s="2" t="s">
        <v>5947</v>
      </c>
      <c r="D3425" s="2" t="str">
        <f t="shared" si="189"/>
        <v>Morocco</v>
      </c>
      <c r="E3425" s="3">
        <v>42267</v>
      </c>
      <c r="F3425" s="3">
        <v>42268</v>
      </c>
      <c r="G3425" s="3"/>
      <c r="H3425" s="3"/>
      <c r="I3425" s="2" t="str">
        <f t="shared" si="190"/>
        <v>S&amp;P</v>
      </c>
    </row>
    <row r="3426" spans="1:9" ht="12.75" customHeight="1">
      <c r="A3426" s="2" t="s">
        <v>6869</v>
      </c>
      <c r="B3426" s="121" t="str">
        <f t="shared" si="187"/>
        <v>Frontier Ex-GCC</v>
      </c>
      <c r="C3426" s="2" t="s">
        <v>7618</v>
      </c>
      <c r="D3426" s="2" t="str">
        <f t="shared" si="189"/>
        <v>Mauritius</v>
      </c>
      <c r="E3426" s="3">
        <v>35061</v>
      </c>
      <c r="F3426" s="3">
        <v>35062</v>
      </c>
      <c r="G3426" s="3"/>
      <c r="H3426" s="3"/>
      <c r="I3426" s="2" t="str">
        <f t="shared" si="190"/>
        <v>S&amp;P</v>
      </c>
    </row>
    <row r="3427" spans="1:9" ht="12.75" customHeight="1">
      <c r="A3427" s="2" t="s">
        <v>6869</v>
      </c>
      <c r="B3427" s="121" t="str">
        <f t="shared" si="187"/>
        <v>Frontier Ex-GCC</v>
      </c>
      <c r="C3427" s="2" t="s">
        <v>5845</v>
      </c>
      <c r="D3427" s="2" t="str">
        <f t="shared" si="189"/>
        <v>Namibia</v>
      </c>
      <c r="E3427" s="3">
        <v>36188</v>
      </c>
      <c r="F3427" s="3">
        <v>36189</v>
      </c>
      <c r="G3427" s="3"/>
      <c r="H3427" s="3"/>
      <c r="I3427" s="2" t="str">
        <f t="shared" si="190"/>
        <v>S&amp;P</v>
      </c>
    </row>
    <row r="3428" spans="1:9" ht="12.75" customHeight="1">
      <c r="A3428" s="2" t="s">
        <v>6869</v>
      </c>
      <c r="B3428" s="121" t="str">
        <f t="shared" si="187"/>
        <v>Frontier Ex-GCC</v>
      </c>
      <c r="C3428" s="2" t="s">
        <v>5918</v>
      </c>
      <c r="D3428" s="2" t="str">
        <f t="shared" si="189"/>
        <v>Nigeria</v>
      </c>
      <c r="E3428" s="3">
        <v>39751</v>
      </c>
      <c r="F3428" s="3">
        <v>39752</v>
      </c>
      <c r="G3428" s="3">
        <v>45366</v>
      </c>
      <c r="H3428" s="3">
        <v>45369</v>
      </c>
      <c r="I3428" s="2" t="str">
        <f t="shared" si="190"/>
        <v>S&amp;P</v>
      </c>
    </row>
    <row r="3429" spans="1:9" ht="12.75" customHeight="1">
      <c r="A3429" s="2" t="s">
        <v>6869</v>
      </c>
      <c r="B3429" s="121" t="str">
        <f t="shared" si="187"/>
        <v>Frontier Ex-GCC</v>
      </c>
      <c r="C3429" s="2" t="s">
        <v>6199</v>
      </c>
      <c r="D3429" s="2" t="str">
        <f t="shared" si="189"/>
        <v>Panama</v>
      </c>
      <c r="E3429" s="3">
        <v>39446</v>
      </c>
      <c r="F3429" s="3">
        <v>39447</v>
      </c>
      <c r="G3429" s="3"/>
      <c r="H3429" s="3"/>
      <c r="I3429" s="2" t="str">
        <f t="shared" si="190"/>
        <v>S&amp;P</v>
      </c>
    </row>
    <row r="3430" spans="1:9" ht="12.75" customHeight="1">
      <c r="A3430" s="2" t="s">
        <v>6869</v>
      </c>
      <c r="B3430" s="121" t="str">
        <f t="shared" si="187"/>
        <v>Frontier Ex-GCC</v>
      </c>
      <c r="C3430" s="2" t="s">
        <v>7601</v>
      </c>
      <c r="D3430" s="2" t="str">
        <f t="shared" si="189"/>
        <v>Pakistan</v>
      </c>
      <c r="E3430" s="3">
        <v>45184</v>
      </c>
      <c r="F3430" s="3">
        <v>45187</v>
      </c>
      <c r="G3430" s="3"/>
      <c r="H3430" s="3"/>
      <c r="I3430" s="2" t="str">
        <f t="shared" si="190"/>
        <v>S&amp;P</v>
      </c>
    </row>
    <row r="3431" spans="1:9" ht="12.75" customHeight="1">
      <c r="A3431" s="2" t="s">
        <v>6869</v>
      </c>
      <c r="B3431" s="121" t="str">
        <f t="shared" si="187"/>
        <v>Frontier Ex-GCC</v>
      </c>
      <c r="C3431" s="2" t="s">
        <v>7601</v>
      </c>
      <c r="D3431" s="2" t="str">
        <f t="shared" si="189"/>
        <v>Pakistan</v>
      </c>
      <c r="E3431" s="3">
        <v>39751</v>
      </c>
      <c r="F3431" s="3">
        <v>39752</v>
      </c>
      <c r="G3431" s="3">
        <v>42993</v>
      </c>
      <c r="H3431" s="3">
        <v>42996</v>
      </c>
      <c r="I3431" s="2" t="str">
        <f t="shared" si="190"/>
        <v>S&amp;P</v>
      </c>
    </row>
    <row r="3432" spans="1:9" ht="12.75" customHeight="1">
      <c r="A3432" s="2" t="s">
        <v>6869</v>
      </c>
      <c r="B3432" s="121" t="str">
        <f t="shared" si="187"/>
        <v>Frontier Ex-GCC</v>
      </c>
      <c r="C3432" s="2" t="s">
        <v>7614</v>
      </c>
      <c r="D3432" s="2" t="str">
        <f t="shared" si="189"/>
        <v>Romania</v>
      </c>
      <c r="E3432" s="3">
        <v>35794</v>
      </c>
      <c r="F3432" s="3">
        <v>35795</v>
      </c>
      <c r="G3432" s="3"/>
      <c r="H3432" s="3"/>
      <c r="I3432" s="2" t="str">
        <f t="shared" si="190"/>
        <v>S&amp;P</v>
      </c>
    </row>
    <row r="3433" spans="1:9" ht="12.75" customHeight="1">
      <c r="A3433" s="2" t="s">
        <v>6869</v>
      </c>
      <c r="B3433" s="121" t="str">
        <f t="shared" si="187"/>
        <v>Frontier Ex-GCC</v>
      </c>
      <c r="C3433" s="2" t="s">
        <v>7605</v>
      </c>
      <c r="D3433" s="2" t="str">
        <f t="shared" si="189"/>
        <v>Slovenia</v>
      </c>
      <c r="E3433" s="3">
        <v>35061</v>
      </c>
      <c r="F3433" s="3">
        <v>35062</v>
      </c>
      <c r="G3433" s="3">
        <v>36187</v>
      </c>
      <c r="H3433" s="3">
        <v>36188</v>
      </c>
      <c r="I3433" s="2" t="str">
        <f t="shared" si="190"/>
        <v>S&amp;P</v>
      </c>
    </row>
    <row r="3434" spans="1:9" ht="12.75" customHeight="1">
      <c r="A3434" s="2" t="s">
        <v>6869</v>
      </c>
      <c r="B3434" s="121" t="str">
        <f t="shared" si="187"/>
        <v>Frontier Ex-GCC</v>
      </c>
      <c r="C3434" s="2" t="s">
        <v>7605</v>
      </c>
      <c r="D3434" s="2" t="str">
        <f t="shared" si="189"/>
        <v>Slovenia</v>
      </c>
      <c r="E3434" s="3">
        <v>36493</v>
      </c>
      <c r="F3434" s="3">
        <v>36494</v>
      </c>
      <c r="G3434" s="3"/>
      <c r="H3434" s="3"/>
      <c r="I3434" s="2" t="str">
        <f t="shared" si="190"/>
        <v>S&amp;P</v>
      </c>
    </row>
    <row r="3435" spans="1:9" ht="12.75" customHeight="1">
      <c r="A3435" s="2" t="s">
        <v>6869</v>
      </c>
      <c r="B3435" s="121" t="str">
        <f t="shared" si="187"/>
        <v>Frontier Ex-GCC</v>
      </c>
      <c r="C3435" s="2" t="s">
        <v>7616</v>
      </c>
      <c r="D3435" s="2" t="str">
        <f t="shared" si="189"/>
        <v>Slovakia</v>
      </c>
      <c r="E3435" s="3">
        <v>38288</v>
      </c>
      <c r="F3435" s="3">
        <v>38289</v>
      </c>
      <c r="G3435" s="3"/>
      <c r="H3435" s="3"/>
      <c r="I3435" s="2" t="str">
        <f t="shared" si="190"/>
        <v>S&amp;P</v>
      </c>
    </row>
    <row r="3436" spans="1:9" ht="12.75" customHeight="1">
      <c r="A3436" s="2" t="s">
        <v>6869</v>
      </c>
      <c r="B3436" s="121" t="str">
        <f t="shared" si="187"/>
        <v>Frontier Ex-GCC</v>
      </c>
      <c r="C3436" s="2" t="s">
        <v>7619</v>
      </c>
      <c r="D3436" s="2" t="str">
        <f t="shared" si="189"/>
        <v>Tunisia</v>
      </c>
      <c r="E3436" s="3">
        <v>35061</v>
      </c>
      <c r="F3436" s="3">
        <v>35062</v>
      </c>
      <c r="G3436" s="3"/>
      <c r="H3436" s="3"/>
      <c r="I3436" s="2" t="str">
        <f t="shared" si="190"/>
        <v>S&amp;P</v>
      </c>
    </row>
    <row r="3437" spans="1:9" ht="12.75" customHeight="1">
      <c r="A3437" s="2" t="s">
        <v>6869</v>
      </c>
      <c r="B3437" s="121" t="str">
        <f t="shared" si="187"/>
        <v>Frontier Ex-GCC</v>
      </c>
      <c r="C3437" s="2" t="s">
        <v>7634</v>
      </c>
      <c r="D3437" s="2" t="str">
        <f t="shared" si="189"/>
        <v>Trinidad and Tobago</v>
      </c>
      <c r="E3437" s="3">
        <v>35061</v>
      </c>
      <c r="F3437" s="3">
        <v>35062</v>
      </c>
      <c r="G3437" s="3"/>
      <c r="H3437" s="3"/>
      <c r="I3437" s="2" t="str">
        <f t="shared" si="190"/>
        <v>S&amp;P</v>
      </c>
    </row>
    <row r="3438" spans="1:9" ht="12.75" customHeight="1">
      <c r="A3438" s="2" t="s">
        <v>6869</v>
      </c>
      <c r="B3438" s="121" t="str">
        <f t="shared" si="187"/>
        <v>Frontier Ex-GCC</v>
      </c>
      <c r="C3438" s="2" t="s">
        <v>7617</v>
      </c>
      <c r="D3438" s="2" t="str">
        <f t="shared" si="189"/>
        <v>Ukraine</v>
      </c>
      <c r="E3438" s="3">
        <v>35794</v>
      </c>
      <c r="F3438" s="3">
        <v>35795</v>
      </c>
      <c r="G3438" s="3">
        <v>42449</v>
      </c>
      <c r="H3438" s="3">
        <v>42450</v>
      </c>
      <c r="I3438" s="2" t="str">
        <f t="shared" si="190"/>
        <v>S&amp;P</v>
      </c>
    </row>
    <row r="3439" spans="1:9" ht="12.75" customHeight="1">
      <c r="A3439" s="2" t="s">
        <v>6869</v>
      </c>
      <c r="B3439" s="121" t="str">
        <f t="shared" si="187"/>
        <v>Frontier Ex-GCC</v>
      </c>
      <c r="C3439" s="2" t="s">
        <v>7597</v>
      </c>
      <c r="D3439" s="2" t="str">
        <f t="shared" si="189"/>
        <v>Vietnam</v>
      </c>
      <c r="E3439" s="3">
        <v>39079</v>
      </c>
      <c r="F3439" s="3">
        <v>39080</v>
      </c>
      <c r="G3439" s="3"/>
      <c r="H3439" s="3"/>
      <c r="I3439" s="2" t="str">
        <f t="shared" si="190"/>
        <v>S&amp;P</v>
      </c>
    </row>
    <row r="3440" spans="1:9" ht="12.75" customHeight="1">
      <c r="A3440" s="2" t="s">
        <v>6869</v>
      </c>
      <c r="B3440" s="121" t="str">
        <f t="shared" si="187"/>
        <v>Frontier Ex-GCC</v>
      </c>
      <c r="C3440" s="2" t="s">
        <v>7629</v>
      </c>
      <c r="D3440" s="2" t="str">
        <f t="shared" si="189"/>
        <v>Zambia</v>
      </c>
      <c r="E3440" s="3">
        <v>40165</v>
      </c>
      <c r="F3440" s="3">
        <v>40168</v>
      </c>
      <c r="G3440" s="3"/>
      <c r="H3440" s="3"/>
      <c r="I3440" s="2" t="str">
        <f t="shared" si="190"/>
        <v>S&amp;P</v>
      </c>
    </row>
    <row r="3441" spans="1:9" ht="12.75" customHeight="1">
      <c r="A3441" s="2" t="s">
        <v>6827</v>
      </c>
      <c r="B3441" s="121" t="str">
        <f t="shared" si="187"/>
        <v>Emerging &amp; Frontier</v>
      </c>
      <c r="C3441" s="2" t="s">
        <v>7599</v>
      </c>
      <c r="D3441" s="2" t="str">
        <f t="shared" si="189"/>
        <v>United Arab Emirates</v>
      </c>
      <c r="E3441" s="3">
        <v>39751</v>
      </c>
      <c r="F3441" s="3">
        <v>39752</v>
      </c>
      <c r="G3441" s="3"/>
      <c r="H3441" s="3"/>
      <c r="I3441" s="2" t="str">
        <f t="shared" si="190"/>
        <v>S&amp;P</v>
      </c>
    </row>
    <row r="3442" spans="1:9" ht="12.75" customHeight="1">
      <c r="A3442" s="2" t="s">
        <v>6827</v>
      </c>
      <c r="B3442" s="121" t="str">
        <f t="shared" si="187"/>
        <v>Emerging &amp; Frontier</v>
      </c>
      <c r="C3442" s="2" t="s">
        <v>7590</v>
      </c>
      <c r="D3442" s="2" t="str">
        <f t="shared" si="189"/>
        <v>Argentina</v>
      </c>
      <c r="E3442" s="3">
        <v>39385</v>
      </c>
      <c r="F3442" s="3">
        <v>39386</v>
      </c>
      <c r="G3442" s="3"/>
      <c r="H3442" s="3"/>
      <c r="I3442" s="2" t="str">
        <f t="shared" si="190"/>
        <v>S&amp;P</v>
      </c>
    </row>
    <row r="3443" spans="1:9" ht="12.75" customHeight="1">
      <c r="A3443" s="2" t="s">
        <v>6827</v>
      </c>
      <c r="B3443" s="121" t="str">
        <f t="shared" si="187"/>
        <v>Emerging &amp; Frontier</v>
      </c>
      <c r="C3443" s="2" t="s">
        <v>7621</v>
      </c>
      <c r="D3443" s="2" t="str">
        <f t="shared" si="189"/>
        <v>Bangladesh</v>
      </c>
      <c r="E3443" s="3">
        <v>39385</v>
      </c>
      <c r="F3443" s="3">
        <v>39386</v>
      </c>
      <c r="G3443" s="3"/>
      <c r="H3443" s="3"/>
      <c r="I3443" s="2" t="str">
        <f t="shared" si="190"/>
        <v>S&amp;P</v>
      </c>
    </row>
    <row r="3444" spans="1:9" ht="12.75" customHeight="1">
      <c r="A3444" s="2" t="s">
        <v>6827</v>
      </c>
      <c r="B3444" s="121" t="str">
        <f t="shared" si="187"/>
        <v>Emerging &amp; Frontier</v>
      </c>
      <c r="C3444" s="2" t="s">
        <v>7610</v>
      </c>
      <c r="D3444" s="2" t="str">
        <f t="shared" si="189"/>
        <v>Bulgaria</v>
      </c>
      <c r="E3444" s="3">
        <v>39385</v>
      </c>
      <c r="F3444" s="3">
        <v>39386</v>
      </c>
      <c r="G3444" s="3"/>
      <c r="H3444" s="3"/>
      <c r="I3444" s="2" t="str">
        <f t="shared" si="190"/>
        <v>S&amp;P</v>
      </c>
    </row>
    <row r="3445" spans="1:9" ht="12.75" customHeight="1">
      <c r="A3445" s="2" t="s">
        <v>6827</v>
      </c>
      <c r="B3445" s="121" t="str">
        <f t="shared" si="187"/>
        <v>Emerging &amp; Frontier</v>
      </c>
      <c r="C3445" s="2" t="s">
        <v>7606</v>
      </c>
      <c r="D3445" s="2" t="str">
        <f t="shared" si="189"/>
        <v>Bahrain</v>
      </c>
      <c r="E3445" s="3">
        <v>39751</v>
      </c>
      <c r="F3445" s="3">
        <v>39752</v>
      </c>
      <c r="G3445" s="3"/>
      <c r="H3445" s="3"/>
      <c r="I3445" s="2" t="str">
        <f t="shared" si="190"/>
        <v>S&amp;P</v>
      </c>
    </row>
    <row r="3446" spans="1:9" ht="12.75" customHeight="1">
      <c r="A3446" s="2" t="s">
        <v>6827</v>
      </c>
      <c r="B3446" s="121" t="str">
        <f t="shared" si="187"/>
        <v>Emerging &amp; Frontier</v>
      </c>
      <c r="C3446" s="2" t="s">
        <v>7591</v>
      </c>
      <c r="D3446" s="2" t="str">
        <f t="shared" si="189"/>
        <v>Brazil</v>
      </c>
      <c r="E3446" s="3">
        <v>39385</v>
      </c>
      <c r="F3446" s="3">
        <v>39386</v>
      </c>
      <c r="G3446" s="3"/>
      <c r="H3446" s="3"/>
      <c r="I3446" s="2" t="str">
        <f t="shared" si="190"/>
        <v>S&amp;P</v>
      </c>
    </row>
    <row r="3447" spans="1:9" ht="12.75" customHeight="1">
      <c r="A3447" s="2" t="s">
        <v>6827</v>
      </c>
      <c r="B3447" s="121" t="str">
        <f t="shared" si="187"/>
        <v>Emerging &amp; Frontier</v>
      </c>
      <c r="C3447" s="2" t="s">
        <v>7626</v>
      </c>
      <c r="D3447" s="2" t="str">
        <f t="shared" si="189"/>
        <v>Botswana</v>
      </c>
      <c r="E3447" s="3">
        <v>39385</v>
      </c>
      <c r="F3447" s="3">
        <v>39386</v>
      </c>
      <c r="G3447" s="3"/>
      <c r="H3447" s="3"/>
      <c r="I3447" s="2" t="str">
        <f t="shared" si="190"/>
        <v>S&amp;P</v>
      </c>
    </row>
    <row r="3448" spans="1:9" ht="12.75" customHeight="1">
      <c r="A3448" s="2" t="s">
        <v>6827</v>
      </c>
      <c r="B3448" s="121" t="str">
        <f t="shared" si="187"/>
        <v>Emerging &amp; Frontier</v>
      </c>
      <c r="C3448" s="2" t="s">
        <v>7627</v>
      </c>
      <c r="D3448" s="2" t="str">
        <f t="shared" si="189"/>
        <v>Cote d'Ivoire</v>
      </c>
      <c r="E3448" s="3">
        <v>39385</v>
      </c>
      <c r="F3448" s="3">
        <v>39386</v>
      </c>
      <c r="G3448" s="3"/>
      <c r="H3448" s="3"/>
      <c r="I3448" s="2" t="str">
        <f t="shared" si="190"/>
        <v>S&amp;P</v>
      </c>
    </row>
    <row r="3449" spans="1:9" ht="12.75" customHeight="1">
      <c r="A3449" s="2" t="s">
        <v>6827</v>
      </c>
      <c r="B3449" s="121" t="str">
        <f t="shared" si="187"/>
        <v>Emerging &amp; Frontier</v>
      </c>
      <c r="C3449" s="2" t="s">
        <v>7592</v>
      </c>
      <c r="D3449" s="2" t="str">
        <f t="shared" si="189"/>
        <v>Chile</v>
      </c>
      <c r="E3449" s="3">
        <v>39385</v>
      </c>
      <c r="F3449" s="3">
        <v>39386</v>
      </c>
      <c r="G3449" s="3"/>
      <c r="H3449" s="3"/>
      <c r="I3449" s="2" t="str">
        <f t="shared" si="190"/>
        <v>S&amp;P</v>
      </c>
    </row>
    <row r="3450" spans="1:9" ht="12.75" customHeight="1">
      <c r="A3450" s="2" t="s">
        <v>6827</v>
      </c>
      <c r="B3450" s="121" t="str">
        <f t="shared" si="187"/>
        <v>Emerging &amp; Frontier</v>
      </c>
      <c r="C3450" s="2" t="s">
        <v>7588</v>
      </c>
      <c r="D3450" s="2" t="str">
        <f t="shared" si="189"/>
        <v>China</v>
      </c>
      <c r="E3450" s="3">
        <v>39385</v>
      </c>
      <c r="F3450" s="3">
        <v>39386</v>
      </c>
      <c r="G3450" s="3"/>
      <c r="H3450" s="3"/>
      <c r="I3450" s="2" t="str">
        <f t="shared" si="190"/>
        <v>S&amp;P</v>
      </c>
    </row>
    <row r="3451" spans="1:9" ht="12.75" customHeight="1">
      <c r="A3451" s="2" t="s">
        <v>6827</v>
      </c>
      <c r="B3451" s="121" t="str">
        <f t="shared" si="187"/>
        <v>Emerging &amp; Frontier</v>
      </c>
      <c r="C3451" s="2" t="s">
        <v>7593</v>
      </c>
      <c r="D3451" s="2" t="str">
        <f t="shared" si="189"/>
        <v>Colombia</v>
      </c>
      <c r="E3451" s="3">
        <v>39385</v>
      </c>
      <c r="F3451" s="3">
        <v>39386</v>
      </c>
      <c r="G3451" s="3"/>
      <c r="H3451" s="3"/>
      <c r="I3451" s="2" t="str">
        <f t="shared" si="190"/>
        <v>S&amp;P</v>
      </c>
    </row>
    <row r="3452" spans="1:9" ht="12.75" customHeight="1">
      <c r="A3452" s="2" t="s">
        <v>6827</v>
      </c>
      <c r="B3452" s="121" t="str">
        <f t="shared" si="187"/>
        <v>Emerging &amp; Frontier</v>
      </c>
      <c r="C3452" s="2" t="s">
        <v>6215</v>
      </c>
      <c r="D3452" s="2" t="str">
        <f t="shared" si="189"/>
        <v>Cyprus</v>
      </c>
      <c r="E3452" s="3">
        <v>40258</v>
      </c>
      <c r="F3452" s="3">
        <v>40259</v>
      </c>
      <c r="G3452" s="3"/>
      <c r="H3452" s="3"/>
      <c r="I3452" s="2" t="str">
        <f t="shared" si="190"/>
        <v>S&amp;P</v>
      </c>
    </row>
    <row r="3453" spans="1:9" ht="12.75" customHeight="1">
      <c r="A3453" s="2" t="s">
        <v>6827</v>
      </c>
      <c r="B3453" s="121" t="str">
        <f t="shared" si="187"/>
        <v>Emerging &amp; Frontier</v>
      </c>
      <c r="C3453" s="2" t="s">
        <v>7584</v>
      </c>
      <c r="D3453" s="2" t="str">
        <f t="shared" si="189"/>
        <v>Czech Republic</v>
      </c>
      <c r="E3453" s="3">
        <v>39385</v>
      </c>
      <c r="F3453" s="3">
        <v>39386</v>
      </c>
      <c r="G3453" s="3"/>
      <c r="H3453" s="3"/>
      <c r="I3453" s="2" t="str">
        <f t="shared" si="190"/>
        <v>S&amp;P</v>
      </c>
    </row>
    <row r="3454" spans="1:9" ht="12.75" customHeight="1">
      <c r="A3454" s="2" t="s">
        <v>6827</v>
      </c>
      <c r="B3454" s="121" t="str">
        <f t="shared" si="187"/>
        <v>Emerging &amp; Frontier</v>
      </c>
      <c r="C3454" s="2" t="s">
        <v>5555</v>
      </c>
      <c r="D3454" s="2" t="str">
        <f t="shared" si="189"/>
        <v>Ecuador</v>
      </c>
      <c r="E3454" s="3">
        <v>39385</v>
      </c>
      <c r="F3454" s="3">
        <v>39386</v>
      </c>
      <c r="G3454" s="3"/>
      <c r="H3454" s="3"/>
      <c r="I3454" s="2" t="str">
        <f t="shared" si="190"/>
        <v>S&amp;P</v>
      </c>
    </row>
    <row r="3455" spans="1:9" ht="12.75" customHeight="1">
      <c r="A3455" s="2" t="s">
        <v>6827</v>
      </c>
      <c r="B3455" s="121" t="str">
        <f t="shared" si="187"/>
        <v>Emerging &amp; Frontier</v>
      </c>
      <c r="C3455" s="2" t="s">
        <v>7611</v>
      </c>
      <c r="D3455" s="2" t="str">
        <f t="shared" si="189"/>
        <v>Estonia</v>
      </c>
      <c r="E3455" s="3">
        <v>39385</v>
      </c>
      <c r="F3455" s="3">
        <v>39386</v>
      </c>
      <c r="G3455" s="3"/>
      <c r="H3455" s="3"/>
      <c r="I3455" s="2" t="str">
        <f t="shared" si="190"/>
        <v>S&amp;P</v>
      </c>
    </row>
    <row r="3456" spans="1:9" ht="12.75" customHeight="1">
      <c r="A3456" s="2" t="s">
        <v>6827</v>
      </c>
      <c r="B3456" s="121" t="str">
        <f t="shared" si="187"/>
        <v>Emerging &amp; Frontier</v>
      </c>
      <c r="C3456" s="2" t="s">
        <v>7600</v>
      </c>
      <c r="D3456" s="2" t="str">
        <f t="shared" si="189"/>
        <v>Egypt</v>
      </c>
      <c r="E3456" s="3">
        <v>39385</v>
      </c>
      <c r="F3456" s="3">
        <v>39386</v>
      </c>
      <c r="G3456" s="3"/>
      <c r="H3456" s="3"/>
      <c r="I3456" s="2" t="str">
        <f t="shared" si="190"/>
        <v>S&amp;P</v>
      </c>
    </row>
    <row r="3457" spans="1:9" ht="12.75" customHeight="1">
      <c r="A3457" s="2" t="s">
        <v>6827</v>
      </c>
      <c r="B3457" s="121" t="str">
        <f t="shared" si="187"/>
        <v>Emerging &amp; Frontier</v>
      </c>
      <c r="C3457" s="2" t="s">
        <v>7628</v>
      </c>
      <c r="D3457" s="2" t="str">
        <f t="shared" si="189"/>
        <v>Ghana</v>
      </c>
      <c r="E3457" s="3">
        <v>39385</v>
      </c>
      <c r="F3457" s="3">
        <v>39386</v>
      </c>
      <c r="G3457" s="3"/>
      <c r="H3457" s="3"/>
      <c r="I3457" s="2" t="str">
        <f t="shared" si="190"/>
        <v>S&amp;P</v>
      </c>
    </row>
    <row r="3458" spans="1:9" ht="12.75" customHeight="1">
      <c r="A3458" s="2" t="s">
        <v>6827</v>
      </c>
      <c r="B3458" s="121" t="str">
        <f t="shared" ref="B3458:B3523" si="191">VLOOKUP(A3458,CountryRegion,2,FALSE)</f>
        <v>Emerging &amp; Frontier</v>
      </c>
      <c r="C3458" s="2" t="s">
        <v>7580</v>
      </c>
      <c r="D3458" s="2" t="str">
        <f t="shared" si="189"/>
        <v>Greece</v>
      </c>
      <c r="E3458" s="3">
        <v>41901</v>
      </c>
      <c r="F3458" s="3">
        <v>41904</v>
      </c>
      <c r="G3458" s="3"/>
      <c r="H3458" s="3"/>
      <c r="I3458" s="2" t="str">
        <f t="shared" si="190"/>
        <v>S&amp;P</v>
      </c>
    </row>
    <row r="3459" spans="1:9" ht="12.75" customHeight="1">
      <c r="A3459" s="2" t="s">
        <v>6827</v>
      </c>
      <c r="B3459" s="121" t="str">
        <f t="shared" si="191"/>
        <v>Emerging &amp; Frontier</v>
      </c>
      <c r="C3459" s="2" t="s">
        <v>6137</v>
      </c>
      <c r="D3459" s="2" t="str">
        <f t="shared" si="189"/>
        <v>Croatia</v>
      </c>
      <c r="E3459" s="3">
        <v>39385</v>
      </c>
      <c r="F3459" s="3">
        <v>39386</v>
      </c>
      <c r="G3459" s="3"/>
      <c r="H3459" s="3"/>
      <c r="I3459" s="2" t="str">
        <f t="shared" si="190"/>
        <v>S&amp;P</v>
      </c>
    </row>
    <row r="3460" spans="1:9" ht="12.75" customHeight="1">
      <c r="A3460" s="2" t="s">
        <v>6827</v>
      </c>
      <c r="B3460" s="121" t="str">
        <f t="shared" si="191"/>
        <v>Emerging &amp; Frontier</v>
      </c>
      <c r="C3460" s="2" t="s">
        <v>5567</v>
      </c>
      <c r="D3460" s="2" t="str">
        <f t="shared" si="189"/>
        <v>Hungary</v>
      </c>
      <c r="E3460" s="3">
        <v>39385</v>
      </c>
      <c r="F3460" s="3">
        <v>39386</v>
      </c>
      <c r="G3460" s="3"/>
      <c r="H3460" s="3"/>
      <c r="I3460" s="2" t="str">
        <f t="shared" si="190"/>
        <v>S&amp;P</v>
      </c>
    </row>
    <row r="3461" spans="1:9" ht="12.75" customHeight="1">
      <c r="A3461" s="2" t="s">
        <v>6827</v>
      </c>
      <c r="B3461" s="121" t="str">
        <f t="shared" si="191"/>
        <v>Emerging &amp; Frontier</v>
      </c>
      <c r="C3461" s="2" t="s">
        <v>6098</v>
      </c>
      <c r="D3461" s="2" t="str">
        <f t="shared" si="189"/>
        <v>Indonesia</v>
      </c>
      <c r="E3461" s="3">
        <v>39385</v>
      </c>
      <c r="F3461" s="3">
        <v>39386</v>
      </c>
      <c r="G3461" s="3"/>
      <c r="H3461" s="3"/>
      <c r="I3461" s="2" t="str">
        <f t="shared" si="190"/>
        <v>S&amp;P</v>
      </c>
    </row>
    <row r="3462" spans="1:9" ht="12.75" customHeight="1">
      <c r="A3462" s="2" t="s">
        <v>6827</v>
      </c>
      <c r="B3462" s="121" t="str">
        <f t="shared" si="191"/>
        <v>Emerging &amp; Frontier</v>
      </c>
      <c r="C3462" s="2" t="s">
        <v>7598</v>
      </c>
      <c r="D3462" s="2" t="str">
        <f t="shared" si="189"/>
        <v>Israel</v>
      </c>
      <c r="E3462" s="3">
        <v>39385</v>
      </c>
      <c r="F3462" s="3">
        <v>39386</v>
      </c>
      <c r="G3462" s="3">
        <v>40438</v>
      </c>
      <c r="H3462" s="3">
        <v>40441</v>
      </c>
      <c r="I3462" s="2" t="str">
        <f t="shared" si="190"/>
        <v>S&amp;P</v>
      </c>
    </row>
    <row r="3463" spans="1:9" ht="12.75" customHeight="1">
      <c r="A3463" s="2" t="s">
        <v>6827</v>
      </c>
      <c r="B3463" s="121" t="str">
        <f t="shared" si="191"/>
        <v>Emerging &amp; Frontier</v>
      </c>
      <c r="C3463" s="2" t="s">
        <v>5720</v>
      </c>
      <c r="D3463" s="2" t="str">
        <f t="shared" si="189"/>
        <v>India</v>
      </c>
      <c r="E3463" s="3">
        <v>39385</v>
      </c>
      <c r="F3463" s="3">
        <v>39386</v>
      </c>
      <c r="G3463" s="3"/>
      <c r="H3463" s="3"/>
      <c r="I3463" s="2" t="str">
        <f t="shared" si="190"/>
        <v>S&amp;P</v>
      </c>
    </row>
    <row r="3464" spans="1:9" ht="12.75" customHeight="1">
      <c r="A3464" s="2" t="s">
        <v>6827</v>
      </c>
      <c r="B3464" s="121" t="str">
        <f t="shared" si="191"/>
        <v>Emerging &amp; Frontier</v>
      </c>
      <c r="C3464" s="2" t="s">
        <v>5572</v>
      </c>
      <c r="D3464" s="2" t="str">
        <f t="shared" si="189"/>
        <v>Iceland</v>
      </c>
      <c r="E3464" s="3">
        <v>44638</v>
      </c>
      <c r="F3464" s="3">
        <v>44641</v>
      </c>
      <c r="G3464" s="3"/>
      <c r="H3464" s="3"/>
      <c r="I3464" s="2" t="str">
        <f t="shared" si="190"/>
        <v>S&amp;P</v>
      </c>
    </row>
    <row r="3465" spans="1:9" ht="12.75" customHeight="1">
      <c r="A3465" s="2" t="s">
        <v>6827</v>
      </c>
      <c r="B3465" s="121" t="str">
        <f t="shared" si="191"/>
        <v>Emerging &amp; Frontier</v>
      </c>
      <c r="C3465" s="2" t="s">
        <v>7633</v>
      </c>
      <c r="D3465" s="2" t="str">
        <f t="shared" si="189"/>
        <v>Jamaica</v>
      </c>
      <c r="E3465" s="3">
        <v>39385</v>
      </c>
      <c r="F3465" s="3">
        <v>39386</v>
      </c>
      <c r="G3465" s="3"/>
      <c r="H3465" s="3"/>
      <c r="I3465" s="2" t="str">
        <f t="shared" si="190"/>
        <v>S&amp;P</v>
      </c>
    </row>
    <row r="3466" spans="1:9" ht="12.75" customHeight="1">
      <c r="A3466" s="2" t="s">
        <v>6827</v>
      </c>
      <c r="B3466" s="121" t="str">
        <f t="shared" si="191"/>
        <v>Emerging &amp; Frontier</v>
      </c>
      <c r="C3466" s="2" t="s">
        <v>7607</v>
      </c>
      <c r="D3466" s="2" t="str">
        <f t="shared" si="189"/>
        <v>Jordan</v>
      </c>
      <c r="E3466" s="3">
        <v>39385</v>
      </c>
      <c r="F3466" s="3">
        <v>39386</v>
      </c>
      <c r="G3466" s="3"/>
      <c r="H3466" s="3"/>
      <c r="I3466" s="2" t="str">
        <f t="shared" si="190"/>
        <v>S&amp;P</v>
      </c>
    </row>
    <row r="3467" spans="1:9" ht="12.75" customHeight="1">
      <c r="A3467" s="2" t="s">
        <v>6827</v>
      </c>
      <c r="B3467" s="121" t="str">
        <f t="shared" si="191"/>
        <v>Emerging &amp; Frontier</v>
      </c>
      <c r="C3467" s="2" t="s">
        <v>5987</v>
      </c>
      <c r="D3467" s="2" t="str">
        <f t="shared" ref="D3467:D3532" si="192">VLOOKUP(C3467&amp;"-",CountryRegion,2,FALSE)</f>
        <v>Kenya</v>
      </c>
      <c r="E3467" s="3">
        <v>39385</v>
      </c>
      <c r="F3467" s="3">
        <v>39386</v>
      </c>
      <c r="G3467" s="3"/>
      <c r="H3467" s="3"/>
      <c r="I3467" s="2" t="str">
        <f t="shared" si="190"/>
        <v>S&amp;P</v>
      </c>
    </row>
    <row r="3468" spans="1:9" ht="12.75" customHeight="1">
      <c r="A3468" s="2" t="s">
        <v>6827</v>
      </c>
      <c r="B3468" s="121" t="str">
        <f t="shared" si="191"/>
        <v>Emerging &amp; Frontier</v>
      </c>
      <c r="C3468" s="2" t="s">
        <v>6013</v>
      </c>
      <c r="D3468" s="2" t="str">
        <f t="shared" si="192"/>
        <v>Korea</v>
      </c>
      <c r="E3468" s="3">
        <v>39385</v>
      </c>
      <c r="F3468" s="3">
        <v>39386</v>
      </c>
      <c r="G3468" s="3"/>
      <c r="H3468" s="3"/>
      <c r="I3468" s="2" t="str">
        <f t="shared" si="190"/>
        <v>S&amp;P</v>
      </c>
    </row>
    <row r="3469" spans="1:9" ht="12.75" customHeight="1">
      <c r="A3469" s="2" t="s">
        <v>6827</v>
      </c>
      <c r="B3469" s="121" t="str">
        <f t="shared" si="191"/>
        <v>Emerging &amp; Frontier</v>
      </c>
      <c r="C3469" s="2" t="s">
        <v>6023</v>
      </c>
      <c r="D3469" s="2" t="str">
        <f t="shared" si="192"/>
        <v>Kuwait</v>
      </c>
      <c r="E3469" s="3">
        <v>39751</v>
      </c>
      <c r="F3469" s="3">
        <v>39752</v>
      </c>
      <c r="G3469" s="3"/>
      <c r="H3469" s="3"/>
      <c r="I3469" s="2" t="str">
        <f t="shared" si="190"/>
        <v>S&amp;P</v>
      </c>
    </row>
    <row r="3470" spans="1:9" ht="12.75" customHeight="1">
      <c r="A3470" s="2" t="s">
        <v>6827</v>
      </c>
      <c r="B3470" s="121" t="str">
        <f t="shared" si="191"/>
        <v>Emerging &amp; Frontier</v>
      </c>
      <c r="C3470" s="2" t="s">
        <v>7620</v>
      </c>
      <c r="D3470" s="2" t="str">
        <f t="shared" si="192"/>
        <v>Kazakhstan</v>
      </c>
      <c r="E3470" s="3">
        <v>39385</v>
      </c>
      <c r="F3470" s="3">
        <v>39447</v>
      </c>
      <c r="G3470" s="3"/>
      <c r="H3470" s="3"/>
      <c r="I3470" s="2" t="str">
        <f t="shared" si="190"/>
        <v>S&amp;P</v>
      </c>
    </row>
    <row r="3471" spans="1:9" ht="12.75" customHeight="1">
      <c r="A3471" s="2" t="s">
        <v>6827</v>
      </c>
      <c r="B3471" s="121" t="str">
        <f t="shared" si="191"/>
        <v>Emerging &amp; Frontier</v>
      </c>
      <c r="C3471" s="2" t="s">
        <v>5664</v>
      </c>
      <c r="D3471" s="2" t="str">
        <f t="shared" si="192"/>
        <v>Lebanon</v>
      </c>
      <c r="E3471" s="3">
        <v>39385</v>
      </c>
      <c r="F3471" s="3">
        <v>39386</v>
      </c>
      <c r="G3471" s="3">
        <v>44365</v>
      </c>
      <c r="H3471" s="3">
        <v>44368</v>
      </c>
      <c r="I3471" s="2" t="str">
        <f t="shared" si="190"/>
        <v>S&amp;P</v>
      </c>
    </row>
    <row r="3472" spans="1:9" ht="12.75" customHeight="1">
      <c r="A3472" s="2" t="s">
        <v>6827</v>
      </c>
      <c r="B3472" s="121" t="str">
        <f t="shared" si="191"/>
        <v>Emerging &amp; Frontier</v>
      </c>
      <c r="C3472" s="2" t="s">
        <v>7622</v>
      </c>
      <c r="D3472" s="2" t="str">
        <f t="shared" si="192"/>
        <v>Sri Lanka</v>
      </c>
      <c r="E3472" s="3">
        <v>39751</v>
      </c>
      <c r="F3472" s="3">
        <v>39752</v>
      </c>
      <c r="G3472" s="3"/>
      <c r="H3472" s="3"/>
      <c r="I3472" s="2" t="str">
        <f t="shared" si="190"/>
        <v>S&amp;P</v>
      </c>
    </row>
    <row r="3473" spans="1:9" ht="12.75" customHeight="1">
      <c r="A3473" s="2" t="s">
        <v>6827</v>
      </c>
      <c r="B3473" s="121" t="str">
        <f t="shared" si="191"/>
        <v>Emerging &amp; Frontier</v>
      </c>
      <c r="C3473" s="2" t="s">
        <v>7612</v>
      </c>
      <c r="D3473" s="2" t="str">
        <f t="shared" si="192"/>
        <v>Lithuania</v>
      </c>
      <c r="E3473" s="3">
        <v>39385</v>
      </c>
      <c r="F3473" s="3">
        <v>39386</v>
      </c>
      <c r="G3473" s="3"/>
      <c r="H3473" s="3"/>
      <c r="I3473" s="2" t="str">
        <f t="shared" si="190"/>
        <v>S&amp;P</v>
      </c>
    </row>
    <row r="3474" spans="1:9" ht="12.75" customHeight="1">
      <c r="A3474" s="2" t="s">
        <v>6827</v>
      </c>
      <c r="B3474" s="121" t="str">
        <f t="shared" si="191"/>
        <v>Emerging &amp; Frontier</v>
      </c>
      <c r="C3474" s="2" t="s">
        <v>5760</v>
      </c>
      <c r="D3474" s="2" t="str">
        <f t="shared" si="192"/>
        <v>Latvia</v>
      </c>
      <c r="E3474" s="3">
        <v>39385</v>
      </c>
      <c r="F3474" s="3">
        <v>39386</v>
      </c>
      <c r="G3474" s="3"/>
      <c r="H3474" s="3"/>
      <c r="I3474" s="2" t="str">
        <f t="shared" si="190"/>
        <v>S&amp;P</v>
      </c>
    </row>
    <row r="3475" spans="1:9" ht="12.75" customHeight="1">
      <c r="A3475" s="2" t="s">
        <v>6827</v>
      </c>
      <c r="B3475" s="121" t="str">
        <f t="shared" si="191"/>
        <v>Emerging &amp; Frontier</v>
      </c>
      <c r="C3475" s="2" t="s">
        <v>5947</v>
      </c>
      <c r="D3475" s="2" t="str">
        <f t="shared" si="192"/>
        <v>Morocco</v>
      </c>
      <c r="E3475" s="3">
        <v>39385</v>
      </c>
      <c r="F3475" s="3">
        <v>39386</v>
      </c>
      <c r="G3475" s="3"/>
      <c r="H3475" s="3"/>
      <c r="I3475" s="2" t="str">
        <f t="shared" si="190"/>
        <v>S&amp;P</v>
      </c>
    </row>
    <row r="3476" spans="1:9" ht="12.75" customHeight="1">
      <c r="A3476" s="2" t="s">
        <v>6827</v>
      </c>
      <c r="B3476" s="121" t="str">
        <f t="shared" si="191"/>
        <v>Emerging &amp; Frontier</v>
      </c>
      <c r="C3476" s="2" t="s">
        <v>7618</v>
      </c>
      <c r="D3476" s="2" t="str">
        <f t="shared" si="192"/>
        <v>Mauritius</v>
      </c>
      <c r="E3476" s="3">
        <v>39385</v>
      </c>
      <c r="F3476" s="3">
        <v>39386</v>
      </c>
      <c r="G3476" s="3"/>
      <c r="H3476" s="3"/>
      <c r="I3476" s="2" t="str">
        <f t="shared" si="190"/>
        <v>S&amp;P</v>
      </c>
    </row>
    <row r="3477" spans="1:9" ht="12.75" customHeight="1">
      <c r="A3477" s="2" t="s">
        <v>6827</v>
      </c>
      <c r="B3477" s="121" t="str">
        <f t="shared" si="191"/>
        <v>Emerging &amp; Frontier</v>
      </c>
      <c r="C3477" s="2" t="s">
        <v>7594</v>
      </c>
      <c r="D3477" s="2" t="str">
        <f t="shared" si="192"/>
        <v>Mexico</v>
      </c>
      <c r="E3477" s="3">
        <v>39385</v>
      </c>
      <c r="F3477" s="3">
        <v>39386</v>
      </c>
      <c r="G3477" s="3"/>
      <c r="H3477" s="3"/>
      <c r="I3477" s="2" t="str">
        <f t="shared" si="190"/>
        <v>S&amp;P</v>
      </c>
    </row>
    <row r="3478" spans="1:9" ht="12.75" customHeight="1">
      <c r="A3478" s="2" t="s">
        <v>6827</v>
      </c>
      <c r="B3478" s="121" t="str">
        <f t="shared" si="191"/>
        <v>Emerging &amp; Frontier</v>
      </c>
      <c r="C3478" s="2" t="s">
        <v>7573</v>
      </c>
      <c r="D3478" s="2" t="str">
        <f t="shared" si="192"/>
        <v>Malaysia</v>
      </c>
      <c r="E3478" s="3">
        <v>39385</v>
      </c>
      <c r="F3478" s="3">
        <v>39386</v>
      </c>
      <c r="G3478" s="3"/>
      <c r="H3478" s="3"/>
      <c r="I3478" s="2" t="str">
        <f t="shared" si="190"/>
        <v>S&amp;P</v>
      </c>
    </row>
    <row r="3479" spans="1:9" ht="12.75" customHeight="1">
      <c r="A3479" s="2" t="s">
        <v>6827</v>
      </c>
      <c r="B3479" s="121" t="str">
        <f t="shared" si="191"/>
        <v>Emerging &amp; Frontier</v>
      </c>
      <c r="C3479" s="2" t="s">
        <v>5845</v>
      </c>
      <c r="D3479" s="2" t="str">
        <f t="shared" si="192"/>
        <v>Namibia</v>
      </c>
      <c r="E3479" s="3">
        <v>39385</v>
      </c>
      <c r="F3479" s="3">
        <v>39386</v>
      </c>
      <c r="G3479" s="3"/>
      <c r="H3479" s="3"/>
      <c r="I3479" s="2" t="str">
        <f t="shared" ref="I3479:I3500" si="193">IF(ISBLANK(VLOOKUP(A3479,CountryRegion,4,FALSE)),"",VLOOKUP(A3479,CountryRegion,4,FALSE))</f>
        <v>S&amp;P</v>
      </c>
    </row>
    <row r="3480" spans="1:9" ht="12.75" customHeight="1">
      <c r="A3480" s="2" t="s">
        <v>6827</v>
      </c>
      <c r="B3480" s="121" t="str">
        <f t="shared" si="191"/>
        <v>Emerging &amp; Frontier</v>
      </c>
      <c r="C3480" s="2" t="s">
        <v>5918</v>
      </c>
      <c r="D3480" s="2" t="str">
        <f t="shared" si="192"/>
        <v>Nigeria</v>
      </c>
      <c r="E3480" s="3">
        <v>39385</v>
      </c>
      <c r="F3480" s="3">
        <v>39386</v>
      </c>
      <c r="G3480" s="3">
        <v>45366</v>
      </c>
      <c r="H3480" s="3">
        <v>45369</v>
      </c>
      <c r="I3480" s="2" t="str">
        <f t="shared" si="193"/>
        <v>S&amp;P</v>
      </c>
    </row>
    <row r="3481" spans="1:9" ht="12.75" customHeight="1">
      <c r="A3481" s="2" t="s">
        <v>6827</v>
      </c>
      <c r="B3481" s="121" t="str">
        <f t="shared" si="191"/>
        <v>Emerging &amp; Frontier</v>
      </c>
      <c r="C3481" s="2" t="s">
        <v>6159</v>
      </c>
      <c r="D3481" s="2" t="str">
        <f t="shared" si="192"/>
        <v>Oman</v>
      </c>
      <c r="E3481" s="3">
        <v>39751</v>
      </c>
      <c r="F3481" s="3">
        <v>39752</v>
      </c>
      <c r="G3481" s="3"/>
      <c r="H3481" s="3"/>
      <c r="I3481" s="2" t="str">
        <f t="shared" si="193"/>
        <v>S&amp;P</v>
      </c>
    </row>
    <row r="3482" spans="1:9" ht="12.75" customHeight="1">
      <c r="A3482" s="2" t="s">
        <v>6827</v>
      </c>
      <c r="B3482" s="121" t="str">
        <f t="shared" si="191"/>
        <v>Emerging &amp; Frontier</v>
      </c>
      <c r="C3482" s="2" t="s">
        <v>6199</v>
      </c>
      <c r="D3482" s="2" t="str">
        <f t="shared" si="192"/>
        <v>Panama</v>
      </c>
      <c r="E3482" s="3">
        <v>39385</v>
      </c>
      <c r="F3482" s="3">
        <v>39447</v>
      </c>
      <c r="G3482" s="3"/>
      <c r="H3482" s="3"/>
      <c r="I3482" s="2" t="str">
        <f t="shared" si="193"/>
        <v>S&amp;P</v>
      </c>
    </row>
    <row r="3483" spans="1:9" ht="12.75" customHeight="1">
      <c r="A3483" s="2" t="s">
        <v>6827</v>
      </c>
      <c r="B3483" s="121" t="str">
        <f t="shared" si="191"/>
        <v>Emerging &amp; Frontier</v>
      </c>
      <c r="C3483" s="2" t="s">
        <v>7595</v>
      </c>
      <c r="D3483" s="2" t="str">
        <f t="shared" si="192"/>
        <v>Peru</v>
      </c>
      <c r="E3483" s="3">
        <v>39385</v>
      </c>
      <c r="F3483" s="3">
        <v>39386</v>
      </c>
      <c r="G3483" s="3"/>
      <c r="H3483" s="3"/>
      <c r="I3483" s="2" t="str">
        <f t="shared" si="193"/>
        <v>S&amp;P</v>
      </c>
    </row>
    <row r="3484" spans="1:9" ht="12.75" customHeight="1">
      <c r="A3484" s="2" t="s">
        <v>6827</v>
      </c>
      <c r="B3484" s="121" t="str">
        <f t="shared" si="191"/>
        <v>Emerging &amp; Frontier</v>
      </c>
      <c r="C3484" s="2" t="s">
        <v>5970</v>
      </c>
      <c r="D3484" s="2" t="str">
        <f t="shared" si="192"/>
        <v>Philippines</v>
      </c>
      <c r="E3484" s="3">
        <v>39385</v>
      </c>
      <c r="F3484" s="3">
        <v>39386</v>
      </c>
      <c r="G3484" s="3"/>
      <c r="H3484" s="3"/>
      <c r="I3484" s="2" t="str">
        <f t="shared" si="193"/>
        <v>S&amp;P</v>
      </c>
    </row>
    <row r="3485" spans="1:9" ht="12.75" customHeight="1">
      <c r="A3485" s="2" t="s">
        <v>6827</v>
      </c>
      <c r="B3485" s="121" t="str">
        <f t="shared" si="191"/>
        <v>Emerging &amp; Frontier</v>
      </c>
      <c r="C3485" s="2" t="s">
        <v>7601</v>
      </c>
      <c r="D3485" s="2" t="str">
        <f t="shared" si="192"/>
        <v>Pakistan</v>
      </c>
      <c r="E3485" s="3">
        <v>39385</v>
      </c>
      <c r="F3485" s="3">
        <v>39386</v>
      </c>
      <c r="G3485" s="3"/>
      <c r="H3485" s="3"/>
      <c r="I3485" s="2" t="str">
        <f t="shared" si="193"/>
        <v>S&amp;P</v>
      </c>
    </row>
    <row r="3486" spans="1:9" ht="12.75" customHeight="1">
      <c r="A3486" s="2" t="s">
        <v>6827</v>
      </c>
      <c r="B3486" s="121" t="str">
        <f t="shared" si="191"/>
        <v>Emerging &amp; Frontier</v>
      </c>
      <c r="C3486" s="2" t="s">
        <v>7585</v>
      </c>
      <c r="D3486" s="2" t="str">
        <f t="shared" si="192"/>
        <v>Poland</v>
      </c>
      <c r="E3486" s="3">
        <v>39385</v>
      </c>
      <c r="F3486" s="3">
        <v>39386</v>
      </c>
      <c r="G3486" s="3"/>
      <c r="H3486" s="3"/>
      <c r="I3486" s="2" t="str">
        <f t="shared" si="193"/>
        <v>S&amp;P</v>
      </c>
    </row>
    <row r="3487" spans="1:9" ht="12.75" customHeight="1">
      <c r="A3487" s="2" t="s">
        <v>6827</v>
      </c>
      <c r="B3487" s="121" t="str">
        <f t="shared" si="191"/>
        <v>Emerging &amp; Frontier</v>
      </c>
      <c r="C3487" s="2" t="s">
        <v>7602</v>
      </c>
      <c r="D3487" s="2" t="str">
        <f t="shared" si="192"/>
        <v>Qatar</v>
      </c>
      <c r="E3487" s="3">
        <v>39751</v>
      </c>
      <c r="F3487" s="3">
        <v>39752</v>
      </c>
      <c r="G3487" s="3"/>
      <c r="H3487" s="3"/>
      <c r="I3487" s="2" t="str">
        <f t="shared" si="193"/>
        <v>S&amp;P</v>
      </c>
    </row>
    <row r="3488" spans="1:9" ht="12.75" customHeight="1">
      <c r="A3488" s="2" t="s">
        <v>6827</v>
      </c>
      <c r="B3488" s="121" t="str">
        <f t="shared" si="191"/>
        <v>Emerging &amp; Frontier</v>
      </c>
      <c r="C3488" s="2" t="s">
        <v>7614</v>
      </c>
      <c r="D3488" s="2" t="str">
        <f t="shared" si="192"/>
        <v>Romania</v>
      </c>
      <c r="E3488" s="3">
        <v>39385</v>
      </c>
      <c r="F3488" s="3">
        <v>39386</v>
      </c>
      <c r="G3488" s="3"/>
      <c r="H3488" s="3"/>
      <c r="I3488" s="2" t="str">
        <f t="shared" si="193"/>
        <v>S&amp;P</v>
      </c>
    </row>
    <row r="3489" spans="1:9" ht="12.75" customHeight="1">
      <c r="A3489" s="2" t="s">
        <v>6827</v>
      </c>
      <c r="B3489" s="121" t="str">
        <f t="shared" si="191"/>
        <v>Emerging &amp; Frontier</v>
      </c>
      <c r="C3489" s="2" t="s">
        <v>7586</v>
      </c>
      <c r="D3489" s="2" t="str">
        <f t="shared" si="192"/>
        <v>Russia</v>
      </c>
      <c r="E3489" s="3">
        <v>39385</v>
      </c>
      <c r="F3489" s="3">
        <v>39386</v>
      </c>
      <c r="G3489" s="3">
        <v>44628</v>
      </c>
      <c r="H3489" s="3">
        <v>44629</v>
      </c>
      <c r="I3489" s="2" t="str">
        <f t="shared" si="193"/>
        <v>S&amp;P</v>
      </c>
    </row>
    <row r="3490" spans="1:9" ht="12.75" customHeight="1">
      <c r="A3490" s="2" t="s">
        <v>6827</v>
      </c>
      <c r="B3490" s="121" t="str">
        <f t="shared" si="191"/>
        <v>Emerging &amp; Frontier</v>
      </c>
      <c r="C3490" s="2" t="s">
        <v>7605</v>
      </c>
      <c r="D3490" s="2" t="str">
        <f t="shared" si="192"/>
        <v>Slovenia</v>
      </c>
      <c r="E3490" s="3">
        <v>39385</v>
      </c>
      <c r="F3490" s="3">
        <v>39386</v>
      </c>
      <c r="G3490" s="3"/>
      <c r="H3490" s="3"/>
      <c r="I3490" s="2" t="str">
        <f t="shared" si="193"/>
        <v>S&amp;P</v>
      </c>
    </row>
    <row r="3491" spans="1:9" ht="12.75" customHeight="1">
      <c r="A3491" s="2" t="s">
        <v>6827</v>
      </c>
      <c r="B3491" s="121" t="str">
        <f t="shared" si="191"/>
        <v>Emerging &amp; Frontier</v>
      </c>
      <c r="C3491" s="2" t="s">
        <v>7616</v>
      </c>
      <c r="D3491" s="2" t="str">
        <f t="shared" si="192"/>
        <v>Slovakia</v>
      </c>
      <c r="E3491" s="3">
        <v>39385</v>
      </c>
      <c r="F3491" s="3">
        <v>39386</v>
      </c>
      <c r="G3491" s="3"/>
      <c r="H3491" s="3"/>
      <c r="I3491" s="2" t="str">
        <f t="shared" si="193"/>
        <v>S&amp;P</v>
      </c>
    </row>
    <row r="3492" spans="1:9" ht="12.75" customHeight="1">
      <c r="A3492" s="2" t="s">
        <v>6827</v>
      </c>
      <c r="B3492" s="121" t="str">
        <f t="shared" si="191"/>
        <v>Emerging &amp; Frontier</v>
      </c>
      <c r="C3492" s="2" t="s">
        <v>6029</v>
      </c>
      <c r="D3492" s="2" t="str">
        <f t="shared" si="192"/>
        <v>Thailand</v>
      </c>
      <c r="E3492" s="3">
        <v>39385</v>
      </c>
      <c r="F3492" s="3">
        <v>39386</v>
      </c>
      <c r="G3492" s="3"/>
      <c r="H3492" s="3"/>
      <c r="I3492" s="2" t="str">
        <f t="shared" si="193"/>
        <v>S&amp;P</v>
      </c>
    </row>
    <row r="3493" spans="1:9" ht="12.75" customHeight="1">
      <c r="A3493" s="2" t="s">
        <v>6827</v>
      </c>
      <c r="B3493" s="121" t="str">
        <f t="shared" si="191"/>
        <v>Emerging &amp; Frontier</v>
      </c>
      <c r="C3493" s="2" t="s">
        <v>7619</v>
      </c>
      <c r="D3493" s="2" t="str">
        <f t="shared" si="192"/>
        <v>Tunisia</v>
      </c>
      <c r="E3493" s="3">
        <v>39385</v>
      </c>
      <c r="F3493" s="3">
        <v>39386</v>
      </c>
      <c r="G3493" s="3"/>
      <c r="H3493" s="3"/>
      <c r="I3493" s="2" t="str">
        <f t="shared" si="193"/>
        <v>S&amp;P</v>
      </c>
    </row>
    <row r="3494" spans="1:9" ht="12.75" customHeight="1">
      <c r="A3494" s="2" t="s">
        <v>6827</v>
      </c>
      <c r="B3494" s="121" t="str">
        <f t="shared" si="191"/>
        <v>Emerging &amp; Frontier</v>
      </c>
      <c r="C3494" s="2" t="s">
        <v>7587</v>
      </c>
      <c r="D3494" s="2" t="str">
        <f t="shared" si="192"/>
        <v>Turkey</v>
      </c>
      <c r="E3494" s="3">
        <v>39385</v>
      </c>
      <c r="F3494" s="3">
        <v>39386</v>
      </c>
      <c r="G3494" s="3"/>
      <c r="H3494" s="3"/>
      <c r="I3494" s="2" t="str">
        <f t="shared" si="193"/>
        <v>S&amp;P</v>
      </c>
    </row>
    <row r="3495" spans="1:9" ht="12.75" customHeight="1">
      <c r="A3495" s="2" t="s">
        <v>6827</v>
      </c>
      <c r="B3495" s="121" t="str">
        <f t="shared" si="191"/>
        <v>Emerging &amp; Frontier</v>
      </c>
      <c r="C3495" s="2" t="s">
        <v>7634</v>
      </c>
      <c r="D3495" s="2" t="str">
        <f t="shared" si="192"/>
        <v>Trinidad and Tobago</v>
      </c>
      <c r="E3495" s="3">
        <v>39385</v>
      </c>
      <c r="F3495" s="3">
        <v>39386</v>
      </c>
      <c r="G3495" s="3"/>
      <c r="H3495" s="3"/>
      <c r="I3495" s="2" t="str">
        <f t="shared" si="193"/>
        <v>S&amp;P</v>
      </c>
    </row>
    <row r="3496" spans="1:9" ht="12.75" customHeight="1">
      <c r="A3496" s="2" t="s">
        <v>6827</v>
      </c>
      <c r="B3496" s="121" t="str">
        <f t="shared" si="191"/>
        <v>Emerging &amp; Frontier</v>
      </c>
      <c r="C3496" s="2" t="s">
        <v>5700</v>
      </c>
      <c r="D3496" s="2" t="str">
        <f t="shared" si="192"/>
        <v>Taiwan</v>
      </c>
      <c r="E3496" s="3">
        <v>39385</v>
      </c>
      <c r="F3496" s="3">
        <v>39386</v>
      </c>
      <c r="G3496" s="3"/>
      <c r="H3496" s="3"/>
      <c r="I3496" s="2" t="str">
        <f t="shared" si="193"/>
        <v>S&amp;P</v>
      </c>
    </row>
    <row r="3497" spans="1:9" ht="12.75" customHeight="1">
      <c r="A3497" s="2" t="s">
        <v>6827</v>
      </c>
      <c r="B3497" s="121" t="str">
        <f t="shared" si="191"/>
        <v>Emerging &amp; Frontier</v>
      </c>
      <c r="C3497" s="2" t="s">
        <v>7617</v>
      </c>
      <c r="D3497" s="2" t="str">
        <f t="shared" si="192"/>
        <v>Ukraine</v>
      </c>
      <c r="E3497" s="3">
        <v>39385</v>
      </c>
      <c r="F3497" s="3">
        <v>39386</v>
      </c>
      <c r="G3497" s="3">
        <v>42449</v>
      </c>
      <c r="H3497" s="3">
        <v>42450</v>
      </c>
      <c r="I3497" s="2" t="str">
        <f t="shared" si="193"/>
        <v>S&amp;P</v>
      </c>
    </row>
    <row r="3498" spans="1:9" ht="12.75" customHeight="1">
      <c r="A3498" s="2" t="s">
        <v>6827</v>
      </c>
      <c r="B3498" s="121" t="str">
        <f t="shared" si="191"/>
        <v>Emerging &amp; Frontier</v>
      </c>
      <c r="C3498" s="2" t="s">
        <v>7597</v>
      </c>
      <c r="D3498" s="2" t="str">
        <f t="shared" si="192"/>
        <v>Vietnam</v>
      </c>
      <c r="E3498" s="3">
        <v>39385</v>
      </c>
      <c r="F3498" s="3">
        <v>39386</v>
      </c>
      <c r="G3498" s="3"/>
      <c r="H3498" s="3"/>
      <c r="I3498" s="2" t="str">
        <f t="shared" si="193"/>
        <v>S&amp;P</v>
      </c>
    </row>
    <row r="3499" spans="1:9" ht="12.75" customHeight="1">
      <c r="A3499" s="2" t="s">
        <v>6827</v>
      </c>
      <c r="B3499" s="121" t="str">
        <f t="shared" si="191"/>
        <v>Emerging &amp; Frontier</v>
      </c>
      <c r="C3499" s="2" t="s">
        <v>7603</v>
      </c>
      <c r="D3499" s="2" t="str">
        <f t="shared" si="192"/>
        <v>South Africa</v>
      </c>
      <c r="E3499" s="3">
        <v>39385</v>
      </c>
      <c r="F3499" s="3">
        <v>39386</v>
      </c>
      <c r="G3499" s="3"/>
      <c r="H3499" s="3"/>
      <c r="I3499" s="2" t="str">
        <f t="shared" si="193"/>
        <v>S&amp;P</v>
      </c>
    </row>
    <row r="3500" spans="1:9" ht="12.75" customHeight="1">
      <c r="A3500" s="2" t="s">
        <v>6827</v>
      </c>
      <c r="B3500" s="121" t="str">
        <f t="shared" si="191"/>
        <v>Emerging &amp; Frontier</v>
      </c>
      <c r="C3500" s="2" t="s">
        <v>7629</v>
      </c>
      <c r="D3500" s="2" t="str">
        <f t="shared" si="192"/>
        <v>Zambia</v>
      </c>
      <c r="E3500" s="3">
        <v>40165</v>
      </c>
      <c r="F3500" s="3">
        <v>40168</v>
      </c>
      <c r="G3500" s="3"/>
      <c r="H3500" s="3"/>
      <c r="I3500" s="2" t="str">
        <f t="shared" si="193"/>
        <v>S&amp;P</v>
      </c>
    </row>
    <row r="3501" spans="1:9" ht="12.75" customHeight="1">
      <c r="A3501" s="121" t="s">
        <v>6827</v>
      </c>
      <c r="B3501" s="121" t="str">
        <f t="shared" si="191"/>
        <v>Emerging &amp; Frontier</v>
      </c>
      <c r="C3501" s="121" t="s">
        <v>5776</v>
      </c>
      <c r="D3501" s="2" t="str">
        <f t="shared" si="192"/>
        <v>Saudi Arabia</v>
      </c>
      <c r="E3501" s="122">
        <v>43541</v>
      </c>
      <c r="F3501" s="122">
        <v>43542</v>
      </c>
      <c r="G3501" s="122"/>
      <c r="H3501" s="122"/>
      <c r="I3501" s="121" t="s">
        <v>6740</v>
      </c>
    </row>
    <row r="3502" spans="1:9" ht="12.75" customHeight="1">
      <c r="A3502" s="2" t="s">
        <v>6868</v>
      </c>
      <c r="B3502" s="121" t="str">
        <f t="shared" si="191"/>
        <v>Extended Frontier</v>
      </c>
      <c r="C3502" s="2" t="s">
        <v>7590</v>
      </c>
      <c r="D3502" s="2" t="str">
        <f t="shared" si="192"/>
        <v>Argentina</v>
      </c>
      <c r="E3502" s="3">
        <v>40206</v>
      </c>
      <c r="F3502" s="3">
        <v>40207</v>
      </c>
      <c r="G3502" s="3"/>
      <c r="H3502" s="3"/>
      <c r="I3502" s="2" t="s">
        <v>6740</v>
      </c>
    </row>
    <row r="3503" spans="1:9" ht="12.75" customHeight="1">
      <c r="A3503" s="2" t="s">
        <v>6868</v>
      </c>
      <c r="B3503" s="121" t="str">
        <f t="shared" si="191"/>
        <v>Extended Frontier</v>
      </c>
      <c r="C3503" s="2" t="s">
        <v>7606</v>
      </c>
      <c r="D3503" s="2" t="str">
        <f t="shared" si="192"/>
        <v>Bahrain</v>
      </c>
      <c r="E3503" s="3">
        <v>40938</v>
      </c>
      <c r="F3503" s="3">
        <v>40939</v>
      </c>
      <c r="G3503" s="3"/>
      <c r="H3503" s="3"/>
      <c r="I3503" s="2" t="s">
        <v>6740</v>
      </c>
    </row>
    <row r="3504" spans="1:9" ht="12.75" customHeight="1">
      <c r="A3504" s="2" t="s">
        <v>6868</v>
      </c>
      <c r="B3504" s="121" t="str">
        <f t="shared" si="191"/>
        <v>Extended Frontier</v>
      </c>
      <c r="C3504" s="2" t="s">
        <v>7621</v>
      </c>
      <c r="D3504" s="2" t="str">
        <f t="shared" si="192"/>
        <v>Bangladesh</v>
      </c>
      <c r="E3504" s="3">
        <v>39478</v>
      </c>
      <c r="F3504" s="3">
        <v>39479</v>
      </c>
      <c r="G3504" s="3"/>
      <c r="H3504" s="3"/>
      <c r="I3504" s="2" t="s">
        <v>6740</v>
      </c>
    </row>
    <row r="3505" spans="1:9" ht="12.75" customHeight="1">
      <c r="A3505" s="2" t="s">
        <v>6868</v>
      </c>
      <c r="B3505" s="121" t="str">
        <f t="shared" si="191"/>
        <v>Extended Frontier</v>
      </c>
      <c r="C3505" s="2" t="s">
        <v>7626</v>
      </c>
      <c r="D3505" s="2" t="str">
        <f t="shared" si="192"/>
        <v>Botswana</v>
      </c>
      <c r="E3505" s="3">
        <v>38383</v>
      </c>
      <c r="F3505" s="3"/>
      <c r="G3505" s="3"/>
      <c r="H3505" s="3"/>
      <c r="I3505" s="2" t="s">
        <v>6740</v>
      </c>
    </row>
    <row r="3506" spans="1:9" ht="12.75" customHeight="1">
      <c r="A3506" s="2" t="s">
        <v>6868</v>
      </c>
      <c r="B3506" s="121" t="str">
        <f t="shared" si="191"/>
        <v>Extended Frontier</v>
      </c>
      <c r="C3506" s="2" t="s">
        <v>7610</v>
      </c>
      <c r="D3506" s="2" t="str">
        <f t="shared" si="192"/>
        <v>Bulgaria</v>
      </c>
      <c r="E3506" s="3">
        <v>39113</v>
      </c>
      <c r="F3506" s="3">
        <v>39114</v>
      </c>
      <c r="G3506" s="3"/>
      <c r="H3506" s="3"/>
      <c r="I3506" s="2" t="s">
        <v>6740</v>
      </c>
    </row>
    <row r="3507" spans="1:9" ht="12.75" customHeight="1">
      <c r="A3507" s="2" t="s">
        <v>6868</v>
      </c>
      <c r="B3507" s="121" t="str">
        <f t="shared" si="191"/>
        <v>Extended Frontier</v>
      </c>
      <c r="C3507" s="2" t="s">
        <v>5993</v>
      </c>
      <c r="D3507" s="2" t="str">
        <f t="shared" si="192"/>
        <v>Cambodia</v>
      </c>
      <c r="E3507" s="3">
        <v>39113</v>
      </c>
      <c r="F3507" s="3">
        <v>39114</v>
      </c>
      <c r="G3507" s="3"/>
      <c r="H3507" s="3"/>
      <c r="I3507" s="2" t="s">
        <v>6740</v>
      </c>
    </row>
    <row r="3508" spans="1:9" ht="12.75" customHeight="1">
      <c r="A3508" s="2" t="s">
        <v>6868</v>
      </c>
      <c r="B3508" s="121" t="str">
        <f t="shared" si="191"/>
        <v>Extended Frontier</v>
      </c>
      <c r="C3508" s="2" t="s">
        <v>7593</v>
      </c>
      <c r="D3508" s="2" t="str">
        <f t="shared" si="192"/>
        <v>Colombia</v>
      </c>
      <c r="E3508" s="3">
        <v>38382</v>
      </c>
      <c r="F3508" s="3">
        <v>38383</v>
      </c>
      <c r="G3508" s="3">
        <v>40939</v>
      </c>
      <c r="H3508" s="3">
        <v>40940</v>
      </c>
      <c r="I3508" s="2" t="s">
        <v>6740</v>
      </c>
    </row>
    <row r="3509" spans="1:9" ht="12.75" customHeight="1">
      <c r="A3509" s="2" t="s">
        <v>6868</v>
      </c>
      <c r="B3509" s="121" t="str">
        <f t="shared" si="191"/>
        <v>Extended Frontier</v>
      </c>
      <c r="C3509" s="2" t="s">
        <v>7627</v>
      </c>
      <c r="D3509" s="2" t="str">
        <f t="shared" si="192"/>
        <v>Cote d'Ivoire</v>
      </c>
      <c r="E3509" s="3">
        <v>39113</v>
      </c>
      <c r="F3509" s="3">
        <v>39114</v>
      </c>
      <c r="G3509" s="3"/>
      <c r="H3509" s="3"/>
      <c r="I3509" s="2" t="s">
        <v>6740</v>
      </c>
    </row>
    <row r="3510" spans="1:9" ht="12.75" customHeight="1">
      <c r="A3510" s="2" t="s">
        <v>6868</v>
      </c>
      <c r="B3510" s="121" t="str">
        <f t="shared" si="191"/>
        <v>Extended Frontier</v>
      </c>
      <c r="C3510" s="2" t="s">
        <v>6137</v>
      </c>
      <c r="D3510" s="2" t="str">
        <f t="shared" si="192"/>
        <v>Croatia</v>
      </c>
      <c r="E3510" s="3">
        <v>38382</v>
      </c>
      <c r="F3510" s="3">
        <v>38383</v>
      </c>
      <c r="G3510" s="3"/>
      <c r="H3510" s="3"/>
      <c r="I3510" s="2" t="s">
        <v>6740</v>
      </c>
    </row>
    <row r="3511" spans="1:9" ht="12.75" customHeight="1">
      <c r="A3511" s="2" t="s">
        <v>6868</v>
      </c>
      <c r="B3511" s="121" t="str">
        <f t="shared" si="191"/>
        <v>Extended Frontier</v>
      </c>
      <c r="C3511" s="2" t="s">
        <v>6215</v>
      </c>
      <c r="D3511" s="2" t="str">
        <f t="shared" si="192"/>
        <v>Cyprus</v>
      </c>
      <c r="E3511" s="3">
        <v>39478</v>
      </c>
      <c r="F3511" s="3">
        <v>39479</v>
      </c>
      <c r="G3511" s="3"/>
      <c r="H3511" s="3"/>
      <c r="I3511" s="2" t="s">
        <v>6740</v>
      </c>
    </row>
    <row r="3512" spans="1:9" ht="12.75" customHeight="1">
      <c r="A3512" s="2" t="s">
        <v>6868</v>
      </c>
      <c r="B3512" s="121" t="str">
        <f t="shared" ref="B3512" si="194">VLOOKUP(A3512,CountryRegion,2,FALSE)</f>
        <v>Extended Frontier</v>
      </c>
      <c r="C3512" s="2" t="s">
        <v>5572</v>
      </c>
      <c r="D3512" s="2" t="str">
        <f t="shared" si="192"/>
        <v>Iceland</v>
      </c>
      <c r="E3512" s="3">
        <v>44638</v>
      </c>
      <c r="F3512" s="3">
        <v>44641</v>
      </c>
      <c r="G3512" s="3"/>
      <c r="H3512" s="3"/>
      <c r="I3512" s="2" t="s">
        <v>6740</v>
      </c>
    </row>
    <row r="3513" spans="1:9" ht="12.75" customHeight="1">
      <c r="A3513" s="2" t="s">
        <v>6868</v>
      </c>
      <c r="B3513" s="121" t="str">
        <f t="shared" si="191"/>
        <v>Extended Frontier</v>
      </c>
      <c r="C3513" s="2" t="s">
        <v>5555</v>
      </c>
      <c r="D3513" s="2" t="str">
        <f t="shared" si="192"/>
        <v>Ecuador</v>
      </c>
      <c r="E3513" s="3">
        <v>38383</v>
      </c>
      <c r="F3513" s="3"/>
      <c r="G3513" s="3"/>
      <c r="H3513" s="3"/>
      <c r="I3513" s="2" t="s">
        <v>6740</v>
      </c>
    </row>
    <row r="3514" spans="1:9" ht="12.75" customHeight="1">
      <c r="A3514" s="2" t="s">
        <v>6868</v>
      </c>
      <c r="B3514" s="121" t="str">
        <f t="shared" si="191"/>
        <v>Extended Frontier</v>
      </c>
      <c r="C3514" s="2" t="s">
        <v>7611</v>
      </c>
      <c r="D3514" s="2" t="str">
        <f t="shared" si="192"/>
        <v>Estonia</v>
      </c>
      <c r="E3514" s="3">
        <v>38382</v>
      </c>
      <c r="F3514" s="3">
        <v>38383</v>
      </c>
      <c r="G3514" s="3"/>
      <c r="H3514" s="3"/>
      <c r="I3514" s="2" t="s">
        <v>6740</v>
      </c>
    </row>
    <row r="3515" spans="1:9" ht="12.75" customHeight="1">
      <c r="A3515" s="2" t="s">
        <v>6868</v>
      </c>
      <c r="B3515" s="121" t="str">
        <f t="shared" si="191"/>
        <v>Extended Frontier</v>
      </c>
      <c r="C3515" s="2" t="s">
        <v>7635</v>
      </c>
      <c r="D3515" s="2" t="str">
        <f t="shared" si="192"/>
        <v>Georgia</v>
      </c>
      <c r="E3515" s="3">
        <v>39113</v>
      </c>
      <c r="F3515" s="3">
        <v>39114</v>
      </c>
      <c r="G3515" s="3"/>
      <c r="H3515" s="3"/>
      <c r="I3515" s="2" t="s">
        <v>6740</v>
      </c>
    </row>
    <row r="3516" spans="1:9" ht="12.75" customHeight="1">
      <c r="A3516" s="2" t="s">
        <v>6868</v>
      </c>
      <c r="B3516" s="121" t="str">
        <f t="shared" si="191"/>
        <v>Extended Frontier</v>
      </c>
      <c r="C3516" s="2" t="s">
        <v>7628</v>
      </c>
      <c r="D3516" s="2" t="str">
        <f t="shared" si="192"/>
        <v>Ghana</v>
      </c>
      <c r="E3516" s="3">
        <v>38382</v>
      </c>
      <c r="F3516" s="3">
        <v>38383</v>
      </c>
      <c r="G3516" s="3"/>
      <c r="H3516" s="3"/>
      <c r="I3516" s="2" t="s">
        <v>6740</v>
      </c>
    </row>
    <row r="3517" spans="1:9" ht="12.75" customHeight="1">
      <c r="A3517" s="2" t="s">
        <v>6868</v>
      </c>
      <c r="B3517" s="121" t="str">
        <f t="shared" si="191"/>
        <v>Extended Frontier</v>
      </c>
      <c r="C3517" s="2" t="s">
        <v>7633</v>
      </c>
      <c r="D3517" s="2" t="str">
        <f t="shared" si="192"/>
        <v>Jamaica</v>
      </c>
      <c r="E3517" s="3">
        <v>38383</v>
      </c>
      <c r="F3517" s="3"/>
      <c r="G3517" s="3"/>
      <c r="H3517" s="3"/>
      <c r="I3517" s="2" t="s">
        <v>6740</v>
      </c>
    </row>
    <row r="3518" spans="1:9" ht="12.75" customHeight="1">
      <c r="A3518" s="2" t="s">
        <v>6868</v>
      </c>
      <c r="B3518" s="121" t="str">
        <f t="shared" si="191"/>
        <v>Extended Frontier</v>
      </c>
      <c r="C3518" s="2" t="s">
        <v>7607</v>
      </c>
      <c r="D3518" s="2" t="str">
        <f t="shared" si="192"/>
        <v>Jordan</v>
      </c>
      <c r="E3518" s="3">
        <v>38382</v>
      </c>
      <c r="F3518" s="3">
        <v>38383</v>
      </c>
      <c r="G3518" s="3"/>
      <c r="H3518" s="3"/>
      <c r="I3518" s="2" t="s">
        <v>6740</v>
      </c>
    </row>
    <row r="3519" spans="1:9" ht="12.75" customHeight="1">
      <c r="A3519" s="2" t="s">
        <v>6868</v>
      </c>
      <c r="B3519" s="121" t="str">
        <f t="shared" si="191"/>
        <v>Extended Frontier</v>
      </c>
      <c r="C3519" s="2" t="s">
        <v>7620</v>
      </c>
      <c r="D3519" s="2" t="str">
        <f t="shared" si="192"/>
        <v>Kazakhstan</v>
      </c>
      <c r="E3519" s="3">
        <v>38748</v>
      </c>
      <c r="F3519" s="3">
        <v>38749</v>
      </c>
      <c r="G3519" s="3"/>
      <c r="H3519" s="3"/>
      <c r="I3519" s="2" t="s">
        <v>6740</v>
      </c>
    </row>
    <row r="3520" spans="1:9" ht="12.75" customHeight="1">
      <c r="A3520" s="2" t="s">
        <v>6868</v>
      </c>
      <c r="B3520" s="121" t="str">
        <f t="shared" si="191"/>
        <v>Extended Frontier</v>
      </c>
      <c r="C3520" s="2" t="s">
        <v>5987</v>
      </c>
      <c r="D3520" s="2" t="str">
        <f t="shared" si="192"/>
        <v>Kenya</v>
      </c>
      <c r="E3520" s="3">
        <v>38382</v>
      </c>
      <c r="F3520" s="3">
        <v>38383</v>
      </c>
      <c r="G3520" s="3"/>
      <c r="H3520" s="3"/>
      <c r="I3520" s="2" t="s">
        <v>6740</v>
      </c>
    </row>
    <row r="3521" spans="1:9" ht="12.75" customHeight="1">
      <c r="A3521" s="2" t="s">
        <v>6868</v>
      </c>
      <c r="B3521" s="121" t="str">
        <f t="shared" si="191"/>
        <v>Extended Frontier</v>
      </c>
      <c r="C3521" s="2" t="s">
        <v>6023</v>
      </c>
      <c r="D3521" s="2" t="str">
        <f t="shared" si="192"/>
        <v>Kuwait</v>
      </c>
      <c r="E3521" s="3">
        <v>38382</v>
      </c>
      <c r="F3521" s="3">
        <v>38383</v>
      </c>
      <c r="G3521" s="3">
        <v>43728</v>
      </c>
      <c r="H3521" s="3">
        <v>43731</v>
      </c>
      <c r="I3521" s="2" t="s">
        <v>6740</v>
      </c>
    </row>
    <row r="3522" spans="1:9" ht="12.75" customHeight="1">
      <c r="A3522" s="2" t="s">
        <v>6868</v>
      </c>
      <c r="B3522" s="121" t="str">
        <f t="shared" si="191"/>
        <v>Extended Frontier</v>
      </c>
      <c r="C3522" s="2" t="s">
        <v>5760</v>
      </c>
      <c r="D3522" s="2" t="str">
        <f t="shared" si="192"/>
        <v>Latvia</v>
      </c>
      <c r="E3522" s="3">
        <v>38383</v>
      </c>
      <c r="F3522" s="3"/>
      <c r="G3522" s="3"/>
      <c r="H3522" s="3"/>
      <c r="I3522" s="2" t="s">
        <v>6740</v>
      </c>
    </row>
    <row r="3523" spans="1:9" ht="12.75" customHeight="1">
      <c r="A3523" s="2" t="s">
        <v>6868</v>
      </c>
      <c r="B3523" s="121" t="str">
        <f t="shared" si="191"/>
        <v>Extended Frontier</v>
      </c>
      <c r="C3523" s="2" t="s">
        <v>5664</v>
      </c>
      <c r="D3523" s="2" t="str">
        <f t="shared" si="192"/>
        <v>Lebanon</v>
      </c>
      <c r="E3523" s="3">
        <v>38382</v>
      </c>
      <c r="F3523" s="3">
        <v>38383</v>
      </c>
      <c r="G3523" s="3">
        <v>44365</v>
      </c>
      <c r="H3523" s="3">
        <v>44368</v>
      </c>
      <c r="I3523" s="2" t="s">
        <v>6740</v>
      </c>
    </row>
    <row r="3524" spans="1:9" ht="12.75" customHeight="1">
      <c r="A3524" s="2" t="s">
        <v>6868</v>
      </c>
      <c r="B3524" s="121" t="str">
        <f t="shared" ref="B3524:B3588" si="195">VLOOKUP(A3524,CountryRegion,2,FALSE)</f>
        <v>Extended Frontier</v>
      </c>
      <c r="C3524" s="2" t="s">
        <v>7612</v>
      </c>
      <c r="D3524" s="2" t="str">
        <f t="shared" si="192"/>
        <v>Lithuania</v>
      </c>
      <c r="E3524" s="3">
        <v>38382</v>
      </c>
      <c r="F3524" s="3">
        <v>38383</v>
      </c>
      <c r="G3524" s="3"/>
      <c r="H3524" s="3"/>
      <c r="I3524" s="2" t="s">
        <v>6740</v>
      </c>
    </row>
    <row r="3525" spans="1:9" ht="12.75" customHeight="1">
      <c r="A3525" s="2" t="s">
        <v>6868</v>
      </c>
      <c r="B3525" s="121" t="str">
        <f t="shared" si="195"/>
        <v>Extended Frontier</v>
      </c>
      <c r="C3525" s="2" t="s">
        <v>7618</v>
      </c>
      <c r="D3525" s="2" t="str">
        <f t="shared" si="192"/>
        <v>Mauritius</v>
      </c>
      <c r="E3525" s="3">
        <v>39842</v>
      </c>
      <c r="F3525" s="3">
        <v>39843</v>
      </c>
      <c r="G3525" s="3"/>
      <c r="H3525" s="3"/>
      <c r="I3525" s="2" t="s">
        <v>6740</v>
      </c>
    </row>
    <row r="3526" spans="1:9" ht="12.75" customHeight="1">
      <c r="A3526" s="2" t="s">
        <v>6868</v>
      </c>
      <c r="B3526" s="121" t="str">
        <f t="shared" si="195"/>
        <v>Extended Frontier</v>
      </c>
      <c r="C3526" s="2" t="s">
        <v>5947</v>
      </c>
      <c r="D3526" s="2" t="str">
        <f t="shared" si="192"/>
        <v>Morocco</v>
      </c>
      <c r="E3526" s="3">
        <v>42489</v>
      </c>
      <c r="F3526" s="3">
        <v>42492</v>
      </c>
      <c r="G3526" s="3"/>
      <c r="H3526" s="3"/>
      <c r="I3526" s="2" t="s">
        <v>6740</v>
      </c>
    </row>
    <row r="3527" spans="1:9" ht="12.75" customHeight="1">
      <c r="A3527" s="2" t="s">
        <v>6868</v>
      </c>
      <c r="B3527" s="121" t="str">
        <f t="shared" si="195"/>
        <v>Extended Frontier</v>
      </c>
      <c r="C3527" s="2" t="s">
        <v>5845</v>
      </c>
      <c r="D3527" s="2" t="str">
        <f t="shared" si="192"/>
        <v>Namibia</v>
      </c>
      <c r="E3527" s="3">
        <v>38383</v>
      </c>
      <c r="F3527" s="3"/>
      <c r="G3527" s="3"/>
      <c r="H3527" s="3"/>
      <c r="I3527" s="2" t="s">
        <v>6740</v>
      </c>
    </row>
    <row r="3528" spans="1:9" ht="12.75" customHeight="1">
      <c r="A3528" s="2" t="s">
        <v>6868</v>
      </c>
      <c r="B3528" s="121" t="str">
        <f t="shared" si="195"/>
        <v>Extended Frontier</v>
      </c>
      <c r="C3528" s="2" t="s">
        <v>5918</v>
      </c>
      <c r="D3528" s="2" t="str">
        <f t="shared" si="192"/>
        <v>Nigeria</v>
      </c>
      <c r="E3528" s="3">
        <v>38382</v>
      </c>
      <c r="F3528" s="3">
        <v>38383</v>
      </c>
      <c r="G3528" s="3">
        <v>45230</v>
      </c>
      <c r="H3528" s="3">
        <v>45231</v>
      </c>
      <c r="I3528" s="2" t="s">
        <v>6740</v>
      </c>
    </row>
    <row r="3529" spans="1:9" ht="12.75" customHeight="1">
      <c r="A3529" s="2" t="s">
        <v>6868</v>
      </c>
      <c r="B3529" s="121" t="str">
        <f t="shared" si="195"/>
        <v>Extended Frontier</v>
      </c>
      <c r="C3529" s="2" t="s">
        <v>6159</v>
      </c>
      <c r="D3529" s="2" t="str">
        <f t="shared" si="192"/>
        <v>Oman</v>
      </c>
      <c r="E3529" s="3">
        <v>38382</v>
      </c>
      <c r="F3529" s="3">
        <v>38383</v>
      </c>
      <c r="G3529" s="3"/>
      <c r="H3529" s="3"/>
      <c r="I3529" s="2" t="s">
        <v>6740</v>
      </c>
    </row>
    <row r="3530" spans="1:9" ht="12.75" customHeight="1">
      <c r="A3530" s="2" t="s">
        <v>6868</v>
      </c>
      <c r="B3530" s="121" t="str">
        <f t="shared" si="195"/>
        <v>Extended Frontier</v>
      </c>
      <c r="C3530" s="2" t="s">
        <v>7601</v>
      </c>
      <c r="D3530" s="2" t="str">
        <f t="shared" si="192"/>
        <v>Pakistan</v>
      </c>
      <c r="E3530" s="3">
        <v>38382</v>
      </c>
      <c r="F3530" s="3">
        <v>38383</v>
      </c>
      <c r="G3530" s="3">
        <v>42993</v>
      </c>
      <c r="H3530" s="3">
        <v>42996</v>
      </c>
      <c r="I3530" s="2" t="s">
        <v>6740</v>
      </c>
    </row>
    <row r="3531" spans="1:9" ht="12.75" customHeight="1">
      <c r="A3531" s="2" t="s">
        <v>6868</v>
      </c>
      <c r="B3531" s="121" t="str">
        <f t="shared" ref="B3531" si="196">VLOOKUP(A3531,CountryRegion,2,FALSE)</f>
        <v>Extended Frontier</v>
      </c>
      <c r="C3531" s="2" t="s">
        <v>7601</v>
      </c>
      <c r="D3531" s="2" t="str">
        <f t="shared" ref="D3531" si="197">VLOOKUP(C3531&amp;"-",CountryRegion,2,FALSE)</f>
        <v>Pakistan</v>
      </c>
      <c r="E3531" s="3">
        <v>45412</v>
      </c>
      <c r="F3531" s="3">
        <v>45413</v>
      </c>
      <c r="G3531" s="3"/>
      <c r="H3531" s="3"/>
      <c r="I3531" s="2" t="s">
        <v>6740</v>
      </c>
    </row>
    <row r="3532" spans="1:9" ht="12.75" customHeight="1">
      <c r="A3532" s="2" t="s">
        <v>6868</v>
      </c>
      <c r="B3532" s="121" t="str">
        <f t="shared" si="195"/>
        <v>Extended Frontier</v>
      </c>
      <c r="C3532" s="2" t="s">
        <v>6199</v>
      </c>
      <c r="D3532" s="2" t="str">
        <f t="shared" si="192"/>
        <v>Panama</v>
      </c>
      <c r="E3532" s="3">
        <v>38748</v>
      </c>
      <c r="F3532" s="3">
        <v>38749</v>
      </c>
      <c r="G3532" s="3"/>
      <c r="H3532" s="3"/>
      <c r="I3532" s="2" t="s">
        <v>6740</v>
      </c>
    </row>
    <row r="3533" spans="1:9" ht="12.75" customHeight="1">
      <c r="A3533" s="2" t="s">
        <v>6868</v>
      </c>
      <c r="B3533" s="121" t="str">
        <f t="shared" si="195"/>
        <v>Extended Frontier</v>
      </c>
      <c r="C3533" s="2" t="s">
        <v>7602</v>
      </c>
      <c r="D3533" s="2" t="str">
        <f t="shared" ref="D3533:D3596" si="198">VLOOKUP(C3533&amp;"-",CountryRegion,2,FALSE)</f>
        <v>Qatar</v>
      </c>
      <c r="E3533" s="3">
        <v>38382</v>
      </c>
      <c r="F3533" s="3">
        <v>38383</v>
      </c>
      <c r="G3533" s="3">
        <v>41945</v>
      </c>
      <c r="H3533" s="3">
        <v>41946</v>
      </c>
      <c r="I3533" s="2" t="s">
        <v>6740</v>
      </c>
    </row>
    <row r="3534" spans="1:9" ht="12.75" customHeight="1">
      <c r="A3534" s="2" t="s">
        <v>6868</v>
      </c>
      <c r="B3534" s="121" t="str">
        <f t="shared" si="195"/>
        <v>Extended Frontier</v>
      </c>
      <c r="C3534" s="2" t="s">
        <v>7614</v>
      </c>
      <c r="D3534" s="2" t="str">
        <f t="shared" si="198"/>
        <v>Romania</v>
      </c>
      <c r="E3534" s="3">
        <v>38382</v>
      </c>
      <c r="F3534" s="3">
        <v>38383</v>
      </c>
      <c r="G3534" s="3"/>
      <c r="H3534" s="3"/>
      <c r="I3534" s="2" t="s">
        <v>6740</v>
      </c>
    </row>
    <row r="3535" spans="1:9" ht="12.75" customHeight="1">
      <c r="A3535" s="2" t="s">
        <v>6868</v>
      </c>
      <c r="B3535" s="121" t="str">
        <f t="shared" si="195"/>
        <v>Extended Frontier</v>
      </c>
      <c r="C3535" s="2" t="s">
        <v>7616</v>
      </c>
      <c r="D3535" s="2" t="str">
        <f t="shared" si="198"/>
        <v>Slovakia</v>
      </c>
      <c r="E3535" s="3">
        <v>38383</v>
      </c>
      <c r="F3535" s="3"/>
      <c r="G3535" s="3"/>
      <c r="H3535" s="3"/>
      <c r="I3535" s="2" t="s">
        <v>6740</v>
      </c>
    </row>
    <row r="3536" spans="1:9" ht="12.75" customHeight="1">
      <c r="A3536" s="2" t="s">
        <v>6868</v>
      </c>
      <c r="B3536" s="121" t="str">
        <f t="shared" si="195"/>
        <v>Extended Frontier</v>
      </c>
      <c r="C3536" s="2" t="s">
        <v>7605</v>
      </c>
      <c r="D3536" s="2" t="str">
        <f t="shared" si="198"/>
        <v>Slovenia</v>
      </c>
      <c r="E3536" s="3">
        <v>38382</v>
      </c>
      <c r="F3536" s="3">
        <v>38383</v>
      </c>
      <c r="G3536" s="3"/>
      <c r="H3536" s="3"/>
      <c r="I3536" s="2" t="s">
        <v>6740</v>
      </c>
    </row>
    <row r="3537" spans="1:9" ht="12.75" customHeight="1">
      <c r="A3537" s="2" t="s">
        <v>6868</v>
      </c>
      <c r="B3537" s="121" t="str">
        <f t="shared" si="195"/>
        <v>Extended Frontier</v>
      </c>
      <c r="C3537" s="2" t="s">
        <v>7622</v>
      </c>
      <c r="D3537" s="2" t="str">
        <f t="shared" si="198"/>
        <v>Sri Lanka</v>
      </c>
      <c r="E3537" s="3">
        <v>38382</v>
      </c>
      <c r="F3537" s="3">
        <v>38383</v>
      </c>
      <c r="G3537" s="3"/>
      <c r="H3537" s="3"/>
      <c r="I3537" s="2" t="s">
        <v>6740</v>
      </c>
    </row>
    <row r="3538" spans="1:9" ht="12.75" customHeight="1">
      <c r="A3538" s="2" t="s">
        <v>6868</v>
      </c>
      <c r="B3538" s="121" t="str">
        <f t="shared" si="195"/>
        <v>Extended Frontier</v>
      </c>
      <c r="C3538" s="2" t="s">
        <v>7634</v>
      </c>
      <c r="D3538" s="2" t="str">
        <f t="shared" si="198"/>
        <v>Trinidad and Tobago</v>
      </c>
      <c r="E3538" s="3">
        <v>38383</v>
      </c>
      <c r="F3538" s="3"/>
      <c r="G3538" s="3"/>
      <c r="H3538" s="3"/>
      <c r="I3538" s="2" t="s">
        <v>6740</v>
      </c>
    </row>
    <row r="3539" spans="1:9" ht="12.75" customHeight="1">
      <c r="A3539" s="2" t="s">
        <v>6868</v>
      </c>
      <c r="B3539" s="121" t="str">
        <f t="shared" si="195"/>
        <v>Extended Frontier</v>
      </c>
      <c r="C3539" s="2" t="s">
        <v>7619</v>
      </c>
      <c r="D3539" s="2" t="str">
        <f t="shared" si="198"/>
        <v>Tunisia</v>
      </c>
      <c r="E3539" s="3">
        <v>40938</v>
      </c>
      <c r="F3539" s="3">
        <v>40939</v>
      </c>
      <c r="G3539" s="3"/>
      <c r="H3539" s="3"/>
      <c r="I3539" s="2" t="s">
        <v>6740</v>
      </c>
    </row>
    <row r="3540" spans="1:9" ht="12.75" customHeight="1">
      <c r="A3540" s="2" t="s">
        <v>6868</v>
      </c>
      <c r="B3540" s="121" t="str">
        <f t="shared" si="195"/>
        <v>Extended Frontier</v>
      </c>
      <c r="C3540" s="2" t="s">
        <v>7617</v>
      </c>
      <c r="D3540" s="2" t="str">
        <f t="shared" si="198"/>
        <v>Ukraine</v>
      </c>
      <c r="E3540" s="3">
        <v>40571</v>
      </c>
      <c r="F3540" s="3">
        <v>40574</v>
      </c>
      <c r="G3540" s="3"/>
      <c r="H3540" s="3"/>
      <c r="I3540" s="2" t="s">
        <v>6740</v>
      </c>
    </row>
    <row r="3541" spans="1:9" ht="12.75" customHeight="1">
      <c r="A3541" s="2" t="s">
        <v>6868</v>
      </c>
      <c r="B3541" s="121" t="str">
        <f t="shared" si="195"/>
        <v>Extended Frontier</v>
      </c>
      <c r="C3541" s="2" t="s">
        <v>7599</v>
      </c>
      <c r="D3541" s="2" t="str">
        <f t="shared" si="198"/>
        <v>United Arab Emirates</v>
      </c>
      <c r="E3541" s="3">
        <v>38382</v>
      </c>
      <c r="F3541" s="3">
        <v>38383</v>
      </c>
      <c r="G3541" s="3">
        <v>41945</v>
      </c>
      <c r="H3541" s="3">
        <v>41946</v>
      </c>
      <c r="I3541" s="2" t="s">
        <v>6740</v>
      </c>
    </row>
    <row r="3542" spans="1:9" ht="12.75" customHeight="1">
      <c r="A3542" s="2" t="s">
        <v>6868</v>
      </c>
      <c r="B3542" s="121" t="str">
        <f t="shared" si="195"/>
        <v>Extended Frontier</v>
      </c>
      <c r="C3542" s="2" t="s">
        <v>7597</v>
      </c>
      <c r="D3542" s="2" t="str">
        <f t="shared" si="198"/>
        <v>Vietnam</v>
      </c>
      <c r="E3542" s="3">
        <v>39113</v>
      </c>
      <c r="F3542" s="3">
        <v>39114</v>
      </c>
      <c r="G3542" s="3"/>
      <c r="H3542" s="3"/>
      <c r="I3542" s="2" t="s">
        <v>6740</v>
      </c>
    </row>
    <row r="3543" spans="1:9" ht="12.75" customHeight="1">
      <c r="A3543" s="2" t="s">
        <v>6868</v>
      </c>
      <c r="B3543" s="121" t="str">
        <f t="shared" si="195"/>
        <v>Extended Frontier</v>
      </c>
      <c r="C3543" s="2" t="s">
        <v>7629</v>
      </c>
      <c r="D3543" s="2" t="str">
        <f t="shared" si="198"/>
        <v>Zambia</v>
      </c>
      <c r="E3543" s="3">
        <v>38383</v>
      </c>
      <c r="F3543" s="3"/>
      <c r="G3543" s="3"/>
      <c r="H3543" s="3"/>
      <c r="I3543" s="2" t="s">
        <v>6740</v>
      </c>
    </row>
    <row r="3544" spans="1:9" ht="12.75" customHeight="1">
      <c r="A3544" s="2" t="s">
        <v>6877</v>
      </c>
      <c r="B3544" s="121" t="str">
        <f t="shared" si="195"/>
        <v>Global Ex-Australia</v>
      </c>
      <c r="C3544" s="2" t="s">
        <v>7599</v>
      </c>
      <c r="D3544" s="2" t="str">
        <f t="shared" si="198"/>
        <v>United Arab Emirates</v>
      </c>
      <c r="E3544" s="3">
        <v>41903</v>
      </c>
      <c r="F3544" s="3">
        <v>41904</v>
      </c>
      <c r="G3544" s="3"/>
      <c r="H3544" s="3"/>
      <c r="I3544" s="2" t="str">
        <f t="shared" ref="I3544:I3575" si="199">IF(ISBLANK(VLOOKUP(A3544,CountryRegion,4,FALSE)),"",VLOOKUP(A3544,CountryRegion,4,FALSE))</f>
        <v>S&amp;P BMI</v>
      </c>
    </row>
    <row r="3545" spans="1:9" ht="12.75" customHeight="1">
      <c r="A3545" s="2" t="s">
        <v>6877</v>
      </c>
      <c r="B3545" s="121" t="str">
        <f t="shared" si="195"/>
        <v>Global Ex-Australia</v>
      </c>
      <c r="C3545" s="2" t="s">
        <v>7590</v>
      </c>
      <c r="D3545" s="2" t="str">
        <f t="shared" si="198"/>
        <v>Argentina</v>
      </c>
      <c r="E3545" s="3">
        <v>34698</v>
      </c>
      <c r="F3545" s="3">
        <v>34701</v>
      </c>
      <c r="G3545" s="3">
        <v>40074</v>
      </c>
      <c r="H3545" s="3">
        <v>40077</v>
      </c>
      <c r="I3545" s="2" t="str">
        <f t="shared" si="199"/>
        <v>S&amp;P BMI</v>
      </c>
    </row>
    <row r="3546" spans="1:9" ht="12.75" customHeight="1">
      <c r="A3546" s="2" t="s">
        <v>6877</v>
      </c>
      <c r="B3546" s="121" t="str">
        <f t="shared" si="195"/>
        <v>Global Ex-Australia</v>
      </c>
      <c r="C3546" s="2" t="s">
        <v>7575</v>
      </c>
      <c r="D3546" s="2" t="str">
        <f t="shared" si="198"/>
        <v>Austria</v>
      </c>
      <c r="E3546" s="3">
        <v>34698</v>
      </c>
      <c r="F3546" s="3">
        <v>34701</v>
      </c>
      <c r="G3546" s="3"/>
      <c r="H3546" s="3"/>
      <c r="I3546" s="2" t="str">
        <f t="shared" si="199"/>
        <v>S&amp;P BMI</v>
      </c>
    </row>
    <row r="3547" spans="1:9" ht="12.75" customHeight="1">
      <c r="A3547" s="2" t="s">
        <v>6877</v>
      </c>
      <c r="B3547" s="121" t="str">
        <f t="shared" si="195"/>
        <v>Global Ex-Australia</v>
      </c>
      <c r="C3547" s="2" t="s">
        <v>7576</v>
      </c>
      <c r="D3547" s="2" t="str">
        <f t="shared" si="198"/>
        <v>Belgium</v>
      </c>
      <c r="E3547" s="3">
        <v>34698</v>
      </c>
      <c r="F3547" s="3">
        <v>34701</v>
      </c>
      <c r="G3547" s="3"/>
      <c r="H3547" s="3"/>
      <c r="I3547" s="2" t="str">
        <f t="shared" si="199"/>
        <v>S&amp;P BMI</v>
      </c>
    </row>
    <row r="3548" spans="1:9" ht="12.75" customHeight="1">
      <c r="A3548" s="2" t="s">
        <v>6877</v>
      </c>
      <c r="B3548" s="121" t="str">
        <f t="shared" si="195"/>
        <v>Global Ex-Australia</v>
      </c>
      <c r="C3548" s="2" t="s">
        <v>7591</v>
      </c>
      <c r="D3548" s="2" t="str">
        <f t="shared" si="198"/>
        <v>Brazil</v>
      </c>
      <c r="E3548" s="3">
        <v>34698</v>
      </c>
      <c r="F3548" s="3">
        <v>34701</v>
      </c>
      <c r="G3548" s="3"/>
      <c r="H3548" s="3"/>
      <c r="I3548" s="2" t="str">
        <f t="shared" si="199"/>
        <v>S&amp;P BMI</v>
      </c>
    </row>
    <row r="3549" spans="1:9" ht="12.75" customHeight="1">
      <c r="A3549" s="2" t="s">
        <v>6877</v>
      </c>
      <c r="B3549" s="121" t="str">
        <f t="shared" si="195"/>
        <v>Global Ex-Australia</v>
      </c>
      <c r="C3549" s="2" t="s">
        <v>5722</v>
      </c>
      <c r="D3549" s="2" t="str">
        <f t="shared" si="198"/>
        <v>Canada</v>
      </c>
      <c r="E3549" s="3">
        <v>34698</v>
      </c>
      <c r="F3549" s="3">
        <v>34701</v>
      </c>
      <c r="G3549" s="3"/>
      <c r="H3549" s="3"/>
      <c r="I3549" s="2" t="str">
        <f t="shared" si="199"/>
        <v>S&amp;P BMI</v>
      </c>
    </row>
    <row r="3550" spans="1:9" ht="12.75" customHeight="1">
      <c r="A3550" s="2" t="s">
        <v>6877</v>
      </c>
      <c r="B3550" s="121" t="str">
        <f t="shared" si="195"/>
        <v>Global Ex-Australia</v>
      </c>
      <c r="C3550" s="2" t="s">
        <v>6147</v>
      </c>
      <c r="D3550" s="2" t="str">
        <f t="shared" si="198"/>
        <v>Switzerland</v>
      </c>
      <c r="E3550" s="3">
        <v>34698</v>
      </c>
      <c r="F3550" s="3">
        <v>34701</v>
      </c>
      <c r="G3550" s="3"/>
      <c r="H3550" s="3"/>
      <c r="I3550" s="2" t="str">
        <f t="shared" si="199"/>
        <v>S&amp;P BMI</v>
      </c>
    </row>
    <row r="3551" spans="1:9" ht="12.75" customHeight="1">
      <c r="A3551" s="2" t="s">
        <v>6877</v>
      </c>
      <c r="B3551" s="121" t="str">
        <f t="shared" si="195"/>
        <v>Global Ex-Australia</v>
      </c>
      <c r="C3551" s="2" t="s">
        <v>7592</v>
      </c>
      <c r="D3551" s="2" t="str">
        <f t="shared" si="198"/>
        <v>Chile</v>
      </c>
      <c r="E3551" s="3">
        <v>34698</v>
      </c>
      <c r="F3551" s="3">
        <v>34701</v>
      </c>
      <c r="G3551" s="3"/>
      <c r="H3551" s="3"/>
      <c r="I3551" s="2" t="str">
        <f t="shared" si="199"/>
        <v>S&amp;P BMI</v>
      </c>
    </row>
    <row r="3552" spans="1:9" ht="12.75" customHeight="1">
      <c r="A3552" s="2" t="s">
        <v>6877</v>
      </c>
      <c r="B3552" s="121" t="str">
        <f t="shared" si="195"/>
        <v>Global Ex-Australia</v>
      </c>
      <c r="C3552" s="2" t="s">
        <v>7588</v>
      </c>
      <c r="D3552" s="2" t="str">
        <f t="shared" si="198"/>
        <v>China</v>
      </c>
      <c r="E3552" s="3">
        <v>34698</v>
      </c>
      <c r="F3552" s="3">
        <v>34701</v>
      </c>
      <c r="G3552" s="3"/>
      <c r="H3552" s="3"/>
      <c r="I3552" s="2" t="str">
        <f t="shared" si="199"/>
        <v>S&amp;P BMI</v>
      </c>
    </row>
    <row r="3553" spans="1:9" ht="12.75" customHeight="1">
      <c r="A3553" s="2" t="s">
        <v>6877</v>
      </c>
      <c r="B3553" s="121" t="str">
        <f t="shared" si="195"/>
        <v>Global Ex-Australia</v>
      </c>
      <c r="C3553" s="2" t="s">
        <v>7593</v>
      </c>
      <c r="D3553" s="2" t="str">
        <f t="shared" si="198"/>
        <v>Colombia</v>
      </c>
      <c r="E3553" s="3">
        <v>34698</v>
      </c>
      <c r="F3553" s="3">
        <v>34701</v>
      </c>
      <c r="G3553" s="3">
        <v>39752</v>
      </c>
      <c r="H3553" s="3">
        <v>39755</v>
      </c>
      <c r="I3553" s="2" t="str">
        <f t="shared" si="199"/>
        <v>S&amp;P BMI</v>
      </c>
    </row>
    <row r="3554" spans="1:9" ht="12.75" customHeight="1">
      <c r="A3554" s="2" t="s">
        <v>6877</v>
      </c>
      <c r="B3554" s="121" t="str">
        <f t="shared" si="195"/>
        <v>Global Ex-Australia</v>
      </c>
      <c r="C3554" s="2" t="s">
        <v>7593</v>
      </c>
      <c r="D3554" s="2" t="str">
        <f t="shared" si="198"/>
        <v>Colombia</v>
      </c>
      <c r="E3554" s="3">
        <v>40805</v>
      </c>
      <c r="F3554" s="3">
        <v>40802</v>
      </c>
      <c r="G3554" s="3"/>
      <c r="H3554" s="3"/>
      <c r="I3554" s="2" t="str">
        <f t="shared" si="199"/>
        <v>S&amp;P BMI</v>
      </c>
    </row>
    <row r="3555" spans="1:9" ht="12.75" customHeight="1">
      <c r="A3555" s="2" t="s">
        <v>6877</v>
      </c>
      <c r="B3555" s="121" t="str">
        <f t="shared" si="195"/>
        <v>Global Ex-Australia</v>
      </c>
      <c r="C3555" s="2" t="s">
        <v>7584</v>
      </c>
      <c r="D3555" s="2" t="str">
        <f t="shared" si="198"/>
        <v>Czech Republic</v>
      </c>
      <c r="E3555" s="3">
        <v>34698</v>
      </c>
      <c r="F3555" s="3">
        <v>34701</v>
      </c>
      <c r="G3555" s="3"/>
      <c r="H3555" s="3"/>
      <c r="I3555" s="2" t="str">
        <f t="shared" si="199"/>
        <v>S&amp;P BMI</v>
      </c>
    </row>
    <row r="3556" spans="1:9" ht="12.75" customHeight="1">
      <c r="A3556" s="2" t="s">
        <v>6877</v>
      </c>
      <c r="B3556" s="121" t="str">
        <f t="shared" si="195"/>
        <v>Global Ex-Australia</v>
      </c>
      <c r="C3556" s="2" t="s">
        <v>7579</v>
      </c>
      <c r="D3556" s="2" t="str">
        <f t="shared" si="198"/>
        <v>Germany</v>
      </c>
      <c r="E3556" s="3">
        <v>34698</v>
      </c>
      <c r="F3556" s="3">
        <v>34701</v>
      </c>
      <c r="G3556" s="3"/>
      <c r="H3556" s="3"/>
      <c r="I3556" s="2" t="str">
        <f t="shared" si="199"/>
        <v>S&amp;P BMI</v>
      </c>
    </row>
    <row r="3557" spans="1:9" ht="12.75" customHeight="1">
      <c r="A3557" s="2" t="s">
        <v>6877</v>
      </c>
      <c r="B3557" s="121" t="str">
        <f t="shared" si="195"/>
        <v>Global Ex-Australia</v>
      </c>
      <c r="C3557" s="2" t="s">
        <v>7577</v>
      </c>
      <c r="D3557" s="2" t="str">
        <f t="shared" si="198"/>
        <v>Denmark</v>
      </c>
      <c r="E3557" s="3">
        <v>34698</v>
      </c>
      <c r="F3557" s="3">
        <v>34701</v>
      </c>
      <c r="G3557" s="3"/>
      <c r="H3557" s="3"/>
      <c r="I3557" s="2" t="str">
        <f t="shared" si="199"/>
        <v>S&amp;P BMI</v>
      </c>
    </row>
    <row r="3558" spans="1:9" ht="12.75" customHeight="1">
      <c r="A3558" s="2" t="s">
        <v>6877</v>
      </c>
      <c r="B3558" s="121" t="str">
        <f t="shared" si="195"/>
        <v>Global Ex-Australia</v>
      </c>
      <c r="C3558" s="2" t="s">
        <v>7600</v>
      </c>
      <c r="D3558" s="2" t="str">
        <f t="shared" si="198"/>
        <v>Egypt</v>
      </c>
      <c r="E3558" s="3">
        <v>34698</v>
      </c>
      <c r="F3558" s="3">
        <v>34701</v>
      </c>
      <c r="G3558" s="3"/>
      <c r="H3558" s="3"/>
      <c r="I3558" s="2" t="str">
        <f t="shared" si="199"/>
        <v>S&amp;P BMI</v>
      </c>
    </row>
    <row r="3559" spans="1:9" ht="12.75" customHeight="1">
      <c r="A3559" s="2" t="s">
        <v>6877</v>
      </c>
      <c r="B3559" s="121" t="str">
        <f t="shared" si="195"/>
        <v>Global Ex-Australia</v>
      </c>
      <c r="C3559" s="2" t="s">
        <v>6415</v>
      </c>
      <c r="D3559" s="2" t="str">
        <f t="shared" si="198"/>
        <v>Spain</v>
      </c>
      <c r="E3559" s="3">
        <v>34698</v>
      </c>
      <c r="F3559" s="3">
        <v>34701</v>
      </c>
      <c r="G3559" s="3"/>
      <c r="H3559" s="3"/>
      <c r="I3559" s="2" t="str">
        <f t="shared" si="199"/>
        <v>S&amp;P BMI</v>
      </c>
    </row>
    <row r="3560" spans="1:9" ht="12.75" customHeight="1">
      <c r="A3560" s="2" t="s">
        <v>6877</v>
      </c>
      <c r="B3560" s="121" t="str">
        <f t="shared" si="195"/>
        <v>Global Ex-Australia</v>
      </c>
      <c r="C3560" s="2" t="s">
        <v>5810</v>
      </c>
      <c r="D3560" s="2" t="str">
        <f t="shared" si="198"/>
        <v>Finland</v>
      </c>
      <c r="E3560" s="3">
        <v>34698</v>
      </c>
      <c r="F3560" s="3">
        <v>34701</v>
      </c>
      <c r="G3560" s="3"/>
      <c r="H3560" s="3"/>
      <c r="I3560" s="2" t="str">
        <f t="shared" si="199"/>
        <v>S&amp;P BMI</v>
      </c>
    </row>
    <row r="3561" spans="1:9" ht="12.75" customHeight="1">
      <c r="A3561" s="2" t="s">
        <v>6877</v>
      </c>
      <c r="B3561" s="121" t="str">
        <f t="shared" si="195"/>
        <v>Global Ex-Australia</v>
      </c>
      <c r="C3561" s="2" t="s">
        <v>7578</v>
      </c>
      <c r="D3561" s="2" t="str">
        <f t="shared" si="198"/>
        <v>France</v>
      </c>
      <c r="E3561" s="3">
        <v>34698</v>
      </c>
      <c r="F3561" s="3">
        <v>34701</v>
      </c>
      <c r="G3561" s="3"/>
      <c r="H3561" s="3"/>
      <c r="I3561" s="2" t="str">
        <f t="shared" si="199"/>
        <v>S&amp;P BMI</v>
      </c>
    </row>
    <row r="3562" spans="1:9" ht="12.75" customHeight="1">
      <c r="A3562" s="2" t="s">
        <v>6877</v>
      </c>
      <c r="B3562" s="121" t="str">
        <f t="shared" si="195"/>
        <v>Global Ex-Australia</v>
      </c>
      <c r="C3562" s="2" t="s">
        <v>7583</v>
      </c>
      <c r="D3562" s="2" t="str">
        <f t="shared" si="198"/>
        <v>United Kingdom</v>
      </c>
      <c r="E3562" s="3">
        <v>34698</v>
      </c>
      <c r="F3562" s="3">
        <v>34701</v>
      </c>
      <c r="G3562" s="3"/>
      <c r="H3562" s="3"/>
      <c r="I3562" s="2" t="str">
        <f t="shared" si="199"/>
        <v>S&amp;P BMI</v>
      </c>
    </row>
    <row r="3563" spans="1:9" ht="12.75" customHeight="1">
      <c r="A3563" s="2" t="s">
        <v>6877</v>
      </c>
      <c r="B3563" s="121" t="str">
        <f t="shared" si="195"/>
        <v>Global Ex-Australia</v>
      </c>
      <c r="C3563" s="2" t="s">
        <v>7580</v>
      </c>
      <c r="D3563" s="2" t="str">
        <f t="shared" si="198"/>
        <v>Greece</v>
      </c>
      <c r="E3563" s="3">
        <v>34698</v>
      </c>
      <c r="F3563" s="3">
        <v>34701</v>
      </c>
      <c r="G3563" s="3"/>
      <c r="H3563" s="3"/>
      <c r="I3563" s="2" t="str">
        <f t="shared" si="199"/>
        <v>S&amp;P BMI</v>
      </c>
    </row>
    <row r="3564" spans="1:9" ht="12.75" customHeight="1">
      <c r="A3564" s="2" t="s">
        <v>6877</v>
      </c>
      <c r="B3564" s="121" t="str">
        <f t="shared" si="195"/>
        <v>Global Ex-Australia</v>
      </c>
      <c r="C3564" s="2" t="s">
        <v>7571</v>
      </c>
      <c r="D3564" s="2" t="str">
        <f t="shared" si="198"/>
        <v>Hong Kong</v>
      </c>
      <c r="E3564" s="3">
        <v>34698</v>
      </c>
      <c r="F3564" s="3">
        <v>34701</v>
      </c>
      <c r="G3564" s="3"/>
      <c r="H3564" s="3"/>
      <c r="I3564" s="2" t="str">
        <f t="shared" si="199"/>
        <v>S&amp;P BMI</v>
      </c>
    </row>
    <row r="3565" spans="1:9" ht="12.75" customHeight="1">
      <c r="A3565" s="2" t="s">
        <v>6877</v>
      </c>
      <c r="B3565" s="121" t="str">
        <f t="shared" si="195"/>
        <v>Global Ex-Australia</v>
      </c>
      <c r="C3565" s="2" t="s">
        <v>5567</v>
      </c>
      <c r="D3565" s="2" t="str">
        <f t="shared" si="198"/>
        <v>Hungary</v>
      </c>
      <c r="E3565" s="3">
        <v>34698</v>
      </c>
      <c r="F3565" s="3">
        <v>34701</v>
      </c>
      <c r="G3565" s="3"/>
      <c r="H3565" s="3"/>
      <c r="I3565" s="2" t="str">
        <f t="shared" si="199"/>
        <v>S&amp;P BMI</v>
      </c>
    </row>
    <row r="3566" spans="1:9" ht="12.75" customHeight="1">
      <c r="A3566" s="2" t="s">
        <v>6877</v>
      </c>
      <c r="B3566" s="121" t="str">
        <f t="shared" si="195"/>
        <v>Global Ex-Australia</v>
      </c>
      <c r="C3566" s="2" t="s">
        <v>6098</v>
      </c>
      <c r="D3566" s="2" t="str">
        <f t="shared" si="198"/>
        <v>Indonesia</v>
      </c>
      <c r="E3566" s="3">
        <v>34698</v>
      </c>
      <c r="F3566" s="3">
        <v>34701</v>
      </c>
      <c r="G3566" s="3"/>
      <c r="H3566" s="3"/>
      <c r="I3566" s="2" t="str">
        <f t="shared" si="199"/>
        <v>S&amp;P BMI</v>
      </c>
    </row>
    <row r="3567" spans="1:9" ht="12.75" customHeight="1">
      <c r="A3567" s="2" t="s">
        <v>6877</v>
      </c>
      <c r="B3567" s="121" t="str">
        <f t="shared" si="195"/>
        <v>Global Ex-Australia</v>
      </c>
      <c r="C3567" s="2" t="s">
        <v>6100</v>
      </c>
      <c r="D3567" s="2" t="str">
        <f t="shared" si="198"/>
        <v>Ireland</v>
      </c>
      <c r="E3567" s="3">
        <v>34698</v>
      </c>
      <c r="F3567" s="3">
        <v>34701</v>
      </c>
      <c r="G3567" s="3"/>
      <c r="H3567" s="3"/>
      <c r="I3567" s="2" t="str">
        <f t="shared" si="199"/>
        <v>S&amp;P BMI</v>
      </c>
    </row>
    <row r="3568" spans="1:9" ht="12.75" customHeight="1">
      <c r="A3568" s="2" t="s">
        <v>6877</v>
      </c>
      <c r="B3568" s="121" t="str">
        <f t="shared" si="195"/>
        <v>Global Ex-Australia</v>
      </c>
      <c r="C3568" s="2" t="s">
        <v>7598</v>
      </c>
      <c r="D3568" s="2" t="str">
        <f t="shared" si="198"/>
        <v>Israel</v>
      </c>
      <c r="E3568" s="3">
        <v>34698</v>
      </c>
      <c r="F3568" s="3">
        <v>34701</v>
      </c>
      <c r="G3568" s="3"/>
      <c r="H3568" s="3"/>
      <c r="I3568" s="2" t="str">
        <f t="shared" si="199"/>
        <v>S&amp;P BMI</v>
      </c>
    </row>
    <row r="3569" spans="1:9" ht="12.75" customHeight="1">
      <c r="A3569" s="2" t="s">
        <v>6877</v>
      </c>
      <c r="B3569" s="121" t="str">
        <f t="shared" si="195"/>
        <v>Global Ex-Australia</v>
      </c>
      <c r="C3569" s="2" t="s">
        <v>5720</v>
      </c>
      <c r="D3569" s="2" t="str">
        <f t="shared" si="198"/>
        <v>India</v>
      </c>
      <c r="E3569" s="3">
        <v>34698</v>
      </c>
      <c r="F3569" s="3">
        <v>34701</v>
      </c>
      <c r="G3569" s="3"/>
      <c r="H3569" s="3"/>
      <c r="I3569" s="2" t="str">
        <f t="shared" si="199"/>
        <v>S&amp;P BMI</v>
      </c>
    </row>
    <row r="3570" spans="1:9" ht="12.75" customHeight="1">
      <c r="A3570" s="2" t="s">
        <v>6877</v>
      </c>
      <c r="B3570" s="121" t="str">
        <f t="shared" si="195"/>
        <v>Global Ex-Australia</v>
      </c>
      <c r="C3570" s="2" t="s">
        <v>5572</v>
      </c>
      <c r="D3570" s="2" t="str">
        <f t="shared" si="198"/>
        <v>Iceland</v>
      </c>
      <c r="E3570" s="3">
        <v>37435</v>
      </c>
      <c r="F3570" s="3">
        <v>37438</v>
      </c>
      <c r="G3570" s="3">
        <v>39780</v>
      </c>
      <c r="H3570" s="3">
        <v>39783</v>
      </c>
      <c r="I3570" s="2" t="str">
        <f t="shared" si="199"/>
        <v>S&amp;P BMI</v>
      </c>
    </row>
    <row r="3571" spans="1:9" ht="12.75" customHeight="1">
      <c r="A3571" s="2" t="s">
        <v>6877</v>
      </c>
      <c r="B3571" s="121" t="str">
        <f t="shared" si="195"/>
        <v>Global Ex-Australia</v>
      </c>
      <c r="C3571" s="2" t="s">
        <v>5614</v>
      </c>
      <c r="D3571" s="2" t="str">
        <f t="shared" si="198"/>
        <v>Italy</v>
      </c>
      <c r="E3571" s="3">
        <v>34698</v>
      </c>
      <c r="F3571" s="3">
        <v>34701</v>
      </c>
      <c r="G3571" s="3"/>
      <c r="H3571" s="3"/>
      <c r="I3571" s="2" t="str">
        <f t="shared" si="199"/>
        <v>S&amp;P BMI</v>
      </c>
    </row>
    <row r="3572" spans="1:9" ht="12.75" customHeight="1">
      <c r="A3572" s="2" t="s">
        <v>6877</v>
      </c>
      <c r="B3572" s="121" t="str">
        <f t="shared" si="195"/>
        <v>Global Ex-Australia</v>
      </c>
      <c r="C3572" s="2" t="s">
        <v>7607</v>
      </c>
      <c r="D3572" s="2" t="str">
        <f t="shared" si="198"/>
        <v>Jordan</v>
      </c>
      <c r="E3572" s="3">
        <v>34698</v>
      </c>
      <c r="F3572" s="3">
        <v>34701</v>
      </c>
      <c r="G3572" s="3">
        <v>39752</v>
      </c>
      <c r="H3572" s="3">
        <v>39755</v>
      </c>
      <c r="I3572" s="2" t="str">
        <f t="shared" si="199"/>
        <v>S&amp;P BMI</v>
      </c>
    </row>
    <row r="3573" spans="1:9" ht="12.75" customHeight="1">
      <c r="A3573" s="2" t="s">
        <v>6877</v>
      </c>
      <c r="B3573" s="121" t="str">
        <f t="shared" si="195"/>
        <v>Global Ex-Australia</v>
      </c>
      <c r="C3573" s="2" t="s">
        <v>7572</v>
      </c>
      <c r="D3573" s="2" t="str">
        <f t="shared" si="198"/>
        <v>Japan</v>
      </c>
      <c r="E3573" s="3">
        <v>34698</v>
      </c>
      <c r="F3573" s="3">
        <v>34701</v>
      </c>
      <c r="G3573" s="3"/>
      <c r="H3573" s="3"/>
      <c r="I3573" s="2" t="str">
        <f t="shared" si="199"/>
        <v>S&amp;P BMI</v>
      </c>
    </row>
    <row r="3574" spans="1:9" ht="12.75" customHeight="1">
      <c r="A3574" s="2" t="s">
        <v>6877</v>
      </c>
      <c r="B3574" s="121" t="str">
        <f t="shared" si="195"/>
        <v>Global Ex-Australia</v>
      </c>
      <c r="C3574" s="2" t="s">
        <v>6013</v>
      </c>
      <c r="D3574" s="2" t="str">
        <f t="shared" si="198"/>
        <v>Korea</v>
      </c>
      <c r="E3574" s="3">
        <v>34698</v>
      </c>
      <c r="F3574" s="3">
        <v>34701</v>
      </c>
      <c r="G3574" s="3"/>
      <c r="H3574" s="3"/>
      <c r="I3574" s="2" t="str">
        <f t="shared" si="199"/>
        <v>S&amp;P BMI</v>
      </c>
    </row>
    <row r="3575" spans="1:9" ht="12.75" customHeight="1">
      <c r="A3575" s="2" t="s">
        <v>6877</v>
      </c>
      <c r="B3575" s="121" t="str">
        <f t="shared" si="195"/>
        <v>Global Ex-Australia</v>
      </c>
      <c r="C3575" s="2" t="s">
        <v>7581</v>
      </c>
      <c r="D3575" s="2" t="str">
        <f t="shared" si="198"/>
        <v>Luxembourg</v>
      </c>
      <c r="E3575" s="3">
        <v>38625</v>
      </c>
      <c r="F3575" s="3">
        <v>38628</v>
      </c>
      <c r="G3575" s="3"/>
      <c r="H3575" s="3"/>
      <c r="I3575" s="2" t="str">
        <f t="shared" si="199"/>
        <v>S&amp;P BMI</v>
      </c>
    </row>
    <row r="3576" spans="1:9" ht="12.75" customHeight="1">
      <c r="A3576" s="2" t="s">
        <v>6877</v>
      </c>
      <c r="B3576" s="121" t="str">
        <f t="shared" si="195"/>
        <v>Global Ex-Australia</v>
      </c>
      <c r="C3576" s="2" t="s">
        <v>5947</v>
      </c>
      <c r="D3576" s="2" t="str">
        <f t="shared" si="198"/>
        <v>Morocco</v>
      </c>
      <c r="E3576" s="3">
        <v>34698</v>
      </c>
      <c r="F3576" s="3">
        <v>34701</v>
      </c>
      <c r="G3576" s="3">
        <v>42265</v>
      </c>
      <c r="H3576" s="3">
        <v>42268</v>
      </c>
      <c r="I3576" s="2" t="str">
        <f t="shared" ref="I3576:I3599" si="200">IF(ISBLANK(VLOOKUP(A3576,CountryRegion,4,FALSE)),"",VLOOKUP(A3576,CountryRegion,4,FALSE))</f>
        <v>S&amp;P BMI</v>
      </c>
    </row>
    <row r="3577" spans="1:9" ht="12.75" customHeight="1">
      <c r="A3577" s="2" t="s">
        <v>6877</v>
      </c>
      <c r="B3577" s="121" t="str">
        <f t="shared" si="195"/>
        <v>Global Ex-Australia</v>
      </c>
      <c r="C3577" s="2" t="s">
        <v>7594</v>
      </c>
      <c r="D3577" s="2" t="str">
        <f t="shared" si="198"/>
        <v>Mexico</v>
      </c>
      <c r="E3577" s="3">
        <v>34698</v>
      </c>
      <c r="F3577" s="3">
        <v>34701</v>
      </c>
      <c r="G3577" s="3"/>
      <c r="H3577" s="3"/>
      <c r="I3577" s="2" t="str">
        <f t="shared" si="200"/>
        <v>S&amp;P BMI</v>
      </c>
    </row>
    <row r="3578" spans="1:9" ht="12.75" customHeight="1">
      <c r="A3578" s="2" t="s">
        <v>6877</v>
      </c>
      <c r="B3578" s="121" t="str">
        <f t="shared" si="195"/>
        <v>Global Ex-Australia</v>
      </c>
      <c r="C3578" s="2" t="s">
        <v>7573</v>
      </c>
      <c r="D3578" s="2" t="str">
        <f t="shared" si="198"/>
        <v>Malaysia</v>
      </c>
      <c r="E3578" s="3">
        <v>34698</v>
      </c>
      <c r="F3578" s="3">
        <v>34701</v>
      </c>
      <c r="G3578" s="3"/>
      <c r="H3578" s="3"/>
      <c r="I3578" s="2" t="str">
        <f t="shared" si="200"/>
        <v>S&amp;P BMI</v>
      </c>
    </row>
    <row r="3579" spans="1:9" ht="12.75" customHeight="1">
      <c r="A3579" s="2" t="s">
        <v>6877</v>
      </c>
      <c r="B3579" s="121" t="str">
        <f t="shared" si="195"/>
        <v>Global Ex-Australia</v>
      </c>
      <c r="C3579" s="2" t="s">
        <v>5918</v>
      </c>
      <c r="D3579" s="2" t="str">
        <f t="shared" si="198"/>
        <v>Nigeria</v>
      </c>
      <c r="E3579" s="3">
        <v>34698</v>
      </c>
      <c r="F3579" s="3">
        <v>34701</v>
      </c>
      <c r="G3579" s="3">
        <v>39752</v>
      </c>
      <c r="H3579" s="3">
        <v>39755</v>
      </c>
      <c r="I3579" s="2" t="str">
        <f t="shared" si="200"/>
        <v>S&amp;P BMI</v>
      </c>
    </row>
    <row r="3580" spans="1:9" ht="12.75" customHeight="1">
      <c r="A3580" s="2" t="s">
        <v>6877</v>
      </c>
      <c r="B3580" s="121" t="str">
        <f t="shared" si="195"/>
        <v>Global Ex-Australia</v>
      </c>
      <c r="C3580" s="2" t="s">
        <v>5921</v>
      </c>
      <c r="D3580" s="2" t="str">
        <f t="shared" si="198"/>
        <v>Netherlands</v>
      </c>
      <c r="E3580" s="3">
        <v>34698</v>
      </c>
      <c r="F3580" s="3">
        <v>34701</v>
      </c>
      <c r="G3580" s="3"/>
      <c r="H3580" s="3"/>
      <c r="I3580" s="2" t="str">
        <f t="shared" si="200"/>
        <v>S&amp;P BMI</v>
      </c>
    </row>
    <row r="3581" spans="1:9" ht="12.75" customHeight="1">
      <c r="A3581" s="2" t="s">
        <v>6877</v>
      </c>
      <c r="B3581" s="121" t="str">
        <f t="shared" si="195"/>
        <v>Global Ex-Australia</v>
      </c>
      <c r="C3581" s="2" t="s">
        <v>5865</v>
      </c>
      <c r="D3581" s="2" t="str">
        <f t="shared" si="198"/>
        <v>Norway</v>
      </c>
      <c r="E3581" s="3">
        <v>34698</v>
      </c>
      <c r="F3581" s="3">
        <v>34701</v>
      </c>
      <c r="G3581" s="3"/>
      <c r="H3581" s="3"/>
      <c r="I3581" s="2" t="str">
        <f t="shared" si="200"/>
        <v>S&amp;P BMI</v>
      </c>
    </row>
    <row r="3582" spans="1:9" ht="12.75" customHeight="1">
      <c r="A3582" s="2" t="s">
        <v>6877</v>
      </c>
      <c r="B3582" s="121" t="str">
        <f t="shared" si="195"/>
        <v>Global Ex-Australia</v>
      </c>
      <c r="C3582" s="2" t="s">
        <v>5883</v>
      </c>
      <c r="D3582" s="2" t="str">
        <f t="shared" si="198"/>
        <v>New Zealand</v>
      </c>
      <c r="E3582" s="3">
        <v>34698</v>
      </c>
      <c r="F3582" s="3">
        <v>34701</v>
      </c>
      <c r="G3582" s="3"/>
      <c r="H3582" s="3"/>
      <c r="I3582" s="2" t="str">
        <f t="shared" si="200"/>
        <v>S&amp;P BMI</v>
      </c>
    </row>
    <row r="3583" spans="1:9" ht="12.75" customHeight="1">
      <c r="A3583" s="2" t="s">
        <v>6877</v>
      </c>
      <c r="B3583" s="121" t="str">
        <f t="shared" si="195"/>
        <v>Global Ex-Australia</v>
      </c>
      <c r="C3583" s="2" t="s">
        <v>7595</v>
      </c>
      <c r="D3583" s="2" t="str">
        <f t="shared" si="198"/>
        <v>Peru</v>
      </c>
      <c r="E3583" s="3">
        <v>34698</v>
      </c>
      <c r="F3583" s="3">
        <v>34701</v>
      </c>
      <c r="G3583" s="3"/>
      <c r="H3583" s="3"/>
      <c r="I3583" s="2" t="str">
        <f t="shared" si="200"/>
        <v>S&amp;P BMI</v>
      </c>
    </row>
    <row r="3584" spans="1:9" ht="12.75" customHeight="1">
      <c r="A3584" s="2" t="s">
        <v>6877</v>
      </c>
      <c r="B3584" s="121" t="str">
        <f t="shared" si="195"/>
        <v>Global Ex-Australia</v>
      </c>
      <c r="C3584" s="2" t="s">
        <v>5970</v>
      </c>
      <c r="D3584" s="2" t="str">
        <f t="shared" si="198"/>
        <v>Philippines</v>
      </c>
      <c r="E3584" s="3">
        <v>34698</v>
      </c>
      <c r="F3584" s="3">
        <v>34701</v>
      </c>
      <c r="G3584" s="3"/>
      <c r="H3584" s="3"/>
      <c r="I3584" s="2" t="str">
        <f t="shared" si="200"/>
        <v>S&amp;P BMI</v>
      </c>
    </row>
    <row r="3585" spans="1:9" ht="12.75" customHeight="1">
      <c r="A3585" s="2" t="s">
        <v>6877</v>
      </c>
      <c r="B3585" s="121" t="str">
        <f t="shared" si="195"/>
        <v>Global Ex-Australia</v>
      </c>
      <c r="C3585" s="2" t="s">
        <v>7601</v>
      </c>
      <c r="D3585" s="2" t="str">
        <f t="shared" si="198"/>
        <v>Pakistan</v>
      </c>
      <c r="E3585" s="3">
        <v>34698</v>
      </c>
      <c r="F3585" s="3">
        <v>34701</v>
      </c>
      <c r="G3585" s="3">
        <v>39752</v>
      </c>
      <c r="H3585" s="3">
        <v>39755</v>
      </c>
      <c r="I3585" s="2" t="str">
        <f t="shared" si="200"/>
        <v>S&amp;P BMI</v>
      </c>
    </row>
    <row r="3586" spans="1:9" ht="12.75" customHeight="1">
      <c r="A3586" s="2" t="s">
        <v>6877</v>
      </c>
      <c r="B3586" s="121" t="str">
        <f t="shared" si="195"/>
        <v>Global Ex-Australia</v>
      </c>
      <c r="C3586" s="2" t="s">
        <v>7601</v>
      </c>
      <c r="D3586" s="2" t="str">
        <f t="shared" si="198"/>
        <v>Pakistan</v>
      </c>
      <c r="E3586" s="3">
        <v>42993</v>
      </c>
      <c r="F3586" s="3">
        <v>42996</v>
      </c>
      <c r="G3586" s="3">
        <v>45184</v>
      </c>
      <c r="H3586" s="3">
        <v>45187</v>
      </c>
      <c r="I3586" s="2" t="str">
        <f t="shared" si="200"/>
        <v>S&amp;P BMI</v>
      </c>
    </row>
    <row r="3587" spans="1:9" ht="12.75" customHeight="1">
      <c r="A3587" s="2" t="s">
        <v>6877</v>
      </c>
      <c r="B3587" s="121" t="str">
        <f t="shared" si="195"/>
        <v>Global Ex-Australia</v>
      </c>
      <c r="C3587" s="2" t="s">
        <v>7585</v>
      </c>
      <c r="D3587" s="2" t="str">
        <f t="shared" si="198"/>
        <v>Poland</v>
      </c>
      <c r="E3587" s="3">
        <v>34698</v>
      </c>
      <c r="F3587" s="3">
        <v>34701</v>
      </c>
      <c r="G3587" s="3"/>
      <c r="H3587" s="3"/>
      <c r="I3587" s="2" t="str">
        <f t="shared" si="200"/>
        <v>S&amp;P BMI</v>
      </c>
    </row>
    <row r="3588" spans="1:9" ht="12.75" customHeight="1">
      <c r="A3588" s="2" t="s">
        <v>6877</v>
      </c>
      <c r="B3588" s="121" t="str">
        <f t="shared" si="195"/>
        <v>Global Ex-Australia</v>
      </c>
      <c r="C3588" s="2" t="s">
        <v>7582</v>
      </c>
      <c r="D3588" s="2" t="str">
        <f t="shared" si="198"/>
        <v>Portugal</v>
      </c>
      <c r="E3588" s="3">
        <v>34698</v>
      </c>
      <c r="F3588" s="3">
        <v>34701</v>
      </c>
      <c r="G3588" s="3"/>
      <c r="H3588" s="3"/>
      <c r="I3588" s="2" t="str">
        <f t="shared" si="200"/>
        <v>S&amp;P BMI</v>
      </c>
    </row>
    <row r="3589" spans="1:9" ht="12.75" customHeight="1">
      <c r="A3589" s="2" t="s">
        <v>6877</v>
      </c>
      <c r="B3589" s="121" t="str">
        <f t="shared" ref="B3589:B3652" si="201">VLOOKUP(A3589,CountryRegion,2,FALSE)</f>
        <v>Global Ex-Australia</v>
      </c>
      <c r="C3589" s="2" t="s">
        <v>7602</v>
      </c>
      <c r="D3589" s="2" t="str">
        <f t="shared" si="198"/>
        <v>Qatar</v>
      </c>
      <c r="E3589" s="3">
        <v>41903</v>
      </c>
      <c r="F3589" s="3">
        <v>41904</v>
      </c>
      <c r="G3589" s="3"/>
      <c r="H3589" s="3"/>
      <c r="I3589" s="2" t="str">
        <f t="shared" si="200"/>
        <v>S&amp;P BMI</v>
      </c>
    </row>
    <row r="3590" spans="1:9" ht="12.75" customHeight="1">
      <c r="A3590" s="2" t="s">
        <v>6877</v>
      </c>
      <c r="B3590" s="121" t="str">
        <f t="shared" si="201"/>
        <v>Global Ex-Australia</v>
      </c>
      <c r="C3590" s="2" t="s">
        <v>7586</v>
      </c>
      <c r="D3590" s="2" t="str">
        <f t="shared" si="198"/>
        <v>Russia</v>
      </c>
      <c r="E3590" s="3">
        <v>34698</v>
      </c>
      <c r="F3590" s="3">
        <v>34701</v>
      </c>
      <c r="G3590" s="3">
        <v>44628</v>
      </c>
      <c r="H3590" s="3">
        <v>44629</v>
      </c>
      <c r="I3590" s="2" t="str">
        <f t="shared" si="200"/>
        <v>S&amp;P BMI</v>
      </c>
    </row>
    <row r="3591" spans="1:9" ht="12.75" customHeight="1">
      <c r="A3591" s="2" t="s">
        <v>6877</v>
      </c>
      <c r="B3591" s="121" t="str">
        <f t="shared" si="201"/>
        <v>Global Ex-Australia</v>
      </c>
      <c r="C3591" s="2" t="s">
        <v>6227</v>
      </c>
      <c r="D3591" s="2" t="str">
        <f t="shared" si="198"/>
        <v>Sweden</v>
      </c>
      <c r="E3591" s="3">
        <v>34698</v>
      </c>
      <c r="F3591" s="3">
        <v>34701</v>
      </c>
      <c r="G3591" s="3"/>
      <c r="H3591" s="3"/>
      <c r="I3591" s="2" t="str">
        <f t="shared" si="200"/>
        <v>S&amp;P BMI</v>
      </c>
    </row>
    <row r="3592" spans="1:9" ht="12.75" customHeight="1">
      <c r="A3592" s="2" t="s">
        <v>6877</v>
      </c>
      <c r="B3592" s="121" t="str">
        <f t="shared" si="201"/>
        <v>Global Ex-Australia</v>
      </c>
      <c r="C3592" s="2" t="s">
        <v>7574</v>
      </c>
      <c r="D3592" s="2" t="str">
        <f t="shared" si="198"/>
        <v>Singapore</v>
      </c>
      <c r="E3592" s="3">
        <v>34698</v>
      </c>
      <c r="F3592" s="3">
        <v>34701</v>
      </c>
      <c r="G3592" s="3"/>
      <c r="H3592" s="3"/>
      <c r="I3592" s="2" t="str">
        <f t="shared" si="200"/>
        <v>S&amp;P BMI</v>
      </c>
    </row>
    <row r="3593" spans="1:9" ht="12.75" customHeight="1">
      <c r="A3593" s="2" t="s">
        <v>6877</v>
      </c>
      <c r="B3593" s="121" t="str">
        <f t="shared" si="201"/>
        <v>Global Ex-Australia</v>
      </c>
      <c r="C3593" s="2" t="s">
        <v>7605</v>
      </c>
      <c r="D3593" s="2" t="str">
        <f t="shared" si="198"/>
        <v>Slovenia</v>
      </c>
      <c r="E3593" s="3">
        <v>37529</v>
      </c>
      <c r="F3593" s="3">
        <v>37530</v>
      </c>
      <c r="G3593" s="3">
        <v>39752</v>
      </c>
      <c r="H3593" s="3">
        <v>39755</v>
      </c>
      <c r="I3593" s="2" t="str">
        <f t="shared" si="200"/>
        <v>S&amp;P BMI</v>
      </c>
    </row>
    <row r="3594" spans="1:9" ht="12.75" customHeight="1">
      <c r="A3594" s="2" t="s">
        <v>6877</v>
      </c>
      <c r="B3594" s="121" t="str">
        <f t="shared" si="201"/>
        <v>Global Ex-Australia</v>
      </c>
      <c r="C3594" s="2" t="s">
        <v>6029</v>
      </c>
      <c r="D3594" s="2" t="str">
        <f t="shared" si="198"/>
        <v>Thailand</v>
      </c>
      <c r="E3594" s="3">
        <v>34698</v>
      </c>
      <c r="F3594" s="3">
        <v>34701</v>
      </c>
      <c r="G3594" s="3"/>
      <c r="H3594" s="3"/>
      <c r="I3594" s="2" t="str">
        <f t="shared" si="200"/>
        <v>S&amp;P BMI</v>
      </c>
    </row>
    <row r="3595" spans="1:9" ht="12.75" customHeight="1">
      <c r="A3595" s="2" t="s">
        <v>6877</v>
      </c>
      <c r="B3595" s="121" t="str">
        <f t="shared" si="201"/>
        <v>Global Ex-Australia</v>
      </c>
      <c r="C3595" s="2" t="s">
        <v>7587</v>
      </c>
      <c r="D3595" s="2" t="str">
        <f t="shared" si="198"/>
        <v>Turkey</v>
      </c>
      <c r="E3595" s="3">
        <v>34698</v>
      </c>
      <c r="F3595" s="3">
        <v>34701</v>
      </c>
      <c r="G3595" s="3"/>
      <c r="H3595" s="3"/>
      <c r="I3595" s="2" t="str">
        <f t="shared" si="200"/>
        <v>S&amp;P BMI</v>
      </c>
    </row>
    <row r="3596" spans="1:9" ht="12.75" customHeight="1">
      <c r="A3596" s="2" t="s">
        <v>6877</v>
      </c>
      <c r="B3596" s="121" t="str">
        <f t="shared" si="201"/>
        <v>Global Ex-Australia</v>
      </c>
      <c r="C3596" s="2" t="s">
        <v>5700</v>
      </c>
      <c r="D3596" s="2" t="str">
        <f t="shared" si="198"/>
        <v>Taiwan</v>
      </c>
      <c r="E3596" s="3">
        <v>34698</v>
      </c>
      <c r="F3596" s="3">
        <v>34701</v>
      </c>
      <c r="G3596" s="3"/>
      <c r="H3596" s="3"/>
      <c r="I3596" s="2" t="str">
        <f t="shared" si="200"/>
        <v>S&amp;P BMI</v>
      </c>
    </row>
    <row r="3597" spans="1:9" ht="12.75" customHeight="1">
      <c r="A3597" s="2" t="s">
        <v>6877</v>
      </c>
      <c r="B3597" s="121" t="str">
        <f t="shared" si="201"/>
        <v>Global Ex-Australia</v>
      </c>
      <c r="C3597" s="2" t="s">
        <v>810</v>
      </c>
      <c r="D3597" s="2" t="str">
        <f t="shared" ref="D3597:D3660" si="202">VLOOKUP(C3597&amp;"-",CountryRegion,2,FALSE)</f>
        <v>United States</v>
      </c>
      <c r="E3597" s="3">
        <v>34698</v>
      </c>
      <c r="F3597" s="3">
        <v>34701</v>
      </c>
      <c r="G3597" s="3"/>
      <c r="H3597" s="3"/>
      <c r="I3597" s="2" t="str">
        <f t="shared" si="200"/>
        <v>S&amp;P BMI</v>
      </c>
    </row>
    <row r="3598" spans="1:9" ht="12.75" customHeight="1">
      <c r="A3598" s="2" t="s">
        <v>6877</v>
      </c>
      <c r="B3598" s="121" t="str">
        <f t="shared" si="201"/>
        <v>Global Ex-Australia</v>
      </c>
      <c r="C3598" s="2" t="s">
        <v>7596</v>
      </c>
      <c r="D3598" s="2" t="str">
        <f t="shared" si="202"/>
        <v>Venezuela</v>
      </c>
      <c r="E3598" s="3">
        <v>34698</v>
      </c>
      <c r="F3598" s="3">
        <v>34701</v>
      </c>
      <c r="G3598" s="3">
        <v>39183</v>
      </c>
      <c r="H3598" s="3">
        <v>39184</v>
      </c>
      <c r="I3598" s="2" t="str">
        <f t="shared" si="200"/>
        <v>S&amp;P BMI</v>
      </c>
    </row>
    <row r="3599" spans="1:9" ht="12.75" customHeight="1">
      <c r="A3599" s="2" t="s">
        <v>6877</v>
      </c>
      <c r="B3599" s="121" t="str">
        <f t="shared" si="201"/>
        <v>Global Ex-Australia</v>
      </c>
      <c r="C3599" s="2" t="s">
        <v>7603</v>
      </c>
      <c r="D3599" s="2" t="str">
        <f t="shared" si="202"/>
        <v>South Africa</v>
      </c>
      <c r="E3599" s="3">
        <v>34698</v>
      </c>
      <c r="F3599" s="3">
        <v>34701</v>
      </c>
      <c r="G3599" s="3"/>
      <c r="H3599" s="3"/>
      <c r="I3599" s="2" t="str">
        <f t="shared" si="200"/>
        <v>S&amp;P BMI</v>
      </c>
    </row>
    <row r="3600" spans="1:9" ht="12.75" customHeight="1">
      <c r="A3600" s="121" t="s">
        <v>6877</v>
      </c>
      <c r="B3600" s="121" t="str">
        <f t="shared" si="201"/>
        <v>Global Ex-Australia</v>
      </c>
      <c r="C3600" s="121" t="s">
        <v>5776</v>
      </c>
      <c r="D3600" s="2" t="str">
        <f t="shared" si="202"/>
        <v>Saudi Arabia</v>
      </c>
      <c r="E3600" s="122">
        <v>43539</v>
      </c>
      <c r="F3600" s="122">
        <v>43542</v>
      </c>
      <c r="G3600" s="122"/>
      <c r="H3600" s="122"/>
      <c r="I3600" s="121" t="s">
        <v>6663</v>
      </c>
    </row>
    <row r="3601" spans="1:9" ht="12.75" customHeight="1">
      <c r="A3601" s="2" t="s">
        <v>6877</v>
      </c>
      <c r="B3601" s="121" t="str">
        <f t="shared" si="201"/>
        <v>Global Ex-Australia</v>
      </c>
      <c r="C3601" s="2" t="s">
        <v>6023</v>
      </c>
      <c r="D3601" s="2" t="str">
        <f t="shared" si="202"/>
        <v>Kuwait</v>
      </c>
      <c r="E3601" s="93">
        <v>43728</v>
      </c>
      <c r="F3601" s="93">
        <v>43731</v>
      </c>
      <c r="G3601" s="93"/>
      <c r="H3601" s="93"/>
      <c r="I3601" s="2" t="s">
        <v>6663</v>
      </c>
    </row>
    <row r="3602" spans="1:9" ht="12.75" customHeight="1">
      <c r="A3602" s="2" t="s">
        <v>6897</v>
      </c>
      <c r="B3602" s="121" t="str">
        <f t="shared" si="201"/>
        <v>GCC</v>
      </c>
      <c r="C3602" s="2" t="s">
        <v>7599</v>
      </c>
      <c r="D3602" s="2" t="str">
        <f t="shared" si="202"/>
        <v>United Arab Emirates</v>
      </c>
      <c r="E3602" s="3">
        <v>38352</v>
      </c>
      <c r="F3602" s="3">
        <v>38354</v>
      </c>
      <c r="G3602" s="3"/>
      <c r="H3602" s="3"/>
      <c r="I3602" s="2" t="str">
        <f t="shared" ref="I3602:I3606" si="203">IF(ISBLANK(VLOOKUP(A3602,CountryRegion,4,FALSE)),"",VLOOKUP(A3602,CountryRegion,4,FALSE))</f>
        <v>S&amp;P</v>
      </c>
    </row>
    <row r="3603" spans="1:9" ht="12.75" customHeight="1">
      <c r="A3603" s="2" t="s">
        <v>6897</v>
      </c>
      <c r="B3603" s="121" t="str">
        <f t="shared" si="201"/>
        <v>GCC</v>
      </c>
      <c r="C3603" s="2" t="s">
        <v>7606</v>
      </c>
      <c r="D3603" s="2" t="str">
        <f t="shared" si="202"/>
        <v>Bahrain</v>
      </c>
      <c r="E3603" s="3">
        <v>38352</v>
      </c>
      <c r="F3603" s="3">
        <v>38354</v>
      </c>
      <c r="G3603" s="3"/>
      <c r="H3603" s="3"/>
      <c r="I3603" s="2" t="str">
        <f t="shared" si="203"/>
        <v>S&amp;P</v>
      </c>
    </row>
    <row r="3604" spans="1:9" ht="12.75" customHeight="1">
      <c r="A3604" s="2" t="s">
        <v>6897</v>
      </c>
      <c r="B3604" s="121" t="str">
        <f t="shared" si="201"/>
        <v>GCC</v>
      </c>
      <c r="C3604" s="2" t="s">
        <v>6159</v>
      </c>
      <c r="D3604" s="2" t="str">
        <f t="shared" si="202"/>
        <v>Oman</v>
      </c>
      <c r="E3604" s="3">
        <v>38352</v>
      </c>
      <c r="F3604" s="3">
        <v>38354</v>
      </c>
      <c r="G3604" s="3"/>
      <c r="H3604" s="3"/>
      <c r="I3604" s="2" t="str">
        <f t="shared" si="203"/>
        <v>S&amp;P</v>
      </c>
    </row>
    <row r="3605" spans="1:9" ht="12.75" customHeight="1">
      <c r="A3605" s="2" t="s">
        <v>6897</v>
      </c>
      <c r="B3605" s="121" t="str">
        <f t="shared" si="201"/>
        <v>GCC</v>
      </c>
      <c r="C3605" s="2" t="s">
        <v>7602</v>
      </c>
      <c r="D3605" s="2" t="str">
        <f t="shared" si="202"/>
        <v>Qatar</v>
      </c>
      <c r="E3605" s="3">
        <v>38352</v>
      </c>
      <c r="F3605" s="3">
        <v>38354</v>
      </c>
      <c r="G3605" s="3"/>
      <c r="H3605" s="3"/>
      <c r="I3605" s="2" t="str">
        <f t="shared" si="203"/>
        <v>S&amp;P</v>
      </c>
    </row>
    <row r="3606" spans="1:9" ht="12.75" customHeight="1">
      <c r="A3606" s="2" t="s">
        <v>6897</v>
      </c>
      <c r="B3606" s="121" t="str">
        <f t="shared" si="201"/>
        <v>GCC</v>
      </c>
      <c r="C3606" s="2" t="s">
        <v>5776</v>
      </c>
      <c r="D3606" s="2" t="str">
        <f t="shared" si="202"/>
        <v>Saudi Arabia</v>
      </c>
      <c r="E3606" s="3">
        <v>38352</v>
      </c>
      <c r="F3606" s="3">
        <v>38354</v>
      </c>
      <c r="G3606" s="3"/>
      <c r="H3606" s="3"/>
      <c r="I3606" s="2" t="str">
        <f t="shared" si="203"/>
        <v>S&amp;P</v>
      </c>
    </row>
    <row r="3607" spans="1:9" ht="12.75" customHeight="1">
      <c r="A3607" s="2" t="s">
        <v>6897</v>
      </c>
      <c r="B3607" s="121" t="str">
        <f t="shared" si="201"/>
        <v>GCC</v>
      </c>
      <c r="C3607" s="2" t="s">
        <v>6023</v>
      </c>
      <c r="D3607" s="2" t="str">
        <f t="shared" si="202"/>
        <v>Kuwait</v>
      </c>
      <c r="E3607" s="3">
        <v>38352</v>
      </c>
      <c r="F3607" s="3">
        <v>38354</v>
      </c>
      <c r="G3607" s="93"/>
      <c r="H3607" s="93"/>
      <c r="I3607" s="2" t="s">
        <v>6740</v>
      </c>
    </row>
    <row r="3608" spans="1:9" ht="12.75" customHeight="1">
      <c r="A3608" s="2" t="s">
        <v>6887</v>
      </c>
      <c r="B3608" s="121" t="str">
        <f t="shared" si="201"/>
        <v>Global Ex-Pan Europe</v>
      </c>
      <c r="C3608" s="2" t="s">
        <v>7599</v>
      </c>
      <c r="D3608" s="2" t="str">
        <f t="shared" si="202"/>
        <v>United Arab Emirates</v>
      </c>
      <c r="E3608" s="3">
        <v>41903</v>
      </c>
      <c r="F3608" s="3">
        <v>41904</v>
      </c>
      <c r="G3608" s="3"/>
      <c r="H3608" s="3"/>
      <c r="I3608" s="2" t="str">
        <f t="shared" ref="I3608:I3641" si="204">IF(ISBLANK(VLOOKUP(A3608,CountryRegion,4,FALSE)),"",VLOOKUP(A3608,CountryRegion,4,FALSE))</f>
        <v>S&amp;P BMI</v>
      </c>
    </row>
    <row r="3609" spans="1:9" ht="12.75" customHeight="1">
      <c r="A3609" s="2" t="s">
        <v>6887</v>
      </c>
      <c r="B3609" s="121" t="str">
        <f t="shared" si="201"/>
        <v>Global Ex-Pan Europe</v>
      </c>
      <c r="C3609" s="2" t="s">
        <v>7590</v>
      </c>
      <c r="D3609" s="2" t="str">
        <f t="shared" si="202"/>
        <v>Argentina</v>
      </c>
      <c r="E3609" s="3">
        <v>34698</v>
      </c>
      <c r="F3609" s="3">
        <v>34701</v>
      </c>
      <c r="G3609" s="3">
        <v>40074</v>
      </c>
      <c r="H3609" s="3">
        <v>40077</v>
      </c>
      <c r="I3609" s="2" t="str">
        <f t="shared" si="204"/>
        <v>S&amp;P BMI</v>
      </c>
    </row>
    <row r="3610" spans="1:9" ht="12.75" customHeight="1">
      <c r="A3610" s="2" t="s">
        <v>6887</v>
      </c>
      <c r="B3610" s="121" t="str">
        <f t="shared" si="201"/>
        <v>Global Ex-Pan Europe</v>
      </c>
      <c r="C3610" s="2" t="s">
        <v>7589</v>
      </c>
      <c r="D3610" s="2" t="str">
        <f t="shared" si="202"/>
        <v>Australia</v>
      </c>
      <c r="E3610" s="3">
        <v>34698</v>
      </c>
      <c r="F3610" s="3">
        <v>34701</v>
      </c>
      <c r="G3610" s="3"/>
      <c r="H3610" s="3"/>
      <c r="I3610" s="2" t="str">
        <f t="shared" si="204"/>
        <v>S&amp;P BMI</v>
      </c>
    </row>
    <row r="3611" spans="1:9" ht="12.75" customHeight="1">
      <c r="A3611" s="2" t="s">
        <v>6887</v>
      </c>
      <c r="B3611" s="121" t="str">
        <f t="shared" si="201"/>
        <v>Global Ex-Pan Europe</v>
      </c>
      <c r="C3611" s="2" t="s">
        <v>7591</v>
      </c>
      <c r="D3611" s="2" t="str">
        <f t="shared" si="202"/>
        <v>Brazil</v>
      </c>
      <c r="E3611" s="3">
        <v>34698</v>
      </c>
      <c r="F3611" s="3">
        <v>34701</v>
      </c>
      <c r="G3611" s="3"/>
      <c r="H3611" s="3"/>
      <c r="I3611" s="2" t="str">
        <f t="shared" si="204"/>
        <v>S&amp;P BMI</v>
      </c>
    </row>
    <row r="3612" spans="1:9" ht="12.75" customHeight="1">
      <c r="A3612" s="2" t="s">
        <v>6887</v>
      </c>
      <c r="B3612" s="121" t="str">
        <f t="shared" si="201"/>
        <v>Global Ex-Pan Europe</v>
      </c>
      <c r="C3612" s="2" t="s">
        <v>5722</v>
      </c>
      <c r="D3612" s="2" t="str">
        <f t="shared" si="202"/>
        <v>Canada</v>
      </c>
      <c r="E3612" s="3">
        <v>34698</v>
      </c>
      <c r="F3612" s="3">
        <v>34701</v>
      </c>
      <c r="G3612" s="3"/>
      <c r="H3612" s="3"/>
      <c r="I3612" s="2" t="str">
        <f t="shared" si="204"/>
        <v>S&amp;P BMI</v>
      </c>
    </row>
    <row r="3613" spans="1:9" ht="12.75" customHeight="1">
      <c r="A3613" s="2" t="s">
        <v>6887</v>
      </c>
      <c r="B3613" s="121" t="str">
        <f t="shared" si="201"/>
        <v>Global Ex-Pan Europe</v>
      </c>
      <c r="C3613" s="2" t="s">
        <v>7592</v>
      </c>
      <c r="D3613" s="2" t="str">
        <f t="shared" si="202"/>
        <v>Chile</v>
      </c>
      <c r="E3613" s="3">
        <v>34698</v>
      </c>
      <c r="F3613" s="3">
        <v>34701</v>
      </c>
      <c r="G3613" s="3"/>
      <c r="H3613" s="3"/>
      <c r="I3613" s="2" t="str">
        <f t="shared" si="204"/>
        <v>S&amp;P BMI</v>
      </c>
    </row>
    <row r="3614" spans="1:9" ht="12.75" customHeight="1">
      <c r="A3614" s="2" t="s">
        <v>6887</v>
      </c>
      <c r="B3614" s="121" t="str">
        <f t="shared" si="201"/>
        <v>Global Ex-Pan Europe</v>
      </c>
      <c r="C3614" s="2" t="s">
        <v>7588</v>
      </c>
      <c r="D3614" s="2" t="str">
        <f t="shared" si="202"/>
        <v>China</v>
      </c>
      <c r="E3614" s="3">
        <v>34698</v>
      </c>
      <c r="F3614" s="3">
        <v>34701</v>
      </c>
      <c r="G3614" s="3"/>
      <c r="H3614" s="3"/>
      <c r="I3614" s="2" t="str">
        <f t="shared" si="204"/>
        <v>S&amp;P BMI</v>
      </c>
    </row>
    <row r="3615" spans="1:9" ht="12.75" customHeight="1">
      <c r="A3615" s="2" t="s">
        <v>6887</v>
      </c>
      <c r="B3615" s="121" t="str">
        <f t="shared" si="201"/>
        <v>Global Ex-Pan Europe</v>
      </c>
      <c r="C3615" s="2" t="s">
        <v>7593</v>
      </c>
      <c r="D3615" s="2" t="str">
        <f t="shared" si="202"/>
        <v>Colombia</v>
      </c>
      <c r="E3615" s="3">
        <v>34698</v>
      </c>
      <c r="F3615" s="3">
        <v>34701</v>
      </c>
      <c r="G3615" s="3">
        <v>39752</v>
      </c>
      <c r="H3615" s="3">
        <v>39755</v>
      </c>
      <c r="I3615" s="2" t="str">
        <f t="shared" si="204"/>
        <v>S&amp;P BMI</v>
      </c>
    </row>
    <row r="3616" spans="1:9" ht="12.75" customHeight="1">
      <c r="A3616" s="2" t="s">
        <v>6887</v>
      </c>
      <c r="B3616" s="121" t="str">
        <f t="shared" si="201"/>
        <v>Global Ex-Pan Europe</v>
      </c>
      <c r="C3616" s="2" t="s">
        <v>7593</v>
      </c>
      <c r="D3616" s="2" t="str">
        <f t="shared" si="202"/>
        <v>Colombia</v>
      </c>
      <c r="E3616" s="3">
        <v>40805</v>
      </c>
      <c r="F3616" s="3">
        <v>40802</v>
      </c>
      <c r="G3616" s="3"/>
      <c r="H3616" s="3"/>
      <c r="I3616" s="2" t="str">
        <f t="shared" si="204"/>
        <v>S&amp;P BMI</v>
      </c>
    </row>
    <row r="3617" spans="1:9" ht="12.75" customHeight="1">
      <c r="A3617" s="2" t="s">
        <v>6887</v>
      </c>
      <c r="B3617" s="121" t="str">
        <f t="shared" si="201"/>
        <v>Global Ex-Pan Europe</v>
      </c>
      <c r="C3617" s="2" t="s">
        <v>7600</v>
      </c>
      <c r="D3617" s="2" t="str">
        <f t="shared" si="202"/>
        <v>Egypt</v>
      </c>
      <c r="E3617" s="3">
        <v>34698</v>
      </c>
      <c r="F3617" s="3">
        <v>34701</v>
      </c>
      <c r="G3617" s="3"/>
      <c r="H3617" s="3"/>
      <c r="I3617" s="2" t="str">
        <f t="shared" si="204"/>
        <v>S&amp;P BMI</v>
      </c>
    </row>
    <row r="3618" spans="1:9" ht="12.75" customHeight="1">
      <c r="A3618" s="2" t="s">
        <v>6887</v>
      </c>
      <c r="B3618" s="121" t="str">
        <f t="shared" si="201"/>
        <v>Global Ex-Pan Europe</v>
      </c>
      <c r="C3618" s="2" t="s">
        <v>7571</v>
      </c>
      <c r="D3618" s="2" t="str">
        <f t="shared" si="202"/>
        <v>Hong Kong</v>
      </c>
      <c r="E3618" s="3">
        <v>34698</v>
      </c>
      <c r="F3618" s="3">
        <v>34701</v>
      </c>
      <c r="G3618" s="3"/>
      <c r="H3618" s="3"/>
      <c r="I3618" s="2" t="str">
        <f t="shared" si="204"/>
        <v>S&amp;P BMI</v>
      </c>
    </row>
    <row r="3619" spans="1:9" ht="12.75" customHeight="1">
      <c r="A3619" s="2" t="s">
        <v>6887</v>
      </c>
      <c r="B3619" s="121" t="str">
        <f t="shared" si="201"/>
        <v>Global Ex-Pan Europe</v>
      </c>
      <c r="C3619" s="2" t="s">
        <v>6098</v>
      </c>
      <c r="D3619" s="2" t="str">
        <f t="shared" si="202"/>
        <v>Indonesia</v>
      </c>
      <c r="E3619" s="3">
        <v>34698</v>
      </c>
      <c r="F3619" s="3">
        <v>34701</v>
      </c>
      <c r="G3619" s="3"/>
      <c r="H3619" s="3"/>
      <c r="I3619" s="2" t="str">
        <f t="shared" si="204"/>
        <v>S&amp;P BMI</v>
      </c>
    </row>
    <row r="3620" spans="1:9" ht="12.75" customHeight="1">
      <c r="A3620" s="2" t="s">
        <v>6887</v>
      </c>
      <c r="B3620" s="121" t="str">
        <f t="shared" si="201"/>
        <v>Global Ex-Pan Europe</v>
      </c>
      <c r="C3620" s="2" t="s">
        <v>7598</v>
      </c>
      <c r="D3620" s="2" t="str">
        <f t="shared" si="202"/>
        <v>Israel</v>
      </c>
      <c r="E3620" s="3">
        <v>34698</v>
      </c>
      <c r="F3620" s="3">
        <v>34701</v>
      </c>
      <c r="G3620" s="3"/>
      <c r="H3620" s="3"/>
      <c r="I3620" s="2" t="str">
        <f t="shared" si="204"/>
        <v>S&amp;P BMI</v>
      </c>
    </row>
    <row r="3621" spans="1:9" ht="12.75" customHeight="1">
      <c r="A3621" s="2" t="s">
        <v>6887</v>
      </c>
      <c r="B3621" s="121" t="str">
        <f t="shared" si="201"/>
        <v>Global Ex-Pan Europe</v>
      </c>
      <c r="C3621" s="2" t="s">
        <v>5720</v>
      </c>
      <c r="D3621" s="2" t="str">
        <f t="shared" si="202"/>
        <v>India</v>
      </c>
      <c r="E3621" s="3">
        <v>34698</v>
      </c>
      <c r="F3621" s="3">
        <v>34701</v>
      </c>
      <c r="G3621" s="3"/>
      <c r="H3621" s="3"/>
      <c r="I3621" s="2" t="str">
        <f t="shared" si="204"/>
        <v>S&amp;P BMI</v>
      </c>
    </row>
    <row r="3622" spans="1:9" ht="12.75" customHeight="1">
      <c r="A3622" s="2" t="s">
        <v>6887</v>
      </c>
      <c r="B3622" s="121" t="str">
        <f t="shared" si="201"/>
        <v>Global Ex-Pan Europe</v>
      </c>
      <c r="C3622" s="2" t="s">
        <v>7607</v>
      </c>
      <c r="D3622" s="2" t="str">
        <f t="shared" si="202"/>
        <v>Jordan</v>
      </c>
      <c r="E3622" s="3">
        <v>34698</v>
      </c>
      <c r="F3622" s="3">
        <v>34701</v>
      </c>
      <c r="G3622" s="3">
        <v>39752</v>
      </c>
      <c r="H3622" s="3">
        <v>39755</v>
      </c>
      <c r="I3622" s="2" t="str">
        <f t="shared" si="204"/>
        <v>S&amp;P BMI</v>
      </c>
    </row>
    <row r="3623" spans="1:9" ht="12.75" customHeight="1">
      <c r="A3623" s="2" t="s">
        <v>6887</v>
      </c>
      <c r="B3623" s="121" t="str">
        <f t="shared" si="201"/>
        <v>Global Ex-Pan Europe</v>
      </c>
      <c r="C3623" s="2" t="s">
        <v>7572</v>
      </c>
      <c r="D3623" s="2" t="str">
        <f t="shared" si="202"/>
        <v>Japan</v>
      </c>
      <c r="E3623" s="3">
        <v>34698</v>
      </c>
      <c r="F3623" s="3">
        <v>34701</v>
      </c>
      <c r="G3623" s="3"/>
      <c r="H3623" s="3"/>
      <c r="I3623" s="2" t="str">
        <f t="shared" si="204"/>
        <v>S&amp;P BMI</v>
      </c>
    </row>
    <row r="3624" spans="1:9" ht="12.75" customHeight="1">
      <c r="A3624" s="2" t="s">
        <v>6887</v>
      </c>
      <c r="B3624" s="121" t="str">
        <f t="shared" si="201"/>
        <v>Global Ex-Pan Europe</v>
      </c>
      <c r="C3624" s="2" t="s">
        <v>6013</v>
      </c>
      <c r="D3624" s="2" t="str">
        <f t="shared" si="202"/>
        <v>Korea</v>
      </c>
      <c r="E3624" s="3">
        <v>34698</v>
      </c>
      <c r="F3624" s="3">
        <v>34701</v>
      </c>
      <c r="G3624" s="3"/>
      <c r="H3624" s="3"/>
      <c r="I3624" s="2" t="str">
        <f t="shared" si="204"/>
        <v>S&amp;P BMI</v>
      </c>
    </row>
    <row r="3625" spans="1:9" ht="12.75" customHeight="1">
      <c r="A3625" s="2" t="s">
        <v>6887</v>
      </c>
      <c r="B3625" s="121" t="str">
        <f t="shared" si="201"/>
        <v>Global Ex-Pan Europe</v>
      </c>
      <c r="C3625" s="2" t="s">
        <v>5947</v>
      </c>
      <c r="D3625" s="2" t="str">
        <f t="shared" si="202"/>
        <v>Morocco</v>
      </c>
      <c r="E3625" s="3">
        <v>34698</v>
      </c>
      <c r="F3625" s="3">
        <v>34701</v>
      </c>
      <c r="G3625" s="3">
        <v>42265</v>
      </c>
      <c r="H3625" s="3">
        <v>42268</v>
      </c>
      <c r="I3625" s="2" t="str">
        <f t="shared" si="204"/>
        <v>S&amp;P BMI</v>
      </c>
    </row>
    <row r="3626" spans="1:9" ht="12.75" customHeight="1">
      <c r="A3626" s="2" t="s">
        <v>6887</v>
      </c>
      <c r="B3626" s="121" t="str">
        <f t="shared" si="201"/>
        <v>Global Ex-Pan Europe</v>
      </c>
      <c r="C3626" s="2" t="s">
        <v>7594</v>
      </c>
      <c r="D3626" s="2" t="str">
        <f t="shared" si="202"/>
        <v>Mexico</v>
      </c>
      <c r="E3626" s="3">
        <v>34698</v>
      </c>
      <c r="F3626" s="3">
        <v>34701</v>
      </c>
      <c r="G3626" s="3"/>
      <c r="H3626" s="3"/>
      <c r="I3626" s="2" t="str">
        <f t="shared" si="204"/>
        <v>S&amp;P BMI</v>
      </c>
    </row>
    <row r="3627" spans="1:9" ht="12.75" customHeight="1">
      <c r="A3627" s="2" t="s">
        <v>6887</v>
      </c>
      <c r="B3627" s="121" t="str">
        <f t="shared" si="201"/>
        <v>Global Ex-Pan Europe</v>
      </c>
      <c r="C3627" s="2" t="s">
        <v>7573</v>
      </c>
      <c r="D3627" s="2" t="str">
        <f t="shared" si="202"/>
        <v>Malaysia</v>
      </c>
      <c r="E3627" s="3">
        <v>34698</v>
      </c>
      <c r="F3627" s="3">
        <v>34701</v>
      </c>
      <c r="G3627" s="3"/>
      <c r="H3627" s="3"/>
      <c r="I3627" s="2" t="str">
        <f t="shared" si="204"/>
        <v>S&amp;P BMI</v>
      </c>
    </row>
    <row r="3628" spans="1:9" ht="12.75" customHeight="1">
      <c r="A3628" s="2" t="s">
        <v>6887</v>
      </c>
      <c r="B3628" s="121" t="str">
        <f t="shared" si="201"/>
        <v>Global Ex-Pan Europe</v>
      </c>
      <c r="C3628" s="2" t="s">
        <v>5918</v>
      </c>
      <c r="D3628" s="2" t="str">
        <f t="shared" si="202"/>
        <v>Nigeria</v>
      </c>
      <c r="E3628" s="3">
        <v>34698</v>
      </c>
      <c r="F3628" s="3">
        <v>34701</v>
      </c>
      <c r="G3628" s="3">
        <v>39752</v>
      </c>
      <c r="H3628" s="3">
        <v>39755</v>
      </c>
      <c r="I3628" s="2" t="str">
        <f t="shared" si="204"/>
        <v>S&amp;P BMI</v>
      </c>
    </row>
    <row r="3629" spans="1:9" ht="12.75" customHeight="1">
      <c r="A3629" s="2" t="s">
        <v>6887</v>
      </c>
      <c r="B3629" s="121" t="str">
        <f t="shared" si="201"/>
        <v>Global Ex-Pan Europe</v>
      </c>
      <c r="C3629" s="2" t="s">
        <v>5883</v>
      </c>
      <c r="D3629" s="2" t="str">
        <f t="shared" si="202"/>
        <v>New Zealand</v>
      </c>
      <c r="E3629" s="3">
        <v>34698</v>
      </c>
      <c r="F3629" s="3">
        <v>34701</v>
      </c>
      <c r="G3629" s="3"/>
      <c r="H3629" s="3"/>
      <c r="I3629" s="2" t="str">
        <f t="shared" si="204"/>
        <v>S&amp;P BMI</v>
      </c>
    </row>
    <row r="3630" spans="1:9" ht="12.75" customHeight="1">
      <c r="A3630" s="2" t="s">
        <v>6887</v>
      </c>
      <c r="B3630" s="121" t="str">
        <f t="shared" si="201"/>
        <v>Global Ex-Pan Europe</v>
      </c>
      <c r="C3630" s="2" t="s">
        <v>7595</v>
      </c>
      <c r="D3630" s="2" t="str">
        <f t="shared" si="202"/>
        <v>Peru</v>
      </c>
      <c r="E3630" s="3">
        <v>34698</v>
      </c>
      <c r="F3630" s="3">
        <v>34701</v>
      </c>
      <c r="G3630" s="3"/>
      <c r="H3630" s="3"/>
      <c r="I3630" s="2" t="str">
        <f t="shared" si="204"/>
        <v>S&amp;P BMI</v>
      </c>
    </row>
    <row r="3631" spans="1:9" ht="12.75" customHeight="1">
      <c r="A3631" s="2" t="s">
        <v>6887</v>
      </c>
      <c r="B3631" s="121" t="str">
        <f t="shared" si="201"/>
        <v>Global Ex-Pan Europe</v>
      </c>
      <c r="C3631" s="2" t="s">
        <v>5970</v>
      </c>
      <c r="D3631" s="2" t="str">
        <f t="shared" si="202"/>
        <v>Philippines</v>
      </c>
      <c r="E3631" s="3">
        <v>34698</v>
      </c>
      <c r="F3631" s="3">
        <v>34701</v>
      </c>
      <c r="G3631" s="3"/>
      <c r="H3631" s="3"/>
      <c r="I3631" s="2" t="str">
        <f t="shared" si="204"/>
        <v>S&amp;P BMI</v>
      </c>
    </row>
    <row r="3632" spans="1:9" ht="12.75" customHeight="1">
      <c r="A3632" s="2" t="s">
        <v>6887</v>
      </c>
      <c r="B3632" s="121" t="str">
        <f t="shared" si="201"/>
        <v>Global Ex-Pan Europe</v>
      </c>
      <c r="C3632" s="2" t="s">
        <v>7601</v>
      </c>
      <c r="D3632" s="2" t="str">
        <f t="shared" si="202"/>
        <v>Pakistan</v>
      </c>
      <c r="E3632" s="3">
        <v>34698</v>
      </c>
      <c r="F3632" s="3">
        <v>34701</v>
      </c>
      <c r="G3632" s="3">
        <v>39752</v>
      </c>
      <c r="H3632" s="3">
        <v>39755</v>
      </c>
      <c r="I3632" s="2" t="str">
        <f t="shared" si="204"/>
        <v>S&amp;P BMI</v>
      </c>
    </row>
    <row r="3633" spans="1:9" ht="12.75" customHeight="1">
      <c r="A3633" s="2" t="s">
        <v>6887</v>
      </c>
      <c r="B3633" s="121" t="str">
        <f t="shared" si="201"/>
        <v>Global Ex-Pan Europe</v>
      </c>
      <c r="C3633" s="2" t="s">
        <v>7601</v>
      </c>
      <c r="D3633" s="2" t="str">
        <f t="shared" si="202"/>
        <v>Pakistan</v>
      </c>
      <c r="E3633" s="3">
        <v>42993</v>
      </c>
      <c r="F3633" s="3">
        <v>42996</v>
      </c>
      <c r="G3633" s="3">
        <v>45184</v>
      </c>
      <c r="H3633" s="3">
        <v>45187</v>
      </c>
      <c r="I3633" s="2" t="str">
        <f t="shared" si="204"/>
        <v>S&amp;P BMI</v>
      </c>
    </row>
    <row r="3634" spans="1:9" ht="12.75" customHeight="1">
      <c r="A3634" s="2" t="s">
        <v>6887</v>
      </c>
      <c r="B3634" s="121" t="str">
        <f t="shared" si="201"/>
        <v>Global Ex-Pan Europe</v>
      </c>
      <c r="C3634" s="2" t="s">
        <v>7602</v>
      </c>
      <c r="D3634" s="2" t="str">
        <f t="shared" si="202"/>
        <v>Qatar</v>
      </c>
      <c r="E3634" s="3">
        <v>41903</v>
      </c>
      <c r="F3634" s="3">
        <v>41904</v>
      </c>
      <c r="G3634" s="3"/>
      <c r="H3634" s="3"/>
      <c r="I3634" s="2" t="str">
        <f t="shared" si="204"/>
        <v>S&amp;P BMI</v>
      </c>
    </row>
    <row r="3635" spans="1:9" ht="12.75" customHeight="1">
      <c r="A3635" s="2" t="s">
        <v>6887</v>
      </c>
      <c r="B3635" s="121" t="str">
        <f t="shared" si="201"/>
        <v>Global Ex-Pan Europe</v>
      </c>
      <c r="C3635" s="2" t="s">
        <v>7574</v>
      </c>
      <c r="D3635" s="2" t="str">
        <f t="shared" si="202"/>
        <v>Singapore</v>
      </c>
      <c r="E3635" s="3">
        <v>34698</v>
      </c>
      <c r="F3635" s="3">
        <v>34701</v>
      </c>
      <c r="G3635" s="3"/>
      <c r="H3635" s="3"/>
      <c r="I3635" s="2" t="str">
        <f t="shared" si="204"/>
        <v>S&amp;P BMI</v>
      </c>
    </row>
    <row r="3636" spans="1:9" ht="12.75" customHeight="1">
      <c r="A3636" s="2" t="s">
        <v>6887</v>
      </c>
      <c r="B3636" s="121" t="str">
        <f t="shared" si="201"/>
        <v>Global Ex-Pan Europe</v>
      </c>
      <c r="C3636" s="2" t="s">
        <v>6029</v>
      </c>
      <c r="D3636" s="2" t="str">
        <f t="shared" si="202"/>
        <v>Thailand</v>
      </c>
      <c r="E3636" s="3">
        <v>34698</v>
      </c>
      <c r="F3636" s="3">
        <v>34701</v>
      </c>
      <c r="G3636" s="3"/>
      <c r="H3636" s="3"/>
      <c r="I3636" s="2" t="str">
        <f t="shared" si="204"/>
        <v>S&amp;P BMI</v>
      </c>
    </row>
    <row r="3637" spans="1:9" ht="12.75" customHeight="1">
      <c r="A3637" s="2" t="s">
        <v>6887</v>
      </c>
      <c r="B3637" s="121" t="str">
        <f t="shared" si="201"/>
        <v>Global Ex-Pan Europe</v>
      </c>
      <c r="C3637" s="2" t="s">
        <v>7587</v>
      </c>
      <c r="D3637" s="2" t="str">
        <f t="shared" si="202"/>
        <v>Turkey</v>
      </c>
      <c r="E3637" s="3">
        <v>34698</v>
      </c>
      <c r="F3637" s="3">
        <v>34701</v>
      </c>
      <c r="G3637" s="3">
        <v>38655</v>
      </c>
      <c r="H3637" s="3">
        <v>38656</v>
      </c>
      <c r="I3637" s="2" t="str">
        <f t="shared" si="204"/>
        <v>S&amp;P BMI</v>
      </c>
    </row>
    <row r="3638" spans="1:9" ht="12.75" customHeight="1">
      <c r="A3638" s="2" t="s">
        <v>6887</v>
      </c>
      <c r="B3638" s="121" t="str">
        <f t="shared" si="201"/>
        <v>Global Ex-Pan Europe</v>
      </c>
      <c r="C3638" s="2" t="s">
        <v>5700</v>
      </c>
      <c r="D3638" s="2" t="str">
        <f t="shared" si="202"/>
        <v>Taiwan</v>
      </c>
      <c r="E3638" s="3">
        <v>34698</v>
      </c>
      <c r="F3638" s="3">
        <v>34701</v>
      </c>
      <c r="G3638" s="3"/>
      <c r="H3638" s="3"/>
      <c r="I3638" s="2" t="str">
        <f t="shared" si="204"/>
        <v>S&amp;P BMI</v>
      </c>
    </row>
    <row r="3639" spans="1:9" ht="12.75" customHeight="1">
      <c r="A3639" s="2" t="s">
        <v>6887</v>
      </c>
      <c r="B3639" s="121" t="str">
        <f t="shared" si="201"/>
        <v>Global Ex-Pan Europe</v>
      </c>
      <c r="C3639" s="2" t="s">
        <v>810</v>
      </c>
      <c r="D3639" s="2" t="str">
        <f t="shared" si="202"/>
        <v>United States</v>
      </c>
      <c r="E3639" s="3">
        <v>34698</v>
      </c>
      <c r="F3639" s="3">
        <v>34701</v>
      </c>
      <c r="G3639" s="3"/>
      <c r="H3639" s="3"/>
      <c r="I3639" s="2" t="str">
        <f t="shared" si="204"/>
        <v>S&amp;P BMI</v>
      </c>
    </row>
    <row r="3640" spans="1:9" ht="12.75" customHeight="1">
      <c r="A3640" s="2" t="s">
        <v>6887</v>
      </c>
      <c r="B3640" s="121" t="str">
        <f t="shared" si="201"/>
        <v>Global Ex-Pan Europe</v>
      </c>
      <c r="C3640" s="2" t="s">
        <v>7596</v>
      </c>
      <c r="D3640" s="2" t="str">
        <f t="shared" si="202"/>
        <v>Venezuela</v>
      </c>
      <c r="E3640" s="3">
        <v>34698</v>
      </c>
      <c r="F3640" s="3">
        <v>34701</v>
      </c>
      <c r="G3640" s="3">
        <v>39183</v>
      </c>
      <c r="H3640" s="3">
        <v>39184</v>
      </c>
      <c r="I3640" s="2" t="str">
        <f t="shared" si="204"/>
        <v>S&amp;P BMI</v>
      </c>
    </row>
    <row r="3641" spans="1:9" ht="12.75" customHeight="1">
      <c r="A3641" s="2" t="s">
        <v>6887</v>
      </c>
      <c r="B3641" s="121" t="str">
        <f t="shared" si="201"/>
        <v>Global Ex-Pan Europe</v>
      </c>
      <c r="C3641" s="2" t="s">
        <v>7603</v>
      </c>
      <c r="D3641" s="2" t="str">
        <f t="shared" si="202"/>
        <v>South Africa</v>
      </c>
      <c r="E3641" s="3">
        <v>34698</v>
      </c>
      <c r="F3641" s="3">
        <v>34701</v>
      </c>
      <c r="G3641" s="3"/>
      <c r="H3641" s="3"/>
      <c r="I3641" s="2" t="str">
        <f t="shared" si="204"/>
        <v>S&amp;P BMI</v>
      </c>
    </row>
    <row r="3642" spans="1:9" ht="12.75" customHeight="1">
      <c r="A3642" s="121" t="s">
        <v>6887</v>
      </c>
      <c r="B3642" s="121" t="str">
        <f t="shared" si="201"/>
        <v>Global Ex-Pan Europe</v>
      </c>
      <c r="C3642" s="121" t="s">
        <v>5776</v>
      </c>
      <c r="D3642" s="2" t="str">
        <f t="shared" si="202"/>
        <v>Saudi Arabia</v>
      </c>
      <c r="E3642" s="122">
        <v>43539</v>
      </c>
      <c r="F3642" s="122">
        <v>43542</v>
      </c>
      <c r="G3642" s="122"/>
      <c r="H3642" s="122"/>
      <c r="I3642" s="121" t="s">
        <v>6663</v>
      </c>
    </row>
    <row r="3643" spans="1:9" ht="12.75" customHeight="1">
      <c r="A3643" s="2" t="s">
        <v>6887</v>
      </c>
      <c r="B3643" s="121" t="str">
        <f t="shared" si="201"/>
        <v>Global Ex-Pan Europe</v>
      </c>
      <c r="C3643" s="2" t="s">
        <v>6023</v>
      </c>
      <c r="D3643" s="2" t="str">
        <f t="shared" si="202"/>
        <v>Kuwait</v>
      </c>
      <c r="E3643" s="93">
        <v>43728</v>
      </c>
      <c r="F3643" s="93">
        <v>43731</v>
      </c>
      <c r="G3643" s="93"/>
      <c r="H3643" s="93"/>
      <c r="I3643" s="2" t="s">
        <v>6663</v>
      </c>
    </row>
    <row r="3644" spans="1:9" ht="12.75" customHeight="1">
      <c r="A3644" s="2" t="s">
        <v>6911</v>
      </c>
      <c r="B3644" s="121" t="str">
        <f t="shared" si="201"/>
        <v>GCC Ex-Saudi Arabia</v>
      </c>
      <c r="C3644" s="2" t="s">
        <v>7599</v>
      </c>
      <c r="D3644" s="2" t="str">
        <f t="shared" si="202"/>
        <v>United Arab Emirates</v>
      </c>
      <c r="E3644" s="3">
        <v>38352</v>
      </c>
      <c r="F3644" s="3">
        <v>38354</v>
      </c>
      <c r="G3644" s="3"/>
      <c r="H3644" s="3"/>
      <c r="I3644" s="2" t="str">
        <f t="shared" ref="I3644:I3675" si="205">IF(ISBLANK(VLOOKUP(A3644,CountryRegion,4,FALSE)),"",VLOOKUP(A3644,CountryRegion,4,FALSE))</f>
        <v>S&amp;P</v>
      </c>
    </row>
    <row r="3645" spans="1:9" ht="12.75" customHeight="1">
      <c r="A3645" s="2" t="s">
        <v>6911</v>
      </c>
      <c r="B3645" s="121" t="str">
        <f t="shared" si="201"/>
        <v>GCC Ex-Saudi Arabia</v>
      </c>
      <c r="C3645" s="2" t="s">
        <v>7606</v>
      </c>
      <c r="D3645" s="2" t="str">
        <f t="shared" si="202"/>
        <v>Bahrain</v>
      </c>
      <c r="E3645" s="3">
        <v>38352</v>
      </c>
      <c r="F3645" s="3">
        <v>38354</v>
      </c>
      <c r="G3645" s="3"/>
      <c r="H3645" s="3"/>
      <c r="I3645" s="2" t="str">
        <f t="shared" si="205"/>
        <v>S&amp;P</v>
      </c>
    </row>
    <row r="3646" spans="1:9" ht="12.75" customHeight="1">
      <c r="A3646" s="2" t="s">
        <v>6911</v>
      </c>
      <c r="B3646" s="121" t="str">
        <f t="shared" si="201"/>
        <v>GCC Ex-Saudi Arabia</v>
      </c>
      <c r="C3646" s="2" t="s">
        <v>6023</v>
      </c>
      <c r="D3646" s="2" t="str">
        <f t="shared" si="202"/>
        <v>Kuwait</v>
      </c>
      <c r="E3646" s="3">
        <v>38352</v>
      </c>
      <c r="F3646" s="3">
        <v>38354</v>
      </c>
      <c r="G3646" s="3"/>
      <c r="H3646" s="3"/>
      <c r="I3646" s="2" t="str">
        <f t="shared" si="205"/>
        <v>S&amp;P</v>
      </c>
    </row>
    <row r="3647" spans="1:9" ht="12.75" customHeight="1">
      <c r="A3647" s="2" t="s">
        <v>6911</v>
      </c>
      <c r="B3647" s="121" t="str">
        <f t="shared" si="201"/>
        <v>GCC Ex-Saudi Arabia</v>
      </c>
      <c r="C3647" s="2" t="s">
        <v>6159</v>
      </c>
      <c r="D3647" s="2" t="str">
        <f t="shared" si="202"/>
        <v>Oman</v>
      </c>
      <c r="E3647" s="3">
        <v>38352</v>
      </c>
      <c r="F3647" s="3">
        <v>38354</v>
      </c>
      <c r="G3647" s="3"/>
      <c r="H3647" s="3"/>
      <c r="I3647" s="2" t="str">
        <f t="shared" si="205"/>
        <v>S&amp;P</v>
      </c>
    </row>
    <row r="3648" spans="1:9" ht="12.75" customHeight="1">
      <c r="A3648" s="2" t="s">
        <v>6911</v>
      </c>
      <c r="B3648" s="121" t="str">
        <f t="shared" si="201"/>
        <v>GCC Ex-Saudi Arabia</v>
      </c>
      <c r="C3648" s="2" t="s">
        <v>7602</v>
      </c>
      <c r="D3648" s="2" t="str">
        <f t="shared" si="202"/>
        <v>Qatar</v>
      </c>
      <c r="E3648" s="3">
        <v>38352</v>
      </c>
      <c r="F3648" s="3">
        <v>38354</v>
      </c>
      <c r="G3648" s="3"/>
      <c r="H3648" s="3"/>
      <c r="I3648" s="2" t="str">
        <f t="shared" si="205"/>
        <v>S&amp;P</v>
      </c>
    </row>
    <row r="3649" spans="1:9" ht="12.75" customHeight="1">
      <c r="A3649" s="2" t="s">
        <v>6883</v>
      </c>
      <c r="B3649" s="121" t="str">
        <f t="shared" si="201"/>
        <v>Global Ex-Japan</v>
      </c>
      <c r="C3649" s="2" t="s">
        <v>7599</v>
      </c>
      <c r="D3649" s="2" t="str">
        <f t="shared" si="202"/>
        <v>United Arab Emirates</v>
      </c>
      <c r="E3649" s="3">
        <v>41903</v>
      </c>
      <c r="F3649" s="3">
        <v>41904</v>
      </c>
      <c r="G3649" s="3"/>
      <c r="H3649" s="3"/>
      <c r="I3649" s="2" t="str">
        <f t="shared" si="205"/>
        <v>S&amp;P BMI</v>
      </c>
    </row>
    <row r="3650" spans="1:9" ht="12.75" customHeight="1">
      <c r="A3650" s="2" t="s">
        <v>6883</v>
      </c>
      <c r="B3650" s="121" t="str">
        <f t="shared" si="201"/>
        <v>Global Ex-Japan</v>
      </c>
      <c r="C3650" s="2" t="s">
        <v>7590</v>
      </c>
      <c r="D3650" s="2" t="str">
        <f t="shared" si="202"/>
        <v>Argentina</v>
      </c>
      <c r="E3650" s="3">
        <v>34698</v>
      </c>
      <c r="F3650" s="3">
        <v>34701</v>
      </c>
      <c r="G3650" s="3">
        <v>40074</v>
      </c>
      <c r="H3650" s="3">
        <v>40077</v>
      </c>
      <c r="I3650" s="2" t="str">
        <f t="shared" si="205"/>
        <v>S&amp;P BMI</v>
      </c>
    </row>
    <row r="3651" spans="1:9" ht="12.75" customHeight="1">
      <c r="A3651" s="2" t="s">
        <v>6883</v>
      </c>
      <c r="B3651" s="121" t="str">
        <f t="shared" si="201"/>
        <v>Global Ex-Japan</v>
      </c>
      <c r="C3651" s="2" t="s">
        <v>7575</v>
      </c>
      <c r="D3651" s="2" t="str">
        <f t="shared" si="202"/>
        <v>Austria</v>
      </c>
      <c r="E3651" s="3">
        <v>34698</v>
      </c>
      <c r="F3651" s="3">
        <v>34701</v>
      </c>
      <c r="G3651" s="3"/>
      <c r="H3651" s="3"/>
      <c r="I3651" s="2" t="str">
        <f t="shared" si="205"/>
        <v>S&amp;P BMI</v>
      </c>
    </row>
    <row r="3652" spans="1:9" ht="12.75" customHeight="1">
      <c r="A3652" s="2" t="s">
        <v>6883</v>
      </c>
      <c r="B3652" s="121" t="str">
        <f t="shared" si="201"/>
        <v>Global Ex-Japan</v>
      </c>
      <c r="C3652" s="2" t="s">
        <v>7589</v>
      </c>
      <c r="D3652" s="2" t="str">
        <f t="shared" si="202"/>
        <v>Australia</v>
      </c>
      <c r="E3652" s="3">
        <v>34698</v>
      </c>
      <c r="F3652" s="3">
        <v>34701</v>
      </c>
      <c r="G3652" s="3"/>
      <c r="H3652" s="3"/>
      <c r="I3652" s="2" t="str">
        <f t="shared" si="205"/>
        <v>S&amp;P BMI</v>
      </c>
    </row>
    <row r="3653" spans="1:9" ht="12.75" customHeight="1">
      <c r="A3653" s="2" t="s">
        <v>6883</v>
      </c>
      <c r="B3653" s="121" t="str">
        <f t="shared" ref="B3653:B3716" si="206">VLOOKUP(A3653,CountryRegion,2,FALSE)</f>
        <v>Global Ex-Japan</v>
      </c>
      <c r="C3653" s="2" t="s">
        <v>7576</v>
      </c>
      <c r="D3653" s="2" t="str">
        <f t="shared" si="202"/>
        <v>Belgium</v>
      </c>
      <c r="E3653" s="3">
        <v>34698</v>
      </c>
      <c r="F3653" s="3">
        <v>34701</v>
      </c>
      <c r="G3653" s="3"/>
      <c r="H3653" s="3"/>
      <c r="I3653" s="2" t="str">
        <f t="shared" si="205"/>
        <v>S&amp;P BMI</v>
      </c>
    </row>
    <row r="3654" spans="1:9" ht="12.75" customHeight="1">
      <c r="A3654" s="2" t="s">
        <v>6883</v>
      </c>
      <c r="B3654" s="121" t="str">
        <f t="shared" si="206"/>
        <v>Global Ex-Japan</v>
      </c>
      <c r="C3654" s="2" t="s">
        <v>7591</v>
      </c>
      <c r="D3654" s="2" t="str">
        <f t="shared" si="202"/>
        <v>Brazil</v>
      </c>
      <c r="E3654" s="3">
        <v>34698</v>
      </c>
      <c r="F3654" s="3">
        <v>34701</v>
      </c>
      <c r="G3654" s="3"/>
      <c r="H3654" s="3"/>
      <c r="I3654" s="2" t="str">
        <f t="shared" si="205"/>
        <v>S&amp;P BMI</v>
      </c>
    </row>
    <row r="3655" spans="1:9" ht="12.75" customHeight="1">
      <c r="A3655" s="2" t="s">
        <v>6883</v>
      </c>
      <c r="B3655" s="121" t="str">
        <f t="shared" si="206"/>
        <v>Global Ex-Japan</v>
      </c>
      <c r="C3655" s="2" t="s">
        <v>5722</v>
      </c>
      <c r="D3655" s="2" t="str">
        <f t="shared" si="202"/>
        <v>Canada</v>
      </c>
      <c r="E3655" s="3">
        <v>34698</v>
      </c>
      <c r="F3655" s="3">
        <v>34701</v>
      </c>
      <c r="G3655" s="3"/>
      <c r="H3655" s="3"/>
      <c r="I3655" s="2" t="str">
        <f t="shared" si="205"/>
        <v>S&amp;P BMI</v>
      </c>
    </row>
    <row r="3656" spans="1:9" ht="12.75" customHeight="1">
      <c r="A3656" s="2" t="s">
        <v>6883</v>
      </c>
      <c r="B3656" s="121" t="str">
        <f t="shared" si="206"/>
        <v>Global Ex-Japan</v>
      </c>
      <c r="C3656" s="2" t="s">
        <v>6147</v>
      </c>
      <c r="D3656" s="2" t="str">
        <f t="shared" si="202"/>
        <v>Switzerland</v>
      </c>
      <c r="E3656" s="3">
        <v>34698</v>
      </c>
      <c r="F3656" s="3">
        <v>34701</v>
      </c>
      <c r="G3656" s="3"/>
      <c r="H3656" s="3"/>
      <c r="I3656" s="2" t="str">
        <f t="shared" si="205"/>
        <v>S&amp;P BMI</v>
      </c>
    </row>
    <row r="3657" spans="1:9" ht="12.75" customHeight="1">
      <c r="A3657" s="2" t="s">
        <v>6883</v>
      </c>
      <c r="B3657" s="121" t="str">
        <f t="shared" si="206"/>
        <v>Global Ex-Japan</v>
      </c>
      <c r="C3657" s="2" t="s">
        <v>7592</v>
      </c>
      <c r="D3657" s="2" t="str">
        <f t="shared" si="202"/>
        <v>Chile</v>
      </c>
      <c r="E3657" s="3">
        <v>34698</v>
      </c>
      <c r="F3657" s="3">
        <v>34701</v>
      </c>
      <c r="G3657" s="3"/>
      <c r="H3657" s="3"/>
      <c r="I3657" s="2" t="str">
        <f t="shared" si="205"/>
        <v>S&amp;P BMI</v>
      </c>
    </row>
    <row r="3658" spans="1:9" ht="12.75" customHeight="1">
      <c r="A3658" s="2" t="s">
        <v>6883</v>
      </c>
      <c r="B3658" s="121" t="str">
        <f t="shared" si="206"/>
        <v>Global Ex-Japan</v>
      </c>
      <c r="C3658" s="2" t="s">
        <v>7588</v>
      </c>
      <c r="D3658" s="2" t="str">
        <f t="shared" si="202"/>
        <v>China</v>
      </c>
      <c r="E3658" s="3">
        <v>34698</v>
      </c>
      <c r="F3658" s="3">
        <v>34701</v>
      </c>
      <c r="G3658" s="3"/>
      <c r="H3658" s="3"/>
      <c r="I3658" s="2" t="str">
        <f t="shared" si="205"/>
        <v>S&amp;P BMI</v>
      </c>
    </row>
    <row r="3659" spans="1:9" ht="12.75" customHeight="1">
      <c r="A3659" s="2" t="s">
        <v>6883</v>
      </c>
      <c r="B3659" s="121" t="str">
        <f t="shared" si="206"/>
        <v>Global Ex-Japan</v>
      </c>
      <c r="C3659" s="2" t="s">
        <v>7593</v>
      </c>
      <c r="D3659" s="2" t="str">
        <f t="shared" si="202"/>
        <v>Colombia</v>
      </c>
      <c r="E3659" s="3">
        <v>34698</v>
      </c>
      <c r="F3659" s="3">
        <v>34701</v>
      </c>
      <c r="G3659" s="3">
        <v>39752</v>
      </c>
      <c r="H3659" s="3">
        <v>39755</v>
      </c>
      <c r="I3659" s="2" t="str">
        <f t="shared" si="205"/>
        <v>S&amp;P BMI</v>
      </c>
    </row>
    <row r="3660" spans="1:9" ht="12.75" customHeight="1">
      <c r="A3660" s="2" t="s">
        <v>6883</v>
      </c>
      <c r="B3660" s="121" t="str">
        <f t="shared" si="206"/>
        <v>Global Ex-Japan</v>
      </c>
      <c r="C3660" s="2" t="s">
        <v>7593</v>
      </c>
      <c r="D3660" s="2" t="str">
        <f t="shared" si="202"/>
        <v>Colombia</v>
      </c>
      <c r="E3660" s="3">
        <v>40805</v>
      </c>
      <c r="F3660" s="3">
        <v>40802</v>
      </c>
      <c r="G3660" s="3"/>
      <c r="H3660" s="3"/>
      <c r="I3660" s="2" t="str">
        <f t="shared" si="205"/>
        <v>S&amp;P BMI</v>
      </c>
    </row>
    <row r="3661" spans="1:9" ht="12.75" customHeight="1">
      <c r="A3661" s="2" t="s">
        <v>6883</v>
      </c>
      <c r="B3661" s="121" t="str">
        <f t="shared" si="206"/>
        <v>Global Ex-Japan</v>
      </c>
      <c r="C3661" s="2" t="s">
        <v>7584</v>
      </c>
      <c r="D3661" s="2" t="str">
        <f t="shared" ref="D3661:D3724" si="207">VLOOKUP(C3661&amp;"-",CountryRegion,2,FALSE)</f>
        <v>Czech Republic</v>
      </c>
      <c r="E3661" s="3">
        <v>34698</v>
      </c>
      <c r="F3661" s="3">
        <v>34701</v>
      </c>
      <c r="G3661" s="3"/>
      <c r="H3661" s="3"/>
      <c r="I3661" s="2" t="str">
        <f t="shared" si="205"/>
        <v>S&amp;P BMI</v>
      </c>
    </row>
    <row r="3662" spans="1:9" ht="12.75" customHeight="1">
      <c r="A3662" s="2" t="s">
        <v>6883</v>
      </c>
      <c r="B3662" s="121" t="str">
        <f t="shared" si="206"/>
        <v>Global Ex-Japan</v>
      </c>
      <c r="C3662" s="2" t="s">
        <v>7579</v>
      </c>
      <c r="D3662" s="2" t="str">
        <f t="shared" si="207"/>
        <v>Germany</v>
      </c>
      <c r="E3662" s="3">
        <v>34698</v>
      </c>
      <c r="F3662" s="3">
        <v>34701</v>
      </c>
      <c r="G3662" s="3"/>
      <c r="H3662" s="3"/>
      <c r="I3662" s="2" t="str">
        <f t="shared" si="205"/>
        <v>S&amp;P BMI</v>
      </c>
    </row>
    <row r="3663" spans="1:9" ht="12.75" customHeight="1">
      <c r="A3663" s="2" t="s">
        <v>6883</v>
      </c>
      <c r="B3663" s="121" t="str">
        <f t="shared" si="206"/>
        <v>Global Ex-Japan</v>
      </c>
      <c r="C3663" s="2" t="s">
        <v>7577</v>
      </c>
      <c r="D3663" s="2" t="str">
        <f t="shared" si="207"/>
        <v>Denmark</v>
      </c>
      <c r="E3663" s="3">
        <v>34698</v>
      </c>
      <c r="F3663" s="3">
        <v>34701</v>
      </c>
      <c r="G3663" s="3"/>
      <c r="H3663" s="3"/>
      <c r="I3663" s="2" t="str">
        <f t="shared" si="205"/>
        <v>S&amp;P BMI</v>
      </c>
    </row>
    <row r="3664" spans="1:9" ht="12.75" customHeight="1">
      <c r="A3664" s="2" t="s">
        <v>6883</v>
      </c>
      <c r="B3664" s="121" t="str">
        <f t="shared" si="206"/>
        <v>Global Ex-Japan</v>
      </c>
      <c r="C3664" s="2" t="s">
        <v>7600</v>
      </c>
      <c r="D3664" s="2" t="str">
        <f t="shared" si="207"/>
        <v>Egypt</v>
      </c>
      <c r="E3664" s="3">
        <v>34698</v>
      </c>
      <c r="F3664" s="3">
        <v>34701</v>
      </c>
      <c r="G3664" s="3"/>
      <c r="H3664" s="3"/>
      <c r="I3664" s="2" t="str">
        <f t="shared" si="205"/>
        <v>S&amp;P BMI</v>
      </c>
    </row>
    <row r="3665" spans="1:9" ht="12.75" customHeight="1">
      <c r="A3665" s="2" t="s">
        <v>6883</v>
      </c>
      <c r="B3665" s="121" t="str">
        <f t="shared" si="206"/>
        <v>Global Ex-Japan</v>
      </c>
      <c r="C3665" s="2" t="s">
        <v>6415</v>
      </c>
      <c r="D3665" s="2" t="str">
        <f t="shared" si="207"/>
        <v>Spain</v>
      </c>
      <c r="E3665" s="3">
        <v>34698</v>
      </c>
      <c r="F3665" s="3">
        <v>34701</v>
      </c>
      <c r="G3665" s="3"/>
      <c r="H3665" s="3"/>
      <c r="I3665" s="2" t="str">
        <f t="shared" si="205"/>
        <v>S&amp;P BMI</v>
      </c>
    </row>
    <row r="3666" spans="1:9" ht="12.75" customHeight="1">
      <c r="A3666" s="2" t="s">
        <v>6883</v>
      </c>
      <c r="B3666" s="121" t="str">
        <f t="shared" si="206"/>
        <v>Global Ex-Japan</v>
      </c>
      <c r="C3666" s="2" t="s">
        <v>5810</v>
      </c>
      <c r="D3666" s="2" t="str">
        <f t="shared" si="207"/>
        <v>Finland</v>
      </c>
      <c r="E3666" s="3">
        <v>34698</v>
      </c>
      <c r="F3666" s="3">
        <v>34701</v>
      </c>
      <c r="G3666" s="3"/>
      <c r="H3666" s="3"/>
      <c r="I3666" s="2" t="str">
        <f t="shared" si="205"/>
        <v>S&amp;P BMI</v>
      </c>
    </row>
    <row r="3667" spans="1:9" ht="12.75" customHeight="1">
      <c r="A3667" s="2" t="s">
        <v>6883</v>
      </c>
      <c r="B3667" s="121" t="str">
        <f t="shared" si="206"/>
        <v>Global Ex-Japan</v>
      </c>
      <c r="C3667" s="2" t="s">
        <v>7578</v>
      </c>
      <c r="D3667" s="2" t="str">
        <f t="shared" si="207"/>
        <v>France</v>
      </c>
      <c r="E3667" s="3">
        <v>34698</v>
      </c>
      <c r="F3667" s="3">
        <v>34701</v>
      </c>
      <c r="G3667" s="3"/>
      <c r="H3667" s="3"/>
      <c r="I3667" s="2" t="str">
        <f t="shared" si="205"/>
        <v>S&amp;P BMI</v>
      </c>
    </row>
    <row r="3668" spans="1:9" ht="12.75" customHeight="1">
      <c r="A3668" s="2" t="s">
        <v>6883</v>
      </c>
      <c r="B3668" s="121" t="str">
        <f t="shared" si="206"/>
        <v>Global Ex-Japan</v>
      </c>
      <c r="C3668" s="2" t="s">
        <v>7583</v>
      </c>
      <c r="D3668" s="2" t="str">
        <f t="shared" si="207"/>
        <v>United Kingdom</v>
      </c>
      <c r="E3668" s="3">
        <v>34698</v>
      </c>
      <c r="F3668" s="3">
        <v>34701</v>
      </c>
      <c r="G3668" s="3"/>
      <c r="H3668" s="3"/>
      <c r="I3668" s="2" t="str">
        <f t="shared" si="205"/>
        <v>S&amp;P BMI</v>
      </c>
    </row>
    <row r="3669" spans="1:9" ht="12.75" customHeight="1">
      <c r="A3669" s="2" t="s">
        <v>6883</v>
      </c>
      <c r="B3669" s="121" t="str">
        <f t="shared" si="206"/>
        <v>Global Ex-Japan</v>
      </c>
      <c r="C3669" s="2" t="s">
        <v>7580</v>
      </c>
      <c r="D3669" s="2" t="str">
        <f t="shared" si="207"/>
        <v>Greece</v>
      </c>
      <c r="E3669" s="3">
        <v>34698</v>
      </c>
      <c r="F3669" s="3">
        <v>34701</v>
      </c>
      <c r="G3669" s="3"/>
      <c r="H3669" s="3"/>
      <c r="I3669" s="2" t="str">
        <f t="shared" si="205"/>
        <v>S&amp;P BMI</v>
      </c>
    </row>
    <row r="3670" spans="1:9" ht="12.75" customHeight="1">
      <c r="A3670" s="2" t="s">
        <v>6883</v>
      </c>
      <c r="B3670" s="121" t="str">
        <f t="shared" si="206"/>
        <v>Global Ex-Japan</v>
      </c>
      <c r="C3670" s="2" t="s">
        <v>7571</v>
      </c>
      <c r="D3670" s="2" t="str">
        <f t="shared" si="207"/>
        <v>Hong Kong</v>
      </c>
      <c r="E3670" s="3">
        <v>34698</v>
      </c>
      <c r="F3670" s="3">
        <v>34701</v>
      </c>
      <c r="G3670" s="3"/>
      <c r="H3670" s="3"/>
      <c r="I3670" s="2" t="str">
        <f t="shared" si="205"/>
        <v>S&amp;P BMI</v>
      </c>
    </row>
    <row r="3671" spans="1:9" ht="12.75" customHeight="1">
      <c r="A3671" s="2" t="s">
        <v>6883</v>
      </c>
      <c r="B3671" s="121" t="str">
        <f t="shared" si="206"/>
        <v>Global Ex-Japan</v>
      </c>
      <c r="C3671" s="2" t="s">
        <v>5567</v>
      </c>
      <c r="D3671" s="2" t="str">
        <f t="shared" si="207"/>
        <v>Hungary</v>
      </c>
      <c r="E3671" s="3">
        <v>34698</v>
      </c>
      <c r="F3671" s="3">
        <v>34701</v>
      </c>
      <c r="G3671" s="3"/>
      <c r="H3671" s="3"/>
      <c r="I3671" s="2" t="str">
        <f t="shared" si="205"/>
        <v>S&amp;P BMI</v>
      </c>
    </row>
    <row r="3672" spans="1:9" ht="12.75" customHeight="1">
      <c r="A3672" s="2" t="s">
        <v>6883</v>
      </c>
      <c r="B3672" s="121" t="str">
        <f t="shared" si="206"/>
        <v>Global Ex-Japan</v>
      </c>
      <c r="C3672" s="2" t="s">
        <v>6098</v>
      </c>
      <c r="D3672" s="2" t="str">
        <f t="shared" si="207"/>
        <v>Indonesia</v>
      </c>
      <c r="E3672" s="3">
        <v>34698</v>
      </c>
      <c r="F3672" s="3">
        <v>34701</v>
      </c>
      <c r="G3672" s="3"/>
      <c r="H3672" s="3"/>
      <c r="I3672" s="2" t="str">
        <f t="shared" si="205"/>
        <v>S&amp;P BMI</v>
      </c>
    </row>
    <row r="3673" spans="1:9" ht="12.75" customHeight="1">
      <c r="A3673" s="2" t="s">
        <v>6883</v>
      </c>
      <c r="B3673" s="121" t="str">
        <f t="shared" si="206"/>
        <v>Global Ex-Japan</v>
      </c>
      <c r="C3673" s="2" t="s">
        <v>6100</v>
      </c>
      <c r="D3673" s="2" t="str">
        <f t="shared" si="207"/>
        <v>Ireland</v>
      </c>
      <c r="E3673" s="3">
        <v>34698</v>
      </c>
      <c r="F3673" s="3">
        <v>34701</v>
      </c>
      <c r="G3673" s="3"/>
      <c r="H3673" s="3"/>
      <c r="I3673" s="2" t="str">
        <f t="shared" si="205"/>
        <v>S&amp;P BMI</v>
      </c>
    </row>
    <row r="3674" spans="1:9" ht="12.75" customHeight="1">
      <c r="A3674" s="2" t="s">
        <v>6883</v>
      </c>
      <c r="B3674" s="121" t="str">
        <f t="shared" si="206"/>
        <v>Global Ex-Japan</v>
      </c>
      <c r="C3674" s="2" t="s">
        <v>7598</v>
      </c>
      <c r="D3674" s="2" t="str">
        <f t="shared" si="207"/>
        <v>Israel</v>
      </c>
      <c r="E3674" s="3">
        <v>34698</v>
      </c>
      <c r="F3674" s="3">
        <v>34701</v>
      </c>
      <c r="G3674" s="3"/>
      <c r="H3674" s="3"/>
      <c r="I3674" s="2" t="str">
        <f t="shared" si="205"/>
        <v>S&amp;P BMI</v>
      </c>
    </row>
    <row r="3675" spans="1:9" ht="12.75" customHeight="1">
      <c r="A3675" s="2" t="s">
        <v>6883</v>
      </c>
      <c r="B3675" s="121" t="str">
        <f t="shared" si="206"/>
        <v>Global Ex-Japan</v>
      </c>
      <c r="C3675" s="2" t="s">
        <v>5720</v>
      </c>
      <c r="D3675" s="2" t="str">
        <f t="shared" si="207"/>
        <v>India</v>
      </c>
      <c r="E3675" s="3">
        <v>34698</v>
      </c>
      <c r="F3675" s="3">
        <v>34701</v>
      </c>
      <c r="G3675" s="3"/>
      <c r="H3675" s="3"/>
      <c r="I3675" s="2" t="str">
        <f t="shared" si="205"/>
        <v>S&amp;P BMI</v>
      </c>
    </row>
    <row r="3676" spans="1:9" ht="12.75" customHeight="1">
      <c r="A3676" s="2" t="s">
        <v>6883</v>
      </c>
      <c r="B3676" s="121" t="str">
        <f t="shared" si="206"/>
        <v>Global Ex-Japan</v>
      </c>
      <c r="C3676" s="2" t="s">
        <v>5572</v>
      </c>
      <c r="D3676" s="2" t="str">
        <f t="shared" si="207"/>
        <v>Iceland</v>
      </c>
      <c r="E3676" s="3">
        <v>37435</v>
      </c>
      <c r="F3676" s="3">
        <v>37438</v>
      </c>
      <c r="G3676" s="3">
        <v>39780</v>
      </c>
      <c r="H3676" s="3">
        <v>39783</v>
      </c>
      <c r="I3676" s="2" t="str">
        <f t="shared" ref="I3676:I3704" si="208">IF(ISBLANK(VLOOKUP(A3676,CountryRegion,4,FALSE)),"",VLOOKUP(A3676,CountryRegion,4,FALSE))</f>
        <v>S&amp;P BMI</v>
      </c>
    </row>
    <row r="3677" spans="1:9" ht="12.75" customHeight="1">
      <c r="A3677" s="2" t="s">
        <v>6883</v>
      </c>
      <c r="B3677" s="121" t="str">
        <f t="shared" si="206"/>
        <v>Global Ex-Japan</v>
      </c>
      <c r="C3677" s="2" t="s">
        <v>5614</v>
      </c>
      <c r="D3677" s="2" t="str">
        <f t="shared" si="207"/>
        <v>Italy</v>
      </c>
      <c r="E3677" s="3">
        <v>34698</v>
      </c>
      <c r="F3677" s="3">
        <v>34701</v>
      </c>
      <c r="G3677" s="3"/>
      <c r="H3677" s="3"/>
      <c r="I3677" s="2" t="str">
        <f t="shared" si="208"/>
        <v>S&amp;P BMI</v>
      </c>
    </row>
    <row r="3678" spans="1:9" ht="12.75" customHeight="1">
      <c r="A3678" s="2" t="s">
        <v>6883</v>
      </c>
      <c r="B3678" s="121" t="str">
        <f t="shared" si="206"/>
        <v>Global Ex-Japan</v>
      </c>
      <c r="C3678" s="2" t="s">
        <v>7607</v>
      </c>
      <c r="D3678" s="2" t="str">
        <f t="shared" si="207"/>
        <v>Jordan</v>
      </c>
      <c r="E3678" s="3">
        <v>34698</v>
      </c>
      <c r="F3678" s="3">
        <v>34701</v>
      </c>
      <c r="G3678" s="3">
        <v>39752</v>
      </c>
      <c r="H3678" s="3">
        <v>39755</v>
      </c>
      <c r="I3678" s="2" t="str">
        <f t="shared" si="208"/>
        <v>S&amp;P BMI</v>
      </c>
    </row>
    <row r="3679" spans="1:9" ht="12.75" customHeight="1">
      <c r="A3679" s="2" t="s">
        <v>6883</v>
      </c>
      <c r="B3679" s="121" t="str">
        <f t="shared" si="206"/>
        <v>Global Ex-Japan</v>
      </c>
      <c r="C3679" s="2" t="s">
        <v>6013</v>
      </c>
      <c r="D3679" s="2" t="str">
        <f t="shared" si="207"/>
        <v>Korea</v>
      </c>
      <c r="E3679" s="3">
        <v>34698</v>
      </c>
      <c r="F3679" s="3">
        <v>34701</v>
      </c>
      <c r="G3679" s="3"/>
      <c r="H3679" s="3"/>
      <c r="I3679" s="2" t="str">
        <f t="shared" si="208"/>
        <v>S&amp;P BMI</v>
      </c>
    </row>
    <row r="3680" spans="1:9" ht="12.75" customHeight="1">
      <c r="A3680" s="2" t="s">
        <v>6883</v>
      </c>
      <c r="B3680" s="121" t="str">
        <f t="shared" si="206"/>
        <v>Global Ex-Japan</v>
      </c>
      <c r="C3680" s="2" t="s">
        <v>7581</v>
      </c>
      <c r="D3680" s="2" t="str">
        <f t="shared" si="207"/>
        <v>Luxembourg</v>
      </c>
      <c r="E3680" s="3">
        <v>38625</v>
      </c>
      <c r="F3680" s="3">
        <v>38628</v>
      </c>
      <c r="G3680" s="3"/>
      <c r="H3680" s="3"/>
      <c r="I3680" s="2" t="str">
        <f t="shared" si="208"/>
        <v>S&amp;P BMI</v>
      </c>
    </row>
    <row r="3681" spans="1:9" ht="12.75" customHeight="1">
      <c r="A3681" s="2" t="s">
        <v>6883</v>
      </c>
      <c r="B3681" s="121" t="str">
        <f t="shared" si="206"/>
        <v>Global Ex-Japan</v>
      </c>
      <c r="C3681" s="2" t="s">
        <v>5947</v>
      </c>
      <c r="D3681" s="2" t="str">
        <f t="shared" si="207"/>
        <v>Morocco</v>
      </c>
      <c r="E3681" s="3">
        <v>34698</v>
      </c>
      <c r="F3681" s="3">
        <v>34701</v>
      </c>
      <c r="G3681" s="3">
        <v>42265</v>
      </c>
      <c r="H3681" s="3">
        <v>42268</v>
      </c>
      <c r="I3681" s="2" t="str">
        <f t="shared" si="208"/>
        <v>S&amp;P BMI</v>
      </c>
    </row>
    <row r="3682" spans="1:9" ht="12.75" customHeight="1">
      <c r="A3682" s="2" t="s">
        <v>6883</v>
      </c>
      <c r="B3682" s="121" t="str">
        <f t="shared" si="206"/>
        <v>Global Ex-Japan</v>
      </c>
      <c r="C3682" s="2" t="s">
        <v>7594</v>
      </c>
      <c r="D3682" s="2" t="str">
        <f t="shared" si="207"/>
        <v>Mexico</v>
      </c>
      <c r="E3682" s="3">
        <v>34698</v>
      </c>
      <c r="F3682" s="3">
        <v>34701</v>
      </c>
      <c r="G3682" s="3"/>
      <c r="H3682" s="3"/>
      <c r="I3682" s="2" t="str">
        <f t="shared" si="208"/>
        <v>S&amp;P BMI</v>
      </c>
    </row>
    <row r="3683" spans="1:9" ht="12.75" customHeight="1">
      <c r="A3683" s="2" t="s">
        <v>6883</v>
      </c>
      <c r="B3683" s="121" t="str">
        <f t="shared" si="206"/>
        <v>Global Ex-Japan</v>
      </c>
      <c r="C3683" s="2" t="s">
        <v>7573</v>
      </c>
      <c r="D3683" s="2" t="str">
        <f t="shared" si="207"/>
        <v>Malaysia</v>
      </c>
      <c r="E3683" s="3">
        <v>34698</v>
      </c>
      <c r="F3683" s="3">
        <v>34701</v>
      </c>
      <c r="G3683" s="3"/>
      <c r="H3683" s="3"/>
      <c r="I3683" s="2" t="str">
        <f t="shared" si="208"/>
        <v>S&amp;P BMI</v>
      </c>
    </row>
    <row r="3684" spans="1:9" ht="12.75" customHeight="1">
      <c r="A3684" s="2" t="s">
        <v>6883</v>
      </c>
      <c r="B3684" s="121" t="str">
        <f t="shared" si="206"/>
        <v>Global Ex-Japan</v>
      </c>
      <c r="C3684" s="2" t="s">
        <v>5918</v>
      </c>
      <c r="D3684" s="2" t="str">
        <f t="shared" si="207"/>
        <v>Nigeria</v>
      </c>
      <c r="E3684" s="3">
        <v>34698</v>
      </c>
      <c r="F3684" s="3">
        <v>34701</v>
      </c>
      <c r="G3684" s="3">
        <v>39752</v>
      </c>
      <c r="H3684" s="3">
        <v>39755</v>
      </c>
      <c r="I3684" s="2" t="str">
        <f t="shared" si="208"/>
        <v>S&amp;P BMI</v>
      </c>
    </row>
    <row r="3685" spans="1:9" ht="12.75" customHeight="1">
      <c r="A3685" s="2" t="s">
        <v>6883</v>
      </c>
      <c r="B3685" s="121" t="str">
        <f t="shared" si="206"/>
        <v>Global Ex-Japan</v>
      </c>
      <c r="C3685" s="2" t="s">
        <v>5921</v>
      </c>
      <c r="D3685" s="2" t="str">
        <f t="shared" si="207"/>
        <v>Netherlands</v>
      </c>
      <c r="E3685" s="3">
        <v>34698</v>
      </c>
      <c r="F3685" s="3">
        <v>34701</v>
      </c>
      <c r="G3685" s="3"/>
      <c r="H3685" s="3"/>
      <c r="I3685" s="2" t="str">
        <f t="shared" si="208"/>
        <v>S&amp;P BMI</v>
      </c>
    </row>
    <row r="3686" spans="1:9" ht="12.75" customHeight="1">
      <c r="A3686" s="2" t="s">
        <v>6883</v>
      </c>
      <c r="B3686" s="121" t="str">
        <f t="shared" si="206"/>
        <v>Global Ex-Japan</v>
      </c>
      <c r="C3686" s="2" t="s">
        <v>5865</v>
      </c>
      <c r="D3686" s="2" t="str">
        <f t="shared" si="207"/>
        <v>Norway</v>
      </c>
      <c r="E3686" s="3">
        <v>34698</v>
      </c>
      <c r="F3686" s="3">
        <v>34701</v>
      </c>
      <c r="G3686" s="3"/>
      <c r="H3686" s="3"/>
      <c r="I3686" s="2" t="str">
        <f t="shared" si="208"/>
        <v>S&amp;P BMI</v>
      </c>
    </row>
    <row r="3687" spans="1:9" ht="12.75" customHeight="1">
      <c r="A3687" s="2" t="s">
        <v>6883</v>
      </c>
      <c r="B3687" s="121" t="str">
        <f t="shared" si="206"/>
        <v>Global Ex-Japan</v>
      </c>
      <c r="C3687" s="2" t="s">
        <v>5883</v>
      </c>
      <c r="D3687" s="2" t="str">
        <f t="shared" si="207"/>
        <v>New Zealand</v>
      </c>
      <c r="E3687" s="3">
        <v>34698</v>
      </c>
      <c r="F3687" s="3">
        <v>34701</v>
      </c>
      <c r="G3687" s="3"/>
      <c r="H3687" s="3"/>
      <c r="I3687" s="2" t="str">
        <f t="shared" si="208"/>
        <v>S&amp;P BMI</v>
      </c>
    </row>
    <row r="3688" spans="1:9" ht="12.75" customHeight="1">
      <c r="A3688" s="2" t="s">
        <v>6883</v>
      </c>
      <c r="B3688" s="121" t="str">
        <f t="shared" si="206"/>
        <v>Global Ex-Japan</v>
      </c>
      <c r="C3688" s="2" t="s">
        <v>7595</v>
      </c>
      <c r="D3688" s="2" t="str">
        <f t="shared" si="207"/>
        <v>Peru</v>
      </c>
      <c r="E3688" s="3">
        <v>34698</v>
      </c>
      <c r="F3688" s="3">
        <v>34701</v>
      </c>
      <c r="G3688" s="3"/>
      <c r="H3688" s="3"/>
      <c r="I3688" s="2" t="str">
        <f t="shared" si="208"/>
        <v>S&amp;P BMI</v>
      </c>
    </row>
    <row r="3689" spans="1:9" ht="12.75" customHeight="1">
      <c r="A3689" s="2" t="s">
        <v>6883</v>
      </c>
      <c r="B3689" s="121" t="str">
        <f t="shared" si="206"/>
        <v>Global Ex-Japan</v>
      </c>
      <c r="C3689" s="2" t="s">
        <v>5970</v>
      </c>
      <c r="D3689" s="2" t="str">
        <f t="shared" si="207"/>
        <v>Philippines</v>
      </c>
      <c r="E3689" s="3">
        <v>34698</v>
      </c>
      <c r="F3689" s="3">
        <v>34701</v>
      </c>
      <c r="G3689" s="3"/>
      <c r="H3689" s="3"/>
      <c r="I3689" s="2" t="str">
        <f t="shared" si="208"/>
        <v>S&amp;P BMI</v>
      </c>
    </row>
    <row r="3690" spans="1:9" ht="12.75" customHeight="1">
      <c r="A3690" s="2" t="s">
        <v>6883</v>
      </c>
      <c r="B3690" s="121" t="str">
        <f t="shared" si="206"/>
        <v>Global Ex-Japan</v>
      </c>
      <c r="C3690" s="2" t="s">
        <v>7601</v>
      </c>
      <c r="D3690" s="2" t="str">
        <f t="shared" si="207"/>
        <v>Pakistan</v>
      </c>
      <c r="E3690" s="3">
        <v>34698</v>
      </c>
      <c r="F3690" s="3">
        <v>34701</v>
      </c>
      <c r="G3690" s="3">
        <v>39752</v>
      </c>
      <c r="H3690" s="3">
        <v>39755</v>
      </c>
      <c r="I3690" s="2" t="str">
        <f t="shared" si="208"/>
        <v>S&amp;P BMI</v>
      </c>
    </row>
    <row r="3691" spans="1:9" ht="12.75" customHeight="1">
      <c r="A3691" s="2" t="s">
        <v>6883</v>
      </c>
      <c r="B3691" s="121" t="str">
        <f t="shared" si="206"/>
        <v>Global Ex-Japan</v>
      </c>
      <c r="C3691" s="2" t="s">
        <v>7601</v>
      </c>
      <c r="D3691" s="2" t="str">
        <f t="shared" si="207"/>
        <v>Pakistan</v>
      </c>
      <c r="E3691" s="3">
        <v>42993</v>
      </c>
      <c r="F3691" s="3">
        <v>42996</v>
      </c>
      <c r="G3691" s="3">
        <v>45184</v>
      </c>
      <c r="H3691" s="3">
        <v>45187</v>
      </c>
      <c r="I3691" s="2" t="str">
        <f t="shared" si="208"/>
        <v>S&amp;P BMI</v>
      </c>
    </row>
    <row r="3692" spans="1:9" ht="12.75" customHeight="1">
      <c r="A3692" s="2" t="s">
        <v>6883</v>
      </c>
      <c r="B3692" s="121" t="str">
        <f t="shared" si="206"/>
        <v>Global Ex-Japan</v>
      </c>
      <c r="C3692" s="2" t="s">
        <v>7585</v>
      </c>
      <c r="D3692" s="2" t="str">
        <f t="shared" si="207"/>
        <v>Poland</v>
      </c>
      <c r="E3692" s="3">
        <v>34698</v>
      </c>
      <c r="F3692" s="3">
        <v>34701</v>
      </c>
      <c r="G3692" s="3"/>
      <c r="H3692" s="3"/>
      <c r="I3692" s="2" t="str">
        <f t="shared" si="208"/>
        <v>S&amp;P BMI</v>
      </c>
    </row>
    <row r="3693" spans="1:9" ht="12.75" customHeight="1">
      <c r="A3693" s="2" t="s">
        <v>6883</v>
      </c>
      <c r="B3693" s="121" t="str">
        <f t="shared" si="206"/>
        <v>Global Ex-Japan</v>
      </c>
      <c r="C3693" s="2" t="s">
        <v>7582</v>
      </c>
      <c r="D3693" s="2" t="str">
        <f t="shared" si="207"/>
        <v>Portugal</v>
      </c>
      <c r="E3693" s="3">
        <v>34698</v>
      </c>
      <c r="F3693" s="3">
        <v>34701</v>
      </c>
      <c r="G3693" s="3"/>
      <c r="H3693" s="3"/>
      <c r="I3693" s="2" t="str">
        <f t="shared" si="208"/>
        <v>S&amp;P BMI</v>
      </c>
    </row>
    <row r="3694" spans="1:9" ht="12.75" customHeight="1">
      <c r="A3694" s="2" t="s">
        <v>6883</v>
      </c>
      <c r="B3694" s="121" t="str">
        <f t="shared" si="206"/>
        <v>Global Ex-Japan</v>
      </c>
      <c r="C3694" s="2" t="s">
        <v>7602</v>
      </c>
      <c r="D3694" s="2" t="str">
        <f t="shared" si="207"/>
        <v>Qatar</v>
      </c>
      <c r="E3694" s="3">
        <v>41903</v>
      </c>
      <c r="F3694" s="3">
        <v>41904</v>
      </c>
      <c r="G3694" s="3"/>
      <c r="H3694" s="3"/>
      <c r="I3694" s="2" t="str">
        <f t="shared" si="208"/>
        <v>S&amp;P BMI</v>
      </c>
    </row>
    <row r="3695" spans="1:9" ht="12.75" customHeight="1">
      <c r="A3695" s="2" t="s">
        <v>6883</v>
      </c>
      <c r="B3695" s="121" t="str">
        <f t="shared" si="206"/>
        <v>Global Ex-Japan</v>
      </c>
      <c r="C3695" s="2" t="s">
        <v>7586</v>
      </c>
      <c r="D3695" s="2" t="str">
        <f t="shared" si="207"/>
        <v>Russia</v>
      </c>
      <c r="E3695" s="3">
        <v>34698</v>
      </c>
      <c r="F3695" s="3">
        <v>34701</v>
      </c>
      <c r="G3695" s="3">
        <v>44628</v>
      </c>
      <c r="H3695" s="3">
        <v>44629</v>
      </c>
      <c r="I3695" s="2" t="str">
        <f t="shared" si="208"/>
        <v>S&amp;P BMI</v>
      </c>
    </row>
    <row r="3696" spans="1:9" ht="12.75" customHeight="1">
      <c r="A3696" s="2" t="s">
        <v>6883</v>
      </c>
      <c r="B3696" s="121" t="str">
        <f t="shared" si="206"/>
        <v>Global Ex-Japan</v>
      </c>
      <c r="C3696" s="2" t="s">
        <v>6227</v>
      </c>
      <c r="D3696" s="2" t="str">
        <f t="shared" si="207"/>
        <v>Sweden</v>
      </c>
      <c r="E3696" s="3">
        <v>34698</v>
      </c>
      <c r="F3696" s="3">
        <v>34701</v>
      </c>
      <c r="G3696" s="3"/>
      <c r="H3696" s="3"/>
      <c r="I3696" s="2" t="str">
        <f t="shared" si="208"/>
        <v>S&amp;P BMI</v>
      </c>
    </row>
    <row r="3697" spans="1:9" ht="12.75" customHeight="1">
      <c r="A3697" s="2" t="s">
        <v>6883</v>
      </c>
      <c r="B3697" s="121" t="str">
        <f t="shared" si="206"/>
        <v>Global Ex-Japan</v>
      </c>
      <c r="C3697" s="2" t="s">
        <v>7574</v>
      </c>
      <c r="D3697" s="2" t="str">
        <f t="shared" si="207"/>
        <v>Singapore</v>
      </c>
      <c r="E3697" s="3">
        <v>34698</v>
      </c>
      <c r="F3697" s="3">
        <v>34701</v>
      </c>
      <c r="G3697" s="3"/>
      <c r="H3697" s="3"/>
      <c r="I3697" s="2" t="str">
        <f t="shared" si="208"/>
        <v>S&amp;P BMI</v>
      </c>
    </row>
    <row r="3698" spans="1:9" ht="12.75" customHeight="1">
      <c r="A3698" s="2" t="s">
        <v>6883</v>
      </c>
      <c r="B3698" s="121" t="str">
        <f t="shared" si="206"/>
        <v>Global Ex-Japan</v>
      </c>
      <c r="C3698" s="2" t="s">
        <v>7605</v>
      </c>
      <c r="D3698" s="2" t="str">
        <f t="shared" si="207"/>
        <v>Slovenia</v>
      </c>
      <c r="E3698" s="3">
        <v>37529</v>
      </c>
      <c r="F3698" s="3">
        <v>37530</v>
      </c>
      <c r="G3698" s="3">
        <v>39752</v>
      </c>
      <c r="H3698" s="3">
        <v>39755</v>
      </c>
      <c r="I3698" s="2" t="str">
        <f t="shared" si="208"/>
        <v>S&amp;P BMI</v>
      </c>
    </row>
    <row r="3699" spans="1:9" ht="12.75" customHeight="1">
      <c r="A3699" s="2" t="s">
        <v>6883</v>
      </c>
      <c r="B3699" s="121" t="str">
        <f t="shared" si="206"/>
        <v>Global Ex-Japan</v>
      </c>
      <c r="C3699" s="2" t="s">
        <v>6029</v>
      </c>
      <c r="D3699" s="2" t="str">
        <f t="shared" si="207"/>
        <v>Thailand</v>
      </c>
      <c r="E3699" s="3">
        <v>34698</v>
      </c>
      <c r="F3699" s="3">
        <v>34701</v>
      </c>
      <c r="G3699" s="3"/>
      <c r="H3699" s="3"/>
      <c r="I3699" s="2" t="str">
        <f t="shared" si="208"/>
        <v>S&amp;P BMI</v>
      </c>
    </row>
    <row r="3700" spans="1:9" ht="12.75" customHeight="1">
      <c r="A3700" s="2" t="s">
        <v>6883</v>
      </c>
      <c r="B3700" s="121" t="str">
        <f t="shared" si="206"/>
        <v>Global Ex-Japan</v>
      </c>
      <c r="C3700" s="2" t="s">
        <v>7587</v>
      </c>
      <c r="D3700" s="2" t="str">
        <f t="shared" si="207"/>
        <v>Turkey</v>
      </c>
      <c r="E3700" s="3">
        <v>34698</v>
      </c>
      <c r="F3700" s="3">
        <v>34701</v>
      </c>
      <c r="G3700" s="3"/>
      <c r="H3700" s="3"/>
      <c r="I3700" s="2" t="str">
        <f t="shared" si="208"/>
        <v>S&amp;P BMI</v>
      </c>
    </row>
    <row r="3701" spans="1:9" ht="12.75" customHeight="1">
      <c r="A3701" s="2" t="s">
        <v>6883</v>
      </c>
      <c r="B3701" s="121" t="str">
        <f t="shared" si="206"/>
        <v>Global Ex-Japan</v>
      </c>
      <c r="C3701" s="2" t="s">
        <v>5700</v>
      </c>
      <c r="D3701" s="2" t="str">
        <f t="shared" si="207"/>
        <v>Taiwan</v>
      </c>
      <c r="E3701" s="3">
        <v>34698</v>
      </c>
      <c r="F3701" s="3">
        <v>34701</v>
      </c>
      <c r="G3701" s="3"/>
      <c r="H3701" s="3"/>
      <c r="I3701" s="2" t="str">
        <f t="shared" si="208"/>
        <v>S&amp;P BMI</v>
      </c>
    </row>
    <row r="3702" spans="1:9" ht="12.75" customHeight="1">
      <c r="A3702" s="2" t="s">
        <v>6883</v>
      </c>
      <c r="B3702" s="121" t="str">
        <f t="shared" si="206"/>
        <v>Global Ex-Japan</v>
      </c>
      <c r="C3702" s="2" t="s">
        <v>810</v>
      </c>
      <c r="D3702" s="2" t="str">
        <f t="shared" si="207"/>
        <v>United States</v>
      </c>
      <c r="E3702" s="3">
        <v>34698</v>
      </c>
      <c r="F3702" s="3">
        <v>34701</v>
      </c>
      <c r="G3702" s="3"/>
      <c r="H3702" s="3"/>
      <c r="I3702" s="2" t="str">
        <f t="shared" si="208"/>
        <v>S&amp;P BMI</v>
      </c>
    </row>
    <row r="3703" spans="1:9" ht="12.75" customHeight="1">
      <c r="A3703" s="2" t="s">
        <v>6883</v>
      </c>
      <c r="B3703" s="121" t="str">
        <f t="shared" si="206"/>
        <v>Global Ex-Japan</v>
      </c>
      <c r="C3703" s="2" t="s">
        <v>7596</v>
      </c>
      <c r="D3703" s="2" t="str">
        <f t="shared" si="207"/>
        <v>Venezuela</v>
      </c>
      <c r="E3703" s="3">
        <v>34698</v>
      </c>
      <c r="F3703" s="3">
        <v>34701</v>
      </c>
      <c r="G3703" s="3">
        <v>39183</v>
      </c>
      <c r="H3703" s="3">
        <v>39184</v>
      </c>
      <c r="I3703" s="2" t="str">
        <f t="shared" si="208"/>
        <v>S&amp;P BMI</v>
      </c>
    </row>
    <row r="3704" spans="1:9" ht="12.75" customHeight="1">
      <c r="A3704" s="2" t="s">
        <v>6883</v>
      </c>
      <c r="B3704" s="121" t="str">
        <f t="shared" si="206"/>
        <v>Global Ex-Japan</v>
      </c>
      <c r="C3704" s="2" t="s">
        <v>7603</v>
      </c>
      <c r="D3704" s="2" t="str">
        <f t="shared" si="207"/>
        <v>South Africa</v>
      </c>
      <c r="E3704" s="3">
        <v>34698</v>
      </c>
      <c r="F3704" s="3">
        <v>34701</v>
      </c>
      <c r="G3704" s="3"/>
      <c r="H3704" s="3"/>
      <c r="I3704" s="2" t="str">
        <f t="shared" si="208"/>
        <v>S&amp;P BMI</v>
      </c>
    </row>
    <row r="3705" spans="1:9" ht="12.75" customHeight="1">
      <c r="A3705" s="121" t="s">
        <v>6883</v>
      </c>
      <c r="B3705" s="121" t="str">
        <f t="shared" si="206"/>
        <v>Global Ex-Japan</v>
      </c>
      <c r="C3705" s="121" t="s">
        <v>5776</v>
      </c>
      <c r="D3705" s="2" t="str">
        <f t="shared" si="207"/>
        <v>Saudi Arabia</v>
      </c>
      <c r="E3705" s="122">
        <v>43539</v>
      </c>
      <c r="F3705" s="122">
        <v>43542</v>
      </c>
      <c r="G3705" s="122"/>
      <c r="H3705" s="122"/>
      <c r="I3705" s="121" t="s">
        <v>6663</v>
      </c>
    </row>
    <row r="3706" spans="1:9" ht="12.75" customHeight="1">
      <c r="A3706" s="2" t="s">
        <v>6883</v>
      </c>
      <c r="B3706" s="121" t="str">
        <f t="shared" si="206"/>
        <v>Global Ex-Japan</v>
      </c>
      <c r="C3706" s="2" t="s">
        <v>6023</v>
      </c>
      <c r="D3706" s="2" t="str">
        <f t="shared" si="207"/>
        <v>Kuwait</v>
      </c>
      <c r="E3706" s="93">
        <v>43728</v>
      </c>
      <c r="F3706" s="93">
        <v>43731</v>
      </c>
      <c r="G3706" s="93"/>
      <c r="H3706" s="93"/>
      <c r="I3706" s="2" t="s">
        <v>6663</v>
      </c>
    </row>
    <row r="3707" spans="1:9" ht="12.75" customHeight="1">
      <c r="A3707" s="2" t="s">
        <v>6888</v>
      </c>
      <c r="B3707" s="121" t="str">
        <f t="shared" si="206"/>
        <v>Global Ex-UK</v>
      </c>
      <c r="C3707" s="2" t="s">
        <v>7599</v>
      </c>
      <c r="D3707" s="2" t="str">
        <f t="shared" si="207"/>
        <v>United Arab Emirates</v>
      </c>
      <c r="E3707" s="3">
        <v>41903</v>
      </c>
      <c r="F3707" s="3">
        <v>41904</v>
      </c>
      <c r="G3707" s="3"/>
      <c r="H3707" s="3"/>
      <c r="I3707" s="2" t="str">
        <f t="shared" ref="I3707:I3738" si="209">IF(ISBLANK(VLOOKUP(A3707,CountryRegion,4,FALSE)),"",VLOOKUP(A3707,CountryRegion,4,FALSE))</f>
        <v>S&amp;P BMI</v>
      </c>
    </row>
    <row r="3708" spans="1:9" ht="12.75" customHeight="1">
      <c r="A3708" s="2" t="s">
        <v>6888</v>
      </c>
      <c r="B3708" s="121" t="str">
        <f t="shared" si="206"/>
        <v>Global Ex-UK</v>
      </c>
      <c r="C3708" s="2" t="s">
        <v>7590</v>
      </c>
      <c r="D3708" s="2" t="str">
        <f t="shared" si="207"/>
        <v>Argentina</v>
      </c>
      <c r="E3708" s="3">
        <v>34698</v>
      </c>
      <c r="F3708" s="3">
        <v>34701</v>
      </c>
      <c r="G3708" s="3">
        <v>40074</v>
      </c>
      <c r="H3708" s="3">
        <v>40077</v>
      </c>
      <c r="I3708" s="2" t="str">
        <f t="shared" si="209"/>
        <v>S&amp;P BMI</v>
      </c>
    </row>
    <row r="3709" spans="1:9" ht="12.75" customHeight="1">
      <c r="A3709" s="2" t="s">
        <v>6888</v>
      </c>
      <c r="B3709" s="121" t="str">
        <f t="shared" si="206"/>
        <v>Global Ex-UK</v>
      </c>
      <c r="C3709" s="2" t="s">
        <v>7575</v>
      </c>
      <c r="D3709" s="2" t="str">
        <f t="shared" si="207"/>
        <v>Austria</v>
      </c>
      <c r="E3709" s="3">
        <v>34698</v>
      </c>
      <c r="F3709" s="3">
        <v>34701</v>
      </c>
      <c r="G3709" s="3"/>
      <c r="H3709" s="3"/>
      <c r="I3709" s="2" t="str">
        <f t="shared" si="209"/>
        <v>S&amp;P BMI</v>
      </c>
    </row>
    <row r="3710" spans="1:9" ht="12.75" customHeight="1">
      <c r="A3710" s="2" t="s">
        <v>6888</v>
      </c>
      <c r="B3710" s="121" t="str">
        <f t="shared" si="206"/>
        <v>Global Ex-UK</v>
      </c>
      <c r="C3710" s="2" t="s">
        <v>7589</v>
      </c>
      <c r="D3710" s="2" t="str">
        <f t="shared" si="207"/>
        <v>Australia</v>
      </c>
      <c r="E3710" s="3">
        <v>34698</v>
      </c>
      <c r="F3710" s="3">
        <v>34701</v>
      </c>
      <c r="G3710" s="3"/>
      <c r="H3710" s="3"/>
      <c r="I3710" s="2" t="str">
        <f t="shared" si="209"/>
        <v>S&amp;P BMI</v>
      </c>
    </row>
    <row r="3711" spans="1:9" ht="12.75" customHeight="1">
      <c r="A3711" s="2" t="s">
        <v>6888</v>
      </c>
      <c r="B3711" s="121" t="str">
        <f t="shared" si="206"/>
        <v>Global Ex-UK</v>
      </c>
      <c r="C3711" s="2" t="s">
        <v>7576</v>
      </c>
      <c r="D3711" s="2" t="str">
        <f t="shared" si="207"/>
        <v>Belgium</v>
      </c>
      <c r="E3711" s="3">
        <v>34698</v>
      </c>
      <c r="F3711" s="3">
        <v>34701</v>
      </c>
      <c r="G3711" s="3"/>
      <c r="H3711" s="3"/>
      <c r="I3711" s="2" t="str">
        <f t="shared" si="209"/>
        <v>S&amp;P BMI</v>
      </c>
    </row>
    <row r="3712" spans="1:9" ht="12.75" customHeight="1">
      <c r="A3712" s="2" t="s">
        <v>6888</v>
      </c>
      <c r="B3712" s="121" t="str">
        <f t="shared" si="206"/>
        <v>Global Ex-UK</v>
      </c>
      <c r="C3712" s="2" t="s">
        <v>7591</v>
      </c>
      <c r="D3712" s="2" t="str">
        <f t="shared" si="207"/>
        <v>Brazil</v>
      </c>
      <c r="E3712" s="3">
        <v>34698</v>
      </c>
      <c r="F3712" s="3">
        <v>34701</v>
      </c>
      <c r="G3712" s="3"/>
      <c r="H3712" s="3"/>
      <c r="I3712" s="2" t="str">
        <f t="shared" si="209"/>
        <v>S&amp;P BMI</v>
      </c>
    </row>
    <row r="3713" spans="1:9" ht="12.75" customHeight="1">
      <c r="A3713" s="2" t="s">
        <v>6888</v>
      </c>
      <c r="B3713" s="121" t="str">
        <f t="shared" si="206"/>
        <v>Global Ex-UK</v>
      </c>
      <c r="C3713" s="2" t="s">
        <v>5722</v>
      </c>
      <c r="D3713" s="2" t="str">
        <f t="shared" si="207"/>
        <v>Canada</v>
      </c>
      <c r="E3713" s="3">
        <v>34698</v>
      </c>
      <c r="F3713" s="3">
        <v>34701</v>
      </c>
      <c r="G3713" s="3"/>
      <c r="H3713" s="3"/>
      <c r="I3713" s="2" t="str">
        <f t="shared" si="209"/>
        <v>S&amp;P BMI</v>
      </c>
    </row>
    <row r="3714" spans="1:9" ht="12.75" customHeight="1">
      <c r="A3714" s="2" t="s">
        <v>6888</v>
      </c>
      <c r="B3714" s="121" t="str">
        <f t="shared" si="206"/>
        <v>Global Ex-UK</v>
      </c>
      <c r="C3714" s="2" t="s">
        <v>6147</v>
      </c>
      <c r="D3714" s="2" t="str">
        <f t="shared" si="207"/>
        <v>Switzerland</v>
      </c>
      <c r="E3714" s="3">
        <v>34698</v>
      </c>
      <c r="F3714" s="3">
        <v>34701</v>
      </c>
      <c r="G3714" s="3"/>
      <c r="H3714" s="3"/>
      <c r="I3714" s="2" t="str">
        <f t="shared" si="209"/>
        <v>S&amp;P BMI</v>
      </c>
    </row>
    <row r="3715" spans="1:9" ht="12.75" customHeight="1">
      <c r="A3715" s="2" t="s">
        <v>6888</v>
      </c>
      <c r="B3715" s="121" t="str">
        <f t="shared" si="206"/>
        <v>Global Ex-UK</v>
      </c>
      <c r="C3715" s="2" t="s">
        <v>7592</v>
      </c>
      <c r="D3715" s="2" t="str">
        <f t="shared" si="207"/>
        <v>Chile</v>
      </c>
      <c r="E3715" s="3">
        <v>34698</v>
      </c>
      <c r="F3715" s="3">
        <v>34701</v>
      </c>
      <c r="G3715" s="3"/>
      <c r="H3715" s="3"/>
      <c r="I3715" s="2" t="str">
        <f t="shared" si="209"/>
        <v>S&amp;P BMI</v>
      </c>
    </row>
    <row r="3716" spans="1:9" ht="12.75" customHeight="1">
      <c r="A3716" s="2" t="s">
        <v>6888</v>
      </c>
      <c r="B3716" s="121" t="str">
        <f t="shared" si="206"/>
        <v>Global Ex-UK</v>
      </c>
      <c r="C3716" s="2" t="s">
        <v>7588</v>
      </c>
      <c r="D3716" s="2" t="str">
        <f t="shared" si="207"/>
        <v>China</v>
      </c>
      <c r="E3716" s="3">
        <v>34698</v>
      </c>
      <c r="F3716" s="3">
        <v>34701</v>
      </c>
      <c r="G3716" s="3"/>
      <c r="H3716" s="3"/>
      <c r="I3716" s="2" t="str">
        <f t="shared" si="209"/>
        <v>S&amp;P BMI</v>
      </c>
    </row>
    <row r="3717" spans="1:9" ht="12.75" customHeight="1">
      <c r="A3717" s="2" t="s">
        <v>6888</v>
      </c>
      <c r="B3717" s="121" t="str">
        <f t="shared" ref="B3717:B3780" si="210">VLOOKUP(A3717,CountryRegion,2,FALSE)</f>
        <v>Global Ex-UK</v>
      </c>
      <c r="C3717" s="2" t="s">
        <v>7593</v>
      </c>
      <c r="D3717" s="2" t="str">
        <f t="shared" si="207"/>
        <v>Colombia</v>
      </c>
      <c r="E3717" s="3">
        <v>34698</v>
      </c>
      <c r="F3717" s="3">
        <v>34701</v>
      </c>
      <c r="G3717" s="3">
        <v>39752</v>
      </c>
      <c r="H3717" s="3">
        <v>39755</v>
      </c>
      <c r="I3717" s="2" t="str">
        <f t="shared" si="209"/>
        <v>S&amp;P BMI</v>
      </c>
    </row>
    <row r="3718" spans="1:9" ht="12.75" customHeight="1">
      <c r="A3718" s="2" t="s">
        <v>6888</v>
      </c>
      <c r="B3718" s="121" t="str">
        <f t="shared" si="210"/>
        <v>Global Ex-UK</v>
      </c>
      <c r="C3718" s="2" t="s">
        <v>7593</v>
      </c>
      <c r="D3718" s="2" t="str">
        <f t="shared" si="207"/>
        <v>Colombia</v>
      </c>
      <c r="E3718" s="3">
        <v>40805</v>
      </c>
      <c r="F3718" s="3">
        <v>40802</v>
      </c>
      <c r="G3718" s="3"/>
      <c r="H3718" s="3"/>
      <c r="I3718" s="2" t="str">
        <f t="shared" si="209"/>
        <v>S&amp;P BMI</v>
      </c>
    </row>
    <row r="3719" spans="1:9" ht="12.75" customHeight="1">
      <c r="A3719" s="2" t="s">
        <v>6888</v>
      </c>
      <c r="B3719" s="121" t="str">
        <f t="shared" si="210"/>
        <v>Global Ex-UK</v>
      </c>
      <c r="C3719" s="2" t="s">
        <v>7584</v>
      </c>
      <c r="D3719" s="2" t="str">
        <f t="shared" si="207"/>
        <v>Czech Republic</v>
      </c>
      <c r="E3719" s="3">
        <v>34698</v>
      </c>
      <c r="F3719" s="3">
        <v>34701</v>
      </c>
      <c r="G3719" s="3"/>
      <c r="H3719" s="3"/>
      <c r="I3719" s="2" t="str">
        <f t="shared" si="209"/>
        <v>S&amp;P BMI</v>
      </c>
    </row>
    <row r="3720" spans="1:9" ht="12.75" customHeight="1">
      <c r="A3720" s="2" t="s">
        <v>6888</v>
      </c>
      <c r="B3720" s="121" t="str">
        <f t="shared" si="210"/>
        <v>Global Ex-UK</v>
      </c>
      <c r="C3720" s="2" t="s">
        <v>7579</v>
      </c>
      <c r="D3720" s="2" t="str">
        <f t="shared" si="207"/>
        <v>Germany</v>
      </c>
      <c r="E3720" s="3">
        <v>34698</v>
      </c>
      <c r="F3720" s="3">
        <v>34701</v>
      </c>
      <c r="G3720" s="3"/>
      <c r="H3720" s="3"/>
      <c r="I3720" s="2" t="str">
        <f t="shared" si="209"/>
        <v>S&amp;P BMI</v>
      </c>
    </row>
    <row r="3721" spans="1:9" ht="12.75" customHeight="1">
      <c r="A3721" s="2" t="s">
        <v>6888</v>
      </c>
      <c r="B3721" s="121" t="str">
        <f t="shared" si="210"/>
        <v>Global Ex-UK</v>
      </c>
      <c r="C3721" s="2" t="s">
        <v>7577</v>
      </c>
      <c r="D3721" s="2" t="str">
        <f t="shared" si="207"/>
        <v>Denmark</v>
      </c>
      <c r="E3721" s="3">
        <v>34698</v>
      </c>
      <c r="F3721" s="3">
        <v>34701</v>
      </c>
      <c r="G3721" s="3"/>
      <c r="H3721" s="3"/>
      <c r="I3721" s="2" t="str">
        <f t="shared" si="209"/>
        <v>S&amp;P BMI</v>
      </c>
    </row>
    <row r="3722" spans="1:9" ht="12.75" customHeight="1">
      <c r="A3722" s="2" t="s">
        <v>6888</v>
      </c>
      <c r="B3722" s="121" t="str">
        <f t="shared" si="210"/>
        <v>Global Ex-UK</v>
      </c>
      <c r="C3722" s="2" t="s">
        <v>7600</v>
      </c>
      <c r="D3722" s="2" t="str">
        <f t="shared" si="207"/>
        <v>Egypt</v>
      </c>
      <c r="E3722" s="3">
        <v>34698</v>
      </c>
      <c r="F3722" s="3">
        <v>34701</v>
      </c>
      <c r="G3722" s="3"/>
      <c r="H3722" s="3"/>
      <c r="I3722" s="2" t="str">
        <f t="shared" si="209"/>
        <v>S&amp;P BMI</v>
      </c>
    </row>
    <row r="3723" spans="1:9" ht="12.75" customHeight="1">
      <c r="A3723" s="2" t="s">
        <v>6888</v>
      </c>
      <c r="B3723" s="121" t="str">
        <f t="shared" si="210"/>
        <v>Global Ex-UK</v>
      </c>
      <c r="C3723" s="2" t="s">
        <v>6415</v>
      </c>
      <c r="D3723" s="2" t="str">
        <f t="shared" si="207"/>
        <v>Spain</v>
      </c>
      <c r="E3723" s="3">
        <v>34698</v>
      </c>
      <c r="F3723" s="3">
        <v>34701</v>
      </c>
      <c r="G3723" s="3"/>
      <c r="H3723" s="3"/>
      <c r="I3723" s="2" t="str">
        <f t="shared" si="209"/>
        <v>S&amp;P BMI</v>
      </c>
    </row>
    <row r="3724" spans="1:9" ht="12.75" customHeight="1">
      <c r="A3724" s="2" t="s">
        <v>6888</v>
      </c>
      <c r="B3724" s="121" t="str">
        <f t="shared" si="210"/>
        <v>Global Ex-UK</v>
      </c>
      <c r="C3724" s="2" t="s">
        <v>5810</v>
      </c>
      <c r="D3724" s="2" t="str">
        <f t="shared" si="207"/>
        <v>Finland</v>
      </c>
      <c r="E3724" s="3">
        <v>34698</v>
      </c>
      <c r="F3724" s="3">
        <v>34701</v>
      </c>
      <c r="G3724" s="3"/>
      <c r="H3724" s="3"/>
      <c r="I3724" s="2" t="str">
        <f t="shared" si="209"/>
        <v>S&amp;P BMI</v>
      </c>
    </row>
    <row r="3725" spans="1:9" ht="12.75" customHeight="1">
      <c r="A3725" s="2" t="s">
        <v>6888</v>
      </c>
      <c r="B3725" s="121" t="str">
        <f t="shared" si="210"/>
        <v>Global Ex-UK</v>
      </c>
      <c r="C3725" s="2" t="s">
        <v>7578</v>
      </c>
      <c r="D3725" s="2" t="str">
        <f t="shared" ref="D3725:D3788" si="211">VLOOKUP(C3725&amp;"-",CountryRegion,2,FALSE)</f>
        <v>France</v>
      </c>
      <c r="E3725" s="3">
        <v>34698</v>
      </c>
      <c r="F3725" s="3">
        <v>34701</v>
      </c>
      <c r="G3725" s="3"/>
      <c r="H3725" s="3"/>
      <c r="I3725" s="2" t="str">
        <f t="shared" si="209"/>
        <v>S&amp;P BMI</v>
      </c>
    </row>
    <row r="3726" spans="1:9" ht="12.75" customHeight="1">
      <c r="A3726" s="2" t="s">
        <v>6888</v>
      </c>
      <c r="B3726" s="121" t="str">
        <f t="shared" si="210"/>
        <v>Global Ex-UK</v>
      </c>
      <c r="C3726" s="2" t="s">
        <v>7580</v>
      </c>
      <c r="D3726" s="2" t="str">
        <f t="shared" si="211"/>
        <v>Greece</v>
      </c>
      <c r="E3726" s="3">
        <v>34698</v>
      </c>
      <c r="F3726" s="3">
        <v>34701</v>
      </c>
      <c r="G3726" s="3"/>
      <c r="H3726" s="3"/>
      <c r="I3726" s="2" t="str">
        <f t="shared" si="209"/>
        <v>S&amp;P BMI</v>
      </c>
    </row>
    <row r="3727" spans="1:9" ht="12.75" customHeight="1">
      <c r="A3727" s="2" t="s">
        <v>6888</v>
      </c>
      <c r="B3727" s="121" t="str">
        <f t="shared" si="210"/>
        <v>Global Ex-UK</v>
      </c>
      <c r="C3727" s="2" t="s">
        <v>7571</v>
      </c>
      <c r="D3727" s="2" t="str">
        <f t="shared" si="211"/>
        <v>Hong Kong</v>
      </c>
      <c r="E3727" s="3">
        <v>34698</v>
      </c>
      <c r="F3727" s="3">
        <v>34701</v>
      </c>
      <c r="G3727" s="3"/>
      <c r="H3727" s="3"/>
      <c r="I3727" s="2" t="str">
        <f t="shared" si="209"/>
        <v>S&amp;P BMI</v>
      </c>
    </row>
    <row r="3728" spans="1:9" ht="12.75" customHeight="1">
      <c r="A3728" s="2" t="s">
        <v>6888</v>
      </c>
      <c r="B3728" s="121" t="str">
        <f t="shared" si="210"/>
        <v>Global Ex-UK</v>
      </c>
      <c r="C3728" s="2" t="s">
        <v>5567</v>
      </c>
      <c r="D3728" s="2" t="str">
        <f t="shared" si="211"/>
        <v>Hungary</v>
      </c>
      <c r="E3728" s="3">
        <v>34698</v>
      </c>
      <c r="F3728" s="3">
        <v>34701</v>
      </c>
      <c r="G3728" s="3"/>
      <c r="H3728" s="3"/>
      <c r="I3728" s="2" t="str">
        <f t="shared" si="209"/>
        <v>S&amp;P BMI</v>
      </c>
    </row>
    <row r="3729" spans="1:9" ht="12.75" customHeight="1">
      <c r="A3729" s="2" t="s">
        <v>6888</v>
      </c>
      <c r="B3729" s="121" t="str">
        <f t="shared" si="210"/>
        <v>Global Ex-UK</v>
      </c>
      <c r="C3729" s="2" t="s">
        <v>6098</v>
      </c>
      <c r="D3729" s="2" t="str">
        <f t="shared" si="211"/>
        <v>Indonesia</v>
      </c>
      <c r="E3729" s="3">
        <v>34698</v>
      </c>
      <c r="F3729" s="3">
        <v>34701</v>
      </c>
      <c r="G3729" s="3"/>
      <c r="H3729" s="3"/>
      <c r="I3729" s="2" t="str">
        <f t="shared" si="209"/>
        <v>S&amp;P BMI</v>
      </c>
    </row>
    <row r="3730" spans="1:9" ht="12.75" customHeight="1">
      <c r="A3730" s="2" t="s">
        <v>6888</v>
      </c>
      <c r="B3730" s="121" t="str">
        <f t="shared" si="210"/>
        <v>Global Ex-UK</v>
      </c>
      <c r="C3730" s="2" t="s">
        <v>6100</v>
      </c>
      <c r="D3730" s="2" t="str">
        <f t="shared" si="211"/>
        <v>Ireland</v>
      </c>
      <c r="E3730" s="3">
        <v>34698</v>
      </c>
      <c r="F3730" s="3">
        <v>34701</v>
      </c>
      <c r="G3730" s="3"/>
      <c r="H3730" s="3"/>
      <c r="I3730" s="2" t="str">
        <f t="shared" si="209"/>
        <v>S&amp;P BMI</v>
      </c>
    </row>
    <row r="3731" spans="1:9" ht="12.75" customHeight="1">
      <c r="A3731" s="2" t="s">
        <v>6888</v>
      </c>
      <c r="B3731" s="121" t="str">
        <f t="shared" si="210"/>
        <v>Global Ex-UK</v>
      </c>
      <c r="C3731" s="2" t="s">
        <v>7598</v>
      </c>
      <c r="D3731" s="2" t="str">
        <f t="shared" si="211"/>
        <v>Israel</v>
      </c>
      <c r="E3731" s="3">
        <v>34698</v>
      </c>
      <c r="F3731" s="3">
        <v>34701</v>
      </c>
      <c r="G3731" s="3"/>
      <c r="H3731" s="3"/>
      <c r="I3731" s="2" t="str">
        <f t="shared" si="209"/>
        <v>S&amp;P BMI</v>
      </c>
    </row>
    <row r="3732" spans="1:9" ht="12.75" customHeight="1">
      <c r="A3732" s="2" t="s">
        <v>6888</v>
      </c>
      <c r="B3732" s="121" t="str">
        <f t="shared" si="210"/>
        <v>Global Ex-UK</v>
      </c>
      <c r="C3732" s="2" t="s">
        <v>5720</v>
      </c>
      <c r="D3732" s="2" t="str">
        <f t="shared" si="211"/>
        <v>India</v>
      </c>
      <c r="E3732" s="3">
        <v>34698</v>
      </c>
      <c r="F3732" s="3">
        <v>34701</v>
      </c>
      <c r="G3732" s="3"/>
      <c r="H3732" s="3"/>
      <c r="I3732" s="2" t="str">
        <f t="shared" si="209"/>
        <v>S&amp;P BMI</v>
      </c>
    </row>
    <row r="3733" spans="1:9" ht="12.75" customHeight="1">
      <c r="A3733" s="2" t="s">
        <v>6888</v>
      </c>
      <c r="B3733" s="121" t="str">
        <f t="shared" si="210"/>
        <v>Global Ex-UK</v>
      </c>
      <c r="C3733" s="2" t="s">
        <v>5572</v>
      </c>
      <c r="D3733" s="2" t="str">
        <f t="shared" si="211"/>
        <v>Iceland</v>
      </c>
      <c r="E3733" s="3">
        <v>37435</v>
      </c>
      <c r="F3733" s="3">
        <v>37438</v>
      </c>
      <c r="G3733" s="3">
        <v>39780</v>
      </c>
      <c r="H3733" s="3">
        <v>39783</v>
      </c>
      <c r="I3733" s="2" t="str">
        <f t="shared" si="209"/>
        <v>S&amp;P BMI</v>
      </c>
    </row>
    <row r="3734" spans="1:9" ht="12.75" customHeight="1">
      <c r="A3734" s="2" t="s">
        <v>6888</v>
      </c>
      <c r="B3734" s="121" t="str">
        <f t="shared" si="210"/>
        <v>Global Ex-UK</v>
      </c>
      <c r="C3734" s="2" t="s">
        <v>5614</v>
      </c>
      <c r="D3734" s="2" t="str">
        <f t="shared" si="211"/>
        <v>Italy</v>
      </c>
      <c r="E3734" s="3">
        <v>34698</v>
      </c>
      <c r="F3734" s="3">
        <v>34701</v>
      </c>
      <c r="G3734" s="3"/>
      <c r="H3734" s="3"/>
      <c r="I3734" s="2" t="str">
        <f t="shared" si="209"/>
        <v>S&amp;P BMI</v>
      </c>
    </row>
    <row r="3735" spans="1:9" ht="12.75" customHeight="1">
      <c r="A3735" s="2" t="s">
        <v>6888</v>
      </c>
      <c r="B3735" s="121" t="str">
        <f t="shared" si="210"/>
        <v>Global Ex-UK</v>
      </c>
      <c r="C3735" s="2" t="s">
        <v>7607</v>
      </c>
      <c r="D3735" s="2" t="str">
        <f t="shared" si="211"/>
        <v>Jordan</v>
      </c>
      <c r="E3735" s="3">
        <v>34698</v>
      </c>
      <c r="F3735" s="3">
        <v>34701</v>
      </c>
      <c r="G3735" s="3">
        <v>39752</v>
      </c>
      <c r="H3735" s="3">
        <v>39755</v>
      </c>
      <c r="I3735" s="2" t="str">
        <f t="shared" si="209"/>
        <v>S&amp;P BMI</v>
      </c>
    </row>
    <row r="3736" spans="1:9" ht="12.75" customHeight="1">
      <c r="A3736" s="2" t="s">
        <v>6888</v>
      </c>
      <c r="B3736" s="121" t="str">
        <f t="shared" si="210"/>
        <v>Global Ex-UK</v>
      </c>
      <c r="C3736" s="2" t="s">
        <v>7572</v>
      </c>
      <c r="D3736" s="2" t="str">
        <f t="shared" si="211"/>
        <v>Japan</v>
      </c>
      <c r="E3736" s="3">
        <v>34698</v>
      </c>
      <c r="F3736" s="3">
        <v>34701</v>
      </c>
      <c r="G3736" s="3"/>
      <c r="H3736" s="3"/>
      <c r="I3736" s="2" t="str">
        <f t="shared" si="209"/>
        <v>S&amp;P BMI</v>
      </c>
    </row>
    <row r="3737" spans="1:9" ht="12.75" customHeight="1">
      <c r="A3737" s="2" t="s">
        <v>6888</v>
      </c>
      <c r="B3737" s="121" t="str">
        <f t="shared" si="210"/>
        <v>Global Ex-UK</v>
      </c>
      <c r="C3737" s="2" t="s">
        <v>6013</v>
      </c>
      <c r="D3737" s="2" t="str">
        <f t="shared" si="211"/>
        <v>Korea</v>
      </c>
      <c r="E3737" s="3">
        <v>34698</v>
      </c>
      <c r="F3737" s="3">
        <v>34701</v>
      </c>
      <c r="G3737" s="3"/>
      <c r="H3737" s="3"/>
      <c r="I3737" s="2" t="str">
        <f t="shared" si="209"/>
        <v>S&amp;P BMI</v>
      </c>
    </row>
    <row r="3738" spans="1:9" ht="12.75" customHeight="1">
      <c r="A3738" s="2" t="s">
        <v>6888</v>
      </c>
      <c r="B3738" s="121" t="str">
        <f t="shared" si="210"/>
        <v>Global Ex-UK</v>
      </c>
      <c r="C3738" s="2" t="s">
        <v>7581</v>
      </c>
      <c r="D3738" s="2" t="str">
        <f t="shared" si="211"/>
        <v>Luxembourg</v>
      </c>
      <c r="E3738" s="3">
        <v>38625</v>
      </c>
      <c r="F3738" s="3">
        <v>38628</v>
      </c>
      <c r="G3738" s="3"/>
      <c r="H3738" s="3"/>
      <c r="I3738" s="2" t="str">
        <f t="shared" si="209"/>
        <v>S&amp;P BMI</v>
      </c>
    </row>
    <row r="3739" spans="1:9" ht="12.75" customHeight="1">
      <c r="A3739" s="2" t="s">
        <v>6888</v>
      </c>
      <c r="B3739" s="121" t="str">
        <f t="shared" si="210"/>
        <v>Global Ex-UK</v>
      </c>
      <c r="C3739" s="2" t="s">
        <v>5947</v>
      </c>
      <c r="D3739" s="2" t="str">
        <f t="shared" si="211"/>
        <v>Morocco</v>
      </c>
      <c r="E3739" s="3">
        <v>34698</v>
      </c>
      <c r="F3739" s="3">
        <v>34701</v>
      </c>
      <c r="G3739" s="3">
        <v>42265</v>
      </c>
      <c r="H3739" s="3">
        <v>42268</v>
      </c>
      <c r="I3739" s="2" t="str">
        <f t="shared" ref="I3739:I3762" si="212">IF(ISBLANK(VLOOKUP(A3739,CountryRegion,4,FALSE)),"",VLOOKUP(A3739,CountryRegion,4,FALSE))</f>
        <v>S&amp;P BMI</v>
      </c>
    </row>
    <row r="3740" spans="1:9" ht="12.75" customHeight="1">
      <c r="A3740" s="2" t="s">
        <v>6888</v>
      </c>
      <c r="B3740" s="121" t="str">
        <f t="shared" si="210"/>
        <v>Global Ex-UK</v>
      </c>
      <c r="C3740" s="2" t="s">
        <v>7594</v>
      </c>
      <c r="D3740" s="2" t="str">
        <f t="shared" si="211"/>
        <v>Mexico</v>
      </c>
      <c r="E3740" s="3">
        <v>34698</v>
      </c>
      <c r="F3740" s="3">
        <v>34701</v>
      </c>
      <c r="G3740" s="3"/>
      <c r="H3740" s="3"/>
      <c r="I3740" s="2" t="str">
        <f t="shared" si="212"/>
        <v>S&amp;P BMI</v>
      </c>
    </row>
    <row r="3741" spans="1:9" ht="12.75" customHeight="1">
      <c r="A3741" s="2" t="s">
        <v>6888</v>
      </c>
      <c r="B3741" s="121" t="str">
        <f t="shared" si="210"/>
        <v>Global Ex-UK</v>
      </c>
      <c r="C3741" s="2" t="s">
        <v>7573</v>
      </c>
      <c r="D3741" s="2" t="str">
        <f t="shared" si="211"/>
        <v>Malaysia</v>
      </c>
      <c r="E3741" s="3">
        <v>34698</v>
      </c>
      <c r="F3741" s="3">
        <v>34701</v>
      </c>
      <c r="G3741" s="3"/>
      <c r="H3741" s="3"/>
      <c r="I3741" s="2" t="str">
        <f t="shared" si="212"/>
        <v>S&amp;P BMI</v>
      </c>
    </row>
    <row r="3742" spans="1:9" ht="12.75" customHeight="1">
      <c r="A3742" s="2" t="s">
        <v>6888</v>
      </c>
      <c r="B3742" s="121" t="str">
        <f t="shared" si="210"/>
        <v>Global Ex-UK</v>
      </c>
      <c r="C3742" s="2" t="s">
        <v>5918</v>
      </c>
      <c r="D3742" s="2" t="str">
        <f t="shared" si="211"/>
        <v>Nigeria</v>
      </c>
      <c r="E3742" s="3">
        <v>34698</v>
      </c>
      <c r="F3742" s="3">
        <v>34701</v>
      </c>
      <c r="G3742" s="3">
        <v>39752</v>
      </c>
      <c r="H3742" s="3">
        <v>39755</v>
      </c>
      <c r="I3742" s="2" t="str">
        <f t="shared" si="212"/>
        <v>S&amp;P BMI</v>
      </c>
    </row>
    <row r="3743" spans="1:9" ht="12.75" customHeight="1">
      <c r="A3743" s="2" t="s">
        <v>6888</v>
      </c>
      <c r="B3743" s="121" t="str">
        <f t="shared" si="210"/>
        <v>Global Ex-UK</v>
      </c>
      <c r="C3743" s="2" t="s">
        <v>5921</v>
      </c>
      <c r="D3743" s="2" t="str">
        <f t="shared" si="211"/>
        <v>Netherlands</v>
      </c>
      <c r="E3743" s="3">
        <v>34698</v>
      </c>
      <c r="F3743" s="3">
        <v>34701</v>
      </c>
      <c r="G3743" s="3"/>
      <c r="H3743" s="3"/>
      <c r="I3743" s="2" t="str">
        <f t="shared" si="212"/>
        <v>S&amp;P BMI</v>
      </c>
    </row>
    <row r="3744" spans="1:9" ht="12.75" customHeight="1">
      <c r="A3744" s="2" t="s">
        <v>6888</v>
      </c>
      <c r="B3744" s="121" t="str">
        <f t="shared" si="210"/>
        <v>Global Ex-UK</v>
      </c>
      <c r="C3744" s="2" t="s">
        <v>5865</v>
      </c>
      <c r="D3744" s="2" t="str">
        <f t="shared" si="211"/>
        <v>Norway</v>
      </c>
      <c r="E3744" s="3">
        <v>34698</v>
      </c>
      <c r="F3744" s="3">
        <v>34701</v>
      </c>
      <c r="G3744" s="3"/>
      <c r="H3744" s="3"/>
      <c r="I3744" s="2" t="str">
        <f t="shared" si="212"/>
        <v>S&amp;P BMI</v>
      </c>
    </row>
    <row r="3745" spans="1:9" ht="12.75" customHeight="1">
      <c r="A3745" s="2" t="s">
        <v>6888</v>
      </c>
      <c r="B3745" s="121" t="str">
        <f t="shared" si="210"/>
        <v>Global Ex-UK</v>
      </c>
      <c r="C3745" s="2" t="s">
        <v>5883</v>
      </c>
      <c r="D3745" s="2" t="str">
        <f t="shared" si="211"/>
        <v>New Zealand</v>
      </c>
      <c r="E3745" s="3">
        <v>34698</v>
      </c>
      <c r="F3745" s="3">
        <v>34701</v>
      </c>
      <c r="G3745" s="3"/>
      <c r="H3745" s="3"/>
      <c r="I3745" s="2" t="str">
        <f t="shared" si="212"/>
        <v>S&amp;P BMI</v>
      </c>
    </row>
    <row r="3746" spans="1:9" ht="12.75" customHeight="1">
      <c r="A3746" s="2" t="s">
        <v>6888</v>
      </c>
      <c r="B3746" s="121" t="str">
        <f t="shared" si="210"/>
        <v>Global Ex-UK</v>
      </c>
      <c r="C3746" s="2" t="s">
        <v>7595</v>
      </c>
      <c r="D3746" s="2" t="str">
        <f t="shared" si="211"/>
        <v>Peru</v>
      </c>
      <c r="E3746" s="3">
        <v>34698</v>
      </c>
      <c r="F3746" s="3">
        <v>34701</v>
      </c>
      <c r="G3746" s="3"/>
      <c r="H3746" s="3"/>
      <c r="I3746" s="2" t="str">
        <f t="shared" si="212"/>
        <v>S&amp;P BMI</v>
      </c>
    </row>
    <row r="3747" spans="1:9" ht="12.75" customHeight="1">
      <c r="A3747" s="2" t="s">
        <v>6888</v>
      </c>
      <c r="B3747" s="121" t="str">
        <f t="shared" si="210"/>
        <v>Global Ex-UK</v>
      </c>
      <c r="C3747" s="2" t="s">
        <v>5970</v>
      </c>
      <c r="D3747" s="2" t="str">
        <f t="shared" si="211"/>
        <v>Philippines</v>
      </c>
      <c r="E3747" s="3">
        <v>34698</v>
      </c>
      <c r="F3747" s="3">
        <v>34701</v>
      </c>
      <c r="G3747" s="3"/>
      <c r="H3747" s="3"/>
      <c r="I3747" s="2" t="str">
        <f t="shared" si="212"/>
        <v>S&amp;P BMI</v>
      </c>
    </row>
    <row r="3748" spans="1:9" ht="12.75" customHeight="1">
      <c r="A3748" s="2" t="s">
        <v>6888</v>
      </c>
      <c r="B3748" s="121" t="str">
        <f t="shared" si="210"/>
        <v>Global Ex-UK</v>
      </c>
      <c r="C3748" s="2" t="s">
        <v>7601</v>
      </c>
      <c r="D3748" s="2" t="str">
        <f t="shared" si="211"/>
        <v>Pakistan</v>
      </c>
      <c r="E3748" s="3">
        <v>34698</v>
      </c>
      <c r="F3748" s="3">
        <v>34701</v>
      </c>
      <c r="G3748" s="3">
        <v>39752</v>
      </c>
      <c r="H3748" s="3">
        <v>39755</v>
      </c>
      <c r="I3748" s="2" t="str">
        <f t="shared" si="212"/>
        <v>S&amp;P BMI</v>
      </c>
    </row>
    <row r="3749" spans="1:9" ht="12.75" customHeight="1">
      <c r="A3749" s="2" t="s">
        <v>6888</v>
      </c>
      <c r="B3749" s="121" t="str">
        <f t="shared" si="210"/>
        <v>Global Ex-UK</v>
      </c>
      <c r="C3749" s="2" t="s">
        <v>7601</v>
      </c>
      <c r="D3749" s="2" t="str">
        <f t="shared" si="211"/>
        <v>Pakistan</v>
      </c>
      <c r="E3749" s="3">
        <v>42993</v>
      </c>
      <c r="F3749" s="3">
        <v>42996</v>
      </c>
      <c r="G3749" s="3">
        <v>45184</v>
      </c>
      <c r="H3749" s="3">
        <v>45187</v>
      </c>
      <c r="I3749" s="2" t="str">
        <f t="shared" si="212"/>
        <v>S&amp;P BMI</v>
      </c>
    </row>
    <row r="3750" spans="1:9" ht="12.75" customHeight="1">
      <c r="A3750" s="2" t="s">
        <v>6888</v>
      </c>
      <c r="B3750" s="121" t="str">
        <f t="shared" si="210"/>
        <v>Global Ex-UK</v>
      </c>
      <c r="C3750" s="2" t="s">
        <v>7585</v>
      </c>
      <c r="D3750" s="2" t="str">
        <f t="shared" si="211"/>
        <v>Poland</v>
      </c>
      <c r="E3750" s="3">
        <v>34698</v>
      </c>
      <c r="F3750" s="3">
        <v>34701</v>
      </c>
      <c r="G3750" s="3"/>
      <c r="H3750" s="3"/>
      <c r="I3750" s="2" t="str">
        <f t="shared" si="212"/>
        <v>S&amp;P BMI</v>
      </c>
    </row>
    <row r="3751" spans="1:9" ht="12.75" customHeight="1">
      <c r="A3751" s="2" t="s">
        <v>6888</v>
      </c>
      <c r="B3751" s="121" t="str">
        <f t="shared" si="210"/>
        <v>Global Ex-UK</v>
      </c>
      <c r="C3751" s="2" t="s">
        <v>7582</v>
      </c>
      <c r="D3751" s="2" t="str">
        <f t="shared" si="211"/>
        <v>Portugal</v>
      </c>
      <c r="E3751" s="3">
        <v>34698</v>
      </c>
      <c r="F3751" s="3">
        <v>34701</v>
      </c>
      <c r="G3751" s="3"/>
      <c r="H3751" s="3"/>
      <c r="I3751" s="2" t="str">
        <f t="shared" si="212"/>
        <v>S&amp;P BMI</v>
      </c>
    </row>
    <row r="3752" spans="1:9" ht="12.75" customHeight="1">
      <c r="A3752" s="2" t="s">
        <v>6888</v>
      </c>
      <c r="B3752" s="121" t="str">
        <f t="shared" si="210"/>
        <v>Global Ex-UK</v>
      </c>
      <c r="C3752" s="2" t="s">
        <v>7602</v>
      </c>
      <c r="D3752" s="2" t="str">
        <f t="shared" si="211"/>
        <v>Qatar</v>
      </c>
      <c r="E3752" s="3">
        <v>41903</v>
      </c>
      <c r="F3752" s="3">
        <v>41904</v>
      </c>
      <c r="G3752" s="3"/>
      <c r="H3752" s="3"/>
      <c r="I3752" s="2" t="str">
        <f t="shared" si="212"/>
        <v>S&amp;P BMI</v>
      </c>
    </row>
    <row r="3753" spans="1:9" ht="12.75" customHeight="1">
      <c r="A3753" s="2" t="s">
        <v>6888</v>
      </c>
      <c r="B3753" s="121" t="str">
        <f t="shared" si="210"/>
        <v>Global Ex-UK</v>
      </c>
      <c r="C3753" s="2" t="s">
        <v>7586</v>
      </c>
      <c r="D3753" s="2" t="str">
        <f t="shared" si="211"/>
        <v>Russia</v>
      </c>
      <c r="E3753" s="3">
        <v>34698</v>
      </c>
      <c r="F3753" s="3">
        <v>34701</v>
      </c>
      <c r="G3753" s="3">
        <v>44628</v>
      </c>
      <c r="H3753" s="3">
        <v>44629</v>
      </c>
      <c r="I3753" s="2" t="str">
        <f t="shared" si="212"/>
        <v>S&amp;P BMI</v>
      </c>
    </row>
    <row r="3754" spans="1:9" ht="12.75" customHeight="1">
      <c r="A3754" s="2" t="s">
        <v>6888</v>
      </c>
      <c r="B3754" s="121" t="str">
        <f t="shared" si="210"/>
        <v>Global Ex-UK</v>
      </c>
      <c r="C3754" s="2" t="s">
        <v>6227</v>
      </c>
      <c r="D3754" s="2" t="str">
        <f t="shared" si="211"/>
        <v>Sweden</v>
      </c>
      <c r="E3754" s="3">
        <v>34698</v>
      </c>
      <c r="F3754" s="3">
        <v>34701</v>
      </c>
      <c r="G3754" s="3"/>
      <c r="H3754" s="3"/>
      <c r="I3754" s="2" t="str">
        <f t="shared" si="212"/>
        <v>S&amp;P BMI</v>
      </c>
    </row>
    <row r="3755" spans="1:9" ht="12.75" customHeight="1">
      <c r="A3755" s="2" t="s">
        <v>6888</v>
      </c>
      <c r="B3755" s="121" t="str">
        <f t="shared" si="210"/>
        <v>Global Ex-UK</v>
      </c>
      <c r="C3755" s="2" t="s">
        <v>7574</v>
      </c>
      <c r="D3755" s="2" t="str">
        <f t="shared" si="211"/>
        <v>Singapore</v>
      </c>
      <c r="E3755" s="3">
        <v>34698</v>
      </c>
      <c r="F3755" s="3">
        <v>34701</v>
      </c>
      <c r="G3755" s="3"/>
      <c r="H3755" s="3"/>
      <c r="I3755" s="2" t="str">
        <f t="shared" si="212"/>
        <v>S&amp;P BMI</v>
      </c>
    </row>
    <row r="3756" spans="1:9" ht="12.75" customHeight="1">
      <c r="A3756" s="2" t="s">
        <v>6888</v>
      </c>
      <c r="B3756" s="121" t="str">
        <f t="shared" si="210"/>
        <v>Global Ex-UK</v>
      </c>
      <c r="C3756" s="2" t="s">
        <v>7605</v>
      </c>
      <c r="D3756" s="2" t="str">
        <f t="shared" si="211"/>
        <v>Slovenia</v>
      </c>
      <c r="E3756" s="3">
        <v>37529</v>
      </c>
      <c r="F3756" s="3">
        <v>37530</v>
      </c>
      <c r="G3756" s="3">
        <v>39752</v>
      </c>
      <c r="H3756" s="3">
        <v>39755</v>
      </c>
      <c r="I3756" s="2" t="str">
        <f t="shared" si="212"/>
        <v>S&amp;P BMI</v>
      </c>
    </row>
    <row r="3757" spans="1:9" ht="12.75" customHeight="1">
      <c r="A3757" s="2" t="s">
        <v>6888</v>
      </c>
      <c r="B3757" s="121" t="str">
        <f t="shared" si="210"/>
        <v>Global Ex-UK</v>
      </c>
      <c r="C3757" s="2" t="s">
        <v>6029</v>
      </c>
      <c r="D3757" s="2" t="str">
        <f t="shared" si="211"/>
        <v>Thailand</v>
      </c>
      <c r="E3757" s="3">
        <v>34698</v>
      </c>
      <c r="F3757" s="3">
        <v>34701</v>
      </c>
      <c r="G3757" s="3"/>
      <c r="H3757" s="3"/>
      <c r="I3757" s="2" t="str">
        <f t="shared" si="212"/>
        <v>S&amp;P BMI</v>
      </c>
    </row>
    <row r="3758" spans="1:9" ht="12.75" customHeight="1">
      <c r="A3758" s="2" t="s">
        <v>6888</v>
      </c>
      <c r="B3758" s="121" t="str">
        <f t="shared" si="210"/>
        <v>Global Ex-UK</v>
      </c>
      <c r="C3758" s="2" t="s">
        <v>7587</v>
      </c>
      <c r="D3758" s="2" t="str">
        <f t="shared" si="211"/>
        <v>Turkey</v>
      </c>
      <c r="E3758" s="3">
        <v>34698</v>
      </c>
      <c r="F3758" s="3">
        <v>34701</v>
      </c>
      <c r="G3758" s="3"/>
      <c r="H3758" s="3"/>
      <c r="I3758" s="2" t="str">
        <f t="shared" si="212"/>
        <v>S&amp;P BMI</v>
      </c>
    </row>
    <row r="3759" spans="1:9" ht="12.75" customHeight="1">
      <c r="A3759" s="2" t="s">
        <v>6888</v>
      </c>
      <c r="B3759" s="121" t="str">
        <f t="shared" si="210"/>
        <v>Global Ex-UK</v>
      </c>
      <c r="C3759" s="2" t="s">
        <v>5700</v>
      </c>
      <c r="D3759" s="2" t="str">
        <f t="shared" si="211"/>
        <v>Taiwan</v>
      </c>
      <c r="E3759" s="3">
        <v>34698</v>
      </c>
      <c r="F3759" s="3">
        <v>34701</v>
      </c>
      <c r="G3759" s="3"/>
      <c r="H3759" s="3"/>
      <c r="I3759" s="2" t="str">
        <f t="shared" si="212"/>
        <v>S&amp;P BMI</v>
      </c>
    </row>
    <row r="3760" spans="1:9" ht="12.75" customHeight="1">
      <c r="A3760" s="2" t="s">
        <v>6888</v>
      </c>
      <c r="B3760" s="121" t="str">
        <f t="shared" si="210"/>
        <v>Global Ex-UK</v>
      </c>
      <c r="C3760" s="2" t="s">
        <v>810</v>
      </c>
      <c r="D3760" s="2" t="str">
        <f t="shared" si="211"/>
        <v>United States</v>
      </c>
      <c r="E3760" s="3">
        <v>34698</v>
      </c>
      <c r="F3760" s="3">
        <v>34701</v>
      </c>
      <c r="G3760" s="3"/>
      <c r="H3760" s="3"/>
      <c r="I3760" s="2" t="str">
        <f t="shared" si="212"/>
        <v>S&amp;P BMI</v>
      </c>
    </row>
    <row r="3761" spans="1:9" ht="12.75" customHeight="1">
      <c r="A3761" s="2" t="s">
        <v>6888</v>
      </c>
      <c r="B3761" s="121" t="str">
        <f t="shared" si="210"/>
        <v>Global Ex-UK</v>
      </c>
      <c r="C3761" s="2" t="s">
        <v>7596</v>
      </c>
      <c r="D3761" s="2" t="str">
        <f t="shared" si="211"/>
        <v>Venezuela</v>
      </c>
      <c r="E3761" s="3">
        <v>34698</v>
      </c>
      <c r="F3761" s="3">
        <v>34701</v>
      </c>
      <c r="G3761" s="3">
        <v>39183</v>
      </c>
      <c r="H3761" s="3">
        <v>39184</v>
      </c>
      <c r="I3761" s="2" t="str">
        <f t="shared" si="212"/>
        <v>S&amp;P BMI</v>
      </c>
    </row>
    <row r="3762" spans="1:9" ht="12.75" customHeight="1">
      <c r="A3762" s="2" t="s">
        <v>6888</v>
      </c>
      <c r="B3762" s="121" t="str">
        <f t="shared" si="210"/>
        <v>Global Ex-UK</v>
      </c>
      <c r="C3762" s="2" t="s">
        <v>7603</v>
      </c>
      <c r="D3762" s="2" t="str">
        <f t="shared" si="211"/>
        <v>South Africa</v>
      </c>
      <c r="E3762" s="3">
        <v>34698</v>
      </c>
      <c r="F3762" s="3">
        <v>34701</v>
      </c>
      <c r="G3762" s="3"/>
      <c r="H3762" s="3"/>
      <c r="I3762" s="2" t="str">
        <f t="shared" si="212"/>
        <v>S&amp;P BMI</v>
      </c>
    </row>
    <row r="3763" spans="1:9" ht="12.75" customHeight="1">
      <c r="A3763" s="121" t="s">
        <v>6888</v>
      </c>
      <c r="B3763" s="121" t="str">
        <f t="shared" si="210"/>
        <v>Global Ex-UK</v>
      </c>
      <c r="C3763" s="121" t="s">
        <v>5776</v>
      </c>
      <c r="D3763" s="2" t="str">
        <f t="shared" si="211"/>
        <v>Saudi Arabia</v>
      </c>
      <c r="E3763" s="122">
        <v>43539</v>
      </c>
      <c r="F3763" s="122">
        <v>43542</v>
      </c>
      <c r="G3763" s="122"/>
      <c r="H3763" s="122"/>
      <c r="I3763" s="121" t="s">
        <v>6663</v>
      </c>
    </row>
    <row r="3764" spans="1:9" ht="12.75" customHeight="1">
      <c r="A3764" s="2" t="s">
        <v>6888</v>
      </c>
      <c r="B3764" s="121" t="str">
        <f t="shared" si="210"/>
        <v>Global Ex-UK</v>
      </c>
      <c r="C3764" s="2" t="s">
        <v>6023</v>
      </c>
      <c r="D3764" s="2" t="str">
        <f t="shared" si="211"/>
        <v>Kuwait</v>
      </c>
      <c r="E3764" s="93">
        <v>43728</v>
      </c>
      <c r="F3764" s="93">
        <v>43731</v>
      </c>
      <c r="G3764" s="93"/>
      <c r="H3764" s="93"/>
      <c r="I3764" s="2" t="s">
        <v>6663</v>
      </c>
    </row>
    <row r="3765" spans="1:9" ht="12.75" customHeight="1">
      <c r="A3765" s="2" t="s">
        <v>6875</v>
      </c>
      <c r="B3765" s="121" t="str">
        <f t="shared" si="210"/>
        <v>Global</v>
      </c>
      <c r="C3765" s="2" t="s">
        <v>7599</v>
      </c>
      <c r="D3765" s="2" t="str">
        <f t="shared" si="211"/>
        <v>United Arab Emirates</v>
      </c>
      <c r="E3765" s="3">
        <v>41903</v>
      </c>
      <c r="F3765" s="3">
        <v>41904</v>
      </c>
      <c r="G3765" s="3"/>
      <c r="H3765" s="3"/>
      <c r="I3765" s="2" t="str">
        <f t="shared" ref="I3765:I3796" si="213">IF(ISBLANK(VLOOKUP(A3765,CountryRegion,4,FALSE)),"",VLOOKUP(A3765,CountryRegion,4,FALSE))</f>
        <v>S&amp;P BMI</v>
      </c>
    </row>
    <row r="3766" spans="1:9" ht="12.75" customHeight="1">
      <c r="A3766" s="2" t="s">
        <v>6875</v>
      </c>
      <c r="B3766" s="121" t="str">
        <f t="shared" si="210"/>
        <v>Global</v>
      </c>
      <c r="C3766" s="2" t="s">
        <v>7590</v>
      </c>
      <c r="D3766" s="2" t="str">
        <f t="shared" si="211"/>
        <v>Argentina</v>
      </c>
      <c r="E3766" s="3">
        <v>34698</v>
      </c>
      <c r="F3766" s="3">
        <v>34701</v>
      </c>
      <c r="G3766" s="3">
        <v>40074</v>
      </c>
      <c r="H3766" s="3">
        <v>40077</v>
      </c>
      <c r="I3766" s="2" t="str">
        <f t="shared" si="213"/>
        <v>S&amp;P BMI</v>
      </c>
    </row>
    <row r="3767" spans="1:9" ht="12.75" customHeight="1">
      <c r="A3767" s="2" t="s">
        <v>6875</v>
      </c>
      <c r="B3767" s="121" t="str">
        <f t="shared" si="210"/>
        <v>Global</v>
      </c>
      <c r="C3767" s="2" t="s">
        <v>7575</v>
      </c>
      <c r="D3767" s="2" t="str">
        <f t="shared" si="211"/>
        <v>Austria</v>
      </c>
      <c r="E3767" s="3">
        <v>34698</v>
      </c>
      <c r="F3767" s="3">
        <v>34701</v>
      </c>
      <c r="G3767" s="3"/>
      <c r="H3767" s="3"/>
      <c r="I3767" s="2" t="str">
        <f t="shared" si="213"/>
        <v>S&amp;P BMI</v>
      </c>
    </row>
    <row r="3768" spans="1:9" ht="12.75" customHeight="1">
      <c r="A3768" s="2" t="s">
        <v>6875</v>
      </c>
      <c r="B3768" s="121" t="str">
        <f t="shared" si="210"/>
        <v>Global</v>
      </c>
      <c r="C3768" s="2" t="s">
        <v>7589</v>
      </c>
      <c r="D3768" s="2" t="str">
        <f t="shared" si="211"/>
        <v>Australia</v>
      </c>
      <c r="E3768" s="3">
        <v>34698</v>
      </c>
      <c r="F3768" s="3">
        <v>34701</v>
      </c>
      <c r="G3768" s="3"/>
      <c r="H3768" s="3"/>
      <c r="I3768" s="2" t="str">
        <f t="shared" si="213"/>
        <v>S&amp;P BMI</v>
      </c>
    </row>
    <row r="3769" spans="1:9" ht="12.75" customHeight="1">
      <c r="A3769" s="2" t="s">
        <v>6875</v>
      </c>
      <c r="B3769" s="121" t="str">
        <f t="shared" si="210"/>
        <v>Global</v>
      </c>
      <c r="C3769" s="2" t="s">
        <v>7576</v>
      </c>
      <c r="D3769" s="2" t="str">
        <f t="shared" si="211"/>
        <v>Belgium</v>
      </c>
      <c r="E3769" s="3">
        <v>34698</v>
      </c>
      <c r="F3769" s="3">
        <v>34701</v>
      </c>
      <c r="G3769" s="3"/>
      <c r="H3769" s="3"/>
      <c r="I3769" s="2" t="str">
        <f t="shared" si="213"/>
        <v>S&amp;P BMI</v>
      </c>
    </row>
    <row r="3770" spans="1:9" ht="12.75" customHeight="1">
      <c r="A3770" s="2" t="s">
        <v>6875</v>
      </c>
      <c r="B3770" s="121" t="str">
        <f t="shared" si="210"/>
        <v>Global</v>
      </c>
      <c r="C3770" s="2" t="s">
        <v>7591</v>
      </c>
      <c r="D3770" s="2" t="str">
        <f t="shared" si="211"/>
        <v>Brazil</v>
      </c>
      <c r="E3770" s="3">
        <v>34698</v>
      </c>
      <c r="F3770" s="3">
        <v>34701</v>
      </c>
      <c r="G3770" s="3"/>
      <c r="H3770" s="3"/>
      <c r="I3770" s="2" t="str">
        <f t="shared" si="213"/>
        <v>S&amp;P BMI</v>
      </c>
    </row>
    <row r="3771" spans="1:9" ht="12.75" customHeight="1">
      <c r="A3771" s="2" t="s">
        <v>6875</v>
      </c>
      <c r="B3771" s="121" t="str">
        <f t="shared" si="210"/>
        <v>Global</v>
      </c>
      <c r="C3771" s="2" t="s">
        <v>5722</v>
      </c>
      <c r="D3771" s="2" t="str">
        <f t="shared" si="211"/>
        <v>Canada</v>
      </c>
      <c r="E3771" s="3">
        <v>34698</v>
      </c>
      <c r="F3771" s="3">
        <v>34701</v>
      </c>
      <c r="G3771" s="3"/>
      <c r="H3771" s="3"/>
      <c r="I3771" s="2" t="str">
        <f t="shared" si="213"/>
        <v>S&amp;P BMI</v>
      </c>
    </row>
    <row r="3772" spans="1:9" ht="12.75" customHeight="1">
      <c r="A3772" s="2" t="s">
        <v>6875</v>
      </c>
      <c r="B3772" s="121" t="str">
        <f t="shared" si="210"/>
        <v>Global</v>
      </c>
      <c r="C3772" s="2" t="s">
        <v>6147</v>
      </c>
      <c r="D3772" s="2" t="str">
        <f t="shared" si="211"/>
        <v>Switzerland</v>
      </c>
      <c r="E3772" s="3">
        <v>34698</v>
      </c>
      <c r="F3772" s="3">
        <v>34701</v>
      </c>
      <c r="G3772" s="3"/>
      <c r="H3772" s="3"/>
      <c r="I3772" s="2" t="str">
        <f t="shared" si="213"/>
        <v>S&amp;P BMI</v>
      </c>
    </row>
    <row r="3773" spans="1:9" ht="12.75" customHeight="1">
      <c r="A3773" s="2" t="s">
        <v>6875</v>
      </c>
      <c r="B3773" s="121" t="str">
        <f t="shared" si="210"/>
        <v>Global</v>
      </c>
      <c r="C3773" s="2" t="s">
        <v>7592</v>
      </c>
      <c r="D3773" s="2" t="str">
        <f t="shared" si="211"/>
        <v>Chile</v>
      </c>
      <c r="E3773" s="3">
        <v>34698</v>
      </c>
      <c r="F3773" s="3">
        <v>34701</v>
      </c>
      <c r="G3773" s="3"/>
      <c r="H3773" s="3"/>
      <c r="I3773" s="2" t="str">
        <f t="shared" si="213"/>
        <v>S&amp;P BMI</v>
      </c>
    </row>
    <row r="3774" spans="1:9" ht="12.75" customHeight="1">
      <c r="A3774" s="2" t="s">
        <v>6875</v>
      </c>
      <c r="B3774" s="121" t="str">
        <f t="shared" si="210"/>
        <v>Global</v>
      </c>
      <c r="C3774" s="2" t="s">
        <v>7588</v>
      </c>
      <c r="D3774" s="2" t="str">
        <f t="shared" si="211"/>
        <v>China</v>
      </c>
      <c r="E3774" s="3">
        <v>34698</v>
      </c>
      <c r="F3774" s="3">
        <v>34701</v>
      </c>
      <c r="G3774" s="3"/>
      <c r="H3774" s="3"/>
      <c r="I3774" s="2" t="str">
        <f t="shared" si="213"/>
        <v>S&amp;P BMI</v>
      </c>
    </row>
    <row r="3775" spans="1:9" ht="12.75" customHeight="1">
      <c r="A3775" s="2" t="s">
        <v>6875</v>
      </c>
      <c r="B3775" s="121" t="str">
        <f t="shared" si="210"/>
        <v>Global</v>
      </c>
      <c r="C3775" s="2" t="s">
        <v>7593</v>
      </c>
      <c r="D3775" s="2" t="str">
        <f t="shared" si="211"/>
        <v>Colombia</v>
      </c>
      <c r="E3775" s="3">
        <v>34698</v>
      </c>
      <c r="F3775" s="3">
        <v>34701</v>
      </c>
      <c r="G3775" s="3">
        <v>39752</v>
      </c>
      <c r="H3775" s="3">
        <v>39755</v>
      </c>
      <c r="I3775" s="2" t="str">
        <f t="shared" si="213"/>
        <v>S&amp;P BMI</v>
      </c>
    </row>
    <row r="3776" spans="1:9" ht="12.75" customHeight="1">
      <c r="A3776" s="2" t="s">
        <v>6875</v>
      </c>
      <c r="B3776" s="121" t="str">
        <f t="shared" si="210"/>
        <v>Global</v>
      </c>
      <c r="C3776" s="2" t="s">
        <v>7593</v>
      </c>
      <c r="D3776" s="2" t="str">
        <f t="shared" si="211"/>
        <v>Colombia</v>
      </c>
      <c r="E3776" s="3">
        <v>40805</v>
      </c>
      <c r="F3776" s="3">
        <v>40802</v>
      </c>
      <c r="G3776" s="3"/>
      <c r="H3776" s="3"/>
      <c r="I3776" s="2" t="str">
        <f t="shared" si="213"/>
        <v>S&amp;P BMI</v>
      </c>
    </row>
    <row r="3777" spans="1:9" ht="12.75" customHeight="1">
      <c r="A3777" s="2" t="s">
        <v>6875</v>
      </c>
      <c r="B3777" s="121" t="str">
        <f t="shared" si="210"/>
        <v>Global</v>
      </c>
      <c r="C3777" s="2" t="s">
        <v>7584</v>
      </c>
      <c r="D3777" s="2" t="str">
        <f t="shared" si="211"/>
        <v>Czech Republic</v>
      </c>
      <c r="E3777" s="3">
        <v>34698</v>
      </c>
      <c r="F3777" s="3">
        <v>34701</v>
      </c>
      <c r="G3777" s="3"/>
      <c r="H3777" s="3"/>
      <c r="I3777" s="2" t="str">
        <f t="shared" si="213"/>
        <v>S&amp;P BMI</v>
      </c>
    </row>
    <row r="3778" spans="1:9" ht="12.75" customHeight="1">
      <c r="A3778" s="2" t="s">
        <v>6875</v>
      </c>
      <c r="B3778" s="121" t="str">
        <f t="shared" si="210"/>
        <v>Global</v>
      </c>
      <c r="C3778" s="2" t="s">
        <v>7579</v>
      </c>
      <c r="D3778" s="2" t="str">
        <f t="shared" si="211"/>
        <v>Germany</v>
      </c>
      <c r="E3778" s="3">
        <v>34698</v>
      </c>
      <c r="F3778" s="3">
        <v>34701</v>
      </c>
      <c r="G3778" s="3"/>
      <c r="H3778" s="3"/>
      <c r="I3778" s="2" t="str">
        <f t="shared" si="213"/>
        <v>S&amp;P BMI</v>
      </c>
    </row>
    <row r="3779" spans="1:9" ht="12.75" customHeight="1">
      <c r="A3779" s="2" t="s">
        <v>6875</v>
      </c>
      <c r="B3779" s="121" t="str">
        <f t="shared" si="210"/>
        <v>Global</v>
      </c>
      <c r="C3779" s="2" t="s">
        <v>7577</v>
      </c>
      <c r="D3779" s="2" t="str">
        <f t="shared" si="211"/>
        <v>Denmark</v>
      </c>
      <c r="E3779" s="3">
        <v>34698</v>
      </c>
      <c r="F3779" s="3">
        <v>34701</v>
      </c>
      <c r="G3779" s="3"/>
      <c r="H3779" s="3"/>
      <c r="I3779" s="2" t="str">
        <f t="shared" si="213"/>
        <v>S&amp;P BMI</v>
      </c>
    </row>
    <row r="3780" spans="1:9" ht="12.75" customHeight="1">
      <c r="A3780" s="2" t="s">
        <v>6875</v>
      </c>
      <c r="B3780" s="121" t="str">
        <f t="shared" si="210"/>
        <v>Global</v>
      </c>
      <c r="C3780" s="2" t="s">
        <v>7600</v>
      </c>
      <c r="D3780" s="2" t="str">
        <f t="shared" si="211"/>
        <v>Egypt</v>
      </c>
      <c r="E3780" s="3">
        <v>34698</v>
      </c>
      <c r="F3780" s="3">
        <v>34701</v>
      </c>
      <c r="G3780" s="3"/>
      <c r="H3780" s="3"/>
      <c r="I3780" s="2" t="str">
        <f t="shared" si="213"/>
        <v>S&amp;P BMI</v>
      </c>
    </row>
    <row r="3781" spans="1:9" ht="12.75" customHeight="1">
      <c r="A3781" s="2" t="s">
        <v>6875</v>
      </c>
      <c r="B3781" s="121" t="str">
        <f t="shared" ref="B3781:B3844" si="214">VLOOKUP(A3781,CountryRegion,2,FALSE)</f>
        <v>Global</v>
      </c>
      <c r="C3781" s="2" t="s">
        <v>6415</v>
      </c>
      <c r="D3781" s="2" t="str">
        <f t="shared" si="211"/>
        <v>Spain</v>
      </c>
      <c r="E3781" s="3">
        <v>34698</v>
      </c>
      <c r="F3781" s="3">
        <v>34701</v>
      </c>
      <c r="G3781" s="3"/>
      <c r="H3781" s="3"/>
      <c r="I3781" s="2" t="str">
        <f t="shared" si="213"/>
        <v>S&amp;P BMI</v>
      </c>
    </row>
    <row r="3782" spans="1:9" ht="12.75" customHeight="1">
      <c r="A3782" s="2" t="s">
        <v>6875</v>
      </c>
      <c r="B3782" s="121" t="str">
        <f t="shared" si="214"/>
        <v>Global</v>
      </c>
      <c r="C3782" s="2" t="s">
        <v>5810</v>
      </c>
      <c r="D3782" s="2" t="str">
        <f t="shared" si="211"/>
        <v>Finland</v>
      </c>
      <c r="E3782" s="3">
        <v>34698</v>
      </c>
      <c r="F3782" s="3">
        <v>34701</v>
      </c>
      <c r="G3782" s="3"/>
      <c r="H3782" s="3"/>
      <c r="I3782" s="2" t="str">
        <f t="shared" si="213"/>
        <v>S&amp;P BMI</v>
      </c>
    </row>
    <row r="3783" spans="1:9" ht="12.75" customHeight="1">
      <c r="A3783" s="2" t="s">
        <v>6875</v>
      </c>
      <c r="B3783" s="121" t="str">
        <f t="shared" si="214"/>
        <v>Global</v>
      </c>
      <c r="C3783" s="2" t="s">
        <v>7578</v>
      </c>
      <c r="D3783" s="2" t="str">
        <f t="shared" si="211"/>
        <v>France</v>
      </c>
      <c r="E3783" s="3">
        <v>34698</v>
      </c>
      <c r="F3783" s="3">
        <v>34701</v>
      </c>
      <c r="G3783" s="3"/>
      <c r="H3783" s="3"/>
      <c r="I3783" s="2" t="str">
        <f t="shared" si="213"/>
        <v>S&amp;P BMI</v>
      </c>
    </row>
    <row r="3784" spans="1:9" ht="12.75" customHeight="1">
      <c r="A3784" s="2" t="s">
        <v>6875</v>
      </c>
      <c r="B3784" s="121" t="str">
        <f t="shared" si="214"/>
        <v>Global</v>
      </c>
      <c r="C3784" s="2" t="s">
        <v>7583</v>
      </c>
      <c r="D3784" s="2" t="str">
        <f t="shared" si="211"/>
        <v>United Kingdom</v>
      </c>
      <c r="E3784" s="3">
        <v>34698</v>
      </c>
      <c r="F3784" s="3">
        <v>34701</v>
      </c>
      <c r="G3784" s="3"/>
      <c r="H3784" s="3"/>
      <c r="I3784" s="2" t="str">
        <f t="shared" si="213"/>
        <v>S&amp;P BMI</v>
      </c>
    </row>
    <row r="3785" spans="1:9" ht="12.75" customHeight="1">
      <c r="A3785" s="2" t="s">
        <v>6875</v>
      </c>
      <c r="B3785" s="121" t="str">
        <f t="shared" si="214"/>
        <v>Global</v>
      </c>
      <c r="C3785" s="2" t="s">
        <v>7580</v>
      </c>
      <c r="D3785" s="2" t="str">
        <f t="shared" si="211"/>
        <v>Greece</v>
      </c>
      <c r="E3785" s="3">
        <v>34698</v>
      </c>
      <c r="F3785" s="3">
        <v>34701</v>
      </c>
      <c r="G3785" s="3"/>
      <c r="H3785" s="3"/>
      <c r="I3785" s="2" t="str">
        <f t="shared" si="213"/>
        <v>S&amp;P BMI</v>
      </c>
    </row>
    <row r="3786" spans="1:9" ht="12.75" customHeight="1">
      <c r="A3786" s="2" t="s">
        <v>6875</v>
      </c>
      <c r="B3786" s="121" t="str">
        <f t="shared" si="214"/>
        <v>Global</v>
      </c>
      <c r="C3786" s="2" t="s">
        <v>7571</v>
      </c>
      <c r="D3786" s="2" t="str">
        <f t="shared" si="211"/>
        <v>Hong Kong</v>
      </c>
      <c r="E3786" s="3">
        <v>34698</v>
      </c>
      <c r="F3786" s="3">
        <v>34701</v>
      </c>
      <c r="G3786" s="3"/>
      <c r="H3786" s="3"/>
      <c r="I3786" s="2" t="str">
        <f t="shared" si="213"/>
        <v>S&amp;P BMI</v>
      </c>
    </row>
    <row r="3787" spans="1:9" ht="12.75" customHeight="1">
      <c r="A3787" s="2" t="s">
        <v>6875</v>
      </c>
      <c r="B3787" s="121" t="str">
        <f t="shared" si="214"/>
        <v>Global</v>
      </c>
      <c r="C3787" s="2" t="s">
        <v>5567</v>
      </c>
      <c r="D3787" s="2" t="str">
        <f t="shared" si="211"/>
        <v>Hungary</v>
      </c>
      <c r="E3787" s="3">
        <v>34698</v>
      </c>
      <c r="F3787" s="3">
        <v>34701</v>
      </c>
      <c r="G3787" s="3"/>
      <c r="H3787" s="3"/>
      <c r="I3787" s="2" t="str">
        <f t="shared" si="213"/>
        <v>S&amp;P BMI</v>
      </c>
    </row>
    <row r="3788" spans="1:9" ht="12.75" customHeight="1">
      <c r="A3788" s="2" t="s">
        <v>6875</v>
      </c>
      <c r="B3788" s="121" t="str">
        <f t="shared" si="214"/>
        <v>Global</v>
      </c>
      <c r="C3788" s="2" t="s">
        <v>6098</v>
      </c>
      <c r="D3788" s="2" t="str">
        <f t="shared" si="211"/>
        <v>Indonesia</v>
      </c>
      <c r="E3788" s="3">
        <v>34698</v>
      </c>
      <c r="F3788" s="3">
        <v>34701</v>
      </c>
      <c r="G3788" s="3"/>
      <c r="H3788" s="3"/>
      <c r="I3788" s="2" t="str">
        <f t="shared" si="213"/>
        <v>S&amp;P BMI</v>
      </c>
    </row>
    <row r="3789" spans="1:9" ht="12.75" customHeight="1">
      <c r="A3789" s="2" t="s">
        <v>6875</v>
      </c>
      <c r="B3789" s="121" t="str">
        <f t="shared" si="214"/>
        <v>Global</v>
      </c>
      <c r="C3789" s="2" t="s">
        <v>6100</v>
      </c>
      <c r="D3789" s="2" t="str">
        <f t="shared" ref="D3789:D3852" si="215">VLOOKUP(C3789&amp;"-",CountryRegion,2,FALSE)</f>
        <v>Ireland</v>
      </c>
      <c r="E3789" s="3">
        <v>34698</v>
      </c>
      <c r="F3789" s="3">
        <v>34701</v>
      </c>
      <c r="G3789" s="3"/>
      <c r="H3789" s="3"/>
      <c r="I3789" s="2" t="str">
        <f t="shared" si="213"/>
        <v>S&amp;P BMI</v>
      </c>
    </row>
    <row r="3790" spans="1:9" ht="12.75" customHeight="1">
      <c r="A3790" s="2" t="s">
        <v>6875</v>
      </c>
      <c r="B3790" s="121" t="str">
        <f t="shared" si="214"/>
        <v>Global</v>
      </c>
      <c r="C3790" s="2" t="s">
        <v>7598</v>
      </c>
      <c r="D3790" s="2" t="str">
        <f t="shared" si="215"/>
        <v>Israel</v>
      </c>
      <c r="E3790" s="3">
        <v>34698</v>
      </c>
      <c r="F3790" s="3">
        <v>34701</v>
      </c>
      <c r="G3790" s="3"/>
      <c r="H3790" s="3"/>
      <c r="I3790" s="2" t="str">
        <f t="shared" si="213"/>
        <v>S&amp;P BMI</v>
      </c>
    </row>
    <row r="3791" spans="1:9" ht="12.75" customHeight="1">
      <c r="A3791" s="2" t="s">
        <v>6875</v>
      </c>
      <c r="B3791" s="121" t="str">
        <f t="shared" si="214"/>
        <v>Global</v>
      </c>
      <c r="C3791" s="2" t="s">
        <v>5720</v>
      </c>
      <c r="D3791" s="2" t="str">
        <f t="shared" si="215"/>
        <v>India</v>
      </c>
      <c r="E3791" s="3">
        <v>34698</v>
      </c>
      <c r="F3791" s="3">
        <v>34701</v>
      </c>
      <c r="G3791" s="3"/>
      <c r="H3791" s="3"/>
      <c r="I3791" s="2" t="str">
        <f t="shared" si="213"/>
        <v>S&amp;P BMI</v>
      </c>
    </row>
    <row r="3792" spans="1:9" ht="12.75" customHeight="1">
      <c r="A3792" s="2" t="s">
        <v>6875</v>
      </c>
      <c r="B3792" s="121" t="str">
        <f t="shared" si="214"/>
        <v>Global</v>
      </c>
      <c r="C3792" s="2" t="s">
        <v>5572</v>
      </c>
      <c r="D3792" s="2" t="str">
        <f t="shared" si="215"/>
        <v>Iceland</v>
      </c>
      <c r="E3792" s="3">
        <v>37435</v>
      </c>
      <c r="F3792" s="3">
        <v>37438</v>
      </c>
      <c r="G3792" s="3">
        <v>39780</v>
      </c>
      <c r="H3792" s="3">
        <v>39783</v>
      </c>
      <c r="I3792" s="2" t="str">
        <f t="shared" si="213"/>
        <v>S&amp;P BMI</v>
      </c>
    </row>
    <row r="3793" spans="1:9" ht="12.75" customHeight="1">
      <c r="A3793" s="2" t="s">
        <v>6875</v>
      </c>
      <c r="B3793" s="121" t="str">
        <f t="shared" si="214"/>
        <v>Global</v>
      </c>
      <c r="C3793" s="2" t="s">
        <v>5614</v>
      </c>
      <c r="D3793" s="2" t="str">
        <f t="shared" si="215"/>
        <v>Italy</v>
      </c>
      <c r="E3793" s="3">
        <v>34698</v>
      </c>
      <c r="F3793" s="3">
        <v>34701</v>
      </c>
      <c r="G3793" s="3"/>
      <c r="H3793" s="3"/>
      <c r="I3793" s="2" t="str">
        <f t="shared" si="213"/>
        <v>S&amp;P BMI</v>
      </c>
    </row>
    <row r="3794" spans="1:9" ht="12.75" customHeight="1">
      <c r="A3794" s="2" t="s">
        <v>6875</v>
      </c>
      <c r="B3794" s="121" t="str">
        <f t="shared" si="214"/>
        <v>Global</v>
      </c>
      <c r="C3794" s="2" t="s">
        <v>7607</v>
      </c>
      <c r="D3794" s="2" t="str">
        <f t="shared" si="215"/>
        <v>Jordan</v>
      </c>
      <c r="E3794" s="3">
        <v>34698</v>
      </c>
      <c r="F3794" s="3">
        <v>34701</v>
      </c>
      <c r="G3794" s="3">
        <v>39752</v>
      </c>
      <c r="H3794" s="3">
        <v>39755</v>
      </c>
      <c r="I3794" s="2" t="str">
        <f t="shared" si="213"/>
        <v>S&amp;P BMI</v>
      </c>
    </row>
    <row r="3795" spans="1:9" ht="12.75" customHeight="1">
      <c r="A3795" s="2" t="s">
        <v>6875</v>
      </c>
      <c r="B3795" s="121" t="str">
        <f t="shared" si="214"/>
        <v>Global</v>
      </c>
      <c r="C3795" s="2" t="s">
        <v>7572</v>
      </c>
      <c r="D3795" s="2" t="str">
        <f t="shared" si="215"/>
        <v>Japan</v>
      </c>
      <c r="E3795" s="3">
        <v>34698</v>
      </c>
      <c r="F3795" s="3">
        <v>34701</v>
      </c>
      <c r="G3795" s="3"/>
      <c r="H3795" s="3"/>
      <c r="I3795" s="2" t="str">
        <f t="shared" si="213"/>
        <v>S&amp;P BMI</v>
      </c>
    </row>
    <row r="3796" spans="1:9" ht="12.75" customHeight="1">
      <c r="A3796" s="2" t="s">
        <v>6875</v>
      </c>
      <c r="B3796" s="121" t="str">
        <f t="shared" si="214"/>
        <v>Global</v>
      </c>
      <c r="C3796" s="2" t="s">
        <v>6013</v>
      </c>
      <c r="D3796" s="2" t="str">
        <f t="shared" si="215"/>
        <v>Korea</v>
      </c>
      <c r="E3796" s="3">
        <v>34698</v>
      </c>
      <c r="F3796" s="3">
        <v>34701</v>
      </c>
      <c r="G3796" s="3"/>
      <c r="H3796" s="3"/>
      <c r="I3796" s="2" t="str">
        <f t="shared" si="213"/>
        <v>S&amp;P BMI</v>
      </c>
    </row>
    <row r="3797" spans="1:9" ht="12.75" customHeight="1">
      <c r="A3797" s="2" t="s">
        <v>6875</v>
      </c>
      <c r="B3797" s="121" t="str">
        <f t="shared" si="214"/>
        <v>Global</v>
      </c>
      <c r="C3797" s="2" t="s">
        <v>7581</v>
      </c>
      <c r="D3797" s="2" t="str">
        <f t="shared" si="215"/>
        <v>Luxembourg</v>
      </c>
      <c r="E3797" s="3">
        <v>38625</v>
      </c>
      <c r="F3797" s="3">
        <v>38628</v>
      </c>
      <c r="G3797" s="3"/>
      <c r="H3797" s="3"/>
      <c r="I3797" s="2" t="str">
        <f t="shared" ref="I3797:I3821" si="216">IF(ISBLANK(VLOOKUP(A3797,CountryRegion,4,FALSE)),"",VLOOKUP(A3797,CountryRegion,4,FALSE))</f>
        <v>S&amp;P BMI</v>
      </c>
    </row>
    <row r="3798" spans="1:9" ht="12.75" customHeight="1">
      <c r="A3798" s="2" t="s">
        <v>6875</v>
      </c>
      <c r="B3798" s="121" t="str">
        <f t="shared" si="214"/>
        <v>Global</v>
      </c>
      <c r="C3798" s="2" t="s">
        <v>5947</v>
      </c>
      <c r="D3798" s="2" t="str">
        <f t="shared" si="215"/>
        <v>Morocco</v>
      </c>
      <c r="E3798" s="3">
        <v>34698</v>
      </c>
      <c r="F3798" s="3">
        <v>34701</v>
      </c>
      <c r="G3798" s="3">
        <v>42265</v>
      </c>
      <c r="H3798" s="3">
        <v>42268</v>
      </c>
      <c r="I3798" s="2" t="str">
        <f t="shared" si="216"/>
        <v>S&amp;P BMI</v>
      </c>
    </row>
    <row r="3799" spans="1:9" ht="12.75" customHeight="1">
      <c r="A3799" s="2" t="s">
        <v>6875</v>
      </c>
      <c r="B3799" s="121" t="str">
        <f t="shared" si="214"/>
        <v>Global</v>
      </c>
      <c r="C3799" s="2" t="s">
        <v>7594</v>
      </c>
      <c r="D3799" s="2" t="str">
        <f t="shared" si="215"/>
        <v>Mexico</v>
      </c>
      <c r="E3799" s="3">
        <v>34698</v>
      </c>
      <c r="F3799" s="3">
        <v>34701</v>
      </c>
      <c r="G3799" s="3"/>
      <c r="H3799" s="3"/>
      <c r="I3799" s="2" t="str">
        <f t="shared" si="216"/>
        <v>S&amp;P BMI</v>
      </c>
    </row>
    <row r="3800" spans="1:9" ht="12.75" customHeight="1">
      <c r="A3800" s="2" t="s">
        <v>6875</v>
      </c>
      <c r="B3800" s="121" t="str">
        <f t="shared" si="214"/>
        <v>Global</v>
      </c>
      <c r="C3800" s="2" t="s">
        <v>7573</v>
      </c>
      <c r="D3800" s="2" t="str">
        <f t="shared" si="215"/>
        <v>Malaysia</v>
      </c>
      <c r="E3800" s="3">
        <v>34698</v>
      </c>
      <c r="F3800" s="3">
        <v>34701</v>
      </c>
      <c r="G3800" s="3"/>
      <c r="H3800" s="3"/>
      <c r="I3800" s="2" t="str">
        <f t="shared" si="216"/>
        <v>S&amp;P BMI</v>
      </c>
    </row>
    <row r="3801" spans="1:9" ht="12.75" customHeight="1">
      <c r="A3801" s="2" t="s">
        <v>6875</v>
      </c>
      <c r="B3801" s="121" t="str">
        <f t="shared" si="214"/>
        <v>Global</v>
      </c>
      <c r="C3801" s="2" t="s">
        <v>5918</v>
      </c>
      <c r="D3801" s="2" t="str">
        <f t="shared" si="215"/>
        <v>Nigeria</v>
      </c>
      <c r="E3801" s="3">
        <v>34698</v>
      </c>
      <c r="F3801" s="3">
        <v>34701</v>
      </c>
      <c r="G3801" s="3">
        <v>39752</v>
      </c>
      <c r="H3801" s="3">
        <v>39755</v>
      </c>
      <c r="I3801" s="2" t="str">
        <f t="shared" si="216"/>
        <v>S&amp;P BMI</v>
      </c>
    </row>
    <row r="3802" spans="1:9" ht="12.75" customHeight="1">
      <c r="A3802" s="2" t="s">
        <v>6875</v>
      </c>
      <c r="B3802" s="121" t="str">
        <f t="shared" si="214"/>
        <v>Global</v>
      </c>
      <c r="C3802" s="2" t="s">
        <v>5921</v>
      </c>
      <c r="D3802" s="2" t="str">
        <f t="shared" si="215"/>
        <v>Netherlands</v>
      </c>
      <c r="E3802" s="3">
        <v>34698</v>
      </c>
      <c r="F3802" s="3">
        <v>34701</v>
      </c>
      <c r="G3802" s="3"/>
      <c r="H3802" s="3"/>
      <c r="I3802" s="2" t="str">
        <f t="shared" si="216"/>
        <v>S&amp;P BMI</v>
      </c>
    </row>
    <row r="3803" spans="1:9" ht="12.75" customHeight="1">
      <c r="A3803" s="2" t="s">
        <v>6875</v>
      </c>
      <c r="B3803" s="121" t="str">
        <f t="shared" si="214"/>
        <v>Global</v>
      </c>
      <c r="C3803" s="2" t="s">
        <v>5865</v>
      </c>
      <c r="D3803" s="2" t="str">
        <f t="shared" si="215"/>
        <v>Norway</v>
      </c>
      <c r="E3803" s="3">
        <v>34698</v>
      </c>
      <c r="F3803" s="3">
        <v>34701</v>
      </c>
      <c r="G3803" s="3"/>
      <c r="H3803" s="3"/>
      <c r="I3803" s="2" t="str">
        <f t="shared" si="216"/>
        <v>S&amp;P BMI</v>
      </c>
    </row>
    <row r="3804" spans="1:9" ht="12.75" customHeight="1">
      <c r="A3804" s="2" t="s">
        <v>6875</v>
      </c>
      <c r="B3804" s="121" t="str">
        <f t="shared" si="214"/>
        <v>Global</v>
      </c>
      <c r="C3804" s="2" t="s">
        <v>5883</v>
      </c>
      <c r="D3804" s="2" t="str">
        <f t="shared" si="215"/>
        <v>New Zealand</v>
      </c>
      <c r="E3804" s="3">
        <v>34698</v>
      </c>
      <c r="F3804" s="3">
        <v>34701</v>
      </c>
      <c r="G3804" s="3"/>
      <c r="H3804" s="3"/>
      <c r="I3804" s="2" t="str">
        <f t="shared" si="216"/>
        <v>S&amp;P BMI</v>
      </c>
    </row>
    <row r="3805" spans="1:9" ht="12.75" customHeight="1">
      <c r="A3805" s="2" t="s">
        <v>6875</v>
      </c>
      <c r="B3805" s="121" t="str">
        <f t="shared" si="214"/>
        <v>Global</v>
      </c>
      <c r="C3805" s="2" t="s">
        <v>7595</v>
      </c>
      <c r="D3805" s="2" t="str">
        <f t="shared" si="215"/>
        <v>Peru</v>
      </c>
      <c r="E3805" s="3">
        <v>34698</v>
      </c>
      <c r="F3805" s="3">
        <v>34701</v>
      </c>
      <c r="G3805" s="3"/>
      <c r="H3805" s="3"/>
      <c r="I3805" s="2" t="str">
        <f t="shared" si="216"/>
        <v>S&amp;P BMI</v>
      </c>
    </row>
    <row r="3806" spans="1:9" ht="12.75" customHeight="1">
      <c r="A3806" s="2" t="s">
        <v>6875</v>
      </c>
      <c r="B3806" s="121" t="str">
        <f t="shared" si="214"/>
        <v>Global</v>
      </c>
      <c r="C3806" s="2" t="s">
        <v>5970</v>
      </c>
      <c r="D3806" s="2" t="str">
        <f t="shared" si="215"/>
        <v>Philippines</v>
      </c>
      <c r="E3806" s="3">
        <v>34698</v>
      </c>
      <c r="F3806" s="3">
        <v>34701</v>
      </c>
      <c r="G3806" s="3"/>
      <c r="H3806" s="3"/>
      <c r="I3806" s="2" t="str">
        <f t="shared" si="216"/>
        <v>S&amp;P BMI</v>
      </c>
    </row>
    <row r="3807" spans="1:9" ht="12.75" customHeight="1">
      <c r="A3807" s="2" t="s">
        <v>6875</v>
      </c>
      <c r="B3807" s="121" t="str">
        <f t="shared" si="214"/>
        <v>Global</v>
      </c>
      <c r="C3807" s="2" t="s">
        <v>7601</v>
      </c>
      <c r="D3807" s="2" t="str">
        <f t="shared" si="215"/>
        <v>Pakistan</v>
      </c>
      <c r="E3807" s="3">
        <v>34698</v>
      </c>
      <c r="F3807" s="3">
        <v>34701</v>
      </c>
      <c r="G3807" s="3">
        <v>39752</v>
      </c>
      <c r="H3807" s="3">
        <v>39755</v>
      </c>
      <c r="I3807" s="2" t="str">
        <f t="shared" si="216"/>
        <v>S&amp;P BMI</v>
      </c>
    </row>
    <row r="3808" spans="1:9" ht="12.75" customHeight="1">
      <c r="A3808" s="2" t="s">
        <v>6875</v>
      </c>
      <c r="B3808" s="121" t="str">
        <f t="shared" si="214"/>
        <v>Global</v>
      </c>
      <c r="C3808" s="2" t="s">
        <v>7601</v>
      </c>
      <c r="D3808" s="2" t="str">
        <f t="shared" si="215"/>
        <v>Pakistan</v>
      </c>
      <c r="E3808" s="3">
        <v>42993</v>
      </c>
      <c r="F3808" s="3">
        <v>42996</v>
      </c>
      <c r="G3808" s="3">
        <v>45184</v>
      </c>
      <c r="H3808" s="3">
        <v>45187</v>
      </c>
      <c r="I3808" s="2" t="str">
        <f t="shared" si="216"/>
        <v>S&amp;P BMI</v>
      </c>
    </row>
    <row r="3809" spans="1:9" ht="12.75" customHeight="1">
      <c r="A3809" s="2" t="s">
        <v>6875</v>
      </c>
      <c r="B3809" s="121" t="str">
        <f t="shared" si="214"/>
        <v>Global</v>
      </c>
      <c r="C3809" s="2" t="s">
        <v>7585</v>
      </c>
      <c r="D3809" s="2" t="str">
        <f t="shared" si="215"/>
        <v>Poland</v>
      </c>
      <c r="E3809" s="3">
        <v>34698</v>
      </c>
      <c r="F3809" s="3">
        <v>34701</v>
      </c>
      <c r="G3809" s="3"/>
      <c r="H3809" s="3"/>
      <c r="I3809" s="2" t="str">
        <f t="shared" si="216"/>
        <v>S&amp;P BMI</v>
      </c>
    </row>
    <row r="3810" spans="1:9" ht="12.75" customHeight="1">
      <c r="A3810" s="2" t="s">
        <v>6875</v>
      </c>
      <c r="B3810" s="121" t="str">
        <f t="shared" si="214"/>
        <v>Global</v>
      </c>
      <c r="C3810" s="2" t="s">
        <v>7582</v>
      </c>
      <c r="D3810" s="2" t="str">
        <f t="shared" si="215"/>
        <v>Portugal</v>
      </c>
      <c r="E3810" s="3">
        <v>34698</v>
      </c>
      <c r="F3810" s="3">
        <v>34701</v>
      </c>
      <c r="G3810" s="3"/>
      <c r="H3810" s="3"/>
      <c r="I3810" s="2" t="str">
        <f t="shared" si="216"/>
        <v>S&amp;P BMI</v>
      </c>
    </row>
    <row r="3811" spans="1:9" ht="12.75" customHeight="1">
      <c r="A3811" s="2" t="s">
        <v>6875</v>
      </c>
      <c r="B3811" s="121" t="str">
        <f t="shared" si="214"/>
        <v>Global</v>
      </c>
      <c r="C3811" s="2" t="s">
        <v>7602</v>
      </c>
      <c r="D3811" s="2" t="str">
        <f t="shared" si="215"/>
        <v>Qatar</v>
      </c>
      <c r="E3811" s="3">
        <v>41903</v>
      </c>
      <c r="F3811" s="3">
        <v>41904</v>
      </c>
      <c r="G3811" s="3"/>
      <c r="H3811" s="3"/>
      <c r="I3811" s="2" t="str">
        <f t="shared" si="216"/>
        <v>S&amp;P BMI</v>
      </c>
    </row>
    <row r="3812" spans="1:9" ht="12.75" customHeight="1">
      <c r="A3812" s="2" t="s">
        <v>6875</v>
      </c>
      <c r="B3812" s="121" t="str">
        <f t="shared" si="214"/>
        <v>Global</v>
      </c>
      <c r="C3812" s="2" t="s">
        <v>7586</v>
      </c>
      <c r="D3812" s="2" t="str">
        <f t="shared" si="215"/>
        <v>Russia</v>
      </c>
      <c r="E3812" s="3">
        <v>34698</v>
      </c>
      <c r="F3812" s="3">
        <v>34701</v>
      </c>
      <c r="G3812" s="3">
        <v>44628</v>
      </c>
      <c r="H3812" s="3">
        <v>44629</v>
      </c>
      <c r="I3812" s="2" t="str">
        <f t="shared" si="216"/>
        <v>S&amp;P BMI</v>
      </c>
    </row>
    <row r="3813" spans="1:9" ht="12.75" customHeight="1">
      <c r="A3813" s="2" t="s">
        <v>6875</v>
      </c>
      <c r="B3813" s="121" t="str">
        <f t="shared" si="214"/>
        <v>Global</v>
      </c>
      <c r="C3813" s="2" t="s">
        <v>6227</v>
      </c>
      <c r="D3813" s="2" t="str">
        <f t="shared" si="215"/>
        <v>Sweden</v>
      </c>
      <c r="E3813" s="3">
        <v>34698</v>
      </c>
      <c r="F3813" s="3">
        <v>34701</v>
      </c>
      <c r="G3813" s="3"/>
      <c r="H3813" s="3"/>
      <c r="I3813" s="2" t="str">
        <f t="shared" si="216"/>
        <v>S&amp;P BMI</v>
      </c>
    </row>
    <row r="3814" spans="1:9" ht="12.75" customHeight="1">
      <c r="A3814" s="2" t="s">
        <v>6875</v>
      </c>
      <c r="B3814" s="121" t="str">
        <f t="shared" si="214"/>
        <v>Global</v>
      </c>
      <c r="C3814" s="2" t="s">
        <v>7574</v>
      </c>
      <c r="D3814" s="2" t="str">
        <f t="shared" si="215"/>
        <v>Singapore</v>
      </c>
      <c r="E3814" s="3">
        <v>34698</v>
      </c>
      <c r="F3814" s="3">
        <v>34701</v>
      </c>
      <c r="G3814" s="3"/>
      <c r="H3814" s="3"/>
      <c r="I3814" s="2" t="str">
        <f t="shared" si="216"/>
        <v>S&amp;P BMI</v>
      </c>
    </row>
    <row r="3815" spans="1:9" ht="12.75" customHeight="1">
      <c r="A3815" s="2" t="s">
        <v>6875</v>
      </c>
      <c r="B3815" s="121" t="str">
        <f t="shared" si="214"/>
        <v>Global</v>
      </c>
      <c r="C3815" s="2" t="s">
        <v>7605</v>
      </c>
      <c r="D3815" s="2" t="str">
        <f t="shared" si="215"/>
        <v>Slovenia</v>
      </c>
      <c r="E3815" s="3">
        <v>37529</v>
      </c>
      <c r="F3815" s="3">
        <v>37530</v>
      </c>
      <c r="G3815" s="3">
        <v>39752</v>
      </c>
      <c r="H3815" s="3">
        <v>39755</v>
      </c>
      <c r="I3815" s="2" t="str">
        <f t="shared" si="216"/>
        <v>S&amp;P BMI</v>
      </c>
    </row>
    <row r="3816" spans="1:9" ht="12.75" customHeight="1">
      <c r="A3816" s="2" t="s">
        <v>6875</v>
      </c>
      <c r="B3816" s="121" t="str">
        <f t="shared" si="214"/>
        <v>Global</v>
      </c>
      <c r="C3816" s="2" t="s">
        <v>6029</v>
      </c>
      <c r="D3816" s="2" t="str">
        <f t="shared" si="215"/>
        <v>Thailand</v>
      </c>
      <c r="E3816" s="3">
        <v>34698</v>
      </c>
      <c r="F3816" s="3">
        <v>34701</v>
      </c>
      <c r="G3816" s="3"/>
      <c r="H3816" s="3"/>
      <c r="I3816" s="2" t="str">
        <f t="shared" si="216"/>
        <v>S&amp;P BMI</v>
      </c>
    </row>
    <row r="3817" spans="1:9" ht="12.75" customHeight="1">
      <c r="A3817" s="2" t="s">
        <v>6875</v>
      </c>
      <c r="B3817" s="121" t="str">
        <f t="shared" si="214"/>
        <v>Global</v>
      </c>
      <c r="C3817" s="2" t="s">
        <v>7587</v>
      </c>
      <c r="D3817" s="2" t="str">
        <f t="shared" si="215"/>
        <v>Turkey</v>
      </c>
      <c r="E3817" s="3">
        <v>34698</v>
      </c>
      <c r="F3817" s="3">
        <v>34701</v>
      </c>
      <c r="G3817" s="3"/>
      <c r="H3817" s="3"/>
      <c r="I3817" s="2" t="str">
        <f t="shared" si="216"/>
        <v>S&amp;P BMI</v>
      </c>
    </row>
    <row r="3818" spans="1:9" ht="12.75" customHeight="1">
      <c r="A3818" s="2" t="s">
        <v>6875</v>
      </c>
      <c r="B3818" s="121" t="str">
        <f t="shared" si="214"/>
        <v>Global</v>
      </c>
      <c r="C3818" s="2" t="s">
        <v>5700</v>
      </c>
      <c r="D3818" s="2" t="str">
        <f t="shared" si="215"/>
        <v>Taiwan</v>
      </c>
      <c r="E3818" s="3">
        <v>34698</v>
      </c>
      <c r="F3818" s="3">
        <v>34701</v>
      </c>
      <c r="G3818" s="3"/>
      <c r="H3818" s="3"/>
      <c r="I3818" s="2" t="str">
        <f t="shared" si="216"/>
        <v>S&amp;P BMI</v>
      </c>
    </row>
    <row r="3819" spans="1:9" ht="12.75" customHeight="1">
      <c r="A3819" s="2" t="s">
        <v>6875</v>
      </c>
      <c r="B3819" s="121" t="str">
        <f t="shared" si="214"/>
        <v>Global</v>
      </c>
      <c r="C3819" s="2" t="s">
        <v>810</v>
      </c>
      <c r="D3819" s="2" t="str">
        <f t="shared" si="215"/>
        <v>United States</v>
      </c>
      <c r="E3819" s="3">
        <v>34698</v>
      </c>
      <c r="F3819" s="3">
        <v>34701</v>
      </c>
      <c r="G3819" s="3"/>
      <c r="H3819" s="3"/>
      <c r="I3819" s="2" t="str">
        <f t="shared" si="216"/>
        <v>S&amp;P BMI</v>
      </c>
    </row>
    <row r="3820" spans="1:9" ht="12.75" customHeight="1">
      <c r="A3820" s="2" t="s">
        <v>6875</v>
      </c>
      <c r="B3820" s="121" t="str">
        <f t="shared" si="214"/>
        <v>Global</v>
      </c>
      <c r="C3820" s="2" t="s">
        <v>7596</v>
      </c>
      <c r="D3820" s="2" t="str">
        <f t="shared" si="215"/>
        <v>Venezuela</v>
      </c>
      <c r="E3820" s="3">
        <v>34698</v>
      </c>
      <c r="F3820" s="3">
        <v>34701</v>
      </c>
      <c r="G3820" s="3">
        <v>39183</v>
      </c>
      <c r="H3820" s="3">
        <v>39184</v>
      </c>
      <c r="I3820" s="2" t="str">
        <f t="shared" si="216"/>
        <v>S&amp;P BMI</v>
      </c>
    </row>
    <row r="3821" spans="1:9" ht="12.75" customHeight="1">
      <c r="A3821" s="2" t="s">
        <v>6875</v>
      </c>
      <c r="B3821" s="121" t="str">
        <f t="shared" si="214"/>
        <v>Global</v>
      </c>
      <c r="C3821" s="2" t="s">
        <v>7603</v>
      </c>
      <c r="D3821" s="2" t="str">
        <f t="shared" si="215"/>
        <v>South Africa</v>
      </c>
      <c r="E3821" s="3">
        <v>34698</v>
      </c>
      <c r="F3821" s="3">
        <v>34701</v>
      </c>
      <c r="G3821" s="3"/>
      <c r="H3821" s="3"/>
      <c r="I3821" s="2" t="str">
        <f t="shared" si="216"/>
        <v>S&amp;P BMI</v>
      </c>
    </row>
    <row r="3822" spans="1:9" ht="12.75" customHeight="1">
      <c r="A3822" s="121" t="s">
        <v>6875</v>
      </c>
      <c r="B3822" s="121" t="str">
        <f t="shared" si="214"/>
        <v>Global</v>
      </c>
      <c r="C3822" s="121" t="s">
        <v>5776</v>
      </c>
      <c r="D3822" s="2" t="str">
        <f t="shared" si="215"/>
        <v>Saudi Arabia</v>
      </c>
      <c r="E3822" s="122">
        <v>43539</v>
      </c>
      <c r="F3822" s="122">
        <v>43542</v>
      </c>
      <c r="G3822" s="122"/>
      <c r="H3822" s="122"/>
      <c r="I3822" s="121" t="s">
        <v>6663</v>
      </c>
    </row>
    <row r="3823" spans="1:9" ht="12.75" customHeight="1">
      <c r="A3823" s="2" t="s">
        <v>6875</v>
      </c>
      <c r="B3823" s="121" t="str">
        <f t="shared" si="214"/>
        <v>Global</v>
      </c>
      <c r="C3823" s="2" t="s">
        <v>6023</v>
      </c>
      <c r="D3823" s="2" t="str">
        <f t="shared" si="215"/>
        <v>Kuwait</v>
      </c>
      <c r="E3823" s="93">
        <v>43728</v>
      </c>
      <c r="F3823" s="93">
        <v>43731</v>
      </c>
      <c r="G3823" s="93"/>
      <c r="H3823" s="93"/>
      <c r="I3823" s="2" t="s">
        <v>6663</v>
      </c>
    </row>
    <row r="3824" spans="1:9" ht="12.75" customHeight="1">
      <c r="A3824" s="121" t="s">
        <v>7504</v>
      </c>
      <c r="B3824" s="121" t="str">
        <f t="shared" si="214"/>
        <v>Global Ex-ANZ</v>
      </c>
      <c r="C3824" s="121" t="s">
        <v>7590</v>
      </c>
      <c r="D3824" s="2" t="str">
        <f t="shared" si="215"/>
        <v>Argentina</v>
      </c>
      <c r="E3824" s="122">
        <v>34698</v>
      </c>
      <c r="F3824" s="122">
        <v>34701</v>
      </c>
      <c r="G3824" s="3">
        <v>40074</v>
      </c>
      <c r="H3824" s="3">
        <v>40077</v>
      </c>
      <c r="I3824" s="121" t="s">
        <v>6663</v>
      </c>
    </row>
    <row r="3825" spans="1:9" ht="12.75" customHeight="1">
      <c r="A3825" s="121" t="s">
        <v>7504</v>
      </c>
      <c r="B3825" s="121" t="str">
        <f t="shared" si="214"/>
        <v>Global Ex-ANZ</v>
      </c>
      <c r="C3825" s="121" t="s">
        <v>7575</v>
      </c>
      <c r="D3825" s="2" t="str">
        <f t="shared" si="215"/>
        <v>Austria</v>
      </c>
      <c r="E3825" s="122">
        <v>34698</v>
      </c>
      <c r="F3825" s="122">
        <v>34701</v>
      </c>
      <c r="G3825" s="3"/>
      <c r="H3825" s="3"/>
      <c r="I3825" s="121" t="s">
        <v>6663</v>
      </c>
    </row>
    <row r="3826" spans="1:9" ht="12.75" customHeight="1">
      <c r="A3826" s="121" t="s">
        <v>7504</v>
      </c>
      <c r="B3826" s="121" t="str">
        <f t="shared" si="214"/>
        <v>Global Ex-ANZ</v>
      </c>
      <c r="C3826" s="121" t="s">
        <v>7576</v>
      </c>
      <c r="D3826" s="2" t="str">
        <f t="shared" si="215"/>
        <v>Belgium</v>
      </c>
      <c r="E3826" s="122">
        <v>34698</v>
      </c>
      <c r="F3826" s="122">
        <v>34701</v>
      </c>
      <c r="G3826" s="3"/>
      <c r="H3826" s="3"/>
      <c r="I3826" s="121" t="s">
        <v>6663</v>
      </c>
    </row>
    <row r="3827" spans="1:9" ht="12.75" customHeight="1">
      <c r="A3827" s="121" t="s">
        <v>7504</v>
      </c>
      <c r="B3827" s="121" t="str">
        <f t="shared" si="214"/>
        <v>Global Ex-ANZ</v>
      </c>
      <c r="C3827" s="121" t="s">
        <v>7591</v>
      </c>
      <c r="D3827" s="2" t="str">
        <f t="shared" si="215"/>
        <v>Brazil</v>
      </c>
      <c r="E3827" s="122">
        <v>34698</v>
      </c>
      <c r="F3827" s="122">
        <v>34701</v>
      </c>
      <c r="G3827" s="3"/>
      <c r="H3827" s="3"/>
      <c r="I3827" s="121" t="s">
        <v>6663</v>
      </c>
    </row>
    <row r="3828" spans="1:9" ht="12.75" customHeight="1">
      <c r="A3828" s="121" t="s">
        <v>7504</v>
      </c>
      <c r="B3828" s="121" t="str">
        <f t="shared" si="214"/>
        <v>Global Ex-ANZ</v>
      </c>
      <c r="C3828" s="121" t="s">
        <v>5722</v>
      </c>
      <c r="D3828" s="2" t="str">
        <f t="shared" si="215"/>
        <v>Canada</v>
      </c>
      <c r="E3828" s="122">
        <v>34698</v>
      </c>
      <c r="F3828" s="122">
        <v>34701</v>
      </c>
      <c r="G3828" s="3"/>
      <c r="H3828" s="3"/>
      <c r="I3828" s="121" t="s">
        <v>6663</v>
      </c>
    </row>
    <row r="3829" spans="1:9" ht="12.75" customHeight="1">
      <c r="A3829" s="121" t="s">
        <v>7504</v>
      </c>
      <c r="B3829" s="121" t="str">
        <f t="shared" si="214"/>
        <v>Global Ex-ANZ</v>
      </c>
      <c r="C3829" s="121" t="s">
        <v>7592</v>
      </c>
      <c r="D3829" s="2" t="str">
        <f t="shared" si="215"/>
        <v>Chile</v>
      </c>
      <c r="E3829" s="122">
        <v>34698</v>
      </c>
      <c r="F3829" s="122">
        <v>34701</v>
      </c>
      <c r="G3829" s="3"/>
      <c r="H3829" s="3"/>
      <c r="I3829" s="121" t="s">
        <v>6663</v>
      </c>
    </row>
    <row r="3830" spans="1:9" ht="12.75" customHeight="1">
      <c r="A3830" s="121" t="s">
        <v>7504</v>
      </c>
      <c r="B3830" s="121" t="str">
        <f t="shared" si="214"/>
        <v>Global Ex-ANZ</v>
      </c>
      <c r="C3830" s="121" t="s">
        <v>7588</v>
      </c>
      <c r="D3830" s="2" t="str">
        <f t="shared" si="215"/>
        <v>China</v>
      </c>
      <c r="E3830" s="122">
        <v>34698</v>
      </c>
      <c r="F3830" s="122">
        <v>34701</v>
      </c>
      <c r="G3830" s="3"/>
      <c r="H3830" s="3"/>
      <c r="I3830" s="121" t="s">
        <v>6663</v>
      </c>
    </row>
    <row r="3831" spans="1:9" ht="12.75" customHeight="1">
      <c r="A3831" s="121" t="s">
        <v>7504</v>
      </c>
      <c r="B3831" s="121" t="str">
        <f t="shared" si="214"/>
        <v>Global Ex-ANZ</v>
      </c>
      <c r="C3831" s="121" t="s">
        <v>7593</v>
      </c>
      <c r="D3831" s="2" t="str">
        <f t="shared" si="215"/>
        <v>Colombia</v>
      </c>
      <c r="E3831" s="122">
        <v>34698</v>
      </c>
      <c r="F3831" s="122">
        <v>34701</v>
      </c>
      <c r="G3831" s="3">
        <v>39752</v>
      </c>
      <c r="H3831" s="3">
        <v>39755</v>
      </c>
      <c r="I3831" s="121" t="s">
        <v>6663</v>
      </c>
    </row>
    <row r="3832" spans="1:9" ht="12.75" customHeight="1">
      <c r="A3832" s="121" t="s">
        <v>7504</v>
      </c>
      <c r="B3832" s="121" t="str">
        <f t="shared" si="214"/>
        <v>Global Ex-ANZ</v>
      </c>
      <c r="C3832" s="121" t="s">
        <v>7593</v>
      </c>
      <c r="D3832" s="2" t="str">
        <f t="shared" si="215"/>
        <v>Colombia</v>
      </c>
      <c r="E3832" s="122">
        <v>40805</v>
      </c>
      <c r="F3832" s="122">
        <v>40802</v>
      </c>
      <c r="G3832" s="3"/>
      <c r="H3832" s="3"/>
      <c r="I3832" s="121" t="s">
        <v>6663</v>
      </c>
    </row>
    <row r="3833" spans="1:9" ht="12.75" customHeight="1">
      <c r="A3833" s="121" t="s">
        <v>7504</v>
      </c>
      <c r="B3833" s="121" t="str">
        <f t="shared" si="214"/>
        <v>Global Ex-ANZ</v>
      </c>
      <c r="C3833" s="121" t="s">
        <v>7584</v>
      </c>
      <c r="D3833" s="2" t="str">
        <f t="shared" si="215"/>
        <v>Czech Republic</v>
      </c>
      <c r="E3833" s="122">
        <v>34698</v>
      </c>
      <c r="F3833" s="122">
        <v>34701</v>
      </c>
      <c r="G3833" s="3"/>
      <c r="H3833" s="3"/>
      <c r="I3833" s="121" t="s">
        <v>6663</v>
      </c>
    </row>
    <row r="3834" spans="1:9" ht="12.75" customHeight="1">
      <c r="A3834" s="121" t="s">
        <v>7504</v>
      </c>
      <c r="B3834" s="121" t="str">
        <f t="shared" si="214"/>
        <v>Global Ex-ANZ</v>
      </c>
      <c r="C3834" s="121" t="s">
        <v>7577</v>
      </c>
      <c r="D3834" s="2" t="str">
        <f t="shared" si="215"/>
        <v>Denmark</v>
      </c>
      <c r="E3834" s="122">
        <v>34698</v>
      </c>
      <c r="F3834" s="122">
        <v>34701</v>
      </c>
      <c r="G3834" s="3"/>
      <c r="H3834" s="3"/>
      <c r="I3834" s="121" t="s">
        <v>6663</v>
      </c>
    </row>
    <row r="3835" spans="1:9" ht="12.75" customHeight="1">
      <c r="A3835" s="121" t="s">
        <v>7504</v>
      </c>
      <c r="B3835" s="121" t="str">
        <f t="shared" si="214"/>
        <v>Global Ex-ANZ</v>
      </c>
      <c r="C3835" s="121" t="s">
        <v>7600</v>
      </c>
      <c r="D3835" s="2" t="str">
        <f t="shared" si="215"/>
        <v>Egypt</v>
      </c>
      <c r="E3835" s="122">
        <v>34698</v>
      </c>
      <c r="F3835" s="122">
        <v>34701</v>
      </c>
      <c r="G3835" s="3"/>
      <c r="H3835" s="3"/>
      <c r="I3835" s="121" t="s">
        <v>6663</v>
      </c>
    </row>
    <row r="3836" spans="1:9" ht="12.75" customHeight="1">
      <c r="A3836" s="121" t="s">
        <v>7504</v>
      </c>
      <c r="B3836" s="121" t="str">
        <f t="shared" si="214"/>
        <v>Global Ex-ANZ</v>
      </c>
      <c r="C3836" s="121" t="s">
        <v>5810</v>
      </c>
      <c r="D3836" s="2" t="str">
        <f t="shared" si="215"/>
        <v>Finland</v>
      </c>
      <c r="E3836" s="122">
        <v>34698</v>
      </c>
      <c r="F3836" s="122">
        <v>34701</v>
      </c>
      <c r="G3836" s="3"/>
      <c r="H3836" s="3"/>
      <c r="I3836" s="121" t="s">
        <v>6663</v>
      </c>
    </row>
    <row r="3837" spans="1:9" ht="12.75" customHeight="1">
      <c r="A3837" s="121" t="s">
        <v>7504</v>
      </c>
      <c r="B3837" s="121" t="str">
        <f t="shared" si="214"/>
        <v>Global Ex-ANZ</v>
      </c>
      <c r="C3837" s="121" t="s">
        <v>7578</v>
      </c>
      <c r="D3837" s="2" t="str">
        <f t="shared" si="215"/>
        <v>France</v>
      </c>
      <c r="E3837" s="122">
        <v>34698</v>
      </c>
      <c r="F3837" s="122">
        <v>34701</v>
      </c>
      <c r="G3837" s="3"/>
      <c r="H3837" s="3"/>
      <c r="I3837" s="121" t="s">
        <v>6663</v>
      </c>
    </row>
    <row r="3838" spans="1:9" ht="12.75" customHeight="1">
      <c r="A3838" s="121" t="s">
        <v>7504</v>
      </c>
      <c r="B3838" s="121" t="str">
        <f t="shared" si="214"/>
        <v>Global Ex-ANZ</v>
      </c>
      <c r="C3838" s="121" t="s">
        <v>7579</v>
      </c>
      <c r="D3838" s="2" t="str">
        <f t="shared" si="215"/>
        <v>Germany</v>
      </c>
      <c r="E3838" s="122">
        <v>34698</v>
      </c>
      <c r="F3838" s="122">
        <v>34701</v>
      </c>
      <c r="G3838" s="3"/>
      <c r="H3838" s="3"/>
      <c r="I3838" s="121" t="s">
        <v>6663</v>
      </c>
    </row>
    <row r="3839" spans="1:9" ht="12.75" customHeight="1">
      <c r="A3839" s="121" t="s">
        <v>7504</v>
      </c>
      <c r="B3839" s="121" t="str">
        <f t="shared" si="214"/>
        <v>Global Ex-ANZ</v>
      </c>
      <c r="C3839" s="121" t="s">
        <v>7580</v>
      </c>
      <c r="D3839" s="2" t="str">
        <f t="shared" si="215"/>
        <v>Greece</v>
      </c>
      <c r="E3839" s="122">
        <v>34698</v>
      </c>
      <c r="F3839" s="122">
        <v>34701</v>
      </c>
      <c r="G3839" s="3"/>
      <c r="H3839" s="3"/>
      <c r="I3839" s="121" t="s">
        <v>6663</v>
      </c>
    </row>
    <row r="3840" spans="1:9" ht="12.75" customHeight="1">
      <c r="A3840" s="121" t="s">
        <v>7504</v>
      </c>
      <c r="B3840" s="121" t="str">
        <f t="shared" si="214"/>
        <v>Global Ex-ANZ</v>
      </c>
      <c r="C3840" s="121" t="s">
        <v>7571</v>
      </c>
      <c r="D3840" s="2" t="str">
        <f t="shared" si="215"/>
        <v>Hong Kong</v>
      </c>
      <c r="E3840" s="122">
        <v>34698</v>
      </c>
      <c r="F3840" s="122">
        <v>34701</v>
      </c>
      <c r="G3840" s="3"/>
      <c r="H3840" s="3"/>
      <c r="I3840" s="121" t="s">
        <v>6663</v>
      </c>
    </row>
    <row r="3841" spans="1:9" ht="12.75" customHeight="1">
      <c r="A3841" s="121" t="s">
        <v>7504</v>
      </c>
      <c r="B3841" s="121" t="str">
        <f t="shared" si="214"/>
        <v>Global Ex-ANZ</v>
      </c>
      <c r="C3841" s="121" t="s">
        <v>5567</v>
      </c>
      <c r="D3841" s="2" t="str">
        <f t="shared" si="215"/>
        <v>Hungary</v>
      </c>
      <c r="E3841" s="122">
        <v>34698</v>
      </c>
      <c r="F3841" s="122">
        <v>34701</v>
      </c>
      <c r="G3841" s="3"/>
      <c r="H3841" s="3"/>
      <c r="I3841" s="121" t="s">
        <v>6663</v>
      </c>
    </row>
    <row r="3842" spans="1:9" ht="12.75" customHeight="1">
      <c r="A3842" s="121" t="s">
        <v>7504</v>
      </c>
      <c r="B3842" s="121" t="str">
        <f t="shared" si="214"/>
        <v>Global Ex-ANZ</v>
      </c>
      <c r="C3842" s="121" t="s">
        <v>5572</v>
      </c>
      <c r="D3842" s="2" t="str">
        <f t="shared" si="215"/>
        <v>Iceland</v>
      </c>
      <c r="E3842" s="122">
        <v>37435</v>
      </c>
      <c r="F3842" s="122">
        <v>37438</v>
      </c>
      <c r="G3842" s="3">
        <v>39780</v>
      </c>
      <c r="H3842" s="3">
        <v>39783</v>
      </c>
      <c r="I3842" s="121" t="s">
        <v>6663</v>
      </c>
    </row>
    <row r="3843" spans="1:9" ht="12.75" customHeight="1">
      <c r="A3843" s="121" t="s">
        <v>7504</v>
      </c>
      <c r="B3843" s="121" t="str">
        <f t="shared" si="214"/>
        <v>Global Ex-ANZ</v>
      </c>
      <c r="C3843" s="121" t="s">
        <v>5720</v>
      </c>
      <c r="D3843" s="2" t="str">
        <f t="shared" si="215"/>
        <v>India</v>
      </c>
      <c r="E3843" s="122">
        <v>34698</v>
      </c>
      <c r="F3843" s="122">
        <v>34701</v>
      </c>
      <c r="G3843" s="3"/>
      <c r="H3843" s="3"/>
      <c r="I3843" s="121" t="s">
        <v>6663</v>
      </c>
    </row>
    <row r="3844" spans="1:9" ht="12.75" customHeight="1">
      <c r="A3844" s="121" t="s">
        <v>7504</v>
      </c>
      <c r="B3844" s="121" t="str">
        <f t="shared" si="214"/>
        <v>Global Ex-ANZ</v>
      </c>
      <c r="C3844" s="121" t="s">
        <v>6098</v>
      </c>
      <c r="D3844" s="2" t="str">
        <f t="shared" si="215"/>
        <v>Indonesia</v>
      </c>
      <c r="E3844" s="122">
        <v>34698</v>
      </c>
      <c r="F3844" s="122">
        <v>34701</v>
      </c>
      <c r="G3844" s="3"/>
      <c r="H3844" s="3"/>
      <c r="I3844" s="121" t="s">
        <v>6663</v>
      </c>
    </row>
    <row r="3845" spans="1:9" ht="12.75" customHeight="1">
      <c r="A3845" s="121" t="s">
        <v>7504</v>
      </c>
      <c r="B3845" s="121" t="str">
        <f t="shared" ref="B3845:B3909" si="217">VLOOKUP(A3845,CountryRegion,2,FALSE)</f>
        <v>Global Ex-ANZ</v>
      </c>
      <c r="C3845" s="121" t="s">
        <v>6100</v>
      </c>
      <c r="D3845" s="2" t="str">
        <f t="shared" si="215"/>
        <v>Ireland</v>
      </c>
      <c r="E3845" s="122">
        <v>34698</v>
      </c>
      <c r="F3845" s="122">
        <v>34701</v>
      </c>
      <c r="G3845" s="3"/>
      <c r="H3845" s="3"/>
      <c r="I3845" s="121" t="s">
        <v>6663</v>
      </c>
    </row>
    <row r="3846" spans="1:9" ht="12.75" customHeight="1">
      <c r="A3846" s="121" t="s">
        <v>7504</v>
      </c>
      <c r="B3846" s="121" t="str">
        <f t="shared" si="217"/>
        <v>Global Ex-ANZ</v>
      </c>
      <c r="C3846" s="121" t="s">
        <v>7598</v>
      </c>
      <c r="D3846" s="2" t="str">
        <f t="shared" si="215"/>
        <v>Israel</v>
      </c>
      <c r="E3846" s="122">
        <v>34698</v>
      </c>
      <c r="F3846" s="122">
        <v>34701</v>
      </c>
      <c r="G3846" s="3"/>
      <c r="H3846" s="3"/>
      <c r="I3846" s="121" t="s">
        <v>6663</v>
      </c>
    </row>
    <row r="3847" spans="1:9" ht="12.75" customHeight="1">
      <c r="A3847" s="121" t="s">
        <v>7504</v>
      </c>
      <c r="B3847" s="121" t="str">
        <f t="shared" si="217"/>
        <v>Global Ex-ANZ</v>
      </c>
      <c r="C3847" s="121" t="s">
        <v>5614</v>
      </c>
      <c r="D3847" s="2" t="str">
        <f t="shared" si="215"/>
        <v>Italy</v>
      </c>
      <c r="E3847" s="122">
        <v>34698</v>
      </c>
      <c r="F3847" s="122">
        <v>34701</v>
      </c>
      <c r="G3847" s="3"/>
      <c r="H3847" s="3"/>
      <c r="I3847" s="121" t="s">
        <v>6663</v>
      </c>
    </row>
    <row r="3848" spans="1:9" ht="12.75" customHeight="1">
      <c r="A3848" s="121" t="s">
        <v>7504</v>
      </c>
      <c r="B3848" s="121" t="str">
        <f t="shared" si="217"/>
        <v>Global Ex-ANZ</v>
      </c>
      <c r="C3848" s="121" t="s">
        <v>7572</v>
      </c>
      <c r="D3848" s="2" t="str">
        <f t="shared" si="215"/>
        <v>Japan</v>
      </c>
      <c r="E3848" s="122">
        <v>34698</v>
      </c>
      <c r="F3848" s="122">
        <v>34701</v>
      </c>
      <c r="G3848" s="3"/>
      <c r="H3848" s="3"/>
      <c r="I3848" s="121" t="s">
        <v>6663</v>
      </c>
    </row>
    <row r="3849" spans="1:9" ht="12.75" customHeight="1">
      <c r="A3849" s="121" t="s">
        <v>7504</v>
      </c>
      <c r="B3849" s="121" t="str">
        <f t="shared" si="217"/>
        <v>Global Ex-ANZ</v>
      </c>
      <c r="C3849" s="121" t="s">
        <v>7607</v>
      </c>
      <c r="D3849" s="2" t="str">
        <f t="shared" si="215"/>
        <v>Jordan</v>
      </c>
      <c r="E3849" s="122">
        <v>34698</v>
      </c>
      <c r="F3849" s="122">
        <v>34701</v>
      </c>
      <c r="G3849" s="3">
        <v>39752</v>
      </c>
      <c r="H3849" s="3">
        <v>39755</v>
      </c>
      <c r="I3849" s="121" t="s">
        <v>6663</v>
      </c>
    </row>
    <row r="3850" spans="1:9" ht="12.75" customHeight="1">
      <c r="A3850" s="121" t="s">
        <v>7504</v>
      </c>
      <c r="B3850" s="121" t="str">
        <f t="shared" si="217"/>
        <v>Global Ex-ANZ</v>
      </c>
      <c r="C3850" s="121" t="s">
        <v>7581</v>
      </c>
      <c r="D3850" s="2" t="str">
        <f t="shared" si="215"/>
        <v>Luxembourg</v>
      </c>
      <c r="E3850" s="122">
        <v>32689</v>
      </c>
      <c r="F3850" s="122">
        <v>32692</v>
      </c>
      <c r="G3850" s="3"/>
      <c r="H3850" s="3"/>
      <c r="I3850" s="121" t="s">
        <v>6663</v>
      </c>
    </row>
    <row r="3851" spans="1:9" ht="12.75" customHeight="1">
      <c r="A3851" s="121" t="s">
        <v>7504</v>
      </c>
      <c r="B3851" s="121" t="str">
        <f t="shared" si="217"/>
        <v>Global Ex-ANZ</v>
      </c>
      <c r="C3851" s="121" t="s">
        <v>7573</v>
      </c>
      <c r="D3851" s="2" t="str">
        <f t="shared" si="215"/>
        <v>Malaysia</v>
      </c>
      <c r="E3851" s="122">
        <v>34698</v>
      </c>
      <c r="F3851" s="122">
        <v>34701</v>
      </c>
      <c r="G3851" s="3"/>
      <c r="H3851" s="3"/>
      <c r="I3851" s="121" t="s">
        <v>6663</v>
      </c>
    </row>
    <row r="3852" spans="1:9" ht="12.75" customHeight="1">
      <c r="A3852" s="121" t="s">
        <v>7504</v>
      </c>
      <c r="B3852" s="121" t="str">
        <f t="shared" si="217"/>
        <v>Global Ex-ANZ</v>
      </c>
      <c r="C3852" s="121" t="s">
        <v>7594</v>
      </c>
      <c r="D3852" s="2" t="str">
        <f t="shared" si="215"/>
        <v>Mexico</v>
      </c>
      <c r="E3852" s="122">
        <v>34698</v>
      </c>
      <c r="F3852" s="122">
        <v>34701</v>
      </c>
      <c r="G3852" s="3"/>
      <c r="H3852" s="3"/>
      <c r="I3852" s="121" t="s">
        <v>6663</v>
      </c>
    </row>
    <row r="3853" spans="1:9" ht="12.75" customHeight="1">
      <c r="A3853" s="121" t="s">
        <v>7504</v>
      </c>
      <c r="B3853" s="121" t="str">
        <f t="shared" si="217"/>
        <v>Global Ex-ANZ</v>
      </c>
      <c r="C3853" s="121" t="s">
        <v>5947</v>
      </c>
      <c r="D3853" s="2" t="str">
        <f t="shared" ref="D3853:D3917" si="218">VLOOKUP(C3853&amp;"-",CountryRegion,2,FALSE)</f>
        <v>Morocco</v>
      </c>
      <c r="E3853" s="122">
        <v>34698</v>
      </c>
      <c r="F3853" s="122">
        <v>34701</v>
      </c>
      <c r="G3853" s="3">
        <v>42265</v>
      </c>
      <c r="H3853" s="3">
        <v>42268</v>
      </c>
      <c r="I3853" s="121" t="s">
        <v>6663</v>
      </c>
    </row>
    <row r="3854" spans="1:9" ht="12.75" customHeight="1">
      <c r="A3854" s="121" t="s">
        <v>7504</v>
      </c>
      <c r="B3854" s="121" t="str">
        <f t="shared" si="217"/>
        <v>Global Ex-ANZ</v>
      </c>
      <c r="C3854" s="121" t="s">
        <v>5921</v>
      </c>
      <c r="D3854" s="2" t="str">
        <f t="shared" si="218"/>
        <v>Netherlands</v>
      </c>
      <c r="E3854" s="122">
        <v>34698</v>
      </c>
      <c r="F3854" s="122">
        <v>34701</v>
      </c>
      <c r="G3854" s="3"/>
      <c r="H3854" s="3"/>
      <c r="I3854" s="121" t="s">
        <v>6663</v>
      </c>
    </row>
    <row r="3855" spans="1:9" ht="12.75" customHeight="1">
      <c r="A3855" s="121" t="s">
        <v>7504</v>
      </c>
      <c r="B3855" s="121" t="str">
        <f t="shared" si="217"/>
        <v>Global Ex-ANZ</v>
      </c>
      <c r="C3855" s="121" t="s">
        <v>5918</v>
      </c>
      <c r="D3855" s="2" t="str">
        <f t="shared" si="218"/>
        <v>Nigeria</v>
      </c>
      <c r="E3855" s="122">
        <v>34698</v>
      </c>
      <c r="F3855" s="122">
        <v>34701</v>
      </c>
      <c r="G3855" s="3">
        <v>39752</v>
      </c>
      <c r="H3855" s="3">
        <v>39755</v>
      </c>
      <c r="I3855" s="121" t="s">
        <v>6663</v>
      </c>
    </row>
    <row r="3856" spans="1:9" ht="12.75" customHeight="1">
      <c r="A3856" s="121" t="s">
        <v>7504</v>
      </c>
      <c r="B3856" s="121" t="str">
        <f t="shared" si="217"/>
        <v>Global Ex-ANZ</v>
      </c>
      <c r="C3856" s="121" t="s">
        <v>5865</v>
      </c>
      <c r="D3856" s="2" t="str">
        <f t="shared" si="218"/>
        <v>Norway</v>
      </c>
      <c r="E3856" s="122">
        <v>34698</v>
      </c>
      <c r="F3856" s="122">
        <v>34701</v>
      </c>
      <c r="G3856" s="3"/>
      <c r="H3856" s="3"/>
      <c r="I3856" s="121" t="s">
        <v>6663</v>
      </c>
    </row>
    <row r="3857" spans="1:9" ht="12.75" customHeight="1">
      <c r="A3857" s="121" t="s">
        <v>7504</v>
      </c>
      <c r="B3857" s="121" t="str">
        <f t="shared" si="217"/>
        <v>Global Ex-ANZ</v>
      </c>
      <c r="C3857" s="121" t="s">
        <v>7601</v>
      </c>
      <c r="D3857" s="2" t="str">
        <f t="shared" si="218"/>
        <v>Pakistan</v>
      </c>
      <c r="E3857" s="122">
        <v>42993</v>
      </c>
      <c r="F3857" s="122">
        <v>42996</v>
      </c>
      <c r="G3857" s="3">
        <v>45184</v>
      </c>
      <c r="H3857" s="3">
        <v>45187</v>
      </c>
      <c r="I3857" s="121" t="s">
        <v>6663</v>
      </c>
    </row>
    <row r="3858" spans="1:9" ht="12.75" customHeight="1">
      <c r="A3858" s="121" t="s">
        <v>7504</v>
      </c>
      <c r="B3858" s="121" t="str">
        <f t="shared" si="217"/>
        <v>Global Ex-ANZ</v>
      </c>
      <c r="C3858" s="121" t="s">
        <v>7601</v>
      </c>
      <c r="D3858" s="2" t="str">
        <f t="shared" si="218"/>
        <v>Pakistan</v>
      </c>
      <c r="E3858" s="122">
        <v>34698</v>
      </c>
      <c r="F3858" s="122">
        <v>34701</v>
      </c>
      <c r="G3858" s="122">
        <v>39752</v>
      </c>
      <c r="H3858" s="122">
        <v>39755</v>
      </c>
      <c r="I3858" s="121" t="s">
        <v>6663</v>
      </c>
    </row>
    <row r="3859" spans="1:9" ht="12.75" customHeight="1">
      <c r="A3859" s="121" t="s">
        <v>7504</v>
      </c>
      <c r="B3859" s="121" t="str">
        <f t="shared" si="217"/>
        <v>Global Ex-ANZ</v>
      </c>
      <c r="C3859" s="121" t="s">
        <v>7595</v>
      </c>
      <c r="D3859" s="2" t="str">
        <f t="shared" si="218"/>
        <v>Peru</v>
      </c>
      <c r="E3859" s="122">
        <v>34698</v>
      </c>
      <c r="F3859" s="122">
        <v>34701</v>
      </c>
      <c r="G3859" s="3"/>
      <c r="H3859" s="3"/>
      <c r="I3859" s="121" t="s">
        <v>6663</v>
      </c>
    </row>
    <row r="3860" spans="1:9" ht="12.75" customHeight="1">
      <c r="A3860" s="121" t="s">
        <v>7504</v>
      </c>
      <c r="B3860" s="121" t="str">
        <f t="shared" si="217"/>
        <v>Global Ex-ANZ</v>
      </c>
      <c r="C3860" s="121" t="s">
        <v>5970</v>
      </c>
      <c r="D3860" s="2" t="str">
        <f t="shared" si="218"/>
        <v>Philippines</v>
      </c>
      <c r="E3860" s="122">
        <v>34698</v>
      </c>
      <c r="F3860" s="122">
        <v>34701</v>
      </c>
      <c r="G3860" s="3"/>
      <c r="H3860" s="3"/>
      <c r="I3860" s="121" t="s">
        <v>6663</v>
      </c>
    </row>
    <row r="3861" spans="1:9" ht="12.75" customHeight="1">
      <c r="A3861" s="121" t="s">
        <v>7504</v>
      </c>
      <c r="B3861" s="121" t="str">
        <f t="shared" si="217"/>
        <v>Global Ex-ANZ</v>
      </c>
      <c r="C3861" s="121" t="s">
        <v>7585</v>
      </c>
      <c r="D3861" s="2" t="str">
        <f t="shared" si="218"/>
        <v>Poland</v>
      </c>
      <c r="E3861" s="122">
        <v>34698</v>
      </c>
      <c r="F3861" s="122">
        <v>34701</v>
      </c>
      <c r="G3861" s="3"/>
      <c r="H3861" s="3"/>
      <c r="I3861" s="121" t="s">
        <v>6663</v>
      </c>
    </row>
    <row r="3862" spans="1:9" ht="12.75" customHeight="1">
      <c r="A3862" s="121" t="s">
        <v>7504</v>
      </c>
      <c r="B3862" s="121" t="str">
        <f t="shared" si="217"/>
        <v>Global Ex-ANZ</v>
      </c>
      <c r="C3862" s="121" t="s">
        <v>7582</v>
      </c>
      <c r="D3862" s="2" t="str">
        <f t="shared" si="218"/>
        <v>Portugal</v>
      </c>
      <c r="E3862" s="122">
        <v>34698</v>
      </c>
      <c r="F3862" s="122">
        <v>34701</v>
      </c>
      <c r="G3862" s="3"/>
      <c r="H3862" s="3"/>
      <c r="I3862" s="121" t="s">
        <v>6663</v>
      </c>
    </row>
    <row r="3863" spans="1:9" ht="12.75" customHeight="1">
      <c r="A3863" s="121" t="s">
        <v>7504</v>
      </c>
      <c r="B3863" s="121" t="str">
        <f t="shared" si="217"/>
        <v>Global Ex-ANZ</v>
      </c>
      <c r="C3863" s="121" t="s">
        <v>7602</v>
      </c>
      <c r="D3863" s="2" t="str">
        <f t="shared" si="218"/>
        <v>Qatar</v>
      </c>
      <c r="E3863" s="122">
        <v>41903</v>
      </c>
      <c r="F3863" s="122">
        <v>41904</v>
      </c>
      <c r="G3863" s="3"/>
      <c r="H3863" s="3"/>
      <c r="I3863" s="121" t="s">
        <v>6663</v>
      </c>
    </row>
    <row r="3864" spans="1:9" ht="12.75" customHeight="1">
      <c r="A3864" s="121" t="s">
        <v>7504</v>
      </c>
      <c r="B3864" s="121" t="str">
        <f t="shared" si="217"/>
        <v>Global Ex-ANZ</v>
      </c>
      <c r="C3864" s="121" t="s">
        <v>6013</v>
      </c>
      <c r="D3864" s="2" t="str">
        <f t="shared" si="218"/>
        <v>Korea</v>
      </c>
      <c r="E3864" s="122">
        <v>34698</v>
      </c>
      <c r="F3864" s="122">
        <v>34701</v>
      </c>
      <c r="G3864" s="3"/>
      <c r="H3864" s="3"/>
      <c r="I3864" s="121" t="s">
        <v>6663</v>
      </c>
    </row>
    <row r="3865" spans="1:9" ht="12.75" customHeight="1">
      <c r="A3865" s="121" t="s">
        <v>7504</v>
      </c>
      <c r="B3865" s="121" t="str">
        <f t="shared" si="217"/>
        <v>Global Ex-ANZ</v>
      </c>
      <c r="C3865" s="121" t="s">
        <v>7586</v>
      </c>
      <c r="D3865" s="2" t="str">
        <f t="shared" si="218"/>
        <v>Russia</v>
      </c>
      <c r="E3865" s="122">
        <v>34698</v>
      </c>
      <c r="F3865" s="122">
        <v>34701</v>
      </c>
      <c r="G3865" s="3">
        <v>44628</v>
      </c>
      <c r="H3865" s="3">
        <v>44629</v>
      </c>
      <c r="I3865" s="121" t="s">
        <v>6663</v>
      </c>
    </row>
    <row r="3866" spans="1:9" ht="12.75" customHeight="1">
      <c r="A3866" s="121" t="s">
        <v>7504</v>
      </c>
      <c r="B3866" s="121" t="str">
        <f t="shared" si="217"/>
        <v>Global Ex-ANZ</v>
      </c>
      <c r="C3866" s="121" t="s">
        <v>7574</v>
      </c>
      <c r="D3866" s="2" t="str">
        <f t="shared" si="218"/>
        <v>Singapore</v>
      </c>
      <c r="E3866" s="122">
        <v>34698</v>
      </c>
      <c r="F3866" s="122">
        <v>34701</v>
      </c>
      <c r="G3866" s="3"/>
      <c r="H3866" s="3"/>
      <c r="I3866" s="121" t="s">
        <v>6663</v>
      </c>
    </row>
    <row r="3867" spans="1:9" ht="12.75" customHeight="1">
      <c r="A3867" s="121" t="s">
        <v>7504</v>
      </c>
      <c r="B3867" s="121" t="str">
        <f t="shared" si="217"/>
        <v>Global Ex-ANZ</v>
      </c>
      <c r="C3867" s="121" t="s">
        <v>7605</v>
      </c>
      <c r="D3867" s="2" t="str">
        <f t="shared" si="218"/>
        <v>Slovenia</v>
      </c>
      <c r="E3867" s="122">
        <v>37529</v>
      </c>
      <c r="F3867" s="122">
        <v>37530</v>
      </c>
      <c r="G3867" s="3">
        <v>39752</v>
      </c>
      <c r="H3867" s="3">
        <v>39755</v>
      </c>
      <c r="I3867" s="121" t="s">
        <v>6663</v>
      </c>
    </row>
    <row r="3868" spans="1:9" ht="12.75" customHeight="1">
      <c r="A3868" s="121" t="s">
        <v>7504</v>
      </c>
      <c r="B3868" s="121" t="str">
        <f t="shared" si="217"/>
        <v>Global Ex-ANZ</v>
      </c>
      <c r="C3868" s="121" t="s">
        <v>7603</v>
      </c>
      <c r="D3868" s="2" t="str">
        <f t="shared" si="218"/>
        <v>South Africa</v>
      </c>
      <c r="E3868" s="122">
        <v>34698</v>
      </c>
      <c r="F3868" s="122">
        <v>34701</v>
      </c>
      <c r="G3868" s="3"/>
      <c r="H3868" s="3"/>
      <c r="I3868" s="121" t="s">
        <v>6663</v>
      </c>
    </row>
    <row r="3869" spans="1:9" ht="12.75" customHeight="1">
      <c r="A3869" s="121" t="s">
        <v>7504</v>
      </c>
      <c r="B3869" s="121" t="str">
        <f t="shared" si="217"/>
        <v>Global Ex-ANZ</v>
      </c>
      <c r="C3869" s="121" t="s">
        <v>6415</v>
      </c>
      <c r="D3869" s="2" t="str">
        <f t="shared" si="218"/>
        <v>Spain</v>
      </c>
      <c r="E3869" s="122">
        <v>34698</v>
      </c>
      <c r="F3869" s="122">
        <v>34701</v>
      </c>
      <c r="G3869" s="3"/>
      <c r="H3869" s="3"/>
      <c r="I3869" s="121" t="s">
        <v>6663</v>
      </c>
    </row>
    <row r="3870" spans="1:9" ht="12.75" customHeight="1">
      <c r="A3870" s="121" t="s">
        <v>7504</v>
      </c>
      <c r="B3870" s="121" t="str">
        <f t="shared" si="217"/>
        <v>Global Ex-ANZ</v>
      </c>
      <c r="C3870" s="121" t="s">
        <v>6227</v>
      </c>
      <c r="D3870" s="2" t="str">
        <f t="shared" si="218"/>
        <v>Sweden</v>
      </c>
      <c r="E3870" s="122">
        <v>34698</v>
      </c>
      <c r="F3870" s="122">
        <v>34701</v>
      </c>
      <c r="G3870" s="3"/>
      <c r="H3870" s="3"/>
      <c r="I3870" s="121" t="s">
        <v>6663</v>
      </c>
    </row>
    <row r="3871" spans="1:9" ht="12.75" customHeight="1">
      <c r="A3871" s="121" t="s">
        <v>7504</v>
      </c>
      <c r="B3871" s="121" t="str">
        <f t="shared" si="217"/>
        <v>Global Ex-ANZ</v>
      </c>
      <c r="C3871" s="121" t="s">
        <v>6147</v>
      </c>
      <c r="D3871" s="2" t="str">
        <f t="shared" si="218"/>
        <v>Switzerland</v>
      </c>
      <c r="E3871" s="122">
        <v>34698</v>
      </c>
      <c r="F3871" s="122">
        <v>34701</v>
      </c>
      <c r="G3871" s="3"/>
      <c r="H3871" s="3"/>
      <c r="I3871" s="121" t="s">
        <v>6663</v>
      </c>
    </row>
    <row r="3872" spans="1:9" ht="12.75" customHeight="1">
      <c r="A3872" s="121" t="s">
        <v>7504</v>
      </c>
      <c r="B3872" s="121" t="str">
        <f t="shared" si="217"/>
        <v>Global Ex-ANZ</v>
      </c>
      <c r="C3872" s="121" t="s">
        <v>5700</v>
      </c>
      <c r="D3872" s="2" t="str">
        <f t="shared" si="218"/>
        <v>Taiwan</v>
      </c>
      <c r="E3872" s="122">
        <v>34698</v>
      </c>
      <c r="F3872" s="122">
        <v>34701</v>
      </c>
      <c r="G3872" s="3"/>
      <c r="H3872" s="3"/>
      <c r="I3872" s="121" t="s">
        <v>6663</v>
      </c>
    </row>
    <row r="3873" spans="1:9" ht="12.75" customHeight="1">
      <c r="A3873" s="121" t="s">
        <v>7504</v>
      </c>
      <c r="B3873" s="121" t="str">
        <f t="shared" si="217"/>
        <v>Global Ex-ANZ</v>
      </c>
      <c r="C3873" s="121" t="s">
        <v>6029</v>
      </c>
      <c r="D3873" s="2" t="str">
        <f t="shared" si="218"/>
        <v>Thailand</v>
      </c>
      <c r="E3873" s="122">
        <v>34698</v>
      </c>
      <c r="F3873" s="122">
        <v>34701</v>
      </c>
      <c r="G3873" s="3"/>
      <c r="H3873" s="3"/>
      <c r="I3873" s="121" t="s">
        <v>6663</v>
      </c>
    </row>
    <row r="3874" spans="1:9" ht="12.75" customHeight="1">
      <c r="A3874" s="121" t="s">
        <v>7504</v>
      </c>
      <c r="B3874" s="121" t="str">
        <f t="shared" si="217"/>
        <v>Global Ex-ANZ</v>
      </c>
      <c r="C3874" s="121" t="s">
        <v>7587</v>
      </c>
      <c r="D3874" s="2" t="str">
        <f t="shared" si="218"/>
        <v>Turkey</v>
      </c>
      <c r="E3874" s="122">
        <v>34698</v>
      </c>
      <c r="F3874" s="122">
        <v>34701</v>
      </c>
      <c r="G3874" s="3"/>
      <c r="H3874" s="3"/>
      <c r="I3874" s="121" t="s">
        <v>6663</v>
      </c>
    </row>
    <row r="3875" spans="1:9" ht="12.75" customHeight="1">
      <c r="A3875" s="121" t="s">
        <v>7504</v>
      </c>
      <c r="B3875" s="121" t="str">
        <f t="shared" si="217"/>
        <v>Global Ex-ANZ</v>
      </c>
      <c r="C3875" s="121" t="s">
        <v>7599</v>
      </c>
      <c r="D3875" s="2" t="str">
        <f t="shared" si="218"/>
        <v>United Arab Emirates</v>
      </c>
      <c r="E3875" s="122">
        <v>41903</v>
      </c>
      <c r="F3875" s="122">
        <v>41904</v>
      </c>
      <c r="G3875" s="3"/>
      <c r="H3875" s="3"/>
      <c r="I3875" s="121" t="s">
        <v>6663</v>
      </c>
    </row>
    <row r="3876" spans="1:9" ht="12.75" customHeight="1">
      <c r="A3876" s="121" t="s">
        <v>7504</v>
      </c>
      <c r="B3876" s="121" t="str">
        <f t="shared" si="217"/>
        <v>Global Ex-ANZ</v>
      </c>
      <c r="C3876" s="121" t="s">
        <v>7583</v>
      </c>
      <c r="D3876" s="2" t="str">
        <f t="shared" si="218"/>
        <v>United Kingdom</v>
      </c>
      <c r="E3876" s="122">
        <v>34698</v>
      </c>
      <c r="F3876" s="122">
        <v>34701</v>
      </c>
      <c r="G3876" s="3"/>
      <c r="H3876" s="3"/>
      <c r="I3876" s="121" t="s">
        <v>6663</v>
      </c>
    </row>
    <row r="3877" spans="1:9" ht="12.75" customHeight="1">
      <c r="A3877" s="121" t="s">
        <v>7504</v>
      </c>
      <c r="B3877" s="121" t="str">
        <f t="shared" si="217"/>
        <v>Global Ex-ANZ</v>
      </c>
      <c r="C3877" s="121" t="s">
        <v>810</v>
      </c>
      <c r="D3877" s="2" t="str">
        <f t="shared" si="218"/>
        <v>United States</v>
      </c>
      <c r="E3877" s="122">
        <v>34698</v>
      </c>
      <c r="F3877" s="122">
        <v>34701</v>
      </c>
      <c r="G3877" s="3"/>
      <c r="H3877" s="3"/>
      <c r="I3877" s="121" t="s">
        <v>6663</v>
      </c>
    </row>
    <row r="3878" spans="1:9" ht="12.75" customHeight="1">
      <c r="A3878" s="121" t="s">
        <v>7504</v>
      </c>
      <c r="B3878" s="121" t="str">
        <f t="shared" si="217"/>
        <v>Global Ex-ANZ</v>
      </c>
      <c r="C3878" s="121" t="s">
        <v>7596</v>
      </c>
      <c r="D3878" s="2" t="str">
        <f t="shared" si="218"/>
        <v>Venezuela</v>
      </c>
      <c r="E3878" s="122">
        <v>34698</v>
      </c>
      <c r="F3878" s="122">
        <v>34701</v>
      </c>
      <c r="G3878" s="3">
        <v>39183</v>
      </c>
      <c r="H3878" s="3">
        <v>39184</v>
      </c>
      <c r="I3878" s="121" t="s">
        <v>6663</v>
      </c>
    </row>
    <row r="3879" spans="1:9" ht="12.75" customHeight="1">
      <c r="A3879" s="121" t="s">
        <v>7504</v>
      </c>
      <c r="B3879" s="121" t="str">
        <f t="shared" si="217"/>
        <v>Global Ex-ANZ</v>
      </c>
      <c r="C3879" s="121" t="s">
        <v>5776</v>
      </c>
      <c r="D3879" s="2" t="str">
        <f t="shared" si="218"/>
        <v>Saudi Arabia</v>
      </c>
      <c r="E3879" s="122">
        <v>43539</v>
      </c>
      <c r="F3879" s="122">
        <v>43542</v>
      </c>
      <c r="G3879" s="122"/>
      <c r="H3879" s="122"/>
      <c r="I3879" s="121" t="s">
        <v>6663</v>
      </c>
    </row>
    <row r="3880" spans="1:9" ht="12.75" customHeight="1">
      <c r="A3880" s="2" t="s">
        <v>7504</v>
      </c>
      <c r="B3880" s="121" t="str">
        <f t="shared" si="217"/>
        <v>Global Ex-ANZ</v>
      </c>
      <c r="C3880" s="2" t="s">
        <v>6023</v>
      </c>
      <c r="D3880" s="2" t="str">
        <f t="shared" si="218"/>
        <v>Kuwait</v>
      </c>
      <c r="E3880" s="93">
        <v>43728</v>
      </c>
      <c r="F3880" s="93">
        <v>43731</v>
      </c>
      <c r="G3880" s="93"/>
      <c r="H3880" s="93"/>
      <c r="I3880" s="2" t="s">
        <v>6663</v>
      </c>
    </row>
    <row r="3881" spans="1:9" ht="12.75" customHeight="1">
      <c r="A3881" s="2" t="s">
        <v>7538</v>
      </c>
      <c r="B3881" s="82" t="str">
        <f t="shared" si="217"/>
        <v>GCC Ex-Oman</v>
      </c>
      <c r="C3881" s="2" t="s">
        <v>7599</v>
      </c>
      <c r="D3881" s="82" t="str">
        <f t="shared" si="218"/>
        <v>United Arab Emirates</v>
      </c>
      <c r="E3881" s="93">
        <v>38352</v>
      </c>
      <c r="F3881" s="93">
        <v>38354</v>
      </c>
      <c r="G3881" s="93"/>
      <c r="H3881" s="93"/>
      <c r="I3881" s="92" t="str">
        <f t="shared" ref="I3881:I3921" si="219">IF(ISBLANK(VLOOKUP(A3881,CountryRegion,4,FALSE)),"",VLOOKUP(A3881,CountryRegion,4,FALSE))</f>
        <v>S&amp;P BMI</v>
      </c>
    </row>
    <row r="3882" spans="1:9" ht="12.75" customHeight="1">
      <c r="A3882" s="2" t="s">
        <v>7538</v>
      </c>
      <c r="B3882" s="82" t="str">
        <f t="shared" si="217"/>
        <v>GCC Ex-Oman</v>
      </c>
      <c r="C3882" s="2" t="s">
        <v>7606</v>
      </c>
      <c r="D3882" s="82" t="str">
        <f t="shared" si="218"/>
        <v>Bahrain</v>
      </c>
      <c r="E3882" s="93">
        <v>38352</v>
      </c>
      <c r="F3882" s="93">
        <v>38354</v>
      </c>
      <c r="G3882" s="93"/>
      <c r="H3882" s="93"/>
      <c r="I3882" s="92" t="str">
        <f t="shared" si="219"/>
        <v>S&amp;P BMI</v>
      </c>
    </row>
    <row r="3883" spans="1:9" ht="12.75" customHeight="1">
      <c r="A3883" s="2" t="s">
        <v>7538</v>
      </c>
      <c r="B3883" s="82" t="str">
        <f t="shared" si="217"/>
        <v>GCC Ex-Oman</v>
      </c>
      <c r="C3883" s="2" t="s">
        <v>6023</v>
      </c>
      <c r="D3883" s="82" t="str">
        <f t="shared" si="218"/>
        <v>Kuwait</v>
      </c>
      <c r="E3883" s="93">
        <v>38352</v>
      </c>
      <c r="F3883" s="93">
        <v>38354</v>
      </c>
      <c r="G3883" s="93"/>
      <c r="H3883" s="93"/>
      <c r="I3883" s="92" t="str">
        <f t="shared" si="219"/>
        <v>S&amp;P BMI</v>
      </c>
    </row>
    <row r="3884" spans="1:9" ht="12.75" customHeight="1">
      <c r="A3884" s="2" t="s">
        <v>7538</v>
      </c>
      <c r="B3884" s="82" t="str">
        <f t="shared" si="217"/>
        <v>GCC Ex-Oman</v>
      </c>
      <c r="C3884" s="2" t="s">
        <v>7602</v>
      </c>
      <c r="D3884" s="82" t="str">
        <f t="shared" si="218"/>
        <v>Qatar</v>
      </c>
      <c r="E3884" s="93">
        <v>38352</v>
      </c>
      <c r="F3884" s="93">
        <v>38354</v>
      </c>
      <c r="G3884" s="93"/>
      <c r="H3884" s="93"/>
      <c r="I3884" s="92" t="str">
        <f t="shared" si="219"/>
        <v>S&amp;P BMI</v>
      </c>
    </row>
    <row r="3885" spans="1:9" ht="12.75" customHeight="1">
      <c r="A3885" s="2" t="s">
        <v>7538</v>
      </c>
      <c r="B3885" s="82" t="str">
        <f t="shared" si="217"/>
        <v>GCC Ex-Oman</v>
      </c>
      <c r="C3885" s="2" t="s">
        <v>5776</v>
      </c>
      <c r="D3885" s="82" t="str">
        <f t="shared" si="218"/>
        <v>Saudi Arabia</v>
      </c>
      <c r="E3885" s="93">
        <v>38352</v>
      </c>
      <c r="F3885" s="93">
        <v>38354</v>
      </c>
      <c r="G3885" s="93"/>
      <c r="H3885" s="93"/>
      <c r="I3885" s="92" t="str">
        <f t="shared" si="219"/>
        <v>S&amp;P BMI</v>
      </c>
    </row>
    <row r="3886" spans="1:9" ht="12.75" customHeight="1">
      <c r="A3886" s="2" t="s">
        <v>6881</v>
      </c>
      <c r="B3886" s="121" t="str">
        <f t="shared" si="217"/>
        <v>Global Ex-Europe</v>
      </c>
      <c r="C3886" s="2" t="s">
        <v>7599</v>
      </c>
      <c r="D3886" s="2" t="str">
        <f t="shared" si="218"/>
        <v>United Arab Emirates</v>
      </c>
      <c r="E3886" s="3">
        <v>41903</v>
      </c>
      <c r="F3886" s="3">
        <v>41904</v>
      </c>
      <c r="G3886" s="3"/>
      <c r="H3886" s="3"/>
      <c r="I3886" s="2" t="str">
        <f t="shared" si="219"/>
        <v>S&amp;P BMI</v>
      </c>
    </row>
    <row r="3887" spans="1:9" ht="12.75" customHeight="1">
      <c r="A3887" s="2" t="s">
        <v>6881</v>
      </c>
      <c r="B3887" s="121" t="str">
        <f t="shared" si="217"/>
        <v>Global Ex-Europe</v>
      </c>
      <c r="C3887" s="2" t="s">
        <v>7590</v>
      </c>
      <c r="D3887" s="2" t="str">
        <f t="shared" si="218"/>
        <v>Argentina</v>
      </c>
      <c r="E3887" s="3">
        <v>34698</v>
      </c>
      <c r="F3887" s="3">
        <v>34701</v>
      </c>
      <c r="G3887" s="3">
        <v>40074</v>
      </c>
      <c r="H3887" s="3">
        <v>40077</v>
      </c>
      <c r="I3887" s="2" t="str">
        <f t="shared" si="219"/>
        <v>S&amp;P BMI</v>
      </c>
    </row>
    <row r="3888" spans="1:9" ht="12.75" customHeight="1">
      <c r="A3888" s="2" t="s">
        <v>6881</v>
      </c>
      <c r="B3888" s="121" t="str">
        <f t="shared" si="217"/>
        <v>Global Ex-Europe</v>
      </c>
      <c r="C3888" s="2" t="s">
        <v>7589</v>
      </c>
      <c r="D3888" s="2" t="str">
        <f t="shared" si="218"/>
        <v>Australia</v>
      </c>
      <c r="E3888" s="3">
        <v>34698</v>
      </c>
      <c r="F3888" s="3">
        <v>34701</v>
      </c>
      <c r="G3888" s="3"/>
      <c r="H3888" s="3"/>
      <c r="I3888" s="2" t="str">
        <f t="shared" si="219"/>
        <v>S&amp;P BMI</v>
      </c>
    </row>
    <row r="3889" spans="1:9" ht="12.75" customHeight="1">
      <c r="A3889" s="2" t="s">
        <v>6881</v>
      </c>
      <c r="B3889" s="121" t="str">
        <f t="shared" si="217"/>
        <v>Global Ex-Europe</v>
      </c>
      <c r="C3889" s="2" t="s">
        <v>7591</v>
      </c>
      <c r="D3889" s="2" t="str">
        <f t="shared" si="218"/>
        <v>Brazil</v>
      </c>
      <c r="E3889" s="3">
        <v>34698</v>
      </c>
      <c r="F3889" s="3">
        <v>34701</v>
      </c>
      <c r="G3889" s="3"/>
      <c r="H3889" s="3"/>
      <c r="I3889" s="2" t="str">
        <f t="shared" si="219"/>
        <v>S&amp;P BMI</v>
      </c>
    </row>
    <row r="3890" spans="1:9" ht="12.75" customHeight="1">
      <c r="A3890" s="2" t="s">
        <v>6881</v>
      </c>
      <c r="B3890" s="121" t="str">
        <f t="shared" si="217"/>
        <v>Global Ex-Europe</v>
      </c>
      <c r="C3890" s="2" t="s">
        <v>5722</v>
      </c>
      <c r="D3890" s="2" t="str">
        <f t="shared" si="218"/>
        <v>Canada</v>
      </c>
      <c r="E3890" s="3">
        <v>34698</v>
      </c>
      <c r="F3890" s="3">
        <v>34701</v>
      </c>
      <c r="G3890" s="3"/>
      <c r="H3890" s="3"/>
      <c r="I3890" s="2" t="str">
        <f t="shared" si="219"/>
        <v>S&amp;P BMI</v>
      </c>
    </row>
    <row r="3891" spans="1:9" ht="12.75" customHeight="1">
      <c r="A3891" s="2" t="s">
        <v>6881</v>
      </c>
      <c r="B3891" s="121" t="str">
        <f t="shared" si="217"/>
        <v>Global Ex-Europe</v>
      </c>
      <c r="C3891" s="2" t="s">
        <v>7592</v>
      </c>
      <c r="D3891" s="2" t="str">
        <f t="shared" si="218"/>
        <v>Chile</v>
      </c>
      <c r="E3891" s="3">
        <v>34698</v>
      </c>
      <c r="F3891" s="3">
        <v>34701</v>
      </c>
      <c r="G3891" s="3"/>
      <c r="H3891" s="3"/>
      <c r="I3891" s="2" t="str">
        <f t="shared" si="219"/>
        <v>S&amp;P BMI</v>
      </c>
    </row>
    <row r="3892" spans="1:9" ht="12.75" customHeight="1">
      <c r="A3892" s="2" t="s">
        <v>6881</v>
      </c>
      <c r="B3892" s="121" t="str">
        <f t="shared" si="217"/>
        <v>Global Ex-Europe</v>
      </c>
      <c r="C3892" s="2" t="s">
        <v>7588</v>
      </c>
      <c r="D3892" s="2" t="str">
        <f t="shared" si="218"/>
        <v>China</v>
      </c>
      <c r="E3892" s="3">
        <v>34698</v>
      </c>
      <c r="F3892" s="3">
        <v>34701</v>
      </c>
      <c r="G3892" s="3"/>
      <c r="H3892" s="3"/>
      <c r="I3892" s="2" t="str">
        <f t="shared" si="219"/>
        <v>S&amp;P BMI</v>
      </c>
    </row>
    <row r="3893" spans="1:9" ht="12.75" customHeight="1">
      <c r="A3893" s="2" t="s">
        <v>6881</v>
      </c>
      <c r="B3893" s="121" t="str">
        <f t="shared" si="217"/>
        <v>Global Ex-Europe</v>
      </c>
      <c r="C3893" s="2" t="s">
        <v>7593</v>
      </c>
      <c r="D3893" s="2" t="str">
        <f t="shared" si="218"/>
        <v>Colombia</v>
      </c>
      <c r="E3893" s="3">
        <v>34698</v>
      </c>
      <c r="F3893" s="3">
        <v>34701</v>
      </c>
      <c r="G3893" s="3">
        <v>39752</v>
      </c>
      <c r="H3893" s="3">
        <v>39755</v>
      </c>
      <c r="I3893" s="2" t="str">
        <f t="shared" si="219"/>
        <v>S&amp;P BMI</v>
      </c>
    </row>
    <row r="3894" spans="1:9" ht="12.75" customHeight="1">
      <c r="A3894" s="2" t="s">
        <v>6881</v>
      </c>
      <c r="B3894" s="121" t="str">
        <f t="shared" si="217"/>
        <v>Global Ex-Europe</v>
      </c>
      <c r="C3894" s="2" t="s">
        <v>7593</v>
      </c>
      <c r="D3894" s="2" t="str">
        <f t="shared" si="218"/>
        <v>Colombia</v>
      </c>
      <c r="E3894" s="3">
        <v>40805</v>
      </c>
      <c r="F3894" s="3">
        <v>40802</v>
      </c>
      <c r="G3894" s="3"/>
      <c r="H3894" s="3"/>
      <c r="I3894" s="2" t="str">
        <f t="shared" si="219"/>
        <v>S&amp;P BMI</v>
      </c>
    </row>
    <row r="3895" spans="1:9" ht="12.75" customHeight="1">
      <c r="A3895" s="2" t="s">
        <v>6881</v>
      </c>
      <c r="B3895" s="121" t="str">
        <f t="shared" si="217"/>
        <v>Global Ex-Europe</v>
      </c>
      <c r="C3895" s="2" t="s">
        <v>7600</v>
      </c>
      <c r="D3895" s="2" t="str">
        <f t="shared" si="218"/>
        <v>Egypt</v>
      </c>
      <c r="E3895" s="3">
        <v>34698</v>
      </c>
      <c r="F3895" s="3">
        <v>34701</v>
      </c>
      <c r="G3895" s="3"/>
      <c r="H3895" s="3"/>
      <c r="I3895" s="2" t="str">
        <f t="shared" si="219"/>
        <v>S&amp;P BMI</v>
      </c>
    </row>
    <row r="3896" spans="1:9" ht="12.75" customHeight="1">
      <c r="A3896" s="2" t="s">
        <v>6881</v>
      </c>
      <c r="B3896" s="121" t="str">
        <f t="shared" si="217"/>
        <v>Global Ex-Europe</v>
      </c>
      <c r="C3896" s="2" t="s">
        <v>7571</v>
      </c>
      <c r="D3896" s="2" t="str">
        <f t="shared" si="218"/>
        <v>Hong Kong</v>
      </c>
      <c r="E3896" s="3">
        <v>34698</v>
      </c>
      <c r="F3896" s="3">
        <v>34701</v>
      </c>
      <c r="G3896" s="3"/>
      <c r="H3896" s="3"/>
      <c r="I3896" s="2" t="str">
        <f t="shared" si="219"/>
        <v>S&amp;P BMI</v>
      </c>
    </row>
    <row r="3897" spans="1:9" ht="12.75" customHeight="1">
      <c r="A3897" s="2" t="s">
        <v>6881</v>
      </c>
      <c r="B3897" s="121" t="str">
        <f t="shared" si="217"/>
        <v>Global Ex-Europe</v>
      </c>
      <c r="C3897" s="2" t="s">
        <v>6098</v>
      </c>
      <c r="D3897" s="2" t="str">
        <f t="shared" si="218"/>
        <v>Indonesia</v>
      </c>
      <c r="E3897" s="3">
        <v>34698</v>
      </c>
      <c r="F3897" s="3">
        <v>34701</v>
      </c>
      <c r="G3897" s="3"/>
      <c r="H3897" s="3"/>
      <c r="I3897" s="2" t="str">
        <f t="shared" si="219"/>
        <v>S&amp;P BMI</v>
      </c>
    </row>
    <row r="3898" spans="1:9" ht="12.75" customHeight="1">
      <c r="A3898" s="2" t="s">
        <v>6881</v>
      </c>
      <c r="B3898" s="121" t="str">
        <f t="shared" si="217"/>
        <v>Global Ex-Europe</v>
      </c>
      <c r="C3898" s="2" t="s">
        <v>7598</v>
      </c>
      <c r="D3898" s="2" t="str">
        <f t="shared" si="218"/>
        <v>Israel</v>
      </c>
      <c r="E3898" s="3">
        <v>34698</v>
      </c>
      <c r="F3898" s="3">
        <v>34701</v>
      </c>
      <c r="G3898" s="3"/>
      <c r="H3898" s="3"/>
      <c r="I3898" s="2" t="str">
        <f t="shared" si="219"/>
        <v>S&amp;P BMI</v>
      </c>
    </row>
    <row r="3899" spans="1:9" ht="12.75" customHeight="1">
      <c r="A3899" s="2" t="s">
        <v>6881</v>
      </c>
      <c r="B3899" s="121" t="str">
        <f t="shared" si="217"/>
        <v>Global Ex-Europe</v>
      </c>
      <c r="C3899" s="2" t="s">
        <v>5720</v>
      </c>
      <c r="D3899" s="2" t="str">
        <f t="shared" si="218"/>
        <v>India</v>
      </c>
      <c r="E3899" s="3">
        <v>34698</v>
      </c>
      <c r="F3899" s="3">
        <v>34701</v>
      </c>
      <c r="G3899" s="3"/>
      <c r="H3899" s="3"/>
      <c r="I3899" s="2" t="str">
        <f t="shared" si="219"/>
        <v>S&amp;P BMI</v>
      </c>
    </row>
    <row r="3900" spans="1:9" ht="12.75" customHeight="1">
      <c r="A3900" s="2" t="s">
        <v>6881</v>
      </c>
      <c r="B3900" s="121" t="str">
        <f t="shared" si="217"/>
        <v>Global Ex-Europe</v>
      </c>
      <c r="C3900" s="2" t="s">
        <v>7607</v>
      </c>
      <c r="D3900" s="2" t="str">
        <f t="shared" si="218"/>
        <v>Jordan</v>
      </c>
      <c r="E3900" s="3">
        <v>34698</v>
      </c>
      <c r="F3900" s="3">
        <v>34701</v>
      </c>
      <c r="G3900" s="3">
        <v>39752</v>
      </c>
      <c r="H3900" s="3">
        <v>39755</v>
      </c>
      <c r="I3900" s="2" t="str">
        <f t="shared" si="219"/>
        <v>S&amp;P BMI</v>
      </c>
    </row>
    <row r="3901" spans="1:9" ht="12.75" customHeight="1">
      <c r="A3901" s="2" t="s">
        <v>6881</v>
      </c>
      <c r="B3901" s="121" t="str">
        <f t="shared" si="217"/>
        <v>Global Ex-Europe</v>
      </c>
      <c r="C3901" s="2" t="s">
        <v>7572</v>
      </c>
      <c r="D3901" s="2" t="str">
        <f t="shared" si="218"/>
        <v>Japan</v>
      </c>
      <c r="E3901" s="3">
        <v>34698</v>
      </c>
      <c r="F3901" s="3">
        <v>34701</v>
      </c>
      <c r="G3901" s="3"/>
      <c r="H3901" s="3"/>
      <c r="I3901" s="2" t="str">
        <f t="shared" si="219"/>
        <v>S&amp;P BMI</v>
      </c>
    </row>
    <row r="3902" spans="1:9" ht="12.75" customHeight="1">
      <c r="A3902" s="2" t="s">
        <v>6881</v>
      </c>
      <c r="B3902" s="121" t="str">
        <f t="shared" si="217"/>
        <v>Global Ex-Europe</v>
      </c>
      <c r="C3902" s="2" t="s">
        <v>6013</v>
      </c>
      <c r="D3902" s="2" t="str">
        <f t="shared" si="218"/>
        <v>Korea</v>
      </c>
      <c r="E3902" s="3">
        <v>34698</v>
      </c>
      <c r="F3902" s="3">
        <v>34701</v>
      </c>
      <c r="G3902" s="3"/>
      <c r="H3902" s="3"/>
      <c r="I3902" s="2" t="str">
        <f t="shared" si="219"/>
        <v>S&amp;P BMI</v>
      </c>
    </row>
    <row r="3903" spans="1:9" ht="12.75" customHeight="1">
      <c r="A3903" s="2" t="s">
        <v>6881</v>
      </c>
      <c r="B3903" s="121" t="str">
        <f t="shared" si="217"/>
        <v>Global Ex-Europe</v>
      </c>
      <c r="C3903" s="2" t="s">
        <v>5947</v>
      </c>
      <c r="D3903" s="2" t="str">
        <f t="shared" si="218"/>
        <v>Morocco</v>
      </c>
      <c r="E3903" s="3">
        <v>34698</v>
      </c>
      <c r="F3903" s="3">
        <v>34701</v>
      </c>
      <c r="G3903" s="3">
        <v>42265</v>
      </c>
      <c r="H3903" s="3">
        <v>42268</v>
      </c>
      <c r="I3903" s="2" t="str">
        <f t="shared" si="219"/>
        <v>S&amp;P BMI</v>
      </c>
    </row>
    <row r="3904" spans="1:9" ht="12.75" customHeight="1">
      <c r="A3904" s="2" t="s">
        <v>6881</v>
      </c>
      <c r="B3904" s="121" t="str">
        <f t="shared" si="217"/>
        <v>Global Ex-Europe</v>
      </c>
      <c r="C3904" s="2" t="s">
        <v>7594</v>
      </c>
      <c r="D3904" s="2" t="str">
        <f t="shared" si="218"/>
        <v>Mexico</v>
      </c>
      <c r="E3904" s="3">
        <v>34698</v>
      </c>
      <c r="F3904" s="3">
        <v>34701</v>
      </c>
      <c r="G3904" s="3"/>
      <c r="H3904" s="3"/>
      <c r="I3904" s="2" t="str">
        <f t="shared" si="219"/>
        <v>S&amp;P BMI</v>
      </c>
    </row>
    <row r="3905" spans="1:9" ht="12.75" customHeight="1">
      <c r="A3905" s="2" t="s">
        <v>6881</v>
      </c>
      <c r="B3905" s="121" t="str">
        <f t="shared" si="217"/>
        <v>Global Ex-Europe</v>
      </c>
      <c r="C3905" s="2" t="s">
        <v>7573</v>
      </c>
      <c r="D3905" s="2" t="str">
        <f t="shared" si="218"/>
        <v>Malaysia</v>
      </c>
      <c r="E3905" s="3">
        <v>34698</v>
      </c>
      <c r="F3905" s="3">
        <v>34701</v>
      </c>
      <c r="G3905" s="3"/>
      <c r="H3905" s="3"/>
      <c r="I3905" s="2" t="str">
        <f t="shared" si="219"/>
        <v>S&amp;P BMI</v>
      </c>
    </row>
    <row r="3906" spans="1:9" ht="12.75" customHeight="1">
      <c r="A3906" s="2" t="s">
        <v>6881</v>
      </c>
      <c r="B3906" s="121" t="str">
        <f t="shared" si="217"/>
        <v>Global Ex-Europe</v>
      </c>
      <c r="C3906" s="2" t="s">
        <v>5918</v>
      </c>
      <c r="D3906" s="2" t="str">
        <f t="shared" si="218"/>
        <v>Nigeria</v>
      </c>
      <c r="E3906" s="3">
        <v>34698</v>
      </c>
      <c r="F3906" s="3">
        <v>34701</v>
      </c>
      <c r="G3906" s="3">
        <v>39752</v>
      </c>
      <c r="H3906" s="3">
        <v>39755</v>
      </c>
      <c r="I3906" s="2" t="str">
        <f t="shared" si="219"/>
        <v>S&amp;P BMI</v>
      </c>
    </row>
    <row r="3907" spans="1:9" ht="12.75" customHeight="1">
      <c r="A3907" s="2" t="s">
        <v>6881</v>
      </c>
      <c r="B3907" s="121" t="str">
        <f t="shared" si="217"/>
        <v>Global Ex-Europe</v>
      </c>
      <c r="C3907" s="2" t="s">
        <v>5883</v>
      </c>
      <c r="D3907" s="2" t="str">
        <f t="shared" si="218"/>
        <v>New Zealand</v>
      </c>
      <c r="E3907" s="3">
        <v>34698</v>
      </c>
      <c r="F3907" s="3">
        <v>34701</v>
      </c>
      <c r="G3907" s="3"/>
      <c r="H3907" s="3"/>
      <c r="I3907" s="2" t="str">
        <f t="shared" si="219"/>
        <v>S&amp;P BMI</v>
      </c>
    </row>
    <row r="3908" spans="1:9" ht="12.75" customHeight="1">
      <c r="A3908" s="2" t="s">
        <v>6881</v>
      </c>
      <c r="B3908" s="121" t="str">
        <f t="shared" si="217"/>
        <v>Global Ex-Europe</v>
      </c>
      <c r="C3908" s="2" t="s">
        <v>7595</v>
      </c>
      <c r="D3908" s="2" t="str">
        <f t="shared" si="218"/>
        <v>Peru</v>
      </c>
      <c r="E3908" s="3">
        <v>34698</v>
      </c>
      <c r="F3908" s="3">
        <v>34701</v>
      </c>
      <c r="G3908" s="3"/>
      <c r="H3908" s="3"/>
      <c r="I3908" s="2" t="str">
        <f t="shared" si="219"/>
        <v>S&amp;P BMI</v>
      </c>
    </row>
    <row r="3909" spans="1:9" ht="12.75" customHeight="1">
      <c r="A3909" s="2" t="s">
        <v>6881</v>
      </c>
      <c r="B3909" s="121" t="str">
        <f t="shared" si="217"/>
        <v>Global Ex-Europe</v>
      </c>
      <c r="C3909" s="2" t="s">
        <v>5970</v>
      </c>
      <c r="D3909" s="2" t="str">
        <f t="shared" si="218"/>
        <v>Philippines</v>
      </c>
      <c r="E3909" s="3">
        <v>34698</v>
      </c>
      <c r="F3909" s="3">
        <v>34701</v>
      </c>
      <c r="G3909" s="3"/>
      <c r="H3909" s="3"/>
      <c r="I3909" s="2" t="str">
        <f t="shared" si="219"/>
        <v>S&amp;P BMI</v>
      </c>
    </row>
    <row r="3910" spans="1:9" ht="12.75" customHeight="1">
      <c r="A3910" s="2" t="s">
        <v>6881</v>
      </c>
      <c r="B3910" s="121" t="str">
        <f t="shared" ref="B3910:B3973" si="220">VLOOKUP(A3910,CountryRegion,2,FALSE)</f>
        <v>Global Ex-Europe</v>
      </c>
      <c r="C3910" s="2" t="s">
        <v>7601</v>
      </c>
      <c r="D3910" s="2" t="str">
        <f t="shared" si="218"/>
        <v>Pakistan</v>
      </c>
      <c r="E3910" s="3">
        <v>34698</v>
      </c>
      <c r="F3910" s="3">
        <v>34701</v>
      </c>
      <c r="G3910" s="3">
        <v>39752</v>
      </c>
      <c r="H3910" s="3">
        <v>39755</v>
      </c>
      <c r="I3910" s="2" t="str">
        <f t="shared" si="219"/>
        <v>S&amp;P BMI</v>
      </c>
    </row>
    <row r="3911" spans="1:9" ht="12.75" customHeight="1">
      <c r="A3911" s="2" t="s">
        <v>6881</v>
      </c>
      <c r="B3911" s="121" t="str">
        <f t="shared" si="220"/>
        <v>Global Ex-Europe</v>
      </c>
      <c r="C3911" s="2" t="s">
        <v>7601</v>
      </c>
      <c r="D3911" s="2" t="str">
        <f t="shared" si="218"/>
        <v>Pakistan</v>
      </c>
      <c r="E3911" s="3">
        <v>42993</v>
      </c>
      <c r="F3911" s="3">
        <v>42996</v>
      </c>
      <c r="G3911" s="3">
        <v>45184</v>
      </c>
      <c r="H3911" s="3">
        <v>45187</v>
      </c>
      <c r="I3911" s="2" t="str">
        <f t="shared" si="219"/>
        <v>S&amp;P BMI</v>
      </c>
    </row>
    <row r="3912" spans="1:9" ht="12.75" customHeight="1">
      <c r="A3912" s="2" t="s">
        <v>6881</v>
      </c>
      <c r="B3912" s="121" t="str">
        <f t="shared" si="220"/>
        <v>Global Ex-Europe</v>
      </c>
      <c r="C3912" s="2" t="s">
        <v>7585</v>
      </c>
      <c r="D3912" s="2" t="str">
        <f t="shared" si="218"/>
        <v>Poland</v>
      </c>
      <c r="E3912" s="3">
        <v>34698</v>
      </c>
      <c r="F3912" s="3">
        <v>34701</v>
      </c>
      <c r="G3912" s="3"/>
      <c r="H3912" s="3"/>
      <c r="I3912" s="2" t="str">
        <f t="shared" si="219"/>
        <v>S&amp;P BMI</v>
      </c>
    </row>
    <row r="3913" spans="1:9" ht="12.75" customHeight="1">
      <c r="A3913" s="2" t="s">
        <v>6881</v>
      </c>
      <c r="B3913" s="121" t="str">
        <f t="shared" si="220"/>
        <v>Global Ex-Europe</v>
      </c>
      <c r="C3913" s="2" t="s">
        <v>7602</v>
      </c>
      <c r="D3913" s="2" t="str">
        <f t="shared" si="218"/>
        <v>Qatar</v>
      </c>
      <c r="E3913" s="3">
        <v>41903</v>
      </c>
      <c r="F3913" s="3">
        <v>41904</v>
      </c>
      <c r="G3913" s="3"/>
      <c r="H3913" s="3"/>
      <c r="I3913" s="2" t="str">
        <f t="shared" si="219"/>
        <v>S&amp;P BMI</v>
      </c>
    </row>
    <row r="3914" spans="1:9" ht="12.75" customHeight="1">
      <c r="A3914" s="2" t="s">
        <v>6881</v>
      </c>
      <c r="B3914" s="121" t="str">
        <f t="shared" si="220"/>
        <v>Global Ex-Europe</v>
      </c>
      <c r="C3914" s="2" t="s">
        <v>7586</v>
      </c>
      <c r="D3914" s="2" t="str">
        <f t="shared" si="218"/>
        <v>Russia</v>
      </c>
      <c r="E3914" s="3">
        <v>34698</v>
      </c>
      <c r="F3914" s="3">
        <v>34701</v>
      </c>
      <c r="G3914" s="3">
        <v>44628</v>
      </c>
      <c r="H3914" s="3">
        <v>44629</v>
      </c>
      <c r="I3914" s="2" t="str">
        <f t="shared" si="219"/>
        <v>S&amp;P BMI</v>
      </c>
    </row>
    <row r="3915" spans="1:9" ht="12.75" customHeight="1">
      <c r="A3915" s="2" t="s">
        <v>6881</v>
      </c>
      <c r="B3915" s="121" t="str">
        <f t="shared" si="220"/>
        <v>Global Ex-Europe</v>
      </c>
      <c r="C3915" s="2" t="s">
        <v>7574</v>
      </c>
      <c r="D3915" s="2" t="str">
        <f t="shared" si="218"/>
        <v>Singapore</v>
      </c>
      <c r="E3915" s="3">
        <v>34698</v>
      </c>
      <c r="F3915" s="3">
        <v>34701</v>
      </c>
      <c r="G3915" s="3"/>
      <c r="H3915" s="3"/>
      <c r="I3915" s="2" t="str">
        <f t="shared" si="219"/>
        <v>S&amp;P BMI</v>
      </c>
    </row>
    <row r="3916" spans="1:9" ht="12.75" customHeight="1">
      <c r="A3916" s="2" t="s">
        <v>6881</v>
      </c>
      <c r="B3916" s="121" t="str">
        <f t="shared" si="220"/>
        <v>Global Ex-Europe</v>
      </c>
      <c r="C3916" s="2" t="s">
        <v>6029</v>
      </c>
      <c r="D3916" s="2" t="str">
        <f t="shared" si="218"/>
        <v>Thailand</v>
      </c>
      <c r="E3916" s="3">
        <v>34698</v>
      </c>
      <c r="F3916" s="3">
        <v>34701</v>
      </c>
      <c r="G3916" s="3"/>
      <c r="H3916" s="3"/>
      <c r="I3916" s="2" t="str">
        <f t="shared" si="219"/>
        <v>S&amp;P BMI</v>
      </c>
    </row>
    <row r="3917" spans="1:9" ht="12.75" customHeight="1">
      <c r="A3917" s="2" t="s">
        <v>6881</v>
      </c>
      <c r="B3917" s="121" t="str">
        <f t="shared" si="220"/>
        <v>Global Ex-Europe</v>
      </c>
      <c r="C3917" s="2" t="s">
        <v>7587</v>
      </c>
      <c r="D3917" s="2" t="str">
        <f t="shared" si="218"/>
        <v>Turkey</v>
      </c>
      <c r="E3917" s="3">
        <v>34698</v>
      </c>
      <c r="F3917" s="3">
        <v>34701</v>
      </c>
      <c r="G3917" s="3"/>
      <c r="H3917" s="3"/>
      <c r="I3917" s="2" t="str">
        <f t="shared" si="219"/>
        <v>S&amp;P BMI</v>
      </c>
    </row>
    <row r="3918" spans="1:9" ht="12.75" customHeight="1">
      <c r="A3918" s="2" t="s">
        <v>6881</v>
      </c>
      <c r="B3918" s="121" t="str">
        <f t="shared" si="220"/>
        <v>Global Ex-Europe</v>
      </c>
      <c r="C3918" s="2" t="s">
        <v>5700</v>
      </c>
      <c r="D3918" s="2" t="str">
        <f t="shared" ref="D3918:D3981" si="221">VLOOKUP(C3918&amp;"-",CountryRegion,2,FALSE)</f>
        <v>Taiwan</v>
      </c>
      <c r="E3918" s="3">
        <v>34698</v>
      </c>
      <c r="F3918" s="3">
        <v>34701</v>
      </c>
      <c r="G3918" s="3"/>
      <c r="H3918" s="3"/>
      <c r="I3918" s="2" t="str">
        <f t="shared" si="219"/>
        <v>S&amp;P BMI</v>
      </c>
    </row>
    <row r="3919" spans="1:9" ht="12.75" customHeight="1">
      <c r="A3919" s="2" t="s">
        <v>6881</v>
      </c>
      <c r="B3919" s="121" t="str">
        <f t="shared" si="220"/>
        <v>Global Ex-Europe</v>
      </c>
      <c r="C3919" s="2" t="s">
        <v>810</v>
      </c>
      <c r="D3919" s="2" t="str">
        <f t="shared" si="221"/>
        <v>United States</v>
      </c>
      <c r="E3919" s="3">
        <v>34698</v>
      </c>
      <c r="F3919" s="3">
        <v>34701</v>
      </c>
      <c r="G3919" s="3"/>
      <c r="H3919" s="3"/>
      <c r="I3919" s="2" t="str">
        <f t="shared" si="219"/>
        <v>S&amp;P BMI</v>
      </c>
    </row>
    <row r="3920" spans="1:9" ht="12.75" customHeight="1">
      <c r="A3920" s="2" t="s">
        <v>6881</v>
      </c>
      <c r="B3920" s="121" t="str">
        <f t="shared" si="220"/>
        <v>Global Ex-Europe</v>
      </c>
      <c r="C3920" s="2" t="s">
        <v>7596</v>
      </c>
      <c r="D3920" s="2" t="str">
        <f t="shared" si="221"/>
        <v>Venezuela</v>
      </c>
      <c r="E3920" s="3">
        <v>34698</v>
      </c>
      <c r="F3920" s="3">
        <v>34701</v>
      </c>
      <c r="G3920" s="3">
        <v>39183</v>
      </c>
      <c r="H3920" s="3">
        <v>39184</v>
      </c>
      <c r="I3920" s="2" t="str">
        <f t="shared" si="219"/>
        <v>S&amp;P BMI</v>
      </c>
    </row>
    <row r="3921" spans="1:9" ht="12.75" customHeight="1">
      <c r="A3921" s="2" t="s">
        <v>6881</v>
      </c>
      <c r="B3921" s="121" t="str">
        <f t="shared" si="220"/>
        <v>Global Ex-Europe</v>
      </c>
      <c r="C3921" s="2" t="s">
        <v>7603</v>
      </c>
      <c r="D3921" s="2" t="str">
        <f t="shared" si="221"/>
        <v>South Africa</v>
      </c>
      <c r="E3921" s="3">
        <v>34698</v>
      </c>
      <c r="F3921" s="3">
        <v>34701</v>
      </c>
      <c r="G3921" s="3"/>
      <c r="H3921" s="3"/>
      <c r="I3921" s="2" t="str">
        <f t="shared" si="219"/>
        <v>S&amp;P BMI</v>
      </c>
    </row>
    <row r="3922" spans="1:9" ht="12.75" customHeight="1">
      <c r="A3922" s="121" t="s">
        <v>6881</v>
      </c>
      <c r="B3922" s="121" t="str">
        <f t="shared" si="220"/>
        <v>Global Ex-Europe</v>
      </c>
      <c r="C3922" s="121" t="s">
        <v>5776</v>
      </c>
      <c r="D3922" s="2" t="str">
        <f t="shared" si="221"/>
        <v>Saudi Arabia</v>
      </c>
      <c r="E3922" s="122">
        <v>43539</v>
      </c>
      <c r="F3922" s="122">
        <v>43542</v>
      </c>
      <c r="G3922" s="122"/>
      <c r="H3922" s="122"/>
      <c r="I3922" s="121" t="s">
        <v>6663</v>
      </c>
    </row>
    <row r="3923" spans="1:9" ht="12.75" customHeight="1">
      <c r="A3923" s="2" t="s">
        <v>6881</v>
      </c>
      <c r="B3923" s="121" t="str">
        <f t="shared" si="220"/>
        <v>Global Ex-Europe</v>
      </c>
      <c r="C3923" s="2" t="s">
        <v>6023</v>
      </c>
      <c r="D3923" s="2" t="str">
        <f t="shared" si="221"/>
        <v>Kuwait</v>
      </c>
      <c r="E3923" s="93">
        <v>43728</v>
      </c>
      <c r="F3923" s="93">
        <v>43731</v>
      </c>
      <c r="G3923" s="93"/>
      <c r="H3923" s="93"/>
      <c r="I3923" s="2" t="s">
        <v>6663</v>
      </c>
    </row>
    <row r="3924" spans="1:9" ht="12.75" customHeight="1">
      <c r="A3924" s="98" t="s">
        <v>6899</v>
      </c>
      <c r="B3924" s="121" t="str">
        <f t="shared" si="220"/>
        <v>GCC Ex-Qatar</v>
      </c>
      <c r="C3924" s="98" t="s">
        <v>7599</v>
      </c>
      <c r="D3924" s="2" t="str">
        <f t="shared" si="221"/>
        <v>United Arab Emirates</v>
      </c>
      <c r="E3924" s="99">
        <v>38352</v>
      </c>
      <c r="F3924" s="99">
        <v>38354</v>
      </c>
      <c r="G3924" s="99" t="s">
        <v>7636</v>
      </c>
      <c r="H3924" s="99" t="s">
        <v>7636</v>
      </c>
      <c r="I3924" s="98" t="s">
        <v>6740</v>
      </c>
    </row>
    <row r="3925" spans="1:9" ht="12.75" customHeight="1">
      <c r="A3925" s="98" t="s">
        <v>6899</v>
      </c>
      <c r="B3925" s="121" t="str">
        <f t="shared" si="220"/>
        <v>GCC Ex-Qatar</v>
      </c>
      <c r="C3925" s="98" t="s">
        <v>7606</v>
      </c>
      <c r="D3925" s="2" t="str">
        <f t="shared" si="221"/>
        <v>Bahrain</v>
      </c>
      <c r="E3925" s="99">
        <v>38352</v>
      </c>
      <c r="F3925" s="99">
        <v>38354</v>
      </c>
      <c r="G3925" s="99" t="s">
        <v>7636</v>
      </c>
      <c r="H3925" s="99" t="s">
        <v>7636</v>
      </c>
      <c r="I3925" s="98" t="s">
        <v>6740</v>
      </c>
    </row>
    <row r="3926" spans="1:9" ht="12.75" customHeight="1">
      <c r="A3926" s="98" t="s">
        <v>6899</v>
      </c>
      <c r="B3926" s="121" t="str">
        <f t="shared" si="220"/>
        <v>GCC Ex-Qatar</v>
      </c>
      <c r="C3926" s="98" t="s">
        <v>6023</v>
      </c>
      <c r="D3926" s="2" t="str">
        <f t="shared" si="221"/>
        <v>Kuwait</v>
      </c>
      <c r="E3926" s="99">
        <v>38352</v>
      </c>
      <c r="F3926" s="99">
        <v>38354</v>
      </c>
      <c r="G3926" s="99" t="s">
        <v>7636</v>
      </c>
      <c r="H3926" s="99" t="s">
        <v>7636</v>
      </c>
      <c r="I3926" s="98" t="s">
        <v>6740</v>
      </c>
    </row>
    <row r="3927" spans="1:9" ht="12.75" customHeight="1">
      <c r="A3927" s="98" t="s">
        <v>6899</v>
      </c>
      <c r="B3927" s="121" t="str">
        <f t="shared" si="220"/>
        <v>GCC Ex-Qatar</v>
      </c>
      <c r="C3927" s="98" t="s">
        <v>6159</v>
      </c>
      <c r="D3927" s="2" t="str">
        <f t="shared" si="221"/>
        <v>Oman</v>
      </c>
      <c r="E3927" s="99">
        <v>38352</v>
      </c>
      <c r="F3927" s="99">
        <v>38354</v>
      </c>
      <c r="G3927" s="99" t="s">
        <v>7636</v>
      </c>
      <c r="H3927" s="99" t="s">
        <v>7636</v>
      </c>
      <c r="I3927" s="98" t="s">
        <v>6740</v>
      </c>
    </row>
    <row r="3928" spans="1:9" ht="12.75" customHeight="1">
      <c r="A3928" s="98" t="s">
        <v>6899</v>
      </c>
      <c r="B3928" s="121" t="str">
        <f t="shared" si="220"/>
        <v>GCC Ex-Qatar</v>
      </c>
      <c r="C3928" s="98" t="s">
        <v>5776</v>
      </c>
      <c r="D3928" s="2" t="str">
        <f t="shared" si="221"/>
        <v>Saudi Arabia</v>
      </c>
      <c r="E3928" s="99">
        <v>38352</v>
      </c>
      <c r="F3928" s="99">
        <v>38354</v>
      </c>
      <c r="G3928" s="99" t="s">
        <v>7636</v>
      </c>
      <c r="H3928" s="99" t="s">
        <v>7636</v>
      </c>
      <c r="I3928" s="98" t="s">
        <v>6740</v>
      </c>
    </row>
    <row r="3929" spans="1:9" ht="12.75" customHeight="1">
      <c r="A3929" s="2" t="s">
        <v>6885</v>
      </c>
      <c r="B3929" s="121" t="str">
        <f t="shared" si="220"/>
        <v>Global Ex-Pan Asia</v>
      </c>
      <c r="C3929" s="2" t="s">
        <v>7599</v>
      </c>
      <c r="D3929" s="2" t="str">
        <f t="shared" si="221"/>
        <v>United Arab Emirates</v>
      </c>
      <c r="E3929" s="3">
        <v>41903</v>
      </c>
      <c r="F3929" s="3">
        <v>41904</v>
      </c>
      <c r="G3929" s="3"/>
      <c r="H3929" s="3"/>
      <c r="I3929" s="2" t="str">
        <f t="shared" ref="I3929:I3970" si="222">IF(ISBLANK(VLOOKUP(A3929,CountryRegion,4,FALSE)),"",VLOOKUP(A3929,CountryRegion,4,FALSE))</f>
        <v>S&amp;P BMI</v>
      </c>
    </row>
    <row r="3930" spans="1:9" ht="12.75" customHeight="1">
      <c r="A3930" s="2" t="s">
        <v>6885</v>
      </c>
      <c r="B3930" s="121" t="str">
        <f t="shared" si="220"/>
        <v>Global Ex-Pan Asia</v>
      </c>
      <c r="C3930" s="2" t="s">
        <v>7590</v>
      </c>
      <c r="D3930" s="2" t="str">
        <f t="shared" si="221"/>
        <v>Argentina</v>
      </c>
      <c r="E3930" s="3">
        <v>34698</v>
      </c>
      <c r="F3930" s="3">
        <v>34701</v>
      </c>
      <c r="G3930" s="3">
        <v>40074</v>
      </c>
      <c r="H3930" s="3">
        <v>40077</v>
      </c>
      <c r="I3930" s="2" t="str">
        <f t="shared" si="222"/>
        <v>S&amp;P BMI</v>
      </c>
    </row>
    <row r="3931" spans="1:9" ht="12.75" customHeight="1">
      <c r="A3931" s="2" t="s">
        <v>6885</v>
      </c>
      <c r="B3931" s="121" t="str">
        <f t="shared" si="220"/>
        <v>Global Ex-Pan Asia</v>
      </c>
      <c r="C3931" s="2" t="s">
        <v>7575</v>
      </c>
      <c r="D3931" s="2" t="str">
        <f t="shared" si="221"/>
        <v>Austria</v>
      </c>
      <c r="E3931" s="3">
        <v>34698</v>
      </c>
      <c r="F3931" s="3">
        <v>34701</v>
      </c>
      <c r="G3931" s="3"/>
      <c r="H3931" s="3"/>
      <c r="I3931" s="2" t="str">
        <f t="shared" si="222"/>
        <v>S&amp;P BMI</v>
      </c>
    </row>
    <row r="3932" spans="1:9" ht="12.75" customHeight="1">
      <c r="A3932" s="2" t="s">
        <v>6885</v>
      </c>
      <c r="B3932" s="121" t="str">
        <f t="shared" si="220"/>
        <v>Global Ex-Pan Asia</v>
      </c>
      <c r="C3932" s="2" t="s">
        <v>7576</v>
      </c>
      <c r="D3932" s="2" t="str">
        <f t="shared" si="221"/>
        <v>Belgium</v>
      </c>
      <c r="E3932" s="3">
        <v>34698</v>
      </c>
      <c r="F3932" s="3">
        <v>34701</v>
      </c>
      <c r="G3932" s="3"/>
      <c r="H3932" s="3"/>
      <c r="I3932" s="2" t="str">
        <f t="shared" si="222"/>
        <v>S&amp;P BMI</v>
      </c>
    </row>
    <row r="3933" spans="1:9" ht="12.75" customHeight="1">
      <c r="A3933" s="2" t="s">
        <v>6885</v>
      </c>
      <c r="B3933" s="121" t="str">
        <f t="shared" si="220"/>
        <v>Global Ex-Pan Asia</v>
      </c>
      <c r="C3933" s="2" t="s">
        <v>7591</v>
      </c>
      <c r="D3933" s="2" t="str">
        <f t="shared" si="221"/>
        <v>Brazil</v>
      </c>
      <c r="E3933" s="3">
        <v>34698</v>
      </c>
      <c r="F3933" s="3">
        <v>34701</v>
      </c>
      <c r="G3933" s="3"/>
      <c r="H3933" s="3"/>
      <c r="I3933" s="2" t="str">
        <f t="shared" si="222"/>
        <v>S&amp;P BMI</v>
      </c>
    </row>
    <row r="3934" spans="1:9" ht="12.75" customHeight="1">
      <c r="A3934" s="2" t="s">
        <v>6885</v>
      </c>
      <c r="B3934" s="121" t="str">
        <f t="shared" si="220"/>
        <v>Global Ex-Pan Asia</v>
      </c>
      <c r="C3934" s="2" t="s">
        <v>5722</v>
      </c>
      <c r="D3934" s="2" t="str">
        <f t="shared" si="221"/>
        <v>Canada</v>
      </c>
      <c r="E3934" s="3">
        <v>34698</v>
      </c>
      <c r="F3934" s="3">
        <v>34701</v>
      </c>
      <c r="G3934" s="3"/>
      <c r="H3934" s="3"/>
      <c r="I3934" s="2" t="str">
        <f t="shared" si="222"/>
        <v>S&amp;P BMI</v>
      </c>
    </row>
    <row r="3935" spans="1:9" ht="12.75" customHeight="1">
      <c r="A3935" s="2" t="s">
        <v>6885</v>
      </c>
      <c r="B3935" s="121" t="str">
        <f t="shared" si="220"/>
        <v>Global Ex-Pan Asia</v>
      </c>
      <c r="C3935" s="2" t="s">
        <v>6147</v>
      </c>
      <c r="D3935" s="2" t="str">
        <f t="shared" si="221"/>
        <v>Switzerland</v>
      </c>
      <c r="E3935" s="3">
        <v>34698</v>
      </c>
      <c r="F3935" s="3">
        <v>34701</v>
      </c>
      <c r="G3935" s="3"/>
      <c r="H3935" s="3"/>
      <c r="I3935" s="2" t="str">
        <f t="shared" si="222"/>
        <v>S&amp;P BMI</v>
      </c>
    </row>
    <row r="3936" spans="1:9" ht="12.75" customHeight="1">
      <c r="A3936" s="2" t="s">
        <v>6885</v>
      </c>
      <c r="B3936" s="121" t="str">
        <f t="shared" si="220"/>
        <v>Global Ex-Pan Asia</v>
      </c>
      <c r="C3936" s="2" t="s">
        <v>7592</v>
      </c>
      <c r="D3936" s="2" t="str">
        <f t="shared" si="221"/>
        <v>Chile</v>
      </c>
      <c r="E3936" s="3">
        <v>34698</v>
      </c>
      <c r="F3936" s="3">
        <v>34701</v>
      </c>
      <c r="G3936" s="3"/>
      <c r="H3936" s="3"/>
      <c r="I3936" s="2" t="str">
        <f t="shared" si="222"/>
        <v>S&amp;P BMI</v>
      </c>
    </row>
    <row r="3937" spans="1:9" ht="12.75" customHeight="1">
      <c r="A3937" s="2" t="s">
        <v>6885</v>
      </c>
      <c r="B3937" s="121" t="str">
        <f t="shared" si="220"/>
        <v>Global Ex-Pan Asia</v>
      </c>
      <c r="C3937" s="2" t="s">
        <v>7593</v>
      </c>
      <c r="D3937" s="2" t="str">
        <f t="shared" si="221"/>
        <v>Colombia</v>
      </c>
      <c r="E3937" s="3">
        <v>34698</v>
      </c>
      <c r="F3937" s="3">
        <v>34701</v>
      </c>
      <c r="G3937" s="3">
        <v>39752</v>
      </c>
      <c r="H3937" s="3">
        <v>39755</v>
      </c>
      <c r="I3937" s="2" t="str">
        <f t="shared" si="222"/>
        <v>S&amp;P BMI</v>
      </c>
    </row>
    <row r="3938" spans="1:9" ht="12.75" customHeight="1">
      <c r="A3938" s="2" t="s">
        <v>6885</v>
      </c>
      <c r="B3938" s="121" t="str">
        <f t="shared" si="220"/>
        <v>Global Ex-Pan Asia</v>
      </c>
      <c r="C3938" s="2" t="s">
        <v>7593</v>
      </c>
      <c r="D3938" s="2" t="str">
        <f t="shared" si="221"/>
        <v>Colombia</v>
      </c>
      <c r="E3938" s="3">
        <v>40805</v>
      </c>
      <c r="F3938" s="3">
        <v>40802</v>
      </c>
      <c r="G3938" s="3"/>
      <c r="H3938" s="3"/>
      <c r="I3938" s="2" t="str">
        <f t="shared" si="222"/>
        <v>S&amp;P BMI</v>
      </c>
    </row>
    <row r="3939" spans="1:9" ht="12.75" customHeight="1">
      <c r="A3939" s="2" t="s">
        <v>6885</v>
      </c>
      <c r="B3939" s="121" t="str">
        <f t="shared" si="220"/>
        <v>Global Ex-Pan Asia</v>
      </c>
      <c r="C3939" s="2" t="s">
        <v>7584</v>
      </c>
      <c r="D3939" s="2" t="str">
        <f t="shared" si="221"/>
        <v>Czech Republic</v>
      </c>
      <c r="E3939" s="3">
        <v>34698</v>
      </c>
      <c r="F3939" s="3">
        <v>34701</v>
      </c>
      <c r="G3939" s="3"/>
      <c r="H3939" s="3"/>
      <c r="I3939" s="2" t="str">
        <f t="shared" si="222"/>
        <v>S&amp;P BMI</v>
      </c>
    </row>
    <row r="3940" spans="1:9" ht="12.75" customHeight="1">
      <c r="A3940" s="2" t="s">
        <v>6885</v>
      </c>
      <c r="B3940" s="121" t="str">
        <f t="shared" si="220"/>
        <v>Global Ex-Pan Asia</v>
      </c>
      <c r="C3940" s="2" t="s">
        <v>7579</v>
      </c>
      <c r="D3940" s="2" t="str">
        <f t="shared" si="221"/>
        <v>Germany</v>
      </c>
      <c r="E3940" s="3">
        <v>34698</v>
      </c>
      <c r="F3940" s="3">
        <v>34701</v>
      </c>
      <c r="G3940" s="3"/>
      <c r="H3940" s="3"/>
      <c r="I3940" s="2" t="str">
        <f t="shared" si="222"/>
        <v>S&amp;P BMI</v>
      </c>
    </row>
    <row r="3941" spans="1:9" ht="12.75" customHeight="1">
      <c r="A3941" s="2" t="s">
        <v>6885</v>
      </c>
      <c r="B3941" s="121" t="str">
        <f t="shared" si="220"/>
        <v>Global Ex-Pan Asia</v>
      </c>
      <c r="C3941" s="2" t="s">
        <v>7577</v>
      </c>
      <c r="D3941" s="2" t="str">
        <f t="shared" si="221"/>
        <v>Denmark</v>
      </c>
      <c r="E3941" s="3">
        <v>34698</v>
      </c>
      <c r="F3941" s="3">
        <v>34701</v>
      </c>
      <c r="G3941" s="3"/>
      <c r="H3941" s="3"/>
      <c r="I3941" s="2" t="str">
        <f t="shared" si="222"/>
        <v>S&amp;P BMI</v>
      </c>
    </row>
    <row r="3942" spans="1:9" ht="12.75" customHeight="1">
      <c r="A3942" s="2" t="s">
        <v>6885</v>
      </c>
      <c r="B3942" s="121" t="str">
        <f t="shared" si="220"/>
        <v>Global Ex-Pan Asia</v>
      </c>
      <c r="C3942" s="2" t="s">
        <v>7600</v>
      </c>
      <c r="D3942" s="2" t="str">
        <f t="shared" si="221"/>
        <v>Egypt</v>
      </c>
      <c r="E3942" s="3">
        <v>34698</v>
      </c>
      <c r="F3942" s="3">
        <v>34701</v>
      </c>
      <c r="G3942" s="3"/>
      <c r="H3942" s="3"/>
      <c r="I3942" s="2" t="str">
        <f t="shared" si="222"/>
        <v>S&amp;P BMI</v>
      </c>
    </row>
    <row r="3943" spans="1:9" ht="12.75" customHeight="1">
      <c r="A3943" s="2" t="s">
        <v>6885</v>
      </c>
      <c r="B3943" s="121" t="str">
        <f t="shared" si="220"/>
        <v>Global Ex-Pan Asia</v>
      </c>
      <c r="C3943" s="2" t="s">
        <v>6415</v>
      </c>
      <c r="D3943" s="2" t="str">
        <f t="shared" si="221"/>
        <v>Spain</v>
      </c>
      <c r="E3943" s="3">
        <v>34698</v>
      </c>
      <c r="F3943" s="3">
        <v>34701</v>
      </c>
      <c r="G3943" s="3"/>
      <c r="H3943" s="3"/>
      <c r="I3943" s="2" t="str">
        <f t="shared" si="222"/>
        <v>S&amp;P BMI</v>
      </c>
    </row>
    <row r="3944" spans="1:9" ht="12.75" customHeight="1">
      <c r="A3944" s="2" t="s">
        <v>6885</v>
      </c>
      <c r="B3944" s="121" t="str">
        <f t="shared" si="220"/>
        <v>Global Ex-Pan Asia</v>
      </c>
      <c r="C3944" s="2" t="s">
        <v>5810</v>
      </c>
      <c r="D3944" s="2" t="str">
        <f t="shared" si="221"/>
        <v>Finland</v>
      </c>
      <c r="E3944" s="3">
        <v>34698</v>
      </c>
      <c r="F3944" s="3">
        <v>34701</v>
      </c>
      <c r="G3944" s="3"/>
      <c r="H3944" s="3"/>
      <c r="I3944" s="2" t="str">
        <f t="shared" si="222"/>
        <v>S&amp;P BMI</v>
      </c>
    </row>
    <row r="3945" spans="1:9" ht="12.75" customHeight="1">
      <c r="A3945" s="2" t="s">
        <v>6885</v>
      </c>
      <c r="B3945" s="121" t="str">
        <f t="shared" si="220"/>
        <v>Global Ex-Pan Asia</v>
      </c>
      <c r="C3945" s="2" t="s">
        <v>7578</v>
      </c>
      <c r="D3945" s="2" t="str">
        <f t="shared" si="221"/>
        <v>France</v>
      </c>
      <c r="E3945" s="3">
        <v>34698</v>
      </c>
      <c r="F3945" s="3">
        <v>34701</v>
      </c>
      <c r="G3945" s="3"/>
      <c r="H3945" s="3"/>
      <c r="I3945" s="2" t="str">
        <f t="shared" si="222"/>
        <v>S&amp;P BMI</v>
      </c>
    </row>
    <row r="3946" spans="1:9" ht="12.75" customHeight="1">
      <c r="A3946" s="2" t="s">
        <v>6885</v>
      </c>
      <c r="B3946" s="121" t="str">
        <f t="shared" si="220"/>
        <v>Global Ex-Pan Asia</v>
      </c>
      <c r="C3946" s="2" t="s">
        <v>7583</v>
      </c>
      <c r="D3946" s="2" t="str">
        <f t="shared" si="221"/>
        <v>United Kingdom</v>
      </c>
      <c r="E3946" s="3">
        <v>34698</v>
      </c>
      <c r="F3946" s="3">
        <v>34701</v>
      </c>
      <c r="G3946" s="3"/>
      <c r="H3946" s="3"/>
      <c r="I3946" s="2" t="str">
        <f t="shared" si="222"/>
        <v>S&amp;P BMI</v>
      </c>
    </row>
    <row r="3947" spans="1:9" ht="12.75" customHeight="1">
      <c r="A3947" s="2" t="s">
        <v>6885</v>
      </c>
      <c r="B3947" s="121" t="str">
        <f t="shared" si="220"/>
        <v>Global Ex-Pan Asia</v>
      </c>
      <c r="C3947" s="2" t="s">
        <v>7580</v>
      </c>
      <c r="D3947" s="2" t="str">
        <f t="shared" si="221"/>
        <v>Greece</v>
      </c>
      <c r="E3947" s="3">
        <v>34698</v>
      </c>
      <c r="F3947" s="3">
        <v>34701</v>
      </c>
      <c r="G3947" s="3"/>
      <c r="H3947" s="3"/>
      <c r="I3947" s="2" t="str">
        <f t="shared" si="222"/>
        <v>S&amp;P BMI</v>
      </c>
    </row>
    <row r="3948" spans="1:9" ht="12.75" customHeight="1">
      <c r="A3948" s="2" t="s">
        <v>6885</v>
      </c>
      <c r="B3948" s="121" t="str">
        <f t="shared" si="220"/>
        <v>Global Ex-Pan Asia</v>
      </c>
      <c r="C3948" s="2" t="s">
        <v>5567</v>
      </c>
      <c r="D3948" s="2" t="str">
        <f t="shared" si="221"/>
        <v>Hungary</v>
      </c>
      <c r="E3948" s="3">
        <v>34698</v>
      </c>
      <c r="F3948" s="3">
        <v>34701</v>
      </c>
      <c r="G3948" s="3"/>
      <c r="H3948" s="3"/>
      <c r="I3948" s="2" t="str">
        <f t="shared" si="222"/>
        <v>S&amp;P BMI</v>
      </c>
    </row>
    <row r="3949" spans="1:9" ht="12.75" customHeight="1">
      <c r="A3949" s="2" t="s">
        <v>6885</v>
      </c>
      <c r="B3949" s="121" t="str">
        <f t="shared" si="220"/>
        <v>Global Ex-Pan Asia</v>
      </c>
      <c r="C3949" s="2" t="s">
        <v>6100</v>
      </c>
      <c r="D3949" s="2" t="str">
        <f t="shared" si="221"/>
        <v>Ireland</v>
      </c>
      <c r="E3949" s="3">
        <v>34698</v>
      </c>
      <c r="F3949" s="3">
        <v>34701</v>
      </c>
      <c r="G3949" s="3"/>
      <c r="H3949" s="3"/>
      <c r="I3949" s="2" t="str">
        <f t="shared" si="222"/>
        <v>S&amp;P BMI</v>
      </c>
    </row>
    <row r="3950" spans="1:9" ht="12.75" customHeight="1">
      <c r="A3950" s="2" t="s">
        <v>6885</v>
      </c>
      <c r="B3950" s="121" t="str">
        <f t="shared" si="220"/>
        <v>Global Ex-Pan Asia</v>
      </c>
      <c r="C3950" s="2" t="s">
        <v>7598</v>
      </c>
      <c r="D3950" s="2" t="str">
        <f t="shared" si="221"/>
        <v>Israel</v>
      </c>
      <c r="E3950" s="3">
        <v>34698</v>
      </c>
      <c r="F3950" s="3">
        <v>34701</v>
      </c>
      <c r="G3950" s="3"/>
      <c r="H3950" s="3"/>
      <c r="I3950" s="2" t="str">
        <f t="shared" si="222"/>
        <v>S&amp;P BMI</v>
      </c>
    </row>
    <row r="3951" spans="1:9" ht="12.75" customHeight="1">
      <c r="A3951" s="2" t="s">
        <v>6885</v>
      </c>
      <c r="B3951" s="121" t="str">
        <f t="shared" si="220"/>
        <v>Global Ex-Pan Asia</v>
      </c>
      <c r="C3951" s="2" t="s">
        <v>5572</v>
      </c>
      <c r="D3951" s="2" t="str">
        <f t="shared" si="221"/>
        <v>Iceland</v>
      </c>
      <c r="E3951" s="3">
        <v>37435</v>
      </c>
      <c r="F3951" s="3">
        <v>37438</v>
      </c>
      <c r="G3951" s="3">
        <v>39780</v>
      </c>
      <c r="H3951" s="3">
        <v>39783</v>
      </c>
      <c r="I3951" s="2" t="str">
        <f t="shared" si="222"/>
        <v>S&amp;P BMI</v>
      </c>
    </row>
    <row r="3952" spans="1:9" ht="12.75" customHeight="1">
      <c r="A3952" s="2" t="s">
        <v>6885</v>
      </c>
      <c r="B3952" s="121" t="str">
        <f t="shared" si="220"/>
        <v>Global Ex-Pan Asia</v>
      </c>
      <c r="C3952" s="2" t="s">
        <v>5614</v>
      </c>
      <c r="D3952" s="2" t="str">
        <f t="shared" si="221"/>
        <v>Italy</v>
      </c>
      <c r="E3952" s="3">
        <v>34698</v>
      </c>
      <c r="F3952" s="3">
        <v>34701</v>
      </c>
      <c r="G3952" s="3"/>
      <c r="H3952" s="3"/>
      <c r="I3952" s="2" t="str">
        <f t="shared" si="222"/>
        <v>S&amp;P BMI</v>
      </c>
    </row>
    <row r="3953" spans="1:9" ht="12.75" customHeight="1">
      <c r="A3953" s="2" t="s">
        <v>6885</v>
      </c>
      <c r="B3953" s="121" t="str">
        <f t="shared" si="220"/>
        <v>Global Ex-Pan Asia</v>
      </c>
      <c r="C3953" s="2" t="s">
        <v>7607</v>
      </c>
      <c r="D3953" s="2" t="str">
        <f t="shared" si="221"/>
        <v>Jordan</v>
      </c>
      <c r="E3953" s="3">
        <v>34698</v>
      </c>
      <c r="F3953" s="3">
        <v>34701</v>
      </c>
      <c r="G3953" s="3">
        <v>39752</v>
      </c>
      <c r="H3953" s="3">
        <v>39755</v>
      </c>
      <c r="I3953" s="2" t="str">
        <f t="shared" si="222"/>
        <v>S&amp;P BMI</v>
      </c>
    </row>
    <row r="3954" spans="1:9" ht="12.75" customHeight="1">
      <c r="A3954" s="2" t="s">
        <v>6885</v>
      </c>
      <c r="B3954" s="121" t="str">
        <f t="shared" si="220"/>
        <v>Global Ex-Pan Asia</v>
      </c>
      <c r="C3954" s="2" t="s">
        <v>7581</v>
      </c>
      <c r="D3954" s="2" t="str">
        <f t="shared" si="221"/>
        <v>Luxembourg</v>
      </c>
      <c r="E3954" s="3">
        <v>38625</v>
      </c>
      <c r="F3954" s="3">
        <v>38628</v>
      </c>
      <c r="G3954" s="3"/>
      <c r="H3954" s="3"/>
      <c r="I3954" s="2" t="str">
        <f t="shared" si="222"/>
        <v>S&amp;P BMI</v>
      </c>
    </row>
    <row r="3955" spans="1:9" ht="12.75" customHeight="1">
      <c r="A3955" s="2" t="s">
        <v>6885</v>
      </c>
      <c r="B3955" s="121" t="str">
        <f t="shared" si="220"/>
        <v>Global Ex-Pan Asia</v>
      </c>
      <c r="C3955" s="2" t="s">
        <v>5947</v>
      </c>
      <c r="D3955" s="2" t="str">
        <f t="shared" si="221"/>
        <v>Morocco</v>
      </c>
      <c r="E3955" s="3">
        <v>34698</v>
      </c>
      <c r="F3955" s="3">
        <v>34701</v>
      </c>
      <c r="G3955" s="3">
        <v>42265</v>
      </c>
      <c r="H3955" s="3">
        <v>42268</v>
      </c>
      <c r="I3955" s="2" t="str">
        <f t="shared" si="222"/>
        <v>S&amp;P BMI</v>
      </c>
    </row>
    <row r="3956" spans="1:9" ht="12.75" customHeight="1">
      <c r="A3956" s="2" t="s">
        <v>6885</v>
      </c>
      <c r="B3956" s="121" t="str">
        <f t="shared" si="220"/>
        <v>Global Ex-Pan Asia</v>
      </c>
      <c r="C3956" s="2" t="s">
        <v>7594</v>
      </c>
      <c r="D3956" s="2" t="str">
        <f t="shared" si="221"/>
        <v>Mexico</v>
      </c>
      <c r="E3956" s="3">
        <v>34698</v>
      </c>
      <c r="F3956" s="3">
        <v>34701</v>
      </c>
      <c r="G3956" s="3"/>
      <c r="H3956" s="3"/>
      <c r="I3956" s="2" t="str">
        <f t="shared" si="222"/>
        <v>S&amp;P BMI</v>
      </c>
    </row>
    <row r="3957" spans="1:9" ht="12.75" customHeight="1">
      <c r="A3957" s="2" t="s">
        <v>6885</v>
      </c>
      <c r="B3957" s="121" t="str">
        <f t="shared" si="220"/>
        <v>Global Ex-Pan Asia</v>
      </c>
      <c r="C3957" s="2" t="s">
        <v>5918</v>
      </c>
      <c r="D3957" s="2" t="str">
        <f t="shared" si="221"/>
        <v>Nigeria</v>
      </c>
      <c r="E3957" s="3">
        <v>34698</v>
      </c>
      <c r="F3957" s="3">
        <v>34701</v>
      </c>
      <c r="G3957" s="3">
        <v>39752</v>
      </c>
      <c r="H3957" s="3">
        <v>39755</v>
      </c>
      <c r="I3957" s="2" t="str">
        <f t="shared" si="222"/>
        <v>S&amp;P BMI</v>
      </c>
    </row>
    <row r="3958" spans="1:9" ht="12.75" customHeight="1">
      <c r="A3958" s="2" t="s">
        <v>6885</v>
      </c>
      <c r="B3958" s="121" t="str">
        <f t="shared" si="220"/>
        <v>Global Ex-Pan Asia</v>
      </c>
      <c r="C3958" s="2" t="s">
        <v>5921</v>
      </c>
      <c r="D3958" s="2" t="str">
        <f t="shared" si="221"/>
        <v>Netherlands</v>
      </c>
      <c r="E3958" s="3">
        <v>34698</v>
      </c>
      <c r="F3958" s="3">
        <v>34701</v>
      </c>
      <c r="G3958" s="3"/>
      <c r="H3958" s="3"/>
      <c r="I3958" s="2" t="str">
        <f t="shared" si="222"/>
        <v>S&amp;P BMI</v>
      </c>
    </row>
    <row r="3959" spans="1:9" ht="12.75" customHeight="1">
      <c r="A3959" s="2" t="s">
        <v>6885</v>
      </c>
      <c r="B3959" s="121" t="str">
        <f t="shared" si="220"/>
        <v>Global Ex-Pan Asia</v>
      </c>
      <c r="C3959" s="2" t="s">
        <v>5865</v>
      </c>
      <c r="D3959" s="2" t="str">
        <f t="shared" si="221"/>
        <v>Norway</v>
      </c>
      <c r="E3959" s="3">
        <v>34698</v>
      </c>
      <c r="F3959" s="3">
        <v>34701</v>
      </c>
      <c r="G3959" s="3"/>
      <c r="H3959" s="3"/>
      <c r="I3959" s="2" t="str">
        <f t="shared" si="222"/>
        <v>S&amp;P BMI</v>
      </c>
    </row>
    <row r="3960" spans="1:9" ht="12.75" customHeight="1">
      <c r="A3960" s="2" t="s">
        <v>6885</v>
      </c>
      <c r="B3960" s="121" t="str">
        <f t="shared" si="220"/>
        <v>Global Ex-Pan Asia</v>
      </c>
      <c r="C3960" s="2" t="s">
        <v>7595</v>
      </c>
      <c r="D3960" s="2" t="str">
        <f t="shared" si="221"/>
        <v>Peru</v>
      </c>
      <c r="E3960" s="3">
        <v>34698</v>
      </c>
      <c r="F3960" s="3">
        <v>34701</v>
      </c>
      <c r="G3960" s="3"/>
      <c r="H3960" s="3"/>
      <c r="I3960" s="2" t="str">
        <f t="shared" si="222"/>
        <v>S&amp;P BMI</v>
      </c>
    </row>
    <row r="3961" spans="1:9" ht="12.75" customHeight="1">
      <c r="A3961" s="2" t="s">
        <v>6885</v>
      </c>
      <c r="B3961" s="121" t="str">
        <f t="shared" si="220"/>
        <v>Global Ex-Pan Asia</v>
      </c>
      <c r="C3961" s="2" t="s">
        <v>7585</v>
      </c>
      <c r="D3961" s="2" t="str">
        <f t="shared" si="221"/>
        <v>Poland</v>
      </c>
      <c r="E3961" s="3">
        <v>34698</v>
      </c>
      <c r="F3961" s="3">
        <v>34701</v>
      </c>
      <c r="G3961" s="3"/>
      <c r="H3961" s="3"/>
      <c r="I3961" s="2" t="str">
        <f t="shared" si="222"/>
        <v>S&amp;P BMI</v>
      </c>
    </row>
    <row r="3962" spans="1:9" ht="12.75" customHeight="1">
      <c r="A3962" s="2" t="s">
        <v>6885</v>
      </c>
      <c r="B3962" s="121" t="str">
        <f t="shared" si="220"/>
        <v>Global Ex-Pan Asia</v>
      </c>
      <c r="C3962" s="2" t="s">
        <v>7582</v>
      </c>
      <c r="D3962" s="2" t="str">
        <f t="shared" si="221"/>
        <v>Portugal</v>
      </c>
      <c r="E3962" s="3">
        <v>34698</v>
      </c>
      <c r="F3962" s="3">
        <v>34701</v>
      </c>
      <c r="G3962" s="3"/>
      <c r="H3962" s="3"/>
      <c r="I3962" s="2" t="str">
        <f t="shared" si="222"/>
        <v>S&amp;P BMI</v>
      </c>
    </row>
    <row r="3963" spans="1:9" ht="12.75" customHeight="1">
      <c r="A3963" s="2" t="s">
        <v>6885</v>
      </c>
      <c r="B3963" s="121" t="str">
        <f t="shared" si="220"/>
        <v>Global Ex-Pan Asia</v>
      </c>
      <c r="C3963" s="2" t="s">
        <v>7602</v>
      </c>
      <c r="D3963" s="2" t="str">
        <f t="shared" si="221"/>
        <v>Qatar</v>
      </c>
      <c r="E3963" s="3">
        <v>41903</v>
      </c>
      <c r="F3963" s="3">
        <v>41904</v>
      </c>
      <c r="G3963" s="3"/>
      <c r="H3963" s="3"/>
      <c r="I3963" s="2" t="str">
        <f t="shared" si="222"/>
        <v>S&amp;P BMI</v>
      </c>
    </row>
    <row r="3964" spans="1:9" ht="12.75" customHeight="1">
      <c r="A3964" s="2" t="s">
        <v>6885</v>
      </c>
      <c r="B3964" s="121" t="str">
        <f t="shared" si="220"/>
        <v>Global Ex-Pan Asia</v>
      </c>
      <c r="C3964" s="2" t="s">
        <v>7586</v>
      </c>
      <c r="D3964" s="2" t="str">
        <f t="shared" si="221"/>
        <v>Russia</v>
      </c>
      <c r="E3964" s="3">
        <v>34698</v>
      </c>
      <c r="F3964" s="3">
        <v>34701</v>
      </c>
      <c r="G3964" s="3">
        <v>44628</v>
      </c>
      <c r="H3964" s="3">
        <v>44629</v>
      </c>
      <c r="I3964" s="2" t="str">
        <f t="shared" si="222"/>
        <v>S&amp;P BMI</v>
      </c>
    </row>
    <row r="3965" spans="1:9" ht="12.75" customHeight="1">
      <c r="A3965" s="2" t="s">
        <v>6885</v>
      </c>
      <c r="B3965" s="121" t="str">
        <f t="shared" si="220"/>
        <v>Global Ex-Pan Asia</v>
      </c>
      <c r="C3965" s="2" t="s">
        <v>6227</v>
      </c>
      <c r="D3965" s="2" t="str">
        <f t="shared" si="221"/>
        <v>Sweden</v>
      </c>
      <c r="E3965" s="3">
        <v>34698</v>
      </c>
      <c r="F3965" s="3">
        <v>34701</v>
      </c>
      <c r="G3965" s="3"/>
      <c r="H3965" s="3"/>
      <c r="I3965" s="2" t="str">
        <f t="shared" si="222"/>
        <v>S&amp;P BMI</v>
      </c>
    </row>
    <row r="3966" spans="1:9" ht="12.75" customHeight="1">
      <c r="A3966" s="2" t="s">
        <v>6885</v>
      </c>
      <c r="B3966" s="121" t="str">
        <f t="shared" si="220"/>
        <v>Global Ex-Pan Asia</v>
      </c>
      <c r="C3966" s="2" t="s">
        <v>7605</v>
      </c>
      <c r="D3966" s="2" t="str">
        <f t="shared" si="221"/>
        <v>Slovenia</v>
      </c>
      <c r="E3966" s="3">
        <v>37529</v>
      </c>
      <c r="F3966" s="3">
        <v>37530</v>
      </c>
      <c r="G3966" s="3">
        <v>39752</v>
      </c>
      <c r="H3966" s="3">
        <v>39755</v>
      </c>
      <c r="I3966" s="2" t="str">
        <f t="shared" si="222"/>
        <v>S&amp;P BMI</v>
      </c>
    </row>
    <row r="3967" spans="1:9" ht="12.75" customHeight="1">
      <c r="A3967" s="2" t="s">
        <v>6885</v>
      </c>
      <c r="B3967" s="121" t="str">
        <f t="shared" si="220"/>
        <v>Global Ex-Pan Asia</v>
      </c>
      <c r="C3967" s="2" t="s">
        <v>7587</v>
      </c>
      <c r="D3967" s="2" t="str">
        <f t="shared" si="221"/>
        <v>Turkey</v>
      </c>
      <c r="E3967" s="3">
        <v>34698</v>
      </c>
      <c r="F3967" s="3">
        <v>34701</v>
      </c>
      <c r="G3967" s="3"/>
      <c r="H3967" s="3"/>
      <c r="I3967" s="2" t="str">
        <f t="shared" si="222"/>
        <v>S&amp;P BMI</v>
      </c>
    </row>
    <row r="3968" spans="1:9" ht="12.75" customHeight="1">
      <c r="A3968" s="2" t="s">
        <v>6885</v>
      </c>
      <c r="B3968" s="121" t="str">
        <f t="shared" si="220"/>
        <v>Global Ex-Pan Asia</v>
      </c>
      <c r="C3968" s="2" t="s">
        <v>810</v>
      </c>
      <c r="D3968" s="2" t="str">
        <f t="shared" si="221"/>
        <v>United States</v>
      </c>
      <c r="E3968" s="3">
        <v>34698</v>
      </c>
      <c r="F3968" s="3">
        <v>34701</v>
      </c>
      <c r="G3968" s="3"/>
      <c r="H3968" s="3"/>
      <c r="I3968" s="2" t="str">
        <f t="shared" si="222"/>
        <v>S&amp;P BMI</v>
      </c>
    </row>
    <row r="3969" spans="1:9" ht="12.75" customHeight="1">
      <c r="A3969" s="2" t="s">
        <v>6885</v>
      </c>
      <c r="B3969" s="121" t="str">
        <f t="shared" si="220"/>
        <v>Global Ex-Pan Asia</v>
      </c>
      <c r="C3969" s="2" t="s">
        <v>7596</v>
      </c>
      <c r="D3969" s="2" t="str">
        <f t="shared" si="221"/>
        <v>Venezuela</v>
      </c>
      <c r="E3969" s="3">
        <v>34698</v>
      </c>
      <c r="F3969" s="3">
        <v>34701</v>
      </c>
      <c r="G3969" s="3">
        <v>39183</v>
      </c>
      <c r="H3969" s="3">
        <v>39184</v>
      </c>
      <c r="I3969" s="2" t="str">
        <f t="shared" si="222"/>
        <v>S&amp;P BMI</v>
      </c>
    </row>
    <row r="3970" spans="1:9" ht="12.75" customHeight="1">
      <c r="A3970" s="2" t="s">
        <v>6885</v>
      </c>
      <c r="B3970" s="121" t="str">
        <f t="shared" si="220"/>
        <v>Global Ex-Pan Asia</v>
      </c>
      <c r="C3970" s="2" t="s">
        <v>7603</v>
      </c>
      <c r="D3970" s="2" t="str">
        <f t="shared" si="221"/>
        <v>South Africa</v>
      </c>
      <c r="E3970" s="3">
        <v>34698</v>
      </c>
      <c r="F3970" s="3">
        <v>34701</v>
      </c>
      <c r="G3970" s="3"/>
      <c r="H3970" s="3"/>
      <c r="I3970" s="2" t="str">
        <f t="shared" si="222"/>
        <v>S&amp;P BMI</v>
      </c>
    </row>
    <row r="3971" spans="1:9" ht="12.75" customHeight="1">
      <c r="A3971" s="121" t="s">
        <v>6885</v>
      </c>
      <c r="B3971" s="121" t="str">
        <f t="shared" si="220"/>
        <v>Global Ex-Pan Asia</v>
      </c>
      <c r="C3971" s="121" t="s">
        <v>5776</v>
      </c>
      <c r="D3971" s="2" t="str">
        <f t="shared" si="221"/>
        <v>Saudi Arabia</v>
      </c>
      <c r="E3971" s="122">
        <v>43539</v>
      </c>
      <c r="F3971" s="122">
        <v>43542</v>
      </c>
      <c r="G3971" s="122"/>
      <c r="H3971" s="122"/>
      <c r="I3971" s="121" t="s">
        <v>6663</v>
      </c>
    </row>
    <row r="3972" spans="1:9" ht="12.75" customHeight="1">
      <c r="A3972" s="2" t="s">
        <v>6885</v>
      </c>
      <c r="B3972" s="121" t="str">
        <f t="shared" si="220"/>
        <v>Global Ex-Pan Asia</v>
      </c>
      <c r="C3972" s="2" t="s">
        <v>6023</v>
      </c>
      <c r="D3972" s="2" t="str">
        <f t="shared" si="221"/>
        <v>Kuwait</v>
      </c>
      <c r="E3972" s="93">
        <v>43728</v>
      </c>
      <c r="F3972" s="93">
        <v>43731</v>
      </c>
      <c r="G3972" s="93"/>
      <c r="H3972" s="93"/>
      <c r="I3972" s="2" t="s">
        <v>6663</v>
      </c>
    </row>
    <row r="3973" spans="1:9" ht="12.75" customHeight="1">
      <c r="A3973" s="2" t="s">
        <v>6879</v>
      </c>
      <c r="B3973" s="121" t="str">
        <f t="shared" si="220"/>
        <v>Global Ex-Canada</v>
      </c>
      <c r="C3973" s="2" t="s">
        <v>7599</v>
      </c>
      <c r="D3973" s="2" t="str">
        <f t="shared" si="221"/>
        <v>United Arab Emirates</v>
      </c>
      <c r="E3973" s="3">
        <v>41903</v>
      </c>
      <c r="F3973" s="3">
        <v>41904</v>
      </c>
      <c r="G3973" s="3"/>
      <c r="H3973" s="3"/>
      <c r="I3973" s="2" t="str">
        <f t="shared" ref="I3973:I4004" si="223">IF(ISBLANK(VLOOKUP(A3973,CountryRegion,4,FALSE)),"",VLOOKUP(A3973,CountryRegion,4,FALSE))</f>
        <v>S&amp;P BMI</v>
      </c>
    </row>
    <row r="3974" spans="1:9" ht="12.75" customHeight="1">
      <c r="A3974" s="2" t="s">
        <v>6879</v>
      </c>
      <c r="B3974" s="121" t="str">
        <f t="shared" ref="B3974:B4037" si="224">VLOOKUP(A3974,CountryRegion,2,FALSE)</f>
        <v>Global Ex-Canada</v>
      </c>
      <c r="C3974" s="2" t="s">
        <v>7590</v>
      </c>
      <c r="D3974" s="2" t="str">
        <f t="shared" si="221"/>
        <v>Argentina</v>
      </c>
      <c r="E3974" s="3">
        <v>34698</v>
      </c>
      <c r="F3974" s="3">
        <v>34701</v>
      </c>
      <c r="G3974" s="3">
        <v>40074</v>
      </c>
      <c r="H3974" s="3">
        <v>40077</v>
      </c>
      <c r="I3974" s="2" t="str">
        <f t="shared" si="223"/>
        <v>S&amp;P BMI</v>
      </c>
    </row>
    <row r="3975" spans="1:9" ht="12.75" customHeight="1">
      <c r="A3975" s="2" t="s">
        <v>6879</v>
      </c>
      <c r="B3975" s="121" t="str">
        <f t="shared" si="224"/>
        <v>Global Ex-Canada</v>
      </c>
      <c r="C3975" s="2" t="s">
        <v>7575</v>
      </c>
      <c r="D3975" s="2" t="str">
        <f t="shared" si="221"/>
        <v>Austria</v>
      </c>
      <c r="E3975" s="3">
        <v>34698</v>
      </c>
      <c r="F3975" s="3">
        <v>34701</v>
      </c>
      <c r="G3975" s="3"/>
      <c r="H3975" s="3"/>
      <c r="I3975" s="2" t="str">
        <f t="shared" si="223"/>
        <v>S&amp;P BMI</v>
      </c>
    </row>
    <row r="3976" spans="1:9" ht="12.75" customHeight="1">
      <c r="A3976" s="2" t="s">
        <v>6879</v>
      </c>
      <c r="B3976" s="121" t="str">
        <f t="shared" si="224"/>
        <v>Global Ex-Canada</v>
      </c>
      <c r="C3976" s="2" t="s">
        <v>7589</v>
      </c>
      <c r="D3976" s="2" t="str">
        <f t="shared" si="221"/>
        <v>Australia</v>
      </c>
      <c r="E3976" s="3">
        <v>34698</v>
      </c>
      <c r="F3976" s="3">
        <v>34701</v>
      </c>
      <c r="G3976" s="3"/>
      <c r="H3976" s="3"/>
      <c r="I3976" s="2" t="str">
        <f t="shared" si="223"/>
        <v>S&amp;P BMI</v>
      </c>
    </row>
    <row r="3977" spans="1:9" ht="12.75" customHeight="1">
      <c r="A3977" s="2" t="s">
        <v>6879</v>
      </c>
      <c r="B3977" s="121" t="str">
        <f t="shared" si="224"/>
        <v>Global Ex-Canada</v>
      </c>
      <c r="C3977" s="2" t="s">
        <v>7576</v>
      </c>
      <c r="D3977" s="2" t="str">
        <f t="shared" si="221"/>
        <v>Belgium</v>
      </c>
      <c r="E3977" s="3">
        <v>34698</v>
      </c>
      <c r="F3977" s="3">
        <v>34701</v>
      </c>
      <c r="G3977" s="3"/>
      <c r="H3977" s="3"/>
      <c r="I3977" s="2" t="str">
        <f t="shared" si="223"/>
        <v>S&amp;P BMI</v>
      </c>
    </row>
    <row r="3978" spans="1:9" ht="12.75" customHeight="1">
      <c r="A3978" s="2" t="s">
        <v>6879</v>
      </c>
      <c r="B3978" s="121" t="str">
        <f t="shared" si="224"/>
        <v>Global Ex-Canada</v>
      </c>
      <c r="C3978" s="2" t="s">
        <v>7591</v>
      </c>
      <c r="D3978" s="2" t="str">
        <f t="shared" si="221"/>
        <v>Brazil</v>
      </c>
      <c r="E3978" s="3">
        <v>34698</v>
      </c>
      <c r="F3978" s="3">
        <v>34701</v>
      </c>
      <c r="G3978" s="3"/>
      <c r="H3978" s="3"/>
      <c r="I3978" s="2" t="str">
        <f t="shared" si="223"/>
        <v>S&amp;P BMI</v>
      </c>
    </row>
    <row r="3979" spans="1:9" ht="12.75" customHeight="1">
      <c r="A3979" s="2" t="s">
        <v>6879</v>
      </c>
      <c r="B3979" s="121" t="str">
        <f t="shared" si="224"/>
        <v>Global Ex-Canada</v>
      </c>
      <c r="C3979" s="2" t="s">
        <v>6147</v>
      </c>
      <c r="D3979" s="2" t="str">
        <f t="shared" si="221"/>
        <v>Switzerland</v>
      </c>
      <c r="E3979" s="3">
        <v>34698</v>
      </c>
      <c r="F3979" s="3">
        <v>34701</v>
      </c>
      <c r="G3979" s="3"/>
      <c r="H3979" s="3"/>
      <c r="I3979" s="2" t="str">
        <f t="shared" si="223"/>
        <v>S&amp;P BMI</v>
      </c>
    </row>
    <row r="3980" spans="1:9" ht="12.75" customHeight="1">
      <c r="A3980" s="2" t="s">
        <v>6879</v>
      </c>
      <c r="B3980" s="121" t="str">
        <f t="shared" si="224"/>
        <v>Global Ex-Canada</v>
      </c>
      <c r="C3980" s="2" t="s">
        <v>7592</v>
      </c>
      <c r="D3980" s="2" t="str">
        <f t="shared" si="221"/>
        <v>Chile</v>
      </c>
      <c r="E3980" s="3">
        <v>34698</v>
      </c>
      <c r="F3980" s="3">
        <v>34701</v>
      </c>
      <c r="G3980" s="3"/>
      <c r="H3980" s="3"/>
      <c r="I3980" s="2" t="str">
        <f t="shared" si="223"/>
        <v>S&amp;P BMI</v>
      </c>
    </row>
    <row r="3981" spans="1:9" ht="12.75" customHeight="1">
      <c r="A3981" s="2" t="s">
        <v>6879</v>
      </c>
      <c r="B3981" s="121" t="str">
        <f t="shared" si="224"/>
        <v>Global Ex-Canada</v>
      </c>
      <c r="C3981" s="2" t="s">
        <v>7588</v>
      </c>
      <c r="D3981" s="2" t="str">
        <f t="shared" si="221"/>
        <v>China</v>
      </c>
      <c r="E3981" s="3">
        <v>34698</v>
      </c>
      <c r="F3981" s="3">
        <v>34701</v>
      </c>
      <c r="G3981" s="3"/>
      <c r="H3981" s="3"/>
      <c r="I3981" s="2" t="str">
        <f t="shared" si="223"/>
        <v>S&amp;P BMI</v>
      </c>
    </row>
    <row r="3982" spans="1:9" ht="12.75" customHeight="1">
      <c r="A3982" s="2" t="s">
        <v>6879</v>
      </c>
      <c r="B3982" s="121" t="str">
        <f t="shared" si="224"/>
        <v>Global Ex-Canada</v>
      </c>
      <c r="C3982" s="2" t="s">
        <v>7593</v>
      </c>
      <c r="D3982" s="2" t="str">
        <f t="shared" ref="D3982:D4045" si="225">VLOOKUP(C3982&amp;"-",CountryRegion,2,FALSE)</f>
        <v>Colombia</v>
      </c>
      <c r="E3982" s="3">
        <v>34698</v>
      </c>
      <c r="F3982" s="3">
        <v>34701</v>
      </c>
      <c r="G3982" s="3">
        <v>39752</v>
      </c>
      <c r="H3982" s="3">
        <v>39755</v>
      </c>
      <c r="I3982" s="2" t="str">
        <f t="shared" si="223"/>
        <v>S&amp;P BMI</v>
      </c>
    </row>
    <row r="3983" spans="1:9" ht="12.75" customHeight="1">
      <c r="A3983" s="2" t="s">
        <v>6879</v>
      </c>
      <c r="B3983" s="121" t="str">
        <f t="shared" si="224"/>
        <v>Global Ex-Canada</v>
      </c>
      <c r="C3983" s="2" t="s">
        <v>7593</v>
      </c>
      <c r="D3983" s="2" t="str">
        <f t="shared" si="225"/>
        <v>Colombia</v>
      </c>
      <c r="E3983" s="3">
        <v>40805</v>
      </c>
      <c r="F3983" s="3">
        <v>40802</v>
      </c>
      <c r="G3983" s="3"/>
      <c r="H3983" s="3"/>
      <c r="I3983" s="2" t="str">
        <f t="shared" si="223"/>
        <v>S&amp;P BMI</v>
      </c>
    </row>
    <row r="3984" spans="1:9" ht="12.75" customHeight="1">
      <c r="A3984" s="2" t="s">
        <v>6879</v>
      </c>
      <c r="B3984" s="121" t="str">
        <f t="shared" si="224"/>
        <v>Global Ex-Canada</v>
      </c>
      <c r="C3984" s="2" t="s">
        <v>7584</v>
      </c>
      <c r="D3984" s="2" t="str">
        <f t="shared" si="225"/>
        <v>Czech Republic</v>
      </c>
      <c r="E3984" s="3">
        <v>34698</v>
      </c>
      <c r="F3984" s="3">
        <v>34701</v>
      </c>
      <c r="G3984" s="3"/>
      <c r="H3984" s="3"/>
      <c r="I3984" s="2" t="str">
        <f t="shared" si="223"/>
        <v>S&amp;P BMI</v>
      </c>
    </row>
    <row r="3985" spans="1:9" ht="12.75" customHeight="1">
      <c r="A3985" s="2" t="s">
        <v>6879</v>
      </c>
      <c r="B3985" s="121" t="str">
        <f t="shared" si="224"/>
        <v>Global Ex-Canada</v>
      </c>
      <c r="C3985" s="2" t="s">
        <v>7579</v>
      </c>
      <c r="D3985" s="2" t="str">
        <f t="shared" si="225"/>
        <v>Germany</v>
      </c>
      <c r="E3985" s="3">
        <v>34698</v>
      </c>
      <c r="F3985" s="3">
        <v>34701</v>
      </c>
      <c r="G3985" s="3"/>
      <c r="H3985" s="3"/>
      <c r="I3985" s="2" t="str">
        <f t="shared" si="223"/>
        <v>S&amp;P BMI</v>
      </c>
    </row>
    <row r="3986" spans="1:9" ht="12.75" customHeight="1">
      <c r="A3986" s="2" t="s">
        <v>6879</v>
      </c>
      <c r="B3986" s="121" t="str">
        <f t="shared" si="224"/>
        <v>Global Ex-Canada</v>
      </c>
      <c r="C3986" s="2" t="s">
        <v>7577</v>
      </c>
      <c r="D3986" s="2" t="str">
        <f t="shared" si="225"/>
        <v>Denmark</v>
      </c>
      <c r="E3986" s="3">
        <v>34698</v>
      </c>
      <c r="F3986" s="3">
        <v>34701</v>
      </c>
      <c r="G3986" s="3"/>
      <c r="H3986" s="3"/>
      <c r="I3986" s="2" t="str">
        <f t="shared" si="223"/>
        <v>S&amp;P BMI</v>
      </c>
    </row>
    <row r="3987" spans="1:9" ht="12.75" customHeight="1">
      <c r="A3987" s="2" t="s">
        <v>6879</v>
      </c>
      <c r="B3987" s="121" t="str">
        <f t="shared" si="224"/>
        <v>Global Ex-Canada</v>
      </c>
      <c r="C3987" s="2" t="s">
        <v>7600</v>
      </c>
      <c r="D3987" s="2" t="str">
        <f t="shared" si="225"/>
        <v>Egypt</v>
      </c>
      <c r="E3987" s="3">
        <v>34698</v>
      </c>
      <c r="F3987" s="3">
        <v>34701</v>
      </c>
      <c r="G3987" s="3"/>
      <c r="H3987" s="3"/>
      <c r="I3987" s="2" t="str">
        <f t="shared" si="223"/>
        <v>S&amp;P BMI</v>
      </c>
    </row>
    <row r="3988" spans="1:9" ht="12.75" customHeight="1">
      <c r="A3988" s="2" t="s">
        <v>6879</v>
      </c>
      <c r="B3988" s="121" t="str">
        <f t="shared" si="224"/>
        <v>Global Ex-Canada</v>
      </c>
      <c r="C3988" s="2" t="s">
        <v>6415</v>
      </c>
      <c r="D3988" s="2" t="str">
        <f t="shared" si="225"/>
        <v>Spain</v>
      </c>
      <c r="E3988" s="3">
        <v>34698</v>
      </c>
      <c r="F3988" s="3">
        <v>34701</v>
      </c>
      <c r="G3988" s="3"/>
      <c r="H3988" s="3"/>
      <c r="I3988" s="2" t="str">
        <f t="shared" si="223"/>
        <v>S&amp;P BMI</v>
      </c>
    </row>
    <row r="3989" spans="1:9" ht="12.75" customHeight="1">
      <c r="A3989" s="2" t="s">
        <v>6879</v>
      </c>
      <c r="B3989" s="121" t="str">
        <f t="shared" si="224"/>
        <v>Global Ex-Canada</v>
      </c>
      <c r="C3989" s="2" t="s">
        <v>5810</v>
      </c>
      <c r="D3989" s="2" t="str">
        <f t="shared" si="225"/>
        <v>Finland</v>
      </c>
      <c r="E3989" s="3">
        <v>34698</v>
      </c>
      <c r="F3989" s="3">
        <v>34701</v>
      </c>
      <c r="G3989" s="3"/>
      <c r="H3989" s="3"/>
      <c r="I3989" s="2" t="str">
        <f t="shared" si="223"/>
        <v>S&amp;P BMI</v>
      </c>
    </row>
    <row r="3990" spans="1:9" ht="12.75" customHeight="1">
      <c r="A3990" s="2" t="s">
        <v>6879</v>
      </c>
      <c r="B3990" s="121" t="str">
        <f t="shared" si="224"/>
        <v>Global Ex-Canada</v>
      </c>
      <c r="C3990" s="2" t="s">
        <v>7578</v>
      </c>
      <c r="D3990" s="2" t="str">
        <f t="shared" si="225"/>
        <v>France</v>
      </c>
      <c r="E3990" s="3">
        <v>34698</v>
      </c>
      <c r="F3990" s="3">
        <v>34701</v>
      </c>
      <c r="G3990" s="3"/>
      <c r="H3990" s="3"/>
      <c r="I3990" s="2" t="str">
        <f t="shared" si="223"/>
        <v>S&amp;P BMI</v>
      </c>
    </row>
    <row r="3991" spans="1:9" ht="12.75" customHeight="1">
      <c r="A3991" s="2" t="s">
        <v>6879</v>
      </c>
      <c r="B3991" s="121" t="str">
        <f t="shared" si="224"/>
        <v>Global Ex-Canada</v>
      </c>
      <c r="C3991" s="2" t="s">
        <v>7583</v>
      </c>
      <c r="D3991" s="2" t="str">
        <f t="shared" si="225"/>
        <v>United Kingdom</v>
      </c>
      <c r="E3991" s="3">
        <v>34698</v>
      </c>
      <c r="F3991" s="3">
        <v>34701</v>
      </c>
      <c r="G3991" s="3"/>
      <c r="H3991" s="3"/>
      <c r="I3991" s="2" t="str">
        <f t="shared" si="223"/>
        <v>S&amp;P BMI</v>
      </c>
    </row>
    <row r="3992" spans="1:9" ht="12.75" customHeight="1">
      <c r="A3992" s="2" t="s">
        <v>6879</v>
      </c>
      <c r="B3992" s="121" t="str">
        <f t="shared" si="224"/>
        <v>Global Ex-Canada</v>
      </c>
      <c r="C3992" s="2" t="s">
        <v>7580</v>
      </c>
      <c r="D3992" s="2" t="str">
        <f t="shared" si="225"/>
        <v>Greece</v>
      </c>
      <c r="E3992" s="3">
        <v>34698</v>
      </c>
      <c r="F3992" s="3">
        <v>34701</v>
      </c>
      <c r="G3992" s="3"/>
      <c r="H3992" s="3"/>
      <c r="I3992" s="2" t="str">
        <f t="shared" si="223"/>
        <v>S&amp;P BMI</v>
      </c>
    </row>
    <row r="3993" spans="1:9" ht="12.75" customHeight="1">
      <c r="A3993" s="2" t="s">
        <v>6879</v>
      </c>
      <c r="B3993" s="121" t="str">
        <f t="shared" si="224"/>
        <v>Global Ex-Canada</v>
      </c>
      <c r="C3993" s="2" t="s">
        <v>7571</v>
      </c>
      <c r="D3993" s="2" t="str">
        <f t="shared" si="225"/>
        <v>Hong Kong</v>
      </c>
      <c r="E3993" s="3">
        <v>34698</v>
      </c>
      <c r="F3993" s="3">
        <v>34701</v>
      </c>
      <c r="G3993" s="3"/>
      <c r="H3993" s="3"/>
      <c r="I3993" s="2" t="str">
        <f t="shared" si="223"/>
        <v>S&amp;P BMI</v>
      </c>
    </row>
    <row r="3994" spans="1:9" ht="12.75" customHeight="1">
      <c r="A3994" s="2" t="s">
        <v>6879</v>
      </c>
      <c r="B3994" s="121" t="str">
        <f t="shared" si="224"/>
        <v>Global Ex-Canada</v>
      </c>
      <c r="C3994" s="2" t="s">
        <v>5567</v>
      </c>
      <c r="D3994" s="2" t="str">
        <f t="shared" si="225"/>
        <v>Hungary</v>
      </c>
      <c r="E3994" s="3">
        <v>34698</v>
      </c>
      <c r="F3994" s="3">
        <v>34701</v>
      </c>
      <c r="G3994" s="3"/>
      <c r="H3994" s="3"/>
      <c r="I3994" s="2" t="str">
        <f t="shared" si="223"/>
        <v>S&amp;P BMI</v>
      </c>
    </row>
    <row r="3995" spans="1:9" ht="12.75" customHeight="1">
      <c r="A3995" s="2" t="s">
        <v>6879</v>
      </c>
      <c r="B3995" s="121" t="str">
        <f t="shared" si="224"/>
        <v>Global Ex-Canada</v>
      </c>
      <c r="C3995" s="2" t="s">
        <v>6098</v>
      </c>
      <c r="D3995" s="2" t="str">
        <f t="shared" si="225"/>
        <v>Indonesia</v>
      </c>
      <c r="E3995" s="3">
        <v>34698</v>
      </c>
      <c r="F3995" s="3">
        <v>34701</v>
      </c>
      <c r="G3995" s="3"/>
      <c r="H3995" s="3"/>
      <c r="I3995" s="2" t="str">
        <f t="shared" si="223"/>
        <v>S&amp;P BMI</v>
      </c>
    </row>
    <row r="3996" spans="1:9" ht="12.75" customHeight="1">
      <c r="A3996" s="2" t="s">
        <v>6879</v>
      </c>
      <c r="B3996" s="121" t="str">
        <f t="shared" si="224"/>
        <v>Global Ex-Canada</v>
      </c>
      <c r="C3996" s="2" t="s">
        <v>6100</v>
      </c>
      <c r="D3996" s="2" t="str">
        <f t="shared" si="225"/>
        <v>Ireland</v>
      </c>
      <c r="E3996" s="3">
        <v>34698</v>
      </c>
      <c r="F3996" s="3">
        <v>34701</v>
      </c>
      <c r="G3996" s="3"/>
      <c r="H3996" s="3"/>
      <c r="I3996" s="2" t="str">
        <f t="shared" si="223"/>
        <v>S&amp;P BMI</v>
      </c>
    </row>
    <row r="3997" spans="1:9" ht="12.75" customHeight="1">
      <c r="A3997" s="2" t="s">
        <v>6879</v>
      </c>
      <c r="B3997" s="121" t="str">
        <f t="shared" si="224"/>
        <v>Global Ex-Canada</v>
      </c>
      <c r="C3997" s="2" t="s">
        <v>7598</v>
      </c>
      <c r="D3997" s="2" t="str">
        <f t="shared" si="225"/>
        <v>Israel</v>
      </c>
      <c r="E3997" s="3">
        <v>34698</v>
      </c>
      <c r="F3997" s="3">
        <v>34701</v>
      </c>
      <c r="G3997" s="3"/>
      <c r="H3997" s="3"/>
      <c r="I3997" s="2" t="str">
        <f t="shared" si="223"/>
        <v>S&amp;P BMI</v>
      </c>
    </row>
    <row r="3998" spans="1:9" ht="12.75" customHeight="1">
      <c r="A3998" s="2" t="s">
        <v>6879</v>
      </c>
      <c r="B3998" s="121" t="str">
        <f t="shared" si="224"/>
        <v>Global Ex-Canada</v>
      </c>
      <c r="C3998" s="2" t="s">
        <v>5720</v>
      </c>
      <c r="D3998" s="2" t="str">
        <f t="shared" si="225"/>
        <v>India</v>
      </c>
      <c r="E3998" s="3">
        <v>34698</v>
      </c>
      <c r="F3998" s="3">
        <v>34701</v>
      </c>
      <c r="G3998" s="3"/>
      <c r="H3998" s="3"/>
      <c r="I3998" s="2" t="str">
        <f t="shared" si="223"/>
        <v>S&amp;P BMI</v>
      </c>
    </row>
    <row r="3999" spans="1:9" ht="12.75" customHeight="1">
      <c r="A3999" s="2" t="s">
        <v>6879</v>
      </c>
      <c r="B3999" s="121" t="str">
        <f t="shared" si="224"/>
        <v>Global Ex-Canada</v>
      </c>
      <c r="C3999" s="2" t="s">
        <v>5572</v>
      </c>
      <c r="D3999" s="2" t="str">
        <f t="shared" si="225"/>
        <v>Iceland</v>
      </c>
      <c r="E3999" s="3">
        <v>37435</v>
      </c>
      <c r="F3999" s="3">
        <v>37438</v>
      </c>
      <c r="G3999" s="3">
        <v>39780</v>
      </c>
      <c r="H3999" s="3">
        <v>39783</v>
      </c>
      <c r="I3999" s="2" t="str">
        <f t="shared" si="223"/>
        <v>S&amp;P BMI</v>
      </c>
    </row>
    <row r="4000" spans="1:9" ht="12.75" customHeight="1">
      <c r="A4000" s="2" t="s">
        <v>6879</v>
      </c>
      <c r="B4000" s="121" t="str">
        <f t="shared" si="224"/>
        <v>Global Ex-Canada</v>
      </c>
      <c r="C4000" s="2" t="s">
        <v>5614</v>
      </c>
      <c r="D4000" s="2" t="str">
        <f t="shared" si="225"/>
        <v>Italy</v>
      </c>
      <c r="E4000" s="3">
        <v>34698</v>
      </c>
      <c r="F4000" s="3">
        <v>34701</v>
      </c>
      <c r="G4000" s="3"/>
      <c r="H4000" s="3"/>
      <c r="I4000" s="2" t="str">
        <f t="shared" si="223"/>
        <v>S&amp;P BMI</v>
      </c>
    </row>
    <row r="4001" spans="1:9" ht="12.75" customHeight="1">
      <c r="A4001" s="2" t="s">
        <v>6879</v>
      </c>
      <c r="B4001" s="121" t="str">
        <f t="shared" si="224"/>
        <v>Global Ex-Canada</v>
      </c>
      <c r="C4001" s="2" t="s">
        <v>7607</v>
      </c>
      <c r="D4001" s="2" t="str">
        <f t="shared" si="225"/>
        <v>Jordan</v>
      </c>
      <c r="E4001" s="3">
        <v>34698</v>
      </c>
      <c r="F4001" s="3">
        <v>34701</v>
      </c>
      <c r="G4001" s="3">
        <v>39752</v>
      </c>
      <c r="H4001" s="3">
        <v>39755</v>
      </c>
      <c r="I4001" s="2" t="str">
        <f t="shared" si="223"/>
        <v>S&amp;P BMI</v>
      </c>
    </row>
    <row r="4002" spans="1:9" ht="12.75" customHeight="1">
      <c r="A4002" s="2" t="s">
        <v>6879</v>
      </c>
      <c r="B4002" s="121" t="str">
        <f t="shared" si="224"/>
        <v>Global Ex-Canada</v>
      </c>
      <c r="C4002" s="2" t="s">
        <v>7572</v>
      </c>
      <c r="D4002" s="2" t="str">
        <f t="shared" si="225"/>
        <v>Japan</v>
      </c>
      <c r="E4002" s="3">
        <v>34698</v>
      </c>
      <c r="F4002" s="3">
        <v>34701</v>
      </c>
      <c r="G4002" s="3"/>
      <c r="H4002" s="3"/>
      <c r="I4002" s="2" t="str">
        <f t="shared" si="223"/>
        <v>S&amp;P BMI</v>
      </c>
    </row>
    <row r="4003" spans="1:9" ht="12.75" customHeight="1">
      <c r="A4003" s="2" t="s">
        <v>6879</v>
      </c>
      <c r="B4003" s="121" t="str">
        <f t="shared" si="224"/>
        <v>Global Ex-Canada</v>
      </c>
      <c r="C4003" s="2" t="s">
        <v>6013</v>
      </c>
      <c r="D4003" s="2" t="str">
        <f t="shared" si="225"/>
        <v>Korea</v>
      </c>
      <c r="E4003" s="3">
        <v>34698</v>
      </c>
      <c r="F4003" s="3">
        <v>34701</v>
      </c>
      <c r="G4003" s="3"/>
      <c r="H4003" s="3"/>
      <c r="I4003" s="2" t="str">
        <f t="shared" si="223"/>
        <v>S&amp;P BMI</v>
      </c>
    </row>
    <row r="4004" spans="1:9" ht="12.75" customHeight="1">
      <c r="A4004" s="2" t="s">
        <v>6879</v>
      </c>
      <c r="B4004" s="121" t="str">
        <f t="shared" si="224"/>
        <v>Global Ex-Canada</v>
      </c>
      <c r="C4004" s="2" t="s">
        <v>7581</v>
      </c>
      <c r="D4004" s="2" t="str">
        <f t="shared" si="225"/>
        <v>Luxembourg</v>
      </c>
      <c r="E4004" s="3">
        <v>38625</v>
      </c>
      <c r="F4004" s="3">
        <v>38628</v>
      </c>
      <c r="G4004" s="3"/>
      <c r="H4004" s="3"/>
      <c r="I4004" s="2" t="str">
        <f t="shared" si="223"/>
        <v>S&amp;P BMI</v>
      </c>
    </row>
    <row r="4005" spans="1:9" ht="12.75" customHeight="1">
      <c r="A4005" s="2" t="s">
        <v>6879</v>
      </c>
      <c r="B4005" s="121" t="str">
        <f t="shared" si="224"/>
        <v>Global Ex-Canada</v>
      </c>
      <c r="C4005" s="2" t="s">
        <v>5947</v>
      </c>
      <c r="D4005" s="2" t="str">
        <f t="shared" si="225"/>
        <v>Morocco</v>
      </c>
      <c r="E4005" s="3">
        <v>34698</v>
      </c>
      <c r="F4005" s="3">
        <v>34701</v>
      </c>
      <c r="G4005" s="3">
        <v>42265</v>
      </c>
      <c r="H4005" s="3">
        <v>42268</v>
      </c>
      <c r="I4005" s="2" t="str">
        <f t="shared" ref="I4005:I4028" si="226">IF(ISBLANK(VLOOKUP(A4005,CountryRegion,4,FALSE)),"",VLOOKUP(A4005,CountryRegion,4,FALSE))</f>
        <v>S&amp;P BMI</v>
      </c>
    </row>
    <row r="4006" spans="1:9" ht="12.75" customHeight="1">
      <c r="A4006" s="2" t="s">
        <v>6879</v>
      </c>
      <c r="B4006" s="121" t="str">
        <f t="shared" si="224"/>
        <v>Global Ex-Canada</v>
      </c>
      <c r="C4006" s="2" t="s">
        <v>7594</v>
      </c>
      <c r="D4006" s="2" t="str">
        <f t="shared" si="225"/>
        <v>Mexico</v>
      </c>
      <c r="E4006" s="3">
        <v>34698</v>
      </c>
      <c r="F4006" s="3">
        <v>34701</v>
      </c>
      <c r="G4006" s="3"/>
      <c r="H4006" s="3"/>
      <c r="I4006" s="2" t="str">
        <f t="shared" si="226"/>
        <v>S&amp;P BMI</v>
      </c>
    </row>
    <row r="4007" spans="1:9" ht="12.75" customHeight="1">
      <c r="A4007" s="2" t="s">
        <v>6879</v>
      </c>
      <c r="B4007" s="121" t="str">
        <f t="shared" si="224"/>
        <v>Global Ex-Canada</v>
      </c>
      <c r="C4007" s="2" t="s">
        <v>7573</v>
      </c>
      <c r="D4007" s="2" t="str">
        <f t="shared" si="225"/>
        <v>Malaysia</v>
      </c>
      <c r="E4007" s="3">
        <v>34698</v>
      </c>
      <c r="F4007" s="3">
        <v>34701</v>
      </c>
      <c r="G4007" s="3"/>
      <c r="H4007" s="3"/>
      <c r="I4007" s="2" t="str">
        <f t="shared" si="226"/>
        <v>S&amp;P BMI</v>
      </c>
    </row>
    <row r="4008" spans="1:9" ht="12.75" customHeight="1">
      <c r="A4008" s="2" t="s">
        <v>6879</v>
      </c>
      <c r="B4008" s="121" t="str">
        <f t="shared" si="224"/>
        <v>Global Ex-Canada</v>
      </c>
      <c r="C4008" s="2" t="s">
        <v>5918</v>
      </c>
      <c r="D4008" s="2" t="str">
        <f t="shared" si="225"/>
        <v>Nigeria</v>
      </c>
      <c r="E4008" s="3">
        <v>34698</v>
      </c>
      <c r="F4008" s="3">
        <v>34701</v>
      </c>
      <c r="G4008" s="3">
        <v>39752</v>
      </c>
      <c r="H4008" s="3">
        <v>39755</v>
      </c>
      <c r="I4008" s="2" t="str">
        <f t="shared" si="226"/>
        <v>S&amp;P BMI</v>
      </c>
    </row>
    <row r="4009" spans="1:9" ht="12.75" customHeight="1">
      <c r="A4009" s="2" t="s">
        <v>6879</v>
      </c>
      <c r="B4009" s="121" t="str">
        <f t="shared" si="224"/>
        <v>Global Ex-Canada</v>
      </c>
      <c r="C4009" s="2" t="s">
        <v>5921</v>
      </c>
      <c r="D4009" s="2" t="str">
        <f t="shared" si="225"/>
        <v>Netherlands</v>
      </c>
      <c r="E4009" s="3">
        <v>34698</v>
      </c>
      <c r="F4009" s="3">
        <v>34701</v>
      </c>
      <c r="G4009" s="3"/>
      <c r="H4009" s="3"/>
      <c r="I4009" s="2" t="str">
        <f t="shared" si="226"/>
        <v>S&amp;P BMI</v>
      </c>
    </row>
    <row r="4010" spans="1:9" ht="12.75" customHeight="1">
      <c r="A4010" s="2" t="s">
        <v>6879</v>
      </c>
      <c r="B4010" s="121" t="str">
        <f t="shared" si="224"/>
        <v>Global Ex-Canada</v>
      </c>
      <c r="C4010" s="2" t="s">
        <v>5865</v>
      </c>
      <c r="D4010" s="2" t="str">
        <f t="shared" si="225"/>
        <v>Norway</v>
      </c>
      <c r="E4010" s="3">
        <v>34698</v>
      </c>
      <c r="F4010" s="3">
        <v>34701</v>
      </c>
      <c r="G4010" s="3"/>
      <c r="H4010" s="3"/>
      <c r="I4010" s="2" t="str">
        <f t="shared" si="226"/>
        <v>S&amp;P BMI</v>
      </c>
    </row>
    <row r="4011" spans="1:9" ht="12.75" customHeight="1">
      <c r="A4011" s="2" t="s">
        <v>6879</v>
      </c>
      <c r="B4011" s="121" t="str">
        <f t="shared" si="224"/>
        <v>Global Ex-Canada</v>
      </c>
      <c r="C4011" s="2" t="s">
        <v>5883</v>
      </c>
      <c r="D4011" s="2" t="str">
        <f t="shared" si="225"/>
        <v>New Zealand</v>
      </c>
      <c r="E4011" s="3">
        <v>34698</v>
      </c>
      <c r="F4011" s="3">
        <v>34701</v>
      </c>
      <c r="G4011" s="3"/>
      <c r="H4011" s="3"/>
      <c r="I4011" s="2" t="str">
        <f t="shared" si="226"/>
        <v>S&amp;P BMI</v>
      </c>
    </row>
    <row r="4012" spans="1:9" ht="12.75" customHeight="1">
      <c r="A4012" s="2" t="s">
        <v>6879</v>
      </c>
      <c r="B4012" s="121" t="str">
        <f t="shared" si="224"/>
        <v>Global Ex-Canada</v>
      </c>
      <c r="C4012" s="2" t="s">
        <v>7595</v>
      </c>
      <c r="D4012" s="2" t="str">
        <f t="shared" si="225"/>
        <v>Peru</v>
      </c>
      <c r="E4012" s="3">
        <v>34698</v>
      </c>
      <c r="F4012" s="3">
        <v>34701</v>
      </c>
      <c r="G4012" s="3"/>
      <c r="H4012" s="3"/>
      <c r="I4012" s="2" t="str">
        <f t="shared" si="226"/>
        <v>S&amp;P BMI</v>
      </c>
    </row>
    <row r="4013" spans="1:9" ht="12.75" customHeight="1">
      <c r="A4013" s="2" t="s">
        <v>6879</v>
      </c>
      <c r="B4013" s="121" t="str">
        <f t="shared" si="224"/>
        <v>Global Ex-Canada</v>
      </c>
      <c r="C4013" s="2" t="s">
        <v>5970</v>
      </c>
      <c r="D4013" s="2" t="str">
        <f t="shared" si="225"/>
        <v>Philippines</v>
      </c>
      <c r="E4013" s="3">
        <v>34698</v>
      </c>
      <c r="F4013" s="3">
        <v>34701</v>
      </c>
      <c r="G4013" s="3"/>
      <c r="H4013" s="3"/>
      <c r="I4013" s="2" t="str">
        <f t="shared" si="226"/>
        <v>S&amp;P BMI</v>
      </c>
    </row>
    <row r="4014" spans="1:9" ht="12.75" customHeight="1">
      <c r="A4014" s="2" t="s">
        <v>6879</v>
      </c>
      <c r="B4014" s="121" t="str">
        <f t="shared" si="224"/>
        <v>Global Ex-Canada</v>
      </c>
      <c r="C4014" s="2" t="s">
        <v>7601</v>
      </c>
      <c r="D4014" s="2" t="str">
        <f t="shared" si="225"/>
        <v>Pakistan</v>
      </c>
      <c r="E4014" s="3">
        <v>34698</v>
      </c>
      <c r="F4014" s="3">
        <v>34701</v>
      </c>
      <c r="G4014" s="3">
        <v>39752</v>
      </c>
      <c r="H4014" s="3">
        <v>39755</v>
      </c>
      <c r="I4014" s="2" t="str">
        <f t="shared" si="226"/>
        <v>S&amp;P BMI</v>
      </c>
    </row>
    <row r="4015" spans="1:9" ht="12.75" customHeight="1">
      <c r="A4015" s="2" t="s">
        <v>6879</v>
      </c>
      <c r="B4015" s="121" t="str">
        <f t="shared" si="224"/>
        <v>Global Ex-Canada</v>
      </c>
      <c r="C4015" s="2" t="s">
        <v>7601</v>
      </c>
      <c r="D4015" s="2" t="str">
        <f t="shared" si="225"/>
        <v>Pakistan</v>
      </c>
      <c r="E4015" s="3">
        <v>42993</v>
      </c>
      <c r="F4015" s="3">
        <v>42996</v>
      </c>
      <c r="G4015" s="3">
        <v>45184</v>
      </c>
      <c r="H4015" s="3">
        <v>45187</v>
      </c>
      <c r="I4015" s="2" t="str">
        <f t="shared" si="226"/>
        <v>S&amp;P BMI</v>
      </c>
    </row>
    <row r="4016" spans="1:9" ht="12.75" customHeight="1">
      <c r="A4016" s="2" t="s">
        <v>6879</v>
      </c>
      <c r="B4016" s="121" t="str">
        <f t="shared" si="224"/>
        <v>Global Ex-Canada</v>
      </c>
      <c r="C4016" s="2" t="s">
        <v>7585</v>
      </c>
      <c r="D4016" s="2" t="str">
        <f t="shared" si="225"/>
        <v>Poland</v>
      </c>
      <c r="E4016" s="3">
        <v>34698</v>
      </c>
      <c r="F4016" s="3">
        <v>34701</v>
      </c>
      <c r="G4016" s="3"/>
      <c r="H4016" s="3"/>
      <c r="I4016" s="2" t="str">
        <f t="shared" si="226"/>
        <v>S&amp;P BMI</v>
      </c>
    </row>
    <row r="4017" spans="1:9" ht="12.75" customHeight="1">
      <c r="A4017" s="2" t="s">
        <v>6879</v>
      </c>
      <c r="B4017" s="121" t="str">
        <f t="shared" si="224"/>
        <v>Global Ex-Canada</v>
      </c>
      <c r="C4017" s="2" t="s">
        <v>7582</v>
      </c>
      <c r="D4017" s="2" t="str">
        <f t="shared" si="225"/>
        <v>Portugal</v>
      </c>
      <c r="E4017" s="3">
        <v>34698</v>
      </c>
      <c r="F4017" s="3">
        <v>34701</v>
      </c>
      <c r="G4017" s="3"/>
      <c r="H4017" s="3"/>
      <c r="I4017" s="2" t="str">
        <f t="shared" si="226"/>
        <v>S&amp;P BMI</v>
      </c>
    </row>
    <row r="4018" spans="1:9" ht="12.75" customHeight="1">
      <c r="A4018" s="2" t="s">
        <v>6879</v>
      </c>
      <c r="B4018" s="121" t="str">
        <f t="shared" si="224"/>
        <v>Global Ex-Canada</v>
      </c>
      <c r="C4018" s="2" t="s">
        <v>7602</v>
      </c>
      <c r="D4018" s="2" t="str">
        <f t="shared" si="225"/>
        <v>Qatar</v>
      </c>
      <c r="E4018" s="3">
        <v>41903</v>
      </c>
      <c r="F4018" s="3">
        <v>41904</v>
      </c>
      <c r="G4018" s="3"/>
      <c r="H4018" s="3"/>
      <c r="I4018" s="2" t="str">
        <f t="shared" si="226"/>
        <v>S&amp;P BMI</v>
      </c>
    </row>
    <row r="4019" spans="1:9" ht="12.75" customHeight="1">
      <c r="A4019" s="2" t="s">
        <v>6879</v>
      </c>
      <c r="B4019" s="121" t="str">
        <f t="shared" si="224"/>
        <v>Global Ex-Canada</v>
      </c>
      <c r="C4019" s="2" t="s">
        <v>7586</v>
      </c>
      <c r="D4019" s="2" t="str">
        <f t="shared" si="225"/>
        <v>Russia</v>
      </c>
      <c r="E4019" s="3">
        <v>34698</v>
      </c>
      <c r="F4019" s="3">
        <v>34701</v>
      </c>
      <c r="G4019" s="3">
        <v>44628</v>
      </c>
      <c r="H4019" s="3">
        <v>44629</v>
      </c>
      <c r="I4019" s="2" t="str">
        <f t="shared" si="226"/>
        <v>S&amp;P BMI</v>
      </c>
    </row>
    <row r="4020" spans="1:9" ht="12.75" customHeight="1">
      <c r="A4020" s="2" t="s">
        <v>6879</v>
      </c>
      <c r="B4020" s="121" t="str">
        <f t="shared" si="224"/>
        <v>Global Ex-Canada</v>
      </c>
      <c r="C4020" s="2" t="s">
        <v>6227</v>
      </c>
      <c r="D4020" s="2" t="str">
        <f t="shared" si="225"/>
        <v>Sweden</v>
      </c>
      <c r="E4020" s="3">
        <v>34698</v>
      </c>
      <c r="F4020" s="3">
        <v>34701</v>
      </c>
      <c r="G4020" s="3"/>
      <c r="H4020" s="3"/>
      <c r="I4020" s="2" t="str">
        <f t="shared" si="226"/>
        <v>S&amp;P BMI</v>
      </c>
    </row>
    <row r="4021" spans="1:9" ht="12.75" customHeight="1">
      <c r="A4021" s="2" t="s">
        <v>6879</v>
      </c>
      <c r="B4021" s="121" t="str">
        <f t="shared" si="224"/>
        <v>Global Ex-Canada</v>
      </c>
      <c r="C4021" s="2" t="s">
        <v>7574</v>
      </c>
      <c r="D4021" s="2" t="str">
        <f t="shared" si="225"/>
        <v>Singapore</v>
      </c>
      <c r="E4021" s="3">
        <v>34698</v>
      </c>
      <c r="F4021" s="3">
        <v>34701</v>
      </c>
      <c r="G4021" s="3"/>
      <c r="H4021" s="3"/>
      <c r="I4021" s="2" t="str">
        <f t="shared" si="226"/>
        <v>S&amp;P BMI</v>
      </c>
    </row>
    <row r="4022" spans="1:9" ht="12.75" customHeight="1">
      <c r="A4022" s="2" t="s">
        <v>6879</v>
      </c>
      <c r="B4022" s="121" t="str">
        <f t="shared" si="224"/>
        <v>Global Ex-Canada</v>
      </c>
      <c r="C4022" s="2" t="s">
        <v>7605</v>
      </c>
      <c r="D4022" s="2" t="str">
        <f t="shared" si="225"/>
        <v>Slovenia</v>
      </c>
      <c r="E4022" s="3">
        <v>37529</v>
      </c>
      <c r="F4022" s="3">
        <v>37530</v>
      </c>
      <c r="G4022" s="3">
        <v>39752</v>
      </c>
      <c r="H4022" s="3">
        <v>39755</v>
      </c>
      <c r="I4022" s="2" t="str">
        <f t="shared" si="226"/>
        <v>S&amp;P BMI</v>
      </c>
    </row>
    <row r="4023" spans="1:9" ht="12.75" customHeight="1">
      <c r="A4023" s="2" t="s">
        <v>6879</v>
      </c>
      <c r="B4023" s="121" t="str">
        <f t="shared" si="224"/>
        <v>Global Ex-Canada</v>
      </c>
      <c r="C4023" s="2" t="s">
        <v>6029</v>
      </c>
      <c r="D4023" s="2" t="str">
        <f t="shared" si="225"/>
        <v>Thailand</v>
      </c>
      <c r="E4023" s="3">
        <v>34698</v>
      </c>
      <c r="F4023" s="3">
        <v>34701</v>
      </c>
      <c r="G4023" s="3"/>
      <c r="H4023" s="3"/>
      <c r="I4023" s="2" t="str">
        <f t="shared" si="226"/>
        <v>S&amp;P BMI</v>
      </c>
    </row>
    <row r="4024" spans="1:9" ht="12.75" customHeight="1">
      <c r="A4024" s="2" t="s">
        <v>6879</v>
      </c>
      <c r="B4024" s="121" t="str">
        <f t="shared" si="224"/>
        <v>Global Ex-Canada</v>
      </c>
      <c r="C4024" s="2" t="s">
        <v>7587</v>
      </c>
      <c r="D4024" s="2" t="str">
        <f t="shared" si="225"/>
        <v>Turkey</v>
      </c>
      <c r="E4024" s="3">
        <v>34698</v>
      </c>
      <c r="F4024" s="3">
        <v>34701</v>
      </c>
      <c r="G4024" s="3"/>
      <c r="H4024" s="3"/>
      <c r="I4024" s="2" t="str">
        <f t="shared" si="226"/>
        <v>S&amp;P BMI</v>
      </c>
    </row>
    <row r="4025" spans="1:9" ht="12.75" customHeight="1">
      <c r="A4025" s="2" t="s">
        <v>6879</v>
      </c>
      <c r="B4025" s="121" t="str">
        <f t="shared" si="224"/>
        <v>Global Ex-Canada</v>
      </c>
      <c r="C4025" s="2" t="s">
        <v>5700</v>
      </c>
      <c r="D4025" s="2" t="str">
        <f t="shared" si="225"/>
        <v>Taiwan</v>
      </c>
      <c r="E4025" s="3">
        <v>34698</v>
      </c>
      <c r="F4025" s="3">
        <v>34701</v>
      </c>
      <c r="G4025" s="3"/>
      <c r="H4025" s="3"/>
      <c r="I4025" s="2" t="str">
        <f t="shared" si="226"/>
        <v>S&amp;P BMI</v>
      </c>
    </row>
    <row r="4026" spans="1:9" ht="12.75" customHeight="1">
      <c r="A4026" s="2" t="s">
        <v>6879</v>
      </c>
      <c r="B4026" s="121" t="str">
        <f t="shared" si="224"/>
        <v>Global Ex-Canada</v>
      </c>
      <c r="C4026" s="2" t="s">
        <v>810</v>
      </c>
      <c r="D4026" s="2" t="str">
        <f t="shared" si="225"/>
        <v>United States</v>
      </c>
      <c r="E4026" s="3">
        <v>34698</v>
      </c>
      <c r="F4026" s="3">
        <v>34701</v>
      </c>
      <c r="G4026" s="3"/>
      <c r="H4026" s="3"/>
      <c r="I4026" s="2" t="str">
        <f t="shared" si="226"/>
        <v>S&amp;P BMI</v>
      </c>
    </row>
    <row r="4027" spans="1:9" ht="12.75" customHeight="1">
      <c r="A4027" s="2" t="s">
        <v>6879</v>
      </c>
      <c r="B4027" s="121" t="str">
        <f t="shared" si="224"/>
        <v>Global Ex-Canada</v>
      </c>
      <c r="C4027" s="2" t="s">
        <v>7596</v>
      </c>
      <c r="D4027" s="2" t="str">
        <f t="shared" si="225"/>
        <v>Venezuela</v>
      </c>
      <c r="E4027" s="3">
        <v>34698</v>
      </c>
      <c r="F4027" s="3">
        <v>34701</v>
      </c>
      <c r="G4027" s="3">
        <v>39183</v>
      </c>
      <c r="H4027" s="3">
        <v>39184</v>
      </c>
      <c r="I4027" s="2" t="str">
        <f t="shared" si="226"/>
        <v>S&amp;P BMI</v>
      </c>
    </row>
    <row r="4028" spans="1:9" ht="12.75" customHeight="1">
      <c r="A4028" s="2" t="s">
        <v>6879</v>
      </c>
      <c r="B4028" s="121" t="str">
        <f t="shared" si="224"/>
        <v>Global Ex-Canada</v>
      </c>
      <c r="C4028" s="2" t="s">
        <v>7603</v>
      </c>
      <c r="D4028" s="2" t="str">
        <f t="shared" si="225"/>
        <v>South Africa</v>
      </c>
      <c r="E4028" s="3">
        <v>34698</v>
      </c>
      <c r="F4028" s="3">
        <v>34701</v>
      </c>
      <c r="G4028" s="3"/>
      <c r="H4028" s="3"/>
      <c r="I4028" s="2" t="str">
        <f t="shared" si="226"/>
        <v>S&amp;P BMI</v>
      </c>
    </row>
    <row r="4029" spans="1:9" ht="12.75" customHeight="1">
      <c r="A4029" s="121" t="s">
        <v>6879</v>
      </c>
      <c r="B4029" s="121" t="str">
        <f t="shared" si="224"/>
        <v>Global Ex-Canada</v>
      </c>
      <c r="C4029" s="121" t="s">
        <v>5776</v>
      </c>
      <c r="D4029" s="2" t="str">
        <f t="shared" si="225"/>
        <v>Saudi Arabia</v>
      </c>
      <c r="E4029" s="122">
        <v>43539</v>
      </c>
      <c r="F4029" s="122">
        <v>43542</v>
      </c>
      <c r="G4029" s="122"/>
      <c r="H4029" s="122"/>
      <c r="I4029" s="121" t="s">
        <v>6663</v>
      </c>
    </row>
    <row r="4030" spans="1:9" ht="12.75" customHeight="1">
      <c r="A4030" s="2" t="s">
        <v>6879</v>
      </c>
      <c r="B4030" s="121" t="str">
        <f t="shared" si="224"/>
        <v>Global Ex-Canada</v>
      </c>
      <c r="C4030" s="2" t="s">
        <v>6023</v>
      </c>
      <c r="D4030" s="2" t="str">
        <f t="shared" si="225"/>
        <v>Kuwait</v>
      </c>
      <c r="E4030" s="93">
        <v>43728</v>
      </c>
      <c r="F4030" s="93">
        <v>43731</v>
      </c>
      <c r="G4030" s="93"/>
      <c r="H4030" s="93"/>
      <c r="I4030" s="2" t="s">
        <v>6663</v>
      </c>
    </row>
    <row r="4031" spans="1:9" ht="12.75" customHeight="1">
      <c r="A4031" s="2" t="s">
        <v>6890</v>
      </c>
      <c r="B4031" s="121" t="str">
        <f t="shared" si="224"/>
        <v>Global Ex-U.S.</v>
      </c>
      <c r="C4031" s="2" t="s">
        <v>7599</v>
      </c>
      <c r="D4031" s="2" t="str">
        <f t="shared" si="225"/>
        <v>United Arab Emirates</v>
      </c>
      <c r="E4031" s="3">
        <v>41903</v>
      </c>
      <c r="F4031" s="3">
        <v>41904</v>
      </c>
      <c r="G4031" s="3"/>
      <c r="H4031" s="3"/>
      <c r="I4031" s="2" t="str">
        <f t="shared" ref="I4031:I4062" si="227">IF(ISBLANK(VLOOKUP(A4031,CountryRegion,4,FALSE)),"",VLOOKUP(A4031,CountryRegion,4,FALSE))</f>
        <v>S&amp;P BMI</v>
      </c>
    </row>
    <row r="4032" spans="1:9" ht="12.75" customHeight="1">
      <c r="A4032" s="2" t="s">
        <v>6890</v>
      </c>
      <c r="B4032" s="121" t="str">
        <f t="shared" si="224"/>
        <v>Global Ex-U.S.</v>
      </c>
      <c r="C4032" s="2" t="s">
        <v>7590</v>
      </c>
      <c r="D4032" s="2" t="str">
        <f t="shared" si="225"/>
        <v>Argentina</v>
      </c>
      <c r="E4032" s="3">
        <v>34698</v>
      </c>
      <c r="F4032" s="3">
        <v>34701</v>
      </c>
      <c r="G4032" s="3">
        <v>40074</v>
      </c>
      <c r="H4032" s="3">
        <v>40077</v>
      </c>
      <c r="I4032" s="2" t="str">
        <f t="shared" si="227"/>
        <v>S&amp;P BMI</v>
      </c>
    </row>
    <row r="4033" spans="1:9" ht="12.75" customHeight="1">
      <c r="A4033" s="2" t="s">
        <v>6890</v>
      </c>
      <c r="B4033" s="121" t="str">
        <f t="shared" si="224"/>
        <v>Global Ex-U.S.</v>
      </c>
      <c r="C4033" s="2" t="s">
        <v>7575</v>
      </c>
      <c r="D4033" s="2" t="str">
        <f t="shared" si="225"/>
        <v>Austria</v>
      </c>
      <c r="E4033" s="3">
        <v>34698</v>
      </c>
      <c r="F4033" s="3">
        <v>34701</v>
      </c>
      <c r="G4033" s="3"/>
      <c r="H4033" s="3"/>
      <c r="I4033" s="2" t="str">
        <f t="shared" si="227"/>
        <v>S&amp;P BMI</v>
      </c>
    </row>
    <row r="4034" spans="1:9" ht="12.75" customHeight="1">
      <c r="A4034" s="2" t="s">
        <v>6890</v>
      </c>
      <c r="B4034" s="121" t="str">
        <f t="shared" si="224"/>
        <v>Global Ex-U.S.</v>
      </c>
      <c r="C4034" s="2" t="s">
        <v>7589</v>
      </c>
      <c r="D4034" s="2" t="str">
        <f t="shared" si="225"/>
        <v>Australia</v>
      </c>
      <c r="E4034" s="3">
        <v>34698</v>
      </c>
      <c r="F4034" s="3">
        <v>34701</v>
      </c>
      <c r="G4034" s="3"/>
      <c r="H4034" s="3"/>
      <c r="I4034" s="2" t="str">
        <f t="shared" si="227"/>
        <v>S&amp;P BMI</v>
      </c>
    </row>
    <row r="4035" spans="1:9" ht="12.75" customHeight="1">
      <c r="A4035" s="2" t="s">
        <v>6890</v>
      </c>
      <c r="B4035" s="121" t="str">
        <f t="shared" si="224"/>
        <v>Global Ex-U.S.</v>
      </c>
      <c r="C4035" s="2" t="s">
        <v>7576</v>
      </c>
      <c r="D4035" s="2" t="str">
        <f t="shared" si="225"/>
        <v>Belgium</v>
      </c>
      <c r="E4035" s="3">
        <v>34698</v>
      </c>
      <c r="F4035" s="3">
        <v>34701</v>
      </c>
      <c r="G4035" s="3"/>
      <c r="H4035" s="3"/>
      <c r="I4035" s="2" t="str">
        <f t="shared" si="227"/>
        <v>S&amp;P BMI</v>
      </c>
    </row>
    <row r="4036" spans="1:9" ht="12.75" customHeight="1">
      <c r="A4036" s="2" t="s">
        <v>6890</v>
      </c>
      <c r="B4036" s="121" t="str">
        <f t="shared" si="224"/>
        <v>Global Ex-U.S.</v>
      </c>
      <c r="C4036" s="2" t="s">
        <v>7591</v>
      </c>
      <c r="D4036" s="2" t="str">
        <f t="shared" si="225"/>
        <v>Brazil</v>
      </c>
      <c r="E4036" s="3">
        <v>34698</v>
      </c>
      <c r="F4036" s="3">
        <v>34701</v>
      </c>
      <c r="G4036" s="3"/>
      <c r="H4036" s="3"/>
      <c r="I4036" s="2" t="str">
        <f t="shared" si="227"/>
        <v>S&amp;P BMI</v>
      </c>
    </row>
    <row r="4037" spans="1:9" ht="12.75" customHeight="1">
      <c r="A4037" s="2" t="s">
        <v>6890</v>
      </c>
      <c r="B4037" s="121" t="str">
        <f t="shared" si="224"/>
        <v>Global Ex-U.S.</v>
      </c>
      <c r="C4037" s="2" t="s">
        <v>5722</v>
      </c>
      <c r="D4037" s="2" t="str">
        <f t="shared" si="225"/>
        <v>Canada</v>
      </c>
      <c r="E4037" s="3">
        <v>34698</v>
      </c>
      <c r="F4037" s="3">
        <v>34701</v>
      </c>
      <c r="G4037" s="3"/>
      <c r="H4037" s="3"/>
      <c r="I4037" s="2" t="str">
        <f t="shared" si="227"/>
        <v>S&amp;P BMI</v>
      </c>
    </row>
    <row r="4038" spans="1:9" ht="12.75" customHeight="1">
      <c r="A4038" s="2" t="s">
        <v>6890</v>
      </c>
      <c r="B4038" s="121" t="str">
        <f t="shared" ref="B4038:B4101" si="228">VLOOKUP(A4038,CountryRegion,2,FALSE)</f>
        <v>Global Ex-U.S.</v>
      </c>
      <c r="C4038" s="2" t="s">
        <v>6147</v>
      </c>
      <c r="D4038" s="2" t="str">
        <f t="shared" si="225"/>
        <v>Switzerland</v>
      </c>
      <c r="E4038" s="3">
        <v>34698</v>
      </c>
      <c r="F4038" s="3">
        <v>34701</v>
      </c>
      <c r="G4038" s="3"/>
      <c r="H4038" s="3"/>
      <c r="I4038" s="2" t="str">
        <f t="shared" si="227"/>
        <v>S&amp;P BMI</v>
      </c>
    </row>
    <row r="4039" spans="1:9" ht="12.75" customHeight="1">
      <c r="A4039" s="2" t="s">
        <v>6890</v>
      </c>
      <c r="B4039" s="121" t="str">
        <f t="shared" si="228"/>
        <v>Global Ex-U.S.</v>
      </c>
      <c r="C4039" s="2" t="s">
        <v>7592</v>
      </c>
      <c r="D4039" s="2" t="str">
        <f t="shared" si="225"/>
        <v>Chile</v>
      </c>
      <c r="E4039" s="3">
        <v>34698</v>
      </c>
      <c r="F4039" s="3">
        <v>34701</v>
      </c>
      <c r="G4039" s="3"/>
      <c r="H4039" s="3"/>
      <c r="I4039" s="2" t="str">
        <f t="shared" si="227"/>
        <v>S&amp;P BMI</v>
      </c>
    </row>
    <row r="4040" spans="1:9" ht="12.75" customHeight="1">
      <c r="A4040" s="2" t="s">
        <v>6890</v>
      </c>
      <c r="B4040" s="121" t="str">
        <f t="shared" si="228"/>
        <v>Global Ex-U.S.</v>
      </c>
      <c r="C4040" s="2" t="s">
        <v>7588</v>
      </c>
      <c r="D4040" s="2" t="str">
        <f t="shared" si="225"/>
        <v>China</v>
      </c>
      <c r="E4040" s="3">
        <v>34698</v>
      </c>
      <c r="F4040" s="3">
        <v>34701</v>
      </c>
      <c r="G4040" s="3"/>
      <c r="H4040" s="3"/>
      <c r="I4040" s="2" t="str">
        <f t="shared" si="227"/>
        <v>S&amp;P BMI</v>
      </c>
    </row>
    <row r="4041" spans="1:9" ht="12.75" customHeight="1">
      <c r="A4041" s="2" t="s">
        <v>6890</v>
      </c>
      <c r="B4041" s="121" t="str">
        <f t="shared" si="228"/>
        <v>Global Ex-U.S.</v>
      </c>
      <c r="C4041" s="2" t="s">
        <v>7593</v>
      </c>
      <c r="D4041" s="2" t="str">
        <f t="shared" si="225"/>
        <v>Colombia</v>
      </c>
      <c r="E4041" s="3">
        <v>34698</v>
      </c>
      <c r="F4041" s="3">
        <v>34701</v>
      </c>
      <c r="G4041" s="3">
        <v>39752</v>
      </c>
      <c r="H4041" s="3">
        <v>39755</v>
      </c>
      <c r="I4041" s="2" t="str">
        <f t="shared" si="227"/>
        <v>S&amp;P BMI</v>
      </c>
    </row>
    <row r="4042" spans="1:9" ht="12.75" customHeight="1">
      <c r="A4042" s="2" t="s">
        <v>6890</v>
      </c>
      <c r="B4042" s="121" t="str">
        <f t="shared" si="228"/>
        <v>Global Ex-U.S.</v>
      </c>
      <c r="C4042" s="2" t="s">
        <v>7593</v>
      </c>
      <c r="D4042" s="2" t="str">
        <f t="shared" si="225"/>
        <v>Colombia</v>
      </c>
      <c r="E4042" s="3">
        <v>40805</v>
      </c>
      <c r="F4042" s="3">
        <v>40802</v>
      </c>
      <c r="G4042" s="3"/>
      <c r="H4042" s="3"/>
      <c r="I4042" s="2" t="str">
        <f t="shared" si="227"/>
        <v>S&amp;P BMI</v>
      </c>
    </row>
    <row r="4043" spans="1:9" ht="12.75" customHeight="1">
      <c r="A4043" s="2" t="s">
        <v>6890</v>
      </c>
      <c r="B4043" s="121" t="str">
        <f t="shared" si="228"/>
        <v>Global Ex-U.S.</v>
      </c>
      <c r="C4043" s="2" t="s">
        <v>7584</v>
      </c>
      <c r="D4043" s="2" t="str">
        <f t="shared" si="225"/>
        <v>Czech Republic</v>
      </c>
      <c r="E4043" s="3">
        <v>34698</v>
      </c>
      <c r="F4043" s="3">
        <v>34701</v>
      </c>
      <c r="G4043" s="3"/>
      <c r="H4043" s="3"/>
      <c r="I4043" s="2" t="str">
        <f t="shared" si="227"/>
        <v>S&amp;P BMI</v>
      </c>
    </row>
    <row r="4044" spans="1:9" ht="12.75" customHeight="1">
      <c r="A4044" s="2" t="s">
        <v>6890</v>
      </c>
      <c r="B4044" s="121" t="str">
        <f t="shared" si="228"/>
        <v>Global Ex-U.S.</v>
      </c>
      <c r="C4044" s="2" t="s">
        <v>7579</v>
      </c>
      <c r="D4044" s="2" t="str">
        <f t="shared" si="225"/>
        <v>Germany</v>
      </c>
      <c r="E4044" s="3">
        <v>34698</v>
      </c>
      <c r="F4044" s="3">
        <v>34701</v>
      </c>
      <c r="G4044" s="3"/>
      <c r="H4044" s="3"/>
      <c r="I4044" s="2" t="str">
        <f t="shared" si="227"/>
        <v>S&amp;P BMI</v>
      </c>
    </row>
    <row r="4045" spans="1:9" ht="12.75" customHeight="1">
      <c r="A4045" s="2" t="s">
        <v>6890</v>
      </c>
      <c r="B4045" s="121" t="str">
        <f t="shared" si="228"/>
        <v>Global Ex-U.S.</v>
      </c>
      <c r="C4045" s="2" t="s">
        <v>7577</v>
      </c>
      <c r="D4045" s="2" t="str">
        <f t="shared" si="225"/>
        <v>Denmark</v>
      </c>
      <c r="E4045" s="3">
        <v>34698</v>
      </c>
      <c r="F4045" s="3">
        <v>34701</v>
      </c>
      <c r="G4045" s="3"/>
      <c r="H4045" s="3"/>
      <c r="I4045" s="2" t="str">
        <f t="shared" si="227"/>
        <v>S&amp;P BMI</v>
      </c>
    </row>
    <row r="4046" spans="1:9" ht="12.75" customHeight="1">
      <c r="A4046" s="2" t="s">
        <v>6890</v>
      </c>
      <c r="B4046" s="121" t="str">
        <f t="shared" si="228"/>
        <v>Global Ex-U.S.</v>
      </c>
      <c r="C4046" s="2" t="s">
        <v>7600</v>
      </c>
      <c r="D4046" s="2" t="str">
        <f t="shared" ref="D4046:D4109" si="229">VLOOKUP(C4046&amp;"-",CountryRegion,2,FALSE)</f>
        <v>Egypt</v>
      </c>
      <c r="E4046" s="3">
        <v>34698</v>
      </c>
      <c r="F4046" s="3">
        <v>34701</v>
      </c>
      <c r="G4046" s="3"/>
      <c r="H4046" s="3"/>
      <c r="I4046" s="2" t="str">
        <f t="shared" si="227"/>
        <v>S&amp;P BMI</v>
      </c>
    </row>
    <row r="4047" spans="1:9" ht="12.75" customHeight="1">
      <c r="A4047" s="2" t="s">
        <v>6890</v>
      </c>
      <c r="B4047" s="121" t="str">
        <f t="shared" si="228"/>
        <v>Global Ex-U.S.</v>
      </c>
      <c r="C4047" s="2" t="s">
        <v>6415</v>
      </c>
      <c r="D4047" s="2" t="str">
        <f t="shared" si="229"/>
        <v>Spain</v>
      </c>
      <c r="E4047" s="3">
        <v>34698</v>
      </c>
      <c r="F4047" s="3">
        <v>34701</v>
      </c>
      <c r="G4047" s="3"/>
      <c r="H4047" s="3"/>
      <c r="I4047" s="2" t="str">
        <f t="shared" si="227"/>
        <v>S&amp;P BMI</v>
      </c>
    </row>
    <row r="4048" spans="1:9" ht="12.75" customHeight="1">
      <c r="A4048" s="2" t="s">
        <v>6890</v>
      </c>
      <c r="B4048" s="121" t="str">
        <f t="shared" si="228"/>
        <v>Global Ex-U.S.</v>
      </c>
      <c r="C4048" s="2" t="s">
        <v>5810</v>
      </c>
      <c r="D4048" s="2" t="str">
        <f t="shared" si="229"/>
        <v>Finland</v>
      </c>
      <c r="E4048" s="3">
        <v>34698</v>
      </c>
      <c r="F4048" s="3">
        <v>34701</v>
      </c>
      <c r="G4048" s="3"/>
      <c r="H4048" s="3"/>
      <c r="I4048" s="2" t="str">
        <f t="shared" si="227"/>
        <v>S&amp;P BMI</v>
      </c>
    </row>
    <row r="4049" spans="1:9" ht="12.75" customHeight="1">
      <c r="A4049" s="2" t="s">
        <v>6890</v>
      </c>
      <c r="B4049" s="121" t="str">
        <f t="shared" si="228"/>
        <v>Global Ex-U.S.</v>
      </c>
      <c r="C4049" s="2" t="s">
        <v>7578</v>
      </c>
      <c r="D4049" s="2" t="str">
        <f t="shared" si="229"/>
        <v>France</v>
      </c>
      <c r="E4049" s="3">
        <v>34698</v>
      </c>
      <c r="F4049" s="3">
        <v>34701</v>
      </c>
      <c r="G4049" s="3"/>
      <c r="H4049" s="3"/>
      <c r="I4049" s="2" t="str">
        <f t="shared" si="227"/>
        <v>S&amp;P BMI</v>
      </c>
    </row>
    <row r="4050" spans="1:9" ht="12.75" customHeight="1">
      <c r="A4050" s="2" t="s">
        <v>6890</v>
      </c>
      <c r="B4050" s="121" t="str">
        <f t="shared" si="228"/>
        <v>Global Ex-U.S.</v>
      </c>
      <c r="C4050" s="2" t="s">
        <v>7583</v>
      </c>
      <c r="D4050" s="2" t="str">
        <f t="shared" si="229"/>
        <v>United Kingdom</v>
      </c>
      <c r="E4050" s="3">
        <v>34698</v>
      </c>
      <c r="F4050" s="3">
        <v>34701</v>
      </c>
      <c r="G4050" s="3"/>
      <c r="H4050" s="3"/>
      <c r="I4050" s="2" t="str">
        <f t="shared" si="227"/>
        <v>S&amp;P BMI</v>
      </c>
    </row>
    <row r="4051" spans="1:9" ht="12.75" customHeight="1">
      <c r="A4051" s="2" t="s">
        <v>6890</v>
      </c>
      <c r="B4051" s="121" t="str">
        <f t="shared" si="228"/>
        <v>Global Ex-U.S.</v>
      </c>
      <c r="C4051" s="2" t="s">
        <v>7580</v>
      </c>
      <c r="D4051" s="2" t="str">
        <f t="shared" si="229"/>
        <v>Greece</v>
      </c>
      <c r="E4051" s="3">
        <v>34698</v>
      </c>
      <c r="F4051" s="3">
        <v>34701</v>
      </c>
      <c r="G4051" s="3"/>
      <c r="H4051" s="3"/>
      <c r="I4051" s="2" t="str">
        <f t="shared" si="227"/>
        <v>S&amp;P BMI</v>
      </c>
    </row>
    <row r="4052" spans="1:9" ht="12.75" customHeight="1">
      <c r="A4052" s="2" t="s">
        <v>6890</v>
      </c>
      <c r="B4052" s="121" t="str">
        <f t="shared" si="228"/>
        <v>Global Ex-U.S.</v>
      </c>
      <c r="C4052" s="2" t="s">
        <v>7571</v>
      </c>
      <c r="D4052" s="2" t="str">
        <f t="shared" si="229"/>
        <v>Hong Kong</v>
      </c>
      <c r="E4052" s="3">
        <v>34698</v>
      </c>
      <c r="F4052" s="3">
        <v>34701</v>
      </c>
      <c r="G4052" s="3"/>
      <c r="H4052" s="3"/>
      <c r="I4052" s="2" t="str">
        <f t="shared" si="227"/>
        <v>S&amp;P BMI</v>
      </c>
    </row>
    <row r="4053" spans="1:9" ht="12.75" customHeight="1">
      <c r="A4053" s="2" t="s">
        <v>6890</v>
      </c>
      <c r="B4053" s="121" t="str">
        <f t="shared" si="228"/>
        <v>Global Ex-U.S.</v>
      </c>
      <c r="C4053" s="2" t="s">
        <v>5567</v>
      </c>
      <c r="D4053" s="2" t="str">
        <f t="shared" si="229"/>
        <v>Hungary</v>
      </c>
      <c r="E4053" s="3">
        <v>34698</v>
      </c>
      <c r="F4053" s="3">
        <v>34701</v>
      </c>
      <c r="G4053" s="3"/>
      <c r="H4053" s="3"/>
      <c r="I4053" s="2" t="str">
        <f t="shared" si="227"/>
        <v>S&amp;P BMI</v>
      </c>
    </row>
    <row r="4054" spans="1:9" ht="12.75" customHeight="1">
      <c r="A4054" s="2" t="s">
        <v>6890</v>
      </c>
      <c r="B4054" s="121" t="str">
        <f t="shared" si="228"/>
        <v>Global Ex-U.S.</v>
      </c>
      <c r="C4054" s="2" t="s">
        <v>6098</v>
      </c>
      <c r="D4054" s="2" t="str">
        <f t="shared" si="229"/>
        <v>Indonesia</v>
      </c>
      <c r="E4054" s="3">
        <v>34698</v>
      </c>
      <c r="F4054" s="3">
        <v>34701</v>
      </c>
      <c r="G4054" s="3"/>
      <c r="H4054" s="3"/>
      <c r="I4054" s="2" t="str">
        <f t="shared" si="227"/>
        <v>S&amp;P BMI</v>
      </c>
    </row>
    <row r="4055" spans="1:9" ht="12.75" customHeight="1">
      <c r="A4055" s="2" t="s">
        <v>6890</v>
      </c>
      <c r="B4055" s="121" t="str">
        <f t="shared" si="228"/>
        <v>Global Ex-U.S.</v>
      </c>
      <c r="C4055" s="2" t="s">
        <v>6100</v>
      </c>
      <c r="D4055" s="2" t="str">
        <f t="shared" si="229"/>
        <v>Ireland</v>
      </c>
      <c r="E4055" s="3">
        <v>34698</v>
      </c>
      <c r="F4055" s="3">
        <v>34701</v>
      </c>
      <c r="G4055" s="3"/>
      <c r="H4055" s="3"/>
      <c r="I4055" s="2" t="str">
        <f t="shared" si="227"/>
        <v>S&amp;P BMI</v>
      </c>
    </row>
    <row r="4056" spans="1:9" ht="12.75" customHeight="1">
      <c r="A4056" s="2" t="s">
        <v>6890</v>
      </c>
      <c r="B4056" s="121" t="str">
        <f t="shared" si="228"/>
        <v>Global Ex-U.S.</v>
      </c>
      <c r="C4056" s="2" t="s">
        <v>7598</v>
      </c>
      <c r="D4056" s="2" t="str">
        <f t="shared" si="229"/>
        <v>Israel</v>
      </c>
      <c r="E4056" s="3">
        <v>34698</v>
      </c>
      <c r="F4056" s="3">
        <v>34701</v>
      </c>
      <c r="G4056" s="3"/>
      <c r="H4056" s="3"/>
      <c r="I4056" s="2" t="str">
        <f t="shared" si="227"/>
        <v>S&amp;P BMI</v>
      </c>
    </row>
    <row r="4057" spans="1:9" ht="12.75" customHeight="1">
      <c r="A4057" s="2" t="s">
        <v>6890</v>
      </c>
      <c r="B4057" s="121" t="str">
        <f t="shared" si="228"/>
        <v>Global Ex-U.S.</v>
      </c>
      <c r="C4057" s="2" t="s">
        <v>5720</v>
      </c>
      <c r="D4057" s="2" t="str">
        <f t="shared" si="229"/>
        <v>India</v>
      </c>
      <c r="E4057" s="3">
        <v>34698</v>
      </c>
      <c r="F4057" s="3">
        <v>34701</v>
      </c>
      <c r="G4057" s="3"/>
      <c r="H4057" s="3"/>
      <c r="I4057" s="2" t="str">
        <f t="shared" si="227"/>
        <v>S&amp;P BMI</v>
      </c>
    </row>
    <row r="4058" spans="1:9" ht="12.75" customHeight="1">
      <c r="A4058" s="2" t="s">
        <v>6890</v>
      </c>
      <c r="B4058" s="121" t="str">
        <f t="shared" si="228"/>
        <v>Global Ex-U.S.</v>
      </c>
      <c r="C4058" s="2" t="s">
        <v>5572</v>
      </c>
      <c r="D4058" s="2" t="str">
        <f t="shared" si="229"/>
        <v>Iceland</v>
      </c>
      <c r="E4058" s="3">
        <v>37435</v>
      </c>
      <c r="F4058" s="3">
        <v>37438</v>
      </c>
      <c r="G4058" s="3">
        <v>39780</v>
      </c>
      <c r="H4058" s="3">
        <v>39783</v>
      </c>
      <c r="I4058" s="2" t="str">
        <f t="shared" si="227"/>
        <v>S&amp;P BMI</v>
      </c>
    </row>
    <row r="4059" spans="1:9" ht="12.75" customHeight="1">
      <c r="A4059" s="2" t="s">
        <v>6890</v>
      </c>
      <c r="B4059" s="121" t="str">
        <f t="shared" si="228"/>
        <v>Global Ex-U.S.</v>
      </c>
      <c r="C4059" s="2" t="s">
        <v>5614</v>
      </c>
      <c r="D4059" s="2" t="str">
        <f t="shared" si="229"/>
        <v>Italy</v>
      </c>
      <c r="E4059" s="3">
        <v>34698</v>
      </c>
      <c r="F4059" s="3">
        <v>34701</v>
      </c>
      <c r="G4059" s="3"/>
      <c r="H4059" s="3"/>
      <c r="I4059" s="2" t="str">
        <f t="shared" si="227"/>
        <v>S&amp;P BMI</v>
      </c>
    </row>
    <row r="4060" spans="1:9" ht="12.75" customHeight="1">
      <c r="A4060" s="2" t="s">
        <v>6890</v>
      </c>
      <c r="B4060" s="121" t="str">
        <f t="shared" si="228"/>
        <v>Global Ex-U.S.</v>
      </c>
      <c r="C4060" s="2" t="s">
        <v>7607</v>
      </c>
      <c r="D4060" s="2" t="str">
        <f t="shared" si="229"/>
        <v>Jordan</v>
      </c>
      <c r="E4060" s="3">
        <v>34698</v>
      </c>
      <c r="F4060" s="3">
        <v>34701</v>
      </c>
      <c r="G4060" s="3">
        <v>39752</v>
      </c>
      <c r="H4060" s="3">
        <v>39755</v>
      </c>
      <c r="I4060" s="2" t="str">
        <f t="shared" si="227"/>
        <v>S&amp;P BMI</v>
      </c>
    </row>
    <row r="4061" spans="1:9" ht="12.75" customHeight="1">
      <c r="A4061" s="2" t="s">
        <v>6890</v>
      </c>
      <c r="B4061" s="121" t="str">
        <f t="shared" si="228"/>
        <v>Global Ex-U.S.</v>
      </c>
      <c r="C4061" s="2" t="s">
        <v>7572</v>
      </c>
      <c r="D4061" s="2" t="str">
        <f t="shared" si="229"/>
        <v>Japan</v>
      </c>
      <c r="E4061" s="3">
        <v>34698</v>
      </c>
      <c r="F4061" s="3">
        <v>34701</v>
      </c>
      <c r="G4061" s="3"/>
      <c r="H4061" s="3"/>
      <c r="I4061" s="2" t="str">
        <f t="shared" si="227"/>
        <v>S&amp;P BMI</v>
      </c>
    </row>
    <row r="4062" spans="1:9" ht="12.75" customHeight="1">
      <c r="A4062" s="2" t="s">
        <v>6890</v>
      </c>
      <c r="B4062" s="121" t="str">
        <f t="shared" si="228"/>
        <v>Global Ex-U.S.</v>
      </c>
      <c r="C4062" s="2" t="s">
        <v>6013</v>
      </c>
      <c r="D4062" s="2" t="str">
        <f t="shared" si="229"/>
        <v>Korea</v>
      </c>
      <c r="E4062" s="3">
        <v>34698</v>
      </c>
      <c r="F4062" s="3">
        <v>34701</v>
      </c>
      <c r="G4062" s="3"/>
      <c r="H4062" s="3"/>
      <c r="I4062" s="2" t="str">
        <f t="shared" si="227"/>
        <v>S&amp;P BMI</v>
      </c>
    </row>
    <row r="4063" spans="1:9" ht="12.75" customHeight="1">
      <c r="A4063" s="2" t="s">
        <v>6890</v>
      </c>
      <c r="B4063" s="121" t="str">
        <f t="shared" si="228"/>
        <v>Global Ex-U.S.</v>
      </c>
      <c r="C4063" s="2" t="s">
        <v>7581</v>
      </c>
      <c r="D4063" s="2" t="str">
        <f t="shared" si="229"/>
        <v>Luxembourg</v>
      </c>
      <c r="E4063" s="3">
        <v>38625</v>
      </c>
      <c r="F4063" s="3">
        <v>38628</v>
      </c>
      <c r="G4063" s="3"/>
      <c r="H4063" s="3"/>
      <c r="I4063" s="2" t="str">
        <f t="shared" ref="I4063:I4086" si="230">IF(ISBLANK(VLOOKUP(A4063,CountryRegion,4,FALSE)),"",VLOOKUP(A4063,CountryRegion,4,FALSE))</f>
        <v>S&amp;P BMI</v>
      </c>
    </row>
    <row r="4064" spans="1:9" ht="12.75" customHeight="1">
      <c r="A4064" s="2" t="s">
        <v>6890</v>
      </c>
      <c r="B4064" s="121" t="str">
        <f t="shared" si="228"/>
        <v>Global Ex-U.S.</v>
      </c>
      <c r="C4064" s="2" t="s">
        <v>5947</v>
      </c>
      <c r="D4064" s="2" t="str">
        <f t="shared" si="229"/>
        <v>Morocco</v>
      </c>
      <c r="E4064" s="3">
        <v>34698</v>
      </c>
      <c r="F4064" s="3">
        <v>34701</v>
      </c>
      <c r="G4064" s="3">
        <v>42265</v>
      </c>
      <c r="H4064" s="3">
        <v>42268</v>
      </c>
      <c r="I4064" s="2" t="str">
        <f t="shared" si="230"/>
        <v>S&amp;P BMI</v>
      </c>
    </row>
    <row r="4065" spans="1:9" ht="12.75" customHeight="1">
      <c r="A4065" s="2" t="s">
        <v>6890</v>
      </c>
      <c r="B4065" s="121" t="str">
        <f t="shared" si="228"/>
        <v>Global Ex-U.S.</v>
      </c>
      <c r="C4065" s="2" t="s">
        <v>7594</v>
      </c>
      <c r="D4065" s="2" t="str">
        <f t="shared" si="229"/>
        <v>Mexico</v>
      </c>
      <c r="E4065" s="3">
        <v>34698</v>
      </c>
      <c r="F4065" s="3">
        <v>34701</v>
      </c>
      <c r="G4065" s="3"/>
      <c r="H4065" s="3"/>
      <c r="I4065" s="2" t="str">
        <f t="shared" si="230"/>
        <v>S&amp;P BMI</v>
      </c>
    </row>
    <row r="4066" spans="1:9" ht="12.75" customHeight="1">
      <c r="A4066" s="2" t="s">
        <v>6890</v>
      </c>
      <c r="B4066" s="121" t="str">
        <f t="shared" si="228"/>
        <v>Global Ex-U.S.</v>
      </c>
      <c r="C4066" s="2" t="s">
        <v>7573</v>
      </c>
      <c r="D4066" s="2" t="str">
        <f t="shared" si="229"/>
        <v>Malaysia</v>
      </c>
      <c r="E4066" s="3">
        <v>34698</v>
      </c>
      <c r="F4066" s="3">
        <v>34701</v>
      </c>
      <c r="G4066" s="3"/>
      <c r="H4066" s="3"/>
      <c r="I4066" s="2" t="str">
        <f t="shared" si="230"/>
        <v>S&amp;P BMI</v>
      </c>
    </row>
    <row r="4067" spans="1:9" ht="12.75" customHeight="1">
      <c r="A4067" s="2" t="s">
        <v>6890</v>
      </c>
      <c r="B4067" s="121" t="str">
        <f t="shared" si="228"/>
        <v>Global Ex-U.S.</v>
      </c>
      <c r="C4067" s="2" t="s">
        <v>5918</v>
      </c>
      <c r="D4067" s="2" t="str">
        <f t="shared" si="229"/>
        <v>Nigeria</v>
      </c>
      <c r="E4067" s="3">
        <v>34698</v>
      </c>
      <c r="F4067" s="3">
        <v>34701</v>
      </c>
      <c r="G4067" s="3">
        <v>39752</v>
      </c>
      <c r="H4067" s="3">
        <v>39755</v>
      </c>
      <c r="I4067" s="2" t="str">
        <f t="shared" si="230"/>
        <v>S&amp;P BMI</v>
      </c>
    </row>
    <row r="4068" spans="1:9" ht="12.75" customHeight="1">
      <c r="A4068" s="2" t="s">
        <v>6890</v>
      </c>
      <c r="B4068" s="121" t="str">
        <f t="shared" si="228"/>
        <v>Global Ex-U.S.</v>
      </c>
      <c r="C4068" s="2" t="s">
        <v>5921</v>
      </c>
      <c r="D4068" s="2" t="str">
        <f t="shared" si="229"/>
        <v>Netherlands</v>
      </c>
      <c r="E4068" s="3">
        <v>34698</v>
      </c>
      <c r="F4068" s="3">
        <v>34701</v>
      </c>
      <c r="G4068" s="3"/>
      <c r="H4068" s="3"/>
      <c r="I4068" s="2" t="str">
        <f t="shared" si="230"/>
        <v>S&amp;P BMI</v>
      </c>
    </row>
    <row r="4069" spans="1:9" ht="12.75" customHeight="1">
      <c r="A4069" s="2" t="s">
        <v>6890</v>
      </c>
      <c r="B4069" s="121" t="str">
        <f t="shared" si="228"/>
        <v>Global Ex-U.S.</v>
      </c>
      <c r="C4069" s="2" t="s">
        <v>5865</v>
      </c>
      <c r="D4069" s="2" t="str">
        <f t="shared" si="229"/>
        <v>Norway</v>
      </c>
      <c r="E4069" s="3">
        <v>34698</v>
      </c>
      <c r="F4069" s="3">
        <v>34701</v>
      </c>
      <c r="G4069" s="3"/>
      <c r="H4069" s="3"/>
      <c r="I4069" s="2" t="str">
        <f t="shared" si="230"/>
        <v>S&amp;P BMI</v>
      </c>
    </row>
    <row r="4070" spans="1:9" ht="12.75" customHeight="1">
      <c r="A4070" s="2" t="s">
        <v>6890</v>
      </c>
      <c r="B4070" s="121" t="str">
        <f t="shared" si="228"/>
        <v>Global Ex-U.S.</v>
      </c>
      <c r="C4070" s="2" t="s">
        <v>5883</v>
      </c>
      <c r="D4070" s="2" t="str">
        <f t="shared" si="229"/>
        <v>New Zealand</v>
      </c>
      <c r="E4070" s="3">
        <v>34698</v>
      </c>
      <c r="F4070" s="3">
        <v>34701</v>
      </c>
      <c r="G4070" s="3"/>
      <c r="H4070" s="3"/>
      <c r="I4070" s="2" t="str">
        <f t="shared" si="230"/>
        <v>S&amp;P BMI</v>
      </c>
    </row>
    <row r="4071" spans="1:9" ht="12.75" customHeight="1">
      <c r="A4071" s="2" t="s">
        <v>6890</v>
      </c>
      <c r="B4071" s="121" t="str">
        <f t="shared" si="228"/>
        <v>Global Ex-U.S.</v>
      </c>
      <c r="C4071" s="2" t="s">
        <v>7595</v>
      </c>
      <c r="D4071" s="2" t="str">
        <f t="shared" si="229"/>
        <v>Peru</v>
      </c>
      <c r="E4071" s="3">
        <v>34698</v>
      </c>
      <c r="F4071" s="3">
        <v>34701</v>
      </c>
      <c r="G4071" s="3"/>
      <c r="H4071" s="3"/>
      <c r="I4071" s="2" t="str">
        <f t="shared" si="230"/>
        <v>S&amp;P BMI</v>
      </c>
    </row>
    <row r="4072" spans="1:9" ht="12.75" customHeight="1">
      <c r="A4072" s="2" t="s">
        <v>6890</v>
      </c>
      <c r="B4072" s="121" t="str">
        <f t="shared" si="228"/>
        <v>Global Ex-U.S.</v>
      </c>
      <c r="C4072" s="2" t="s">
        <v>5970</v>
      </c>
      <c r="D4072" s="2" t="str">
        <f t="shared" si="229"/>
        <v>Philippines</v>
      </c>
      <c r="E4072" s="3">
        <v>34698</v>
      </c>
      <c r="F4072" s="3">
        <v>34701</v>
      </c>
      <c r="G4072" s="3"/>
      <c r="H4072" s="3"/>
      <c r="I4072" s="2" t="str">
        <f t="shared" si="230"/>
        <v>S&amp;P BMI</v>
      </c>
    </row>
    <row r="4073" spans="1:9" ht="12.75" customHeight="1">
      <c r="A4073" s="2" t="s">
        <v>6890</v>
      </c>
      <c r="B4073" s="121" t="str">
        <f t="shared" si="228"/>
        <v>Global Ex-U.S.</v>
      </c>
      <c r="C4073" s="2" t="s">
        <v>7601</v>
      </c>
      <c r="D4073" s="2" t="str">
        <f t="shared" si="229"/>
        <v>Pakistan</v>
      </c>
      <c r="E4073" s="3">
        <v>34698</v>
      </c>
      <c r="F4073" s="3">
        <v>34701</v>
      </c>
      <c r="G4073" s="3">
        <v>39752</v>
      </c>
      <c r="H4073" s="3">
        <v>39755</v>
      </c>
      <c r="I4073" s="2" t="str">
        <f t="shared" si="230"/>
        <v>S&amp;P BMI</v>
      </c>
    </row>
    <row r="4074" spans="1:9" ht="12.75" customHeight="1">
      <c r="A4074" s="2" t="s">
        <v>6890</v>
      </c>
      <c r="B4074" s="121" t="str">
        <f t="shared" si="228"/>
        <v>Global Ex-U.S.</v>
      </c>
      <c r="C4074" s="2" t="s">
        <v>7601</v>
      </c>
      <c r="D4074" s="2" t="str">
        <f t="shared" si="229"/>
        <v>Pakistan</v>
      </c>
      <c r="E4074" s="3">
        <v>42993</v>
      </c>
      <c r="F4074" s="3">
        <v>42996</v>
      </c>
      <c r="G4074" s="3">
        <v>45184</v>
      </c>
      <c r="H4074" s="3">
        <v>45187</v>
      </c>
      <c r="I4074" s="2" t="str">
        <f t="shared" si="230"/>
        <v>S&amp;P BMI</v>
      </c>
    </row>
    <row r="4075" spans="1:9" ht="12.75" customHeight="1">
      <c r="A4075" s="2" t="s">
        <v>6890</v>
      </c>
      <c r="B4075" s="121" t="str">
        <f t="shared" si="228"/>
        <v>Global Ex-U.S.</v>
      </c>
      <c r="C4075" s="2" t="s">
        <v>7585</v>
      </c>
      <c r="D4075" s="2" t="str">
        <f t="shared" si="229"/>
        <v>Poland</v>
      </c>
      <c r="E4075" s="3">
        <v>34698</v>
      </c>
      <c r="F4075" s="3">
        <v>34701</v>
      </c>
      <c r="G4075" s="3"/>
      <c r="H4075" s="3"/>
      <c r="I4075" s="2" t="str">
        <f t="shared" si="230"/>
        <v>S&amp;P BMI</v>
      </c>
    </row>
    <row r="4076" spans="1:9" ht="12.75" customHeight="1">
      <c r="A4076" s="2" t="s">
        <v>6890</v>
      </c>
      <c r="B4076" s="121" t="str">
        <f t="shared" si="228"/>
        <v>Global Ex-U.S.</v>
      </c>
      <c r="C4076" s="2" t="s">
        <v>7582</v>
      </c>
      <c r="D4076" s="2" t="str">
        <f t="shared" si="229"/>
        <v>Portugal</v>
      </c>
      <c r="E4076" s="3">
        <v>34698</v>
      </c>
      <c r="F4076" s="3">
        <v>34701</v>
      </c>
      <c r="G4076" s="3"/>
      <c r="H4076" s="3"/>
      <c r="I4076" s="2" t="str">
        <f t="shared" si="230"/>
        <v>S&amp;P BMI</v>
      </c>
    </row>
    <row r="4077" spans="1:9" ht="12.75" customHeight="1">
      <c r="A4077" s="2" t="s">
        <v>6890</v>
      </c>
      <c r="B4077" s="121" t="str">
        <f t="shared" si="228"/>
        <v>Global Ex-U.S.</v>
      </c>
      <c r="C4077" s="2" t="s">
        <v>7602</v>
      </c>
      <c r="D4077" s="2" t="str">
        <f t="shared" si="229"/>
        <v>Qatar</v>
      </c>
      <c r="E4077" s="3">
        <v>41903</v>
      </c>
      <c r="F4077" s="3">
        <v>41904</v>
      </c>
      <c r="G4077" s="3"/>
      <c r="H4077" s="3"/>
      <c r="I4077" s="2" t="str">
        <f t="shared" si="230"/>
        <v>S&amp;P BMI</v>
      </c>
    </row>
    <row r="4078" spans="1:9" ht="12.75" customHeight="1">
      <c r="A4078" s="2" t="s">
        <v>6890</v>
      </c>
      <c r="B4078" s="121" t="str">
        <f t="shared" si="228"/>
        <v>Global Ex-U.S.</v>
      </c>
      <c r="C4078" s="2" t="s">
        <v>7586</v>
      </c>
      <c r="D4078" s="2" t="str">
        <f t="shared" si="229"/>
        <v>Russia</v>
      </c>
      <c r="E4078" s="3">
        <v>34698</v>
      </c>
      <c r="F4078" s="3">
        <v>34701</v>
      </c>
      <c r="G4078" s="3">
        <v>44628</v>
      </c>
      <c r="H4078" s="3">
        <v>44629</v>
      </c>
      <c r="I4078" s="2" t="str">
        <f t="shared" si="230"/>
        <v>S&amp;P BMI</v>
      </c>
    </row>
    <row r="4079" spans="1:9" ht="12.75" customHeight="1">
      <c r="A4079" s="2" t="s">
        <v>6890</v>
      </c>
      <c r="B4079" s="121" t="str">
        <f t="shared" si="228"/>
        <v>Global Ex-U.S.</v>
      </c>
      <c r="C4079" s="2" t="s">
        <v>6227</v>
      </c>
      <c r="D4079" s="2" t="str">
        <f t="shared" si="229"/>
        <v>Sweden</v>
      </c>
      <c r="E4079" s="3">
        <v>34698</v>
      </c>
      <c r="F4079" s="3">
        <v>34701</v>
      </c>
      <c r="G4079" s="3"/>
      <c r="H4079" s="3"/>
      <c r="I4079" s="2" t="str">
        <f t="shared" si="230"/>
        <v>S&amp;P BMI</v>
      </c>
    </row>
    <row r="4080" spans="1:9" ht="12.75" customHeight="1">
      <c r="A4080" s="2" t="s">
        <v>6890</v>
      </c>
      <c r="B4080" s="121" t="str">
        <f t="shared" si="228"/>
        <v>Global Ex-U.S.</v>
      </c>
      <c r="C4080" s="2" t="s">
        <v>7574</v>
      </c>
      <c r="D4080" s="2" t="str">
        <f t="shared" si="229"/>
        <v>Singapore</v>
      </c>
      <c r="E4080" s="3">
        <v>34698</v>
      </c>
      <c r="F4080" s="3">
        <v>34701</v>
      </c>
      <c r="G4080" s="3"/>
      <c r="H4080" s="3"/>
      <c r="I4080" s="2" t="str">
        <f t="shared" si="230"/>
        <v>S&amp;P BMI</v>
      </c>
    </row>
    <row r="4081" spans="1:9" ht="12.75" customHeight="1">
      <c r="A4081" s="2" t="s">
        <v>6890</v>
      </c>
      <c r="B4081" s="121" t="str">
        <f t="shared" si="228"/>
        <v>Global Ex-U.S.</v>
      </c>
      <c r="C4081" s="2" t="s">
        <v>7605</v>
      </c>
      <c r="D4081" s="2" t="str">
        <f t="shared" si="229"/>
        <v>Slovenia</v>
      </c>
      <c r="E4081" s="3">
        <v>37529</v>
      </c>
      <c r="F4081" s="3">
        <v>37530</v>
      </c>
      <c r="G4081" s="3">
        <v>39752</v>
      </c>
      <c r="H4081" s="3">
        <v>39755</v>
      </c>
      <c r="I4081" s="2" t="str">
        <f t="shared" si="230"/>
        <v>S&amp;P BMI</v>
      </c>
    </row>
    <row r="4082" spans="1:9" ht="12.75" customHeight="1">
      <c r="A4082" s="2" t="s">
        <v>6890</v>
      </c>
      <c r="B4082" s="121" t="str">
        <f t="shared" si="228"/>
        <v>Global Ex-U.S.</v>
      </c>
      <c r="C4082" s="2" t="s">
        <v>6029</v>
      </c>
      <c r="D4082" s="2" t="str">
        <f t="shared" si="229"/>
        <v>Thailand</v>
      </c>
      <c r="E4082" s="3">
        <v>34698</v>
      </c>
      <c r="F4082" s="3">
        <v>34701</v>
      </c>
      <c r="G4082" s="3"/>
      <c r="H4082" s="3"/>
      <c r="I4082" s="2" t="str">
        <f t="shared" si="230"/>
        <v>S&amp;P BMI</v>
      </c>
    </row>
    <row r="4083" spans="1:9" ht="12.75" customHeight="1">
      <c r="A4083" s="2" t="s">
        <v>6890</v>
      </c>
      <c r="B4083" s="121" t="str">
        <f t="shared" si="228"/>
        <v>Global Ex-U.S.</v>
      </c>
      <c r="C4083" s="2" t="s">
        <v>7587</v>
      </c>
      <c r="D4083" s="2" t="str">
        <f t="shared" si="229"/>
        <v>Turkey</v>
      </c>
      <c r="E4083" s="3">
        <v>34698</v>
      </c>
      <c r="F4083" s="3">
        <v>34701</v>
      </c>
      <c r="G4083" s="3"/>
      <c r="H4083" s="3"/>
      <c r="I4083" s="2" t="str">
        <f t="shared" si="230"/>
        <v>S&amp;P BMI</v>
      </c>
    </row>
    <row r="4084" spans="1:9" ht="12.75" customHeight="1">
      <c r="A4084" s="2" t="s">
        <v>6890</v>
      </c>
      <c r="B4084" s="121" t="str">
        <f t="shared" si="228"/>
        <v>Global Ex-U.S.</v>
      </c>
      <c r="C4084" s="2" t="s">
        <v>5700</v>
      </c>
      <c r="D4084" s="2" t="str">
        <f t="shared" si="229"/>
        <v>Taiwan</v>
      </c>
      <c r="E4084" s="3">
        <v>34698</v>
      </c>
      <c r="F4084" s="3">
        <v>34701</v>
      </c>
      <c r="G4084" s="3"/>
      <c r="H4084" s="3"/>
      <c r="I4084" s="2" t="str">
        <f t="shared" si="230"/>
        <v>S&amp;P BMI</v>
      </c>
    </row>
    <row r="4085" spans="1:9" ht="12.75" customHeight="1">
      <c r="A4085" s="2" t="s">
        <v>6890</v>
      </c>
      <c r="B4085" s="121" t="str">
        <f t="shared" si="228"/>
        <v>Global Ex-U.S.</v>
      </c>
      <c r="C4085" s="2" t="s">
        <v>7596</v>
      </c>
      <c r="D4085" s="2" t="str">
        <f t="shared" si="229"/>
        <v>Venezuela</v>
      </c>
      <c r="E4085" s="3">
        <v>34698</v>
      </c>
      <c r="F4085" s="3">
        <v>34701</v>
      </c>
      <c r="G4085" s="3">
        <v>39183</v>
      </c>
      <c r="H4085" s="3">
        <v>39184</v>
      </c>
      <c r="I4085" s="2" t="str">
        <f t="shared" si="230"/>
        <v>S&amp;P BMI</v>
      </c>
    </row>
    <row r="4086" spans="1:9" ht="12.75" customHeight="1">
      <c r="A4086" s="2" t="s">
        <v>6890</v>
      </c>
      <c r="B4086" s="121" t="str">
        <f t="shared" si="228"/>
        <v>Global Ex-U.S.</v>
      </c>
      <c r="C4086" s="2" t="s">
        <v>7603</v>
      </c>
      <c r="D4086" s="2" t="str">
        <f t="shared" si="229"/>
        <v>South Africa</v>
      </c>
      <c r="E4086" s="3">
        <v>34698</v>
      </c>
      <c r="F4086" s="3">
        <v>34701</v>
      </c>
      <c r="G4086" s="3"/>
      <c r="H4086" s="3"/>
      <c r="I4086" s="2" t="str">
        <f t="shared" si="230"/>
        <v>S&amp;P BMI</v>
      </c>
    </row>
    <row r="4087" spans="1:9" ht="12.75" customHeight="1">
      <c r="A4087" s="121" t="s">
        <v>6890</v>
      </c>
      <c r="B4087" s="121" t="str">
        <f t="shared" si="228"/>
        <v>Global Ex-U.S.</v>
      </c>
      <c r="C4087" s="121" t="s">
        <v>5776</v>
      </c>
      <c r="D4087" s="2" t="str">
        <f t="shared" si="229"/>
        <v>Saudi Arabia</v>
      </c>
      <c r="E4087" s="122">
        <v>43539</v>
      </c>
      <c r="F4087" s="122">
        <v>43542</v>
      </c>
      <c r="G4087" s="122"/>
      <c r="H4087" s="122"/>
      <c r="I4087" s="121" t="s">
        <v>6663</v>
      </c>
    </row>
    <row r="4088" spans="1:9" ht="12.75" customHeight="1">
      <c r="A4088" s="2" t="s">
        <v>6890</v>
      </c>
      <c r="B4088" s="121" t="str">
        <f t="shared" si="228"/>
        <v>Global Ex-U.S.</v>
      </c>
      <c r="C4088" s="2" t="s">
        <v>6023</v>
      </c>
      <c r="D4088" s="2" t="str">
        <f t="shared" si="229"/>
        <v>Kuwait</v>
      </c>
      <c r="E4088" s="93">
        <v>43728</v>
      </c>
      <c r="F4088" s="93">
        <v>43731</v>
      </c>
      <c r="G4088" s="93"/>
      <c r="H4088" s="93"/>
      <c r="I4088" s="2" t="s">
        <v>6663</v>
      </c>
    </row>
    <row r="4089" spans="1:9" ht="12.75" customHeight="1">
      <c r="A4089" s="2" t="s">
        <v>6892</v>
      </c>
      <c r="B4089" s="121" t="str">
        <f t="shared" si="228"/>
        <v>Global Ex-U.S. &amp; Japan</v>
      </c>
      <c r="C4089" s="2" t="s">
        <v>7599</v>
      </c>
      <c r="D4089" s="2" t="str">
        <f t="shared" si="229"/>
        <v>United Arab Emirates</v>
      </c>
      <c r="E4089" s="3">
        <v>41903</v>
      </c>
      <c r="F4089" s="3">
        <v>41904</v>
      </c>
      <c r="G4089" s="3"/>
      <c r="H4089" s="3"/>
      <c r="I4089" s="2" t="str">
        <f t="shared" ref="I4089:I4120" si="231">IF(ISBLANK(VLOOKUP(A4089,CountryRegion,4,FALSE)),"",VLOOKUP(A4089,CountryRegion,4,FALSE))</f>
        <v>S&amp;P BMI</v>
      </c>
    </row>
    <row r="4090" spans="1:9" ht="12.75" customHeight="1">
      <c r="A4090" s="2" t="s">
        <v>6892</v>
      </c>
      <c r="B4090" s="121" t="str">
        <f t="shared" si="228"/>
        <v>Global Ex-U.S. &amp; Japan</v>
      </c>
      <c r="C4090" s="2" t="s">
        <v>7590</v>
      </c>
      <c r="D4090" s="2" t="str">
        <f t="shared" si="229"/>
        <v>Argentina</v>
      </c>
      <c r="E4090" s="3">
        <v>34698</v>
      </c>
      <c r="F4090" s="3">
        <v>34701</v>
      </c>
      <c r="G4090" s="3">
        <v>40074</v>
      </c>
      <c r="H4090" s="3">
        <v>40077</v>
      </c>
      <c r="I4090" s="2" t="str">
        <f t="shared" si="231"/>
        <v>S&amp;P BMI</v>
      </c>
    </row>
    <row r="4091" spans="1:9" ht="12.75" customHeight="1">
      <c r="A4091" s="2" t="s">
        <v>6892</v>
      </c>
      <c r="B4091" s="121" t="str">
        <f t="shared" si="228"/>
        <v>Global Ex-U.S. &amp; Japan</v>
      </c>
      <c r="C4091" s="2" t="s">
        <v>7575</v>
      </c>
      <c r="D4091" s="2" t="str">
        <f t="shared" si="229"/>
        <v>Austria</v>
      </c>
      <c r="E4091" s="3">
        <v>34698</v>
      </c>
      <c r="F4091" s="3">
        <v>34701</v>
      </c>
      <c r="G4091" s="3"/>
      <c r="H4091" s="3"/>
      <c r="I4091" s="2" t="str">
        <f t="shared" si="231"/>
        <v>S&amp;P BMI</v>
      </c>
    </row>
    <row r="4092" spans="1:9" ht="12.75" customHeight="1">
      <c r="A4092" s="2" t="s">
        <v>6892</v>
      </c>
      <c r="B4092" s="121" t="str">
        <f t="shared" si="228"/>
        <v>Global Ex-U.S. &amp; Japan</v>
      </c>
      <c r="C4092" s="2" t="s">
        <v>7589</v>
      </c>
      <c r="D4092" s="2" t="str">
        <f t="shared" si="229"/>
        <v>Australia</v>
      </c>
      <c r="E4092" s="3">
        <v>34698</v>
      </c>
      <c r="F4092" s="3">
        <v>34701</v>
      </c>
      <c r="G4092" s="3"/>
      <c r="H4092" s="3"/>
      <c r="I4092" s="2" t="str">
        <f t="shared" si="231"/>
        <v>S&amp;P BMI</v>
      </c>
    </row>
    <row r="4093" spans="1:9" ht="12.75" customHeight="1">
      <c r="A4093" s="2" t="s">
        <v>6892</v>
      </c>
      <c r="B4093" s="121" t="str">
        <f t="shared" si="228"/>
        <v>Global Ex-U.S. &amp; Japan</v>
      </c>
      <c r="C4093" s="2" t="s">
        <v>7576</v>
      </c>
      <c r="D4093" s="2" t="str">
        <f t="shared" si="229"/>
        <v>Belgium</v>
      </c>
      <c r="E4093" s="3">
        <v>34698</v>
      </c>
      <c r="F4093" s="3">
        <v>34701</v>
      </c>
      <c r="G4093" s="3"/>
      <c r="H4093" s="3"/>
      <c r="I4093" s="2" t="str">
        <f t="shared" si="231"/>
        <v>S&amp;P BMI</v>
      </c>
    </row>
    <row r="4094" spans="1:9" ht="12.75" customHeight="1">
      <c r="A4094" s="2" t="s">
        <v>6892</v>
      </c>
      <c r="B4094" s="121" t="str">
        <f t="shared" si="228"/>
        <v>Global Ex-U.S. &amp; Japan</v>
      </c>
      <c r="C4094" s="2" t="s">
        <v>7591</v>
      </c>
      <c r="D4094" s="2" t="str">
        <f t="shared" si="229"/>
        <v>Brazil</v>
      </c>
      <c r="E4094" s="3">
        <v>34698</v>
      </c>
      <c r="F4094" s="3">
        <v>34701</v>
      </c>
      <c r="G4094" s="3"/>
      <c r="H4094" s="3"/>
      <c r="I4094" s="2" t="str">
        <f t="shared" si="231"/>
        <v>S&amp;P BMI</v>
      </c>
    </row>
    <row r="4095" spans="1:9" ht="12.75" customHeight="1">
      <c r="A4095" s="2" t="s">
        <v>6892</v>
      </c>
      <c r="B4095" s="121" t="str">
        <f t="shared" si="228"/>
        <v>Global Ex-U.S. &amp; Japan</v>
      </c>
      <c r="C4095" s="2" t="s">
        <v>5722</v>
      </c>
      <c r="D4095" s="2" t="str">
        <f t="shared" si="229"/>
        <v>Canada</v>
      </c>
      <c r="E4095" s="3">
        <v>34698</v>
      </c>
      <c r="F4095" s="3">
        <v>34701</v>
      </c>
      <c r="G4095" s="3"/>
      <c r="H4095" s="3"/>
      <c r="I4095" s="2" t="str">
        <f t="shared" si="231"/>
        <v>S&amp;P BMI</v>
      </c>
    </row>
    <row r="4096" spans="1:9" ht="12.75" customHeight="1">
      <c r="A4096" s="2" t="s">
        <v>6892</v>
      </c>
      <c r="B4096" s="121" t="str">
        <f t="shared" si="228"/>
        <v>Global Ex-U.S. &amp; Japan</v>
      </c>
      <c r="C4096" s="2" t="s">
        <v>6147</v>
      </c>
      <c r="D4096" s="2" t="str">
        <f t="shared" si="229"/>
        <v>Switzerland</v>
      </c>
      <c r="E4096" s="3">
        <v>34698</v>
      </c>
      <c r="F4096" s="3">
        <v>34701</v>
      </c>
      <c r="G4096" s="3"/>
      <c r="H4096" s="3"/>
      <c r="I4096" s="2" t="str">
        <f t="shared" si="231"/>
        <v>S&amp;P BMI</v>
      </c>
    </row>
    <row r="4097" spans="1:9" ht="12.75" customHeight="1">
      <c r="A4097" s="2" t="s">
        <v>6892</v>
      </c>
      <c r="B4097" s="121" t="str">
        <f t="shared" si="228"/>
        <v>Global Ex-U.S. &amp; Japan</v>
      </c>
      <c r="C4097" s="2" t="s">
        <v>7592</v>
      </c>
      <c r="D4097" s="2" t="str">
        <f t="shared" si="229"/>
        <v>Chile</v>
      </c>
      <c r="E4097" s="3">
        <v>34698</v>
      </c>
      <c r="F4097" s="3">
        <v>34701</v>
      </c>
      <c r="G4097" s="3"/>
      <c r="H4097" s="3"/>
      <c r="I4097" s="2" t="str">
        <f t="shared" si="231"/>
        <v>S&amp;P BMI</v>
      </c>
    </row>
    <row r="4098" spans="1:9" ht="12.75" customHeight="1">
      <c r="A4098" s="2" t="s">
        <v>6892</v>
      </c>
      <c r="B4098" s="121" t="str">
        <f t="shared" si="228"/>
        <v>Global Ex-U.S. &amp; Japan</v>
      </c>
      <c r="C4098" s="2" t="s">
        <v>7588</v>
      </c>
      <c r="D4098" s="2" t="str">
        <f t="shared" si="229"/>
        <v>China</v>
      </c>
      <c r="E4098" s="3">
        <v>34698</v>
      </c>
      <c r="F4098" s="3">
        <v>34701</v>
      </c>
      <c r="G4098" s="3"/>
      <c r="H4098" s="3"/>
      <c r="I4098" s="2" t="str">
        <f t="shared" si="231"/>
        <v>S&amp;P BMI</v>
      </c>
    </row>
    <row r="4099" spans="1:9" ht="12.75" customHeight="1">
      <c r="A4099" s="2" t="s">
        <v>6892</v>
      </c>
      <c r="B4099" s="121" t="str">
        <f t="shared" si="228"/>
        <v>Global Ex-U.S. &amp; Japan</v>
      </c>
      <c r="C4099" s="2" t="s">
        <v>7593</v>
      </c>
      <c r="D4099" s="2" t="str">
        <f t="shared" si="229"/>
        <v>Colombia</v>
      </c>
      <c r="E4099" s="3">
        <v>34698</v>
      </c>
      <c r="F4099" s="3">
        <v>34701</v>
      </c>
      <c r="G4099" s="3">
        <v>39752</v>
      </c>
      <c r="H4099" s="3">
        <v>39755</v>
      </c>
      <c r="I4099" s="2" t="str">
        <f t="shared" si="231"/>
        <v>S&amp;P BMI</v>
      </c>
    </row>
    <row r="4100" spans="1:9" ht="12.75" customHeight="1">
      <c r="A4100" s="2" t="s">
        <v>6892</v>
      </c>
      <c r="B4100" s="121" t="str">
        <f t="shared" si="228"/>
        <v>Global Ex-U.S. &amp; Japan</v>
      </c>
      <c r="C4100" s="2" t="s">
        <v>7593</v>
      </c>
      <c r="D4100" s="2" t="str">
        <f t="shared" si="229"/>
        <v>Colombia</v>
      </c>
      <c r="E4100" s="3">
        <v>40805</v>
      </c>
      <c r="F4100" s="3">
        <v>40802</v>
      </c>
      <c r="G4100" s="3"/>
      <c r="H4100" s="3"/>
      <c r="I4100" s="2" t="str">
        <f t="shared" si="231"/>
        <v>S&amp;P BMI</v>
      </c>
    </row>
    <row r="4101" spans="1:9" ht="12.75" customHeight="1">
      <c r="A4101" s="2" t="s">
        <v>6892</v>
      </c>
      <c r="B4101" s="121" t="str">
        <f t="shared" si="228"/>
        <v>Global Ex-U.S. &amp; Japan</v>
      </c>
      <c r="C4101" s="2" t="s">
        <v>7584</v>
      </c>
      <c r="D4101" s="2" t="str">
        <f t="shared" si="229"/>
        <v>Czech Republic</v>
      </c>
      <c r="E4101" s="3">
        <v>34698</v>
      </c>
      <c r="F4101" s="3">
        <v>34701</v>
      </c>
      <c r="G4101" s="3"/>
      <c r="H4101" s="3"/>
      <c r="I4101" s="2" t="str">
        <f t="shared" si="231"/>
        <v>S&amp;P BMI</v>
      </c>
    </row>
    <row r="4102" spans="1:9" ht="12.75" customHeight="1">
      <c r="A4102" s="2" t="s">
        <v>6892</v>
      </c>
      <c r="B4102" s="121" t="str">
        <f t="shared" ref="B4102:B4165" si="232">VLOOKUP(A4102,CountryRegion,2,FALSE)</f>
        <v>Global Ex-U.S. &amp; Japan</v>
      </c>
      <c r="C4102" s="2" t="s">
        <v>7579</v>
      </c>
      <c r="D4102" s="2" t="str">
        <f t="shared" si="229"/>
        <v>Germany</v>
      </c>
      <c r="E4102" s="3">
        <v>34698</v>
      </c>
      <c r="F4102" s="3">
        <v>34701</v>
      </c>
      <c r="G4102" s="3"/>
      <c r="H4102" s="3"/>
      <c r="I4102" s="2" t="str">
        <f t="shared" si="231"/>
        <v>S&amp;P BMI</v>
      </c>
    </row>
    <row r="4103" spans="1:9" ht="12.75" customHeight="1">
      <c r="A4103" s="2" t="s">
        <v>6892</v>
      </c>
      <c r="B4103" s="121" t="str">
        <f t="shared" si="232"/>
        <v>Global Ex-U.S. &amp; Japan</v>
      </c>
      <c r="C4103" s="2" t="s">
        <v>7577</v>
      </c>
      <c r="D4103" s="2" t="str">
        <f t="shared" si="229"/>
        <v>Denmark</v>
      </c>
      <c r="E4103" s="3">
        <v>34698</v>
      </c>
      <c r="F4103" s="3">
        <v>34701</v>
      </c>
      <c r="G4103" s="3"/>
      <c r="H4103" s="3"/>
      <c r="I4103" s="2" t="str">
        <f t="shared" si="231"/>
        <v>S&amp;P BMI</v>
      </c>
    </row>
    <row r="4104" spans="1:9" ht="12.75" customHeight="1">
      <c r="A4104" s="2" t="s">
        <v>6892</v>
      </c>
      <c r="B4104" s="121" t="str">
        <f t="shared" si="232"/>
        <v>Global Ex-U.S. &amp; Japan</v>
      </c>
      <c r="C4104" s="2" t="s">
        <v>7600</v>
      </c>
      <c r="D4104" s="2" t="str">
        <f t="shared" si="229"/>
        <v>Egypt</v>
      </c>
      <c r="E4104" s="3">
        <v>34698</v>
      </c>
      <c r="F4104" s="3">
        <v>34701</v>
      </c>
      <c r="G4104" s="3"/>
      <c r="H4104" s="3"/>
      <c r="I4104" s="2" t="str">
        <f t="shared" si="231"/>
        <v>S&amp;P BMI</v>
      </c>
    </row>
    <row r="4105" spans="1:9" ht="12.75" customHeight="1">
      <c r="A4105" s="2" t="s">
        <v>6892</v>
      </c>
      <c r="B4105" s="121" t="str">
        <f t="shared" si="232"/>
        <v>Global Ex-U.S. &amp; Japan</v>
      </c>
      <c r="C4105" s="2" t="s">
        <v>6415</v>
      </c>
      <c r="D4105" s="2" t="str">
        <f t="shared" si="229"/>
        <v>Spain</v>
      </c>
      <c r="E4105" s="3">
        <v>34698</v>
      </c>
      <c r="F4105" s="3">
        <v>34701</v>
      </c>
      <c r="G4105" s="3"/>
      <c r="H4105" s="3"/>
      <c r="I4105" s="2" t="str">
        <f t="shared" si="231"/>
        <v>S&amp;P BMI</v>
      </c>
    </row>
    <row r="4106" spans="1:9" ht="12.75" customHeight="1">
      <c r="A4106" s="2" t="s">
        <v>6892</v>
      </c>
      <c r="B4106" s="121" t="str">
        <f t="shared" si="232"/>
        <v>Global Ex-U.S. &amp; Japan</v>
      </c>
      <c r="C4106" s="2" t="s">
        <v>5810</v>
      </c>
      <c r="D4106" s="2" t="str">
        <f t="shared" si="229"/>
        <v>Finland</v>
      </c>
      <c r="E4106" s="3">
        <v>34698</v>
      </c>
      <c r="F4106" s="3">
        <v>34701</v>
      </c>
      <c r="G4106" s="3"/>
      <c r="H4106" s="3"/>
      <c r="I4106" s="2" t="str">
        <f t="shared" si="231"/>
        <v>S&amp;P BMI</v>
      </c>
    </row>
    <row r="4107" spans="1:9" ht="12.75" customHeight="1">
      <c r="A4107" s="2" t="s">
        <v>6892</v>
      </c>
      <c r="B4107" s="121" t="str">
        <f t="shared" si="232"/>
        <v>Global Ex-U.S. &amp; Japan</v>
      </c>
      <c r="C4107" s="2" t="s">
        <v>7578</v>
      </c>
      <c r="D4107" s="2" t="str">
        <f t="shared" si="229"/>
        <v>France</v>
      </c>
      <c r="E4107" s="3">
        <v>34698</v>
      </c>
      <c r="F4107" s="3">
        <v>34701</v>
      </c>
      <c r="G4107" s="3"/>
      <c r="H4107" s="3"/>
      <c r="I4107" s="2" t="str">
        <f t="shared" si="231"/>
        <v>S&amp;P BMI</v>
      </c>
    </row>
    <row r="4108" spans="1:9" ht="12.75" customHeight="1">
      <c r="A4108" s="2" t="s">
        <v>6892</v>
      </c>
      <c r="B4108" s="121" t="str">
        <f t="shared" si="232"/>
        <v>Global Ex-U.S. &amp; Japan</v>
      </c>
      <c r="C4108" s="2" t="s">
        <v>7583</v>
      </c>
      <c r="D4108" s="2" t="str">
        <f t="shared" si="229"/>
        <v>United Kingdom</v>
      </c>
      <c r="E4108" s="3">
        <v>34698</v>
      </c>
      <c r="F4108" s="3">
        <v>34701</v>
      </c>
      <c r="G4108" s="3"/>
      <c r="H4108" s="3"/>
      <c r="I4108" s="2" t="str">
        <f t="shared" si="231"/>
        <v>S&amp;P BMI</v>
      </c>
    </row>
    <row r="4109" spans="1:9" ht="12.75" customHeight="1">
      <c r="A4109" s="2" t="s">
        <v>6892</v>
      </c>
      <c r="B4109" s="121" t="str">
        <f t="shared" si="232"/>
        <v>Global Ex-U.S. &amp; Japan</v>
      </c>
      <c r="C4109" s="2" t="s">
        <v>7580</v>
      </c>
      <c r="D4109" s="2" t="str">
        <f t="shared" si="229"/>
        <v>Greece</v>
      </c>
      <c r="E4109" s="3">
        <v>34698</v>
      </c>
      <c r="F4109" s="3">
        <v>34701</v>
      </c>
      <c r="G4109" s="3"/>
      <c r="H4109" s="3"/>
      <c r="I4109" s="2" t="str">
        <f t="shared" si="231"/>
        <v>S&amp;P BMI</v>
      </c>
    </row>
    <row r="4110" spans="1:9" ht="12.75" customHeight="1">
      <c r="A4110" s="2" t="s">
        <v>6892</v>
      </c>
      <c r="B4110" s="121" t="str">
        <f t="shared" si="232"/>
        <v>Global Ex-U.S. &amp; Japan</v>
      </c>
      <c r="C4110" s="2" t="s">
        <v>7571</v>
      </c>
      <c r="D4110" s="2" t="str">
        <f t="shared" ref="D4110:D4173" si="233">VLOOKUP(C4110&amp;"-",CountryRegion,2,FALSE)</f>
        <v>Hong Kong</v>
      </c>
      <c r="E4110" s="3">
        <v>34698</v>
      </c>
      <c r="F4110" s="3">
        <v>34701</v>
      </c>
      <c r="G4110" s="3"/>
      <c r="H4110" s="3"/>
      <c r="I4110" s="2" t="str">
        <f t="shared" si="231"/>
        <v>S&amp;P BMI</v>
      </c>
    </row>
    <row r="4111" spans="1:9" ht="12.75" customHeight="1">
      <c r="A4111" s="2" t="s">
        <v>6892</v>
      </c>
      <c r="B4111" s="121" t="str">
        <f t="shared" si="232"/>
        <v>Global Ex-U.S. &amp; Japan</v>
      </c>
      <c r="C4111" s="2" t="s">
        <v>5567</v>
      </c>
      <c r="D4111" s="2" t="str">
        <f t="shared" si="233"/>
        <v>Hungary</v>
      </c>
      <c r="E4111" s="3">
        <v>34698</v>
      </c>
      <c r="F4111" s="3">
        <v>34701</v>
      </c>
      <c r="G4111" s="3"/>
      <c r="H4111" s="3"/>
      <c r="I4111" s="2" t="str">
        <f t="shared" si="231"/>
        <v>S&amp;P BMI</v>
      </c>
    </row>
    <row r="4112" spans="1:9" ht="12.75" customHeight="1">
      <c r="A4112" s="2" t="s">
        <v>6892</v>
      </c>
      <c r="B4112" s="121" t="str">
        <f t="shared" si="232"/>
        <v>Global Ex-U.S. &amp; Japan</v>
      </c>
      <c r="C4112" s="2" t="s">
        <v>6098</v>
      </c>
      <c r="D4112" s="2" t="str">
        <f t="shared" si="233"/>
        <v>Indonesia</v>
      </c>
      <c r="E4112" s="3">
        <v>34698</v>
      </c>
      <c r="F4112" s="3">
        <v>34701</v>
      </c>
      <c r="G4112" s="3"/>
      <c r="H4112" s="3"/>
      <c r="I4112" s="2" t="str">
        <f t="shared" si="231"/>
        <v>S&amp;P BMI</v>
      </c>
    </row>
    <row r="4113" spans="1:9" ht="12.75" customHeight="1">
      <c r="A4113" s="2" t="s">
        <v>6892</v>
      </c>
      <c r="B4113" s="121" t="str">
        <f t="shared" si="232"/>
        <v>Global Ex-U.S. &amp; Japan</v>
      </c>
      <c r="C4113" s="2" t="s">
        <v>6100</v>
      </c>
      <c r="D4113" s="2" t="str">
        <f t="shared" si="233"/>
        <v>Ireland</v>
      </c>
      <c r="E4113" s="3">
        <v>34698</v>
      </c>
      <c r="F4113" s="3">
        <v>34701</v>
      </c>
      <c r="G4113" s="3"/>
      <c r="H4113" s="3"/>
      <c r="I4113" s="2" t="str">
        <f t="shared" si="231"/>
        <v>S&amp;P BMI</v>
      </c>
    </row>
    <row r="4114" spans="1:9" ht="12.75" customHeight="1">
      <c r="A4114" s="2" t="s">
        <v>6892</v>
      </c>
      <c r="B4114" s="121" t="str">
        <f t="shared" si="232"/>
        <v>Global Ex-U.S. &amp; Japan</v>
      </c>
      <c r="C4114" s="2" t="s">
        <v>7598</v>
      </c>
      <c r="D4114" s="2" t="str">
        <f t="shared" si="233"/>
        <v>Israel</v>
      </c>
      <c r="E4114" s="3">
        <v>34698</v>
      </c>
      <c r="F4114" s="3">
        <v>34701</v>
      </c>
      <c r="G4114" s="3"/>
      <c r="H4114" s="3"/>
      <c r="I4114" s="2" t="str">
        <f t="shared" si="231"/>
        <v>S&amp;P BMI</v>
      </c>
    </row>
    <row r="4115" spans="1:9" ht="12.75" customHeight="1">
      <c r="A4115" s="2" t="s">
        <v>6892</v>
      </c>
      <c r="B4115" s="121" t="str">
        <f t="shared" si="232"/>
        <v>Global Ex-U.S. &amp; Japan</v>
      </c>
      <c r="C4115" s="2" t="s">
        <v>5720</v>
      </c>
      <c r="D4115" s="2" t="str">
        <f t="shared" si="233"/>
        <v>India</v>
      </c>
      <c r="E4115" s="3">
        <v>34698</v>
      </c>
      <c r="F4115" s="3">
        <v>34701</v>
      </c>
      <c r="G4115" s="3"/>
      <c r="H4115" s="3"/>
      <c r="I4115" s="2" t="str">
        <f t="shared" si="231"/>
        <v>S&amp;P BMI</v>
      </c>
    </row>
    <row r="4116" spans="1:9" ht="12.75" customHeight="1">
      <c r="A4116" s="2" t="s">
        <v>6892</v>
      </c>
      <c r="B4116" s="121" t="str">
        <f t="shared" si="232"/>
        <v>Global Ex-U.S. &amp; Japan</v>
      </c>
      <c r="C4116" s="2" t="s">
        <v>5572</v>
      </c>
      <c r="D4116" s="2" t="str">
        <f t="shared" si="233"/>
        <v>Iceland</v>
      </c>
      <c r="E4116" s="3">
        <v>37435</v>
      </c>
      <c r="F4116" s="3">
        <v>37438</v>
      </c>
      <c r="G4116" s="3">
        <v>39780</v>
      </c>
      <c r="H4116" s="3">
        <v>39783</v>
      </c>
      <c r="I4116" s="2" t="str">
        <f t="shared" si="231"/>
        <v>S&amp;P BMI</v>
      </c>
    </row>
    <row r="4117" spans="1:9" ht="12.75" customHeight="1">
      <c r="A4117" s="2" t="s">
        <v>6892</v>
      </c>
      <c r="B4117" s="121" t="str">
        <f t="shared" si="232"/>
        <v>Global Ex-U.S. &amp; Japan</v>
      </c>
      <c r="C4117" s="2" t="s">
        <v>5614</v>
      </c>
      <c r="D4117" s="2" t="str">
        <f t="shared" si="233"/>
        <v>Italy</v>
      </c>
      <c r="E4117" s="3">
        <v>34698</v>
      </c>
      <c r="F4117" s="3">
        <v>34701</v>
      </c>
      <c r="G4117" s="3"/>
      <c r="H4117" s="3"/>
      <c r="I4117" s="2" t="str">
        <f t="shared" si="231"/>
        <v>S&amp;P BMI</v>
      </c>
    </row>
    <row r="4118" spans="1:9" ht="12.75" customHeight="1">
      <c r="A4118" s="2" t="s">
        <v>6892</v>
      </c>
      <c r="B4118" s="121" t="str">
        <f t="shared" si="232"/>
        <v>Global Ex-U.S. &amp; Japan</v>
      </c>
      <c r="C4118" s="2" t="s">
        <v>7607</v>
      </c>
      <c r="D4118" s="2" t="str">
        <f t="shared" si="233"/>
        <v>Jordan</v>
      </c>
      <c r="E4118" s="3">
        <v>34698</v>
      </c>
      <c r="F4118" s="3">
        <v>34701</v>
      </c>
      <c r="G4118" s="3">
        <v>39752</v>
      </c>
      <c r="H4118" s="3">
        <v>39755</v>
      </c>
      <c r="I4118" s="2" t="str">
        <f t="shared" si="231"/>
        <v>S&amp;P BMI</v>
      </c>
    </row>
    <row r="4119" spans="1:9" ht="12.75" customHeight="1">
      <c r="A4119" s="2" t="s">
        <v>6892</v>
      </c>
      <c r="B4119" s="121" t="str">
        <f t="shared" si="232"/>
        <v>Global Ex-U.S. &amp; Japan</v>
      </c>
      <c r="C4119" s="2" t="s">
        <v>6013</v>
      </c>
      <c r="D4119" s="2" t="str">
        <f t="shared" si="233"/>
        <v>Korea</v>
      </c>
      <c r="E4119" s="3">
        <v>34698</v>
      </c>
      <c r="F4119" s="3">
        <v>34701</v>
      </c>
      <c r="G4119" s="3"/>
      <c r="H4119" s="3"/>
      <c r="I4119" s="2" t="str">
        <f t="shared" si="231"/>
        <v>S&amp;P BMI</v>
      </c>
    </row>
    <row r="4120" spans="1:9" ht="12.75" customHeight="1">
      <c r="A4120" s="2" t="s">
        <v>6892</v>
      </c>
      <c r="B4120" s="121" t="str">
        <f t="shared" si="232"/>
        <v>Global Ex-U.S. &amp; Japan</v>
      </c>
      <c r="C4120" s="2" t="s">
        <v>7581</v>
      </c>
      <c r="D4120" s="2" t="str">
        <f t="shared" si="233"/>
        <v>Luxembourg</v>
      </c>
      <c r="E4120" s="3">
        <v>38625</v>
      </c>
      <c r="F4120" s="3">
        <v>38628</v>
      </c>
      <c r="G4120" s="3"/>
      <c r="H4120" s="3"/>
      <c r="I4120" s="2" t="str">
        <f t="shared" si="231"/>
        <v>S&amp;P BMI</v>
      </c>
    </row>
    <row r="4121" spans="1:9" ht="12.75" customHeight="1">
      <c r="A4121" s="2" t="s">
        <v>6892</v>
      </c>
      <c r="B4121" s="121" t="str">
        <f t="shared" si="232"/>
        <v>Global Ex-U.S. &amp; Japan</v>
      </c>
      <c r="C4121" s="2" t="s">
        <v>5947</v>
      </c>
      <c r="D4121" s="2" t="str">
        <f t="shared" si="233"/>
        <v>Morocco</v>
      </c>
      <c r="E4121" s="3">
        <v>34698</v>
      </c>
      <c r="F4121" s="3">
        <v>34701</v>
      </c>
      <c r="G4121" s="3">
        <v>42265</v>
      </c>
      <c r="H4121" s="3">
        <v>42268</v>
      </c>
      <c r="I4121" s="2" t="str">
        <f t="shared" ref="I4121:I4143" si="234">IF(ISBLANK(VLOOKUP(A4121,CountryRegion,4,FALSE)),"",VLOOKUP(A4121,CountryRegion,4,FALSE))</f>
        <v>S&amp;P BMI</v>
      </c>
    </row>
    <row r="4122" spans="1:9" ht="12.75" customHeight="1">
      <c r="A4122" s="2" t="s">
        <v>6892</v>
      </c>
      <c r="B4122" s="121" t="str">
        <f t="shared" si="232"/>
        <v>Global Ex-U.S. &amp; Japan</v>
      </c>
      <c r="C4122" s="2" t="s">
        <v>7594</v>
      </c>
      <c r="D4122" s="2" t="str">
        <f t="shared" si="233"/>
        <v>Mexico</v>
      </c>
      <c r="E4122" s="3">
        <v>34698</v>
      </c>
      <c r="F4122" s="3">
        <v>34701</v>
      </c>
      <c r="G4122" s="3"/>
      <c r="H4122" s="3"/>
      <c r="I4122" s="2" t="str">
        <f t="shared" si="234"/>
        <v>S&amp;P BMI</v>
      </c>
    </row>
    <row r="4123" spans="1:9" ht="12.75" customHeight="1">
      <c r="A4123" s="2" t="s">
        <v>6892</v>
      </c>
      <c r="B4123" s="121" t="str">
        <f t="shared" si="232"/>
        <v>Global Ex-U.S. &amp; Japan</v>
      </c>
      <c r="C4123" s="2" t="s">
        <v>7573</v>
      </c>
      <c r="D4123" s="2" t="str">
        <f t="shared" si="233"/>
        <v>Malaysia</v>
      </c>
      <c r="E4123" s="3">
        <v>34698</v>
      </c>
      <c r="F4123" s="3">
        <v>34701</v>
      </c>
      <c r="G4123" s="3"/>
      <c r="H4123" s="3"/>
      <c r="I4123" s="2" t="str">
        <f t="shared" si="234"/>
        <v>S&amp;P BMI</v>
      </c>
    </row>
    <row r="4124" spans="1:9" ht="12.75" customHeight="1">
      <c r="A4124" s="2" t="s">
        <v>6892</v>
      </c>
      <c r="B4124" s="121" t="str">
        <f t="shared" si="232"/>
        <v>Global Ex-U.S. &amp; Japan</v>
      </c>
      <c r="C4124" s="2" t="s">
        <v>5918</v>
      </c>
      <c r="D4124" s="2" t="str">
        <f t="shared" si="233"/>
        <v>Nigeria</v>
      </c>
      <c r="E4124" s="3">
        <v>34698</v>
      </c>
      <c r="F4124" s="3">
        <v>34701</v>
      </c>
      <c r="G4124" s="3">
        <v>39752</v>
      </c>
      <c r="H4124" s="3">
        <v>39755</v>
      </c>
      <c r="I4124" s="2" t="str">
        <f t="shared" si="234"/>
        <v>S&amp;P BMI</v>
      </c>
    </row>
    <row r="4125" spans="1:9" ht="12.75" customHeight="1">
      <c r="A4125" s="2" t="s">
        <v>6892</v>
      </c>
      <c r="B4125" s="121" t="str">
        <f t="shared" si="232"/>
        <v>Global Ex-U.S. &amp; Japan</v>
      </c>
      <c r="C4125" s="2" t="s">
        <v>5921</v>
      </c>
      <c r="D4125" s="2" t="str">
        <f t="shared" si="233"/>
        <v>Netherlands</v>
      </c>
      <c r="E4125" s="3">
        <v>34698</v>
      </c>
      <c r="F4125" s="3">
        <v>34701</v>
      </c>
      <c r="G4125" s="3"/>
      <c r="H4125" s="3"/>
      <c r="I4125" s="2" t="str">
        <f t="shared" si="234"/>
        <v>S&amp;P BMI</v>
      </c>
    </row>
    <row r="4126" spans="1:9" ht="12.75" customHeight="1">
      <c r="A4126" s="2" t="s">
        <v>6892</v>
      </c>
      <c r="B4126" s="121" t="str">
        <f t="shared" si="232"/>
        <v>Global Ex-U.S. &amp; Japan</v>
      </c>
      <c r="C4126" s="2" t="s">
        <v>5865</v>
      </c>
      <c r="D4126" s="2" t="str">
        <f t="shared" si="233"/>
        <v>Norway</v>
      </c>
      <c r="E4126" s="3">
        <v>34698</v>
      </c>
      <c r="F4126" s="3">
        <v>34701</v>
      </c>
      <c r="G4126" s="3"/>
      <c r="H4126" s="3"/>
      <c r="I4126" s="2" t="str">
        <f t="shared" si="234"/>
        <v>S&amp;P BMI</v>
      </c>
    </row>
    <row r="4127" spans="1:9" ht="12.75" customHeight="1">
      <c r="A4127" s="2" t="s">
        <v>6892</v>
      </c>
      <c r="B4127" s="121" t="str">
        <f t="shared" si="232"/>
        <v>Global Ex-U.S. &amp; Japan</v>
      </c>
      <c r="C4127" s="2" t="s">
        <v>5883</v>
      </c>
      <c r="D4127" s="2" t="str">
        <f t="shared" si="233"/>
        <v>New Zealand</v>
      </c>
      <c r="E4127" s="3">
        <v>34698</v>
      </c>
      <c r="F4127" s="3">
        <v>34701</v>
      </c>
      <c r="G4127" s="3"/>
      <c r="H4127" s="3"/>
      <c r="I4127" s="2" t="str">
        <f t="shared" si="234"/>
        <v>S&amp;P BMI</v>
      </c>
    </row>
    <row r="4128" spans="1:9" ht="12.75" customHeight="1">
      <c r="A4128" s="2" t="s">
        <v>6892</v>
      </c>
      <c r="B4128" s="121" t="str">
        <f t="shared" si="232"/>
        <v>Global Ex-U.S. &amp; Japan</v>
      </c>
      <c r="C4128" s="2" t="s">
        <v>7595</v>
      </c>
      <c r="D4128" s="2" t="str">
        <f t="shared" si="233"/>
        <v>Peru</v>
      </c>
      <c r="E4128" s="3">
        <v>34698</v>
      </c>
      <c r="F4128" s="3">
        <v>34701</v>
      </c>
      <c r="G4128" s="3"/>
      <c r="H4128" s="3"/>
      <c r="I4128" s="2" t="str">
        <f t="shared" si="234"/>
        <v>S&amp;P BMI</v>
      </c>
    </row>
    <row r="4129" spans="1:9" ht="12.75" customHeight="1">
      <c r="A4129" s="2" t="s">
        <v>6892</v>
      </c>
      <c r="B4129" s="121" t="str">
        <f t="shared" si="232"/>
        <v>Global Ex-U.S. &amp; Japan</v>
      </c>
      <c r="C4129" s="2" t="s">
        <v>5970</v>
      </c>
      <c r="D4129" s="2" t="str">
        <f t="shared" si="233"/>
        <v>Philippines</v>
      </c>
      <c r="E4129" s="3">
        <v>34698</v>
      </c>
      <c r="F4129" s="3">
        <v>34701</v>
      </c>
      <c r="G4129" s="3"/>
      <c r="H4129" s="3"/>
      <c r="I4129" s="2" t="str">
        <f t="shared" si="234"/>
        <v>S&amp;P BMI</v>
      </c>
    </row>
    <row r="4130" spans="1:9" ht="12.75" customHeight="1">
      <c r="A4130" s="2" t="s">
        <v>6892</v>
      </c>
      <c r="B4130" s="121" t="str">
        <f t="shared" si="232"/>
        <v>Global Ex-U.S. &amp; Japan</v>
      </c>
      <c r="C4130" s="2" t="s">
        <v>7601</v>
      </c>
      <c r="D4130" s="2" t="str">
        <f t="shared" si="233"/>
        <v>Pakistan</v>
      </c>
      <c r="E4130" s="3">
        <v>34698</v>
      </c>
      <c r="F4130" s="3">
        <v>34701</v>
      </c>
      <c r="G4130" s="3">
        <v>39752</v>
      </c>
      <c r="H4130" s="3">
        <v>39755</v>
      </c>
      <c r="I4130" s="2" t="str">
        <f t="shared" si="234"/>
        <v>S&amp;P BMI</v>
      </c>
    </row>
    <row r="4131" spans="1:9" ht="12.75" customHeight="1">
      <c r="A4131" s="2" t="s">
        <v>6892</v>
      </c>
      <c r="B4131" s="121" t="str">
        <f t="shared" si="232"/>
        <v>Global Ex-U.S. &amp; Japan</v>
      </c>
      <c r="C4131" s="2" t="s">
        <v>7601</v>
      </c>
      <c r="D4131" s="2" t="str">
        <f t="shared" si="233"/>
        <v>Pakistan</v>
      </c>
      <c r="E4131" s="3">
        <v>42993</v>
      </c>
      <c r="F4131" s="3">
        <v>42996</v>
      </c>
      <c r="G4131" s="3">
        <v>45184</v>
      </c>
      <c r="H4131" s="3">
        <v>45187</v>
      </c>
      <c r="I4131" s="2" t="str">
        <f t="shared" si="234"/>
        <v>S&amp;P BMI</v>
      </c>
    </row>
    <row r="4132" spans="1:9" ht="12.75" customHeight="1">
      <c r="A4132" s="2" t="s">
        <v>6892</v>
      </c>
      <c r="B4132" s="121" t="str">
        <f t="shared" si="232"/>
        <v>Global Ex-U.S. &amp; Japan</v>
      </c>
      <c r="C4132" s="2" t="s">
        <v>7585</v>
      </c>
      <c r="D4132" s="2" t="str">
        <f t="shared" si="233"/>
        <v>Poland</v>
      </c>
      <c r="E4132" s="3">
        <v>34698</v>
      </c>
      <c r="F4132" s="3">
        <v>34701</v>
      </c>
      <c r="G4132" s="3"/>
      <c r="H4132" s="3"/>
      <c r="I4132" s="2" t="str">
        <f t="shared" si="234"/>
        <v>S&amp;P BMI</v>
      </c>
    </row>
    <row r="4133" spans="1:9" ht="12.75" customHeight="1">
      <c r="A4133" s="2" t="s">
        <v>6892</v>
      </c>
      <c r="B4133" s="121" t="str">
        <f t="shared" si="232"/>
        <v>Global Ex-U.S. &amp; Japan</v>
      </c>
      <c r="C4133" s="2" t="s">
        <v>7582</v>
      </c>
      <c r="D4133" s="2" t="str">
        <f t="shared" si="233"/>
        <v>Portugal</v>
      </c>
      <c r="E4133" s="3">
        <v>34698</v>
      </c>
      <c r="F4133" s="3">
        <v>34701</v>
      </c>
      <c r="G4133" s="3"/>
      <c r="H4133" s="3"/>
      <c r="I4133" s="2" t="str">
        <f t="shared" si="234"/>
        <v>S&amp;P BMI</v>
      </c>
    </row>
    <row r="4134" spans="1:9" ht="12.75" customHeight="1">
      <c r="A4134" s="2" t="s">
        <v>6892</v>
      </c>
      <c r="B4134" s="121" t="str">
        <f t="shared" si="232"/>
        <v>Global Ex-U.S. &amp; Japan</v>
      </c>
      <c r="C4134" s="2" t="s">
        <v>7602</v>
      </c>
      <c r="D4134" s="2" t="str">
        <f t="shared" si="233"/>
        <v>Qatar</v>
      </c>
      <c r="E4134" s="3">
        <v>41903</v>
      </c>
      <c r="F4134" s="3">
        <v>41904</v>
      </c>
      <c r="G4134" s="3"/>
      <c r="H4134" s="3"/>
      <c r="I4134" s="2" t="str">
        <f t="shared" si="234"/>
        <v>S&amp;P BMI</v>
      </c>
    </row>
    <row r="4135" spans="1:9" ht="12.75" customHeight="1">
      <c r="A4135" s="2" t="s">
        <v>6892</v>
      </c>
      <c r="B4135" s="121" t="str">
        <f t="shared" si="232"/>
        <v>Global Ex-U.S. &amp; Japan</v>
      </c>
      <c r="C4135" s="2" t="s">
        <v>7586</v>
      </c>
      <c r="D4135" s="2" t="str">
        <f t="shared" si="233"/>
        <v>Russia</v>
      </c>
      <c r="E4135" s="3">
        <v>34698</v>
      </c>
      <c r="F4135" s="3">
        <v>34701</v>
      </c>
      <c r="G4135" s="3">
        <v>44628</v>
      </c>
      <c r="H4135" s="3">
        <v>44629</v>
      </c>
      <c r="I4135" s="2" t="str">
        <f t="shared" si="234"/>
        <v>S&amp;P BMI</v>
      </c>
    </row>
    <row r="4136" spans="1:9" ht="12.75" customHeight="1">
      <c r="A4136" s="2" t="s">
        <v>6892</v>
      </c>
      <c r="B4136" s="121" t="str">
        <f t="shared" si="232"/>
        <v>Global Ex-U.S. &amp; Japan</v>
      </c>
      <c r="C4136" s="2" t="s">
        <v>6227</v>
      </c>
      <c r="D4136" s="2" t="str">
        <f t="shared" si="233"/>
        <v>Sweden</v>
      </c>
      <c r="E4136" s="3">
        <v>34698</v>
      </c>
      <c r="F4136" s="3">
        <v>34701</v>
      </c>
      <c r="G4136" s="3"/>
      <c r="H4136" s="3"/>
      <c r="I4136" s="2" t="str">
        <f t="shared" si="234"/>
        <v>S&amp;P BMI</v>
      </c>
    </row>
    <row r="4137" spans="1:9" ht="12.75" customHeight="1">
      <c r="A4137" s="2" t="s">
        <v>6892</v>
      </c>
      <c r="B4137" s="121" t="str">
        <f t="shared" si="232"/>
        <v>Global Ex-U.S. &amp; Japan</v>
      </c>
      <c r="C4137" s="2" t="s">
        <v>7574</v>
      </c>
      <c r="D4137" s="2" t="str">
        <f t="shared" si="233"/>
        <v>Singapore</v>
      </c>
      <c r="E4137" s="3">
        <v>34698</v>
      </c>
      <c r="F4137" s="3">
        <v>34701</v>
      </c>
      <c r="G4137" s="3"/>
      <c r="H4137" s="3"/>
      <c r="I4137" s="2" t="str">
        <f t="shared" si="234"/>
        <v>S&amp;P BMI</v>
      </c>
    </row>
    <row r="4138" spans="1:9" ht="12.75" customHeight="1">
      <c r="A4138" s="2" t="s">
        <v>6892</v>
      </c>
      <c r="B4138" s="121" t="str">
        <f t="shared" si="232"/>
        <v>Global Ex-U.S. &amp; Japan</v>
      </c>
      <c r="C4138" s="2" t="s">
        <v>7605</v>
      </c>
      <c r="D4138" s="2" t="str">
        <f t="shared" si="233"/>
        <v>Slovenia</v>
      </c>
      <c r="E4138" s="3">
        <v>37529</v>
      </c>
      <c r="F4138" s="3">
        <v>37530</v>
      </c>
      <c r="G4138" s="3">
        <v>39752</v>
      </c>
      <c r="H4138" s="3">
        <v>39755</v>
      </c>
      <c r="I4138" s="2" t="str">
        <f t="shared" si="234"/>
        <v>S&amp;P BMI</v>
      </c>
    </row>
    <row r="4139" spans="1:9" ht="12.75" customHeight="1">
      <c r="A4139" s="2" t="s">
        <v>6892</v>
      </c>
      <c r="B4139" s="121" t="str">
        <f t="shared" si="232"/>
        <v>Global Ex-U.S. &amp; Japan</v>
      </c>
      <c r="C4139" s="2" t="s">
        <v>6029</v>
      </c>
      <c r="D4139" s="2" t="str">
        <f t="shared" si="233"/>
        <v>Thailand</v>
      </c>
      <c r="E4139" s="3">
        <v>34698</v>
      </c>
      <c r="F4139" s="3">
        <v>34701</v>
      </c>
      <c r="G4139" s="3"/>
      <c r="H4139" s="3"/>
      <c r="I4139" s="2" t="str">
        <f t="shared" si="234"/>
        <v>S&amp;P BMI</v>
      </c>
    </row>
    <row r="4140" spans="1:9" ht="12.75" customHeight="1">
      <c r="A4140" s="2" t="s">
        <v>6892</v>
      </c>
      <c r="B4140" s="121" t="str">
        <f t="shared" si="232"/>
        <v>Global Ex-U.S. &amp; Japan</v>
      </c>
      <c r="C4140" s="2" t="s">
        <v>7587</v>
      </c>
      <c r="D4140" s="2" t="str">
        <f t="shared" si="233"/>
        <v>Turkey</v>
      </c>
      <c r="E4140" s="3">
        <v>34698</v>
      </c>
      <c r="F4140" s="3">
        <v>34701</v>
      </c>
      <c r="G4140" s="3"/>
      <c r="H4140" s="3"/>
      <c r="I4140" s="2" t="str">
        <f t="shared" si="234"/>
        <v>S&amp;P BMI</v>
      </c>
    </row>
    <row r="4141" spans="1:9" ht="12.75" customHeight="1">
      <c r="A4141" s="2" t="s">
        <v>6892</v>
      </c>
      <c r="B4141" s="121" t="str">
        <f t="shared" si="232"/>
        <v>Global Ex-U.S. &amp; Japan</v>
      </c>
      <c r="C4141" s="2" t="s">
        <v>5700</v>
      </c>
      <c r="D4141" s="2" t="str">
        <f t="shared" si="233"/>
        <v>Taiwan</v>
      </c>
      <c r="E4141" s="3">
        <v>34698</v>
      </c>
      <c r="F4141" s="3">
        <v>34701</v>
      </c>
      <c r="G4141" s="3"/>
      <c r="H4141" s="3"/>
      <c r="I4141" s="2" t="str">
        <f t="shared" si="234"/>
        <v>S&amp;P BMI</v>
      </c>
    </row>
    <row r="4142" spans="1:9" ht="12.75" customHeight="1">
      <c r="A4142" s="2" t="s">
        <v>6892</v>
      </c>
      <c r="B4142" s="121" t="str">
        <f t="shared" si="232"/>
        <v>Global Ex-U.S. &amp; Japan</v>
      </c>
      <c r="C4142" s="2" t="s">
        <v>7596</v>
      </c>
      <c r="D4142" s="2" t="str">
        <f t="shared" si="233"/>
        <v>Venezuela</v>
      </c>
      <c r="E4142" s="3">
        <v>34698</v>
      </c>
      <c r="F4142" s="3">
        <v>34701</v>
      </c>
      <c r="G4142" s="3">
        <v>39183</v>
      </c>
      <c r="H4142" s="3">
        <v>39184</v>
      </c>
      <c r="I4142" s="2" t="str">
        <f t="shared" si="234"/>
        <v>S&amp;P BMI</v>
      </c>
    </row>
    <row r="4143" spans="1:9" ht="12.75" customHeight="1">
      <c r="A4143" s="2" t="s">
        <v>6892</v>
      </c>
      <c r="B4143" s="121" t="str">
        <f t="shared" si="232"/>
        <v>Global Ex-U.S. &amp; Japan</v>
      </c>
      <c r="C4143" s="2" t="s">
        <v>7603</v>
      </c>
      <c r="D4143" s="2" t="str">
        <f t="shared" si="233"/>
        <v>South Africa</v>
      </c>
      <c r="E4143" s="3">
        <v>34698</v>
      </c>
      <c r="F4143" s="3">
        <v>34701</v>
      </c>
      <c r="G4143" s="3"/>
      <c r="H4143" s="3"/>
      <c r="I4143" s="2" t="str">
        <f t="shared" si="234"/>
        <v>S&amp;P BMI</v>
      </c>
    </row>
    <row r="4144" spans="1:9" ht="12.75" customHeight="1">
      <c r="A4144" s="121" t="s">
        <v>6892</v>
      </c>
      <c r="B4144" s="121" t="str">
        <f t="shared" si="232"/>
        <v>Global Ex-U.S. &amp; Japan</v>
      </c>
      <c r="C4144" s="121" t="s">
        <v>5776</v>
      </c>
      <c r="D4144" s="2" t="str">
        <f t="shared" si="233"/>
        <v>Saudi Arabia</v>
      </c>
      <c r="E4144" s="122">
        <v>43539</v>
      </c>
      <c r="F4144" s="122">
        <v>43542</v>
      </c>
      <c r="G4144" s="122"/>
      <c r="H4144" s="122"/>
      <c r="I4144" s="121" t="s">
        <v>6663</v>
      </c>
    </row>
    <row r="4145" spans="1:9" ht="12.75" customHeight="1">
      <c r="A4145" s="2" t="s">
        <v>6892</v>
      </c>
      <c r="B4145" s="121" t="str">
        <f t="shared" si="232"/>
        <v>Global Ex-U.S. &amp; Japan</v>
      </c>
      <c r="C4145" s="2" t="s">
        <v>6023</v>
      </c>
      <c r="D4145" s="2" t="str">
        <f t="shared" si="233"/>
        <v>Kuwait</v>
      </c>
      <c r="E4145" s="93">
        <v>43728</v>
      </c>
      <c r="F4145" s="93">
        <v>43731</v>
      </c>
      <c r="G4145" s="93"/>
      <c r="H4145" s="93"/>
      <c r="I4145" s="2" t="s">
        <v>6663</v>
      </c>
    </row>
    <row r="4146" spans="1:9" ht="12.75" customHeight="1">
      <c r="A4146" s="2" t="s">
        <v>6914</v>
      </c>
      <c r="B4146" s="121" t="str">
        <f t="shared" si="232"/>
        <v>GCC Ex-Kuwait</v>
      </c>
      <c r="C4146" s="2" t="s">
        <v>7599</v>
      </c>
      <c r="D4146" s="2" t="str">
        <f t="shared" si="233"/>
        <v>United Arab Emirates</v>
      </c>
      <c r="E4146" s="3">
        <v>38352</v>
      </c>
      <c r="F4146" s="3">
        <v>38354</v>
      </c>
      <c r="G4146" s="3"/>
      <c r="H4146" s="3"/>
      <c r="I4146" s="2" t="str">
        <f t="shared" ref="I4146:I4177" si="235">IF(ISBLANK(VLOOKUP(A4146,CountryRegion,4,FALSE)),"",VLOOKUP(A4146,CountryRegion,4,FALSE))</f>
        <v>S&amp;P</v>
      </c>
    </row>
    <row r="4147" spans="1:9" ht="12.75" customHeight="1">
      <c r="A4147" s="2" t="s">
        <v>6914</v>
      </c>
      <c r="B4147" s="121" t="str">
        <f t="shared" si="232"/>
        <v>GCC Ex-Kuwait</v>
      </c>
      <c r="C4147" s="2" t="s">
        <v>7606</v>
      </c>
      <c r="D4147" s="2" t="str">
        <f t="shared" si="233"/>
        <v>Bahrain</v>
      </c>
      <c r="E4147" s="3">
        <v>38352</v>
      </c>
      <c r="F4147" s="3">
        <v>38354</v>
      </c>
      <c r="G4147" s="3"/>
      <c r="H4147" s="3"/>
      <c r="I4147" s="2" t="str">
        <f t="shared" si="235"/>
        <v>S&amp;P</v>
      </c>
    </row>
    <row r="4148" spans="1:9" ht="12.75" customHeight="1">
      <c r="A4148" s="2" t="s">
        <v>6914</v>
      </c>
      <c r="B4148" s="121" t="str">
        <f t="shared" si="232"/>
        <v>GCC Ex-Kuwait</v>
      </c>
      <c r="C4148" s="2" t="s">
        <v>6159</v>
      </c>
      <c r="D4148" s="2" t="str">
        <f t="shared" si="233"/>
        <v>Oman</v>
      </c>
      <c r="E4148" s="3">
        <v>38352</v>
      </c>
      <c r="F4148" s="3">
        <v>38354</v>
      </c>
      <c r="G4148" s="3"/>
      <c r="H4148" s="3"/>
      <c r="I4148" s="2" t="str">
        <f t="shared" si="235"/>
        <v>S&amp;P</v>
      </c>
    </row>
    <row r="4149" spans="1:9" ht="12.75" customHeight="1">
      <c r="A4149" s="2" t="s">
        <v>6914</v>
      </c>
      <c r="B4149" s="121" t="str">
        <f t="shared" si="232"/>
        <v>GCC Ex-Kuwait</v>
      </c>
      <c r="C4149" s="2" t="s">
        <v>7602</v>
      </c>
      <c r="D4149" s="2" t="str">
        <f t="shared" si="233"/>
        <v>Qatar</v>
      </c>
      <c r="E4149" s="3">
        <v>38352</v>
      </c>
      <c r="F4149" s="3">
        <v>38354</v>
      </c>
      <c r="G4149" s="3"/>
      <c r="H4149" s="3"/>
      <c r="I4149" s="2" t="str">
        <f t="shared" si="235"/>
        <v>S&amp;P</v>
      </c>
    </row>
    <row r="4150" spans="1:9" ht="12.75" customHeight="1">
      <c r="A4150" s="2" t="s">
        <v>6914</v>
      </c>
      <c r="B4150" s="121" t="str">
        <f t="shared" si="232"/>
        <v>GCC Ex-Kuwait</v>
      </c>
      <c r="C4150" s="2" t="s">
        <v>5776</v>
      </c>
      <c r="D4150" s="2" t="str">
        <f t="shared" si="233"/>
        <v>Saudi Arabia</v>
      </c>
      <c r="E4150" s="3">
        <v>38352</v>
      </c>
      <c r="F4150" s="3">
        <v>38354</v>
      </c>
      <c r="G4150" s="3"/>
      <c r="H4150" s="3"/>
      <c r="I4150" s="2" t="str">
        <f t="shared" si="235"/>
        <v>S&amp;P</v>
      </c>
    </row>
    <row r="4151" spans="1:9" ht="12.75" customHeight="1">
      <c r="A4151" s="2" t="s">
        <v>6779</v>
      </c>
      <c r="B4151" s="121" t="str">
        <f t="shared" si="232"/>
        <v>Developed Ex-U.S. &amp; Japan</v>
      </c>
      <c r="C4151" s="2" t="s">
        <v>7575</v>
      </c>
      <c r="D4151" s="2" t="str">
        <f t="shared" si="233"/>
        <v>Austria</v>
      </c>
      <c r="E4151" s="3">
        <v>32689</v>
      </c>
      <c r="F4151" s="3">
        <v>32692</v>
      </c>
      <c r="G4151" s="3"/>
      <c r="H4151" s="3"/>
      <c r="I4151" s="2" t="str">
        <f t="shared" si="235"/>
        <v>S&amp;P BMI</v>
      </c>
    </row>
    <row r="4152" spans="1:9" ht="12.75" customHeight="1">
      <c r="A4152" s="2" t="s">
        <v>6779</v>
      </c>
      <c r="B4152" s="121" t="str">
        <f t="shared" si="232"/>
        <v>Developed Ex-U.S. &amp; Japan</v>
      </c>
      <c r="C4152" s="2" t="s">
        <v>7589</v>
      </c>
      <c r="D4152" s="2" t="str">
        <f t="shared" si="233"/>
        <v>Australia</v>
      </c>
      <c r="E4152" s="3">
        <v>32689</v>
      </c>
      <c r="F4152" s="3">
        <v>32692</v>
      </c>
      <c r="G4152" s="3"/>
      <c r="H4152" s="3"/>
      <c r="I4152" s="2" t="str">
        <f t="shared" si="235"/>
        <v>S&amp;P BMI</v>
      </c>
    </row>
    <row r="4153" spans="1:9" ht="12.75" customHeight="1">
      <c r="A4153" s="2" t="s">
        <v>6779</v>
      </c>
      <c r="B4153" s="121" t="str">
        <f t="shared" si="232"/>
        <v>Developed Ex-U.S. &amp; Japan</v>
      </c>
      <c r="C4153" s="2" t="s">
        <v>7576</v>
      </c>
      <c r="D4153" s="2" t="str">
        <f t="shared" si="233"/>
        <v>Belgium</v>
      </c>
      <c r="E4153" s="3">
        <v>32689</v>
      </c>
      <c r="F4153" s="3">
        <v>32692</v>
      </c>
      <c r="G4153" s="3"/>
      <c r="H4153" s="3"/>
      <c r="I4153" s="2" t="str">
        <f t="shared" si="235"/>
        <v>S&amp;P BMI</v>
      </c>
    </row>
    <row r="4154" spans="1:9" ht="12.75" customHeight="1">
      <c r="A4154" s="2" t="s">
        <v>6779</v>
      </c>
      <c r="B4154" s="121" t="str">
        <f t="shared" si="232"/>
        <v>Developed Ex-U.S. &amp; Japan</v>
      </c>
      <c r="C4154" s="2" t="s">
        <v>5722</v>
      </c>
      <c r="D4154" s="2" t="str">
        <f t="shared" si="233"/>
        <v>Canada</v>
      </c>
      <c r="E4154" s="3">
        <v>32689</v>
      </c>
      <c r="F4154" s="3">
        <v>32692</v>
      </c>
      <c r="G4154" s="3"/>
      <c r="H4154" s="3"/>
      <c r="I4154" s="2" t="str">
        <f t="shared" si="235"/>
        <v>S&amp;P BMI</v>
      </c>
    </row>
    <row r="4155" spans="1:9" ht="12.75" customHeight="1">
      <c r="A4155" s="2" t="s">
        <v>6779</v>
      </c>
      <c r="B4155" s="121" t="str">
        <f t="shared" si="232"/>
        <v>Developed Ex-U.S. &amp; Japan</v>
      </c>
      <c r="C4155" s="2" t="s">
        <v>6147</v>
      </c>
      <c r="D4155" s="2" t="str">
        <f t="shared" si="233"/>
        <v>Switzerland</v>
      </c>
      <c r="E4155" s="3">
        <v>32689</v>
      </c>
      <c r="F4155" s="3">
        <v>32692</v>
      </c>
      <c r="G4155" s="3"/>
      <c r="H4155" s="3"/>
      <c r="I4155" s="2" t="str">
        <f t="shared" si="235"/>
        <v>S&amp;P BMI</v>
      </c>
    </row>
    <row r="4156" spans="1:9" ht="12.75" customHeight="1">
      <c r="A4156" s="2" t="s">
        <v>6779</v>
      </c>
      <c r="B4156" s="121" t="str">
        <f t="shared" si="232"/>
        <v>Developed Ex-U.S. &amp; Japan</v>
      </c>
      <c r="C4156" s="2" t="s">
        <v>7584</v>
      </c>
      <c r="D4156" s="2" t="str">
        <f t="shared" si="233"/>
        <v>Czech Republic</v>
      </c>
      <c r="E4156" s="3">
        <v>37071</v>
      </c>
      <c r="F4156" s="3">
        <v>37074</v>
      </c>
      <c r="G4156" s="3">
        <v>38168</v>
      </c>
      <c r="H4156" s="3">
        <v>38169</v>
      </c>
      <c r="I4156" s="2" t="str">
        <f t="shared" si="235"/>
        <v>S&amp;P BMI</v>
      </c>
    </row>
    <row r="4157" spans="1:9" ht="12.75" customHeight="1">
      <c r="A4157" s="2" t="s">
        <v>6779</v>
      </c>
      <c r="B4157" s="121" t="str">
        <f t="shared" si="232"/>
        <v>Developed Ex-U.S. &amp; Japan</v>
      </c>
      <c r="C4157" s="2" t="s">
        <v>7579</v>
      </c>
      <c r="D4157" s="2" t="str">
        <f t="shared" si="233"/>
        <v>Germany</v>
      </c>
      <c r="E4157" s="3">
        <v>32689</v>
      </c>
      <c r="F4157" s="3">
        <v>32692</v>
      </c>
      <c r="G4157" s="3"/>
      <c r="H4157" s="3"/>
      <c r="I4157" s="2" t="str">
        <f t="shared" si="235"/>
        <v>S&amp;P BMI</v>
      </c>
    </row>
    <row r="4158" spans="1:9" ht="12.75" customHeight="1">
      <c r="A4158" s="2" t="s">
        <v>6779</v>
      </c>
      <c r="B4158" s="121" t="str">
        <f t="shared" si="232"/>
        <v>Developed Ex-U.S. &amp; Japan</v>
      </c>
      <c r="C4158" s="2" t="s">
        <v>7577</v>
      </c>
      <c r="D4158" s="2" t="str">
        <f t="shared" si="233"/>
        <v>Denmark</v>
      </c>
      <c r="E4158" s="3">
        <v>32689</v>
      </c>
      <c r="F4158" s="3">
        <v>32692</v>
      </c>
      <c r="G4158" s="3"/>
      <c r="H4158" s="3"/>
      <c r="I4158" s="2" t="str">
        <f t="shared" si="235"/>
        <v>S&amp;P BMI</v>
      </c>
    </row>
    <row r="4159" spans="1:9" ht="12.75" customHeight="1">
      <c r="A4159" s="2" t="s">
        <v>6779</v>
      </c>
      <c r="B4159" s="121" t="str">
        <f t="shared" si="232"/>
        <v>Developed Ex-U.S. &amp; Japan</v>
      </c>
      <c r="C4159" s="2" t="s">
        <v>6415</v>
      </c>
      <c r="D4159" s="2" t="str">
        <f t="shared" si="233"/>
        <v>Spain</v>
      </c>
      <c r="E4159" s="3">
        <v>32689</v>
      </c>
      <c r="F4159" s="3">
        <v>32692</v>
      </c>
      <c r="G4159" s="3"/>
      <c r="H4159" s="3"/>
      <c r="I4159" s="2" t="str">
        <f t="shared" si="235"/>
        <v>S&amp;P BMI</v>
      </c>
    </row>
    <row r="4160" spans="1:9" ht="12.75" customHeight="1">
      <c r="A4160" s="2" t="s">
        <v>6779</v>
      </c>
      <c r="B4160" s="121" t="str">
        <f t="shared" si="232"/>
        <v>Developed Ex-U.S. &amp; Japan</v>
      </c>
      <c r="C4160" s="2" t="s">
        <v>5810</v>
      </c>
      <c r="D4160" s="2" t="str">
        <f t="shared" si="233"/>
        <v>Finland</v>
      </c>
      <c r="E4160" s="3">
        <v>32689</v>
      </c>
      <c r="F4160" s="3">
        <v>32692</v>
      </c>
      <c r="G4160" s="3"/>
      <c r="H4160" s="3"/>
      <c r="I4160" s="2" t="str">
        <f t="shared" si="235"/>
        <v>S&amp;P BMI</v>
      </c>
    </row>
    <row r="4161" spans="1:9" ht="12.75" customHeight="1">
      <c r="A4161" s="2" t="s">
        <v>6779</v>
      </c>
      <c r="B4161" s="121" t="str">
        <f t="shared" si="232"/>
        <v>Developed Ex-U.S. &amp; Japan</v>
      </c>
      <c r="C4161" s="2" t="s">
        <v>7578</v>
      </c>
      <c r="D4161" s="2" t="str">
        <f t="shared" si="233"/>
        <v>France</v>
      </c>
      <c r="E4161" s="3">
        <v>32689</v>
      </c>
      <c r="F4161" s="3">
        <v>32692</v>
      </c>
      <c r="G4161" s="3"/>
      <c r="H4161" s="3"/>
      <c r="I4161" s="2" t="str">
        <f t="shared" si="235"/>
        <v>S&amp;P BMI</v>
      </c>
    </row>
    <row r="4162" spans="1:9" ht="12.75" customHeight="1">
      <c r="A4162" s="2" t="s">
        <v>6779</v>
      </c>
      <c r="B4162" s="121" t="str">
        <f t="shared" si="232"/>
        <v>Developed Ex-U.S. &amp; Japan</v>
      </c>
      <c r="C4162" s="2" t="s">
        <v>7583</v>
      </c>
      <c r="D4162" s="2" t="str">
        <f t="shared" si="233"/>
        <v>United Kingdom</v>
      </c>
      <c r="E4162" s="3">
        <v>32689</v>
      </c>
      <c r="F4162" s="3">
        <v>32692</v>
      </c>
      <c r="G4162" s="3"/>
      <c r="H4162" s="3"/>
      <c r="I4162" s="2" t="str">
        <f t="shared" si="235"/>
        <v>S&amp;P BMI</v>
      </c>
    </row>
    <row r="4163" spans="1:9" ht="12.75" customHeight="1">
      <c r="A4163" s="2" t="s">
        <v>6779</v>
      </c>
      <c r="B4163" s="121" t="str">
        <f t="shared" si="232"/>
        <v>Developed Ex-U.S. &amp; Japan</v>
      </c>
      <c r="C4163" s="2" t="s">
        <v>7580</v>
      </c>
      <c r="D4163" s="2" t="str">
        <f t="shared" si="233"/>
        <v>Greece</v>
      </c>
      <c r="E4163" s="3">
        <v>36433</v>
      </c>
      <c r="F4163" s="3">
        <v>36434</v>
      </c>
      <c r="G4163" s="3">
        <v>41901</v>
      </c>
      <c r="H4163" s="3">
        <v>41904</v>
      </c>
      <c r="I4163" s="2" t="str">
        <f t="shared" si="235"/>
        <v>S&amp;P BMI</v>
      </c>
    </row>
    <row r="4164" spans="1:9" ht="12.75" customHeight="1">
      <c r="A4164" s="2" t="s">
        <v>6779</v>
      </c>
      <c r="B4164" s="121" t="str">
        <f t="shared" si="232"/>
        <v>Developed Ex-U.S. &amp; Japan</v>
      </c>
      <c r="C4164" s="2" t="s">
        <v>7571</v>
      </c>
      <c r="D4164" s="2" t="str">
        <f t="shared" si="233"/>
        <v>Hong Kong</v>
      </c>
      <c r="E4164" s="3">
        <v>32689</v>
      </c>
      <c r="F4164" s="3">
        <v>32692</v>
      </c>
      <c r="G4164" s="3"/>
      <c r="H4164" s="3"/>
      <c r="I4164" s="2" t="str">
        <f t="shared" si="235"/>
        <v>S&amp;P BMI</v>
      </c>
    </row>
    <row r="4165" spans="1:9" ht="12.75" customHeight="1">
      <c r="A4165" s="2" t="s">
        <v>6779</v>
      </c>
      <c r="B4165" s="121" t="str">
        <f t="shared" si="232"/>
        <v>Developed Ex-U.S. &amp; Japan</v>
      </c>
      <c r="C4165" s="2" t="s">
        <v>5567</v>
      </c>
      <c r="D4165" s="2" t="str">
        <f t="shared" si="233"/>
        <v>Hungary</v>
      </c>
      <c r="E4165" s="3">
        <v>37802</v>
      </c>
      <c r="F4165" s="3">
        <v>37803</v>
      </c>
      <c r="G4165" s="3">
        <v>38168</v>
      </c>
      <c r="H4165" s="3">
        <v>38169</v>
      </c>
      <c r="I4165" s="2" t="str">
        <f t="shared" si="235"/>
        <v>S&amp;P BMI</v>
      </c>
    </row>
    <row r="4166" spans="1:9" ht="12.75" customHeight="1">
      <c r="A4166" s="2" t="s">
        <v>6779</v>
      </c>
      <c r="B4166" s="121" t="str">
        <f t="shared" ref="B4166:B4229" si="236">VLOOKUP(A4166,CountryRegion,2,FALSE)</f>
        <v>Developed Ex-U.S. &amp; Japan</v>
      </c>
      <c r="C4166" s="2" t="s">
        <v>6100</v>
      </c>
      <c r="D4166" s="2" t="str">
        <f t="shared" si="233"/>
        <v>Ireland</v>
      </c>
      <c r="E4166" s="3">
        <v>32689</v>
      </c>
      <c r="F4166" s="3">
        <v>32692</v>
      </c>
      <c r="G4166" s="3"/>
      <c r="H4166" s="3"/>
      <c r="I4166" s="2" t="str">
        <f t="shared" si="235"/>
        <v>S&amp;P BMI</v>
      </c>
    </row>
    <row r="4167" spans="1:9" ht="12.75" customHeight="1">
      <c r="A4167" s="2" t="s">
        <v>6779</v>
      </c>
      <c r="B4167" s="121" t="str">
        <f t="shared" si="236"/>
        <v>Developed Ex-U.S. &amp; Japan</v>
      </c>
      <c r="C4167" s="2" t="s">
        <v>7598</v>
      </c>
      <c r="D4167" s="2" t="str">
        <f t="shared" si="233"/>
        <v>Israel</v>
      </c>
      <c r="E4167" s="3">
        <v>40438</v>
      </c>
      <c r="F4167" s="3">
        <v>40441</v>
      </c>
      <c r="G4167" s="3"/>
      <c r="H4167" s="3"/>
      <c r="I4167" s="2" t="str">
        <f t="shared" si="235"/>
        <v>S&amp;P BMI</v>
      </c>
    </row>
    <row r="4168" spans="1:9" ht="12.75" customHeight="1">
      <c r="A4168" s="2" t="s">
        <v>6779</v>
      </c>
      <c r="B4168" s="121" t="str">
        <f t="shared" si="236"/>
        <v>Developed Ex-U.S. &amp; Japan</v>
      </c>
      <c r="C4168" s="2" t="s">
        <v>5572</v>
      </c>
      <c r="D4168" s="2" t="str">
        <f t="shared" si="233"/>
        <v>Iceland</v>
      </c>
      <c r="E4168" s="3">
        <v>37435</v>
      </c>
      <c r="F4168" s="3">
        <v>37438</v>
      </c>
      <c r="G4168" s="3">
        <v>39780</v>
      </c>
      <c r="H4168" s="3">
        <v>39783</v>
      </c>
      <c r="I4168" s="2" t="str">
        <f t="shared" si="235"/>
        <v>S&amp;P BMI</v>
      </c>
    </row>
    <row r="4169" spans="1:9" ht="12.75" customHeight="1">
      <c r="A4169" s="2" t="s">
        <v>6779</v>
      </c>
      <c r="B4169" s="121" t="str">
        <f t="shared" si="236"/>
        <v>Developed Ex-U.S. &amp; Japan</v>
      </c>
      <c r="C4169" s="2" t="s">
        <v>5614</v>
      </c>
      <c r="D4169" s="2" t="str">
        <f t="shared" si="233"/>
        <v>Italy</v>
      </c>
      <c r="E4169" s="3">
        <v>32689</v>
      </c>
      <c r="F4169" s="3">
        <v>32692</v>
      </c>
      <c r="G4169" s="3"/>
      <c r="H4169" s="3"/>
      <c r="I4169" s="2" t="str">
        <f t="shared" si="235"/>
        <v>S&amp;P BMI</v>
      </c>
    </row>
    <row r="4170" spans="1:9" ht="12.75" customHeight="1">
      <c r="A4170" s="2" t="s">
        <v>6779</v>
      </c>
      <c r="B4170" s="121" t="str">
        <f t="shared" si="236"/>
        <v>Developed Ex-U.S. &amp; Japan</v>
      </c>
      <c r="C4170" s="2" t="s">
        <v>6013</v>
      </c>
      <c r="D4170" s="2" t="str">
        <f t="shared" si="233"/>
        <v>Korea</v>
      </c>
      <c r="E4170" s="3">
        <v>37071</v>
      </c>
      <c r="F4170" s="3">
        <v>37074</v>
      </c>
      <c r="G4170" s="3"/>
      <c r="H4170" s="3"/>
      <c r="I4170" s="2" t="str">
        <f t="shared" si="235"/>
        <v>S&amp;P BMI</v>
      </c>
    </row>
    <row r="4171" spans="1:9" ht="12.75" customHeight="1">
      <c r="A4171" s="2" t="s">
        <v>6779</v>
      </c>
      <c r="B4171" s="121" t="str">
        <f t="shared" si="236"/>
        <v>Developed Ex-U.S. &amp; Japan</v>
      </c>
      <c r="C4171" s="2" t="s">
        <v>7581</v>
      </c>
      <c r="D4171" s="2" t="str">
        <f t="shared" si="233"/>
        <v>Luxembourg</v>
      </c>
      <c r="E4171" s="3">
        <v>38625</v>
      </c>
      <c r="F4171" s="3">
        <v>38628</v>
      </c>
      <c r="G4171" s="3"/>
      <c r="H4171" s="3"/>
      <c r="I4171" s="2" t="str">
        <f t="shared" si="235"/>
        <v>S&amp;P BMI</v>
      </c>
    </row>
    <row r="4172" spans="1:9" ht="12.75" customHeight="1">
      <c r="A4172" s="2" t="s">
        <v>6779</v>
      </c>
      <c r="B4172" s="121" t="str">
        <f t="shared" si="236"/>
        <v>Developed Ex-U.S. &amp; Japan</v>
      </c>
      <c r="C4172" s="2" t="s">
        <v>7573</v>
      </c>
      <c r="D4172" s="2" t="str">
        <f t="shared" si="233"/>
        <v>Malaysia</v>
      </c>
      <c r="E4172" s="3">
        <v>32689</v>
      </c>
      <c r="F4172" s="3">
        <v>32692</v>
      </c>
      <c r="G4172" s="3">
        <v>35976</v>
      </c>
      <c r="H4172" s="3">
        <v>35977</v>
      </c>
      <c r="I4172" s="2" t="str">
        <f t="shared" si="235"/>
        <v>S&amp;P BMI</v>
      </c>
    </row>
    <row r="4173" spans="1:9" ht="12.75" customHeight="1">
      <c r="A4173" s="2" t="s">
        <v>6779</v>
      </c>
      <c r="B4173" s="121" t="str">
        <f t="shared" si="236"/>
        <v>Developed Ex-U.S. &amp; Japan</v>
      </c>
      <c r="C4173" s="2" t="s">
        <v>5921</v>
      </c>
      <c r="D4173" s="2" t="str">
        <f t="shared" si="233"/>
        <v>Netherlands</v>
      </c>
      <c r="E4173" s="3">
        <v>32689</v>
      </c>
      <c r="F4173" s="3">
        <v>32692</v>
      </c>
      <c r="G4173" s="3"/>
      <c r="H4173" s="3"/>
      <c r="I4173" s="2" t="str">
        <f t="shared" si="235"/>
        <v>S&amp;P BMI</v>
      </c>
    </row>
    <row r="4174" spans="1:9" ht="12.75" customHeight="1">
      <c r="A4174" s="2" t="s">
        <v>6779</v>
      </c>
      <c r="B4174" s="121" t="str">
        <f t="shared" si="236"/>
        <v>Developed Ex-U.S. &amp; Japan</v>
      </c>
      <c r="C4174" s="2" t="s">
        <v>5865</v>
      </c>
      <c r="D4174" s="2" t="str">
        <f t="shared" ref="D4174:D4237" si="237">VLOOKUP(C4174&amp;"-",CountryRegion,2,FALSE)</f>
        <v>Norway</v>
      </c>
      <c r="E4174" s="3">
        <v>32689</v>
      </c>
      <c r="F4174" s="3">
        <v>32692</v>
      </c>
      <c r="G4174" s="3"/>
      <c r="H4174" s="3"/>
      <c r="I4174" s="2" t="str">
        <f t="shared" si="235"/>
        <v>S&amp;P BMI</v>
      </c>
    </row>
    <row r="4175" spans="1:9" ht="12.75" customHeight="1">
      <c r="A4175" s="2" t="s">
        <v>6779</v>
      </c>
      <c r="B4175" s="121" t="str">
        <f t="shared" si="236"/>
        <v>Developed Ex-U.S. &amp; Japan</v>
      </c>
      <c r="C4175" s="2" t="s">
        <v>5883</v>
      </c>
      <c r="D4175" s="2" t="str">
        <f t="shared" si="237"/>
        <v>New Zealand</v>
      </c>
      <c r="E4175" s="3">
        <v>32689</v>
      </c>
      <c r="F4175" s="3">
        <v>32692</v>
      </c>
      <c r="G4175" s="3"/>
      <c r="H4175" s="3"/>
      <c r="I4175" s="2" t="str">
        <f t="shared" si="235"/>
        <v>S&amp;P BMI</v>
      </c>
    </row>
    <row r="4176" spans="1:9" ht="12.75" customHeight="1">
      <c r="A4176" s="2" t="s">
        <v>6779</v>
      </c>
      <c r="B4176" s="121" t="str">
        <f t="shared" si="236"/>
        <v>Developed Ex-U.S. &amp; Japan</v>
      </c>
      <c r="C4176" s="2" t="s">
        <v>7582</v>
      </c>
      <c r="D4176" s="2" t="str">
        <f t="shared" si="237"/>
        <v>Portugal</v>
      </c>
      <c r="E4176" s="3">
        <v>35976</v>
      </c>
      <c r="F4176" s="3">
        <v>35977</v>
      </c>
      <c r="G4176" s="3"/>
      <c r="H4176" s="3"/>
      <c r="I4176" s="2" t="str">
        <f t="shared" si="235"/>
        <v>S&amp;P BMI</v>
      </c>
    </row>
    <row r="4177" spans="1:9" ht="12.75" customHeight="1">
      <c r="A4177" s="2" t="s">
        <v>6779</v>
      </c>
      <c r="B4177" s="121" t="str">
        <f t="shared" si="236"/>
        <v>Developed Ex-U.S. &amp; Japan</v>
      </c>
      <c r="C4177" s="2" t="s">
        <v>6227</v>
      </c>
      <c r="D4177" s="2" t="str">
        <f t="shared" si="237"/>
        <v>Sweden</v>
      </c>
      <c r="E4177" s="3">
        <v>32689</v>
      </c>
      <c r="F4177" s="3">
        <v>32692</v>
      </c>
      <c r="G4177" s="3"/>
      <c r="H4177" s="3"/>
      <c r="I4177" s="2" t="str">
        <f t="shared" si="235"/>
        <v>S&amp;P BMI</v>
      </c>
    </row>
    <row r="4178" spans="1:9" ht="12.75" customHeight="1">
      <c r="A4178" s="2" t="s">
        <v>6779</v>
      </c>
      <c r="B4178" s="121" t="str">
        <f t="shared" si="236"/>
        <v>Developed Ex-U.S. &amp; Japan</v>
      </c>
      <c r="C4178" s="2" t="s">
        <v>7574</v>
      </c>
      <c r="D4178" s="2" t="str">
        <f t="shared" si="237"/>
        <v>Singapore</v>
      </c>
      <c r="E4178" s="3">
        <v>32689</v>
      </c>
      <c r="F4178" s="3">
        <v>32692</v>
      </c>
      <c r="G4178" s="3"/>
      <c r="H4178" s="3"/>
      <c r="I4178" s="2" t="str">
        <f t="shared" ref="I4178:I4209" si="238">IF(ISBLANK(VLOOKUP(A4178,CountryRegion,4,FALSE)),"",VLOOKUP(A4178,CountryRegion,4,FALSE))</f>
        <v>S&amp;P BMI</v>
      </c>
    </row>
    <row r="4179" spans="1:9" ht="12.75" customHeight="1">
      <c r="A4179" s="2" t="s">
        <v>6779</v>
      </c>
      <c r="B4179" s="121" t="str">
        <f t="shared" si="236"/>
        <v>Developed Ex-U.S. &amp; Japan</v>
      </c>
      <c r="C4179" s="2" t="s">
        <v>7605</v>
      </c>
      <c r="D4179" s="2" t="str">
        <f t="shared" si="237"/>
        <v>Slovenia</v>
      </c>
      <c r="E4179" s="3">
        <v>37802</v>
      </c>
      <c r="F4179" s="3">
        <v>37803</v>
      </c>
      <c r="G4179" s="3">
        <v>39353</v>
      </c>
      <c r="H4179" s="3">
        <v>39356</v>
      </c>
      <c r="I4179" s="2" t="str">
        <f t="shared" si="238"/>
        <v>S&amp;P BMI</v>
      </c>
    </row>
    <row r="4180" spans="1:9" ht="12.75" customHeight="1">
      <c r="A4180" s="2" t="s">
        <v>6783</v>
      </c>
      <c r="B4180" s="121" t="str">
        <f t="shared" si="236"/>
        <v>Developed Ex-U.S. &amp; UK</v>
      </c>
      <c r="C4180" s="2" t="s">
        <v>7575</v>
      </c>
      <c r="D4180" s="2" t="str">
        <f t="shared" si="237"/>
        <v>Austria</v>
      </c>
      <c r="E4180" s="3">
        <v>32689</v>
      </c>
      <c r="F4180" s="3">
        <v>32692</v>
      </c>
      <c r="G4180" s="3"/>
      <c r="H4180" s="3"/>
      <c r="I4180" s="2" t="str">
        <f t="shared" si="238"/>
        <v>S&amp;P BMI</v>
      </c>
    </row>
    <row r="4181" spans="1:9" ht="12.75" customHeight="1">
      <c r="A4181" s="2" t="s">
        <v>6783</v>
      </c>
      <c r="B4181" s="121" t="str">
        <f t="shared" si="236"/>
        <v>Developed Ex-U.S. &amp; UK</v>
      </c>
      <c r="C4181" s="2" t="s">
        <v>7589</v>
      </c>
      <c r="D4181" s="2" t="str">
        <f t="shared" si="237"/>
        <v>Australia</v>
      </c>
      <c r="E4181" s="3">
        <v>32689</v>
      </c>
      <c r="F4181" s="3">
        <v>32692</v>
      </c>
      <c r="G4181" s="3"/>
      <c r="H4181" s="3"/>
      <c r="I4181" s="2" t="str">
        <f t="shared" si="238"/>
        <v>S&amp;P BMI</v>
      </c>
    </row>
    <row r="4182" spans="1:9" ht="12.75" customHeight="1">
      <c r="A4182" s="2" t="s">
        <v>6783</v>
      </c>
      <c r="B4182" s="121" t="str">
        <f t="shared" si="236"/>
        <v>Developed Ex-U.S. &amp; UK</v>
      </c>
      <c r="C4182" s="2" t="s">
        <v>7576</v>
      </c>
      <c r="D4182" s="2" t="str">
        <f t="shared" si="237"/>
        <v>Belgium</v>
      </c>
      <c r="E4182" s="3">
        <v>32689</v>
      </c>
      <c r="F4182" s="3">
        <v>32692</v>
      </c>
      <c r="G4182" s="3"/>
      <c r="H4182" s="3"/>
      <c r="I4182" s="2" t="str">
        <f t="shared" si="238"/>
        <v>S&amp;P BMI</v>
      </c>
    </row>
    <row r="4183" spans="1:9" ht="12.75" customHeight="1">
      <c r="A4183" s="2" t="s">
        <v>6783</v>
      </c>
      <c r="B4183" s="121" t="str">
        <f t="shared" si="236"/>
        <v>Developed Ex-U.S. &amp; UK</v>
      </c>
      <c r="C4183" s="2" t="s">
        <v>5722</v>
      </c>
      <c r="D4183" s="2" t="str">
        <f t="shared" si="237"/>
        <v>Canada</v>
      </c>
      <c r="E4183" s="3">
        <v>32689</v>
      </c>
      <c r="F4183" s="3">
        <v>32692</v>
      </c>
      <c r="G4183" s="3"/>
      <c r="H4183" s="3"/>
      <c r="I4183" s="2" t="str">
        <f t="shared" si="238"/>
        <v>S&amp;P BMI</v>
      </c>
    </row>
    <row r="4184" spans="1:9" ht="12.75" customHeight="1">
      <c r="A4184" s="2" t="s">
        <v>6783</v>
      </c>
      <c r="B4184" s="121" t="str">
        <f t="shared" si="236"/>
        <v>Developed Ex-U.S. &amp; UK</v>
      </c>
      <c r="C4184" s="2" t="s">
        <v>6147</v>
      </c>
      <c r="D4184" s="2" t="str">
        <f t="shared" si="237"/>
        <v>Switzerland</v>
      </c>
      <c r="E4184" s="3">
        <v>32689</v>
      </c>
      <c r="F4184" s="3">
        <v>32692</v>
      </c>
      <c r="G4184" s="3"/>
      <c r="H4184" s="3"/>
      <c r="I4184" s="2" t="str">
        <f t="shared" si="238"/>
        <v>S&amp;P BMI</v>
      </c>
    </row>
    <row r="4185" spans="1:9" ht="12.75" customHeight="1">
      <c r="A4185" s="2" t="s">
        <v>6783</v>
      </c>
      <c r="B4185" s="121" t="str">
        <f t="shared" si="236"/>
        <v>Developed Ex-U.S. &amp; UK</v>
      </c>
      <c r="C4185" s="2" t="s">
        <v>7584</v>
      </c>
      <c r="D4185" s="2" t="str">
        <f t="shared" si="237"/>
        <v>Czech Republic</v>
      </c>
      <c r="E4185" s="3">
        <v>37071</v>
      </c>
      <c r="F4185" s="3">
        <v>37074</v>
      </c>
      <c r="G4185" s="3">
        <v>38168</v>
      </c>
      <c r="H4185" s="3">
        <v>38169</v>
      </c>
      <c r="I4185" s="2" t="str">
        <f t="shared" si="238"/>
        <v>S&amp;P BMI</v>
      </c>
    </row>
    <row r="4186" spans="1:9" ht="12.75" customHeight="1">
      <c r="A4186" s="2" t="s">
        <v>6783</v>
      </c>
      <c r="B4186" s="121" t="str">
        <f t="shared" si="236"/>
        <v>Developed Ex-U.S. &amp; UK</v>
      </c>
      <c r="C4186" s="2" t="s">
        <v>7579</v>
      </c>
      <c r="D4186" s="2" t="str">
        <f t="shared" si="237"/>
        <v>Germany</v>
      </c>
      <c r="E4186" s="3">
        <v>32689</v>
      </c>
      <c r="F4186" s="3">
        <v>32692</v>
      </c>
      <c r="G4186" s="3"/>
      <c r="H4186" s="3"/>
      <c r="I4186" s="2" t="str">
        <f t="shared" si="238"/>
        <v>S&amp;P BMI</v>
      </c>
    </row>
    <row r="4187" spans="1:9" ht="12.75" customHeight="1">
      <c r="A4187" s="2" t="s">
        <v>6783</v>
      </c>
      <c r="B4187" s="121" t="str">
        <f t="shared" si="236"/>
        <v>Developed Ex-U.S. &amp; UK</v>
      </c>
      <c r="C4187" s="2" t="s">
        <v>7577</v>
      </c>
      <c r="D4187" s="2" t="str">
        <f t="shared" si="237"/>
        <v>Denmark</v>
      </c>
      <c r="E4187" s="3">
        <v>32689</v>
      </c>
      <c r="F4187" s="3">
        <v>32692</v>
      </c>
      <c r="G4187" s="3"/>
      <c r="H4187" s="3"/>
      <c r="I4187" s="2" t="str">
        <f t="shared" si="238"/>
        <v>S&amp;P BMI</v>
      </c>
    </row>
    <row r="4188" spans="1:9" ht="12.75" customHeight="1">
      <c r="A4188" s="2" t="s">
        <v>6783</v>
      </c>
      <c r="B4188" s="121" t="str">
        <f t="shared" si="236"/>
        <v>Developed Ex-U.S. &amp; UK</v>
      </c>
      <c r="C4188" s="2" t="s">
        <v>6415</v>
      </c>
      <c r="D4188" s="2" t="str">
        <f t="shared" si="237"/>
        <v>Spain</v>
      </c>
      <c r="E4188" s="3">
        <v>32689</v>
      </c>
      <c r="F4188" s="3">
        <v>32692</v>
      </c>
      <c r="G4188" s="3"/>
      <c r="H4188" s="3"/>
      <c r="I4188" s="2" t="str">
        <f t="shared" si="238"/>
        <v>S&amp;P BMI</v>
      </c>
    </row>
    <row r="4189" spans="1:9" ht="12.75" customHeight="1">
      <c r="A4189" s="2" t="s">
        <v>6783</v>
      </c>
      <c r="B4189" s="121" t="str">
        <f t="shared" si="236"/>
        <v>Developed Ex-U.S. &amp; UK</v>
      </c>
      <c r="C4189" s="2" t="s">
        <v>5810</v>
      </c>
      <c r="D4189" s="2" t="str">
        <f t="shared" si="237"/>
        <v>Finland</v>
      </c>
      <c r="E4189" s="3">
        <v>32689</v>
      </c>
      <c r="F4189" s="3">
        <v>32692</v>
      </c>
      <c r="G4189" s="3"/>
      <c r="H4189" s="3"/>
      <c r="I4189" s="2" t="str">
        <f t="shared" si="238"/>
        <v>S&amp;P BMI</v>
      </c>
    </row>
    <row r="4190" spans="1:9" ht="12.75" customHeight="1">
      <c r="A4190" s="2" t="s">
        <v>6783</v>
      </c>
      <c r="B4190" s="121" t="str">
        <f t="shared" si="236"/>
        <v>Developed Ex-U.S. &amp; UK</v>
      </c>
      <c r="C4190" s="2" t="s">
        <v>7578</v>
      </c>
      <c r="D4190" s="2" t="str">
        <f t="shared" si="237"/>
        <v>France</v>
      </c>
      <c r="E4190" s="3">
        <v>32689</v>
      </c>
      <c r="F4190" s="3">
        <v>32692</v>
      </c>
      <c r="G4190" s="3"/>
      <c r="H4190" s="3"/>
      <c r="I4190" s="2" t="str">
        <f t="shared" si="238"/>
        <v>S&amp;P BMI</v>
      </c>
    </row>
    <row r="4191" spans="1:9" ht="12.75" customHeight="1">
      <c r="A4191" s="2" t="s">
        <v>6783</v>
      </c>
      <c r="B4191" s="121" t="str">
        <f t="shared" si="236"/>
        <v>Developed Ex-U.S. &amp; UK</v>
      </c>
      <c r="C4191" s="2" t="s">
        <v>7580</v>
      </c>
      <c r="D4191" s="2" t="str">
        <f t="shared" si="237"/>
        <v>Greece</v>
      </c>
      <c r="E4191" s="3">
        <v>36433</v>
      </c>
      <c r="F4191" s="3">
        <v>36434</v>
      </c>
      <c r="G4191" s="3">
        <v>41901</v>
      </c>
      <c r="H4191" s="3">
        <v>41904</v>
      </c>
      <c r="I4191" s="2" t="str">
        <f t="shared" si="238"/>
        <v>S&amp;P BMI</v>
      </c>
    </row>
    <row r="4192" spans="1:9" ht="12.75" customHeight="1">
      <c r="A4192" s="2" t="s">
        <v>6783</v>
      </c>
      <c r="B4192" s="121" t="str">
        <f t="shared" si="236"/>
        <v>Developed Ex-U.S. &amp; UK</v>
      </c>
      <c r="C4192" s="2" t="s">
        <v>7571</v>
      </c>
      <c r="D4192" s="2" t="str">
        <f t="shared" si="237"/>
        <v>Hong Kong</v>
      </c>
      <c r="E4192" s="3">
        <v>32689</v>
      </c>
      <c r="F4192" s="3">
        <v>32692</v>
      </c>
      <c r="G4192" s="3"/>
      <c r="H4192" s="3"/>
      <c r="I4192" s="2" t="str">
        <f t="shared" si="238"/>
        <v>S&amp;P BMI</v>
      </c>
    </row>
    <row r="4193" spans="1:9" ht="12.75" customHeight="1">
      <c r="A4193" s="2" t="s">
        <v>6783</v>
      </c>
      <c r="B4193" s="121" t="str">
        <f t="shared" si="236"/>
        <v>Developed Ex-U.S. &amp; UK</v>
      </c>
      <c r="C4193" s="2" t="s">
        <v>5567</v>
      </c>
      <c r="D4193" s="2" t="str">
        <f t="shared" si="237"/>
        <v>Hungary</v>
      </c>
      <c r="E4193" s="3">
        <v>37802</v>
      </c>
      <c r="F4193" s="3">
        <v>37803</v>
      </c>
      <c r="G4193" s="3">
        <v>38168</v>
      </c>
      <c r="H4193" s="3">
        <v>38169</v>
      </c>
      <c r="I4193" s="2" t="str">
        <f t="shared" si="238"/>
        <v>S&amp;P BMI</v>
      </c>
    </row>
    <row r="4194" spans="1:9" ht="12.75" customHeight="1">
      <c r="A4194" s="2" t="s">
        <v>6783</v>
      </c>
      <c r="B4194" s="121" t="str">
        <f t="shared" si="236"/>
        <v>Developed Ex-U.S. &amp; UK</v>
      </c>
      <c r="C4194" s="2" t="s">
        <v>6100</v>
      </c>
      <c r="D4194" s="2" t="str">
        <f t="shared" si="237"/>
        <v>Ireland</v>
      </c>
      <c r="E4194" s="3">
        <v>32689</v>
      </c>
      <c r="F4194" s="3">
        <v>32692</v>
      </c>
      <c r="G4194" s="3"/>
      <c r="H4194" s="3"/>
      <c r="I4194" s="2" t="str">
        <f t="shared" si="238"/>
        <v>S&amp;P BMI</v>
      </c>
    </row>
    <row r="4195" spans="1:9" ht="12.75" customHeight="1">
      <c r="A4195" s="2" t="s">
        <v>6783</v>
      </c>
      <c r="B4195" s="121" t="str">
        <f t="shared" si="236"/>
        <v>Developed Ex-U.S. &amp; UK</v>
      </c>
      <c r="C4195" s="2" t="s">
        <v>7598</v>
      </c>
      <c r="D4195" s="2" t="str">
        <f t="shared" si="237"/>
        <v>Israel</v>
      </c>
      <c r="E4195" s="3">
        <v>40438</v>
      </c>
      <c r="F4195" s="3">
        <v>40441</v>
      </c>
      <c r="G4195" s="3"/>
      <c r="H4195" s="3"/>
      <c r="I4195" s="2" t="str">
        <f t="shared" si="238"/>
        <v>S&amp;P BMI</v>
      </c>
    </row>
    <row r="4196" spans="1:9" ht="12.75" customHeight="1">
      <c r="A4196" s="2" t="s">
        <v>6783</v>
      </c>
      <c r="B4196" s="121" t="str">
        <f t="shared" si="236"/>
        <v>Developed Ex-U.S. &amp; UK</v>
      </c>
      <c r="C4196" s="2" t="s">
        <v>5572</v>
      </c>
      <c r="D4196" s="2" t="str">
        <f t="shared" si="237"/>
        <v>Iceland</v>
      </c>
      <c r="E4196" s="3">
        <v>37435</v>
      </c>
      <c r="F4196" s="3">
        <v>37438</v>
      </c>
      <c r="G4196" s="3">
        <v>39780</v>
      </c>
      <c r="H4196" s="3">
        <v>39783</v>
      </c>
      <c r="I4196" s="2" t="str">
        <f t="shared" si="238"/>
        <v>S&amp;P BMI</v>
      </c>
    </row>
    <row r="4197" spans="1:9" ht="12.75" customHeight="1">
      <c r="A4197" s="2" t="s">
        <v>6783</v>
      </c>
      <c r="B4197" s="121" t="str">
        <f t="shared" si="236"/>
        <v>Developed Ex-U.S. &amp; UK</v>
      </c>
      <c r="C4197" s="2" t="s">
        <v>5614</v>
      </c>
      <c r="D4197" s="2" t="str">
        <f t="shared" si="237"/>
        <v>Italy</v>
      </c>
      <c r="E4197" s="3">
        <v>32689</v>
      </c>
      <c r="F4197" s="3">
        <v>32692</v>
      </c>
      <c r="G4197" s="3"/>
      <c r="H4197" s="3"/>
      <c r="I4197" s="2" t="str">
        <f t="shared" si="238"/>
        <v>S&amp;P BMI</v>
      </c>
    </row>
    <row r="4198" spans="1:9" ht="12.75" customHeight="1">
      <c r="A4198" s="2" t="s">
        <v>6783</v>
      </c>
      <c r="B4198" s="121" t="str">
        <f t="shared" si="236"/>
        <v>Developed Ex-U.S. &amp; UK</v>
      </c>
      <c r="C4198" s="2" t="s">
        <v>7572</v>
      </c>
      <c r="D4198" s="2" t="str">
        <f t="shared" si="237"/>
        <v>Japan</v>
      </c>
      <c r="E4198" s="3">
        <v>32689</v>
      </c>
      <c r="F4198" s="3">
        <v>32692</v>
      </c>
      <c r="G4198" s="3"/>
      <c r="H4198" s="3"/>
      <c r="I4198" s="2" t="str">
        <f t="shared" si="238"/>
        <v>S&amp;P BMI</v>
      </c>
    </row>
    <row r="4199" spans="1:9" ht="12.75" customHeight="1">
      <c r="A4199" s="2" t="s">
        <v>6783</v>
      </c>
      <c r="B4199" s="121" t="str">
        <f t="shared" si="236"/>
        <v>Developed Ex-U.S. &amp; UK</v>
      </c>
      <c r="C4199" s="2" t="s">
        <v>6013</v>
      </c>
      <c r="D4199" s="2" t="str">
        <f t="shared" si="237"/>
        <v>Korea</v>
      </c>
      <c r="E4199" s="3">
        <v>37071</v>
      </c>
      <c r="F4199" s="3">
        <v>37074</v>
      </c>
      <c r="G4199" s="3"/>
      <c r="H4199" s="3"/>
      <c r="I4199" s="2" t="str">
        <f t="shared" si="238"/>
        <v>S&amp;P BMI</v>
      </c>
    </row>
    <row r="4200" spans="1:9" ht="12.75" customHeight="1">
      <c r="A4200" s="2" t="s">
        <v>6783</v>
      </c>
      <c r="B4200" s="121" t="str">
        <f t="shared" si="236"/>
        <v>Developed Ex-U.S. &amp; UK</v>
      </c>
      <c r="C4200" s="2" t="s">
        <v>7581</v>
      </c>
      <c r="D4200" s="2" t="str">
        <f t="shared" si="237"/>
        <v>Luxembourg</v>
      </c>
      <c r="E4200" s="3">
        <v>38625</v>
      </c>
      <c r="F4200" s="3">
        <v>38628</v>
      </c>
      <c r="G4200" s="3"/>
      <c r="H4200" s="3"/>
      <c r="I4200" s="2" t="str">
        <f t="shared" si="238"/>
        <v>S&amp;P BMI</v>
      </c>
    </row>
    <row r="4201" spans="1:9" ht="12.75" customHeight="1">
      <c r="A4201" s="2" t="s">
        <v>6783</v>
      </c>
      <c r="B4201" s="121" t="str">
        <f t="shared" si="236"/>
        <v>Developed Ex-U.S. &amp; UK</v>
      </c>
      <c r="C4201" s="2" t="s">
        <v>7573</v>
      </c>
      <c r="D4201" s="2" t="str">
        <f t="shared" si="237"/>
        <v>Malaysia</v>
      </c>
      <c r="E4201" s="3">
        <v>32689</v>
      </c>
      <c r="F4201" s="3">
        <v>32692</v>
      </c>
      <c r="G4201" s="3">
        <v>35976</v>
      </c>
      <c r="H4201" s="3">
        <v>35977</v>
      </c>
      <c r="I4201" s="2" t="str">
        <f t="shared" si="238"/>
        <v>S&amp;P BMI</v>
      </c>
    </row>
    <row r="4202" spans="1:9" ht="12.75" customHeight="1">
      <c r="A4202" s="2" t="s">
        <v>6783</v>
      </c>
      <c r="B4202" s="121" t="str">
        <f t="shared" si="236"/>
        <v>Developed Ex-U.S. &amp; UK</v>
      </c>
      <c r="C4202" s="2" t="s">
        <v>5921</v>
      </c>
      <c r="D4202" s="2" t="str">
        <f t="shared" si="237"/>
        <v>Netherlands</v>
      </c>
      <c r="E4202" s="3">
        <v>32689</v>
      </c>
      <c r="F4202" s="3">
        <v>32692</v>
      </c>
      <c r="G4202" s="3"/>
      <c r="H4202" s="3"/>
      <c r="I4202" s="2" t="str">
        <f t="shared" si="238"/>
        <v>S&amp;P BMI</v>
      </c>
    </row>
    <row r="4203" spans="1:9" ht="12.75" customHeight="1">
      <c r="A4203" s="2" t="s">
        <v>6783</v>
      </c>
      <c r="B4203" s="121" t="str">
        <f t="shared" si="236"/>
        <v>Developed Ex-U.S. &amp; UK</v>
      </c>
      <c r="C4203" s="2" t="s">
        <v>5865</v>
      </c>
      <c r="D4203" s="2" t="str">
        <f t="shared" si="237"/>
        <v>Norway</v>
      </c>
      <c r="E4203" s="3">
        <v>32689</v>
      </c>
      <c r="F4203" s="3">
        <v>32692</v>
      </c>
      <c r="G4203" s="3"/>
      <c r="H4203" s="3"/>
      <c r="I4203" s="2" t="str">
        <f t="shared" si="238"/>
        <v>S&amp;P BMI</v>
      </c>
    </row>
    <row r="4204" spans="1:9" ht="12.75" customHeight="1">
      <c r="A4204" s="2" t="s">
        <v>6783</v>
      </c>
      <c r="B4204" s="121" t="str">
        <f t="shared" si="236"/>
        <v>Developed Ex-U.S. &amp; UK</v>
      </c>
      <c r="C4204" s="2" t="s">
        <v>5883</v>
      </c>
      <c r="D4204" s="2" t="str">
        <f t="shared" si="237"/>
        <v>New Zealand</v>
      </c>
      <c r="E4204" s="3">
        <v>32689</v>
      </c>
      <c r="F4204" s="3">
        <v>32692</v>
      </c>
      <c r="G4204" s="3"/>
      <c r="H4204" s="3"/>
      <c r="I4204" s="2" t="str">
        <f t="shared" si="238"/>
        <v>S&amp;P BMI</v>
      </c>
    </row>
    <row r="4205" spans="1:9" ht="12.75" customHeight="1">
      <c r="A4205" s="2" t="s">
        <v>6783</v>
      </c>
      <c r="B4205" s="121" t="str">
        <f t="shared" si="236"/>
        <v>Developed Ex-U.S. &amp; UK</v>
      </c>
      <c r="C4205" s="2" t="s">
        <v>7582</v>
      </c>
      <c r="D4205" s="2" t="str">
        <f t="shared" si="237"/>
        <v>Portugal</v>
      </c>
      <c r="E4205" s="3">
        <v>35976</v>
      </c>
      <c r="F4205" s="3">
        <v>35977</v>
      </c>
      <c r="G4205" s="3"/>
      <c r="H4205" s="3"/>
      <c r="I4205" s="2" t="str">
        <f t="shared" si="238"/>
        <v>S&amp;P BMI</v>
      </c>
    </row>
    <row r="4206" spans="1:9" ht="12.75" customHeight="1">
      <c r="A4206" s="2" t="s">
        <v>6783</v>
      </c>
      <c r="B4206" s="121" t="str">
        <f t="shared" si="236"/>
        <v>Developed Ex-U.S. &amp; UK</v>
      </c>
      <c r="C4206" s="2" t="s">
        <v>6227</v>
      </c>
      <c r="D4206" s="2" t="str">
        <f t="shared" si="237"/>
        <v>Sweden</v>
      </c>
      <c r="E4206" s="3">
        <v>32689</v>
      </c>
      <c r="F4206" s="3">
        <v>32692</v>
      </c>
      <c r="G4206" s="3"/>
      <c r="H4206" s="3"/>
      <c r="I4206" s="2" t="str">
        <f t="shared" si="238"/>
        <v>S&amp;P BMI</v>
      </c>
    </row>
    <row r="4207" spans="1:9" ht="12.75" customHeight="1">
      <c r="A4207" s="2" t="s">
        <v>6783</v>
      </c>
      <c r="B4207" s="121" t="str">
        <f t="shared" si="236"/>
        <v>Developed Ex-U.S. &amp; UK</v>
      </c>
      <c r="C4207" s="2" t="s">
        <v>7574</v>
      </c>
      <c r="D4207" s="2" t="str">
        <f t="shared" si="237"/>
        <v>Singapore</v>
      </c>
      <c r="E4207" s="3">
        <v>32689</v>
      </c>
      <c r="F4207" s="3">
        <v>32692</v>
      </c>
      <c r="G4207" s="3"/>
      <c r="H4207" s="3"/>
      <c r="I4207" s="2" t="str">
        <f t="shared" si="238"/>
        <v>S&amp;P BMI</v>
      </c>
    </row>
    <row r="4208" spans="1:9" ht="12.75" customHeight="1">
      <c r="A4208" s="2" t="s">
        <v>6783</v>
      </c>
      <c r="B4208" s="121" t="str">
        <f t="shared" si="236"/>
        <v>Developed Ex-U.S. &amp; UK</v>
      </c>
      <c r="C4208" s="2" t="s">
        <v>7605</v>
      </c>
      <c r="D4208" s="2" t="str">
        <f t="shared" si="237"/>
        <v>Slovenia</v>
      </c>
      <c r="E4208" s="3">
        <v>37802</v>
      </c>
      <c r="F4208" s="3">
        <v>37803</v>
      </c>
      <c r="G4208" s="3">
        <v>39353</v>
      </c>
      <c r="H4208" s="3">
        <v>39356</v>
      </c>
      <c r="I4208" s="2" t="str">
        <f t="shared" si="238"/>
        <v>S&amp;P BMI</v>
      </c>
    </row>
    <row r="4209" spans="1:9" ht="12.75" customHeight="1">
      <c r="A4209" s="2" t="s">
        <v>6781</v>
      </c>
      <c r="B4209" s="121" t="str">
        <f t="shared" si="236"/>
        <v>Developed Ex-U.S. &amp; South Korea</v>
      </c>
      <c r="C4209" s="2" t="s">
        <v>7575</v>
      </c>
      <c r="D4209" s="2" t="str">
        <f t="shared" si="237"/>
        <v>Austria</v>
      </c>
      <c r="E4209" s="3">
        <v>32689</v>
      </c>
      <c r="F4209" s="3">
        <v>32692</v>
      </c>
      <c r="G4209" s="3"/>
      <c r="H4209" s="3"/>
      <c r="I4209" s="2" t="str">
        <f t="shared" si="238"/>
        <v>S&amp;P BMI</v>
      </c>
    </row>
    <row r="4210" spans="1:9" ht="12.75" customHeight="1">
      <c r="A4210" s="2" t="s">
        <v>6781</v>
      </c>
      <c r="B4210" s="121" t="str">
        <f t="shared" si="236"/>
        <v>Developed Ex-U.S. &amp; South Korea</v>
      </c>
      <c r="C4210" s="2" t="s">
        <v>7589</v>
      </c>
      <c r="D4210" s="2" t="str">
        <f t="shared" si="237"/>
        <v>Australia</v>
      </c>
      <c r="E4210" s="3">
        <v>32689</v>
      </c>
      <c r="F4210" s="3">
        <v>32692</v>
      </c>
      <c r="G4210" s="3"/>
      <c r="H4210" s="3"/>
      <c r="I4210" s="2" t="str">
        <f t="shared" ref="I4210:I4241" si="239">IF(ISBLANK(VLOOKUP(A4210,CountryRegion,4,FALSE)),"",VLOOKUP(A4210,CountryRegion,4,FALSE))</f>
        <v>S&amp;P BMI</v>
      </c>
    </row>
    <row r="4211" spans="1:9" ht="12.75" customHeight="1">
      <c r="A4211" s="2" t="s">
        <v>6781</v>
      </c>
      <c r="B4211" s="121" t="str">
        <f t="shared" si="236"/>
        <v>Developed Ex-U.S. &amp; South Korea</v>
      </c>
      <c r="C4211" s="2" t="s">
        <v>7576</v>
      </c>
      <c r="D4211" s="2" t="str">
        <f t="shared" si="237"/>
        <v>Belgium</v>
      </c>
      <c r="E4211" s="3">
        <v>32689</v>
      </c>
      <c r="F4211" s="3">
        <v>32692</v>
      </c>
      <c r="G4211" s="3"/>
      <c r="H4211" s="3"/>
      <c r="I4211" s="2" t="str">
        <f t="shared" si="239"/>
        <v>S&amp;P BMI</v>
      </c>
    </row>
    <row r="4212" spans="1:9" ht="12.75" customHeight="1">
      <c r="A4212" s="2" t="s">
        <v>6781</v>
      </c>
      <c r="B4212" s="121" t="str">
        <f t="shared" si="236"/>
        <v>Developed Ex-U.S. &amp; South Korea</v>
      </c>
      <c r="C4212" s="2" t="s">
        <v>5722</v>
      </c>
      <c r="D4212" s="2" t="str">
        <f t="shared" si="237"/>
        <v>Canada</v>
      </c>
      <c r="E4212" s="3">
        <v>32689</v>
      </c>
      <c r="F4212" s="3">
        <v>32692</v>
      </c>
      <c r="G4212" s="3"/>
      <c r="H4212" s="3"/>
      <c r="I4212" s="2" t="str">
        <f t="shared" si="239"/>
        <v>S&amp;P BMI</v>
      </c>
    </row>
    <row r="4213" spans="1:9" ht="12.75" customHeight="1">
      <c r="A4213" s="2" t="s">
        <v>6781</v>
      </c>
      <c r="B4213" s="121" t="str">
        <f t="shared" si="236"/>
        <v>Developed Ex-U.S. &amp; South Korea</v>
      </c>
      <c r="C4213" s="2" t="s">
        <v>6147</v>
      </c>
      <c r="D4213" s="2" t="str">
        <f t="shared" si="237"/>
        <v>Switzerland</v>
      </c>
      <c r="E4213" s="3">
        <v>32689</v>
      </c>
      <c r="F4213" s="3">
        <v>32692</v>
      </c>
      <c r="G4213" s="3"/>
      <c r="H4213" s="3"/>
      <c r="I4213" s="2" t="str">
        <f t="shared" si="239"/>
        <v>S&amp;P BMI</v>
      </c>
    </row>
    <row r="4214" spans="1:9" ht="12.75" customHeight="1">
      <c r="A4214" s="2" t="s">
        <v>6781</v>
      </c>
      <c r="B4214" s="121" t="str">
        <f t="shared" si="236"/>
        <v>Developed Ex-U.S. &amp; South Korea</v>
      </c>
      <c r="C4214" s="2" t="s">
        <v>7584</v>
      </c>
      <c r="D4214" s="2" t="str">
        <f t="shared" si="237"/>
        <v>Czech Republic</v>
      </c>
      <c r="E4214" s="3">
        <v>37071</v>
      </c>
      <c r="F4214" s="3">
        <v>37074</v>
      </c>
      <c r="G4214" s="3">
        <v>38168</v>
      </c>
      <c r="H4214" s="3">
        <v>38169</v>
      </c>
      <c r="I4214" s="2" t="str">
        <f t="shared" si="239"/>
        <v>S&amp;P BMI</v>
      </c>
    </row>
    <row r="4215" spans="1:9" ht="12.75" customHeight="1">
      <c r="A4215" s="2" t="s">
        <v>6781</v>
      </c>
      <c r="B4215" s="121" t="str">
        <f t="shared" si="236"/>
        <v>Developed Ex-U.S. &amp; South Korea</v>
      </c>
      <c r="C4215" s="2" t="s">
        <v>7579</v>
      </c>
      <c r="D4215" s="2" t="str">
        <f t="shared" si="237"/>
        <v>Germany</v>
      </c>
      <c r="E4215" s="3">
        <v>32689</v>
      </c>
      <c r="F4215" s="3">
        <v>32692</v>
      </c>
      <c r="G4215" s="3"/>
      <c r="H4215" s="3"/>
      <c r="I4215" s="2" t="str">
        <f t="shared" si="239"/>
        <v>S&amp;P BMI</v>
      </c>
    </row>
    <row r="4216" spans="1:9" ht="12.75" customHeight="1">
      <c r="A4216" s="2" t="s">
        <v>6781</v>
      </c>
      <c r="B4216" s="121" t="str">
        <f t="shared" si="236"/>
        <v>Developed Ex-U.S. &amp; South Korea</v>
      </c>
      <c r="C4216" s="2" t="s">
        <v>7577</v>
      </c>
      <c r="D4216" s="2" t="str">
        <f t="shared" si="237"/>
        <v>Denmark</v>
      </c>
      <c r="E4216" s="3">
        <v>32689</v>
      </c>
      <c r="F4216" s="3">
        <v>32692</v>
      </c>
      <c r="G4216" s="3"/>
      <c r="H4216" s="3"/>
      <c r="I4216" s="2" t="str">
        <f t="shared" si="239"/>
        <v>S&amp;P BMI</v>
      </c>
    </row>
    <row r="4217" spans="1:9" ht="12.75" customHeight="1">
      <c r="A4217" s="2" t="s">
        <v>6781</v>
      </c>
      <c r="B4217" s="121" t="str">
        <f t="shared" si="236"/>
        <v>Developed Ex-U.S. &amp; South Korea</v>
      </c>
      <c r="C4217" s="2" t="s">
        <v>6415</v>
      </c>
      <c r="D4217" s="2" t="str">
        <f t="shared" si="237"/>
        <v>Spain</v>
      </c>
      <c r="E4217" s="3">
        <v>32689</v>
      </c>
      <c r="F4217" s="3">
        <v>32692</v>
      </c>
      <c r="G4217" s="3"/>
      <c r="H4217" s="3"/>
      <c r="I4217" s="2" t="str">
        <f t="shared" si="239"/>
        <v>S&amp;P BMI</v>
      </c>
    </row>
    <row r="4218" spans="1:9" ht="12.75" customHeight="1">
      <c r="A4218" s="2" t="s">
        <v>6781</v>
      </c>
      <c r="B4218" s="121" t="str">
        <f t="shared" si="236"/>
        <v>Developed Ex-U.S. &amp; South Korea</v>
      </c>
      <c r="C4218" s="2" t="s">
        <v>5810</v>
      </c>
      <c r="D4218" s="2" t="str">
        <f t="shared" si="237"/>
        <v>Finland</v>
      </c>
      <c r="E4218" s="3">
        <v>32689</v>
      </c>
      <c r="F4218" s="3">
        <v>32692</v>
      </c>
      <c r="G4218" s="3"/>
      <c r="H4218" s="3"/>
      <c r="I4218" s="2" t="str">
        <f t="shared" si="239"/>
        <v>S&amp;P BMI</v>
      </c>
    </row>
    <row r="4219" spans="1:9" ht="12.75" customHeight="1">
      <c r="A4219" s="2" t="s">
        <v>6781</v>
      </c>
      <c r="B4219" s="121" t="str">
        <f t="shared" si="236"/>
        <v>Developed Ex-U.S. &amp; South Korea</v>
      </c>
      <c r="C4219" s="2" t="s">
        <v>7578</v>
      </c>
      <c r="D4219" s="2" t="str">
        <f t="shared" si="237"/>
        <v>France</v>
      </c>
      <c r="E4219" s="3">
        <v>32689</v>
      </c>
      <c r="F4219" s="3">
        <v>32692</v>
      </c>
      <c r="G4219" s="3"/>
      <c r="H4219" s="3"/>
      <c r="I4219" s="2" t="str">
        <f t="shared" si="239"/>
        <v>S&amp;P BMI</v>
      </c>
    </row>
    <row r="4220" spans="1:9" ht="12.75" customHeight="1">
      <c r="A4220" s="2" t="s">
        <v>6781</v>
      </c>
      <c r="B4220" s="121" t="str">
        <f t="shared" si="236"/>
        <v>Developed Ex-U.S. &amp; South Korea</v>
      </c>
      <c r="C4220" s="2" t="s">
        <v>7583</v>
      </c>
      <c r="D4220" s="2" t="str">
        <f t="shared" si="237"/>
        <v>United Kingdom</v>
      </c>
      <c r="E4220" s="3">
        <v>32689</v>
      </c>
      <c r="F4220" s="3">
        <v>32692</v>
      </c>
      <c r="G4220" s="3"/>
      <c r="H4220" s="3"/>
      <c r="I4220" s="2" t="str">
        <f t="shared" si="239"/>
        <v>S&amp;P BMI</v>
      </c>
    </row>
    <row r="4221" spans="1:9" ht="12.75" customHeight="1">
      <c r="A4221" s="2" t="s">
        <v>6781</v>
      </c>
      <c r="B4221" s="121" t="str">
        <f t="shared" si="236"/>
        <v>Developed Ex-U.S. &amp; South Korea</v>
      </c>
      <c r="C4221" s="2" t="s">
        <v>7580</v>
      </c>
      <c r="D4221" s="2" t="str">
        <f t="shared" si="237"/>
        <v>Greece</v>
      </c>
      <c r="E4221" s="3">
        <v>36433</v>
      </c>
      <c r="F4221" s="3">
        <v>36434</v>
      </c>
      <c r="G4221" s="3">
        <v>41901</v>
      </c>
      <c r="H4221" s="3">
        <v>41904</v>
      </c>
      <c r="I4221" s="2" t="str">
        <f t="shared" si="239"/>
        <v>S&amp;P BMI</v>
      </c>
    </row>
    <row r="4222" spans="1:9" ht="12.75" customHeight="1">
      <c r="A4222" s="2" t="s">
        <v>6781</v>
      </c>
      <c r="B4222" s="121" t="str">
        <f t="shared" si="236"/>
        <v>Developed Ex-U.S. &amp; South Korea</v>
      </c>
      <c r="C4222" s="2" t="s">
        <v>7571</v>
      </c>
      <c r="D4222" s="2" t="str">
        <f t="shared" si="237"/>
        <v>Hong Kong</v>
      </c>
      <c r="E4222" s="3">
        <v>32689</v>
      </c>
      <c r="F4222" s="3">
        <v>32692</v>
      </c>
      <c r="G4222" s="3"/>
      <c r="H4222" s="3"/>
      <c r="I4222" s="2" t="str">
        <f t="shared" si="239"/>
        <v>S&amp;P BMI</v>
      </c>
    </row>
    <row r="4223" spans="1:9" ht="12.75" customHeight="1">
      <c r="A4223" s="2" t="s">
        <v>6781</v>
      </c>
      <c r="B4223" s="121" t="str">
        <f t="shared" si="236"/>
        <v>Developed Ex-U.S. &amp; South Korea</v>
      </c>
      <c r="C4223" s="2" t="s">
        <v>5567</v>
      </c>
      <c r="D4223" s="2" t="str">
        <f t="shared" si="237"/>
        <v>Hungary</v>
      </c>
      <c r="E4223" s="3">
        <v>37802</v>
      </c>
      <c r="F4223" s="3">
        <v>37803</v>
      </c>
      <c r="G4223" s="3">
        <v>38168</v>
      </c>
      <c r="H4223" s="3">
        <v>38169</v>
      </c>
      <c r="I4223" s="2" t="str">
        <f t="shared" si="239"/>
        <v>S&amp;P BMI</v>
      </c>
    </row>
    <row r="4224" spans="1:9" ht="12.75" customHeight="1">
      <c r="A4224" s="2" t="s">
        <v>6781</v>
      </c>
      <c r="B4224" s="121" t="str">
        <f t="shared" si="236"/>
        <v>Developed Ex-U.S. &amp; South Korea</v>
      </c>
      <c r="C4224" s="2" t="s">
        <v>6100</v>
      </c>
      <c r="D4224" s="2" t="str">
        <f t="shared" si="237"/>
        <v>Ireland</v>
      </c>
      <c r="E4224" s="3">
        <v>32689</v>
      </c>
      <c r="F4224" s="3">
        <v>32692</v>
      </c>
      <c r="G4224" s="3"/>
      <c r="H4224" s="3"/>
      <c r="I4224" s="2" t="str">
        <f t="shared" si="239"/>
        <v>S&amp;P BMI</v>
      </c>
    </row>
    <row r="4225" spans="1:9" ht="12.75" customHeight="1">
      <c r="A4225" s="2" t="s">
        <v>6781</v>
      </c>
      <c r="B4225" s="121" t="str">
        <f t="shared" si="236"/>
        <v>Developed Ex-U.S. &amp; South Korea</v>
      </c>
      <c r="C4225" s="2" t="s">
        <v>7598</v>
      </c>
      <c r="D4225" s="2" t="str">
        <f t="shared" si="237"/>
        <v>Israel</v>
      </c>
      <c r="E4225" s="3">
        <v>40438</v>
      </c>
      <c r="F4225" s="3">
        <v>40441</v>
      </c>
      <c r="G4225" s="3"/>
      <c r="H4225" s="3"/>
      <c r="I4225" s="2" t="str">
        <f t="shared" si="239"/>
        <v>S&amp;P BMI</v>
      </c>
    </row>
    <row r="4226" spans="1:9" ht="12.75" customHeight="1">
      <c r="A4226" s="2" t="s">
        <v>6781</v>
      </c>
      <c r="B4226" s="121" t="str">
        <f t="shared" si="236"/>
        <v>Developed Ex-U.S. &amp; South Korea</v>
      </c>
      <c r="C4226" s="2" t="s">
        <v>5572</v>
      </c>
      <c r="D4226" s="2" t="str">
        <f t="shared" si="237"/>
        <v>Iceland</v>
      </c>
      <c r="E4226" s="3">
        <v>37435</v>
      </c>
      <c r="F4226" s="3">
        <v>37438</v>
      </c>
      <c r="G4226" s="3">
        <v>39780</v>
      </c>
      <c r="H4226" s="3">
        <v>39783</v>
      </c>
      <c r="I4226" s="2" t="str">
        <f t="shared" si="239"/>
        <v>S&amp;P BMI</v>
      </c>
    </row>
    <row r="4227" spans="1:9" ht="12.75" customHeight="1">
      <c r="A4227" s="2" t="s">
        <v>6781</v>
      </c>
      <c r="B4227" s="121" t="str">
        <f t="shared" si="236"/>
        <v>Developed Ex-U.S. &amp; South Korea</v>
      </c>
      <c r="C4227" s="2" t="s">
        <v>5614</v>
      </c>
      <c r="D4227" s="2" t="str">
        <f t="shared" si="237"/>
        <v>Italy</v>
      </c>
      <c r="E4227" s="3">
        <v>32689</v>
      </c>
      <c r="F4227" s="3">
        <v>32692</v>
      </c>
      <c r="G4227" s="3"/>
      <c r="H4227" s="3"/>
      <c r="I4227" s="2" t="str">
        <f t="shared" si="239"/>
        <v>S&amp;P BMI</v>
      </c>
    </row>
    <row r="4228" spans="1:9" ht="12.75" customHeight="1">
      <c r="A4228" s="2" t="s">
        <v>6781</v>
      </c>
      <c r="B4228" s="121" t="str">
        <f t="shared" si="236"/>
        <v>Developed Ex-U.S. &amp; South Korea</v>
      </c>
      <c r="C4228" s="2" t="s">
        <v>7572</v>
      </c>
      <c r="D4228" s="2" t="str">
        <f t="shared" si="237"/>
        <v>Japan</v>
      </c>
      <c r="E4228" s="3">
        <v>32689</v>
      </c>
      <c r="F4228" s="3">
        <v>32692</v>
      </c>
      <c r="G4228" s="3"/>
      <c r="H4228" s="3"/>
      <c r="I4228" s="2" t="str">
        <f t="shared" si="239"/>
        <v>S&amp;P BMI</v>
      </c>
    </row>
    <row r="4229" spans="1:9" ht="12.75" customHeight="1">
      <c r="A4229" s="2" t="s">
        <v>6781</v>
      </c>
      <c r="B4229" s="121" t="str">
        <f t="shared" si="236"/>
        <v>Developed Ex-U.S. &amp; South Korea</v>
      </c>
      <c r="C4229" s="2" t="s">
        <v>7581</v>
      </c>
      <c r="D4229" s="2" t="str">
        <f t="shared" si="237"/>
        <v>Luxembourg</v>
      </c>
      <c r="E4229" s="3">
        <v>38625</v>
      </c>
      <c r="F4229" s="3">
        <v>38628</v>
      </c>
      <c r="G4229" s="3"/>
      <c r="H4229" s="3"/>
      <c r="I4229" s="2" t="str">
        <f t="shared" si="239"/>
        <v>S&amp;P BMI</v>
      </c>
    </row>
    <row r="4230" spans="1:9" ht="12.75" customHeight="1">
      <c r="A4230" s="2" t="s">
        <v>6781</v>
      </c>
      <c r="B4230" s="121" t="str">
        <f t="shared" ref="B4230:B4293" si="240">VLOOKUP(A4230,CountryRegion,2,FALSE)</f>
        <v>Developed Ex-U.S. &amp; South Korea</v>
      </c>
      <c r="C4230" s="2" t="s">
        <v>7573</v>
      </c>
      <c r="D4230" s="2" t="str">
        <f t="shared" si="237"/>
        <v>Malaysia</v>
      </c>
      <c r="E4230" s="3">
        <v>32689</v>
      </c>
      <c r="F4230" s="3">
        <v>32692</v>
      </c>
      <c r="G4230" s="3">
        <v>35976</v>
      </c>
      <c r="H4230" s="3">
        <v>35977</v>
      </c>
      <c r="I4230" s="2" t="str">
        <f t="shared" si="239"/>
        <v>S&amp;P BMI</v>
      </c>
    </row>
    <row r="4231" spans="1:9" ht="12.75" customHeight="1">
      <c r="A4231" s="2" t="s">
        <v>6781</v>
      </c>
      <c r="B4231" s="121" t="str">
        <f t="shared" si="240"/>
        <v>Developed Ex-U.S. &amp; South Korea</v>
      </c>
      <c r="C4231" s="2" t="s">
        <v>5921</v>
      </c>
      <c r="D4231" s="2" t="str">
        <f t="shared" si="237"/>
        <v>Netherlands</v>
      </c>
      <c r="E4231" s="3">
        <v>32689</v>
      </c>
      <c r="F4231" s="3">
        <v>32692</v>
      </c>
      <c r="G4231" s="3"/>
      <c r="H4231" s="3"/>
      <c r="I4231" s="2" t="str">
        <f t="shared" si="239"/>
        <v>S&amp;P BMI</v>
      </c>
    </row>
    <row r="4232" spans="1:9" ht="12.75" customHeight="1">
      <c r="A4232" s="2" t="s">
        <v>6781</v>
      </c>
      <c r="B4232" s="121" t="str">
        <f t="shared" si="240"/>
        <v>Developed Ex-U.S. &amp; South Korea</v>
      </c>
      <c r="C4232" s="2" t="s">
        <v>5865</v>
      </c>
      <c r="D4232" s="2" t="str">
        <f t="shared" si="237"/>
        <v>Norway</v>
      </c>
      <c r="E4232" s="3">
        <v>32689</v>
      </c>
      <c r="F4232" s="3">
        <v>32692</v>
      </c>
      <c r="G4232" s="3"/>
      <c r="H4232" s="3"/>
      <c r="I4232" s="2" t="str">
        <f t="shared" si="239"/>
        <v>S&amp;P BMI</v>
      </c>
    </row>
    <row r="4233" spans="1:9" ht="12.75" customHeight="1">
      <c r="A4233" s="2" t="s">
        <v>6781</v>
      </c>
      <c r="B4233" s="121" t="str">
        <f t="shared" si="240"/>
        <v>Developed Ex-U.S. &amp; South Korea</v>
      </c>
      <c r="C4233" s="2" t="s">
        <v>5883</v>
      </c>
      <c r="D4233" s="2" t="str">
        <f t="shared" si="237"/>
        <v>New Zealand</v>
      </c>
      <c r="E4233" s="3">
        <v>32689</v>
      </c>
      <c r="F4233" s="3">
        <v>32692</v>
      </c>
      <c r="G4233" s="3"/>
      <c r="H4233" s="3"/>
      <c r="I4233" s="2" t="str">
        <f t="shared" si="239"/>
        <v>S&amp;P BMI</v>
      </c>
    </row>
    <row r="4234" spans="1:9" ht="12.75" customHeight="1">
      <c r="A4234" s="2" t="s">
        <v>6781</v>
      </c>
      <c r="B4234" s="121" t="str">
        <f t="shared" si="240"/>
        <v>Developed Ex-U.S. &amp; South Korea</v>
      </c>
      <c r="C4234" s="2" t="s">
        <v>7582</v>
      </c>
      <c r="D4234" s="2" t="str">
        <f t="shared" si="237"/>
        <v>Portugal</v>
      </c>
      <c r="E4234" s="3">
        <v>35976</v>
      </c>
      <c r="F4234" s="3">
        <v>35977</v>
      </c>
      <c r="G4234" s="3"/>
      <c r="H4234" s="3"/>
      <c r="I4234" s="2" t="str">
        <f t="shared" si="239"/>
        <v>S&amp;P BMI</v>
      </c>
    </row>
    <row r="4235" spans="1:9" ht="12.75" customHeight="1">
      <c r="A4235" s="2" t="s">
        <v>6781</v>
      </c>
      <c r="B4235" s="121" t="str">
        <f t="shared" si="240"/>
        <v>Developed Ex-U.S. &amp; South Korea</v>
      </c>
      <c r="C4235" s="2" t="s">
        <v>6227</v>
      </c>
      <c r="D4235" s="2" t="str">
        <f t="shared" si="237"/>
        <v>Sweden</v>
      </c>
      <c r="E4235" s="3">
        <v>32689</v>
      </c>
      <c r="F4235" s="3">
        <v>32692</v>
      </c>
      <c r="G4235" s="3"/>
      <c r="H4235" s="3"/>
      <c r="I4235" s="2" t="str">
        <f t="shared" si="239"/>
        <v>S&amp;P BMI</v>
      </c>
    </row>
    <row r="4236" spans="1:9" ht="12.75" customHeight="1">
      <c r="A4236" s="2" t="s">
        <v>6781</v>
      </c>
      <c r="B4236" s="121" t="str">
        <f t="shared" si="240"/>
        <v>Developed Ex-U.S. &amp; South Korea</v>
      </c>
      <c r="C4236" s="2" t="s">
        <v>7574</v>
      </c>
      <c r="D4236" s="2" t="str">
        <f t="shared" si="237"/>
        <v>Singapore</v>
      </c>
      <c r="E4236" s="3">
        <v>32689</v>
      </c>
      <c r="F4236" s="3">
        <v>32692</v>
      </c>
      <c r="G4236" s="3"/>
      <c r="H4236" s="3"/>
      <c r="I4236" s="2" t="str">
        <f t="shared" si="239"/>
        <v>S&amp;P BMI</v>
      </c>
    </row>
    <row r="4237" spans="1:9" ht="12.75" customHeight="1">
      <c r="A4237" s="2" t="s">
        <v>6781</v>
      </c>
      <c r="B4237" s="121" t="str">
        <f t="shared" si="240"/>
        <v>Developed Ex-U.S. &amp; South Korea</v>
      </c>
      <c r="C4237" s="2" t="s">
        <v>7605</v>
      </c>
      <c r="D4237" s="2" t="str">
        <f t="shared" si="237"/>
        <v>Slovenia</v>
      </c>
      <c r="E4237" s="3">
        <v>37802</v>
      </c>
      <c r="F4237" s="3">
        <v>37803</v>
      </c>
      <c r="G4237" s="3">
        <v>39353</v>
      </c>
      <c r="H4237" s="3">
        <v>39356</v>
      </c>
      <c r="I4237" s="2" t="str">
        <f t="shared" si="239"/>
        <v>S&amp;P BMI</v>
      </c>
    </row>
    <row r="4238" spans="1:9" ht="12.75" customHeight="1">
      <c r="A4238" s="2" t="s">
        <v>6763</v>
      </c>
      <c r="B4238" s="121" t="str">
        <f t="shared" si="240"/>
        <v>Developed Ex-Japan &amp; South Korea</v>
      </c>
      <c r="C4238" s="2" t="s">
        <v>7575</v>
      </c>
      <c r="D4238" s="2" t="str">
        <f t="shared" ref="D4238:D4301" si="241">VLOOKUP(C4238&amp;"-",CountryRegion,2,FALSE)</f>
        <v>Austria</v>
      </c>
      <c r="E4238" s="3">
        <v>32689</v>
      </c>
      <c r="F4238" s="3">
        <v>32692</v>
      </c>
      <c r="G4238" s="3"/>
      <c r="H4238" s="3"/>
      <c r="I4238" s="2" t="str">
        <f t="shared" si="239"/>
        <v>S&amp;P BMI</v>
      </c>
    </row>
    <row r="4239" spans="1:9" ht="12.75" customHeight="1">
      <c r="A4239" s="2" t="s">
        <v>6763</v>
      </c>
      <c r="B4239" s="121" t="str">
        <f t="shared" si="240"/>
        <v>Developed Ex-Japan &amp; South Korea</v>
      </c>
      <c r="C4239" s="2" t="s">
        <v>7589</v>
      </c>
      <c r="D4239" s="2" t="str">
        <f t="shared" si="241"/>
        <v>Australia</v>
      </c>
      <c r="E4239" s="3">
        <v>32689</v>
      </c>
      <c r="F4239" s="3">
        <v>32692</v>
      </c>
      <c r="G4239" s="3"/>
      <c r="H4239" s="3"/>
      <c r="I4239" s="2" t="str">
        <f t="shared" si="239"/>
        <v>S&amp;P BMI</v>
      </c>
    </row>
    <row r="4240" spans="1:9" ht="12.75" customHeight="1">
      <c r="A4240" s="2" t="s">
        <v>6763</v>
      </c>
      <c r="B4240" s="121" t="str">
        <f t="shared" si="240"/>
        <v>Developed Ex-Japan &amp; South Korea</v>
      </c>
      <c r="C4240" s="2" t="s">
        <v>7576</v>
      </c>
      <c r="D4240" s="2" t="str">
        <f t="shared" si="241"/>
        <v>Belgium</v>
      </c>
      <c r="E4240" s="3">
        <v>32689</v>
      </c>
      <c r="F4240" s="3">
        <v>32692</v>
      </c>
      <c r="G4240" s="3"/>
      <c r="H4240" s="3"/>
      <c r="I4240" s="2" t="str">
        <f t="shared" si="239"/>
        <v>S&amp;P BMI</v>
      </c>
    </row>
    <row r="4241" spans="1:9" ht="12.75" customHeight="1">
      <c r="A4241" s="2" t="s">
        <v>6763</v>
      </c>
      <c r="B4241" s="121" t="str">
        <f t="shared" si="240"/>
        <v>Developed Ex-Japan &amp; South Korea</v>
      </c>
      <c r="C4241" s="2" t="s">
        <v>5722</v>
      </c>
      <c r="D4241" s="2" t="str">
        <f t="shared" si="241"/>
        <v>Canada</v>
      </c>
      <c r="E4241" s="3">
        <v>32689</v>
      </c>
      <c r="F4241" s="3">
        <v>32692</v>
      </c>
      <c r="G4241" s="3"/>
      <c r="H4241" s="3"/>
      <c r="I4241" s="2" t="str">
        <f t="shared" si="239"/>
        <v>S&amp;P BMI</v>
      </c>
    </row>
    <row r="4242" spans="1:9" ht="12.75" customHeight="1">
      <c r="A4242" s="2" t="s">
        <v>6763</v>
      </c>
      <c r="B4242" s="121" t="str">
        <f t="shared" si="240"/>
        <v>Developed Ex-Japan &amp; South Korea</v>
      </c>
      <c r="C4242" s="2" t="s">
        <v>6147</v>
      </c>
      <c r="D4242" s="2" t="str">
        <f t="shared" si="241"/>
        <v>Switzerland</v>
      </c>
      <c r="E4242" s="3">
        <v>32689</v>
      </c>
      <c r="F4242" s="3">
        <v>32692</v>
      </c>
      <c r="G4242" s="3"/>
      <c r="H4242" s="3"/>
      <c r="I4242" s="2" t="str">
        <f t="shared" ref="I4242:I4273" si="242">IF(ISBLANK(VLOOKUP(A4242,CountryRegion,4,FALSE)),"",VLOOKUP(A4242,CountryRegion,4,FALSE))</f>
        <v>S&amp;P BMI</v>
      </c>
    </row>
    <row r="4243" spans="1:9" ht="12.75" customHeight="1">
      <c r="A4243" s="2" t="s">
        <v>6763</v>
      </c>
      <c r="B4243" s="121" t="str">
        <f t="shared" si="240"/>
        <v>Developed Ex-Japan &amp; South Korea</v>
      </c>
      <c r="C4243" s="2" t="s">
        <v>7584</v>
      </c>
      <c r="D4243" s="2" t="str">
        <f t="shared" si="241"/>
        <v>Czech Republic</v>
      </c>
      <c r="E4243" s="3">
        <v>37071</v>
      </c>
      <c r="F4243" s="3">
        <v>37074</v>
      </c>
      <c r="G4243" s="3">
        <v>38168</v>
      </c>
      <c r="H4243" s="3">
        <v>38169</v>
      </c>
      <c r="I4243" s="2" t="str">
        <f t="shared" si="242"/>
        <v>S&amp;P BMI</v>
      </c>
    </row>
    <row r="4244" spans="1:9" ht="12.75" customHeight="1">
      <c r="A4244" s="2" t="s">
        <v>6763</v>
      </c>
      <c r="B4244" s="121" t="str">
        <f t="shared" si="240"/>
        <v>Developed Ex-Japan &amp; South Korea</v>
      </c>
      <c r="C4244" s="2" t="s">
        <v>7579</v>
      </c>
      <c r="D4244" s="2" t="str">
        <f t="shared" si="241"/>
        <v>Germany</v>
      </c>
      <c r="E4244" s="3">
        <v>32689</v>
      </c>
      <c r="F4244" s="3">
        <v>32692</v>
      </c>
      <c r="G4244" s="3"/>
      <c r="H4244" s="3"/>
      <c r="I4244" s="2" t="str">
        <f t="shared" si="242"/>
        <v>S&amp;P BMI</v>
      </c>
    </row>
    <row r="4245" spans="1:9" ht="12.75" customHeight="1">
      <c r="A4245" s="2" t="s">
        <v>6763</v>
      </c>
      <c r="B4245" s="121" t="str">
        <f t="shared" si="240"/>
        <v>Developed Ex-Japan &amp; South Korea</v>
      </c>
      <c r="C4245" s="2" t="s">
        <v>7577</v>
      </c>
      <c r="D4245" s="2" t="str">
        <f t="shared" si="241"/>
        <v>Denmark</v>
      </c>
      <c r="E4245" s="3">
        <v>32689</v>
      </c>
      <c r="F4245" s="3">
        <v>32692</v>
      </c>
      <c r="G4245" s="3"/>
      <c r="H4245" s="3"/>
      <c r="I4245" s="2" t="str">
        <f t="shared" si="242"/>
        <v>S&amp;P BMI</v>
      </c>
    </row>
    <row r="4246" spans="1:9" ht="12.75" customHeight="1">
      <c r="A4246" s="2" t="s">
        <v>6763</v>
      </c>
      <c r="B4246" s="121" t="str">
        <f t="shared" si="240"/>
        <v>Developed Ex-Japan &amp; South Korea</v>
      </c>
      <c r="C4246" s="2" t="s">
        <v>6415</v>
      </c>
      <c r="D4246" s="2" t="str">
        <f t="shared" si="241"/>
        <v>Spain</v>
      </c>
      <c r="E4246" s="3">
        <v>32689</v>
      </c>
      <c r="F4246" s="3">
        <v>32692</v>
      </c>
      <c r="G4246" s="3"/>
      <c r="H4246" s="3"/>
      <c r="I4246" s="2" t="str">
        <f t="shared" si="242"/>
        <v>S&amp;P BMI</v>
      </c>
    </row>
    <row r="4247" spans="1:9" ht="12.75" customHeight="1">
      <c r="A4247" s="2" t="s">
        <v>6763</v>
      </c>
      <c r="B4247" s="121" t="str">
        <f t="shared" si="240"/>
        <v>Developed Ex-Japan &amp; South Korea</v>
      </c>
      <c r="C4247" s="2" t="s">
        <v>5810</v>
      </c>
      <c r="D4247" s="2" t="str">
        <f t="shared" si="241"/>
        <v>Finland</v>
      </c>
      <c r="E4247" s="3">
        <v>32689</v>
      </c>
      <c r="F4247" s="3">
        <v>32692</v>
      </c>
      <c r="G4247" s="3"/>
      <c r="H4247" s="3"/>
      <c r="I4247" s="2" t="str">
        <f t="shared" si="242"/>
        <v>S&amp;P BMI</v>
      </c>
    </row>
    <row r="4248" spans="1:9" ht="12.75" customHeight="1">
      <c r="A4248" s="2" t="s">
        <v>6763</v>
      </c>
      <c r="B4248" s="121" t="str">
        <f t="shared" si="240"/>
        <v>Developed Ex-Japan &amp; South Korea</v>
      </c>
      <c r="C4248" s="2" t="s">
        <v>7578</v>
      </c>
      <c r="D4248" s="2" t="str">
        <f t="shared" si="241"/>
        <v>France</v>
      </c>
      <c r="E4248" s="3">
        <v>32689</v>
      </c>
      <c r="F4248" s="3">
        <v>32692</v>
      </c>
      <c r="G4248" s="3"/>
      <c r="H4248" s="3"/>
      <c r="I4248" s="2" t="str">
        <f t="shared" si="242"/>
        <v>S&amp;P BMI</v>
      </c>
    </row>
    <row r="4249" spans="1:9" ht="12.75" customHeight="1">
      <c r="A4249" s="2" t="s">
        <v>6763</v>
      </c>
      <c r="B4249" s="121" t="str">
        <f t="shared" si="240"/>
        <v>Developed Ex-Japan &amp; South Korea</v>
      </c>
      <c r="C4249" s="2" t="s">
        <v>7583</v>
      </c>
      <c r="D4249" s="2" t="str">
        <f t="shared" si="241"/>
        <v>United Kingdom</v>
      </c>
      <c r="E4249" s="3">
        <v>32689</v>
      </c>
      <c r="F4249" s="3">
        <v>32692</v>
      </c>
      <c r="G4249" s="3"/>
      <c r="H4249" s="3"/>
      <c r="I4249" s="2" t="str">
        <f t="shared" si="242"/>
        <v>S&amp;P BMI</v>
      </c>
    </row>
    <row r="4250" spans="1:9" ht="12.75" customHeight="1">
      <c r="A4250" s="2" t="s">
        <v>6763</v>
      </c>
      <c r="B4250" s="121" t="str">
        <f t="shared" si="240"/>
        <v>Developed Ex-Japan &amp; South Korea</v>
      </c>
      <c r="C4250" s="2" t="s">
        <v>7580</v>
      </c>
      <c r="D4250" s="2" t="str">
        <f t="shared" si="241"/>
        <v>Greece</v>
      </c>
      <c r="E4250" s="3">
        <v>36433</v>
      </c>
      <c r="F4250" s="3">
        <v>36434</v>
      </c>
      <c r="G4250" s="3">
        <v>41901</v>
      </c>
      <c r="H4250" s="3">
        <v>41904</v>
      </c>
      <c r="I4250" s="2" t="str">
        <f t="shared" si="242"/>
        <v>S&amp;P BMI</v>
      </c>
    </row>
    <row r="4251" spans="1:9" ht="12.75" customHeight="1">
      <c r="A4251" s="2" t="s">
        <v>6763</v>
      </c>
      <c r="B4251" s="121" t="str">
        <f t="shared" si="240"/>
        <v>Developed Ex-Japan &amp; South Korea</v>
      </c>
      <c r="C4251" s="2" t="s">
        <v>7571</v>
      </c>
      <c r="D4251" s="2" t="str">
        <f t="shared" si="241"/>
        <v>Hong Kong</v>
      </c>
      <c r="E4251" s="3">
        <v>32689</v>
      </c>
      <c r="F4251" s="3">
        <v>32692</v>
      </c>
      <c r="G4251" s="3"/>
      <c r="H4251" s="3"/>
      <c r="I4251" s="2" t="str">
        <f t="shared" si="242"/>
        <v>S&amp;P BMI</v>
      </c>
    </row>
    <row r="4252" spans="1:9" ht="12.75" customHeight="1">
      <c r="A4252" s="2" t="s">
        <v>6763</v>
      </c>
      <c r="B4252" s="121" t="str">
        <f t="shared" si="240"/>
        <v>Developed Ex-Japan &amp; South Korea</v>
      </c>
      <c r="C4252" s="2" t="s">
        <v>5567</v>
      </c>
      <c r="D4252" s="2" t="str">
        <f t="shared" si="241"/>
        <v>Hungary</v>
      </c>
      <c r="E4252" s="3">
        <v>37802</v>
      </c>
      <c r="F4252" s="3">
        <v>37803</v>
      </c>
      <c r="G4252" s="3">
        <v>38168</v>
      </c>
      <c r="H4252" s="3">
        <v>38169</v>
      </c>
      <c r="I4252" s="2" t="str">
        <f t="shared" si="242"/>
        <v>S&amp;P BMI</v>
      </c>
    </row>
    <row r="4253" spans="1:9" ht="12.75" customHeight="1">
      <c r="A4253" s="2" t="s">
        <v>6763</v>
      </c>
      <c r="B4253" s="121" t="str">
        <f t="shared" si="240"/>
        <v>Developed Ex-Japan &amp; South Korea</v>
      </c>
      <c r="C4253" s="2" t="s">
        <v>6100</v>
      </c>
      <c r="D4253" s="2" t="str">
        <f t="shared" si="241"/>
        <v>Ireland</v>
      </c>
      <c r="E4253" s="3">
        <v>32689</v>
      </c>
      <c r="F4253" s="3">
        <v>32692</v>
      </c>
      <c r="G4253" s="3"/>
      <c r="H4253" s="3"/>
      <c r="I4253" s="2" t="str">
        <f t="shared" si="242"/>
        <v>S&amp;P BMI</v>
      </c>
    </row>
    <row r="4254" spans="1:9" ht="12.75" customHeight="1">
      <c r="A4254" s="2" t="s">
        <v>6763</v>
      </c>
      <c r="B4254" s="121" t="str">
        <f t="shared" si="240"/>
        <v>Developed Ex-Japan &amp; South Korea</v>
      </c>
      <c r="C4254" s="2" t="s">
        <v>7598</v>
      </c>
      <c r="D4254" s="2" t="str">
        <f t="shared" si="241"/>
        <v>Israel</v>
      </c>
      <c r="E4254" s="3">
        <v>40438</v>
      </c>
      <c r="F4254" s="3">
        <v>40441</v>
      </c>
      <c r="G4254" s="3"/>
      <c r="H4254" s="3"/>
      <c r="I4254" s="2" t="str">
        <f t="shared" si="242"/>
        <v>S&amp;P BMI</v>
      </c>
    </row>
    <row r="4255" spans="1:9" ht="12.75" customHeight="1">
      <c r="A4255" s="2" t="s">
        <v>6763</v>
      </c>
      <c r="B4255" s="121" t="str">
        <f t="shared" si="240"/>
        <v>Developed Ex-Japan &amp; South Korea</v>
      </c>
      <c r="C4255" s="2" t="s">
        <v>5572</v>
      </c>
      <c r="D4255" s="2" t="str">
        <f t="shared" si="241"/>
        <v>Iceland</v>
      </c>
      <c r="E4255" s="3">
        <v>37435</v>
      </c>
      <c r="F4255" s="3">
        <v>37438</v>
      </c>
      <c r="G4255" s="3">
        <v>39780</v>
      </c>
      <c r="H4255" s="3">
        <v>39783</v>
      </c>
      <c r="I4255" s="2" t="str">
        <f t="shared" si="242"/>
        <v>S&amp;P BMI</v>
      </c>
    </row>
    <row r="4256" spans="1:9" ht="12.75" customHeight="1">
      <c r="A4256" s="2" t="s">
        <v>6763</v>
      </c>
      <c r="B4256" s="121" t="str">
        <f t="shared" si="240"/>
        <v>Developed Ex-Japan &amp; South Korea</v>
      </c>
      <c r="C4256" s="2" t="s">
        <v>5614</v>
      </c>
      <c r="D4256" s="2" t="str">
        <f t="shared" si="241"/>
        <v>Italy</v>
      </c>
      <c r="E4256" s="3">
        <v>32689</v>
      </c>
      <c r="F4256" s="3">
        <v>32692</v>
      </c>
      <c r="G4256" s="3"/>
      <c r="H4256" s="3"/>
      <c r="I4256" s="2" t="str">
        <f t="shared" si="242"/>
        <v>S&amp;P BMI</v>
      </c>
    </row>
    <row r="4257" spans="1:9" ht="12.75" customHeight="1">
      <c r="A4257" s="2" t="s">
        <v>6763</v>
      </c>
      <c r="B4257" s="121" t="str">
        <f t="shared" si="240"/>
        <v>Developed Ex-Japan &amp; South Korea</v>
      </c>
      <c r="C4257" s="2" t="s">
        <v>7581</v>
      </c>
      <c r="D4257" s="2" t="str">
        <f t="shared" si="241"/>
        <v>Luxembourg</v>
      </c>
      <c r="E4257" s="3">
        <v>38625</v>
      </c>
      <c r="F4257" s="3">
        <v>38628</v>
      </c>
      <c r="G4257" s="3"/>
      <c r="H4257" s="3"/>
      <c r="I4257" s="2" t="str">
        <f t="shared" si="242"/>
        <v>S&amp;P BMI</v>
      </c>
    </row>
    <row r="4258" spans="1:9" ht="12.75" customHeight="1">
      <c r="A4258" s="2" t="s">
        <v>6763</v>
      </c>
      <c r="B4258" s="121" t="str">
        <f t="shared" si="240"/>
        <v>Developed Ex-Japan &amp; South Korea</v>
      </c>
      <c r="C4258" s="2" t="s">
        <v>7573</v>
      </c>
      <c r="D4258" s="2" t="str">
        <f t="shared" si="241"/>
        <v>Malaysia</v>
      </c>
      <c r="E4258" s="3">
        <v>32689</v>
      </c>
      <c r="F4258" s="3">
        <v>32692</v>
      </c>
      <c r="G4258" s="3">
        <v>35976</v>
      </c>
      <c r="H4258" s="3">
        <v>35977</v>
      </c>
      <c r="I4258" s="2" t="str">
        <f t="shared" si="242"/>
        <v>S&amp;P BMI</v>
      </c>
    </row>
    <row r="4259" spans="1:9" ht="12.75" customHeight="1">
      <c r="A4259" s="2" t="s">
        <v>6763</v>
      </c>
      <c r="B4259" s="121" t="str">
        <f t="shared" si="240"/>
        <v>Developed Ex-Japan &amp; South Korea</v>
      </c>
      <c r="C4259" s="2" t="s">
        <v>5921</v>
      </c>
      <c r="D4259" s="2" t="str">
        <f t="shared" si="241"/>
        <v>Netherlands</v>
      </c>
      <c r="E4259" s="3">
        <v>32689</v>
      </c>
      <c r="F4259" s="3">
        <v>32692</v>
      </c>
      <c r="G4259" s="3"/>
      <c r="H4259" s="3"/>
      <c r="I4259" s="2" t="str">
        <f t="shared" si="242"/>
        <v>S&amp;P BMI</v>
      </c>
    </row>
    <row r="4260" spans="1:9" ht="12.75" customHeight="1">
      <c r="A4260" s="2" t="s">
        <v>6763</v>
      </c>
      <c r="B4260" s="121" t="str">
        <f t="shared" si="240"/>
        <v>Developed Ex-Japan &amp; South Korea</v>
      </c>
      <c r="C4260" s="2" t="s">
        <v>5865</v>
      </c>
      <c r="D4260" s="2" t="str">
        <f t="shared" si="241"/>
        <v>Norway</v>
      </c>
      <c r="E4260" s="3">
        <v>32689</v>
      </c>
      <c r="F4260" s="3">
        <v>32692</v>
      </c>
      <c r="G4260" s="3"/>
      <c r="H4260" s="3"/>
      <c r="I4260" s="2" t="str">
        <f t="shared" si="242"/>
        <v>S&amp;P BMI</v>
      </c>
    </row>
    <row r="4261" spans="1:9" ht="12.75" customHeight="1">
      <c r="A4261" s="2" t="s">
        <v>6763</v>
      </c>
      <c r="B4261" s="121" t="str">
        <f t="shared" si="240"/>
        <v>Developed Ex-Japan &amp; South Korea</v>
      </c>
      <c r="C4261" s="2" t="s">
        <v>5883</v>
      </c>
      <c r="D4261" s="2" t="str">
        <f t="shared" si="241"/>
        <v>New Zealand</v>
      </c>
      <c r="E4261" s="3">
        <v>32689</v>
      </c>
      <c r="F4261" s="3">
        <v>32692</v>
      </c>
      <c r="G4261" s="3"/>
      <c r="H4261" s="3"/>
      <c r="I4261" s="2" t="str">
        <f t="shared" si="242"/>
        <v>S&amp;P BMI</v>
      </c>
    </row>
    <row r="4262" spans="1:9" ht="12.75" customHeight="1">
      <c r="A4262" s="2" t="s">
        <v>6763</v>
      </c>
      <c r="B4262" s="121" t="str">
        <f t="shared" si="240"/>
        <v>Developed Ex-Japan &amp; South Korea</v>
      </c>
      <c r="C4262" s="2" t="s">
        <v>7582</v>
      </c>
      <c r="D4262" s="2" t="str">
        <f t="shared" si="241"/>
        <v>Portugal</v>
      </c>
      <c r="E4262" s="3">
        <v>35976</v>
      </c>
      <c r="F4262" s="3">
        <v>35977</v>
      </c>
      <c r="G4262" s="3"/>
      <c r="H4262" s="3"/>
      <c r="I4262" s="2" t="str">
        <f t="shared" si="242"/>
        <v>S&amp;P BMI</v>
      </c>
    </row>
    <row r="4263" spans="1:9" ht="12.75" customHeight="1">
      <c r="A4263" s="2" t="s">
        <v>6763</v>
      </c>
      <c r="B4263" s="121" t="str">
        <f t="shared" si="240"/>
        <v>Developed Ex-Japan &amp; South Korea</v>
      </c>
      <c r="C4263" s="2" t="s">
        <v>6227</v>
      </c>
      <c r="D4263" s="2" t="str">
        <f t="shared" si="241"/>
        <v>Sweden</v>
      </c>
      <c r="E4263" s="3">
        <v>32689</v>
      </c>
      <c r="F4263" s="3">
        <v>32692</v>
      </c>
      <c r="G4263" s="3"/>
      <c r="H4263" s="3"/>
      <c r="I4263" s="2" t="str">
        <f t="shared" si="242"/>
        <v>S&amp;P BMI</v>
      </c>
    </row>
    <row r="4264" spans="1:9" ht="12.75" customHeight="1">
      <c r="A4264" s="2" t="s">
        <v>6763</v>
      </c>
      <c r="B4264" s="121" t="str">
        <f t="shared" si="240"/>
        <v>Developed Ex-Japan &amp; South Korea</v>
      </c>
      <c r="C4264" s="2" t="s">
        <v>7574</v>
      </c>
      <c r="D4264" s="2" t="str">
        <f t="shared" si="241"/>
        <v>Singapore</v>
      </c>
      <c r="E4264" s="3">
        <v>32689</v>
      </c>
      <c r="F4264" s="3">
        <v>32692</v>
      </c>
      <c r="G4264" s="3"/>
      <c r="H4264" s="3"/>
      <c r="I4264" s="2" t="str">
        <f t="shared" si="242"/>
        <v>S&amp;P BMI</v>
      </c>
    </row>
    <row r="4265" spans="1:9" ht="12.75" customHeight="1">
      <c r="A4265" s="2" t="s">
        <v>6763</v>
      </c>
      <c r="B4265" s="121" t="str">
        <f t="shared" si="240"/>
        <v>Developed Ex-Japan &amp; South Korea</v>
      </c>
      <c r="C4265" s="2" t="s">
        <v>7605</v>
      </c>
      <c r="D4265" s="2" t="str">
        <f t="shared" si="241"/>
        <v>Slovenia</v>
      </c>
      <c r="E4265" s="3">
        <v>37802</v>
      </c>
      <c r="F4265" s="3">
        <v>37803</v>
      </c>
      <c r="G4265" s="3">
        <v>39353</v>
      </c>
      <c r="H4265" s="3">
        <v>39356</v>
      </c>
      <c r="I4265" s="2" t="str">
        <f t="shared" si="242"/>
        <v>S&amp;P BMI</v>
      </c>
    </row>
    <row r="4266" spans="1:9" ht="12.75" customHeight="1">
      <c r="A4266" s="2" t="s">
        <v>6763</v>
      </c>
      <c r="B4266" s="121" t="str">
        <f t="shared" si="240"/>
        <v>Developed Ex-Japan &amp; South Korea</v>
      </c>
      <c r="C4266" s="2" t="s">
        <v>810</v>
      </c>
      <c r="D4266" s="2" t="str">
        <f t="shared" si="241"/>
        <v>United States</v>
      </c>
      <c r="E4266" s="3">
        <v>32689</v>
      </c>
      <c r="F4266" s="3">
        <v>32692</v>
      </c>
      <c r="G4266" s="3"/>
      <c r="H4266" s="3"/>
      <c r="I4266" s="2" t="str">
        <f t="shared" si="242"/>
        <v>S&amp;P BMI</v>
      </c>
    </row>
    <row r="4267" spans="1:9" ht="12.75" customHeight="1">
      <c r="A4267" s="2" t="s">
        <v>6717</v>
      </c>
      <c r="B4267" s="121" t="str">
        <f t="shared" si="240"/>
        <v>Emerging Asia Pacific Plus</v>
      </c>
      <c r="C4267" s="2" t="s">
        <v>7588</v>
      </c>
      <c r="D4267" s="2" t="str">
        <f t="shared" si="241"/>
        <v>China</v>
      </c>
      <c r="E4267" s="3">
        <v>34698</v>
      </c>
      <c r="F4267" s="3">
        <v>34701</v>
      </c>
      <c r="G4267" s="3"/>
      <c r="H4267" s="3"/>
      <c r="I4267" s="2" t="str">
        <f t="shared" si="242"/>
        <v>S&amp;P BMI Plus</v>
      </c>
    </row>
    <row r="4268" spans="1:9" ht="12.75" customHeight="1">
      <c r="A4268" s="2" t="s">
        <v>6717</v>
      </c>
      <c r="B4268" s="121" t="str">
        <f t="shared" si="240"/>
        <v>Emerging Asia Pacific Plus</v>
      </c>
      <c r="C4268" s="2" t="s">
        <v>6098</v>
      </c>
      <c r="D4268" s="2" t="str">
        <f t="shared" si="241"/>
        <v>Indonesia</v>
      </c>
      <c r="E4268" s="3">
        <v>34698</v>
      </c>
      <c r="F4268" s="3">
        <v>34701</v>
      </c>
      <c r="G4268" s="3"/>
      <c r="H4268" s="3"/>
      <c r="I4268" s="2" t="str">
        <f t="shared" si="242"/>
        <v>S&amp;P BMI Plus</v>
      </c>
    </row>
    <row r="4269" spans="1:9" ht="12.75" customHeight="1">
      <c r="A4269" s="2" t="s">
        <v>6717</v>
      </c>
      <c r="B4269" s="121" t="str">
        <f t="shared" si="240"/>
        <v>Emerging Asia Pacific Plus</v>
      </c>
      <c r="C4269" s="2" t="s">
        <v>5720</v>
      </c>
      <c r="D4269" s="2" t="str">
        <f t="shared" si="241"/>
        <v>India</v>
      </c>
      <c r="E4269" s="3">
        <v>34698</v>
      </c>
      <c r="F4269" s="3">
        <v>34701</v>
      </c>
      <c r="G4269" s="3"/>
      <c r="H4269" s="3"/>
      <c r="I4269" s="2" t="str">
        <f t="shared" si="242"/>
        <v>S&amp;P BMI Plus</v>
      </c>
    </row>
    <row r="4270" spans="1:9" ht="12.75" customHeight="1">
      <c r="A4270" s="2" t="s">
        <v>6717</v>
      </c>
      <c r="B4270" s="121" t="str">
        <f t="shared" si="240"/>
        <v>Emerging Asia Pacific Plus</v>
      </c>
      <c r="C4270" s="2" t="s">
        <v>6013</v>
      </c>
      <c r="D4270" s="2" t="str">
        <f t="shared" si="241"/>
        <v>Korea</v>
      </c>
      <c r="E4270" s="3">
        <v>34698</v>
      </c>
      <c r="F4270" s="3">
        <v>34701</v>
      </c>
      <c r="G4270" s="3"/>
      <c r="H4270" s="3"/>
      <c r="I4270" s="2" t="str">
        <f t="shared" si="242"/>
        <v>S&amp;P BMI Plus</v>
      </c>
    </row>
    <row r="4271" spans="1:9" ht="12.75" customHeight="1">
      <c r="A4271" s="2" t="s">
        <v>6717</v>
      </c>
      <c r="B4271" s="121" t="str">
        <f t="shared" si="240"/>
        <v>Emerging Asia Pacific Plus</v>
      </c>
      <c r="C4271" s="2" t="s">
        <v>7573</v>
      </c>
      <c r="D4271" s="2" t="str">
        <f t="shared" si="241"/>
        <v>Malaysia</v>
      </c>
      <c r="E4271" s="3">
        <v>35976</v>
      </c>
      <c r="F4271" s="3">
        <v>35977</v>
      </c>
      <c r="G4271" s="3"/>
      <c r="H4271" s="3"/>
      <c r="I4271" s="2" t="str">
        <f t="shared" si="242"/>
        <v>S&amp;P BMI Plus</v>
      </c>
    </row>
    <row r="4272" spans="1:9" ht="12.75" customHeight="1">
      <c r="A4272" s="2" t="s">
        <v>6717</v>
      </c>
      <c r="B4272" s="121" t="str">
        <f t="shared" si="240"/>
        <v>Emerging Asia Pacific Plus</v>
      </c>
      <c r="C4272" s="2" t="s">
        <v>5970</v>
      </c>
      <c r="D4272" s="2" t="str">
        <f t="shared" si="241"/>
        <v>Philippines</v>
      </c>
      <c r="E4272" s="3">
        <v>34698</v>
      </c>
      <c r="F4272" s="3">
        <v>34701</v>
      </c>
      <c r="G4272" s="3"/>
      <c r="H4272" s="3"/>
      <c r="I4272" s="2" t="str">
        <f t="shared" si="242"/>
        <v>S&amp;P BMI Plus</v>
      </c>
    </row>
    <row r="4273" spans="1:9" ht="12.75" customHeight="1">
      <c r="A4273" s="2" t="s">
        <v>6717</v>
      </c>
      <c r="B4273" s="121" t="str">
        <f t="shared" si="240"/>
        <v>Emerging Asia Pacific Plus</v>
      </c>
      <c r="C4273" s="2" t="s">
        <v>7601</v>
      </c>
      <c r="D4273" s="2" t="str">
        <f t="shared" si="241"/>
        <v>Pakistan</v>
      </c>
      <c r="E4273" s="3">
        <v>34698</v>
      </c>
      <c r="F4273" s="3">
        <v>34701</v>
      </c>
      <c r="G4273" s="3">
        <v>39752</v>
      </c>
      <c r="H4273" s="3">
        <v>39755</v>
      </c>
      <c r="I4273" s="2" t="str">
        <f t="shared" si="242"/>
        <v>S&amp;P BMI Plus</v>
      </c>
    </row>
    <row r="4274" spans="1:9" ht="12.75" customHeight="1">
      <c r="A4274" s="2" t="s">
        <v>6717</v>
      </c>
      <c r="B4274" s="121" t="str">
        <f t="shared" si="240"/>
        <v>Emerging Asia Pacific Plus</v>
      </c>
      <c r="C4274" s="2" t="s">
        <v>7601</v>
      </c>
      <c r="D4274" s="2" t="str">
        <f t="shared" si="241"/>
        <v>Pakistan</v>
      </c>
      <c r="E4274" s="3">
        <v>42993</v>
      </c>
      <c r="F4274" s="3">
        <v>42996</v>
      </c>
      <c r="G4274" s="3">
        <v>45184</v>
      </c>
      <c r="H4274" s="3">
        <v>45187</v>
      </c>
      <c r="I4274" s="2" t="str">
        <f t="shared" ref="I4274:I4305" si="243">IF(ISBLANK(VLOOKUP(A4274,CountryRegion,4,FALSE)),"",VLOOKUP(A4274,CountryRegion,4,FALSE))</f>
        <v>S&amp;P BMI Plus</v>
      </c>
    </row>
    <row r="4275" spans="1:9" ht="12.75" customHeight="1">
      <c r="A4275" s="2" t="s">
        <v>6717</v>
      </c>
      <c r="B4275" s="121" t="str">
        <f t="shared" si="240"/>
        <v>Emerging Asia Pacific Plus</v>
      </c>
      <c r="C4275" s="2" t="s">
        <v>6029</v>
      </c>
      <c r="D4275" s="2" t="str">
        <f t="shared" si="241"/>
        <v>Thailand</v>
      </c>
      <c r="E4275" s="3">
        <v>34698</v>
      </c>
      <c r="F4275" s="3">
        <v>34701</v>
      </c>
      <c r="G4275" s="3"/>
      <c r="H4275" s="3"/>
      <c r="I4275" s="2" t="str">
        <f t="shared" si="243"/>
        <v>S&amp;P BMI Plus</v>
      </c>
    </row>
    <row r="4276" spans="1:9" ht="12.75" customHeight="1">
      <c r="A4276" s="2" t="s">
        <v>6717</v>
      </c>
      <c r="B4276" s="121" t="str">
        <f t="shared" si="240"/>
        <v>Emerging Asia Pacific Plus</v>
      </c>
      <c r="C4276" s="2" t="s">
        <v>5700</v>
      </c>
      <c r="D4276" s="2" t="str">
        <f t="shared" si="241"/>
        <v>Taiwan</v>
      </c>
      <c r="E4276" s="3">
        <v>34698</v>
      </c>
      <c r="F4276" s="3">
        <v>34701</v>
      </c>
      <c r="G4276" s="3"/>
      <c r="H4276" s="3"/>
      <c r="I4276" s="2" t="str">
        <f t="shared" si="243"/>
        <v>S&amp;P BMI Plus</v>
      </c>
    </row>
    <row r="4277" spans="1:9" ht="12.75" customHeight="1">
      <c r="A4277" s="82" t="s">
        <v>7528</v>
      </c>
      <c r="B4277" s="82" t="str">
        <f t="shared" si="240"/>
        <v>Emerging Asia Pacific Plus Ex-CN, IN, PK</v>
      </c>
      <c r="C4277" s="82" t="s">
        <v>6098</v>
      </c>
      <c r="D4277" s="82" t="str">
        <f t="shared" si="241"/>
        <v>Indonesia</v>
      </c>
      <c r="E4277" s="3">
        <v>34698</v>
      </c>
      <c r="F4277" s="3">
        <v>34701</v>
      </c>
      <c r="G4277" s="3"/>
      <c r="H4277" s="3" t="s">
        <v>7570</v>
      </c>
      <c r="I4277" s="92" t="str">
        <f t="shared" si="243"/>
        <v>S&amp;P BMI</v>
      </c>
    </row>
    <row r="4278" spans="1:9" ht="12.75" customHeight="1">
      <c r="A4278" s="82" t="s">
        <v>7528</v>
      </c>
      <c r="B4278" s="82" t="str">
        <f t="shared" si="240"/>
        <v>Emerging Asia Pacific Plus Ex-CN, IN, PK</v>
      </c>
      <c r="C4278" s="82" t="s">
        <v>7573</v>
      </c>
      <c r="D4278" s="82" t="str">
        <f t="shared" si="241"/>
        <v>Malaysia</v>
      </c>
      <c r="E4278" s="3">
        <v>35976</v>
      </c>
      <c r="F4278" s="3">
        <v>35977</v>
      </c>
      <c r="G4278" s="3"/>
      <c r="H4278" s="3" t="s">
        <v>7570</v>
      </c>
      <c r="I4278" s="92" t="str">
        <f t="shared" si="243"/>
        <v>S&amp;P BMI</v>
      </c>
    </row>
    <row r="4279" spans="1:9" ht="12.75" customHeight="1">
      <c r="A4279" s="82" t="s">
        <v>7528</v>
      </c>
      <c r="B4279" s="82" t="str">
        <f t="shared" si="240"/>
        <v>Emerging Asia Pacific Plus Ex-CN, IN, PK</v>
      </c>
      <c r="C4279" s="82" t="s">
        <v>5970</v>
      </c>
      <c r="D4279" s="82" t="str">
        <f t="shared" si="241"/>
        <v>Philippines</v>
      </c>
      <c r="E4279" s="3">
        <v>34698</v>
      </c>
      <c r="F4279" s="3">
        <v>34701</v>
      </c>
      <c r="G4279" s="3"/>
      <c r="H4279" s="3" t="s">
        <v>7570</v>
      </c>
      <c r="I4279" s="92" t="str">
        <f t="shared" si="243"/>
        <v>S&amp;P BMI</v>
      </c>
    </row>
    <row r="4280" spans="1:9" ht="12.75" customHeight="1">
      <c r="A4280" s="82" t="s">
        <v>7528</v>
      </c>
      <c r="B4280" s="82" t="str">
        <f t="shared" si="240"/>
        <v>Emerging Asia Pacific Plus Ex-CN, IN, PK</v>
      </c>
      <c r="C4280" s="82" t="s">
        <v>6013</v>
      </c>
      <c r="D4280" s="82" t="str">
        <f t="shared" si="241"/>
        <v>Korea</v>
      </c>
      <c r="E4280" s="3">
        <v>34698</v>
      </c>
      <c r="F4280" s="3">
        <v>34701</v>
      </c>
      <c r="G4280" s="3"/>
      <c r="H4280" s="3"/>
      <c r="I4280" s="92" t="str">
        <f t="shared" si="243"/>
        <v>S&amp;P BMI</v>
      </c>
    </row>
    <row r="4281" spans="1:9" ht="12.75" customHeight="1">
      <c r="A4281" s="82" t="s">
        <v>7528</v>
      </c>
      <c r="B4281" s="82" t="str">
        <f t="shared" si="240"/>
        <v>Emerging Asia Pacific Plus Ex-CN, IN, PK</v>
      </c>
      <c r="C4281" s="82" t="s">
        <v>5700</v>
      </c>
      <c r="D4281" s="82" t="str">
        <f t="shared" si="241"/>
        <v>Taiwan</v>
      </c>
      <c r="E4281" s="3">
        <v>34698</v>
      </c>
      <c r="F4281" s="3">
        <v>34701</v>
      </c>
      <c r="G4281" s="3"/>
      <c r="H4281" s="3" t="s">
        <v>7570</v>
      </c>
      <c r="I4281" s="92" t="str">
        <f t="shared" si="243"/>
        <v>S&amp;P BMI</v>
      </c>
    </row>
    <row r="4282" spans="1:9" ht="12.75" customHeight="1">
      <c r="A4282" s="82" t="s">
        <v>7528</v>
      </c>
      <c r="B4282" s="82" t="str">
        <f t="shared" si="240"/>
        <v>Emerging Asia Pacific Plus Ex-CN, IN, PK</v>
      </c>
      <c r="C4282" s="82" t="s">
        <v>6029</v>
      </c>
      <c r="D4282" s="82" t="str">
        <f t="shared" si="241"/>
        <v>Thailand</v>
      </c>
      <c r="E4282" s="3">
        <v>34698</v>
      </c>
      <c r="F4282" s="3">
        <v>34701</v>
      </c>
      <c r="G4282" s="3"/>
      <c r="H4282" s="3" t="s">
        <v>7570</v>
      </c>
      <c r="I4282" s="92" t="str">
        <f t="shared" si="243"/>
        <v>S&amp;P BMI</v>
      </c>
    </row>
    <row r="4283" spans="1:9" ht="12.75" customHeight="1">
      <c r="A4283" s="2" t="s">
        <v>6829</v>
      </c>
      <c r="B4283" s="121" t="str">
        <f t="shared" si="240"/>
        <v>Emerging BMI Plus</v>
      </c>
      <c r="C4283" s="2" t="s">
        <v>7599</v>
      </c>
      <c r="D4283" s="2" t="str">
        <f t="shared" si="241"/>
        <v>United Arab Emirates</v>
      </c>
      <c r="E4283" s="3">
        <v>41903</v>
      </c>
      <c r="F4283" s="3">
        <v>41904</v>
      </c>
      <c r="G4283" s="3"/>
      <c r="H4283" s="3"/>
      <c r="I4283" s="2" t="str">
        <f t="shared" si="243"/>
        <v>S&amp;P BMI Plus</v>
      </c>
    </row>
    <row r="4284" spans="1:9" ht="12.75" customHeight="1">
      <c r="A4284" s="2" t="s">
        <v>6829</v>
      </c>
      <c r="B4284" s="121" t="str">
        <f t="shared" si="240"/>
        <v>Emerging BMI Plus</v>
      </c>
      <c r="C4284" s="2" t="s">
        <v>7590</v>
      </c>
      <c r="D4284" s="2" t="str">
        <f t="shared" si="241"/>
        <v>Argentina</v>
      </c>
      <c r="E4284" s="3">
        <v>34698</v>
      </c>
      <c r="F4284" s="3">
        <v>34701</v>
      </c>
      <c r="G4284" s="3">
        <v>40074</v>
      </c>
      <c r="H4284" s="3">
        <v>40077</v>
      </c>
      <c r="I4284" s="2" t="str">
        <f t="shared" si="243"/>
        <v>S&amp;P BMI Plus</v>
      </c>
    </row>
    <row r="4285" spans="1:9" ht="12.75" customHeight="1">
      <c r="A4285" s="2" t="s">
        <v>6829</v>
      </c>
      <c r="B4285" s="121" t="str">
        <f t="shared" si="240"/>
        <v>Emerging BMI Plus</v>
      </c>
      <c r="C4285" s="2" t="s">
        <v>7591</v>
      </c>
      <c r="D4285" s="2" t="str">
        <f t="shared" si="241"/>
        <v>Brazil</v>
      </c>
      <c r="E4285" s="3">
        <v>34698</v>
      </c>
      <c r="F4285" s="3">
        <v>34701</v>
      </c>
      <c r="G4285" s="3"/>
      <c r="H4285" s="3"/>
      <c r="I4285" s="2" t="str">
        <f t="shared" si="243"/>
        <v>S&amp;P BMI Plus</v>
      </c>
    </row>
    <row r="4286" spans="1:9" ht="12.75" customHeight="1">
      <c r="A4286" s="2" t="s">
        <v>6829</v>
      </c>
      <c r="B4286" s="121" t="str">
        <f t="shared" si="240"/>
        <v>Emerging BMI Plus</v>
      </c>
      <c r="C4286" s="2" t="s">
        <v>7592</v>
      </c>
      <c r="D4286" s="2" t="str">
        <f t="shared" si="241"/>
        <v>Chile</v>
      </c>
      <c r="E4286" s="3">
        <v>34698</v>
      </c>
      <c r="F4286" s="3">
        <v>34701</v>
      </c>
      <c r="G4286" s="3"/>
      <c r="H4286" s="3"/>
      <c r="I4286" s="2" t="str">
        <f t="shared" si="243"/>
        <v>S&amp;P BMI Plus</v>
      </c>
    </row>
    <row r="4287" spans="1:9" ht="12.75" customHeight="1">
      <c r="A4287" s="2" t="s">
        <v>6829</v>
      </c>
      <c r="B4287" s="121" t="str">
        <f t="shared" si="240"/>
        <v>Emerging BMI Plus</v>
      </c>
      <c r="C4287" s="2" t="s">
        <v>7588</v>
      </c>
      <c r="D4287" s="2" t="str">
        <f t="shared" si="241"/>
        <v>China</v>
      </c>
      <c r="E4287" s="3">
        <v>34698</v>
      </c>
      <c r="F4287" s="3">
        <v>34701</v>
      </c>
      <c r="G4287" s="3"/>
      <c r="H4287" s="3"/>
      <c r="I4287" s="2" t="str">
        <f t="shared" si="243"/>
        <v>S&amp;P BMI Plus</v>
      </c>
    </row>
    <row r="4288" spans="1:9" ht="12.75" customHeight="1">
      <c r="A4288" s="2" t="s">
        <v>6829</v>
      </c>
      <c r="B4288" s="121" t="str">
        <f t="shared" si="240"/>
        <v>Emerging BMI Plus</v>
      </c>
      <c r="C4288" s="2" t="s">
        <v>7593</v>
      </c>
      <c r="D4288" s="2" t="str">
        <f t="shared" si="241"/>
        <v>Colombia</v>
      </c>
      <c r="E4288" s="3">
        <v>34698</v>
      </c>
      <c r="F4288" s="3">
        <v>34701</v>
      </c>
      <c r="G4288" s="3">
        <v>39752</v>
      </c>
      <c r="H4288" s="3">
        <v>39755</v>
      </c>
      <c r="I4288" s="2" t="str">
        <f t="shared" si="243"/>
        <v>S&amp;P BMI Plus</v>
      </c>
    </row>
    <row r="4289" spans="1:9" ht="12.75" customHeight="1">
      <c r="A4289" s="2" t="s">
        <v>6829</v>
      </c>
      <c r="B4289" s="121" t="str">
        <f t="shared" si="240"/>
        <v>Emerging BMI Plus</v>
      </c>
      <c r="C4289" s="2" t="s">
        <v>7593</v>
      </c>
      <c r="D4289" s="2" t="str">
        <f t="shared" si="241"/>
        <v>Colombia</v>
      </c>
      <c r="E4289" s="3">
        <v>40805</v>
      </c>
      <c r="F4289" s="3">
        <v>40802</v>
      </c>
      <c r="G4289" s="3"/>
      <c r="H4289" s="3"/>
      <c r="I4289" s="2" t="str">
        <f t="shared" si="243"/>
        <v>S&amp;P BMI Plus</v>
      </c>
    </row>
    <row r="4290" spans="1:9" ht="12.75" customHeight="1">
      <c r="A4290" s="2" t="s">
        <v>6829</v>
      </c>
      <c r="B4290" s="121" t="str">
        <f t="shared" si="240"/>
        <v>Emerging BMI Plus</v>
      </c>
      <c r="C4290" s="2" t="s">
        <v>7584</v>
      </c>
      <c r="D4290" s="2" t="str">
        <f t="shared" si="241"/>
        <v>Czech Republic</v>
      </c>
      <c r="E4290" s="3">
        <v>34698</v>
      </c>
      <c r="F4290" s="3">
        <v>34701</v>
      </c>
      <c r="G4290" s="3">
        <v>37071</v>
      </c>
      <c r="H4290" s="3">
        <v>37074</v>
      </c>
      <c r="I4290" s="2" t="str">
        <f t="shared" si="243"/>
        <v>S&amp;P BMI Plus</v>
      </c>
    </row>
    <row r="4291" spans="1:9" ht="12.75" customHeight="1">
      <c r="A4291" s="2" t="s">
        <v>6829</v>
      </c>
      <c r="B4291" s="121" t="str">
        <f t="shared" si="240"/>
        <v>Emerging BMI Plus</v>
      </c>
      <c r="C4291" s="2" t="s">
        <v>7584</v>
      </c>
      <c r="D4291" s="2" t="str">
        <f t="shared" si="241"/>
        <v>Czech Republic</v>
      </c>
      <c r="E4291" s="3">
        <v>38168</v>
      </c>
      <c r="F4291" s="3">
        <v>38169</v>
      </c>
      <c r="G4291" s="3"/>
      <c r="H4291" s="3"/>
      <c r="I4291" s="2" t="str">
        <f t="shared" si="243"/>
        <v>S&amp;P BMI Plus</v>
      </c>
    </row>
    <row r="4292" spans="1:9" ht="12.75" customHeight="1">
      <c r="A4292" s="2" t="s">
        <v>6829</v>
      </c>
      <c r="B4292" s="121" t="str">
        <f t="shared" si="240"/>
        <v>Emerging BMI Plus</v>
      </c>
      <c r="C4292" s="2" t="s">
        <v>7600</v>
      </c>
      <c r="D4292" s="2" t="str">
        <f t="shared" si="241"/>
        <v>Egypt</v>
      </c>
      <c r="E4292" s="3">
        <v>34698</v>
      </c>
      <c r="F4292" s="3">
        <v>34701</v>
      </c>
      <c r="G4292" s="3"/>
      <c r="H4292" s="3"/>
      <c r="I4292" s="2" t="str">
        <f t="shared" si="243"/>
        <v>S&amp;P BMI Plus</v>
      </c>
    </row>
    <row r="4293" spans="1:9" ht="12.75" customHeight="1">
      <c r="A4293" s="2" t="s">
        <v>6829</v>
      </c>
      <c r="B4293" s="121" t="str">
        <f t="shared" si="240"/>
        <v>Emerging BMI Plus</v>
      </c>
      <c r="C4293" s="2" t="s">
        <v>7580</v>
      </c>
      <c r="D4293" s="2" t="str">
        <f t="shared" si="241"/>
        <v>Greece</v>
      </c>
      <c r="E4293" s="3">
        <v>34698</v>
      </c>
      <c r="F4293" s="3">
        <v>34701</v>
      </c>
      <c r="G4293" s="3">
        <v>36433</v>
      </c>
      <c r="H4293" s="3">
        <v>36434</v>
      </c>
      <c r="I4293" s="2" t="str">
        <f t="shared" si="243"/>
        <v>S&amp;P BMI Plus</v>
      </c>
    </row>
    <row r="4294" spans="1:9" ht="12.75" customHeight="1">
      <c r="A4294" s="2" t="s">
        <v>6829</v>
      </c>
      <c r="B4294" s="121" t="str">
        <f t="shared" ref="B4294:B4357" si="244">VLOOKUP(A4294,CountryRegion,2,FALSE)</f>
        <v>Emerging BMI Plus</v>
      </c>
      <c r="C4294" s="2" t="s">
        <v>7580</v>
      </c>
      <c r="D4294" s="2" t="str">
        <f t="shared" si="241"/>
        <v>Greece</v>
      </c>
      <c r="E4294" s="3">
        <v>41901</v>
      </c>
      <c r="F4294" s="3">
        <v>41904</v>
      </c>
      <c r="G4294" s="3"/>
      <c r="H4294" s="3"/>
      <c r="I4294" s="2" t="str">
        <f t="shared" si="243"/>
        <v>S&amp;P BMI Plus</v>
      </c>
    </row>
    <row r="4295" spans="1:9" ht="12.75" customHeight="1">
      <c r="A4295" s="2" t="s">
        <v>6829</v>
      </c>
      <c r="B4295" s="121" t="str">
        <f t="shared" si="244"/>
        <v>Emerging BMI Plus</v>
      </c>
      <c r="C4295" s="2" t="s">
        <v>5567</v>
      </c>
      <c r="D4295" s="2" t="str">
        <f t="shared" si="241"/>
        <v>Hungary</v>
      </c>
      <c r="E4295" s="3">
        <v>34698</v>
      </c>
      <c r="F4295" s="3">
        <v>34701</v>
      </c>
      <c r="G4295" s="3">
        <v>37802</v>
      </c>
      <c r="H4295" s="3">
        <v>37803</v>
      </c>
      <c r="I4295" s="2" t="str">
        <f t="shared" si="243"/>
        <v>S&amp;P BMI Plus</v>
      </c>
    </row>
    <row r="4296" spans="1:9" ht="12.75" customHeight="1">
      <c r="A4296" s="2" t="s">
        <v>6829</v>
      </c>
      <c r="B4296" s="121" t="str">
        <f t="shared" si="244"/>
        <v>Emerging BMI Plus</v>
      </c>
      <c r="C4296" s="2" t="s">
        <v>5567</v>
      </c>
      <c r="D4296" s="2" t="str">
        <f t="shared" si="241"/>
        <v>Hungary</v>
      </c>
      <c r="E4296" s="3">
        <v>38168</v>
      </c>
      <c r="F4296" s="3">
        <v>38169</v>
      </c>
      <c r="G4296" s="3"/>
      <c r="H4296" s="3"/>
      <c r="I4296" s="2" t="str">
        <f t="shared" si="243"/>
        <v>S&amp;P BMI Plus</v>
      </c>
    </row>
    <row r="4297" spans="1:9" ht="12.75" customHeight="1">
      <c r="A4297" s="2" t="s">
        <v>6829</v>
      </c>
      <c r="B4297" s="121" t="str">
        <f t="shared" si="244"/>
        <v>Emerging BMI Plus</v>
      </c>
      <c r="C4297" s="2" t="s">
        <v>6098</v>
      </c>
      <c r="D4297" s="2" t="str">
        <f t="shared" si="241"/>
        <v>Indonesia</v>
      </c>
      <c r="E4297" s="3">
        <v>34698</v>
      </c>
      <c r="F4297" s="3">
        <v>34701</v>
      </c>
      <c r="G4297" s="3"/>
      <c r="H4297" s="3"/>
      <c r="I4297" s="2" t="str">
        <f t="shared" si="243"/>
        <v>S&amp;P BMI Plus</v>
      </c>
    </row>
    <row r="4298" spans="1:9" ht="12.75" customHeight="1">
      <c r="A4298" s="2" t="s">
        <v>6829</v>
      </c>
      <c r="B4298" s="121" t="str">
        <f t="shared" si="244"/>
        <v>Emerging BMI Plus</v>
      </c>
      <c r="C4298" s="2" t="s">
        <v>7598</v>
      </c>
      <c r="D4298" s="2" t="str">
        <f t="shared" si="241"/>
        <v>Israel</v>
      </c>
      <c r="E4298" s="3">
        <v>34698</v>
      </c>
      <c r="F4298" s="3">
        <v>34701</v>
      </c>
      <c r="G4298" s="3">
        <v>40438</v>
      </c>
      <c r="H4298" s="3">
        <v>40441</v>
      </c>
      <c r="I4298" s="2" t="str">
        <f t="shared" si="243"/>
        <v>S&amp;P BMI Plus</v>
      </c>
    </row>
    <row r="4299" spans="1:9" ht="12.75" customHeight="1">
      <c r="A4299" s="2" t="s">
        <v>6829</v>
      </c>
      <c r="B4299" s="121" t="str">
        <f t="shared" si="244"/>
        <v>Emerging BMI Plus</v>
      </c>
      <c r="C4299" s="2" t="s">
        <v>5720</v>
      </c>
      <c r="D4299" s="2" t="str">
        <f t="shared" si="241"/>
        <v>India</v>
      </c>
      <c r="E4299" s="3">
        <v>34698</v>
      </c>
      <c r="F4299" s="3">
        <v>34701</v>
      </c>
      <c r="G4299" s="3"/>
      <c r="H4299" s="3"/>
      <c r="I4299" s="2" t="str">
        <f t="shared" si="243"/>
        <v>S&amp;P BMI Plus</v>
      </c>
    </row>
    <row r="4300" spans="1:9" ht="12.75" customHeight="1">
      <c r="A4300" s="2" t="s">
        <v>6829</v>
      </c>
      <c r="B4300" s="121" t="str">
        <f t="shared" si="244"/>
        <v>Emerging BMI Plus</v>
      </c>
      <c r="C4300" s="2" t="s">
        <v>7607</v>
      </c>
      <c r="D4300" s="2" t="str">
        <f t="shared" si="241"/>
        <v>Jordan</v>
      </c>
      <c r="E4300" s="3">
        <v>34698</v>
      </c>
      <c r="F4300" s="3">
        <v>34701</v>
      </c>
      <c r="G4300" s="3">
        <v>39752</v>
      </c>
      <c r="H4300" s="3">
        <v>39755</v>
      </c>
      <c r="I4300" s="2" t="str">
        <f t="shared" si="243"/>
        <v>S&amp;P BMI Plus</v>
      </c>
    </row>
    <row r="4301" spans="1:9" ht="12.75" customHeight="1">
      <c r="A4301" s="2" t="s">
        <v>6829</v>
      </c>
      <c r="B4301" s="121" t="str">
        <f t="shared" si="244"/>
        <v>Emerging BMI Plus</v>
      </c>
      <c r="C4301" s="2" t="s">
        <v>6013</v>
      </c>
      <c r="D4301" s="2" t="str">
        <f t="shared" si="241"/>
        <v>Korea</v>
      </c>
      <c r="E4301" s="3">
        <v>34698</v>
      </c>
      <c r="F4301" s="3">
        <v>34701</v>
      </c>
      <c r="G4301" s="3"/>
      <c r="H4301" s="3"/>
      <c r="I4301" s="2" t="str">
        <f t="shared" si="243"/>
        <v>S&amp;P BMI Plus</v>
      </c>
    </row>
    <row r="4302" spans="1:9" ht="12.75" customHeight="1">
      <c r="A4302" s="2" t="s">
        <v>6829</v>
      </c>
      <c r="B4302" s="121" t="str">
        <f t="shared" si="244"/>
        <v>Emerging BMI Plus</v>
      </c>
      <c r="C4302" s="2" t="s">
        <v>5947</v>
      </c>
      <c r="D4302" s="2" t="str">
        <f t="shared" ref="D4302:D4365" si="245">VLOOKUP(C4302&amp;"-",CountryRegion,2,FALSE)</f>
        <v>Morocco</v>
      </c>
      <c r="E4302" s="3">
        <v>34698</v>
      </c>
      <c r="F4302" s="3">
        <v>34701</v>
      </c>
      <c r="G4302" s="3">
        <v>42265</v>
      </c>
      <c r="H4302" s="3">
        <v>42268</v>
      </c>
      <c r="I4302" s="2" t="str">
        <f t="shared" si="243"/>
        <v>S&amp;P BMI Plus</v>
      </c>
    </row>
    <row r="4303" spans="1:9" ht="12.75" customHeight="1">
      <c r="A4303" s="2" t="s">
        <v>6829</v>
      </c>
      <c r="B4303" s="121" t="str">
        <f t="shared" si="244"/>
        <v>Emerging BMI Plus</v>
      </c>
      <c r="C4303" s="2" t="s">
        <v>7594</v>
      </c>
      <c r="D4303" s="2" t="str">
        <f t="shared" si="245"/>
        <v>Mexico</v>
      </c>
      <c r="E4303" s="3">
        <v>34698</v>
      </c>
      <c r="F4303" s="3">
        <v>34701</v>
      </c>
      <c r="G4303" s="3"/>
      <c r="H4303" s="3"/>
      <c r="I4303" s="2" t="str">
        <f t="shared" si="243"/>
        <v>S&amp;P BMI Plus</v>
      </c>
    </row>
    <row r="4304" spans="1:9" ht="12.75" customHeight="1">
      <c r="A4304" s="2" t="s">
        <v>6829</v>
      </c>
      <c r="B4304" s="121" t="str">
        <f t="shared" si="244"/>
        <v>Emerging BMI Plus</v>
      </c>
      <c r="C4304" s="2" t="s">
        <v>7573</v>
      </c>
      <c r="D4304" s="2" t="str">
        <f t="shared" si="245"/>
        <v>Malaysia</v>
      </c>
      <c r="E4304" s="3">
        <v>35976</v>
      </c>
      <c r="F4304" s="3">
        <v>35977</v>
      </c>
      <c r="G4304" s="3"/>
      <c r="H4304" s="3"/>
      <c r="I4304" s="2" t="str">
        <f t="shared" si="243"/>
        <v>S&amp;P BMI Plus</v>
      </c>
    </row>
    <row r="4305" spans="1:9" ht="12.75" customHeight="1">
      <c r="A4305" s="2" t="s">
        <v>6829</v>
      </c>
      <c r="B4305" s="121" t="str">
        <f t="shared" si="244"/>
        <v>Emerging BMI Plus</v>
      </c>
      <c r="C4305" s="2" t="s">
        <v>5918</v>
      </c>
      <c r="D4305" s="2" t="str">
        <f t="shared" si="245"/>
        <v>Nigeria</v>
      </c>
      <c r="E4305" s="3">
        <v>34698</v>
      </c>
      <c r="F4305" s="3">
        <v>34701</v>
      </c>
      <c r="G4305" s="3">
        <v>39752</v>
      </c>
      <c r="H4305" s="3">
        <v>39755</v>
      </c>
      <c r="I4305" s="2" t="str">
        <f t="shared" si="243"/>
        <v>S&amp;P BMI Plus</v>
      </c>
    </row>
    <row r="4306" spans="1:9" ht="12.75" customHeight="1">
      <c r="A4306" s="2" t="s">
        <v>6829</v>
      </c>
      <c r="B4306" s="121" t="str">
        <f t="shared" si="244"/>
        <v>Emerging BMI Plus</v>
      </c>
      <c r="C4306" s="2" t="s">
        <v>7595</v>
      </c>
      <c r="D4306" s="2" t="str">
        <f t="shared" si="245"/>
        <v>Peru</v>
      </c>
      <c r="E4306" s="3">
        <v>34698</v>
      </c>
      <c r="F4306" s="3">
        <v>34701</v>
      </c>
      <c r="G4306" s="3"/>
      <c r="H4306" s="3"/>
      <c r="I4306" s="2" t="str">
        <f t="shared" ref="I4306:I4320" si="246">IF(ISBLANK(VLOOKUP(A4306,CountryRegion,4,FALSE)),"",VLOOKUP(A4306,CountryRegion,4,FALSE))</f>
        <v>S&amp;P BMI Plus</v>
      </c>
    </row>
    <row r="4307" spans="1:9" ht="12.75" customHeight="1">
      <c r="A4307" s="2" t="s">
        <v>6829</v>
      </c>
      <c r="B4307" s="121" t="str">
        <f t="shared" si="244"/>
        <v>Emerging BMI Plus</v>
      </c>
      <c r="C4307" s="2" t="s">
        <v>5970</v>
      </c>
      <c r="D4307" s="2" t="str">
        <f t="shared" si="245"/>
        <v>Philippines</v>
      </c>
      <c r="E4307" s="3">
        <v>34698</v>
      </c>
      <c r="F4307" s="3">
        <v>34701</v>
      </c>
      <c r="G4307" s="3"/>
      <c r="H4307" s="3"/>
      <c r="I4307" s="2" t="str">
        <f t="shared" si="246"/>
        <v>S&amp;P BMI Plus</v>
      </c>
    </row>
    <row r="4308" spans="1:9" ht="12.75" customHeight="1">
      <c r="A4308" s="2" t="s">
        <v>6829</v>
      </c>
      <c r="B4308" s="121" t="str">
        <f t="shared" si="244"/>
        <v>Emerging BMI Plus</v>
      </c>
      <c r="C4308" s="2" t="s">
        <v>7601</v>
      </c>
      <c r="D4308" s="2" t="str">
        <f t="shared" si="245"/>
        <v>Pakistan</v>
      </c>
      <c r="E4308" s="3">
        <v>34698</v>
      </c>
      <c r="F4308" s="3">
        <v>34701</v>
      </c>
      <c r="G4308" s="3">
        <v>39752</v>
      </c>
      <c r="H4308" s="3">
        <v>39755</v>
      </c>
      <c r="I4308" s="2" t="str">
        <f t="shared" si="246"/>
        <v>S&amp;P BMI Plus</v>
      </c>
    </row>
    <row r="4309" spans="1:9" ht="12.75" customHeight="1">
      <c r="A4309" s="2" t="s">
        <v>6829</v>
      </c>
      <c r="B4309" s="121" t="str">
        <f t="shared" si="244"/>
        <v>Emerging BMI Plus</v>
      </c>
      <c r="C4309" s="2" t="s">
        <v>7601</v>
      </c>
      <c r="D4309" s="2" t="str">
        <f t="shared" si="245"/>
        <v>Pakistan</v>
      </c>
      <c r="E4309" s="3">
        <v>42993</v>
      </c>
      <c r="F4309" s="3">
        <v>42996</v>
      </c>
      <c r="G4309" s="3">
        <v>45184</v>
      </c>
      <c r="H4309" s="3">
        <v>45187</v>
      </c>
      <c r="I4309" s="2" t="str">
        <f t="shared" si="246"/>
        <v>S&amp;P BMI Plus</v>
      </c>
    </row>
    <row r="4310" spans="1:9" ht="12.75" customHeight="1">
      <c r="A4310" s="2" t="s">
        <v>6829</v>
      </c>
      <c r="B4310" s="121" t="str">
        <f t="shared" si="244"/>
        <v>Emerging BMI Plus</v>
      </c>
      <c r="C4310" s="2" t="s">
        <v>7585</v>
      </c>
      <c r="D4310" s="2" t="str">
        <f t="shared" si="245"/>
        <v>Poland</v>
      </c>
      <c r="E4310" s="3">
        <v>34698</v>
      </c>
      <c r="F4310" s="3">
        <v>34701</v>
      </c>
      <c r="G4310" s="3"/>
      <c r="H4310" s="3"/>
      <c r="I4310" s="2" t="str">
        <f t="shared" si="246"/>
        <v>S&amp;P BMI Plus</v>
      </c>
    </row>
    <row r="4311" spans="1:9" ht="12.75" customHeight="1">
      <c r="A4311" s="2" t="s">
        <v>6829</v>
      </c>
      <c r="B4311" s="121" t="str">
        <f t="shared" si="244"/>
        <v>Emerging BMI Plus</v>
      </c>
      <c r="C4311" s="2" t="s">
        <v>7582</v>
      </c>
      <c r="D4311" s="2" t="str">
        <f t="shared" si="245"/>
        <v>Portugal</v>
      </c>
      <c r="E4311" s="3">
        <v>34698</v>
      </c>
      <c r="F4311" s="3">
        <v>34701</v>
      </c>
      <c r="G4311" s="3">
        <v>35976</v>
      </c>
      <c r="H4311" s="3">
        <v>35977</v>
      </c>
      <c r="I4311" s="2" t="str">
        <f t="shared" si="246"/>
        <v>S&amp;P BMI Plus</v>
      </c>
    </row>
    <row r="4312" spans="1:9" ht="12.75" customHeight="1">
      <c r="A4312" s="2" t="s">
        <v>6829</v>
      </c>
      <c r="B4312" s="121" t="str">
        <f t="shared" si="244"/>
        <v>Emerging BMI Plus</v>
      </c>
      <c r="C4312" s="2" t="s">
        <v>7602</v>
      </c>
      <c r="D4312" s="2" t="str">
        <f t="shared" si="245"/>
        <v>Qatar</v>
      </c>
      <c r="E4312" s="3">
        <v>41903</v>
      </c>
      <c r="F4312" s="3">
        <v>41904</v>
      </c>
      <c r="G4312" s="3"/>
      <c r="H4312" s="3"/>
      <c r="I4312" s="2" t="str">
        <f t="shared" si="246"/>
        <v>S&amp;P BMI Plus</v>
      </c>
    </row>
    <row r="4313" spans="1:9" ht="12.75" customHeight="1">
      <c r="A4313" s="2" t="s">
        <v>6829</v>
      </c>
      <c r="B4313" s="121" t="str">
        <f t="shared" si="244"/>
        <v>Emerging BMI Plus</v>
      </c>
      <c r="C4313" s="2" t="s">
        <v>7586</v>
      </c>
      <c r="D4313" s="2" t="str">
        <f t="shared" si="245"/>
        <v>Russia</v>
      </c>
      <c r="E4313" s="3">
        <v>34698</v>
      </c>
      <c r="F4313" s="3">
        <v>34701</v>
      </c>
      <c r="G4313" s="3">
        <v>44628</v>
      </c>
      <c r="H4313" s="3">
        <v>44629</v>
      </c>
      <c r="I4313" s="2" t="str">
        <f t="shared" si="246"/>
        <v>S&amp;P BMI Plus</v>
      </c>
    </row>
    <row r="4314" spans="1:9" ht="12.75" customHeight="1">
      <c r="A4314" s="2" t="s">
        <v>6829</v>
      </c>
      <c r="B4314" s="121" t="str">
        <f t="shared" si="244"/>
        <v>Emerging BMI Plus</v>
      </c>
      <c r="C4314" s="2" t="s">
        <v>7605</v>
      </c>
      <c r="D4314" s="2" t="str">
        <f t="shared" si="245"/>
        <v>Slovenia</v>
      </c>
      <c r="E4314" s="3">
        <v>37529</v>
      </c>
      <c r="F4314" s="3">
        <v>37530</v>
      </c>
      <c r="G4314" s="3">
        <v>37802</v>
      </c>
      <c r="H4314" s="3">
        <v>37803</v>
      </c>
      <c r="I4314" s="2" t="str">
        <f t="shared" si="246"/>
        <v>S&amp;P BMI Plus</v>
      </c>
    </row>
    <row r="4315" spans="1:9" ht="12.75" customHeight="1">
      <c r="A4315" s="2" t="s">
        <v>6829</v>
      </c>
      <c r="B4315" s="121" t="str">
        <f t="shared" si="244"/>
        <v>Emerging BMI Plus</v>
      </c>
      <c r="C4315" s="2" t="s">
        <v>7605</v>
      </c>
      <c r="D4315" s="2" t="str">
        <f t="shared" si="245"/>
        <v>Slovenia</v>
      </c>
      <c r="E4315" s="3">
        <v>39353</v>
      </c>
      <c r="F4315" s="3">
        <v>39356</v>
      </c>
      <c r="G4315" s="3">
        <v>39752</v>
      </c>
      <c r="H4315" s="3">
        <v>39755</v>
      </c>
      <c r="I4315" s="2" t="str">
        <f t="shared" si="246"/>
        <v>S&amp;P BMI Plus</v>
      </c>
    </row>
    <row r="4316" spans="1:9" ht="12.75" customHeight="1">
      <c r="A4316" s="2" t="s">
        <v>6829</v>
      </c>
      <c r="B4316" s="121" t="str">
        <f t="shared" si="244"/>
        <v>Emerging BMI Plus</v>
      </c>
      <c r="C4316" s="2" t="s">
        <v>6029</v>
      </c>
      <c r="D4316" s="2" t="str">
        <f t="shared" si="245"/>
        <v>Thailand</v>
      </c>
      <c r="E4316" s="3">
        <v>34698</v>
      </c>
      <c r="F4316" s="3">
        <v>34701</v>
      </c>
      <c r="G4316" s="3"/>
      <c r="H4316" s="3"/>
      <c r="I4316" s="2" t="str">
        <f t="shared" si="246"/>
        <v>S&amp;P BMI Plus</v>
      </c>
    </row>
    <row r="4317" spans="1:9" ht="12.75" customHeight="1">
      <c r="A4317" s="2" t="s">
        <v>6829</v>
      </c>
      <c r="B4317" s="121" t="str">
        <f t="shared" si="244"/>
        <v>Emerging BMI Plus</v>
      </c>
      <c r="C4317" s="2" t="s">
        <v>7587</v>
      </c>
      <c r="D4317" s="2" t="str">
        <f t="shared" si="245"/>
        <v>Turkey</v>
      </c>
      <c r="E4317" s="3">
        <v>34698</v>
      </c>
      <c r="F4317" s="3">
        <v>34701</v>
      </c>
      <c r="G4317" s="3"/>
      <c r="H4317" s="3"/>
      <c r="I4317" s="2" t="str">
        <f t="shared" si="246"/>
        <v>S&amp;P BMI Plus</v>
      </c>
    </row>
    <row r="4318" spans="1:9" ht="12.75" customHeight="1">
      <c r="A4318" s="2" t="s">
        <v>6829</v>
      </c>
      <c r="B4318" s="121" t="str">
        <f t="shared" si="244"/>
        <v>Emerging BMI Plus</v>
      </c>
      <c r="C4318" s="2" t="s">
        <v>5700</v>
      </c>
      <c r="D4318" s="2" t="str">
        <f t="shared" si="245"/>
        <v>Taiwan</v>
      </c>
      <c r="E4318" s="3">
        <v>34698</v>
      </c>
      <c r="F4318" s="3">
        <v>34701</v>
      </c>
      <c r="G4318" s="3"/>
      <c r="H4318" s="3"/>
      <c r="I4318" s="2" t="str">
        <f t="shared" si="246"/>
        <v>S&amp;P BMI Plus</v>
      </c>
    </row>
    <row r="4319" spans="1:9" ht="12.75" customHeight="1">
      <c r="A4319" s="2" t="s">
        <v>6829</v>
      </c>
      <c r="B4319" s="121" t="str">
        <f t="shared" si="244"/>
        <v>Emerging BMI Plus</v>
      </c>
      <c r="C4319" s="2" t="s">
        <v>7596</v>
      </c>
      <c r="D4319" s="2" t="str">
        <f t="shared" si="245"/>
        <v>Venezuela</v>
      </c>
      <c r="E4319" s="3">
        <v>34698</v>
      </c>
      <c r="F4319" s="3">
        <v>34701</v>
      </c>
      <c r="G4319" s="3">
        <v>39183</v>
      </c>
      <c r="H4319" s="3">
        <v>39184</v>
      </c>
      <c r="I4319" s="2" t="str">
        <f t="shared" si="246"/>
        <v>S&amp;P BMI Plus</v>
      </c>
    </row>
    <row r="4320" spans="1:9" ht="12.75" customHeight="1">
      <c r="A4320" s="2" t="s">
        <v>6829</v>
      </c>
      <c r="B4320" s="121" t="str">
        <f t="shared" si="244"/>
        <v>Emerging BMI Plus</v>
      </c>
      <c r="C4320" s="2" t="s">
        <v>7603</v>
      </c>
      <c r="D4320" s="2" t="str">
        <f t="shared" si="245"/>
        <v>South Africa</v>
      </c>
      <c r="E4320" s="3">
        <v>34698</v>
      </c>
      <c r="F4320" s="3">
        <v>34701</v>
      </c>
      <c r="G4320" s="3"/>
      <c r="H4320" s="3"/>
      <c r="I4320" s="2" t="str">
        <f t="shared" si="246"/>
        <v>S&amp;P BMI Plus</v>
      </c>
    </row>
    <row r="4321" spans="1:9" ht="12.75" customHeight="1">
      <c r="A4321" s="121" t="s">
        <v>6829</v>
      </c>
      <c r="B4321" s="121" t="str">
        <f t="shared" si="244"/>
        <v>Emerging BMI Plus</v>
      </c>
      <c r="C4321" s="121" t="s">
        <v>5776</v>
      </c>
      <c r="D4321" s="2" t="str">
        <f t="shared" si="245"/>
        <v>Saudi Arabia</v>
      </c>
      <c r="E4321" s="122">
        <v>43539</v>
      </c>
      <c r="F4321" s="122">
        <v>43542</v>
      </c>
      <c r="G4321" s="122"/>
      <c r="H4321" s="122"/>
      <c r="I4321" s="121" t="s">
        <v>6719</v>
      </c>
    </row>
    <row r="4322" spans="1:9" ht="12.75" customHeight="1">
      <c r="A4322" s="2" t="s">
        <v>6829</v>
      </c>
      <c r="B4322" s="121" t="str">
        <f t="shared" si="244"/>
        <v>Emerging BMI Plus</v>
      </c>
      <c r="C4322" s="2" t="s">
        <v>6023</v>
      </c>
      <c r="D4322" s="2" t="str">
        <f t="shared" si="245"/>
        <v>Kuwait</v>
      </c>
      <c r="E4322" s="93">
        <v>43728</v>
      </c>
      <c r="F4322" s="93">
        <v>43731</v>
      </c>
      <c r="G4322" s="93"/>
      <c r="H4322" s="93"/>
      <c r="I4322" s="2" t="s">
        <v>6719</v>
      </c>
    </row>
    <row r="4323" spans="1:9" ht="12.75" customHeight="1">
      <c r="A4323" s="2" t="s">
        <v>6692</v>
      </c>
      <c r="B4323" s="121" t="str">
        <f t="shared" si="244"/>
        <v>Latin America</v>
      </c>
      <c r="C4323" s="2" t="s">
        <v>7590</v>
      </c>
      <c r="D4323" s="2" t="str">
        <f t="shared" si="245"/>
        <v>Argentina</v>
      </c>
      <c r="E4323" s="3">
        <v>34698</v>
      </c>
      <c r="F4323" s="3">
        <v>34701</v>
      </c>
      <c r="G4323" s="3">
        <v>40074</v>
      </c>
      <c r="H4323" s="3">
        <v>40077</v>
      </c>
      <c r="I4323" s="2" t="str">
        <f t="shared" ref="I4323:I4368" si="247">IF(ISBLANK(VLOOKUP(A4323,CountryRegion,4,FALSE)),"",VLOOKUP(A4323,CountryRegion,4,FALSE))</f>
        <v>S&amp;P BMI</v>
      </c>
    </row>
    <row r="4324" spans="1:9" ht="12.75" customHeight="1">
      <c r="A4324" s="2" t="s">
        <v>6692</v>
      </c>
      <c r="B4324" s="121" t="str">
        <f t="shared" si="244"/>
        <v>Latin America</v>
      </c>
      <c r="C4324" s="2" t="s">
        <v>7591</v>
      </c>
      <c r="D4324" s="2" t="str">
        <f t="shared" si="245"/>
        <v>Brazil</v>
      </c>
      <c r="E4324" s="3">
        <v>34698</v>
      </c>
      <c r="F4324" s="3">
        <v>34701</v>
      </c>
      <c r="G4324" s="3"/>
      <c r="H4324" s="3"/>
      <c r="I4324" s="2" t="str">
        <f t="shared" si="247"/>
        <v>S&amp;P BMI</v>
      </c>
    </row>
    <row r="4325" spans="1:9" ht="12.75" customHeight="1">
      <c r="A4325" s="2" t="s">
        <v>6692</v>
      </c>
      <c r="B4325" s="121" t="str">
        <f t="shared" si="244"/>
        <v>Latin America</v>
      </c>
      <c r="C4325" s="2" t="s">
        <v>7592</v>
      </c>
      <c r="D4325" s="2" t="str">
        <f t="shared" si="245"/>
        <v>Chile</v>
      </c>
      <c r="E4325" s="3">
        <v>34698</v>
      </c>
      <c r="F4325" s="3">
        <v>34701</v>
      </c>
      <c r="G4325" s="3"/>
      <c r="H4325" s="3"/>
      <c r="I4325" s="2" t="str">
        <f t="shared" si="247"/>
        <v>S&amp;P BMI</v>
      </c>
    </row>
    <row r="4326" spans="1:9" ht="12.75" customHeight="1">
      <c r="A4326" s="2" t="s">
        <v>6692</v>
      </c>
      <c r="B4326" s="121" t="str">
        <f t="shared" si="244"/>
        <v>Latin America</v>
      </c>
      <c r="C4326" s="2" t="s">
        <v>7593</v>
      </c>
      <c r="D4326" s="2" t="str">
        <f t="shared" si="245"/>
        <v>Colombia</v>
      </c>
      <c r="E4326" s="3">
        <v>34698</v>
      </c>
      <c r="F4326" s="3">
        <v>34701</v>
      </c>
      <c r="G4326" s="3">
        <v>39752</v>
      </c>
      <c r="H4326" s="3">
        <v>39755</v>
      </c>
      <c r="I4326" s="2" t="str">
        <f t="shared" si="247"/>
        <v>S&amp;P BMI</v>
      </c>
    </row>
    <row r="4327" spans="1:9" ht="12.75" customHeight="1">
      <c r="A4327" s="2" t="s">
        <v>6692</v>
      </c>
      <c r="B4327" s="121" t="str">
        <f t="shared" si="244"/>
        <v>Latin America</v>
      </c>
      <c r="C4327" s="2" t="s">
        <v>7593</v>
      </c>
      <c r="D4327" s="2" t="str">
        <f t="shared" si="245"/>
        <v>Colombia</v>
      </c>
      <c r="E4327" s="3">
        <v>40805</v>
      </c>
      <c r="F4327" s="3">
        <v>40802</v>
      </c>
      <c r="G4327" s="3"/>
      <c r="H4327" s="3"/>
      <c r="I4327" s="2" t="str">
        <f t="shared" si="247"/>
        <v>S&amp;P BMI</v>
      </c>
    </row>
    <row r="4328" spans="1:9" ht="12.75" customHeight="1">
      <c r="A4328" s="2" t="s">
        <v>6692</v>
      </c>
      <c r="B4328" s="121" t="str">
        <f t="shared" si="244"/>
        <v>Latin America</v>
      </c>
      <c r="C4328" s="2" t="s">
        <v>7594</v>
      </c>
      <c r="D4328" s="2" t="str">
        <f t="shared" si="245"/>
        <v>Mexico</v>
      </c>
      <c r="E4328" s="3">
        <v>34698</v>
      </c>
      <c r="F4328" s="3">
        <v>34701</v>
      </c>
      <c r="G4328" s="3"/>
      <c r="H4328" s="3"/>
      <c r="I4328" s="2" t="str">
        <f t="shared" si="247"/>
        <v>S&amp;P BMI</v>
      </c>
    </row>
    <row r="4329" spans="1:9" ht="12.75" customHeight="1">
      <c r="A4329" s="2" t="s">
        <v>6692</v>
      </c>
      <c r="B4329" s="121" t="str">
        <f t="shared" si="244"/>
        <v>Latin America</v>
      </c>
      <c r="C4329" s="2" t="s">
        <v>7595</v>
      </c>
      <c r="D4329" s="2" t="str">
        <f t="shared" si="245"/>
        <v>Peru</v>
      </c>
      <c r="E4329" s="5">
        <v>34698</v>
      </c>
      <c r="F4329" s="5">
        <v>34701</v>
      </c>
      <c r="G4329" s="3"/>
      <c r="H4329" s="3"/>
      <c r="I4329" s="2" t="str">
        <f t="shared" si="247"/>
        <v>S&amp;P BMI</v>
      </c>
    </row>
    <row r="4330" spans="1:9" ht="12.75" customHeight="1">
      <c r="A4330" s="2" t="s">
        <v>6692</v>
      </c>
      <c r="B4330" s="121" t="str">
        <f t="shared" si="244"/>
        <v>Latin America</v>
      </c>
      <c r="C4330" s="2" t="s">
        <v>7596</v>
      </c>
      <c r="D4330" s="2" t="str">
        <f t="shared" si="245"/>
        <v>Venezuela</v>
      </c>
      <c r="E4330" s="5">
        <v>34698</v>
      </c>
      <c r="F4330" s="5">
        <v>34701</v>
      </c>
      <c r="G4330" s="3">
        <v>39183</v>
      </c>
      <c r="H4330" s="3">
        <v>39184</v>
      </c>
      <c r="I4330" s="2" t="str">
        <f t="shared" si="247"/>
        <v>S&amp;P BMI</v>
      </c>
    </row>
    <row r="4331" spans="1:9" ht="12.75" customHeight="1">
      <c r="A4331" s="2" t="s">
        <v>6694</v>
      </c>
      <c r="B4331" s="121" t="str">
        <f t="shared" si="244"/>
        <v>Latin America Ex-Brazil</v>
      </c>
      <c r="C4331" s="2" t="s">
        <v>7590</v>
      </c>
      <c r="D4331" s="2" t="str">
        <f t="shared" si="245"/>
        <v>Argentina</v>
      </c>
      <c r="E4331" s="5">
        <v>34698</v>
      </c>
      <c r="F4331" s="5">
        <v>34701</v>
      </c>
      <c r="G4331" s="3">
        <v>40074</v>
      </c>
      <c r="H4331" s="3">
        <v>40077</v>
      </c>
      <c r="I4331" s="2" t="str">
        <f t="shared" si="247"/>
        <v>S&amp;P BMI</v>
      </c>
    </row>
    <row r="4332" spans="1:9" ht="12.75" customHeight="1">
      <c r="A4332" s="2" t="s">
        <v>6694</v>
      </c>
      <c r="B4332" s="121" t="str">
        <f t="shared" si="244"/>
        <v>Latin America Ex-Brazil</v>
      </c>
      <c r="C4332" s="2" t="s">
        <v>7592</v>
      </c>
      <c r="D4332" s="2" t="str">
        <f t="shared" si="245"/>
        <v>Chile</v>
      </c>
      <c r="E4332" s="5">
        <v>34698</v>
      </c>
      <c r="F4332" s="5">
        <v>34701</v>
      </c>
      <c r="G4332" s="3"/>
      <c r="H4332" s="3"/>
      <c r="I4332" s="2" t="str">
        <f t="shared" si="247"/>
        <v>S&amp;P BMI</v>
      </c>
    </row>
    <row r="4333" spans="1:9" ht="12.75" customHeight="1">
      <c r="A4333" s="2" t="s">
        <v>6694</v>
      </c>
      <c r="B4333" s="121" t="str">
        <f t="shared" si="244"/>
        <v>Latin America Ex-Brazil</v>
      </c>
      <c r="C4333" s="2" t="s">
        <v>7593</v>
      </c>
      <c r="D4333" s="2" t="str">
        <f t="shared" si="245"/>
        <v>Colombia</v>
      </c>
      <c r="E4333" s="5">
        <v>34698</v>
      </c>
      <c r="F4333" s="5">
        <v>34701</v>
      </c>
      <c r="G4333" s="3">
        <v>39752</v>
      </c>
      <c r="H4333" s="3">
        <v>39755</v>
      </c>
      <c r="I4333" s="2" t="str">
        <f t="shared" si="247"/>
        <v>S&amp;P BMI</v>
      </c>
    </row>
    <row r="4334" spans="1:9" ht="12.75" customHeight="1">
      <c r="A4334" s="2" t="s">
        <v>6694</v>
      </c>
      <c r="B4334" s="121" t="str">
        <f t="shared" si="244"/>
        <v>Latin America Ex-Brazil</v>
      </c>
      <c r="C4334" s="2" t="s">
        <v>7593</v>
      </c>
      <c r="D4334" s="2" t="str">
        <f t="shared" si="245"/>
        <v>Colombia</v>
      </c>
      <c r="E4334" s="3">
        <v>40805</v>
      </c>
      <c r="F4334" s="3">
        <v>40802</v>
      </c>
      <c r="G4334" s="3"/>
      <c r="H4334" s="3"/>
      <c r="I4334" s="2" t="str">
        <f t="shared" si="247"/>
        <v>S&amp;P BMI</v>
      </c>
    </row>
    <row r="4335" spans="1:9" ht="12.75" customHeight="1">
      <c r="A4335" s="2" t="s">
        <v>6694</v>
      </c>
      <c r="B4335" s="121" t="str">
        <f t="shared" si="244"/>
        <v>Latin America Ex-Brazil</v>
      </c>
      <c r="C4335" s="2" t="s">
        <v>7594</v>
      </c>
      <c r="D4335" s="2" t="str">
        <f t="shared" si="245"/>
        <v>Mexico</v>
      </c>
      <c r="E4335" s="3">
        <v>34698</v>
      </c>
      <c r="F4335" s="3">
        <v>34701</v>
      </c>
      <c r="G4335" s="3"/>
      <c r="H4335" s="3"/>
      <c r="I4335" s="2" t="str">
        <f t="shared" si="247"/>
        <v>S&amp;P BMI</v>
      </c>
    </row>
    <row r="4336" spans="1:9" ht="12.75" customHeight="1">
      <c r="A4336" s="2" t="s">
        <v>6694</v>
      </c>
      <c r="B4336" s="121" t="str">
        <f t="shared" si="244"/>
        <v>Latin America Ex-Brazil</v>
      </c>
      <c r="C4336" s="2" t="s">
        <v>7595</v>
      </c>
      <c r="D4336" s="2" t="str">
        <f t="shared" si="245"/>
        <v>Peru</v>
      </c>
      <c r="E4336" s="3">
        <v>34698</v>
      </c>
      <c r="F4336" s="3">
        <v>34701</v>
      </c>
      <c r="G4336" s="3"/>
      <c r="H4336" s="3"/>
      <c r="I4336" s="2" t="str">
        <f t="shared" si="247"/>
        <v>S&amp;P BMI</v>
      </c>
    </row>
    <row r="4337" spans="1:9" ht="12.75" customHeight="1">
      <c r="A4337" s="2" t="s">
        <v>6694</v>
      </c>
      <c r="B4337" s="121" t="str">
        <f t="shared" si="244"/>
        <v>Latin America Ex-Brazil</v>
      </c>
      <c r="C4337" s="2" t="s">
        <v>7596</v>
      </c>
      <c r="D4337" s="2" t="str">
        <f t="shared" si="245"/>
        <v>Venezuela</v>
      </c>
      <c r="E4337" s="3">
        <v>34698</v>
      </c>
      <c r="F4337" s="3">
        <v>34701</v>
      </c>
      <c r="G4337" s="3">
        <v>39183</v>
      </c>
      <c r="H4337" s="3">
        <v>39184</v>
      </c>
      <c r="I4337" s="2" t="str">
        <f t="shared" si="247"/>
        <v>S&amp;P BMI</v>
      </c>
    </row>
    <row r="4338" spans="1:9" ht="12.75" customHeight="1">
      <c r="A4338" s="2" t="s">
        <v>6698</v>
      </c>
      <c r="B4338" s="121" t="str">
        <f t="shared" si="244"/>
        <v>Pacific Alliance</v>
      </c>
      <c r="C4338" s="2" t="s">
        <v>7592</v>
      </c>
      <c r="D4338" s="2" t="str">
        <f t="shared" si="245"/>
        <v>Chile</v>
      </c>
      <c r="E4338" s="3">
        <v>34698</v>
      </c>
      <c r="F4338" s="3">
        <v>34701</v>
      </c>
      <c r="G4338" s="3"/>
      <c r="H4338" s="3"/>
      <c r="I4338" s="2" t="str">
        <f t="shared" si="247"/>
        <v>S&amp;P BMI</v>
      </c>
    </row>
    <row r="4339" spans="1:9" ht="12.75" customHeight="1">
      <c r="A4339" s="2" t="s">
        <v>6698</v>
      </c>
      <c r="B4339" s="121" t="str">
        <f t="shared" si="244"/>
        <v>Pacific Alliance</v>
      </c>
      <c r="C4339" s="2" t="s">
        <v>7593</v>
      </c>
      <c r="D4339" s="2" t="str">
        <f t="shared" si="245"/>
        <v>Colombia</v>
      </c>
      <c r="E4339" s="3">
        <v>34698</v>
      </c>
      <c r="F4339" s="3">
        <v>34701</v>
      </c>
      <c r="G4339" s="3"/>
      <c r="H4339" s="3"/>
      <c r="I4339" s="2" t="str">
        <f t="shared" si="247"/>
        <v>S&amp;P BMI</v>
      </c>
    </row>
    <row r="4340" spans="1:9" ht="12.75" customHeight="1">
      <c r="A4340" s="2" t="s">
        <v>6698</v>
      </c>
      <c r="B4340" s="121" t="str">
        <f t="shared" si="244"/>
        <v>Pacific Alliance</v>
      </c>
      <c r="C4340" s="2" t="s">
        <v>7594</v>
      </c>
      <c r="D4340" s="2" t="str">
        <f t="shared" si="245"/>
        <v>Mexico</v>
      </c>
      <c r="E4340" s="3">
        <v>34698</v>
      </c>
      <c r="F4340" s="3">
        <v>34701</v>
      </c>
      <c r="G4340" s="3"/>
      <c r="H4340" s="3"/>
      <c r="I4340" s="2" t="str">
        <f t="shared" si="247"/>
        <v>S&amp;P BMI</v>
      </c>
    </row>
    <row r="4341" spans="1:9" ht="12.75" customHeight="1">
      <c r="A4341" s="2" t="s">
        <v>6698</v>
      </c>
      <c r="B4341" s="121" t="str">
        <f t="shared" si="244"/>
        <v>Pacific Alliance</v>
      </c>
      <c r="C4341" s="2" t="s">
        <v>7595</v>
      </c>
      <c r="D4341" s="2" t="str">
        <f t="shared" si="245"/>
        <v>Peru</v>
      </c>
      <c r="E4341" s="3">
        <v>34698</v>
      </c>
      <c r="F4341" s="3">
        <v>34701</v>
      </c>
      <c r="G4341" s="3"/>
      <c r="H4341" s="3"/>
      <c r="I4341" s="2" t="str">
        <f t="shared" si="247"/>
        <v>S&amp;P BMI</v>
      </c>
    </row>
    <row r="4342" spans="1:9" ht="12.75" customHeight="1">
      <c r="A4342" s="92" t="s">
        <v>7518</v>
      </c>
      <c r="B4342" s="121" t="str">
        <f t="shared" si="244"/>
        <v>Latin America Ex-Mexico</v>
      </c>
      <c r="C4342" s="92" t="s">
        <v>7590</v>
      </c>
      <c r="D4342" s="2" t="str">
        <f t="shared" si="245"/>
        <v>Argentina</v>
      </c>
      <c r="E4342" s="93">
        <v>34698</v>
      </c>
      <c r="F4342" s="93">
        <v>34701</v>
      </c>
      <c r="G4342" s="93">
        <v>40074</v>
      </c>
      <c r="H4342" s="93">
        <v>40077</v>
      </c>
      <c r="I4342" s="2" t="str">
        <f t="shared" si="247"/>
        <v>S&amp;P BMI</v>
      </c>
    </row>
    <row r="4343" spans="1:9" ht="12.75" customHeight="1">
      <c r="A4343" s="92" t="s">
        <v>7518</v>
      </c>
      <c r="B4343" s="121" t="str">
        <f t="shared" si="244"/>
        <v>Latin America Ex-Mexico</v>
      </c>
      <c r="C4343" s="92" t="s">
        <v>7591</v>
      </c>
      <c r="D4343" s="2" t="str">
        <f t="shared" si="245"/>
        <v>Brazil</v>
      </c>
      <c r="E4343" s="93">
        <v>34698</v>
      </c>
      <c r="F4343" s="93">
        <v>34701</v>
      </c>
      <c r="G4343" s="93"/>
      <c r="H4343" s="93" t="s">
        <v>7570</v>
      </c>
      <c r="I4343" s="2" t="str">
        <f t="shared" si="247"/>
        <v>S&amp;P BMI</v>
      </c>
    </row>
    <row r="4344" spans="1:9" ht="12.75" customHeight="1">
      <c r="A4344" s="92" t="s">
        <v>7518</v>
      </c>
      <c r="B4344" s="121" t="str">
        <f t="shared" si="244"/>
        <v>Latin America Ex-Mexico</v>
      </c>
      <c r="C4344" s="92" t="s">
        <v>7592</v>
      </c>
      <c r="D4344" s="2" t="str">
        <f t="shared" si="245"/>
        <v>Chile</v>
      </c>
      <c r="E4344" s="93">
        <v>34698</v>
      </c>
      <c r="F4344" s="93">
        <v>34701</v>
      </c>
      <c r="G4344" s="93"/>
      <c r="H4344" s="93" t="s">
        <v>7570</v>
      </c>
      <c r="I4344" s="2" t="str">
        <f t="shared" si="247"/>
        <v>S&amp;P BMI</v>
      </c>
    </row>
    <row r="4345" spans="1:9" ht="12.75" customHeight="1">
      <c r="A4345" s="92" t="s">
        <v>7518</v>
      </c>
      <c r="B4345" s="121" t="str">
        <f t="shared" si="244"/>
        <v>Latin America Ex-Mexico</v>
      </c>
      <c r="C4345" s="92" t="s">
        <v>7593</v>
      </c>
      <c r="D4345" s="2" t="str">
        <f t="shared" si="245"/>
        <v>Colombia</v>
      </c>
      <c r="E4345" s="93">
        <v>34698</v>
      </c>
      <c r="F4345" s="93">
        <v>34701</v>
      </c>
      <c r="G4345" s="93">
        <v>39752</v>
      </c>
      <c r="H4345" s="93">
        <v>39755</v>
      </c>
      <c r="I4345" s="2" t="str">
        <f t="shared" si="247"/>
        <v>S&amp;P BMI</v>
      </c>
    </row>
    <row r="4346" spans="1:9" ht="12.75" customHeight="1">
      <c r="A4346" s="92" t="s">
        <v>7518</v>
      </c>
      <c r="B4346" s="121" t="str">
        <f t="shared" si="244"/>
        <v>Latin America Ex-Mexico</v>
      </c>
      <c r="C4346" s="92" t="s">
        <v>7593</v>
      </c>
      <c r="D4346" s="2" t="str">
        <f t="shared" si="245"/>
        <v>Colombia</v>
      </c>
      <c r="E4346" s="93">
        <v>40805</v>
      </c>
      <c r="F4346" s="93">
        <v>40802</v>
      </c>
      <c r="G4346" s="93"/>
      <c r="H4346" s="93"/>
      <c r="I4346" s="2" t="str">
        <f t="shared" si="247"/>
        <v>S&amp;P BMI</v>
      </c>
    </row>
    <row r="4347" spans="1:9" ht="12.75" customHeight="1">
      <c r="A4347" s="92" t="s">
        <v>7518</v>
      </c>
      <c r="B4347" s="121" t="str">
        <f t="shared" si="244"/>
        <v>Latin America Ex-Mexico</v>
      </c>
      <c r="C4347" s="92" t="s">
        <v>7595</v>
      </c>
      <c r="D4347" s="2" t="str">
        <f t="shared" si="245"/>
        <v>Peru</v>
      </c>
      <c r="E4347" s="93">
        <v>34698</v>
      </c>
      <c r="F4347" s="93">
        <v>34701</v>
      </c>
      <c r="G4347" s="93"/>
      <c r="H4347" s="93" t="s">
        <v>7570</v>
      </c>
      <c r="I4347" s="2" t="str">
        <f t="shared" si="247"/>
        <v>S&amp;P BMI</v>
      </c>
    </row>
    <row r="4348" spans="1:9" ht="12.75" customHeight="1">
      <c r="A4348" s="92" t="s">
        <v>7518</v>
      </c>
      <c r="B4348" s="121" t="str">
        <f t="shared" si="244"/>
        <v>Latin America Ex-Mexico</v>
      </c>
      <c r="C4348" s="92" t="s">
        <v>7596</v>
      </c>
      <c r="D4348" s="2" t="str">
        <f t="shared" si="245"/>
        <v>Venezuela</v>
      </c>
      <c r="E4348" s="93">
        <v>34698</v>
      </c>
      <c r="F4348" s="93">
        <v>34701</v>
      </c>
      <c r="G4348" s="93">
        <v>39183</v>
      </c>
      <c r="H4348" s="93">
        <v>39184</v>
      </c>
      <c r="I4348" s="2" t="str">
        <f t="shared" si="247"/>
        <v>S&amp;P BMI</v>
      </c>
    </row>
    <row r="4349" spans="1:9" ht="12.75" customHeight="1">
      <c r="A4349" s="2" t="s">
        <v>6817</v>
      </c>
      <c r="B4349" s="121" t="str">
        <f t="shared" si="244"/>
        <v>Emerging Europe, Middle East &amp; Africa</v>
      </c>
      <c r="C4349" s="2" t="s">
        <v>7599</v>
      </c>
      <c r="D4349" s="2" t="str">
        <f t="shared" si="245"/>
        <v>United Arab Emirates</v>
      </c>
      <c r="E4349" s="3">
        <v>41903</v>
      </c>
      <c r="F4349" s="3">
        <v>41904</v>
      </c>
      <c r="G4349" s="3"/>
      <c r="H4349" s="3"/>
      <c r="I4349" s="2" t="str">
        <f t="shared" si="247"/>
        <v>S&amp;P BMI</v>
      </c>
    </row>
    <row r="4350" spans="1:9" ht="12.75" customHeight="1">
      <c r="A4350" s="2" t="s">
        <v>6817</v>
      </c>
      <c r="B4350" s="121" t="str">
        <f t="shared" si="244"/>
        <v>Emerging Europe, Middle East &amp; Africa</v>
      </c>
      <c r="C4350" s="2" t="s">
        <v>7584</v>
      </c>
      <c r="D4350" s="2" t="str">
        <f t="shared" si="245"/>
        <v>Czech Republic</v>
      </c>
      <c r="E4350" s="3">
        <v>34698</v>
      </c>
      <c r="F4350" s="3">
        <v>34701</v>
      </c>
      <c r="G4350" s="3">
        <v>37071</v>
      </c>
      <c r="H4350" s="3">
        <v>37074</v>
      </c>
      <c r="I4350" s="2" t="str">
        <f t="shared" si="247"/>
        <v>S&amp;P BMI</v>
      </c>
    </row>
    <row r="4351" spans="1:9" ht="12.75" customHeight="1">
      <c r="A4351" s="2" t="s">
        <v>6817</v>
      </c>
      <c r="B4351" s="121" t="str">
        <f t="shared" si="244"/>
        <v>Emerging Europe, Middle East &amp; Africa</v>
      </c>
      <c r="C4351" s="2" t="s">
        <v>7584</v>
      </c>
      <c r="D4351" s="2" t="str">
        <f t="shared" si="245"/>
        <v>Czech Republic</v>
      </c>
      <c r="E4351" s="3">
        <v>38168</v>
      </c>
      <c r="F4351" s="3">
        <v>38169</v>
      </c>
      <c r="G4351" s="3"/>
      <c r="H4351" s="3"/>
      <c r="I4351" s="2" t="str">
        <f t="shared" si="247"/>
        <v>S&amp;P BMI</v>
      </c>
    </row>
    <row r="4352" spans="1:9" ht="12.75" customHeight="1">
      <c r="A4352" s="2" t="s">
        <v>6817</v>
      </c>
      <c r="B4352" s="121" t="str">
        <f t="shared" si="244"/>
        <v>Emerging Europe, Middle East &amp; Africa</v>
      </c>
      <c r="C4352" s="2" t="s">
        <v>7600</v>
      </c>
      <c r="D4352" s="2" t="str">
        <f t="shared" si="245"/>
        <v>Egypt</v>
      </c>
      <c r="E4352" s="3">
        <v>34698</v>
      </c>
      <c r="F4352" s="3">
        <v>34701</v>
      </c>
      <c r="G4352" s="3"/>
      <c r="H4352" s="3"/>
      <c r="I4352" s="2" t="str">
        <f t="shared" si="247"/>
        <v>S&amp;P BMI</v>
      </c>
    </row>
    <row r="4353" spans="1:9" ht="12.75" customHeight="1">
      <c r="A4353" s="2" t="s">
        <v>6817</v>
      </c>
      <c r="B4353" s="121" t="str">
        <f t="shared" si="244"/>
        <v>Emerging Europe, Middle East &amp; Africa</v>
      </c>
      <c r="C4353" s="2" t="s">
        <v>7580</v>
      </c>
      <c r="D4353" s="2" t="str">
        <f t="shared" si="245"/>
        <v>Greece</v>
      </c>
      <c r="E4353" s="3">
        <v>34698</v>
      </c>
      <c r="F4353" s="3">
        <v>34701</v>
      </c>
      <c r="G4353" s="3">
        <v>36433</v>
      </c>
      <c r="H4353" s="3">
        <v>36434</v>
      </c>
      <c r="I4353" s="2" t="str">
        <f t="shared" si="247"/>
        <v>S&amp;P BMI</v>
      </c>
    </row>
    <row r="4354" spans="1:9" ht="12.75" customHeight="1">
      <c r="A4354" s="2" t="s">
        <v>6817</v>
      </c>
      <c r="B4354" s="121" t="str">
        <f t="shared" si="244"/>
        <v>Emerging Europe, Middle East &amp; Africa</v>
      </c>
      <c r="C4354" s="2" t="s">
        <v>7580</v>
      </c>
      <c r="D4354" s="2" t="str">
        <f t="shared" si="245"/>
        <v>Greece</v>
      </c>
      <c r="E4354" s="3">
        <v>41901</v>
      </c>
      <c r="F4354" s="3">
        <v>41904</v>
      </c>
      <c r="G4354" s="3"/>
      <c r="H4354" s="3"/>
      <c r="I4354" s="2" t="str">
        <f t="shared" si="247"/>
        <v>S&amp;P BMI</v>
      </c>
    </row>
    <row r="4355" spans="1:9" ht="12.75" customHeight="1">
      <c r="A4355" s="2" t="s">
        <v>6817</v>
      </c>
      <c r="B4355" s="121" t="str">
        <f t="shared" si="244"/>
        <v>Emerging Europe, Middle East &amp; Africa</v>
      </c>
      <c r="C4355" s="2" t="s">
        <v>5567</v>
      </c>
      <c r="D4355" s="2" t="str">
        <f t="shared" si="245"/>
        <v>Hungary</v>
      </c>
      <c r="E4355" s="3">
        <v>34698</v>
      </c>
      <c r="F4355" s="3">
        <v>34701</v>
      </c>
      <c r="G4355" s="3">
        <v>37802</v>
      </c>
      <c r="H4355" s="3">
        <v>37803</v>
      </c>
      <c r="I4355" s="2" t="str">
        <f t="shared" si="247"/>
        <v>S&amp;P BMI</v>
      </c>
    </row>
    <row r="4356" spans="1:9" ht="12.75" customHeight="1">
      <c r="A4356" s="2" t="s">
        <v>6817</v>
      </c>
      <c r="B4356" s="121" t="str">
        <f t="shared" si="244"/>
        <v>Emerging Europe, Middle East &amp; Africa</v>
      </c>
      <c r="C4356" s="2" t="s">
        <v>5567</v>
      </c>
      <c r="D4356" s="2" t="str">
        <f t="shared" si="245"/>
        <v>Hungary</v>
      </c>
      <c r="E4356" s="3">
        <v>38168</v>
      </c>
      <c r="F4356" s="3">
        <v>38169</v>
      </c>
      <c r="G4356" s="3"/>
      <c r="H4356" s="3"/>
      <c r="I4356" s="2" t="str">
        <f t="shared" si="247"/>
        <v>S&amp;P BMI</v>
      </c>
    </row>
    <row r="4357" spans="1:9" ht="12.75" customHeight="1">
      <c r="A4357" s="2" t="s">
        <v>6817</v>
      </c>
      <c r="B4357" s="121" t="str">
        <f t="shared" si="244"/>
        <v>Emerging Europe, Middle East &amp; Africa</v>
      </c>
      <c r="C4357" s="2" t="s">
        <v>7598</v>
      </c>
      <c r="D4357" s="2" t="str">
        <f t="shared" si="245"/>
        <v>Israel</v>
      </c>
      <c r="E4357" s="3">
        <v>34698</v>
      </c>
      <c r="F4357" s="3">
        <v>34701</v>
      </c>
      <c r="G4357" s="3">
        <v>40438</v>
      </c>
      <c r="H4357" s="3">
        <v>40441</v>
      </c>
      <c r="I4357" s="2" t="str">
        <f t="shared" si="247"/>
        <v>S&amp;P BMI</v>
      </c>
    </row>
    <row r="4358" spans="1:9" ht="12.75" customHeight="1">
      <c r="A4358" s="2" t="s">
        <v>6817</v>
      </c>
      <c r="B4358" s="121" t="str">
        <f t="shared" ref="B4358:B4421" si="248">VLOOKUP(A4358,CountryRegion,2,FALSE)</f>
        <v>Emerging Europe, Middle East &amp; Africa</v>
      </c>
      <c r="C4358" s="2" t="s">
        <v>7607</v>
      </c>
      <c r="D4358" s="2" t="str">
        <f t="shared" si="245"/>
        <v>Jordan</v>
      </c>
      <c r="E4358" s="3">
        <v>34698</v>
      </c>
      <c r="F4358" s="3">
        <v>34701</v>
      </c>
      <c r="G4358" s="3">
        <v>39752</v>
      </c>
      <c r="H4358" s="3">
        <v>39755</v>
      </c>
      <c r="I4358" s="2" t="str">
        <f t="shared" si="247"/>
        <v>S&amp;P BMI</v>
      </c>
    </row>
    <row r="4359" spans="1:9" ht="12.75" customHeight="1">
      <c r="A4359" s="2" t="s">
        <v>6817</v>
      </c>
      <c r="B4359" s="121" t="str">
        <f t="shared" si="248"/>
        <v>Emerging Europe, Middle East &amp; Africa</v>
      </c>
      <c r="C4359" s="2" t="s">
        <v>5947</v>
      </c>
      <c r="D4359" s="2" t="str">
        <f t="shared" si="245"/>
        <v>Morocco</v>
      </c>
      <c r="E4359" s="3">
        <v>34698</v>
      </c>
      <c r="F4359" s="3">
        <v>34701</v>
      </c>
      <c r="G4359" s="3">
        <v>42265</v>
      </c>
      <c r="H4359" s="3">
        <v>42268</v>
      </c>
      <c r="I4359" s="2" t="str">
        <f t="shared" si="247"/>
        <v>S&amp;P BMI</v>
      </c>
    </row>
    <row r="4360" spans="1:9" ht="12.75" customHeight="1">
      <c r="A4360" s="2" t="s">
        <v>6817</v>
      </c>
      <c r="B4360" s="121" t="str">
        <f t="shared" si="248"/>
        <v>Emerging Europe, Middle East &amp; Africa</v>
      </c>
      <c r="C4360" s="2" t="s">
        <v>5918</v>
      </c>
      <c r="D4360" s="2" t="str">
        <f t="shared" si="245"/>
        <v>Nigeria</v>
      </c>
      <c r="E4360" s="3">
        <v>34698</v>
      </c>
      <c r="F4360" s="3">
        <v>34701</v>
      </c>
      <c r="G4360" s="3">
        <v>39752</v>
      </c>
      <c r="H4360" s="3">
        <v>39755</v>
      </c>
      <c r="I4360" s="2" t="str">
        <f t="shared" si="247"/>
        <v>S&amp;P BMI</v>
      </c>
    </row>
    <row r="4361" spans="1:9" ht="12.75" customHeight="1">
      <c r="A4361" s="2" t="s">
        <v>6817</v>
      </c>
      <c r="B4361" s="121" t="str">
        <f t="shared" si="248"/>
        <v>Emerging Europe, Middle East &amp; Africa</v>
      </c>
      <c r="C4361" s="2" t="s">
        <v>7585</v>
      </c>
      <c r="D4361" s="2" t="str">
        <f t="shared" si="245"/>
        <v>Poland</v>
      </c>
      <c r="E4361" s="3">
        <v>34698</v>
      </c>
      <c r="F4361" s="3">
        <v>34701</v>
      </c>
      <c r="G4361" s="3"/>
      <c r="H4361" s="3"/>
      <c r="I4361" s="2" t="str">
        <f t="shared" si="247"/>
        <v>S&amp;P BMI</v>
      </c>
    </row>
    <row r="4362" spans="1:9" ht="12.75" customHeight="1">
      <c r="A4362" s="2" t="s">
        <v>6817</v>
      </c>
      <c r="B4362" s="121" t="str">
        <f t="shared" si="248"/>
        <v>Emerging Europe, Middle East &amp; Africa</v>
      </c>
      <c r="C4362" s="2" t="s">
        <v>7582</v>
      </c>
      <c r="D4362" s="2" t="str">
        <f t="shared" si="245"/>
        <v>Portugal</v>
      </c>
      <c r="E4362" s="3">
        <v>34698</v>
      </c>
      <c r="F4362" s="3">
        <v>34701</v>
      </c>
      <c r="G4362" s="3">
        <v>35976</v>
      </c>
      <c r="H4362" s="3">
        <v>35977</v>
      </c>
      <c r="I4362" s="2" t="str">
        <f t="shared" si="247"/>
        <v>S&amp;P BMI</v>
      </c>
    </row>
    <row r="4363" spans="1:9" ht="12.75" customHeight="1">
      <c r="A4363" s="2" t="s">
        <v>6817</v>
      </c>
      <c r="B4363" s="121" t="str">
        <f t="shared" si="248"/>
        <v>Emerging Europe, Middle East &amp; Africa</v>
      </c>
      <c r="C4363" s="2" t="s">
        <v>7602</v>
      </c>
      <c r="D4363" s="2" t="str">
        <f t="shared" si="245"/>
        <v>Qatar</v>
      </c>
      <c r="E4363" s="3">
        <v>41903</v>
      </c>
      <c r="F4363" s="3">
        <v>41904</v>
      </c>
      <c r="G4363" s="3"/>
      <c r="H4363" s="3"/>
      <c r="I4363" s="2" t="str">
        <f t="shared" si="247"/>
        <v>S&amp;P BMI</v>
      </c>
    </row>
    <row r="4364" spans="1:9" ht="12.75" customHeight="1">
      <c r="A4364" s="2" t="s">
        <v>6817</v>
      </c>
      <c r="B4364" s="121" t="str">
        <f t="shared" si="248"/>
        <v>Emerging Europe, Middle East &amp; Africa</v>
      </c>
      <c r="C4364" s="2" t="s">
        <v>7586</v>
      </c>
      <c r="D4364" s="2" t="str">
        <f t="shared" si="245"/>
        <v>Russia</v>
      </c>
      <c r="E4364" s="3">
        <v>34698</v>
      </c>
      <c r="F4364" s="3">
        <v>34701</v>
      </c>
      <c r="G4364" s="3">
        <v>44628</v>
      </c>
      <c r="H4364" s="3">
        <v>44629</v>
      </c>
      <c r="I4364" s="2" t="str">
        <f t="shared" si="247"/>
        <v>S&amp;P BMI</v>
      </c>
    </row>
    <row r="4365" spans="1:9" ht="12.75" customHeight="1">
      <c r="A4365" s="2" t="s">
        <v>6817</v>
      </c>
      <c r="B4365" s="121" t="str">
        <f t="shared" si="248"/>
        <v>Emerging Europe, Middle East &amp; Africa</v>
      </c>
      <c r="C4365" s="2" t="s">
        <v>7605</v>
      </c>
      <c r="D4365" s="2" t="str">
        <f t="shared" si="245"/>
        <v>Slovenia</v>
      </c>
      <c r="E4365" s="3">
        <v>37529</v>
      </c>
      <c r="F4365" s="3">
        <v>37530</v>
      </c>
      <c r="G4365" s="3">
        <v>37802</v>
      </c>
      <c r="H4365" s="3">
        <v>37803</v>
      </c>
      <c r="I4365" s="2" t="str">
        <f t="shared" si="247"/>
        <v>S&amp;P BMI</v>
      </c>
    </row>
    <row r="4366" spans="1:9" ht="12.75" customHeight="1">
      <c r="A4366" s="2" t="s">
        <v>6817</v>
      </c>
      <c r="B4366" s="121" t="str">
        <f t="shared" si="248"/>
        <v>Emerging Europe, Middle East &amp; Africa</v>
      </c>
      <c r="C4366" s="2" t="s">
        <v>7605</v>
      </c>
      <c r="D4366" s="2" t="str">
        <f t="shared" ref="D4366:D4429" si="249">VLOOKUP(C4366&amp;"-",CountryRegion,2,FALSE)</f>
        <v>Slovenia</v>
      </c>
      <c r="E4366" s="3">
        <v>39353</v>
      </c>
      <c r="F4366" s="3">
        <v>39356</v>
      </c>
      <c r="G4366" s="3">
        <v>39752</v>
      </c>
      <c r="H4366" s="3">
        <v>39755</v>
      </c>
      <c r="I4366" s="2" t="str">
        <f t="shared" si="247"/>
        <v>S&amp;P BMI</v>
      </c>
    </row>
    <row r="4367" spans="1:9" ht="12.75" customHeight="1">
      <c r="A4367" s="2" t="s">
        <v>6817</v>
      </c>
      <c r="B4367" s="121" t="str">
        <f t="shared" si="248"/>
        <v>Emerging Europe, Middle East &amp; Africa</v>
      </c>
      <c r="C4367" s="2" t="s">
        <v>7587</v>
      </c>
      <c r="D4367" s="2" t="str">
        <f t="shared" si="249"/>
        <v>Turkey</v>
      </c>
      <c r="E4367" s="3">
        <v>34698</v>
      </c>
      <c r="F4367" s="3">
        <v>34701</v>
      </c>
      <c r="G4367" s="3"/>
      <c r="H4367" s="3"/>
      <c r="I4367" s="2" t="str">
        <f t="shared" si="247"/>
        <v>S&amp;P BMI</v>
      </c>
    </row>
    <row r="4368" spans="1:9" ht="12.75" customHeight="1">
      <c r="A4368" s="2" t="s">
        <v>6817</v>
      </c>
      <c r="B4368" s="121" t="str">
        <f t="shared" si="248"/>
        <v>Emerging Europe, Middle East &amp; Africa</v>
      </c>
      <c r="C4368" s="2" t="s">
        <v>7603</v>
      </c>
      <c r="D4368" s="2" t="str">
        <f t="shared" si="249"/>
        <v>South Africa</v>
      </c>
      <c r="E4368" s="3">
        <v>34698</v>
      </c>
      <c r="F4368" s="3">
        <v>34701</v>
      </c>
      <c r="G4368" s="3"/>
      <c r="H4368" s="3"/>
      <c r="I4368" s="2" t="str">
        <f t="shared" si="247"/>
        <v>S&amp;P BMI</v>
      </c>
    </row>
    <row r="4369" spans="1:9" ht="12.75" customHeight="1">
      <c r="A4369" s="121" t="s">
        <v>6817</v>
      </c>
      <c r="B4369" s="121" t="str">
        <f t="shared" si="248"/>
        <v>Emerging Europe, Middle East &amp; Africa</v>
      </c>
      <c r="C4369" s="121" t="s">
        <v>5776</v>
      </c>
      <c r="D4369" s="2" t="str">
        <f t="shared" si="249"/>
        <v>Saudi Arabia</v>
      </c>
      <c r="E4369" s="122">
        <v>43539</v>
      </c>
      <c r="F4369" s="122">
        <v>43542</v>
      </c>
      <c r="G4369" s="122"/>
      <c r="H4369" s="122"/>
      <c r="I4369" s="121" t="s">
        <v>6663</v>
      </c>
    </row>
    <row r="4370" spans="1:9" ht="12.75" customHeight="1">
      <c r="A4370" s="2" t="s">
        <v>6817</v>
      </c>
      <c r="B4370" s="121" t="str">
        <f t="shared" si="248"/>
        <v>Emerging Europe, Middle East &amp; Africa</v>
      </c>
      <c r="C4370" s="2" t="s">
        <v>6023</v>
      </c>
      <c r="D4370" s="2" t="str">
        <f t="shared" si="249"/>
        <v>Kuwait</v>
      </c>
      <c r="E4370" s="93">
        <v>43728</v>
      </c>
      <c r="F4370" s="93">
        <v>43731</v>
      </c>
      <c r="G4370" s="93"/>
      <c r="H4370" s="93"/>
      <c r="I4370" s="2" t="s">
        <v>6663</v>
      </c>
    </row>
    <row r="4371" spans="1:9" ht="12.75" customHeight="1">
      <c r="A4371" s="82" t="s">
        <v>7530</v>
      </c>
      <c r="B4371" s="82" t="str">
        <f t="shared" si="248"/>
        <v>Emerging Europe, Middle East &amp; Africa Ex-RU, KW, SA</v>
      </c>
      <c r="C4371" s="82" t="s">
        <v>7584</v>
      </c>
      <c r="D4371" s="82" t="str">
        <f t="shared" si="249"/>
        <v>Czech Republic</v>
      </c>
      <c r="E4371" s="3">
        <v>34698</v>
      </c>
      <c r="F4371" s="3">
        <v>34701</v>
      </c>
      <c r="G4371" s="3">
        <v>37071</v>
      </c>
      <c r="H4371" s="3">
        <v>37074</v>
      </c>
      <c r="I4371" s="92" t="str">
        <f t="shared" ref="I4371:I4405" si="250">IF(ISBLANK(VLOOKUP(A4371,CountryRegion,4,FALSE)),"",VLOOKUP(A4371,CountryRegion,4,FALSE))</f>
        <v>S&amp;P BMI</v>
      </c>
    </row>
    <row r="4372" spans="1:9" ht="12.75" customHeight="1">
      <c r="A4372" s="82" t="s">
        <v>7530</v>
      </c>
      <c r="B4372" s="82" t="str">
        <f t="shared" si="248"/>
        <v>Emerging Europe, Middle East &amp; Africa Ex-RU, KW, SA</v>
      </c>
      <c r="C4372" s="82" t="s">
        <v>7584</v>
      </c>
      <c r="D4372" s="82" t="str">
        <f t="shared" si="249"/>
        <v>Czech Republic</v>
      </c>
      <c r="E4372" s="3">
        <v>38168</v>
      </c>
      <c r="F4372" s="3">
        <v>38169</v>
      </c>
      <c r="G4372" s="3"/>
      <c r="H4372" s="3" t="s">
        <v>7570</v>
      </c>
      <c r="I4372" s="92" t="str">
        <f t="shared" si="250"/>
        <v>S&amp;P BMI</v>
      </c>
    </row>
    <row r="4373" spans="1:9" ht="12.75" customHeight="1">
      <c r="A4373" s="82" t="s">
        <v>7530</v>
      </c>
      <c r="B4373" s="82" t="str">
        <f t="shared" si="248"/>
        <v>Emerging Europe, Middle East &amp; Africa Ex-RU, KW, SA</v>
      </c>
      <c r="C4373" s="82" t="s">
        <v>7600</v>
      </c>
      <c r="D4373" s="82" t="str">
        <f t="shared" si="249"/>
        <v>Egypt</v>
      </c>
      <c r="E4373" s="3">
        <v>34698</v>
      </c>
      <c r="F4373" s="3">
        <v>34701</v>
      </c>
      <c r="G4373" s="3"/>
      <c r="H4373" s="3" t="s">
        <v>7570</v>
      </c>
      <c r="I4373" s="92" t="str">
        <f t="shared" si="250"/>
        <v>S&amp;P BMI</v>
      </c>
    </row>
    <row r="4374" spans="1:9" ht="12.75" customHeight="1">
      <c r="A4374" s="82" t="s">
        <v>7530</v>
      </c>
      <c r="B4374" s="82" t="str">
        <f t="shared" si="248"/>
        <v>Emerging Europe, Middle East &amp; Africa Ex-RU, KW, SA</v>
      </c>
      <c r="C4374" s="82" t="s">
        <v>7580</v>
      </c>
      <c r="D4374" s="82" t="str">
        <f t="shared" si="249"/>
        <v>Greece</v>
      </c>
      <c r="E4374" s="3">
        <v>34698</v>
      </c>
      <c r="F4374" s="3">
        <v>34701</v>
      </c>
      <c r="G4374" s="3">
        <v>36433</v>
      </c>
      <c r="H4374" s="3">
        <v>36434</v>
      </c>
      <c r="I4374" s="92" t="str">
        <f t="shared" si="250"/>
        <v>S&amp;P BMI</v>
      </c>
    </row>
    <row r="4375" spans="1:9" ht="12.75" customHeight="1">
      <c r="A4375" s="82" t="s">
        <v>7530</v>
      </c>
      <c r="B4375" s="82" t="str">
        <f t="shared" si="248"/>
        <v>Emerging Europe, Middle East &amp; Africa Ex-RU, KW, SA</v>
      </c>
      <c r="C4375" s="82" t="s">
        <v>7580</v>
      </c>
      <c r="D4375" s="82" t="str">
        <f t="shared" si="249"/>
        <v>Greece</v>
      </c>
      <c r="E4375" s="3">
        <v>41901</v>
      </c>
      <c r="F4375" s="3">
        <v>41904</v>
      </c>
      <c r="G4375" s="3"/>
      <c r="H4375" s="3" t="s">
        <v>7570</v>
      </c>
      <c r="I4375" s="92" t="str">
        <f t="shared" si="250"/>
        <v>S&amp;P BMI</v>
      </c>
    </row>
    <row r="4376" spans="1:9" ht="12.75" customHeight="1">
      <c r="A4376" s="82" t="s">
        <v>7530</v>
      </c>
      <c r="B4376" s="82" t="str">
        <f t="shared" si="248"/>
        <v>Emerging Europe, Middle East &amp; Africa Ex-RU, KW, SA</v>
      </c>
      <c r="C4376" s="82" t="s">
        <v>5567</v>
      </c>
      <c r="D4376" s="82" t="str">
        <f t="shared" si="249"/>
        <v>Hungary</v>
      </c>
      <c r="E4376" s="3">
        <v>34698</v>
      </c>
      <c r="F4376" s="3">
        <v>34701</v>
      </c>
      <c r="G4376" s="3">
        <v>37802</v>
      </c>
      <c r="H4376" s="3">
        <v>37803</v>
      </c>
      <c r="I4376" s="92" t="str">
        <f t="shared" si="250"/>
        <v>S&amp;P BMI</v>
      </c>
    </row>
    <row r="4377" spans="1:9" ht="12.75" customHeight="1">
      <c r="A4377" s="82" t="s">
        <v>7530</v>
      </c>
      <c r="B4377" s="82" t="str">
        <f t="shared" si="248"/>
        <v>Emerging Europe, Middle East &amp; Africa Ex-RU, KW, SA</v>
      </c>
      <c r="C4377" s="82" t="s">
        <v>5567</v>
      </c>
      <c r="D4377" s="82" t="str">
        <f t="shared" si="249"/>
        <v>Hungary</v>
      </c>
      <c r="E4377" s="3">
        <v>38168</v>
      </c>
      <c r="F4377" s="3">
        <v>38169</v>
      </c>
      <c r="G4377" s="3"/>
      <c r="H4377" s="3" t="s">
        <v>7570</v>
      </c>
      <c r="I4377" s="92" t="str">
        <f t="shared" si="250"/>
        <v>S&amp;P BMI</v>
      </c>
    </row>
    <row r="4378" spans="1:9" ht="12.75" customHeight="1">
      <c r="A4378" s="82" t="s">
        <v>7530</v>
      </c>
      <c r="B4378" s="82" t="str">
        <f t="shared" si="248"/>
        <v>Emerging Europe, Middle East &amp; Africa Ex-RU, KW, SA</v>
      </c>
      <c r="C4378" s="82" t="s">
        <v>7598</v>
      </c>
      <c r="D4378" s="82" t="str">
        <f t="shared" si="249"/>
        <v>Israel</v>
      </c>
      <c r="E4378" s="3">
        <v>34698</v>
      </c>
      <c r="F4378" s="3">
        <v>34701</v>
      </c>
      <c r="G4378" s="3">
        <v>40438</v>
      </c>
      <c r="H4378" s="3">
        <v>40441</v>
      </c>
      <c r="I4378" s="92" t="str">
        <f t="shared" si="250"/>
        <v>S&amp;P BMI</v>
      </c>
    </row>
    <row r="4379" spans="1:9" ht="12.75" customHeight="1">
      <c r="A4379" s="82" t="s">
        <v>7530</v>
      </c>
      <c r="B4379" s="82" t="str">
        <f t="shared" si="248"/>
        <v>Emerging Europe, Middle East &amp; Africa Ex-RU, KW, SA</v>
      </c>
      <c r="C4379" s="82" t="s">
        <v>7607</v>
      </c>
      <c r="D4379" s="82" t="str">
        <f t="shared" si="249"/>
        <v>Jordan</v>
      </c>
      <c r="E4379" s="3">
        <v>34698</v>
      </c>
      <c r="F4379" s="3">
        <v>34701</v>
      </c>
      <c r="G4379" s="3">
        <v>39752</v>
      </c>
      <c r="H4379" s="3">
        <v>39755</v>
      </c>
      <c r="I4379" s="92" t="str">
        <f t="shared" si="250"/>
        <v>S&amp;P BMI</v>
      </c>
    </row>
    <row r="4380" spans="1:9" ht="12.75" customHeight="1">
      <c r="A4380" s="82" t="s">
        <v>7530</v>
      </c>
      <c r="B4380" s="82" t="str">
        <f t="shared" si="248"/>
        <v>Emerging Europe, Middle East &amp; Africa Ex-RU, KW, SA</v>
      </c>
      <c r="C4380" s="82" t="s">
        <v>5947</v>
      </c>
      <c r="D4380" s="82" t="str">
        <f t="shared" si="249"/>
        <v>Morocco</v>
      </c>
      <c r="E4380" s="3">
        <v>34698</v>
      </c>
      <c r="F4380" s="3">
        <v>34701</v>
      </c>
      <c r="G4380" s="3">
        <v>42265</v>
      </c>
      <c r="H4380" s="3">
        <v>42268</v>
      </c>
      <c r="I4380" s="92" t="str">
        <f t="shared" si="250"/>
        <v>S&amp;P BMI</v>
      </c>
    </row>
    <row r="4381" spans="1:9" ht="12.75" customHeight="1">
      <c r="A4381" s="82" t="s">
        <v>7530</v>
      </c>
      <c r="B4381" s="82" t="str">
        <f t="shared" si="248"/>
        <v>Emerging Europe, Middle East &amp; Africa Ex-RU, KW, SA</v>
      </c>
      <c r="C4381" s="82" t="s">
        <v>5918</v>
      </c>
      <c r="D4381" s="82" t="str">
        <f t="shared" si="249"/>
        <v>Nigeria</v>
      </c>
      <c r="E4381" s="3">
        <v>34698</v>
      </c>
      <c r="F4381" s="3">
        <v>34701</v>
      </c>
      <c r="G4381" s="3">
        <v>39752</v>
      </c>
      <c r="H4381" s="3">
        <v>39755</v>
      </c>
      <c r="I4381" s="92" t="str">
        <f t="shared" si="250"/>
        <v>S&amp;P BMI</v>
      </c>
    </row>
    <row r="4382" spans="1:9" ht="12.75" customHeight="1">
      <c r="A4382" s="82" t="s">
        <v>7530</v>
      </c>
      <c r="B4382" s="82" t="str">
        <f t="shared" si="248"/>
        <v>Emerging Europe, Middle East &amp; Africa Ex-RU, KW, SA</v>
      </c>
      <c r="C4382" s="82" t="s">
        <v>7585</v>
      </c>
      <c r="D4382" s="82" t="str">
        <f t="shared" si="249"/>
        <v>Poland</v>
      </c>
      <c r="E4382" s="3">
        <v>34698</v>
      </c>
      <c r="F4382" s="3">
        <v>34701</v>
      </c>
      <c r="G4382" s="3"/>
      <c r="H4382" s="3" t="s">
        <v>7570</v>
      </c>
      <c r="I4382" s="92" t="str">
        <f t="shared" si="250"/>
        <v>S&amp;P BMI</v>
      </c>
    </row>
    <row r="4383" spans="1:9" ht="12.75" customHeight="1">
      <c r="A4383" s="82" t="s">
        <v>7530</v>
      </c>
      <c r="B4383" s="82" t="str">
        <f t="shared" si="248"/>
        <v>Emerging Europe, Middle East &amp; Africa Ex-RU, KW, SA</v>
      </c>
      <c r="C4383" s="82" t="s">
        <v>7582</v>
      </c>
      <c r="D4383" s="82" t="str">
        <f t="shared" si="249"/>
        <v>Portugal</v>
      </c>
      <c r="E4383" s="3">
        <v>34698</v>
      </c>
      <c r="F4383" s="3">
        <v>34701</v>
      </c>
      <c r="G4383" s="3">
        <v>35976</v>
      </c>
      <c r="H4383" s="3">
        <v>35977</v>
      </c>
      <c r="I4383" s="92" t="str">
        <f t="shared" si="250"/>
        <v>S&amp;P BMI</v>
      </c>
    </row>
    <row r="4384" spans="1:9" ht="12.75" customHeight="1">
      <c r="A4384" s="82" t="s">
        <v>7530</v>
      </c>
      <c r="B4384" s="82" t="str">
        <f t="shared" si="248"/>
        <v>Emerging Europe, Middle East &amp; Africa Ex-RU, KW, SA</v>
      </c>
      <c r="C4384" s="82" t="s">
        <v>7602</v>
      </c>
      <c r="D4384" s="82" t="str">
        <f t="shared" si="249"/>
        <v>Qatar</v>
      </c>
      <c r="E4384" s="3">
        <v>41903</v>
      </c>
      <c r="F4384" s="3">
        <v>41904</v>
      </c>
      <c r="G4384" s="3"/>
      <c r="H4384" s="3" t="s">
        <v>7570</v>
      </c>
      <c r="I4384" s="92" t="str">
        <f t="shared" si="250"/>
        <v>S&amp;P BMI</v>
      </c>
    </row>
    <row r="4385" spans="1:9" ht="12.75" customHeight="1">
      <c r="A4385" s="82" t="s">
        <v>7530</v>
      </c>
      <c r="B4385" s="82" t="str">
        <f t="shared" si="248"/>
        <v>Emerging Europe, Middle East &amp; Africa Ex-RU, KW, SA</v>
      </c>
      <c r="C4385" s="82" t="s">
        <v>7605</v>
      </c>
      <c r="D4385" s="82" t="str">
        <f t="shared" si="249"/>
        <v>Slovenia</v>
      </c>
      <c r="E4385" s="3">
        <v>37529</v>
      </c>
      <c r="F4385" s="3">
        <v>37530</v>
      </c>
      <c r="G4385" s="3">
        <v>37802</v>
      </c>
      <c r="H4385" s="3">
        <v>37803</v>
      </c>
      <c r="I4385" s="92" t="str">
        <f t="shared" si="250"/>
        <v>S&amp;P BMI</v>
      </c>
    </row>
    <row r="4386" spans="1:9" ht="12.75" customHeight="1">
      <c r="A4386" s="82" t="s">
        <v>7530</v>
      </c>
      <c r="B4386" s="82" t="str">
        <f t="shared" si="248"/>
        <v>Emerging Europe, Middle East &amp; Africa Ex-RU, KW, SA</v>
      </c>
      <c r="C4386" s="82" t="s">
        <v>7605</v>
      </c>
      <c r="D4386" s="82" t="str">
        <f t="shared" si="249"/>
        <v>Slovenia</v>
      </c>
      <c r="E4386" s="3">
        <v>39353</v>
      </c>
      <c r="F4386" s="3">
        <v>39356</v>
      </c>
      <c r="G4386" s="3">
        <v>39752</v>
      </c>
      <c r="H4386" s="3">
        <v>39755</v>
      </c>
      <c r="I4386" s="92" t="str">
        <f t="shared" si="250"/>
        <v>S&amp;P BMI</v>
      </c>
    </row>
    <row r="4387" spans="1:9" ht="12.75" customHeight="1">
      <c r="A4387" s="82" t="s">
        <v>7530</v>
      </c>
      <c r="B4387" s="82" t="str">
        <f t="shared" si="248"/>
        <v>Emerging Europe, Middle East &amp; Africa Ex-RU, KW, SA</v>
      </c>
      <c r="C4387" s="82" t="s">
        <v>7603</v>
      </c>
      <c r="D4387" s="82" t="str">
        <f t="shared" si="249"/>
        <v>South Africa</v>
      </c>
      <c r="E4387" s="3">
        <v>34698</v>
      </c>
      <c r="F4387" s="3">
        <v>34701</v>
      </c>
      <c r="G4387" s="3"/>
      <c r="H4387" s="3" t="s">
        <v>7570</v>
      </c>
      <c r="I4387" s="92" t="str">
        <f t="shared" si="250"/>
        <v>S&amp;P BMI</v>
      </c>
    </row>
    <row r="4388" spans="1:9" ht="12.75" customHeight="1">
      <c r="A4388" s="82" t="s">
        <v>7530</v>
      </c>
      <c r="B4388" s="82" t="str">
        <f t="shared" si="248"/>
        <v>Emerging Europe, Middle East &amp; Africa Ex-RU, KW, SA</v>
      </c>
      <c r="C4388" s="82" t="s">
        <v>7587</v>
      </c>
      <c r="D4388" s="82" t="str">
        <f t="shared" si="249"/>
        <v>Turkey</v>
      </c>
      <c r="E4388" s="3">
        <v>34698</v>
      </c>
      <c r="F4388" s="3">
        <v>34701</v>
      </c>
      <c r="G4388" s="3"/>
      <c r="H4388" s="3" t="s">
        <v>7570</v>
      </c>
      <c r="I4388" s="92" t="str">
        <f t="shared" si="250"/>
        <v>S&amp;P BMI</v>
      </c>
    </row>
    <row r="4389" spans="1:9" ht="12.75" customHeight="1">
      <c r="A4389" s="82" t="s">
        <v>7530</v>
      </c>
      <c r="B4389" s="82" t="str">
        <f t="shared" si="248"/>
        <v>Emerging Europe, Middle East &amp; Africa Ex-RU, KW, SA</v>
      </c>
      <c r="C4389" s="82" t="s">
        <v>7599</v>
      </c>
      <c r="D4389" s="82" t="str">
        <f t="shared" si="249"/>
        <v>United Arab Emirates</v>
      </c>
      <c r="E4389" s="3">
        <v>41903</v>
      </c>
      <c r="F4389" s="3">
        <v>41904</v>
      </c>
      <c r="G4389" s="3"/>
      <c r="H4389" s="3" t="s">
        <v>7570</v>
      </c>
      <c r="I4389" s="92" t="str">
        <f t="shared" si="250"/>
        <v>S&amp;P BMI</v>
      </c>
    </row>
    <row r="4390" spans="1:9" ht="12.75" customHeight="1">
      <c r="A4390" s="2" t="s">
        <v>7534</v>
      </c>
      <c r="B4390" s="82" t="str">
        <f t="shared" si="248"/>
        <v xml:space="preserve">M8 Region </v>
      </c>
      <c r="C4390" s="2" t="s">
        <v>7589</v>
      </c>
      <c r="D4390" s="82" t="str">
        <f t="shared" si="249"/>
        <v>Australia</v>
      </c>
      <c r="E4390" s="93">
        <v>40085</v>
      </c>
      <c r="F4390" s="93">
        <v>40086</v>
      </c>
      <c r="G4390" s="90"/>
      <c r="H4390" s="90"/>
      <c r="I4390" s="92" t="str">
        <f t="shared" si="250"/>
        <v>S&amp;P BMI</v>
      </c>
    </row>
    <row r="4391" spans="1:9" ht="12.75" customHeight="1">
      <c r="A4391" s="2" t="s">
        <v>7534</v>
      </c>
      <c r="B4391" s="82" t="str">
        <f t="shared" si="248"/>
        <v xml:space="preserve">M8 Region </v>
      </c>
      <c r="C4391" s="2" t="s">
        <v>7578</v>
      </c>
      <c r="D4391" s="82" t="str">
        <f t="shared" si="249"/>
        <v>France</v>
      </c>
      <c r="E4391" s="93">
        <v>40085</v>
      </c>
      <c r="F4391" s="93">
        <v>40086</v>
      </c>
      <c r="G4391" s="90"/>
      <c r="H4391" s="90"/>
      <c r="I4391" s="92" t="str">
        <f t="shared" si="250"/>
        <v>S&amp;P BMI</v>
      </c>
    </row>
    <row r="4392" spans="1:9" ht="12.75" customHeight="1">
      <c r="A4392" s="2" t="s">
        <v>7534</v>
      </c>
      <c r="B4392" s="82" t="str">
        <f t="shared" si="248"/>
        <v xml:space="preserve">M8 Region </v>
      </c>
      <c r="C4392" s="2" t="s">
        <v>7579</v>
      </c>
      <c r="D4392" s="82" t="str">
        <f t="shared" si="249"/>
        <v>Germany</v>
      </c>
      <c r="E4392" s="93">
        <v>40085</v>
      </c>
      <c r="F4392" s="93">
        <v>40086</v>
      </c>
      <c r="G4392" s="90"/>
      <c r="H4392" s="90"/>
      <c r="I4392" s="92" t="str">
        <f t="shared" si="250"/>
        <v>S&amp;P BMI</v>
      </c>
    </row>
    <row r="4393" spans="1:9" ht="12.75" customHeight="1">
      <c r="A4393" s="2" t="s">
        <v>7534</v>
      </c>
      <c r="B4393" s="82" t="str">
        <f t="shared" si="248"/>
        <v xml:space="preserve">M8 Region </v>
      </c>
      <c r="C4393" s="2" t="s">
        <v>7571</v>
      </c>
      <c r="D4393" s="82" t="str">
        <f t="shared" si="249"/>
        <v>Hong Kong</v>
      </c>
      <c r="E4393" s="93">
        <v>40085</v>
      </c>
      <c r="F4393" s="93">
        <v>40086</v>
      </c>
      <c r="G4393" s="90"/>
      <c r="H4393" s="90"/>
      <c r="I4393" s="92" t="str">
        <f t="shared" si="250"/>
        <v>S&amp;P BMI</v>
      </c>
    </row>
    <row r="4394" spans="1:9" ht="12.75" customHeight="1">
      <c r="A4394" s="2" t="s">
        <v>7534</v>
      </c>
      <c r="B4394" s="82" t="str">
        <f t="shared" si="248"/>
        <v xml:space="preserve">M8 Region </v>
      </c>
      <c r="C4394" s="2" t="s">
        <v>7572</v>
      </c>
      <c r="D4394" s="82" t="str">
        <f t="shared" si="249"/>
        <v>Japan</v>
      </c>
      <c r="E4394" s="93">
        <v>40085</v>
      </c>
      <c r="F4394" s="93">
        <v>40086</v>
      </c>
      <c r="G4394" s="90"/>
      <c r="H4394" s="90"/>
      <c r="I4394" s="92" t="str">
        <f t="shared" si="250"/>
        <v>S&amp;P BMI</v>
      </c>
    </row>
    <row r="4395" spans="1:9" ht="12.75" customHeight="1">
      <c r="A4395" s="2" t="s">
        <v>7534</v>
      </c>
      <c r="B4395" s="82" t="str">
        <f t="shared" si="248"/>
        <v xml:space="preserve">M8 Region </v>
      </c>
      <c r="C4395" s="2" t="s">
        <v>5921</v>
      </c>
      <c r="D4395" s="82" t="str">
        <f t="shared" si="249"/>
        <v>Netherlands</v>
      </c>
      <c r="E4395" s="93">
        <v>40085</v>
      </c>
      <c r="F4395" s="93">
        <v>40086</v>
      </c>
      <c r="G4395" s="93"/>
      <c r="H4395" s="93"/>
      <c r="I4395" s="92" t="str">
        <f t="shared" si="250"/>
        <v>S&amp;P BMI</v>
      </c>
    </row>
    <row r="4396" spans="1:9" ht="12.75" customHeight="1">
      <c r="A4396" s="2" t="s">
        <v>7534</v>
      </c>
      <c r="B4396" s="82" t="str">
        <f t="shared" si="248"/>
        <v xml:space="preserve">M8 Region </v>
      </c>
      <c r="C4396" s="2" t="s">
        <v>6147</v>
      </c>
      <c r="D4396" s="82" t="str">
        <f t="shared" si="249"/>
        <v>Switzerland</v>
      </c>
      <c r="E4396" s="93">
        <v>40085</v>
      </c>
      <c r="F4396" s="93">
        <v>40086</v>
      </c>
      <c r="G4396" s="93"/>
      <c r="H4396" s="93"/>
      <c r="I4396" s="92" t="str">
        <f t="shared" si="250"/>
        <v>S&amp;P BMI</v>
      </c>
    </row>
    <row r="4397" spans="1:9" ht="12.75" customHeight="1">
      <c r="A4397" s="2" t="s">
        <v>7534</v>
      </c>
      <c r="B4397" s="82" t="str">
        <f t="shared" si="248"/>
        <v xml:space="preserve">M8 Region </v>
      </c>
      <c r="C4397" s="2" t="s">
        <v>7583</v>
      </c>
      <c r="D4397" s="82" t="str">
        <f t="shared" si="249"/>
        <v>United Kingdom</v>
      </c>
      <c r="E4397" s="93">
        <v>40085</v>
      </c>
      <c r="F4397" s="93">
        <v>40086</v>
      </c>
      <c r="G4397" s="93"/>
      <c r="H4397" s="93"/>
      <c r="I4397" s="92" t="str">
        <f t="shared" si="250"/>
        <v>S&amp;P BMI</v>
      </c>
    </row>
    <row r="4398" spans="1:9" ht="12.75" customHeight="1">
      <c r="A4398" s="2" t="s">
        <v>6902</v>
      </c>
      <c r="B4398" s="121" t="str">
        <f t="shared" si="248"/>
        <v>Emerging Middle East &amp; Africa</v>
      </c>
      <c r="C4398" s="2" t="s">
        <v>7599</v>
      </c>
      <c r="D4398" s="2" t="str">
        <f t="shared" si="249"/>
        <v>United Arab Emirates</v>
      </c>
      <c r="E4398" s="3">
        <v>41903</v>
      </c>
      <c r="F4398" s="3">
        <v>41904</v>
      </c>
      <c r="G4398" s="3"/>
      <c r="H4398" s="3"/>
      <c r="I4398" s="2" t="str">
        <f t="shared" si="250"/>
        <v>S&amp;P EMDB</v>
      </c>
    </row>
    <row r="4399" spans="1:9" ht="12.75" customHeight="1">
      <c r="A4399" s="2" t="s">
        <v>6902</v>
      </c>
      <c r="B4399" s="121" t="str">
        <f t="shared" si="248"/>
        <v>Emerging Middle East &amp; Africa</v>
      </c>
      <c r="C4399" s="2" t="s">
        <v>7600</v>
      </c>
      <c r="D4399" s="2" t="str">
        <f t="shared" si="249"/>
        <v>Egypt</v>
      </c>
      <c r="E4399" s="3">
        <v>35737</v>
      </c>
      <c r="F4399" s="3">
        <v>35738</v>
      </c>
      <c r="G4399" s="3"/>
      <c r="H4399" s="3"/>
      <c r="I4399" s="2" t="str">
        <f t="shared" si="250"/>
        <v>S&amp;P EMDB</v>
      </c>
    </row>
    <row r="4400" spans="1:9" ht="12.75" customHeight="1">
      <c r="A4400" s="2" t="s">
        <v>6902</v>
      </c>
      <c r="B4400" s="121" t="str">
        <f t="shared" si="248"/>
        <v>Emerging Middle East &amp; Africa</v>
      </c>
      <c r="C4400" s="2" t="s">
        <v>7598</v>
      </c>
      <c r="D4400" s="2" t="str">
        <f t="shared" si="249"/>
        <v>Israel</v>
      </c>
      <c r="E4400" s="3">
        <v>35737</v>
      </c>
      <c r="F4400" s="3">
        <v>35738</v>
      </c>
      <c r="G4400" s="3">
        <v>40440</v>
      </c>
      <c r="H4400" s="3">
        <v>40441</v>
      </c>
      <c r="I4400" s="2" t="str">
        <f t="shared" si="250"/>
        <v>S&amp;P EMDB</v>
      </c>
    </row>
    <row r="4401" spans="1:9" ht="12.75" customHeight="1">
      <c r="A4401" s="2" t="s">
        <v>6902</v>
      </c>
      <c r="B4401" s="121" t="str">
        <f t="shared" si="248"/>
        <v>Emerging Middle East &amp; Africa</v>
      </c>
      <c r="C4401" s="2" t="s">
        <v>7607</v>
      </c>
      <c r="D4401" s="2" t="str">
        <f t="shared" si="249"/>
        <v>Jordan</v>
      </c>
      <c r="E4401" s="3">
        <v>32506</v>
      </c>
      <c r="F4401" s="3">
        <v>32507</v>
      </c>
      <c r="G4401" s="3">
        <v>37195</v>
      </c>
      <c r="H4401" s="3">
        <v>37196</v>
      </c>
      <c r="I4401" s="2" t="str">
        <f t="shared" si="250"/>
        <v>S&amp;P EMDB</v>
      </c>
    </row>
    <row r="4402" spans="1:9" ht="12.75" customHeight="1">
      <c r="A4402" s="2" t="s">
        <v>6902</v>
      </c>
      <c r="B4402" s="121" t="str">
        <f t="shared" si="248"/>
        <v>Emerging Middle East &amp; Africa</v>
      </c>
      <c r="C4402" s="2" t="s">
        <v>5947</v>
      </c>
      <c r="D4402" s="2" t="str">
        <f t="shared" si="249"/>
        <v>Morocco</v>
      </c>
      <c r="E4402" s="3">
        <v>35737</v>
      </c>
      <c r="F4402" s="3">
        <v>35738</v>
      </c>
      <c r="G4402" s="3">
        <v>42265</v>
      </c>
      <c r="H4402" s="3">
        <v>42268</v>
      </c>
      <c r="I4402" s="2" t="str">
        <f t="shared" si="250"/>
        <v>S&amp;P EMDB</v>
      </c>
    </row>
    <row r="4403" spans="1:9" ht="12.75" customHeight="1">
      <c r="A4403" s="2" t="s">
        <v>6902</v>
      </c>
      <c r="B4403" s="121" t="str">
        <f t="shared" si="248"/>
        <v>Emerging Middle East &amp; Africa</v>
      </c>
      <c r="C4403" s="2" t="s">
        <v>7602</v>
      </c>
      <c r="D4403" s="2" t="str">
        <f t="shared" si="249"/>
        <v>Qatar</v>
      </c>
      <c r="E4403" s="3">
        <v>41903</v>
      </c>
      <c r="F4403" s="3">
        <v>41904</v>
      </c>
      <c r="G4403" s="3"/>
      <c r="H4403" s="3"/>
      <c r="I4403" s="2" t="str">
        <f t="shared" si="250"/>
        <v>S&amp;P EMDB</v>
      </c>
    </row>
    <row r="4404" spans="1:9" ht="12.75" customHeight="1">
      <c r="A4404" s="2" t="s">
        <v>6902</v>
      </c>
      <c r="B4404" s="121" t="str">
        <f t="shared" si="248"/>
        <v>Emerging Middle East &amp; Africa</v>
      </c>
      <c r="C4404" s="2" t="s">
        <v>7603</v>
      </c>
      <c r="D4404" s="2" t="str">
        <f t="shared" si="249"/>
        <v>South Africa</v>
      </c>
      <c r="E4404" s="3">
        <v>34816</v>
      </c>
      <c r="F4404" s="3">
        <v>34817</v>
      </c>
      <c r="G4404" s="3"/>
      <c r="H4404" s="3"/>
      <c r="I4404" s="2" t="str">
        <f t="shared" si="250"/>
        <v>S&amp;P EMDB</v>
      </c>
    </row>
    <row r="4405" spans="1:9" ht="12.75" customHeight="1">
      <c r="A4405" s="2" t="s">
        <v>6902</v>
      </c>
      <c r="B4405" s="121" t="str">
        <f t="shared" si="248"/>
        <v>Emerging Middle East &amp; Africa</v>
      </c>
      <c r="C4405" s="2" t="s">
        <v>7630</v>
      </c>
      <c r="D4405" s="2" t="str">
        <f t="shared" si="249"/>
        <v>Zimbabwe</v>
      </c>
      <c r="E4405" s="3">
        <v>34452</v>
      </c>
      <c r="F4405" s="3">
        <v>34453</v>
      </c>
      <c r="G4405" s="3">
        <v>37195</v>
      </c>
      <c r="H4405" s="3">
        <v>37196</v>
      </c>
      <c r="I4405" s="2" t="str">
        <f t="shared" si="250"/>
        <v>S&amp;P EMDB</v>
      </c>
    </row>
    <row r="4406" spans="1:9" ht="12.75" customHeight="1">
      <c r="A4406" s="121" t="s">
        <v>6902</v>
      </c>
      <c r="B4406" s="121" t="str">
        <f t="shared" si="248"/>
        <v>Emerging Middle East &amp; Africa</v>
      </c>
      <c r="C4406" s="121" t="s">
        <v>5776</v>
      </c>
      <c r="D4406" s="2" t="str">
        <f t="shared" si="249"/>
        <v>Saudi Arabia</v>
      </c>
      <c r="E4406" s="122">
        <v>43539</v>
      </c>
      <c r="F4406" s="122">
        <v>43542</v>
      </c>
      <c r="G4406" s="122"/>
      <c r="H4406" s="122"/>
      <c r="I4406" s="121" t="s">
        <v>6691</v>
      </c>
    </row>
    <row r="4407" spans="1:9" ht="12.75" customHeight="1">
      <c r="A4407" s="2" t="s">
        <v>6902</v>
      </c>
      <c r="B4407" s="121" t="str">
        <f t="shared" si="248"/>
        <v>Emerging Middle East &amp; Africa</v>
      </c>
      <c r="C4407" s="2" t="s">
        <v>6023</v>
      </c>
      <c r="D4407" s="2" t="str">
        <f t="shared" si="249"/>
        <v>Kuwait</v>
      </c>
      <c r="E4407" s="93">
        <v>43728</v>
      </c>
      <c r="F4407" s="93">
        <v>43731</v>
      </c>
      <c r="G4407" s="93"/>
      <c r="H4407" s="93"/>
      <c r="I4407" s="2" t="s">
        <v>6691</v>
      </c>
    </row>
    <row r="4408" spans="1:9" ht="12.75" customHeight="1">
      <c r="A4408" s="2" t="s">
        <v>7519</v>
      </c>
      <c r="B4408" s="121" t="str">
        <f t="shared" si="248"/>
        <v xml:space="preserve">Mexico-Brazil </v>
      </c>
      <c r="C4408" s="2" t="s">
        <v>7591</v>
      </c>
      <c r="D4408" s="2" t="str">
        <f t="shared" si="249"/>
        <v>Brazil</v>
      </c>
      <c r="E4408" s="93">
        <v>42880</v>
      </c>
      <c r="F4408" s="93">
        <v>42880</v>
      </c>
      <c r="G4408" s="93"/>
      <c r="H4408" s="93"/>
      <c r="I4408" s="2" t="str">
        <f t="shared" ref="I4408:I4419" si="251">IF(ISBLANK(VLOOKUP(A4408,CountryRegion,4,FALSE)),"",VLOOKUP(A4408,CountryRegion,4,FALSE))</f>
        <v>S&amp;P/BMV</v>
      </c>
    </row>
    <row r="4409" spans="1:9" ht="12.75" customHeight="1">
      <c r="A4409" s="2" t="s">
        <v>7519</v>
      </c>
      <c r="B4409" s="121" t="str">
        <f t="shared" si="248"/>
        <v xml:space="preserve">Mexico-Brazil </v>
      </c>
      <c r="C4409" s="2" t="s">
        <v>7594</v>
      </c>
      <c r="D4409" s="2" t="str">
        <f t="shared" si="249"/>
        <v>Mexico</v>
      </c>
      <c r="E4409" s="93">
        <v>42880</v>
      </c>
      <c r="F4409" s="93">
        <v>42880</v>
      </c>
      <c r="G4409" s="93"/>
      <c r="H4409" s="93"/>
      <c r="I4409" s="2" t="str">
        <f t="shared" si="251"/>
        <v>S&amp;P/BMV</v>
      </c>
    </row>
    <row r="4410" spans="1:9" ht="12.75" customHeight="1">
      <c r="A4410" s="2" t="s">
        <v>6788</v>
      </c>
      <c r="B4410" s="121" t="str">
        <f t="shared" si="248"/>
        <v>Developed Middle East &amp; Africa</v>
      </c>
      <c r="C4410" s="2" t="s">
        <v>7598</v>
      </c>
      <c r="D4410" s="2" t="str">
        <f t="shared" si="249"/>
        <v>Israel</v>
      </c>
      <c r="E4410" s="3">
        <v>40438</v>
      </c>
      <c r="F4410" s="3">
        <v>40441</v>
      </c>
      <c r="G4410" s="3"/>
      <c r="H4410" s="3"/>
      <c r="I4410" s="2" t="str">
        <f t="shared" si="251"/>
        <v>S&amp;P BMI</v>
      </c>
    </row>
    <row r="4411" spans="1:9" ht="12.75" customHeight="1">
      <c r="A4411" s="2" t="s">
        <v>6834</v>
      </c>
      <c r="B4411" s="121" t="str">
        <f t="shared" si="248"/>
        <v>Emerging Middle East &amp; Africa</v>
      </c>
      <c r="C4411" s="2" t="s">
        <v>7599</v>
      </c>
      <c r="D4411" s="2" t="str">
        <f t="shared" si="249"/>
        <v>United Arab Emirates</v>
      </c>
      <c r="E4411" s="3">
        <v>41903</v>
      </c>
      <c r="F4411" s="3">
        <v>41904</v>
      </c>
      <c r="G4411" s="3"/>
      <c r="H4411" s="3"/>
      <c r="I4411" s="2" t="str">
        <f t="shared" si="251"/>
        <v>S&amp;P BMI</v>
      </c>
    </row>
    <row r="4412" spans="1:9" ht="12.75" customHeight="1">
      <c r="A4412" s="2" t="s">
        <v>6834</v>
      </c>
      <c r="B4412" s="121" t="str">
        <f t="shared" si="248"/>
        <v>Emerging Middle East &amp; Africa</v>
      </c>
      <c r="C4412" s="2" t="s">
        <v>7600</v>
      </c>
      <c r="D4412" s="2" t="str">
        <f t="shared" si="249"/>
        <v>Egypt</v>
      </c>
      <c r="E4412" s="3">
        <v>34698</v>
      </c>
      <c r="F4412" s="3">
        <v>34701</v>
      </c>
      <c r="G4412" s="3"/>
      <c r="H4412" s="3"/>
      <c r="I4412" s="2" t="str">
        <f t="shared" si="251"/>
        <v>S&amp;P BMI</v>
      </c>
    </row>
    <row r="4413" spans="1:9" ht="12.75" customHeight="1">
      <c r="A4413" s="2" t="s">
        <v>6834</v>
      </c>
      <c r="B4413" s="121" t="str">
        <f t="shared" si="248"/>
        <v>Emerging Middle East &amp; Africa</v>
      </c>
      <c r="C4413" s="2" t="s">
        <v>7598</v>
      </c>
      <c r="D4413" s="2" t="str">
        <f t="shared" si="249"/>
        <v>Israel</v>
      </c>
      <c r="E4413" s="3">
        <v>34698</v>
      </c>
      <c r="F4413" s="3">
        <v>34701</v>
      </c>
      <c r="G4413" s="3">
        <v>40438</v>
      </c>
      <c r="H4413" s="3">
        <v>40441</v>
      </c>
      <c r="I4413" s="2" t="str">
        <f t="shared" si="251"/>
        <v>S&amp;P BMI</v>
      </c>
    </row>
    <row r="4414" spans="1:9" ht="12.75" customHeight="1">
      <c r="A4414" s="2" t="s">
        <v>6834</v>
      </c>
      <c r="B4414" s="121" t="str">
        <f t="shared" si="248"/>
        <v>Emerging Middle East &amp; Africa</v>
      </c>
      <c r="C4414" s="2" t="s">
        <v>7607</v>
      </c>
      <c r="D4414" s="2" t="str">
        <f t="shared" si="249"/>
        <v>Jordan</v>
      </c>
      <c r="E4414" s="3">
        <v>34698</v>
      </c>
      <c r="F4414" s="3">
        <v>34701</v>
      </c>
      <c r="G4414" s="3">
        <v>39752</v>
      </c>
      <c r="H4414" s="3">
        <v>39755</v>
      </c>
      <c r="I4414" s="2" t="str">
        <f t="shared" si="251"/>
        <v>S&amp;P BMI</v>
      </c>
    </row>
    <row r="4415" spans="1:9" ht="12.75" customHeight="1">
      <c r="A4415" s="2" t="s">
        <v>6834</v>
      </c>
      <c r="B4415" s="121" t="str">
        <f t="shared" si="248"/>
        <v>Emerging Middle East &amp; Africa</v>
      </c>
      <c r="C4415" s="2" t="s">
        <v>5947</v>
      </c>
      <c r="D4415" s="2" t="str">
        <f t="shared" si="249"/>
        <v>Morocco</v>
      </c>
      <c r="E4415" s="3">
        <v>34698</v>
      </c>
      <c r="F4415" s="3">
        <v>34701</v>
      </c>
      <c r="G4415" s="3">
        <v>42265</v>
      </c>
      <c r="H4415" s="3">
        <v>42268</v>
      </c>
      <c r="I4415" s="2" t="str">
        <f t="shared" si="251"/>
        <v>S&amp;P BMI</v>
      </c>
    </row>
    <row r="4416" spans="1:9" ht="12.75" customHeight="1">
      <c r="A4416" s="2" t="s">
        <v>6834</v>
      </c>
      <c r="B4416" s="121" t="str">
        <f t="shared" si="248"/>
        <v>Emerging Middle East &amp; Africa</v>
      </c>
      <c r="C4416" s="2" t="s">
        <v>5918</v>
      </c>
      <c r="D4416" s="2" t="str">
        <f t="shared" si="249"/>
        <v>Nigeria</v>
      </c>
      <c r="E4416" s="3">
        <v>34698</v>
      </c>
      <c r="F4416" s="3">
        <v>34701</v>
      </c>
      <c r="G4416" s="3">
        <v>39752</v>
      </c>
      <c r="H4416" s="3">
        <v>39755</v>
      </c>
      <c r="I4416" s="2" t="str">
        <f t="shared" si="251"/>
        <v>S&amp;P BMI</v>
      </c>
    </row>
    <row r="4417" spans="1:9" ht="12.75" customHeight="1">
      <c r="A4417" s="2" t="s">
        <v>6834</v>
      </c>
      <c r="B4417" s="121" t="str">
        <f t="shared" si="248"/>
        <v>Emerging Middle East &amp; Africa</v>
      </c>
      <c r="C4417" s="2" t="s">
        <v>7602</v>
      </c>
      <c r="D4417" s="2" t="str">
        <f t="shared" si="249"/>
        <v>Qatar</v>
      </c>
      <c r="E4417" s="3">
        <v>41903</v>
      </c>
      <c r="F4417" s="3">
        <v>41904</v>
      </c>
      <c r="G4417" s="3"/>
      <c r="H4417" s="3"/>
      <c r="I4417" s="2" t="str">
        <f t="shared" si="251"/>
        <v>S&amp;P BMI</v>
      </c>
    </row>
    <row r="4418" spans="1:9" ht="12.75" customHeight="1">
      <c r="A4418" s="2" t="s">
        <v>6834</v>
      </c>
      <c r="B4418" s="121" t="str">
        <f t="shared" si="248"/>
        <v>Emerging Middle East &amp; Africa</v>
      </c>
      <c r="C4418" s="2" t="s">
        <v>7587</v>
      </c>
      <c r="D4418" s="2" t="str">
        <f t="shared" si="249"/>
        <v>Turkey</v>
      </c>
      <c r="E4418" s="3">
        <v>34698</v>
      </c>
      <c r="F4418" s="3">
        <v>34701</v>
      </c>
      <c r="G4418" s="3">
        <v>38656</v>
      </c>
      <c r="H4418" s="3">
        <v>38657</v>
      </c>
      <c r="I4418" s="2" t="str">
        <f t="shared" si="251"/>
        <v>S&amp;P BMI</v>
      </c>
    </row>
    <row r="4419" spans="1:9" ht="12.75" customHeight="1">
      <c r="A4419" s="2" t="s">
        <v>6834</v>
      </c>
      <c r="B4419" s="121" t="str">
        <f t="shared" si="248"/>
        <v>Emerging Middle East &amp; Africa</v>
      </c>
      <c r="C4419" s="2" t="s">
        <v>7603</v>
      </c>
      <c r="D4419" s="2" t="str">
        <f t="shared" si="249"/>
        <v>South Africa</v>
      </c>
      <c r="E4419" s="3">
        <v>34698</v>
      </c>
      <c r="F4419" s="3">
        <v>34701</v>
      </c>
      <c r="G4419" s="3"/>
      <c r="H4419" s="3"/>
      <c r="I4419" s="2" t="str">
        <f t="shared" si="251"/>
        <v>S&amp;P BMI</v>
      </c>
    </row>
    <row r="4420" spans="1:9" ht="12.75" customHeight="1">
      <c r="A4420" s="121" t="s">
        <v>6834</v>
      </c>
      <c r="B4420" s="121" t="str">
        <f t="shared" si="248"/>
        <v>Emerging Middle East &amp; Africa</v>
      </c>
      <c r="C4420" s="121" t="s">
        <v>5776</v>
      </c>
      <c r="D4420" s="2" t="str">
        <f t="shared" si="249"/>
        <v>Saudi Arabia</v>
      </c>
      <c r="E4420" s="122">
        <v>43539</v>
      </c>
      <c r="F4420" s="122">
        <v>43542</v>
      </c>
      <c r="G4420" s="122"/>
      <c r="H4420" s="122"/>
      <c r="I4420" s="121" t="s">
        <v>6663</v>
      </c>
    </row>
    <row r="4421" spans="1:9" ht="12.75" customHeight="1">
      <c r="A4421" s="2" t="s">
        <v>6834</v>
      </c>
      <c r="B4421" s="121" t="str">
        <f t="shared" si="248"/>
        <v>Emerging Middle East &amp; Africa</v>
      </c>
      <c r="C4421" s="2" t="s">
        <v>6023</v>
      </c>
      <c r="D4421" s="2" t="str">
        <f t="shared" si="249"/>
        <v>Kuwait</v>
      </c>
      <c r="E4421" s="93">
        <v>43728</v>
      </c>
      <c r="F4421" s="93">
        <v>43731</v>
      </c>
      <c r="G4421" s="93"/>
      <c r="H4421" s="93"/>
      <c r="I4421" s="2" t="s">
        <v>6663</v>
      </c>
    </row>
    <row r="4422" spans="1:9" ht="12.75" customHeight="1">
      <c r="A4422" s="2" t="s">
        <v>6700</v>
      </c>
      <c r="B4422" s="121" t="str">
        <f t="shared" ref="B4422:B4485" si="252">VLOOKUP(A4422,CountryRegion,2,FALSE)</f>
        <v>Pacific Alliance</v>
      </c>
      <c r="C4422" s="2" t="s">
        <v>7592</v>
      </c>
      <c r="D4422" s="2" t="str">
        <f t="shared" si="249"/>
        <v>Chile</v>
      </c>
      <c r="E4422" s="3"/>
      <c r="F4422" s="3"/>
      <c r="G4422" s="3"/>
      <c r="H4422" s="3"/>
      <c r="I4422" s="2" t="str">
        <f t="shared" ref="I4422:I4442" si="253">IF(ISBLANK(VLOOKUP(A4422,CountryRegion,4,FALSE)),"",VLOOKUP(A4422,CountryRegion,4,FALSE))</f>
        <v>MILA</v>
      </c>
    </row>
    <row r="4423" spans="1:9" ht="12.75" customHeight="1">
      <c r="A4423" s="2" t="s">
        <v>6700</v>
      </c>
      <c r="B4423" s="121" t="str">
        <f t="shared" si="252"/>
        <v>Pacific Alliance</v>
      </c>
      <c r="C4423" s="2" t="s">
        <v>7593</v>
      </c>
      <c r="D4423" s="2" t="str">
        <f t="shared" si="249"/>
        <v>Colombia</v>
      </c>
      <c r="E4423" s="3"/>
      <c r="F4423" s="3"/>
      <c r="G4423" s="3"/>
      <c r="H4423" s="3"/>
      <c r="I4423" s="2" t="str">
        <f t="shared" si="253"/>
        <v>MILA</v>
      </c>
    </row>
    <row r="4424" spans="1:9" ht="12.75" customHeight="1">
      <c r="A4424" s="2" t="s">
        <v>6700</v>
      </c>
      <c r="B4424" s="121" t="str">
        <f t="shared" si="252"/>
        <v>Pacific Alliance</v>
      </c>
      <c r="C4424" s="2" t="s">
        <v>7594</v>
      </c>
      <c r="D4424" s="2" t="str">
        <f t="shared" si="249"/>
        <v>Mexico</v>
      </c>
      <c r="E4424" s="3"/>
      <c r="F4424" s="3"/>
      <c r="G4424" s="3"/>
      <c r="H4424" s="3"/>
      <c r="I4424" s="2" t="str">
        <f t="shared" si="253"/>
        <v>MILA</v>
      </c>
    </row>
    <row r="4425" spans="1:9" ht="12.75" customHeight="1">
      <c r="A4425" s="2" t="s">
        <v>6700</v>
      </c>
      <c r="B4425" s="121" t="str">
        <f t="shared" si="252"/>
        <v>Pacific Alliance</v>
      </c>
      <c r="C4425" s="2" t="s">
        <v>7595</v>
      </c>
      <c r="D4425" s="2" t="str">
        <f t="shared" si="249"/>
        <v>Peru</v>
      </c>
      <c r="E4425" s="3"/>
      <c r="F4425" s="3"/>
      <c r="G4425" s="3"/>
      <c r="H4425" s="3"/>
      <c r="I4425" s="2" t="str">
        <f t="shared" si="253"/>
        <v>MILA</v>
      </c>
    </row>
    <row r="4426" spans="1:9" ht="12.75" customHeight="1">
      <c r="A4426" s="2" t="s">
        <v>6815</v>
      </c>
      <c r="B4426" s="121" t="str">
        <f t="shared" si="252"/>
        <v>Emerging EMEA</v>
      </c>
      <c r="C4426" s="2" t="s">
        <v>7599</v>
      </c>
      <c r="D4426" s="2" t="str">
        <f t="shared" si="249"/>
        <v>United Arab Emirates</v>
      </c>
      <c r="E4426" s="3">
        <v>41903</v>
      </c>
      <c r="F4426" s="3">
        <v>41904</v>
      </c>
      <c r="G4426" s="3"/>
      <c r="H4426" s="3"/>
      <c r="I4426" s="2" t="str">
        <f t="shared" si="253"/>
        <v>S&amp;P EMDB</v>
      </c>
    </row>
    <row r="4427" spans="1:9" ht="12.75" customHeight="1">
      <c r="A4427" s="2" t="s">
        <v>6815</v>
      </c>
      <c r="B4427" s="121" t="str">
        <f t="shared" si="252"/>
        <v>Emerging EMEA</v>
      </c>
      <c r="C4427" s="2" t="s">
        <v>7584</v>
      </c>
      <c r="D4427" s="2" t="str">
        <f t="shared" si="249"/>
        <v>Czech Republic</v>
      </c>
      <c r="E4427" s="3">
        <v>35061</v>
      </c>
      <c r="F4427" s="3">
        <v>35062</v>
      </c>
      <c r="G4427" s="3"/>
      <c r="H4427" s="3"/>
      <c r="I4427" s="2" t="str">
        <f t="shared" si="253"/>
        <v>S&amp;P EMDB</v>
      </c>
    </row>
    <row r="4428" spans="1:9" ht="12.75" customHeight="1">
      <c r="A4428" s="2" t="s">
        <v>6815</v>
      </c>
      <c r="B4428" s="121" t="str">
        <f t="shared" si="252"/>
        <v>Emerging EMEA</v>
      </c>
      <c r="C4428" s="2" t="s">
        <v>7600</v>
      </c>
      <c r="D4428" s="2" t="str">
        <f t="shared" si="249"/>
        <v>Egypt</v>
      </c>
      <c r="E4428" s="3">
        <v>35737</v>
      </c>
      <c r="F4428" s="3">
        <v>35738</v>
      </c>
      <c r="G4428" s="3"/>
      <c r="H4428" s="3"/>
      <c r="I4428" s="2" t="str">
        <f t="shared" si="253"/>
        <v>S&amp;P EMDB</v>
      </c>
    </row>
    <row r="4429" spans="1:9" ht="12.75" customHeight="1">
      <c r="A4429" s="2" t="s">
        <v>6815</v>
      </c>
      <c r="B4429" s="121" t="str">
        <f t="shared" si="252"/>
        <v>Emerging EMEA</v>
      </c>
      <c r="C4429" s="2" t="s">
        <v>7580</v>
      </c>
      <c r="D4429" s="2" t="str">
        <f t="shared" si="249"/>
        <v>Greece</v>
      </c>
      <c r="E4429" s="3">
        <v>32506</v>
      </c>
      <c r="F4429" s="3">
        <v>32507</v>
      </c>
      <c r="G4429" s="3">
        <v>37011</v>
      </c>
      <c r="H4429" s="3">
        <v>37012</v>
      </c>
      <c r="I4429" s="2" t="str">
        <f t="shared" si="253"/>
        <v>S&amp;P EMDB</v>
      </c>
    </row>
    <row r="4430" spans="1:9" ht="12.75" customHeight="1">
      <c r="A4430" s="2" t="s">
        <v>6815</v>
      </c>
      <c r="B4430" s="121" t="str">
        <f t="shared" si="252"/>
        <v>Emerging EMEA</v>
      </c>
      <c r="C4430" s="2" t="s">
        <v>7580</v>
      </c>
      <c r="D4430" s="2" t="str">
        <f t="shared" ref="D4430:D4493" si="254">VLOOKUP(C4430&amp;"-",CountryRegion,2,FALSE)</f>
        <v>Greece</v>
      </c>
      <c r="E4430" s="3">
        <v>41901</v>
      </c>
      <c r="F4430" s="3">
        <v>41904</v>
      </c>
      <c r="G4430" s="3"/>
      <c r="H4430" s="3"/>
      <c r="I4430" s="2" t="str">
        <f t="shared" si="253"/>
        <v>S&amp;P EMDB</v>
      </c>
    </row>
    <row r="4431" spans="1:9" ht="12.75" customHeight="1">
      <c r="A4431" s="2" t="s">
        <v>6815</v>
      </c>
      <c r="B4431" s="121" t="str">
        <f t="shared" si="252"/>
        <v>Emerging EMEA</v>
      </c>
      <c r="C4431" s="2" t="s">
        <v>5567</v>
      </c>
      <c r="D4431" s="2" t="str">
        <f t="shared" si="254"/>
        <v>Hungary</v>
      </c>
      <c r="E4431" s="3">
        <v>34452</v>
      </c>
      <c r="F4431" s="3">
        <v>34453</v>
      </c>
      <c r="G4431" s="3"/>
      <c r="H4431" s="3"/>
      <c r="I4431" s="2" t="str">
        <f t="shared" si="253"/>
        <v>S&amp;P EMDB</v>
      </c>
    </row>
    <row r="4432" spans="1:9" ht="12.75" customHeight="1">
      <c r="A4432" s="2" t="s">
        <v>6815</v>
      </c>
      <c r="B4432" s="121" t="str">
        <f t="shared" si="252"/>
        <v>Emerging EMEA</v>
      </c>
      <c r="C4432" s="2" t="s">
        <v>7598</v>
      </c>
      <c r="D4432" s="2" t="str">
        <f t="shared" si="254"/>
        <v>Israel</v>
      </c>
      <c r="E4432" s="3">
        <v>35737</v>
      </c>
      <c r="F4432" s="3">
        <v>35738</v>
      </c>
      <c r="G4432" s="3">
        <v>40440</v>
      </c>
      <c r="H4432" s="3">
        <v>40441</v>
      </c>
      <c r="I4432" s="2" t="str">
        <f t="shared" si="253"/>
        <v>S&amp;P EMDB</v>
      </c>
    </row>
    <row r="4433" spans="1:9" ht="12.75" customHeight="1">
      <c r="A4433" s="2" t="s">
        <v>6815</v>
      </c>
      <c r="B4433" s="121" t="str">
        <f t="shared" si="252"/>
        <v>Emerging EMEA</v>
      </c>
      <c r="C4433" s="2" t="s">
        <v>7607</v>
      </c>
      <c r="D4433" s="2" t="str">
        <f t="shared" si="254"/>
        <v>Jordan</v>
      </c>
      <c r="E4433" s="3">
        <v>32506</v>
      </c>
      <c r="F4433" s="3">
        <v>32507</v>
      </c>
      <c r="G4433" s="3">
        <v>37195</v>
      </c>
      <c r="H4433" s="3">
        <v>37196</v>
      </c>
      <c r="I4433" s="2" t="str">
        <f t="shared" si="253"/>
        <v>S&amp;P EMDB</v>
      </c>
    </row>
    <row r="4434" spans="1:9" ht="12.75" customHeight="1">
      <c r="A4434" s="2" t="s">
        <v>6815</v>
      </c>
      <c r="B4434" s="121" t="str">
        <f t="shared" si="252"/>
        <v>Emerging EMEA</v>
      </c>
      <c r="C4434" s="2" t="s">
        <v>5947</v>
      </c>
      <c r="D4434" s="2" t="str">
        <f t="shared" si="254"/>
        <v>Morocco</v>
      </c>
      <c r="E4434" s="3">
        <v>35737</v>
      </c>
      <c r="F4434" s="3">
        <v>35738</v>
      </c>
      <c r="G4434" s="3">
        <v>42265</v>
      </c>
      <c r="H4434" s="3">
        <v>42268</v>
      </c>
      <c r="I4434" s="2" t="str">
        <f t="shared" si="253"/>
        <v>S&amp;P EMDB</v>
      </c>
    </row>
    <row r="4435" spans="1:9" ht="12.75" customHeight="1">
      <c r="A4435" s="2" t="s">
        <v>6815</v>
      </c>
      <c r="B4435" s="121" t="str">
        <f t="shared" si="252"/>
        <v>Emerging EMEA</v>
      </c>
      <c r="C4435" s="2" t="s">
        <v>7585</v>
      </c>
      <c r="D4435" s="2" t="str">
        <f t="shared" si="254"/>
        <v>Poland</v>
      </c>
      <c r="E4435" s="3">
        <v>34452</v>
      </c>
      <c r="F4435" s="3">
        <v>34453</v>
      </c>
      <c r="G4435" s="3"/>
      <c r="H4435" s="3"/>
      <c r="I4435" s="2" t="str">
        <f t="shared" si="253"/>
        <v>S&amp;P EMDB</v>
      </c>
    </row>
    <row r="4436" spans="1:9" ht="12.75" customHeight="1">
      <c r="A4436" s="2" t="s">
        <v>6815</v>
      </c>
      <c r="B4436" s="121" t="str">
        <f t="shared" si="252"/>
        <v>Emerging EMEA</v>
      </c>
      <c r="C4436" s="2" t="s">
        <v>7582</v>
      </c>
      <c r="D4436" s="2" t="str">
        <f t="shared" si="254"/>
        <v>Portugal</v>
      </c>
      <c r="E4436" s="3">
        <v>32506</v>
      </c>
      <c r="F4436" s="3">
        <v>32507</v>
      </c>
      <c r="G4436" s="3">
        <v>36250</v>
      </c>
      <c r="H4436" s="3">
        <v>36251</v>
      </c>
      <c r="I4436" s="2" t="str">
        <f t="shared" si="253"/>
        <v>S&amp;P EMDB</v>
      </c>
    </row>
    <row r="4437" spans="1:9" ht="12.75" customHeight="1">
      <c r="A4437" s="2" t="s">
        <v>6815</v>
      </c>
      <c r="B4437" s="121" t="str">
        <f t="shared" si="252"/>
        <v>Emerging EMEA</v>
      </c>
      <c r="C4437" s="2" t="s">
        <v>7602</v>
      </c>
      <c r="D4437" s="2" t="str">
        <f t="shared" si="254"/>
        <v>Qatar</v>
      </c>
      <c r="E4437" s="3">
        <v>41903</v>
      </c>
      <c r="F4437" s="3">
        <v>41904</v>
      </c>
      <c r="G4437" s="3"/>
      <c r="H4437" s="3"/>
      <c r="I4437" s="2" t="str">
        <f t="shared" si="253"/>
        <v>S&amp;P EMDB</v>
      </c>
    </row>
    <row r="4438" spans="1:9" ht="12.75" customHeight="1">
      <c r="A4438" s="2" t="s">
        <v>6815</v>
      </c>
      <c r="B4438" s="121" t="str">
        <f t="shared" si="252"/>
        <v>Emerging EMEA</v>
      </c>
      <c r="C4438" s="2" t="s">
        <v>7586</v>
      </c>
      <c r="D4438" s="2" t="str">
        <f t="shared" si="254"/>
        <v>Russia</v>
      </c>
      <c r="E4438" s="3">
        <v>35737</v>
      </c>
      <c r="F4438" s="3">
        <v>35738</v>
      </c>
      <c r="G4438" s="3">
        <v>44628</v>
      </c>
      <c r="H4438" s="3">
        <v>44629</v>
      </c>
      <c r="I4438" s="2" t="str">
        <f t="shared" si="253"/>
        <v>S&amp;P EMDB</v>
      </c>
    </row>
    <row r="4439" spans="1:9" ht="12.75" customHeight="1">
      <c r="A4439" s="2" t="s">
        <v>6815</v>
      </c>
      <c r="B4439" s="121" t="str">
        <f t="shared" si="252"/>
        <v>Emerging EMEA</v>
      </c>
      <c r="C4439" s="2" t="s">
        <v>7616</v>
      </c>
      <c r="D4439" s="2" t="str">
        <f t="shared" si="254"/>
        <v>Slovakia</v>
      </c>
      <c r="E4439" s="3">
        <v>35737</v>
      </c>
      <c r="F4439" s="3">
        <v>35738</v>
      </c>
      <c r="G4439" s="3">
        <v>37195</v>
      </c>
      <c r="H4439" s="3">
        <v>37196</v>
      </c>
      <c r="I4439" s="2" t="str">
        <f t="shared" si="253"/>
        <v>S&amp;P EMDB</v>
      </c>
    </row>
    <row r="4440" spans="1:9" ht="12.75" customHeight="1">
      <c r="A4440" s="2" t="s">
        <v>6815</v>
      </c>
      <c r="B4440" s="121" t="str">
        <f t="shared" si="252"/>
        <v>Emerging EMEA</v>
      </c>
      <c r="C4440" s="2" t="s">
        <v>7587</v>
      </c>
      <c r="D4440" s="2" t="str">
        <f t="shared" si="254"/>
        <v>Turkey</v>
      </c>
      <c r="E4440" s="3">
        <v>32744</v>
      </c>
      <c r="F4440" s="3">
        <v>32745</v>
      </c>
      <c r="G4440" s="3"/>
      <c r="H4440" s="3"/>
      <c r="I4440" s="2" t="str">
        <f t="shared" si="253"/>
        <v>S&amp;P EMDB</v>
      </c>
    </row>
    <row r="4441" spans="1:9" ht="12.75" customHeight="1">
      <c r="A4441" s="2" t="s">
        <v>6815</v>
      </c>
      <c r="B4441" s="121" t="str">
        <f t="shared" si="252"/>
        <v>Emerging EMEA</v>
      </c>
      <c r="C4441" s="2" t="s">
        <v>7603</v>
      </c>
      <c r="D4441" s="2" t="str">
        <f t="shared" si="254"/>
        <v>South Africa</v>
      </c>
      <c r="E4441" s="3">
        <v>34816</v>
      </c>
      <c r="F4441" s="3">
        <v>34817</v>
      </c>
      <c r="G4441" s="3"/>
      <c r="H4441" s="3"/>
      <c r="I4441" s="2" t="str">
        <f t="shared" si="253"/>
        <v>S&amp;P EMDB</v>
      </c>
    </row>
    <row r="4442" spans="1:9" ht="12.75" customHeight="1">
      <c r="A4442" s="2" t="s">
        <v>6815</v>
      </c>
      <c r="B4442" s="121" t="str">
        <f t="shared" si="252"/>
        <v>Emerging EMEA</v>
      </c>
      <c r="C4442" s="2" t="s">
        <v>7630</v>
      </c>
      <c r="D4442" s="2" t="str">
        <f t="shared" si="254"/>
        <v>Zimbabwe</v>
      </c>
      <c r="E4442" s="3">
        <v>34452</v>
      </c>
      <c r="F4442" s="3">
        <v>34453</v>
      </c>
      <c r="G4442" s="3">
        <v>37195</v>
      </c>
      <c r="H4442" s="3">
        <v>37196</v>
      </c>
      <c r="I4442" s="2" t="str">
        <f t="shared" si="253"/>
        <v>S&amp;P EMDB</v>
      </c>
    </row>
    <row r="4443" spans="1:9" ht="12.75" customHeight="1">
      <c r="A4443" s="121" t="s">
        <v>6815</v>
      </c>
      <c r="B4443" s="121" t="str">
        <f t="shared" si="252"/>
        <v>Emerging EMEA</v>
      </c>
      <c r="C4443" s="121" t="s">
        <v>5776</v>
      </c>
      <c r="D4443" s="2" t="str">
        <f t="shared" si="254"/>
        <v>Saudi Arabia</v>
      </c>
      <c r="E4443" s="122">
        <v>43539</v>
      </c>
      <c r="F4443" s="122">
        <v>43542</v>
      </c>
      <c r="G4443" s="122"/>
      <c r="H4443" s="122"/>
      <c r="I4443" s="121" t="s">
        <v>6691</v>
      </c>
    </row>
    <row r="4444" spans="1:9" ht="12.75" customHeight="1">
      <c r="A4444" s="2" t="s">
        <v>6815</v>
      </c>
      <c r="B4444" s="121" t="str">
        <f t="shared" si="252"/>
        <v>Emerging EMEA</v>
      </c>
      <c r="C4444" s="2" t="s">
        <v>6023</v>
      </c>
      <c r="D4444" s="2" t="str">
        <f t="shared" si="254"/>
        <v>Kuwait</v>
      </c>
      <c r="E4444" s="93">
        <v>43728</v>
      </c>
      <c r="F4444" s="93">
        <v>43731</v>
      </c>
      <c r="G4444" s="93"/>
      <c r="H4444" s="93"/>
      <c r="I4444" s="2" t="s">
        <v>6691</v>
      </c>
    </row>
    <row r="4445" spans="1:9" ht="12.75" customHeight="1">
      <c r="A4445" s="2" t="s">
        <v>6696</v>
      </c>
      <c r="B4445" s="121" t="str">
        <f t="shared" si="252"/>
        <v>North America</v>
      </c>
      <c r="C4445" s="2" t="s">
        <v>5722</v>
      </c>
      <c r="D4445" s="2" t="str">
        <f t="shared" si="254"/>
        <v>Canada</v>
      </c>
      <c r="E4445" s="3">
        <v>32689</v>
      </c>
      <c r="F4445" s="3">
        <v>32692</v>
      </c>
      <c r="G4445" s="3"/>
      <c r="H4445" s="3"/>
      <c r="I4445" s="2" t="str">
        <f t="shared" ref="I4445:I4451" si="255">IF(ISBLANK(VLOOKUP(A4445,CountryRegion,4,FALSE)),"",VLOOKUP(A4445,CountryRegion,4,FALSE))</f>
        <v>S&amp;P BMI</v>
      </c>
    </row>
    <row r="4446" spans="1:9" ht="12.75" customHeight="1">
      <c r="A4446" s="2" t="s">
        <v>6696</v>
      </c>
      <c r="B4446" s="121" t="str">
        <f t="shared" si="252"/>
        <v>North America</v>
      </c>
      <c r="C4446" s="2" t="s">
        <v>810</v>
      </c>
      <c r="D4446" s="2" t="str">
        <f t="shared" si="254"/>
        <v>United States</v>
      </c>
      <c r="E4446" s="3">
        <v>32689</v>
      </c>
      <c r="F4446" s="3">
        <v>32692</v>
      </c>
      <c r="G4446" s="3"/>
      <c r="H4446" s="3"/>
      <c r="I4446" s="2" t="str">
        <f t="shared" si="255"/>
        <v>S&amp;P BMI</v>
      </c>
    </row>
    <row r="4447" spans="1:9" ht="12.75" customHeight="1">
      <c r="A4447" s="2" t="s">
        <v>6926</v>
      </c>
      <c r="B4447" s="121" t="str">
        <f t="shared" si="252"/>
        <v>Netherlands &amp; Luxembourg</v>
      </c>
      <c r="C4447" s="2" t="s">
        <v>7581</v>
      </c>
      <c r="D4447" s="2" t="str">
        <f t="shared" si="254"/>
        <v>Luxembourg</v>
      </c>
      <c r="E4447" s="3">
        <v>32689</v>
      </c>
      <c r="F4447" s="3">
        <v>32692</v>
      </c>
      <c r="G4447" s="3"/>
      <c r="H4447" s="3"/>
      <c r="I4447" s="2" t="str">
        <f t="shared" si="255"/>
        <v>S&amp;P BMI</v>
      </c>
    </row>
    <row r="4448" spans="1:9" ht="12.75" customHeight="1">
      <c r="A4448" s="2" t="s">
        <v>6926</v>
      </c>
      <c r="B4448" s="121" t="str">
        <f t="shared" si="252"/>
        <v>Netherlands &amp; Luxembourg</v>
      </c>
      <c r="C4448" s="2" t="s">
        <v>5921</v>
      </c>
      <c r="D4448" s="2" t="str">
        <f t="shared" si="254"/>
        <v>Netherlands</v>
      </c>
      <c r="E4448" s="3">
        <v>34698</v>
      </c>
      <c r="F4448" s="3">
        <v>34701</v>
      </c>
      <c r="G4448" s="3"/>
      <c r="H4448" s="3"/>
      <c r="I4448" s="2" t="str">
        <f t="shared" si="255"/>
        <v>S&amp;P BMI</v>
      </c>
    </row>
    <row r="4449" spans="1:9" ht="12.75" customHeight="1">
      <c r="A4449" s="92" t="s">
        <v>7546</v>
      </c>
      <c r="B4449" s="92" t="str">
        <f t="shared" si="252"/>
        <v>U.S., Canada and Mexico</v>
      </c>
      <c r="C4449" s="92" t="s">
        <v>810</v>
      </c>
      <c r="D4449" s="92" t="str">
        <f t="shared" si="254"/>
        <v>United States</v>
      </c>
      <c r="E4449" s="93">
        <v>32689</v>
      </c>
      <c r="F4449" s="93">
        <v>32692</v>
      </c>
      <c r="G4449" s="93"/>
      <c r="H4449" s="93"/>
      <c r="I4449" s="92" t="str">
        <f t="shared" si="255"/>
        <v>S&amp;P BMI</v>
      </c>
    </row>
    <row r="4450" spans="1:9" ht="12.75" customHeight="1">
      <c r="A4450" s="92" t="s">
        <v>7546</v>
      </c>
      <c r="B4450" s="92" t="str">
        <f t="shared" si="252"/>
        <v>U.S., Canada and Mexico</v>
      </c>
      <c r="C4450" s="92" t="s">
        <v>5722</v>
      </c>
      <c r="D4450" s="92" t="str">
        <f t="shared" si="254"/>
        <v>Canada</v>
      </c>
      <c r="E4450" s="93">
        <v>32689</v>
      </c>
      <c r="F4450" s="93">
        <v>32692</v>
      </c>
      <c r="G4450" s="93"/>
      <c r="H4450" s="93"/>
      <c r="I4450" s="92" t="str">
        <f t="shared" si="255"/>
        <v>S&amp;P BMI</v>
      </c>
    </row>
    <row r="4451" spans="1:9" ht="12.75" customHeight="1">
      <c r="A4451" s="92" t="s">
        <v>7546</v>
      </c>
      <c r="B4451" s="92" t="str">
        <f t="shared" si="252"/>
        <v>U.S., Canada and Mexico</v>
      </c>
      <c r="C4451" s="92" t="s">
        <v>7594</v>
      </c>
      <c r="D4451" s="92" t="str">
        <f t="shared" si="254"/>
        <v>Mexico</v>
      </c>
      <c r="E4451" s="93">
        <v>34698</v>
      </c>
      <c r="F4451" s="93">
        <v>34701</v>
      </c>
      <c r="G4451" s="93"/>
      <c r="H4451" s="93"/>
      <c r="I4451" s="92" t="str">
        <f t="shared" si="255"/>
        <v>S&amp;P BMI</v>
      </c>
    </row>
    <row r="4452" spans="1:9" ht="12.75" customHeight="1">
      <c r="A4452" s="2" t="s">
        <v>7514</v>
      </c>
      <c r="B4452" s="121" t="str">
        <f t="shared" si="252"/>
        <v>Developed Ex-North America &amp; Korea</v>
      </c>
      <c r="C4452" s="2" t="s">
        <v>7589</v>
      </c>
      <c r="D4452" s="2" t="str">
        <f t="shared" si="254"/>
        <v>Australia</v>
      </c>
      <c r="E4452" s="93">
        <v>32689</v>
      </c>
      <c r="F4452" s="93">
        <v>32692</v>
      </c>
      <c r="G4452" s="93"/>
      <c r="H4452" s="93" t="s">
        <v>7570</v>
      </c>
      <c r="I4452" s="2" t="s">
        <v>6663</v>
      </c>
    </row>
    <row r="4453" spans="1:9" ht="12.75" customHeight="1">
      <c r="A4453" s="2" t="s">
        <v>7514</v>
      </c>
      <c r="B4453" s="121" t="str">
        <f t="shared" si="252"/>
        <v>Developed Ex-North America &amp; Korea</v>
      </c>
      <c r="C4453" s="2" t="s">
        <v>7575</v>
      </c>
      <c r="D4453" s="2" t="str">
        <f t="shared" si="254"/>
        <v>Austria</v>
      </c>
      <c r="E4453" s="93">
        <v>32689</v>
      </c>
      <c r="F4453" s="93">
        <v>32692</v>
      </c>
      <c r="G4453" s="93"/>
      <c r="H4453" s="93" t="s">
        <v>7570</v>
      </c>
      <c r="I4453" s="2" t="s">
        <v>6663</v>
      </c>
    </row>
    <row r="4454" spans="1:9" ht="12.75" customHeight="1">
      <c r="A4454" s="2" t="s">
        <v>7514</v>
      </c>
      <c r="B4454" s="121" t="str">
        <f t="shared" si="252"/>
        <v>Developed Ex-North America &amp; Korea</v>
      </c>
      <c r="C4454" s="2" t="s">
        <v>7576</v>
      </c>
      <c r="D4454" s="2" t="str">
        <f t="shared" si="254"/>
        <v>Belgium</v>
      </c>
      <c r="E4454" s="93">
        <v>32689</v>
      </c>
      <c r="F4454" s="93">
        <v>32692</v>
      </c>
      <c r="G4454" s="93"/>
      <c r="H4454" s="93" t="s">
        <v>7570</v>
      </c>
      <c r="I4454" s="2" t="s">
        <v>6663</v>
      </c>
    </row>
    <row r="4455" spans="1:9" ht="12.75" customHeight="1">
      <c r="A4455" s="2" t="s">
        <v>7514</v>
      </c>
      <c r="B4455" s="121" t="str">
        <f t="shared" si="252"/>
        <v>Developed Ex-North America &amp; Korea</v>
      </c>
      <c r="C4455" s="2" t="s">
        <v>7584</v>
      </c>
      <c r="D4455" s="2" t="str">
        <f t="shared" si="254"/>
        <v>Czech Republic</v>
      </c>
      <c r="E4455" s="93">
        <v>37071</v>
      </c>
      <c r="F4455" s="93">
        <v>37074</v>
      </c>
      <c r="G4455" s="93">
        <v>38168</v>
      </c>
      <c r="H4455" s="93">
        <v>38169</v>
      </c>
      <c r="I4455" s="2" t="s">
        <v>6663</v>
      </c>
    </row>
    <row r="4456" spans="1:9" ht="12.75" customHeight="1">
      <c r="A4456" s="2" t="s">
        <v>7514</v>
      </c>
      <c r="B4456" s="121" t="str">
        <f t="shared" si="252"/>
        <v>Developed Ex-North America &amp; Korea</v>
      </c>
      <c r="C4456" s="2" t="s">
        <v>7577</v>
      </c>
      <c r="D4456" s="2" t="str">
        <f t="shared" si="254"/>
        <v>Denmark</v>
      </c>
      <c r="E4456" s="93">
        <v>32689</v>
      </c>
      <c r="F4456" s="93">
        <v>32692</v>
      </c>
      <c r="G4456" s="93"/>
      <c r="H4456" s="93" t="s">
        <v>7570</v>
      </c>
      <c r="I4456" s="2" t="s">
        <v>6663</v>
      </c>
    </row>
    <row r="4457" spans="1:9" ht="12.75" customHeight="1">
      <c r="A4457" s="2" t="s">
        <v>7514</v>
      </c>
      <c r="B4457" s="121" t="str">
        <f t="shared" si="252"/>
        <v>Developed Ex-North America &amp; Korea</v>
      </c>
      <c r="C4457" s="2" t="s">
        <v>5810</v>
      </c>
      <c r="D4457" s="2" t="str">
        <f t="shared" si="254"/>
        <v>Finland</v>
      </c>
      <c r="E4457" s="93">
        <v>32689</v>
      </c>
      <c r="F4457" s="93">
        <v>32692</v>
      </c>
      <c r="G4457" s="93"/>
      <c r="H4457" s="93" t="s">
        <v>7570</v>
      </c>
      <c r="I4457" s="2" t="s">
        <v>6663</v>
      </c>
    </row>
    <row r="4458" spans="1:9" ht="12.75" customHeight="1">
      <c r="A4458" s="2" t="s">
        <v>7514</v>
      </c>
      <c r="B4458" s="121" t="str">
        <f t="shared" si="252"/>
        <v>Developed Ex-North America &amp; Korea</v>
      </c>
      <c r="C4458" s="2" t="s">
        <v>7578</v>
      </c>
      <c r="D4458" s="2" t="str">
        <f t="shared" si="254"/>
        <v>France</v>
      </c>
      <c r="E4458" s="93">
        <v>32689</v>
      </c>
      <c r="F4458" s="93">
        <v>32692</v>
      </c>
      <c r="G4458" s="93"/>
      <c r="H4458" s="93" t="s">
        <v>7570</v>
      </c>
      <c r="I4458" s="2" t="s">
        <v>6663</v>
      </c>
    </row>
    <row r="4459" spans="1:9" ht="12.75" customHeight="1">
      <c r="A4459" s="2" t="s">
        <v>7514</v>
      </c>
      <c r="B4459" s="121" t="str">
        <f t="shared" si="252"/>
        <v>Developed Ex-North America &amp; Korea</v>
      </c>
      <c r="C4459" s="2" t="s">
        <v>7579</v>
      </c>
      <c r="D4459" s="2" t="str">
        <f t="shared" si="254"/>
        <v>Germany</v>
      </c>
      <c r="E4459" s="93">
        <v>32689</v>
      </c>
      <c r="F4459" s="93">
        <v>32692</v>
      </c>
      <c r="G4459" s="93"/>
      <c r="H4459" s="93" t="s">
        <v>7570</v>
      </c>
      <c r="I4459" s="2" t="s">
        <v>6663</v>
      </c>
    </row>
    <row r="4460" spans="1:9" ht="12.75" customHeight="1">
      <c r="A4460" s="2" t="s">
        <v>7514</v>
      </c>
      <c r="B4460" s="121" t="str">
        <f t="shared" si="252"/>
        <v>Developed Ex-North America &amp; Korea</v>
      </c>
      <c r="C4460" s="2" t="s">
        <v>7580</v>
      </c>
      <c r="D4460" s="2" t="str">
        <f t="shared" si="254"/>
        <v>Greece</v>
      </c>
      <c r="E4460" s="93">
        <v>36433</v>
      </c>
      <c r="F4460" s="93">
        <v>36434</v>
      </c>
      <c r="G4460" s="93">
        <v>41901</v>
      </c>
      <c r="H4460" s="93">
        <v>41904</v>
      </c>
      <c r="I4460" s="2" t="s">
        <v>6663</v>
      </c>
    </row>
    <row r="4461" spans="1:9" ht="12.75" customHeight="1">
      <c r="A4461" s="2" t="s">
        <v>7514</v>
      </c>
      <c r="B4461" s="121" t="str">
        <f t="shared" si="252"/>
        <v>Developed Ex-North America &amp; Korea</v>
      </c>
      <c r="C4461" s="2" t="s">
        <v>7571</v>
      </c>
      <c r="D4461" s="2" t="str">
        <f t="shared" si="254"/>
        <v>Hong Kong</v>
      </c>
      <c r="E4461" s="93">
        <v>32689</v>
      </c>
      <c r="F4461" s="93">
        <v>32692</v>
      </c>
      <c r="G4461" s="93"/>
      <c r="H4461" s="93" t="s">
        <v>7570</v>
      </c>
      <c r="I4461" s="2" t="s">
        <v>6663</v>
      </c>
    </row>
    <row r="4462" spans="1:9" ht="12.75" customHeight="1">
      <c r="A4462" s="2" t="s">
        <v>7514</v>
      </c>
      <c r="B4462" s="121" t="str">
        <f t="shared" si="252"/>
        <v>Developed Ex-North America &amp; Korea</v>
      </c>
      <c r="C4462" s="2" t="s">
        <v>5567</v>
      </c>
      <c r="D4462" s="2" t="str">
        <f t="shared" si="254"/>
        <v>Hungary</v>
      </c>
      <c r="E4462" s="93">
        <v>37802</v>
      </c>
      <c r="F4462" s="93">
        <v>37803</v>
      </c>
      <c r="G4462" s="93">
        <v>38168</v>
      </c>
      <c r="H4462" s="93">
        <v>38169</v>
      </c>
      <c r="I4462" s="2" t="s">
        <v>6663</v>
      </c>
    </row>
    <row r="4463" spans="1:9" ht="12.75" customHeight="1">
      <c r="A4463" s="2" t="s">
        <v>7514</v>
      </c>
      <c r="B4463" s="121" t="str">
        <f t="shared" si="252"/>
        <v>Developed Ex-North America &amp; Korea</v>
      </c>
      <c r="C4463" s="2" t="s">
        <v>5572</v>
      </c>
      <c r="D4463" s="2" t="str">
        <f t="shared" si="254"/>
        <v>Iceland</v>
      </c>
      <c r="E4463" s="93">
        <v>37435</v>
      </c>
      <c r="F4463" s="93">
        <v>37438</v>
      </c>
      <c r="G4463" s="93">
        <v>39780</v>
      </c>
      <c r="H4463" s="93">
        <v>39783</v>
      </c>
      <c r="I4463" s="2" t="s">
        <v>6663</v>
      </c>
    </row>
    <row r="4464" spans="1:9" ht="12.75" customHeight="1">
      <c r="A4464" s="2" t="s">
        <v>7514</v>
      </c>
      <c r="B4464" s="121" t="str">
        <f t="shared" si="252"/>
        <v>Developed Ex-North America &amp; Korea</v>
      </c>
      <c r="C4464" s="2" t="s">
        <v>6100</v>
      </c>
      <c r="D4464" s="2" t="str">
        <f t="shared" si="254"/>
        <v>Ireland</v>
      </c>
      <c r="E4464" s="93">
        <v>32689</v>
      </c>
      <c r="F4464" s="93">
        <v>32692</v>
      </c>
      <c r="G4464" s="93"/>
      <c r="H4464" s="93" t="s">
        <v>7570</v>
      </c>
      <c r="I4464" s="2" t="s">
        <v>6663</v>
      </c>
    </row>
    <row r="4465" spans="1:9" ht="12.75" customHeight="1">
      <c r="A4465" s="2" t="s">
        <v>7514</v>
      </c>
      <c r="B4465" s="121" t="str">
        <f t="shared" si="252"/>
        <v>Developed Ex-North America &amp; Korea</v>
      </c>
      <c r="C4465" s="2" t="s">
        <v>7598</v>
      </c>
      <c r="D4465" s="2" t="str">
        <f t="shared" si="254"/>
        <v>Israel</v>
      </c>
      <c r="E4465" s="93">
        <v>40438</v>
      </c>
      <c r="F4465" s="93">
        <v>40441</v>
      </c>
      <c r="G4465" s="93"/>
      <c r="H4465" s="93" t="s">
        <v>7570</v>
      </c>
      <c r="I4465" s="2" t="s">
        <v>6663</v>
      </c>
    </row>
    <row r="4466" spans="1:9" ht="12.75" customHeight="1">
      <c r="A4466" s="2" t="s">
        <v>7514</v>
      </c>
      <c r="B4466" s="121" t="str">
        <f t="shared" si="252"/>
        <v>Developed Ex-North America &amp; Korea</v>
      </c>
      <c r="C4466" s="2" t="s">
        <v>5614</v>
      </c>
      <c r="D4466" s="2" t="str">
        <f t="shared" si="254"/>
        <v>Italy</v>
      </c>
      <c r="E4466" s="93">
        <v>32689</v>
      </c>
      <c r="F4466" s="93">
        <v>32692</v>
      </c>
      <c r="G4466" s="93"/>
      <c r="H4466" s="93" t="s">
        <v>7570</v>
      </c>
      <c r="I4466" s="2" t="s">
        <v>6663</v>
      </c>
    </row>
    <row r="4467" spans="1:9" ht="12.75" customHeight="1">
      <c r="A4467" s="2" t="s">
        <v>7514</v>
      </c>
      <c r="B4467" s="121" t="str">
        <f t="shared" si="252"/>
        <v>Developed Ex-North America &amp; Korea</v>
      </c>
      <c r="C4467" s="2" t="s">
        <v>7572</v>
      </c>
      <c r="D4467" s="2" t="str">
        <f t="shared" si="254"/>
        <v>Japan</v>
      </c>
      <c r="E4467" s="93">
        <v>32689</v>
      </c>
      <c r="F4467" s="93">
        <v>32692</v>
      </c>
      <c r="G4467" s="93"/>
      <c r="H4467" s="93" t="s">
        <v>7570</v>
      </c>
      <c r="I4467" s="2" t="s">
        <v>6663</v>
      </c>
    </row>
    <row r="4468" spans="1:9" ht="12.75" customHeight="1">
      <c r="A4468" s="2" t="s">
        <v>7514</v>
      </c>
      <c r="B4468" s="121" t="str">
        <f t="shared" si="252"/>
        <v>Developed Ex-North America &amp; Korea</v>
      </c>
      <c r="C4468" s="2" t="s">
        <v>7581</v>
      </c>
      <c r="D4468" s="2" t="str">
        <f t="shared" si="254"/>
        <v>Luxembourg</v>
      </c>
      <c r="E4468" s="93">
        <v>38625</v>
      </c>
      <c r="F4468" s="93">
        <v>38628</v>
      </c>
      <c r="G4468" s="93"/>
      <c r="H4468" s="93" t="s">
        <v>7570</v>
      </c>
      <c r="I4468" s="2" t="s">
        <v>6663</v>
      </c>
    </row>
    <row r="4469" spans="1:9" ht="12.75" customHeight="1">
      <c r="A4469" s="2" t="s">
        <v>7514</v>
      </c>
      <c r="B4469" s="121" t="str">
        <f t="shared" si="252"/>
        <v>Developed Ex-North America &amp; Korea</v>
      </c>
      <c r="C4469" s="2" t="s">
        <v>7573</v>
      </c>
      <c r="D4469" s="2" t="str">
        <f t="shared" si="254"/>
        <v>Malaysia</v>
      </c>
      <c r="E4469" s="93">
        <v>32689</v>
      </c>
      <c r="F4469" s="93">
        <v>32692</v>
      </c>
      <c r="G4469" s="93">
        <v>35976</v>
      </c>
      <c r="H4469" s="93">
        <v>35977</v>
      </c>
      <c r="I4469" s="2" t="s">
        <v>6663</v>
      </c>
    </row>
    <row r="4470" spans="1:9" ht="12.75" customHeight="1">
      <c r="A4470" s="2" t="s">
        <v>7514</v>
      </c>
      <c r="B4470" s="121" t="str">
        <f t="shared" si="252"/>
        <v>Developed Ex-North America &amp; Korea</v>
      </c>
      <c r="C4470" s="2" t="s">
        <v>5921</v>
      </c>
      <c r="D4470" s="2" t="str">
        <f t="shared" si="254"/>
        <v>Netherlands</v>
      </c>
      <c r="E4470" s="93">
        <v>32689</v>
      </c>
      <c r="F4470" s="93">
        <v>32692</v>
      </c>
      <c r="G4470" s="93"/>
      <c r="H4470" s="93" t="s">
        <v>7570</v>
      </c>
      <c r="I4470" s="2" t="s">
        <v>6663</v>
      </c>
    </row>
    <row r="4471" spans="1:9" ht="12.75" customHeight="1">
      <c r="A4471" s="2" t="s">
        <v>7514</v>
      </c>
      <c r="B4471" s="121" t="str">
        <f t="shared" si="252"/>
        <v>Developed Ex-North America &amp; Korea</v>
      </c>
      <c r="C4471" s="2" t="s">
        <v>5883</v>
      </c>
      <c r="D4471" s="2" t="str">
        <f t="shared" si="254"/>
        <v>New Zealand</v>
      </c>
      <c r="E4471" s="93">
        <v>32689</v>
      </c>
      <c r="F4471" s="93">
        <v>32692</v>
      </c>
      <c r="G4471" s="93"/>
      <c r="H4471" s="93" t="s">
        <v>7570</v>
      </c>
      <c r="I4471" s="2" t="s">
        <v>6663</v>
      </c>
    </row>
    <row r="4472" spans="1:9" ht="12.75" customHeight="1">
      <c r="A4472" s="2" t="s">
        <v>7514</v>
      </c>
      <c r="B4472" s="121" t="str">
        <f t="shared" si="252"/>
        <v>Developed Ex-North America &amp; Korea</v>
      </c>
      <c r="C4472" s="2" t="s">
        <v>5865</v>
      </c>
      <c r="D4472" s="2" t="str">
        <f t="shared" si="254"/>
        <v>Norway</v>
      </c>
      <c r="E4472" s="93">
        <v>32689</v>
      </c>
      <c r="F4472" s="93">
        <v>32692</v>
      </c>
      <c r="G4472" s="93"/>
      <c r="H4472" s="93" t="s">
        <v>7570</v>
      </c>
      <c r="I4472" s="2" t="s">
        <v>6663</v>
      </c>
    </row>
    <row r="4473" spans="1:9" ht="12.75" customHeight="1">
      <c r="A4473" s="2" t="s">
        <v>7514</v>
      </c>
      <c r="B4473" s="121" t="str">
        <f t="shared" si="252"/>
        <v>Developed Ex-North America &amp; Korea</v>
      </c>
      <c r="C4473" s="2" t="s">
        <v>7582</v>
      </c>
      <c r="D4473" s="2" t="str">
        <f t="shared" si="254"/>
        <v>Portugal</v>
      </c>
      <c r="E4473" s="93">
        <v>35976</v>
      </c>
      <c r="F4473" s="93">
        <v>35977</v>
      </c>
      <c r="G4473" s="93"/>
      <c r="H4473" s="93" t="s">
        <v>7570</v>
      </c>
      <c r="I4473" s="2" t="s">
        <v>6663</v>
      </c>
    </row>
    <row r="4474" spans="1:9" ht="12.75" customHeight="1">
      <c r="A4474" s="2" t="s">
        <v>7514</v>
      </c>
      <c r="B4474" s="121" t="str">
        <f t="shared" si="252"/>
        <v>Developed Ex-North America &amp; Korea</v>
      </c>
      <c r="C4474" s="2" t="s">
        <v>7574</v>
      </c>
      <c r="D4474" s="2" t="str">
        <f t="shared" si="254"/>
        <v>Singapore</v>
      </c>
      <c r="E4474" s="93">
        <v>32689</v>
      </c>
      <c r="F4474" s="93">
        <v>32692</v>
      </c>
      <c r="G4474" s="93"/>
      <c r="H4474" s="93" t="s">
        <v>7570</v>
      </c>
      <c r="I4474" s="2" t="s">
        <v>6663</v>
      </c>
    </row>
    <row r="4475" spans="1:9" ht="12.75" customHeight="1">
      <c r="A4475" s="2" t="s">
        <v>7514</v>
      </c>
      <c r="B4475" s="121" t="str">
        <f t="shared" si="252"/>
        <v>Developed Ex-North America &amp; Korea</v>
      </c>
      <c r="C4475" s="2" t="s">
        <v>7605</v>
      </c>
      <c r="D4475" s="2" t="str">
        <f t="shared" si="254"/>
        <v>Slovenia</v>
      </c>
      <c r="E4475" s="93">
        <v>37802</v>
      </c>
      <c r="F4475" s="93">
        <v>37803</v>
      </c>
      <c r="G4475" s="93">
        <v>39353</v>
      </c>
      <c r="H4475" s="93">
        <v>39356</v>
      </c>
      <c r="I4475" s="2" t="s">
        <v>6663</v>
      </c>
    </row>
    <row r="4476" spans="1:9" ht="12.75" customHeight="1">
      <c r="A4476" s="2" t="s">
        <v>7514</v>
      </c>
      <c r="B4476" s="121" t="str">
        <f t="shared" si="252"/>
        <v>Developed Ex-North America &amp; Korea</v>
      </c>
      <c r="C4476" s="2" t="s">
        <v>6415</v>
      </c>
      <c r="D4476" s="2" t="str">
        <f t="shared" si="254"/>
        <v>Spain</v>
      </c>
      <c r="E4476" s="93">
        <v>32689</v>
      </c>
      <c r="F4476" s="93">
        <v>32692</v>
      </c>
      <c r="G4476" s="93"/>
      <c r="H4476" s="93" t="s">
        <v>7570</v>
      </c>
      <c r="I4476" s="2" t="s">
        <v>6663</v>
      </c>
    </row>
    <row r="4477" spans="1:9" ht="12.75" customHeight="1">
      <c r="A4477" s="2" t="s">
        <v>7514</v>
      </c>
      <c r="B4477" s="121" t="str">
        <f t="shared" si="252"/>
        <v>Developed Ex-North America &amp; Korea</v>
      </c>
      <c r="C4477" s="2" t="s">
        <v>6227</v>
      </c>
      <c r="D4477" s="2" t="str">
        <f t="shared" si="254"/>
        <v>Sweden</v>
      </c>
      <c r="E4477" s="93">
        <v>32689</v>
      </c>
      <c r="F4477" s="93">
        <v>32692</v>
      </c>
      <c r="G4477" s="93"/>
      <c r="H4477" s="93" t="s">
        <v>7570</v>
      </c>
      <c r="I4477" s="2" t="s">
        <v>6663</v>
      </c>
    </row>
    <row r="4478" spans="1:9" ht="12.75" customHeight="1">
      <c r="A4478" s="2" t="s">
        <v>7514</v>
      </c>
      <c r="B4478" s="121" t="str">
        <f t="shared" si="252"/>
        <v>Developed Ex-North America &amp; Korea</v>
      </c>
      <c r="C4478" s="2" t="s">
        <v>6147</v>
      </c>
      <c r="D4478" s="2" t="str">
        <f t="shared" si="254"/>
        <v>Switzerland</v>
      </c>
      <c r="E4478" s="93">
        <v>32689</v>
      </c>
      <c r="F4478" s="93">
        <v>32692</v>
      </c>
      <c r="G4478" s="93"/>
      <c r="H4478" s="93" t="s">
        <v>7570</v>
      </c>
      <c r="I4478" s="2" t="s">
        <v>6663</v>
      </c>
    </row>
    <row r="4479" spans="1:9" ht="12.75" customHeight="1">
      <c r="A4479" s="2" t="s">
        <v>7514</v>
      </c>
      <c r="B4479" s="121" t="str">
        <f t="shared" si="252"/>
        <v>Developed Ex-North America &amp; Korea</v>
      </c>
      <c r="C4479" s="2" t="s">
        <v>7583</v>
      </c>
      <c r="D4479" s="2" t="str">
        <f t="shared" si="254"/>
        <v>United Kingdom</v>
      </c>
      <c r="E4479" s="93">
        <v>32689</v>
      </c>
      <c r="F4479" s="93">
        <v>32692</v>
      </c>
      <c r="G4479" s="93"/>
      <c r="H4479" s="93" t="s">
        <v>7570</v>
      </c>
      <c r="I4479" s="2" t="s">
        <v>6663</v>
      </c>
    </row>
    <row r="4480" spans="1:9" ht="12.75" customHeight="1">
      <c r="A4480" s="82" t="s">
        <v>7550</v>
      </c>
      <c r="B4480" s="82" t="str">
        <f t="shared" si="252"/>
        <v>Developed Europe, Mid-East &amp; Africa</v>
      </c>
      <c r="C4480" s="82" t="s">
        <v>7575</v>
      </c>
      <c r="D4480" s="82" t="str">
        <f t="shared" si="254"/>
        <v>Austria</v>
      </c>
      <c r="E4480" s="93">
        <v>32689</v>
      </c>
      <c r="F4480" s="93">
        <v>32692</v>
      </c>
      <c r="G4480" s="93"/>
      <c r="H4480" s="93"/>
      <c r="I4480" s="92" t="str">
        <f t="shared" ref="I4480:I4511" si="256">IF(ISBLANK(VLOOKUP(A4480,CountryRegion,4,FALSE)),"",VLOOKUP(A4480,CountryRegion,4,FALSE))</f>
        <v>S&amp;P BMI</v>
      </c>
    </row>
    <row r="4481" spans="1:9" ht="12.75" customHeight="1">
      <c r="A4481" s="82" t="s">
        <v>7550</v>
      </c>
      <c r="B4481" s="82" t="str">
        <f t="shared" si="252"/>
        <v>Developed Europe, Mid-East &amp; Africa</v>
      </c>
      <c r="C4481" s="82" t="s">
        <v>7576</v>
      </c>
      <c r="D4481" s="82" t="str">
        <f t="shared" si="254"/>
        <v>Belgium</v>
      </c>
      <c r="E4481" s="93">
        <v>32689</v>
      </c>
      <c r="F4481" s="93">
        <v>32692</v>
      </c>
      <c r="G4481" s="93"/>
      <c r="H4481" s="93"/>
      <c r="I4481" s="92" t="str">
        <f t="shared" si="256"/>
        <v>S&amp;P BMI</v>
      </c>
    </row>
    <row r="4482" spans="1:9" ht="12.75" customHeight="1">
      <c r="A4482" s="82" t="s">
        <v>7550</v>
      </c>
      <c r="B4482" s="82" t="str">
        <f t="shared" si="252"/>
        <v>Developed Europe, Mid-East &amp; Africa</v>
      </c>
      <c r="C4482" s="82" t="s">
        <v>6147</v>
      </c>
      <c r="D4482" s="82" t="str">
        <f t="shared" si="254"/>
        <v>Switzerland</v>
      </c>
      <c r="E4482" s="93">
        <v>32689</v>
      </c>
      <c r="F4482" s="93">
        <v>32692</v>
      </c>
      <c r="G4482" s="93"/>
      <c r="H4482" s="93"/>
      <c r="I4482" s="92" t="str">
        <f t="shared" si="256"/>
        <v>S&amp;P BMI</v>
      </c>
    </row>
    <row r="4483" spans="1:9" ht="12.75" customHeight="1">
      <c r="A4483" s="82" t="s">
        <v>7550</v>
      </c>
      <c r="B4483" s="82" t="str">
        <f t="shared" si="252"/>
        <v>Developed Europe, Mid-East &amp; Africa</v>
      </c>
      <c r="C4483" s="82" t="s">
        <v>7584</v>
      </c>
      <c r="D4483" s="82" t="str">
        <f t="shared" si="254"/>
        <v>Czech Republic</v>
      </c>
      <c r="E4483" s="93">
        <v>37071</v>
      </c>
      <c r="F4483" s="93">
        <v>37074</v>
      </c>
      <c r="G4483" s="93">
        <v>38168</v>
      </c>
      <c r="H4483" s="93">
        <v>38169</v>
      </c>
      <c r="I4483" s="92" t="str">
        <f t="shared" si="256"/>
        <v>S&amp;P BMI</v>
      </c>
    </row>
    <row r="4484" spans="1:9" ht="12.75" customHeight="1">
      <c r="A4484" s="82" t="s">
        <v>7550</v>
      </c>
      <c r="B4484" s="82" t="str">
        <f t="shared" si="252"/>
        <v>Developed Europe, Mid-East &amp; Africa</v>
      </c>
      <c r="C4484" s="82" t="s">
        <v>7579</v>
      </c>
      <c r="D4484" s="82" t="str">
        <f t="shared" si="254"/>
        <v>Germany</v>
      </c>
      <c r="E4484" s="93">
        <v>32689</v>
      </c>
      <c r="F4484" s="93">
        <v>32692</v>
      </c>
      <c r="G4484" s="93"/>
      <c r="H4484" s="93"/>
      <c r="I4484" s="92" t="str">
        <f t="shared" si="256"/>
        <v>S&amp;P BMI</v>
      </c>
    </row>
    <row r="4485" spans="1:9" ht="12.75" customHeight="1">
      <c r="A4485" s="82" t="s">
        <v>7550</v>
      </c>
      <c r="B4485" s="82" t="str">
        <f t="shared" si="252"/>
        <v>Developed Europe, Mid-East &amp; Africa</v>
      </c>
      <c r="C4485" s="82" t="s">
        <v>7577</v>
      </c>
      <c r="D4485" s="82" t="str">
        <f t="shared" si="254"/>
        <v>Denmark</v>
      </c>
      <c r="E4485" s="93">
        <v>32689</v>
      </c>
      <c r="F4485" s="93">
        <v>32692</v>
      </c>
      <c r="G4485" s="93"/>
      <c r="H4485" s="93"/>
      <c r="I4485" s="92" t="str">
        <f t="shared" si="256"/>
        <v>S&amp;P BMI</v>
      </c>
    </row>
    <row r="4486" spans="1:9" ht="12.75" customHeight="1">
      <c r="A4486" s="82" t="s">
        <v>7550</v>
      </c>
      <c r="B4486" s="82" t="str">
        <f t="shared" ref="B4486:B4549" si="257">VLOOKUP(A4486,CountryRegion,2,FALSE)</f>
        <v>Developed Europe, Mid-East &amp; Africa</v>
      </c>
      <c r="C4486" s="82" t="s">
        <v>6415</v>
      </c>
      <c r="D4486" s="82" t="str">
        <f t="shared" si="254"/>
        <v>Spain</v>
      </c>
      <c r="E4486" s="93">
        <v>32689</v>
      </c>
      <c r="F4486" s="93">
        <v>32692</v>
      </c>
      <c r="G4486" s="93"/>
      <c r="H4486" s="93"/>
      <c r="I4486" s="92" t="str">
        <f t="shared" si="256"/>
        <v>S&amp;P BMI</v>
      </c>
    </row>
    <row r="4487" spans="1:9" ht="12.75" customHeight="1">
      <c r="A4487" s="82" t="s">
        <v>7550</v>
      </c>
      <c r="B4487" s="82" t="str">
        <f t="shared" si="257"/>
        <v>Developed Europe, Mid-East &amp; Africa</v>
      </c>
      <c r="C4487" s="82" t="s">
        <v>5810</v>
      </c>
      <c r="D4487" s="82" t="str">
        <f t="shared" si="254"/>
        <v>Finland</v>
      </c>
      <c r="E4487" s="93">
        <v>32689</v>
      </c>
      <c r="F4487" s="93">
        <v>32692</v>
      </c>
      <c r="G4487" s="93"/>
      <c r="H4487" s="93"/>
      <c r="I4487" s="92" t="str">
        <f t="shared" si="256"/>
        <v>S&amp;P BMI</v>
      </c>
    </row>
    <row r="4488" spans="1:9" ht="12.75" customHeight="1">
      <c r="A4488" s="82" t="s">
        <v>7550</v>
      </c>
      <c r="B4488" s="82" t="str">
        <f t="shared" si="257"/>
        <v>Developed Europe, Mid-East &amp; Africa</v>
      </c>
      <c r="C4488" s="82" t="s">
        <v>7578</v>
      </c>
      <c r="D4488" s="82" t="str">
        <f t="shared" si="254"/>
        <v>France</v>
      </c>
      <c r="E4488" s="93">
        <v>32689</v>
      </c>
      <c r="F4488" s="93">
        <v>32692</v>
      </c>
      <c r="G4488" s="93"/>
      <c r="H4488" s="93"/>
      <c r="I4488" s="92" t="str">
        <f t="shared" si="256"/>
        <v>S&amp;P BMI</v>
      </c>
    </row>
    <row r="4489" spans="1:9" ht="12.75" customHeight="1">
      <c r="A4489" s="82" t="s">
        <v>7550</v>
      </c>
      <c r="B4489" s="82" t="str">
        <f t="shared" si="257"/>
        <v>Developed Europe, Mid-East &amp; Africa</v>
      </c>
      <c r="C4489" s="82" t="s">
        <v>7583</v>
      </c>
      <c r="D4489" s="82" t="str">
        <f t="shared" si="254"/>
        <v>United Kingdom</v>
      </c>
      <c r="E4489" s="93">
        <v>32689</v>
      </c>
      <c r="F4489" s="93">
        <v>32692</v>
      </c>
      <c r="G4489" s="93"/>
      <c r="H4489" s="93"/>
      <c r="I4489" s="92" t="str">
        <f t="shared" si="256"/>
        <v>S&amp;P BMI</v>
      </c>
    </row>
    <row r="4490" spans="1:9" ht="12.75" customHeight="1">
      <c r="A4490" s="82" t="s">
        <v>7550</v>
      </c>
      <c r="B4490" s="82" t="str">
        <f t="shared" si="257"/>
        <v>Developed Europe, Mid-East &amp; Africa</v>
      </c>
      <c r="C4490" s="82" t="s">
        <v>7580</v>
      </c>
      <c r="D4490" s="82" t="str">
        <f t="shared" si="254"/>
        <v>Greece</v>
      </c>
      <c r="E4490" s="93">
        <v>36433</v>
      </c>
      <c r="F4490" s="93">
        <v>36434</v>
      </c>
      <c r="G4490" s="93">
        <v>41901</v>
      </c>
      <c r="H4490" s="93">
        <v>41904</v>
      </c>
      <c r="I4490" s="92" t="str">
        <f t="shared" si="256"/>
        <v>S&amp;P BMI</v>
      </c>
    </row>
    <row r="4491" spans="1:9" ht="12.75" customHeight="1">
      <c r="A4491" s="82" t="s">
        <v>7550</v>
      </c>
      <c r="B4491" s="82" t="str">
        <f t="shared" si="257"/>
        <v>Developed Europe, Mid-East &amp; Africa</v>
      </c>
      <c r="C4491" s="82" t="s">
        <v>5567</v>
      </c>
      <c r="D4491" s="82" t="str">
        <f t="shared" si="254"/>
        <v>Hungary</v>
      </c>
      <c r="E4491" s="93">
        <v>37802</v>
      </c>
      <c r="F4491" s="93">
        <v>37803</v>
      </c>
      <c r="G4491" s="93">
        <v>38168</v>
      </c>
      <c r="H4491" s="93">
        <v>38169</v>
      </c>
      <c r="I4491" s="92" t="str">
        <f t="shared" si="256"/>
        <v>S&amp;P BMI</v>
      </c>
    </row>
    <row r="4492" spans="1:9" ht="12.75" customHeight="1">
      <c r="A4492" s="82" t="s">
        <v>7550</v>
      </c>
      <c r="B4492" s="82" t="str">
        <f t="shared" si="257"/>
        <v>Developed Europe, Mid-East &amp; Africa</v>
      </c>
      <c r="C4492" s="82" t="s">
        <v>6100</v>
      </c>
      <c r="D4492" s="82" t="str">
        <f t="shared" si="254"/>
        <v>Ireland</v>
      </c>
      <c r="E4492" s="93">
        <v>32689</v>
      </c>
      <c r="F4492" s="93">
        <v>32692</v>
      </c>
      <c r="G4492" s="93"/>
      <c r="H4492" s="93"/>
      <c r="I4492" s="92" t="str">
        <f t="shared" si="256"/>
        <v>S&amp;P BMI</v>
      </c>
    </row>
    <row r="4493" spans="1:9" ht="12.75" customHeight="1">
      <c r="A4493" s="82" t="s">
        <v>7550</v>
      </c>
      <c r="B4493" s="82" t="str">
        <f t="shared" si="257"/>
        <v>Developed Europe, Mid-East &amp; Africa</v>
      </c>
      <c r="C4493" s="82" t="s">
        <v>5572</v>
      </c>
      <c r="D4493" s="82" t="str">
        <f t="shared" si="254"/>
        <v>Iceland</v>
      </c>
      <c r="E4493" s="93">
        <v>37435</v>
      </c>
      <c r="F4493" s="93">
        <v>37438</v>
      </c>
      <c r="G4493" s="93">
        <v>39780</v>
      </c>
      <c r="H4493" s="93">
        <v>39783</v>
      </c>
      <c r="I4493" s="92" t="str">
        <f t="shared" si="256"/>
        <v>S&amp;P BMI</v>
      </c>
    </row>
    <row r="4494" spans="1:9" ht="12.75" customHeight="1">
      <c r="A4494" s="82" t="s">
        <v>7550</v>
      </c>
      <c r="B4494" s="82" t="str">
        <f t="shared" si="257"/>
        <v>Developed Europe, Mid-East &amp; Africa</v>
      </c>
      <c r="C4494" s="82" t="s">
        <v>5614</v>
      </c>
      <c r="D4494" s="82" t="str">
        <f t="shared" ref="D4494:D4557" si="258">VLOOKUP(C4494&amp;"-",CountryRegion,2,FALSE)</f>
        <v>Italy</v>
      </c>
      <c r="E4494" s="93">
        <v>32689</v>
      </c>
      <c r="F4494" s="93">
        <v>32692</v>
      </c>
      <c r="G4494" s="93"/>
      <c r="H4494" s="93"/>
      <c r="I4494" s="92" t="str">
        <f t="shared" si="256"/>
        <v>S&amp;P BMI</v>
      </c>
    </row>
    <row r="4495" spans="1:9" ht="12.75" customHeight="1">
      <c r="A4495" s="82" t="s">
        <v>7550</v>
      </c>
      <c r="B4495" s="82" t="str">
        <f t="shared" si="257"/>
        <v>Developed Europe, Mid-East &amp; Africa</v>
      </c>
      <c r="C4495" s="82" t="s">
        <v>7581</v>
      </c>
      <c r="D4495" s="82" t="str">
        <f t="shared" si="258"/>
        <v>Luxembourg</v>
      </c>
      <c r="E4495" s="93">
        <v>32689</v>
      </c>
      <c r="F4495" s="93">
        <v>32692</v>
      </c>
      <c r="G4495" s="93"/>
      <c r="H4495" s="93"/>
      <c r="I4495" s="92" t="str">
        <f t="shared" si="256"/>
        <v>S&amp;P BMI</v>
      </c>
    </row>
    <row r="4496" spans="1:9" ht="12.75" customHeight="1">
      <c r="A4496" s="82" t="s">
        <v>7550</v>
      </c>
      <c r="B4496" s="82" t="str">
        <f t="shared" si="257"/>
        <v>Developed Europe, Mid-East &amp; Africa</v>
      </c>
      <c r="C4496" s="82" t="s">
        <v>5921</v>
      </c>
      <c r="D4496" s="82" t="str">
        <f t="shared" si="258"/>
        <v>Netherlands</v>
      </c>
      <c r="E4496" s="93">
        <v>32689</v>
      </c>
      <c r="F4496" s="93">
        <v>32692</v>
      </c>
      <c r="G4496" s="93"/>
      <c r="H4496" s="93"/>
      <c r="I4496" s="92" t="str">
        <f t="shared" si="256"/>
        <v>S&amp;P BMI</v>
      </c>
    </row>
    <row r="4497" spans="1:9" ht="12.75" customHeight="1">
      <c r="A4497" s="82" t="s">
        <v>7550</v>
      </c>
      <c r="B4497" s="82" t="str">
        <f t="shared" si="257"/>
        <v>Developed Europe, Mid-East &amp; Africa</v>
      </c>
      <c r="C4497" s="82" t="s">
        <v>5865</v>
      </c>
      <c r="D4497" s="82" t="str">
        <f t="shared" si="258"/>
        <v>Norway</v>
      </c>
      <c r="E4497" s="93">
        <v>32689</v>
      </c>
      <c r="F4497" s="93">
        <v>32692</v>
      </c>
      <c r="G4497" s="93"/>
      <c r="H4497" s="93"/>
      <c r="I4497" s="92" t="str">
        <f t="shared" si="256"/>
        <v>S&amp;P BMI</v>
      </c>
    </row>
    <row r="4498" spans="1:9" ht="12.75" customHeight="1">
      <c r="A4498" s="82" t="s">
        <v>7550</v>
      </c>
      <c r="B4498" s="82" t="str">
        <f t="shared" si="257"/>
        <v>Developed Europe, Mid-East &amp; Africa</v>
      </c>
      <c r="C4498" s="82" t="s">
        <v>7582</v>
      </c>
      <c r="D4498" s="82" t="str">
        <f t="shared" si="258"/>
        <v>Portugal</v>
      </c>
      <c r="E4498" s="93">
        <v>35976</v>
      </c>
      <c r="F4498" s="93">
        <v>35977</v>
      </c>
      <c r="G4498" s="93"/>
      <c r="H4498" s="93"/>
      <c r="I4498" s="92" t="str">
        <f t="shared" si="256"/>
        <v>S&amp;P BMI</v>
      </c>
    </row>
    <row r="4499" spans="1:9" ht="12.75" customHeight="1">
      <c r="A4499" s="82" t="s">
        <v>7550</v>
      </c>
      <c r="B4499" s="82" t="str">
        <f t="shared" si="257"/>
        <v>Developed Europe, Mid-East &amp; Africa</v>
      </c>
      <c r="C4499" s="82" t="s">
        <v>6227</v>
      </c>
      <c r="D4499" s="82" t="str">
        <f t="shared" si="258"/>
        <v>Sweden</v>
      </c>
      <c r="E4499" s="93">
        <v>32689</v>
      </c>
      <c r="F4499" s="93">
        <v>32692</v>
      </c>
      <c r="G4499" s="93"/>
      <c r="H4499" s="93"/>
      <c r="I4499" s="92" t="str">
        <f t="shared" si="256"/>
        <v>S&amp;P BMI</v>
      </c>
    </row>
    <row r="4500" spans="1:9" ht="12.75" customHeight="1">
      <c r="A4500" s="82" t="s">
        <v>7550</v>
      </c>
      <c r="B4500" s="82" t="str">
        <f t="shared" si="257"/>
        <v>Developed Europe, Mid-East &amp; Africa</v>
      </c>
      <c r="C4500" s="82" t="s">
        <v>7605</v>
      </c>
      <c r="D4500" s="82" t="str">
        <f t="shared" si="258"/>
        <v>Slovenia</v>
      </c>
      <c r="E4500" s="93">
        <v>37802</v>
      </c>
      <c r="F4500" s="93">
        <v>37803</v>
      </c>
      <c r="G4500" s="93">
        <v>39353</v>
      </c>
      <c r="H4500" s="93">
        <v>39356</v>
      </c>
      <c r="I4500" s="92" t="str">
        <f t="shared" si="256"/>
        <v>S&amp;P BMI</v>
      </c>
    </row>
    <row r="4501" spans="1:9" ht="12.75" customHeight="1">
      <c r="A4501" s="82" t="s">
        <v>7550</v>
      </c>
      <c r="B4501" s="82" t="str">
        <f t="shared" si="257"/>
        <v>Developed Europe, Mid-East &amp; Africa</v>
      </c>
      <c r="C4501" s="82" t="s">
        <v>7598</v>
      </c>
      <c r="D4501" s="82" t="str">
        <f t="shared" si="258"/>
        <v>Israel</v>
      </c>
      <c r="E4501" s="93">
        <v>40438</v>
      </c>
      <c r="F4501" s="93">
        <v>40441</v>
      </c>
      <c r="G4501" s="93"/>
      <c r="H4501" s="93"/>
      <c r="I4501" s="92" t="str">
        <f t="shared" si="256"/>
        <v>S&amp;P BMI</v>
      </c>
    </row>
    <row r="4502" spans="1:9" ht="12.75" customHeight="1">
      <c r="A4502" s="2" t="s">
        <v>6917</v>
      </c>
      <c r="B4502" s="121" t="str">
        <f t="shared" si="257"/>
        <v>OIC Countries</v>
      </c>
      <c r="C4502" s="2" t="s">
        <v>7599</v>
      </c>
      <c r="D4502" s="2" t="str">
        <f t="shared" si="258"/>
        <v>United Arab Emirates</v>
      </c>
      <c r="E4502" s="3">
        <v>32689</v>
      </c>
      <c r="F4502" s="3">
        <v>32692</v>
      </c>
      <c r="G4502" s="3"/>
      <c r="H4502" s="3"/>
      <c r="I4502" s="2" t="str">
        <f t="shared" si="256"/>
        <v>S&amp;P</v>
      </c>
    </row>
    <row r="4503" spans="1:9" ht="12.75" customHeight="1">
      <c r="A4503" s="2" t="s">
        <v>6917</v>
      </c>
      <c r="B4503" s="121" t="str">
        <f t="shared" si="257"/>
        <v>OIC Countries</v>
      </c>
      <c r="C4503" s="2" t="s">
        <v>7621</v>
      </c>
      <c r="D4503" s="2" t="str">
        <f t="shared" si="258"/>
        <v>Bangladesh</v>
      </c>
      <c r="E4503" s="3">
        <v>32689</v>
      </c>
      <c r="F4503" s="3">
        <v>32692</v>
      </c>
      <c r="G4503" s="3"/>
      <c r="H4503" s="3"/>
      <c r="I4503" s="2" t="str">
        <f t="shared" si="256"/>
        <v>S&amp;P</v>
      </c>
    </row>
    <row r="4504" spans="1:9" ht="12.75" customHeight="1">
      <c r="A4504" s="2" t="s">
        <v>6917</v>
      </c>
      <c r="B4504" s="121" t="str">
        <f t="shared" si="257"/>
        <v>OIC Countries</v>
      </c>
      <c r="C4504" s="2" t="s">
        <v>7606</v>
      </c>
      <c r="D4504" s="2" t="str">
        <f t="shared" si="258"/>
        <v>Bahrain</v>
      </c>
      <c r="E4504" s="3">
        <v>32689</v>
      </c>
      <c r="F4504" s="3">
        <v>32692</v>
      </c>
      <c r="G4504" s="3"/>
      <c r="H4504" s="3"/>
      <c r="I4504" s="2" t="str">
        <f t="shared" si="256"/>
        <v>S&amp;P</v>
      </c>
    </row>
    <row r="4505" spans="1:9" ht="12.75" customHeight="1">
      <c r="A4505" s="2" t="s">
        <v>6917</v>
      </c>
      <c r="B4505" s="121" t="str">
        <f t="shared" si="257"/>
        <v>OIC Countries</v>
      </c>
      <c r="C4505" s="2" t="s">
        <v>7627</v>
      </c>
      <c r="D4505" s="2" t="str">
        <f t="shared" si="258"/>
        <v>Cote d'Ivoire</v>
      </c>
      <c r="E4505" s="3">
        <v>32689</v>
      </c>
      <c r="F4505" s="3">
        <v>32692</v>
      </c>
      <c r="G4505" s="3"/>
      <c r="H4505" s="3"/>
      <c r="I4505" s="2" t="str">
        <f t="shared" si="256"/>
        <v>S&amp;P</v>
      </c>
    </row>
    <row r="4506" spans="1:9" ht="12.75" customHeight="1">
      <c r="A4506" s="2" t="s">
        <v>6917</v>
      </c>
      <c r="B4506" s="121" t="str">
        <f t="shared" si="257"/>
        <v>OIC Countries</v>
      </c>
      <c r="C4506" s="2" t="s">
        <v>7600</v>
      </c>
      <c r="D4506" s="2" t="str">
        <f t="shared" si="258"/>
        <v>Egypt</v>
      </c>
      <c r="E4506" s="3">
        <v>32689</v>
      </c>
      <c r="F4506" s="3">
        <v>32692</v>
      </c>
      <c r="G4506" s="3"/>
      <c r="H4506" s="3"/>
      <c r="I4506" s="2" t="str">
        <f t="shared" si="256"/>
        <v>S&amp;P</v>
      </c>
    </row>
    <row r="4507" spans="1:9" ht="12.75" customHeight="1">
      <c r="A4507" s="2" t="s">
        <v>6917</v>
      </c>
      <c r="B4507" s="121" t="str">
        <f t="shared" si="257"/>
        <v>OIC Countries</v>
      </c>
      <c r="C4507" s="2" t="s">
        <v>6098</v>
      </c>
      <c r="D4507" s="2" t="str">
        <f t="shared" si="258"/>
        <v>Indonesia</v>
      </c>
      <c r="E4507" s="3">
        <v>32689</v>
      </c>
      <c r="F4507" s="3">
        <v>32692</v>
      </c>
      <c r="G4507" s="3"/>
      <c r="H4507" s="3"/>
      <c r="I4507" s="2" t="str">
        <f t="shared" si="256"/>
        <v>S&amp;P</v>
      </c>
    </row>
    <row r="4508" spans="1:9" ht="12.75" customHeight="1">
      <c r="A4508" s="2" t="s">
        <v>6917</v>
      </c>
      <c r="B4508" s="121" t="str">
        <f t="shared" si="257"/>
        <v>OIC Countries</v>
      </c>
      <c r="C4508" s="2" t="s">
        <v>7607</v>
      </c>
      <c r="D4508" s="2" t="str">
        <f t="shared" si="258"/>
        <v>Jordan</v>
      </c>
      <c r="E4508" s="3">
        <v>32689</v>
      </c>
      <c r="F4508" s="3">
        <v>32692</v>
      </c>
      <c r="G4508" s="3"/>
      <c r="H4508" s="3"/>
      <c r="I4508" s="2" t="str">
        <f t="shared" si="256"/>
        <v>S&amp;P</v>
      </c>
    </row>
    <row r="4509" spans="1:9" ht="12.75" customHeight="1">
      <c r="A4509" s="2" t="s">
        <v>6917</v>
      </c>
      <c r="B4509" s="121" t="str">
        <f t="shared" si="257"/>
        <v>OIC Countries</v>
      </c>
      <c r="C4509" s="2" t="s">
        <v>6023</v>
      </c>
      <c r="D4509" s="2" t="str">
        <f t="shared" si="258"/>
        <v>Kuwait</v>
      </c>
      <c r="E4509" s="3">
        <v>32689</v>
      </c>
      <c r="F4509" s="3">
        <v>32692</v>
      </c>
      <c r="G4509" s="3"/>
      <c r="H4509" s="3"/>
      <c r="I4509" s="2" t="str">
        <f t="shared" si="256"/>
        <v>S&amp;P</v>
      </c>
    </row>
    <row r="4510" spans="1:9" ht="12.75" customHeight="1">
      <c r="A4510" s="2" t="s">
        <v>6917</v>
      </c>
      <c r="B4510" s="121" t="str">
        <f t="shared" si="257"/>
        <v>OIC Countries</v>
      </c>
      <c r="C4510" s="2" t="s">
        <v>7620</v>
      </c>
      <c r="D4510" s="2" t="str">
        <f t="shared" si="258"/>
        <v>Kazakhstan</v>
      </c>
      <c r="E4510" s="3">
        <v>32689</v>
      </c>
      <c r="F4510" s="3">
        <v>32692</v>
      </c>
      <c r="G4510" s="3"/>
      <c r="H4510" s="3"/>
      <c r="I4510" s="2" t="str">
        <f t="shared" si="256"/>
        <v>S&amp;P</v>
      </c>
    </row>
    <row r="4511" spans="1:9" ht="12.75" customHeight="1">
      <c r="A4511" s="2" t="s">
        <v>6917</v>
      </c>
      <c r="B4511" s="121" t="str">
        <f t="shared" si="257"/>
        <v>OIC Countries</v>
      </c>
      <c r="C4511" s="2" t="s">
        <v>5664</v>
      </c>
      <c r="D4511" s="2" t="str">
        <f t="shared" si="258"/>
        <v>Lebanon</v>
      </c>
      <c r="E4511" s="3">
        <v>32689</v>
      </c>
      <c r="F4511" s="3">
        <v>32692</v>
      </c>
      <c r="G4511" s="3">
        <v>44365</v>
      </c>
      <c r="H4511" s="3">
        <v>44368</v>
      </c>
      <c r="I4511" s="2" t="str">
        <f t="shared" si="256"/>
        <v>S&amp;P</v>
      </c>
    </row>
    <row r="4512" spans="1:9" ht="12.75" customHeight="1">
      <c r="A4512" s="2" t="s">
        <v>6917</v>
      </c>
      <c r="B4512" s="121" t="str">
        <f t="shared" si="257"/>
        <v>OIC Countries</v>
      </c>
      <c r="C4512" s="2" t="s">
        <v>5947</v>
      </c>
      <c r="D4512" s="2" t="str">
        <f t="shared" si="258"/>
        <v>Morocco</v>
      </c>
      <c r="E4512" s="3">
        <v>32689</v>
      </c>
      <c r="F4512" s="3">
        <v>32692</v>
      </c>
      <c r="G4512" s="3"/>
      <c r="H4512" s="3"/>
      <c r="I4512" s="2" t="str">
        <f t="shared" ref="I4512:I4543" si="259">IF(ISBLANK(VLOOKUP(A4512,CountryRegion,4,FALSE)),"",VLOOKUP(A4512,CountryRegion,4,FALSE))</f>
        <v>S&amp;P</v>
      </c>
    </row>
    <row r="4513" spans="1:9" ht="12.75" customHeight="1">
      <c r="A4513" s="2" t="s">
        <v>6917</v>
      </c>
      <c r="B4513" s="121" t="str">
        <f t="shared" si="257"/>
        <v>OIC Countries</v>
      </c>
      <c r="C4513" s="2" t="s">
        <v>7573</v>
      </c>
      <c r="D4513" s="2" t="str">
        <f t="shared" si="258"/>
        <v>Malaysia</v>
      </c>
      <c r="E4513" s="3">
        <v>32689</v>
      </c>
      <c r="F4513" s="3">
        <v>32692</v>
      </c>
      <c r="G4513" s="3"/>
      <c r="H4513" s="3"/>
      <c r="I4513" s="2" t="str">
        <f t="shared" si="259"/>
        <v>S&amp;P</v>
      </c>
    </row>
    <row r="4514" spans="1:9" ht="12.75" customHeight="1">
      <c r="A4514" s="2" t="s">
        <v>6917</v>
      </c>
      <c r="B4514" s="121" t="str">
        <f t="shared" si="257"/>
        <v>OIC Countries</v>
      </c>
      <c r="C4514" s="2" t="s">
        <v>5918</v>
      </c>
      <c r="D4514" s="2" t="str">
        <f t="shared" si="258"/>
        <v>Nigeria</v>
      </c>
      <c r="E4514" s="3">
        <v>32689</v>
      </c>
      <c r="F4514" s="3">
        <v>32692</v>
      </c>
      <c r="G4514" s="3"/>
      <c r="H4514" s="3"/>
      <c r="I4514" s="2" t="str">
        <f t="shared" si="259"/>
        <v>S&amp;P</v>
      </c>
    </row>
    <row r="4515" spans="1:9" ht="12.75" customHeight="1">
      <c r="A4515" s="2" t="s">
        <v>6917</v>
      </c>
      <c r="B4515" s="121" t="str">
        <f t="shared" si="257"/>
        <v>OIC Countries</v>
      </c>
      <c r="C4515" s="2" t="s">
        <v>6159</v>
      </c>
      <c r="D4515" s="2" t="str">
        <f t="shared" si="258"/>
        <v>Oman</v>
      </c>
      <c r="E4515" s="3">
        <v>32689</v>
      </c>
      <c r="F4515" s="3">
        <v>32692</v>
      </c>
      <c r="G4515" s="3"/>
      <c r="H4515" s="3"/>
      <c r="I4515" s="2" t="str">
        <f t="shared" si="259"/>
        <v>S&amp;P</v>
      </c>
    </row>
    <row r="4516" spans="1:9" ht="12.75" customHeight="1">
      <c r="A4516" s="2" t="s">
        <v>6917</v>
      </c>
      <c r="B4516" s="121" t="str">
        <f t="shared" si="257"/>
        <v>OIC Countries</v>
      </c>
      <c r="C4516" s="2" t="s">
        <v>7601</v>
      </c>
      <c r="D4516" s="2" t="str">
        <f t="shared" si="258"/>
        <v>Pakistan</v>
      </c>
      <c r="E4516" s="3">
        <v>32689</v>
      </c>
      <c r="F4516" s="3">
        <v>32692</v>
      </c>
      <c r="G4516" s="3"/>
      <c r="H4516" s="3"/>
      <c r="I4516" s="2" t="str">
        <f t="shared" si="259"/>
        <v>S&amp;P</v>
      </c>
    </row>
    <row r="4517" spans="1:9" ht="12.75" customHeight="1">
      <c r="A4517" s="2" t="s">
        <v>6917</v>
      </c>
      <c r="B4517" s="121" t="str">
        <f t="shared" si="257"/>
        <v>OIC Countries</v>
      </c>
      <c r="C4517" s="2" t="s">
        <v>7602</v>
      </c>
      <c r="D4517" s="2" t="str">
        <f t="shared" si="258"/>
        <v>Qatar</v>
      </c>
      <c r="E4517" s="3">
        <v>32689</v>
      </c>
      <c r="F4517" s="3">
        <v>32692</v>
      </c>
      <c r="G4517" s="3"/>
      <c r="H4517" s="3"/>
      <c r="I4517" s="2" t="str">
        <f t="shared" si="259"/>
        <v>S&amp;P</v>
      </c>
    </row>
    <row r="4518" spans="1:9" ht="12.75" customHeight="1">
      <c r="A4518" s="2" t="s">
        <v>6917</v>
      </c>
      <c r="B4518" s="121" t="str">
        <f t="shared" si="257"/>
        <v>OIC Countries</v>
      </c>
      <c r="C4518" s="2" t="s">
        <v>5776</v>
      </c>
      <c r="D4518" s="2" t="str">
        <f t="shared" si="258"/>
        <v>Saudi Arabia</v>
      </c>
      <c r="E4518" s="3">
        <v>32689</v>
      </c>
      <c r="F4518" s="3">
        <v>32692</v>
      </c>
      <c r="G4518" s="3"/>
      <c r="H4518" s="3"/>
      <c r="I4518" s="2" t="str">
        <f t="shared" si="259"/>
        <v>S&amp;P</v>
      </c>
    </row>
    <row r="4519" spans="1:9" ht="12.75" customHeight="1">
      <c r="A4519" s="2" t="s">
        <v>6917</v>
      </c>
      <c r="B4519" s="121" t="str">
        <f t="shared" si="257"/>
        <v>OIC Countries</v>
      </c>
      <c r="C4519" s="2" t="s">
        <v>7619</v>
      </c>
      <c r="D4519" s="2" t="str">
        <f t="shared" si="258"/>
        <v>Tunisia</v>
      </c>
      <c r="E4519" s="3">
        <v>32689</v>
      </c>
      <c r="F4519" s="3">
        <v>32692</v>
      </c>
      <c r="G4519" s="3"/>
      <c r="H4519" s="3"/>
      <c r="I4519" s="2" t="str">
        <f t="shared" si="259"/>
        <v>S&amp;P</v>
      </c>
    </row>
    <row r="4520" spans="1:9" ht="12.75" customHeight="1">
      <c r="A4520" s="2" t="s">
        <v>6917</v>
      </c>
      <c r="B4520" s="121" t="str">
        <f t="shared" si="257"/>
        <v>OIC Countries</v>
      </c>
      <c r="C4520" s="2" t="s">
        <v>7587</v>
      </c>
      <c r="D4520" s="2" t="str">
        <f t="shared" si="258"/>
        <v>Turkey</v>
      </c>
      <c r="E4520" s="3">
        <v>32689</v>
      </c>
      <c r="F4520" s="3">
        <v>32692</v>
      </c>
      <c r="G4520" s="3"/>
      <c r="H4520" s="3"/>
      <c r="I4520" s="2" t="str">
        <f t="shared" si="259"/>
        <v>S&amp;P</v>
      </c>
    </row>
    <row r="4521" spans="1:9" ht="12.75" customHeight="1">
      <c r="A4521" s="2" t="s">
        <v>6819</v>
      </c>
      <c r="B4521" s="121" t="str">
        <f t="shared" si="257"/>
        <v>Pan Europe, Middle East &amp; Africa</v>
      </c>
      <c r="C4521" s="2" t="s">
        <v>7599</v>
      </c>
      <c r="D4521" s="2" t="str">
        <f t="shared" si="258"/>
        <v>United Arab Emirates</v>
      </c>
      <c r="E4521" s="3">
        <v>41903</v>
      </c>
      <c r="F4521" s="3">
        <v>41904</v>
      </c>
      <c r="G4521" s="3"/>
      <c r="H4521" s="3"/>
      <c r="I4521" s="2" t="str">
        <f t="shared" si="259"/>
        <v>S&amp;P BMI</v>
      </c>
    </row>
    <row r="4522" spans="1:9" ht="12.75" customHeight="1">
      <c r="A4522" s="2" t="s">
        <v>6819</v>
      </c>
      <c r="B4522" s="121" t="str">
        <f t="shared" si="257"/>
        <v>Pan Europe, Middle East &amp; Africa</v>
      </c>
      <c r="C4522" s="2" t="s">
        <v>7575</v>
      </c>
      <c r="D4522" s="2" t="str">
        <f t="shared" si="258"/>
        <v>Austria</v>
      </c>
      <c r="E4522" s="3">
        <v>34698</v>
      </c>
      <c r="F4522" s="3">
        <v>34701</v>
      </c>
      <c r="G4522" s="3"/>
      <c r="H4522" s="3"/>
      <c r="I4522" s="2" t="str">
        <f t="shared" si="259"/>
        <v>S&amp;P BMI</v>
      </c>
    </row>
    <row r="4523" spans="1:9" ht="12.75" customHeight="1">
      <c r="A4523" s="2" t="s">
        <v>6819</v>
      </c>
      <c r="B4523" s="121" t="str">
        <f t="shared" si="257"/>
        <v>Pan Europe, Middle East &amp; Africa</v>
      </c>
      <c r="C4523" s="2" t="s">
        <v>7576</v>
      </c>
      <c r="D4523" s="2" t="str">
        <f t="shared" si="258"/>
        <v>Belgium</v>
      </c>
      <c r="E4523" s="3">
        <v>34698</v>
      </c>
      <c r="F4523" s="3">
        <v>34701</v>
      </c>
      <c r="G4523" s="3"/>
      <c r="H4523" s="3"/>
      <c r="I4523" s="2" t="str">
        <f t="shared" si="259"/>
        <v>S&amp;P BMI</v>
      </c>
    </row>
    <row r="4524" spans="1:9" ht="12.75" customHeight="1">
      <c r="A4524" s="2" t="s">
        <v>6819</v>
      </c>
      <c r="B4524" s="121" t="str">
        <f t="shared" si="257"/>
        <v>Pan Europe, Middle East &amp; Africa</v>
      </c>
      <c r="C4524" s="2" t="s">
        <v>6147</v>
      </c>
      <c r="D4524" s="2" t="str">
        <f t="shared" si="258"/>
        <v>Switzerland</v>
      </c>
      <c r="E4524" s="3">
        <v>34698</v>
      </c>
      <c r="F4524" s="3">
        <v>34701</v>
      </c>
      <c r="G4524" s="3"/>
      <c r="H4524" s="3"/>
      <c r="I4524" s="2" t="str">
        <f t="shared" si="259"/>
        <v>S&amp;P BMI</v>
      </c>
    </row>
    <row r="4525" spans="1:9" ht="12.75" customHeight="1">
      <c r="A4525" s="2" t="s">
        <v>6819</v>
      </c>
      <c r="B4525" s="121" t="str">
        <f t="shared" si="257"/>
        <v>Pan Europe, Middle East &amp; Africa</v>
      </c>
      <c r="C4525" s="2" t="s">
        <v>7584</v>
      </c>
      <c r="D4525" s="2" t="str">
        <f t="shared" si="258"/>
        <v>Czech Republic</v>
      </c>
      <c r="E4525" s="3">
        <v>34698</v>
      </c>
      <c r="F4525" s="3">
        <v>34701</v>
      </c>
      <c r="G4525" s="3"/>
      <c r="H4525" s="3"/>
      <c r="I4525" s="2" t="str">
        <f t="shared" si="259"/>
        <v>S&amp;P BMI</v>
      </c>
    </row>
    <row r="4526" spans="1:9" ht="12.75" customHeight="1">
      <c r="A4526" s="2" t="s">
        <v>6819</v>
      </c>
      <c r="B4526" s="121" t="str">
        <f t="shared" si="257"/>
        <v>Pan Europe, Middle East &amp; Africa</v>
      </c>
      <c r="C4526" s="2" t="s">
        <v>7579</v>
      </c>
      <c r="D4526" s="2" t="str">
        <f t="shared" si="258"/>
        <v>Germany</v>
      </c>
      <c r="E4526" s="3">
        <v>34698</v>
      </c>
      <c r="F4526" s="3">
        <v>34701</v>
      </c>
      <c r="G4526" s="3"/>
      <c r="H4526" s="3"/>
      <c r="I4526" s="2" t="str">
        <f t="shared" si="259"/>
        <v>S&amp;P BMI</v>
      </c>
    </row>
    <row r="4527" spans="1:9" ht="12.75" customHeight="1">
      <c r="A4527" s="2" t="s">
        <v>6819</v>
      </c>
      <c r="B4527" s="121" t="str">
        <f t="shared" si="257"/>
        <v>Pan Europe, Middle East &amp; Africa</v>
      </c>
      <c r="C4527" s="2" t="s">
        <v>7577</v>
      </c>
      <c r="D4527" s="2" t="str">
        <f t="shared" si="258"/>
        <v>Denmark</v>
      </c>
      <c r="E4527" s="3">
        <v>34698</v>
      </c>
      <c r="F4527" s="3">
        <v>34701</v>
      </c>
      <c r="G4527" s="3"/>
      <c r="H4527" s="3"/>
      <c r="I4527" s="2" t="str">
        <f t="shared" si="259"/>
        <v>S&amp;P BMI</v>
      </c>
    </row>
    <row r="4528" spans="1:9" ht="12.75" customHeight="1">
      <c r="A4528" s="2" t="s">
        <v>6819</v>
      </c>
      <c r="B4528" s="121" t="str">
        <f t="shared" si="257"/>
        <v>Pan Europe, Middle East &amp; Africa</v>
      </c>
      <c r="C4528" s="2" t="s">
        <v>7600</v>
      </c>
      <c r="D4528" s="2" t="str">
        <f t="shared" si="258"/>
        <v>Egypt</v>
      </c>
      <c r="E4528" s="3">
        <v>34698</v>
      </c>
      <c r="F4528" s="3">
        <v>34701</v>
      </c>
      <c r="G4528" s="3"/>
      <c r="H4528" s="3"/>
      <c r="I4528" s="2" t="str">
        <f t="shared" si="259"/>
        <v>S&amp;P BMI</v>
      </c>
    </row>
    <row r="4529" spans="1:9" ht="12.75" customHeight="1">
      <c r="A4529" s="2" t="s">
        <v>6819</v>
      </c>
      <c r="B4529" s="121" t="str">
        <f t="shared" si="257"/>
        <v>Pan Europe, Middle East &amp; Africa</v>
      </c>
      <c r="C4529" s="2" t="s">
        <v>6415</v>
      </c>
      <c r="D4529" s="2" t="str">
        <f t="shared" si="258"/>
        <v>Spain</v>
      </c>
      <c r="E4529" s="3">
        <v>34698</v>
      </c>
      <c r="F4529" s="3">
        <v>34701</v>
      </c>
      <c r="G4529" s="3"/>
      <c r="H4529" s="3"/>
      <c r="I4529" s="2" t="str">
        <f t="shared" si="259"/>
        <v>S&amp;P BMI</v>
      </c>
    </row>
    <row r="4530" spans="1:9" ht="12.75" customHeight="1">
      <c r="A4530" s="2" t="s">
        <v>6819</v>
      </c>
      <c r="B4530" s="121" t="str">
        <f t="shared" si="257"/>
        <v>Pan Europe, Middle East &amp; Africa</v>
      </c>
      <c r="C4530" s="2" t="s">
        <v>5810</v>
      </c>
      <c r="D4530" s="2" t="str">
        <f t="shared" si="258"/>
        <v>Finland</v>
      </c>
      <c r="E4530" s="3">
        <v>34698</v>
      </c>
      <c r="F4530" s="3">
        <v>34701</v>
      </c>
      <c r="G4530" s="3"/>
      <c r="H4530" s="3"/>
      <c r="I4530" s="2" t="str">
        <f t="shared" si="259"/>
        <v>S&amp;P BMI</v>
      </c>
    </row>
    <row r="4531" spans="1:9" ht="12.75" customHeight="1">
      <c r="A4531" s="2" t="s">
        <v>6819</v>
      </c>
      <c r="B4531" s="121" t="str">
        <f t="shared" si="257"/>
        <v>Pan Europe, Middle East &amp; Africa</v>
      </c>
      <c r="C4531" s="2" t="s">
        <v>7578</v>
      </c>
      <c r="D4531" s="2" t="str">
        <f t="shared" si="258"/>
        <v>France</v>
      </c>
      <c r="E4531" s="3">
        <v>34698</v>
      </c>
      <c r="F4531" s="3">
        <v>34701</v>
      </c>
      <c r="G4531" s="3"/>
      <c r="H4531" s="3"/>
      <c r="I4531" s="2" t="str">
        <f t="shared" si="259"/>
        <v>S&amp;P BMI</v>
      </c>
    </row>
    <row r="4532" spans="1:9" ht="12.75" customHeight="1">
      <c r="A4532" s="2" t="s">
        <v>6819</v>
      </c>
      <c r="B4532" s="121" t="str">
        <f t="shared" si="257"/>
        <v>Pan Europe, Middle East &amp; Africa</v>
      </c>
      <c r="C4532" s="2" t="s">
        <v>7583</v>
      </c>
      <c r="D4532" s="2" t="str">
        <f t="shared" si="258"/>
        <v>United Kingdom</v>
      </c>
      <c r="E4532" s="3">
        <v>34698</v>
      </c>
      <c r="F4532" s="3">
        <v>34701</v>
      </c>
      <c r="G4532" s="3"/>
      <c r="H4532" s="3"/>
      <c r="I4532" s="2" t="str">
        <f t="shared" si="259"/>
        <v>S&amp;P BMI</v>
      </c>
    </row>
    <row r="4533" spans="1:9" ht="12.75" customHeight="1">
      <c r="A4533" s="2" t="s">
        <v>6819</v>
      </c>
      <c r="B4533" s="121" t="str">
        <f t="shared" si="257"/>
        <v>Pan Europe, Middle East &amp; Africa</v>
      </c>
      <c r="C4533" s="2" t="s">
        <v>7580</v>
      </c>
      <c r="D4533" s="2" t="str">
        <f t="shared" si="258"/>
        <v>Greece</v>
      </c>
      <c r="E4533" s="3">
        <v>34698</v>
      </c>
      <c r="F4533" s="3">
        <v>34701</v>
      </c>
      <c r="G4533" s="3"/>
      <c r="H4533" s="3"/>
      <c r="I4533" s="2" t="str">
        <f t="shared" si="259"/>
        <v>S&amp;P BMI</v>
      </c>
    </row>
    <row r="4534" spans="1:9" ht="12.75" customHeight="1">
      <c r="A4534" s="2" t="s">
        <v>6819</v>
      </c>
      <c r="B4534" s="121" t="str">
        <f t="shared" si="257"/>
        <v>Pan Europe, Middle East &amp; Africa</v>
      </c>
      <c r="C4534" s="2" t="s">
        <v>5567</v>
      </c>
      <c r="D4534" s="2" t="str">
        <f t="shared" si="258"/>
        <v>Hungary</v>
      </c>
      <c r="E4534" s="3">
        <v>34698</v>
      </c>
      <c r="F4534" s="3">
        <v>34701</v>
      </c>
      <c r="G4534" s="3"/>
      <c r="H4534" s="3"/>
      <c r="I4534" s="2" t="str">
        <f t="shared" si="259"/>
        <v>S&amp;P BMI</v>
      </c>
    </row>
    <row r="4535" spans="1:9" ht="12.75" customHeight="1">
      <c r="A4535" s="2" t="s">
        <v>6819</v>
      </c>
      <c r="B4535" s="121" t="str">
        <f t="shared" si="257"/>
        <v>Pan Europe, Middle East &amp; Africa</v>
      </c>
      <c r="C4535" s="2" t="s">
        <v>6100</v>
      </c>
      <c r="D4535" s="2" t="str">
        <f t="shared" si="258"/>
        <v>Ireland</v>
      </c>
      <c r="E4535" s="3">
        <v>34698</v>
      </c>
      <c r="F4535" s="3">
        <v>34701</v>
      </c>
      <c r="G4535" s="3"/>
      <c r="H4535" s="3"/>
      <c r="I4535" s="2" t="str">
        <f t="shared" si="259"/>
        <v>S&amp;P BMI</v>
      </c>
    </row>
    <row r="4536" spans="1:9" ht="12.75" customHeight="1">
      <c r="A4536" s="2" t="s">
        <v>6819</v>
      </c>
      <c r="B4536" s="121" t="str">
        <f t="shared" si="257"/>
        <v>Pan Europe, Middle East &amp; Africa</v>
      </c>
      <c r="C4536" s="2" t="s">
        <v>7598</v>
      </c>
      <c r="D4536" s="2" t="str">
        <f t="shared" si="258"/>
        <v>Israel</v>
      </c>
      <c r="E4536" s="3">
        <v>34698</v>
      </c>
      <c r="F4536" s="3">
        <v>34701</v>
      </c>
      <c r="G4536" s="3"/>
      <c r="H4536" s="3"/>
      <c r="I4536" s="2" t="str">
        <f t="shared" si="259"/>
        <v>S&amp;P BMI</v>
      </c>
    </row>
    <row r="4537" spans="1:9" ht="12.75" customHeight="1">
      <c r="A4537" s="2" t="s">
        <v>6819</v>
      </c>
      <c r="B4537" s="121" t="str">
        <f t="shared" si="257"/>
        <v>Pan Europe, Middle East &amp; Africa</v>
      </c>
      <c r="C4537" s="2" t="s">
        <v>5572</v>
      </c>
      <c r="D4537" s="2" t="str">
        <f t="shared" si="258"/>
        <v>Iceland</v>
      </c>
      <c r="E4537" s="3">
        <v>37435</v>
      </c>
      <c r="F4537" s="3">
        <v>37438</v>
      </c>
      <c r="G4537" s="3">
        <v>39780</v>
      </c>
      <c r="H4537" s="3">
        <v>39783</v>
      </c>
      <c r="I4537" s="2" t="str">
        <f t="shared" si="259"/>
        <v>S&amp;P BMI</v>
      </c>
    </row>
    <row r="4538" spans="1:9" ht="12.75" customHeight="1">
      <c r="A4538" s="2" t="s">
        <v>6819</v>
      </c>
      <c r="B4538" s="121" t="str">
        <f t="shared" si="257"/>
        <v>Pan Europe, Middle East &amp; Africa</v>
      </c>
      <c r="C4538" s="2" t="s">
        <v>5614</v>
      </c>
      <c r="D4538" s="2" t="str">
        <f t="shared" si="258"/>
        <v>Italy</v>
      </c>
      <c r="E4538" s="3">
        <v>34698</v>
      </c>
      <c r="F4538" s="3">
        <v>34701</v>
      </c>
      <c r="G4538" s="3"/>
      <c r="H4538" s="3"/>
      <c r="I4538" s="2" t="str">
        <f t="shared" si="259"/>
        <v>S&amp;P BMI</v>
      </c>
    </row>
    <row r="4539" spans="1:9" ht="12.75" customHeight="1">
      <c r="A4539" s="2" t="s">
        <v>6819</v>
      </c>
      <c r="B4539" s="121" t="str">
        <f t="shared" si="257"/>
        <v>Pan Europe, Middle East &amp; Africa</v>
      </c>
      <c r="C4539" s="2" t="s">
        <v>7607</v>
      </c>
      <c r="D4539" s="2" t="str">
        <f t="shared" si="258"/>
        <v>Jordan</v>
      </c>
      <c r="E4539" s="3">
        <v>34698</v>
      </c>
      <c r="F4539" s="3">
        <v>34701</v>
      </c>
      <c r="G4539" s="3">
        <v>39752</v>
      </c>
      <c r="H4539" s="3">
        <v>39755</v>
      </c>
      <c r="I4539" s="2" t="str">
        <f t="shared" si="259"/>
        <v>S&amp;P BMI</v>
      </c>
    </row>
    <row r="4540" spans="1:9" ht="12.75" customHeight="1">
      <c r="A4540" s="2" t="s">
        <v>6819</v>
      </c>
      <c r="B4540" s="121" t="str">
        <f t="shared" si="257"/>
        <v>Pan Europe, Middle East &amp; Africa</v>
      </c>
      <c r="C4540" s="2" t="s">
        <v>7581</v>
      </c>
      <c r="D4540" s="2" t="str">
        <f t="shared" si="258"/>
        <v>Luxembourg</v>
      </c>
      <c r="E4540" s="3">
        <v>32689</v>
      </c>
      <c r="F4540" s="3">
        <v>32692</v>
      </c>
      <c r="G4540" s="3"/>
      <c r="H4540" s="3"/>
      <c r="I4540" s="2" t="str">
        <f t="shared" si="259"/>
        <v>S&amp;P BMI</v>
      </c>
    </row>
    <row r="4541" spans="1:9" ht="12.75" customHeight="1">
      <c r="A4541" s="2" t="s">
        <v>6819</v>
      </c>
      <c r="B4541" s="121" t="str">
        <f t="shared" si="257"/>
        <v>Pan Europe, Middle East &amp; Africa</v>
      </c>
      <c r="C4541" s="2" t="s">
        <v>5947</v>
      </c>
      <c r="D4541" s="2" t="str">
        <f t="shared" si="258"/>
        <v>Morocco</v>
      </c>
      <c r="E4541" s="3">
        <v>34698</v>
      </c>
      <c r="F4541" s="3">
        <v>34701</v>
      </c>
      <c r="G4541" s="3">
        <v>42265</v>
      </c>
      <c r="H4541" s="3">
        <v>42268</v>
      </c>
      <c r="I4541" s="2" t="str">
        <f t="shared" si="259"/>
        <v>S&amp;P BMI</v>
      </c>
    </row>
    <row r="4542" spans="1:9" ht="12.75" customHeight="1">
      <c r="A4542" s="2" t="s">
        <v>6819</v>
      </c>
      <c r="B4542" s="121" t="str">
        <f t="shared" si="257"/>
        <v>Pan Europe, Middle East &amp; Africa</v>
      </c>
      <c r="C4542" s="2" t="s">
        <v>5918</v>
      </c>
      <c r="D4542" s="2" t="str">
        <f t="shared" si="258"/>
        <v>Nigeria</v>
      </c>
      <c r="E4542" s="3">
        <v>34698</v>
      </c>
      <c r="F4542" s="3">
        <v>34701</v>
      </c>
      <c r="G4542" s="3">
        <v>39752</v>
      </c>
      <c r="H4542" s="3">
        <v>39755</v>
      </c>
      <c r="I4542" s="2" t="str">
        <f t="shared" si="259"/>
        <v>S&amp;P BMI</v>
      </c>
    </row>
    <row r="4543" spans="1:9" ht="12.75" customHeight="1">
      <c r="A4543" s="2" t="s">
        <v>6819</v>
      </c>
      <c r="B4543" s="121" t="str">
        <f t="shared" si="257"/>
        <v>Pan Europe, Middle East &amp; Africa</v>
      </c>
      <c r="C4543" s="2" t="s">
        <v>5921</v>
      </c>
      <c r="D4543" s="2" t="str">
        <f t="shared" si="258"/>
        <v>Netherlands</v>
      </c>
      <c r="E4543" s="3">
        <v>34698</v>
      </c>
      <c r="F4543" s="3">
        <v>34701</v>
      </c>
      <c r="G4543" s="3"/>
      <c r="H4543" s="3"/>
      <c r="I4543" s="2" t="str">
        <f t="shared" si="259"/>
        <v>S&amp;P BMI</v>
      </c>
    </row>
    <row r="4544" spans="1:9" ht="12.75" customHeight="1">
      <c r="A4544" s="2" t="s">
        <v>6819</v>
      </c>
      <c r="B4544" s="121" t="str">
        <f t="shared" si="257"/>
        <v>Pan Europe, Middle East &amp; Africa</v>
      </c>
      <c r="C4544" s="2" t="s">
        <v>5865</v>
      </c>
      <c r="D4544" s="2" t="str">
        <f t="shared" si="258"/>
        <v>Norway</v>
      </c>
      <c r="E4544" s="3">
        <v>34698</v>
      </c>
      <c r="F4544" s="3">
        <v>34701</v>
      </c>
      <c r="G4544" s="3"/>
      <c r="H4544" s="3"/>
      <c r="I4544" s="2" t="str">
        <f t="shared" ref="I4544:I4552" si="260">IF(ISBLANK(VLOOKUP(A4544,CountryRegion,4,FALSE)),"",VLOOKUP(A4544,CountryRegion,4,FALSE))</f>
        <v>S&amp;P BMI</v>
      </c>
    </row>
    <row r="4545" spans="1:9" ht="12.75" customHeight="1">
      <c r="A4545" s="2" t="s">
        <v>6819</v>
      </c>
      <c r="B4545" s="121" t="str">
        <f t="shared" si="257"/>
        <v>Pan Europe, Middle East &amp; Africa</v>
      </c>
      <c r="C4545" s="2" t="s">
        <v>7585</v>
      </c>
      <c r="D4545" s="2" t="str">
        <f t="shared" si="258"/>
        <v>Poland</v>
      </c>
      <c r="E4545" s="3">
        <v>34698</v>
      </c>
      <c r="F4545" s="3">
        <v>34701</v>
      </c>
      <c r="G4545" s="3"/>
      <c r="H4545" s="3"/>
      <c r="I4545" s="2" t="str">
        <f t="shared" si="260"/>
        <v>S&amp;P BMI</v>
      </c>
    </row>
    <row r="4546" spans="1:9" ht="12.75" customHeight="1">
      <c r="A4546" s="2" t="s">
        <v>6819</v>
      </c>
      <c r="B4546" s="121" t="str">
        <f t="shared" si="257"/>
        <v>Pan Europe, Middle East &amp; Africa</v>
      </c>
      <c r="C4546" s="2" t="s">
        <v>7582</v>
      </c>
      <c r="D4546" s="2" t="str">
        <f t="shared" si="258"/>
        <v>Portugal</v>
      </c>
      <c r="E4546" s="3">
        <v>34698</v>
      </c>
      <c r="F4546" s="3">
        <v>34701</v>
      </c>
      <c r="G4546" s="3"/>
      <c r="H4546" s="3"/>
      <c r="I4546" s="2" t="str">
        <f t="shared" si="260"/>
        <v>S&amp;P BMI</v>
      </c>
    </row>
    <row r="4547" spans="1:9" ht="12.75" customHeight="1">
      <c r="A4547" s="2" t="s">
        <v>6819</v>
      </c>
      <c r="B4547" s="121" t="str">
        <f t="shared" si="257"/>
        <v>Pan Europe, Middle East &amp; Africa</v>
      </c>
      <c r="C4547" s="2" t="s">
        <v>7602</v>
      </c>
      <c r="D4547" s="2" t="str">
        <f t="shared" si="258"/>
        <v>Qatar</v>
      </c>
      <c r="E4547" s="3">
        <v>41903</v>
      </c>
      <c r="F4547" s="3">
        <v>41904</v>
      </c>
      <c r="G4547" s="3"/>
      <c r="H4547" s="3"/>
      <c r="I4547" s="2" t="str">
        <f t="shared" si="260"/>
        <v>S&amp;P BMI</v>
      </c>
    </row>
    <row r="4548" spans="1:9" ht="12.75" customHeight="1">
      <c r="A4548" s="2" t="s">
        <v>6819</v>
      </c>
      <c r="B4548" s="121" t="str">
        <f t="shared" si="257"/>
        <v>Pan Europe, Middle East &amp; Africa</v>
      </c>
      <c r="C4548" s="2" t="s">
        <v>7586</v>
      </c>
      <c r="D4548" s="2" t="str">
        <f t="shared" si="258"/>
        <v>Russia</v>
      </c>
      <c r="E4548" s="3">
        <v>34698</v>
      </c>
      <c r="F4548" s="3">
        <v>34701</v>
      </c>
      <c r="G4548" s="3">
        <v>44628</v>
      </c>
      <c r="H4548" s="3">
        <v>44629</v>
      </c>
      <c r="I4548" s="2" t="str">
        <f t="shared" si="260"/>
        <v>S&amp;P BMI</v>
      </c>
    </row>
    <row r="4549" spans="1:9" ht="12.75" customHeight="1">
      <c r="A4549" s="2" t="s">
        <v>6819</v>
      </c>
      <c r="B4549" s="121" t="str">
        <f t="shared" si="257"/>
        <v>Pan Europe, Middle East &amp; Africa</v>
      </c>
      <c r="C4549" s="2" t="s">
        <v>6227</v>
      </c>
      <c r="D4549" s="2" t="str">
        <f t="shared" si="258"/>
        <v>Sweden</v>
      </c>
      <c r="E4549" s="3">
        <v>34698</v>
      </c>
      <c r="F4549" s="3">
        <v>34701</v>
      </c>
      <c r="G4549" s="3"/>
      <c r="H4549" s="3"/>
      <c r="I4549" s="2" t="str">
        <f t="shared" si="260"/>
        <v>S&amp;P BMI</v>
      </c>
    </row>
    <row r="4550" spans="1:9" ht="12.75" customHeight="1">
      <c r="A4550" s="2" t="s">
        <v>6819</v>
      </c>
      <c r="B4550" s="121" t="str">
        <f t="shared" ref="B4550:B4613" si="261">VLOOKUP(A4550,CountryRegion,2,FALSE)</f>
        <v>Pan Europe, Middle East &amp; Africa</v>
      </c>
      <c r="C4550" s="2" t="s">
        <v>7605</v>
      </c>
      <c r="D4550" s="2" t="str">
        <f t="shared" si="258"/>
        <v>Slovenia</v>
      </c>
      <c r="E4550" s="3">
        <v>37529</v>
      </c>
      <c r="F4550" s="3">
        <v>37530</v>
      </c>
      <c r="G4550" s="3">
        <v>39752</v>
      </c>
      <c r="H4550" s="3">
        <v>39755</v>
      </c>
      <c r="I4550" s="2" t="str">
        <f t="shared" si="260"/>
        <v>S&amp;P BMI</v>
      </c>
    </row>
    <row r="4551" spans="1:9" ht="12.75" customHeight="1">
      <c r="A4551" s="2" t="s">
        <v>6819</v>
      </c>
      <c r="B4551" s="121" t="str">
        <f t="shared" si="261"/>
        <v>Pan Europe, Middle East &amp; Africa</v>
      </c>
      <c r="C4551" s="2" t="s">
        <v>7587</v>
      </c>
      <c r="D4551" s="2" t="str">
        <f t="shared" si="258"/>
        <v>Turkey</v>
      </c>
      <c r="E4551" s="3">
        <v>34698</v>
      </c>
      <c r="F4551" s="3">
        <v>34701</v>
      </c>
      <c r="G4551" s="3"/>
      <c r="H4551" s="3"/>
      <c r="I4551" s="2" t="str">
        <f t="shared" si="260"/>
        <v>S&amp;P BMI</v>
      </c>
    </row>
    <row r="4552" spans="1:9" ht="12.75" customHeight="1">
      <c r="A4552" s="2" t="s">
        <v>6819</v>
      </c>
      <c r="B4552" s="121" t="str">
        <f t="shared" si="261"/>
        <v>Pan Europe, Middle East &amp; Africa</v>
      </c>
      <c r="C4552" s="2" t="s">
        <v>7603</v>
      </c>
      <c r="D4552" s="2" t="str">
        <f t="shared" si="258"/>
        <v>South Africa</v>
      </c>
      <c r="E4552" s="3">
        <v>34698</v>
      </c>
      <c r="F4552" s="3">
        <v>34701</v>
      </c>
      <c r="G4552" s="3"/>
      <c r="H4552" s="3"/>
      <c r="I4552" s="2" t="str">
        <f t="shared" si="260"/>
        <v>S&amp;P BMI</v>
      </c>
    </row>
    <row r="4553" spans="1:9" ht="12.75" customHeight="1">
      <c r="A4553" s="121" t="s">
        <v>6819</v>
      </c>
      <c r="B4553" s="121" t="str">
        <f t="shared" si="261"/>
        <v>Pan Europe, Middle East &amp; Africa</v>
      </c>
      <c r="C4553" s="121" t="s">
        <v>5776</v>
      </c>
      <c r="D4553" s="2" t="str">
        <f t="shared" si="258"/>
        <v>Saudi Arabia</v>
      </c>
      <c r="E4553" s="122">
        <v>43539</v>
      </c>
      <c r="F4553" s="122">
        <v>43542</v>
      </c>
      <c r="G4553" s="122"/>
      <c r="H4553" s="122"/>
      <c r="I4553" s="121" t="s">
        <v>6663</v>
      </c>
    </row>
    <row r="4554" spans="1:9" ht="12.75" customHeight="1">
      <c r="A4554" s="2" t="s">
        <v>6819</v>
      </c>
      <c r="B4554" s="121" t="str">
        <f t="shared" si="261"/>
        <v>Pan Europe, Middle East &amp; Africa</v>
      </c>
      <c r="C4554" s="2" t="s">
        <v>6023</v>
      </c>
      <c r="D4554" s="2" t="str">
        <f t="shared" si="258"/>
        <v>Kuwait</v>
      </c>
      <c r="E4554" s="93">
        <v>43728</v>
      </c>
      <c r="F4554" s="93">
        <v>43731</v>
      </c>
      <c r="G4554" s="93"/>
      <c r="H4554" s="93"/>
      <c r="I4554" s="2" t="s">
        <v>6663</v>
      </c>
    </row>
    <row r="4555" spans="1:9" ht="12.75" customHeight="1">
      <c r="A4555" s="2" t="s">
        <v>7484</v>
      </c>
      <c r="B4555" s="121" t="str">
        <f t="shared" si="261"/>
        <v>Pan Asia Ex-New Zealand</v>
      </c>
      <c r="C4555" s="2" t="s">
        <v>7589</v>
      </c>
      <c r="D4555" s="2" t="str">
        <f t="shared" si="258"/>
        <v>Australia</v>
      </c>
      <c r="E4555" s="3">
        <v>34698</v>
      </c>
      <c r="F4555" s="3">
        <v>34701</v>
      </c>
      <c r="G4555" s="3"/>
      <c r="H4555" s="3"/>
      <c r="I4555" s="2" t="s">
        <v>6663</v>
      </c>
    </row>
    <row r="4556" spans="1:9" ht="12.75" customHeight="1">
      <c r="A4556" s="2" t="s">
        <v>7484</v>
      </c>
      <c r="B4556" s="121" t="str">
        <f t="shared" si="261"/>
        <v>Pan Asia Ex-New Zealand</v>
      </c>
      <c r="C4556" s="2" t="s">
        <v>7588</v>
      </c>
      <c r="D4556" s="2" t="str">
        <f t="shared" si="258"/>
        <v>China</v>
      </c>
      <c r="E4556" s="3">
        <v>34698</v>
      </c>
      <c r="F4556" s="3">
        <v>34701</v>
      </c>
      <c r="G4556" s="3"/>
      <c r="H4556" s="3"/>
      <c r="I4556" s="2" t="s">
        <v>6663</v>
      </c>
    </row>
    <row r="4557" spans="1:9" ht="12.75" customHeight="1">
      <c r="A4557" s="2" t="s">
        <v>7484</v>
      </c>
      <c r="B4557" s="121" t="str">
        <f t="shared" si="261"/>
        <v>Pan Asia Ex-New Zealand</v>
      </c>
      <c r="C4557" s="2" t="s">
        <v>7571</v>
      </c>
      <c r="D4557" s="2" t="str">
        <f t="shared" si="258"/>
        <v>Hong Kong</v>
      </c>
      <c r="E4557" s="3">
        <v>34698</v>
      </c>
      <c r="F4557" s="3">
        <v>34701</v>
      </c>
      <c r="G4557" s="3"/>
      <c r="H4557" s="3"/>
      <c r="I4557" s="2" t="s">
        <v>6663</v>
      </c>
    </row>
    <row r="4558" spans="1:9" ht="12.75" customHeight="1">
      <c r="A4558" s="2" t="s">
        <v>7484</v>
      </c>
      <c r="B4558" s="121" t="str">
        <f t="shared" si="261"/>
        <v>Pan Asia Ex-New Zealand</v>
      </c>
      <c r="C4558" s="2" t="s">
        <v>6098</v>
      </c>
      <c r="D4558" s="2" t="str">
        <f t="shared" ref="D4558:D4621" si="262">VLOOKUP(C4558&amp;"-",CountryRegion,2,FALSE)</f>
        <v>Indonesia</v>
      </c>
      <c r="E4558" s="3">
        <v>34698</v>
      </c>
      <c r="F4558" s="3">
        <v>34701</v>
      </c>
      <c r="G4558" s="3"/>
      <c r="H4558" s="3"/>
      <c r="I4558" s="2" t="s">
        <v>6663</v>
      </c>
    </row>
    <row r="4559" spans="1:9" ht="12.75" customHeight="1">
      <c r="A4559" s="2" t="s">
        <v>7484</v>
      </c>
      <c r="B4559" s="121" t="str">
        <f t="shared" si="261"/>
        <v>Pan Asia Ex-New Zealand</v>
      </c>
      <c r="C4559" s="2" t="s">
        <v>5720</v>
      </c>
      <c r="D4559" s="2" t="str">
        <f t="shared" si="262"/>
        <v>India</v>
      </c>
      <c r="E4559" s="3">
        <v>34698</v>
      </c>
      <c r="F4559" s="3">
        <v>34701</v>
      </c>
      <c r="G4559" s="3"/>
      <c r="H4559" s="3"/>
      <c r="I4559" s="2" t="s">
        <v>6663</v>
      </c>
    </row>
    <row r="4560" spans="1:9" ht="12.75" customHeight="1">
      <c r="A4560" s="2" t="s">
        <v>7484</v>
      </c>
      <c r="B4560" s="121" t="str">
        <f t="shared" si="261"/>
        <v>Pan Asia Ex-New Zealand</v>
      </c>
      <c r="C4560" s="2" t="s">
        <v>7572</v>
      </c>
      <c r="D4560" s="2" t="str">
        <f t="shared" si="262"/>
        <v>Japan</v>
      </c>
      <c r="E4560" s="3">
        <v>34698</v>
      </c>
      <c r="F4560" s="3">
        <v>34701</v>
      </c>
      <c r="G4560" s="3"/>
      <c r="H4560" s="3"/>
      <c r="I4560" s="2" t="s">
        <v>6663</v>
      </c>
    </row>
    <row r="4561" spans="1:9" ht="12.75" customHeight="1">
      <c r="A4561" s="2" t="s">
        <v>7484</v>
      </c>
      <c r="B4561" s="121" t="str">
        <f t="shared" si="261"/>
        <v>Pan Asia Ex-New Zealand</v>
      </c>
      <c r="C4561" s="2" t="s">
        <v>6013</v>
      </c>
      <c r="D4561" s="2" t="str">
        <f t="shared" si="262"/>
        <v>Korea</v>
      </c>
      <c r="E4561" s="3">
        <v>34698</v>
      </c>
      <c r="F4561" s="3">
        <v>34701</v>
      </c>
      <c r="G4561" s="3"/>
      <c r="H4561" s="3"/>
      <c r="I4561" s="2" t="s">
        <v>6663</v>
      </c>
    </row>
    <row r="4562" spans="1:9" ht="12.75" customHeight="1">
      <c r="A4562" s="2" t="s">
        <v>7484</v>
      </c>
      <c r="B4562" s="121" t="str">
        <f t="shared" si="261"/>
        <v>Pan Asia Ex-New Zealand</v>
      </c>
      <c r="C4562" s="2" t="s">
        <v>7573</v>
      </c>
      <c r="D4562" s="2" t="str">
        <f t="shared" si="262"/>
        <v>Malaysia</v>
      </c>
      <c r="E4562" s="3">
        <v>34698</v>
      </c>
      <c r="F4562" s="3">
        <v>34701</v>
      </c>
      <c r="G4562" s="3"/>
      <c r="H4562" s="3"/>
      <c r="I4562" s="2" t="s">
        <v>6663</v>
      </c>
    </row>
    <row r="4563" spans="1:9" ht="12.75" customHeight="1">
      <c r="A4563" s="2" t="s">
        <v>7484</v>
      </c>
      <c r="B4563" s="121" t="str">
        <f t="shared" si="261"/>
        <v>Pan Asia Ex-New Zealand</v>
      </c>
      <c r="C4563" s="2" t="s">
        <v>5970</v>
      </c>
      <c r="D4563" s="2" t="str">
        <f t="shared" si="262"/>
        <v>Philippines</v>
      </c>
      <c r="E4563" s="3">
        <v>34698</v>
      </c>
      <c r="F4563" s="3">
        <v>34701</v>
      </c>
      <c r="G4563" s="3"/>
      <c r="H4563" s="3"/>
      <c r="I4563" s="2" t="s">
        <v>6663</v>
      </c>
    </row>
    <row r="4564" spans="1:9" ht="12.75" customHeight="1">
      <c r="A4564" s="2" t="s">
        <v>7484</v>
      </c>
      <c r="B4564" s="121" t="str">
        <f t="shared" si="261"/>
        <v>Pan Asia Ex-New Zealand</v>
      </c>
      <c r="C4564" s="2" t="s">
        <v>7601</v>
      </c>
      <c r="D4564" s="2" t="str">
        <f t="shared" si="262"/>
        <v>Pakistan</v>
      </c>
      <c r="E4564" s="3">
        <v>34698</v>
      </c>
      <c r="F4564" s="3">
        <v>34701</v>
      </c>
      <c r="G4564" s="3">
        <v>39752</v>
      </c>
      <c r="H4564" s="3">
        <v>39755</v>
      </c>
      <c r="I4564" s="2" t="s">
        <v>6663</v>
      </c>
    </row>
    <row r="4565" spans="1:9" ht="12.75" customHeight="1">
      <c r="A4565" s="2" t="s">
        <v>7484</v>
      </c>
      <c r="B4565" s="121" t="str">
        <f t="shared" si="261"/>
        <v>Pan Asia Ex-New Zealand</v>
      </c>
      <c r="C4565" s="2" t="s">
        <v>7601</v>
      </c>
      <c r="D4565" s="2" t="str">
        <f t="shared" si="262"/>
        <v>Pakistan</v>
      </c>
      <c r="E4565" s="5">
        <v>42993</v>
      </c>
      <c r="F4565" s="5">
        <v>42996</v>
      </c>
      <c r="G4565" s="3">
        <v>45184</v>
      </c>
      <c r="H4565" s="3">
        <v>45187</v>
      </c>
      <c r="I4565" s="2" t="s">
        <v>6663</v>
      </c>
    </row>
    <row r="4566" spans="1:9" ht="12.75" customHeight="1">
      <c r="A4566" s="2" t="s">
        <v>7484</v>
      </c>
      <c r="B4566" s="121" t="str">
        <f t="shared" si="261"/>
        <v>Pan Asia Ex-New Zealand</v>
      </c>
      <c r="C4566" s="2" t="s">
        <v>7574</v>
      </c>
      <c r="D4566" s="2" t="str">
        <f t="shared" si="262"/>
        <v>Singapore</v>
      </c>
      <c r="E4566" s="5">
        <v>34698</v>
      </c>
      <c r="F4566" s="5">
        <v>34701</v>
      </c>
      <c r="G4566" s="3"/>
      <c r="H4566" s="3"/>
      <c r="I4566" s="2" t="s">
        <v>6663</v>
      </c>
    </row>
    <row r="4567" spans="1:9" ht="12.75" customHeight="1">
      <c r="A4567" s="2" t="s">
        <v>7484</v>
      </c>
      <c r="B4567" s="121" t="str">
        <f t="shared" si="261"/>
        <v>Pan Asia Ex-New Zealand</v>
      </c>
      <c r="C4567" s="2" t="s">
        <v>6029</v>
      </c>
      <c r="D4567" s="2" t="str">
        <f t="shared" si="262"/>
        <v>Thailand</v>
      </c>
      <c r="E4567" s="5">
        <v>34698</v>
      </c>
      <c r="F4567" s="5">
        <v>34701</v>
      </c>
      <c r="G4567" s="3"/>
      <c r="H4567" s="3"/>
      <c r="I4567" s="2" t="s">
        <v>6663</v>
      </c>
    </row>
    <row r="4568" spans="1:9" ht="12.75" customHeight="1">
      <c r="A4568" s="2" t="s">
        <v>7484</v>
      </c>
      <c r="B4568" s="121" t="str">
        <f t="shared" si="261"/>
        <v>Pan Asia Ex-New Zealand</v>
      </c>
      <c r="C4568" s="2" t="s">
        <v>5700</v>
      </c>
      <c r="D4568" s="2" t="str">
        <f t="shared" si="262"/>
        <v>Taiwan</v>
      </c>
      <c r="E4568" s="5">
        <v>34698</v>
      </c>
      <c r="F4568" s="5">
        <v>34701</v>
      </c>
      <c r="G4568" s="3"/>
      <c r="H4568" s="3"/>
      <c r="I4568" s="2" t="s">
        <v>6663</v>
      </c>
    </row>
    <row r="4569" spans="1:9" ht="12.75" customHeight="1">
      <c r="A4569" s="2" t="s">
        <v>6743</v>
      </c>
      <c r="B4569" s="121" t="str">
        <f t="shared" si="261"/>
        <v>Panda (China, Hong Kong, Taiwan)</v>
      </c>
      <c r="C4569" s="2" t="s">
        <v>7588</v>
      </c>
      <c r="D4569" s="2" t="str">
        <f t="shared" si="262"/>
        <v>China</v>
      </c>
      <c r="E4569" s="5">
        <v>34698</v>
      </c>
      <c r="F4569" s="5">
        <v>34701</v>
      </c>
      <c r="G4569" s="3"/>
      <c r="H4569" s="3"/>
      <c r="I4569" s="2" t="str">
        <f t="shared" ref="I4569:I4604" si="263">IF(ISBLANK(VLOOKUP(A4569,CountryRegion,4,FALSE)),"",VLOOKUP(A4569,CountryRegion,4,FALSE))</f>
        <v>S&amp;P BMI</v>
      </c>
    </row>
    <row r="4570" spans="1:9" ht="12.75" customHeight="1">
      <c r="A4570" s="2" t="s">
        <v>6743</v>
      </c>
      <c r="B4570" s="121" t="str">
        <f t="shared" si="261"/>
        <v>Panda (China, Hong Kong, Taiwan)</v>
      </c>
      <c r="C4570" s="2" t="s">
        <v>7571</v>
      </c>
      <c r="D4570" s="2" t="str">
        <f t="shared" si="262"/>
        <v>Hong Kong</v>
      </c>
      <c r="E4570" s="5">
        <v>34698</v>
      </c>
      <c r="F4570" s="5">
        <v>34701</v>
      </c>
      <c r="G4570" s="3"/>
      <c r="H4570" s="3"/>
      <c r="I4570" s="2" t="str">
        <f t="shared" si="263"/>
        <v>S&amp;P BMI</v>
      </c>
    </row>
    <row r="4571" spans="1:9" ht="12.75" customHeight="1">
      <c r="A4571" s="2" t="s">
        <v>6743</v>
      </c>
      <c r="B4571" s="121" t="str">
        <f t="shared" si="261"/>
        <v>Panda (China, Hong Kong, Taiwan)</v>
      </c>
      <c r="C4571" s="2" t="s">
        <v>5700</v>
      </c>
      <c r="D4571" s="2" t="str">
        <f t="shared" si="262"/>
        <v>Taiwan</v>
      </c>
      <c r="E4571" s="5">
        <v>34698</v>
      </c>
      <c r="F4571" s="5">
        <v>34701</v>
      </c>
      <c r="G4571" s="3"/>
      <c r="H4571" s="3"/>
      <c r="I4571" s="2" t="str">
        <f t="shared" si="263"/>
        <v>S&amp;P BMI</v>
      </c>
    </row>
    <row r="4572" spans="1:9" ht="12.75" customHeight="1">
      <c r="A4572" s="2" t="s">
        <v>6734</v>
      </c>
      <c r="B4572" s="121" t="str">
        <f t="shared" si="261"/>
        <v>Pan Asia Ex-Japan, Australia &amp; New Zealand</v>
      </c>
      <c r="C4572" s="2" t="s">
        <v>7588</v>
      </c>
      <c r="D4572" s="2" t="str">
        <f t="shared" si="262"/>
        <v>China</v>
      </c>
      <c r="E4572" s="5">
        <v>34698</v>
      </c>
      <c r="F4572" s="5">
        <v>34701</v>
      </c>
      <c r="G4572" s="3"/>
      <c r="H4572" s="3"/>
      <c r="I4572" s="2" t="str">
        <f t="shared" si="263"/>
        <v>S&amp;P BMI</v>
      </c>
    </row>
    <row r="4573" spans="1:9" ht="12.75" customHeight="1">
      <c r="A4573" s="2" t="s">
        <v>6734</v>
      </c>
      <c r="B4573" s="121" t="str">
        <f t="shared" si="261"/>
        <v>Pan Asia Ex-Japan, Australia &amp; New Zealand</v>
      </c>
      <c r="C4573" s="2" t="s">
        <v>7571</v>
      </c>
      <c r="D4573" s="2" t="str">
        <f t="shared" si="262"/>
        <v>Hong Kong</v>
      </c>
      <c r="E4573" s="5">
        <v>34698</v>
      </c>
      <c r="F4573" s="5">
        <v>34701</v>
      </c>
      <c r="G4573" s="3"/>
      <c r="H4573" s="3"/>
      <c r="I4573" s="2" t="str">
        <f t="shared" si="263"/>
        <v>S&amp;P BMI</v>
      </c>
    </row>
    <row r="4574" spans="1:9" ht="12.75" customHeight="1">
      <c r="A4574" s="2" t="s">
        <v>6734</v>
      </c>
      <c r="B4574" s="121" t="str">
        <f t="shared" si="261"/>
        <v>Pan Asia Ex-Japan, Australia &amp; New Zealand</v>
      </c>
      <c r="C4574" s="2" t="s">
        <v>6098</v>
      </c>
      <c r="D4574" s="2" t="str">
        <f t="shared" si="262"/>
        <v>Indonesia</v>
      </c>
      <c r="E4574" s="5">
        <v>34698</v>
      </c>
      <c r="F4574" s="5">
        <v>34701</v>
      </c>
      <c r="G4574" s="3"/>
      <c r="H4574" s="3"/>
      <c r="I4574" s="2" t="str">
        <f t="shared" si="263"/>
        <v>S&amp;P BMI</v>
      </c>
    </row>
    <row r="4575" spans="1:9" ht="12.75" customHeight="1">
      <c r="A4575" s="2" t="s">
        <v>6734</v>
      </c>
      <c r="B4575" s="121" t="str">
        <f t="shared" si="261"/>
        <v>Pan Asia Ex-Japan, Australia &amp; New Zealand</v>
      </c>
      <c r="C4575" s="2" t="s">
        <v>5720</v>
      </c>
      <c r="D4575" s="2" t="str">
        <f t="shared" si="262"/>
        <v>India</v>
      </c>
      <c r="E4575" s="5">
        <v>34698</v>
      </c>
      <c r="F4575" s="5">
        <v>34701</v>
      </c>
      <c r="G4575" s="3"/>
      <c r="H4575" s="3"/>
      <c r="I4575" s="2" t="str">
        <f t="shared" si="263"/>
        <v>S&amp;P BMI</v>
      </c>
    </row>
    <row r="4576" spans="1:9" ht="12.75" customHeight="1">
      <c r="A4576" s="2" t="s">
        <v>6734</v>
      </c>
      <c r="B4576" s="121" t="str">
        <f t="shared" si="261"/>
        <v>Pan Asia Ex-Japan, Australia &amp; New Zealand</v>
      </c>
      <c r="C4576" s="2" t="s">
        <v>6013</v>
      </c>
      <c r="D4576" s="2" t="str">
        <f t="shared" si="262"/>
        <v>Korea</v>
      </c>
      <c r="E4576" s="5">
        <v>34698</v>
      </c>
      <c r="F4576" s="5">
        <v>34701</v>
      </c>
      <c r="G4576" s="3"/>
      <c r="H4576" s="3"/>
      <c r="I4576" s="2" t="str">
        <f t="shared" si="263"/>
        <v>S&amp;P BMI</v>
      </c>
    </row>
    <row r="4577" spans="1:9" ht="12.75" customHeight="1">
      <c r="A4577" s="2" t="s">
        <v>6734</v>
      </c>
      <c r="B4577" s="121" t="str">
        <f t="shared" si="261"/>
        <v>Pan Asia Ex-Japan, Australia &amp; New Zealand</v>
      </c>
      <c r="C4577" s="2" t="s">
        <v>7573</v>
      </c>
      <c r="D4577" s="2" t="str">
        <f t="shared" si="262"/>
        <v>Malaysia</v>
      </c>
      <c r="E4577" s="5">
        <v>34698</v>
      </c>
      <c r="F4577" s="5">
        <v>34701</v>
      </c>
      <c r="G4577" s="3"/>
      <c r="H4577" s="3"/>
      <c r="I4577" s="2" t="str">
        <f t="shared" si="263"/>
        <v>S&amp;P BMI</v>
      </c>
    </row>
    <row r="4578" spans="1:9" ht="12.75" customHeight="1">
      <c r="A4578" s="2" t="s">
        <v>6734</v>
      </c>
      <c r="B4578" s="121" t="str">
        <f t="shared" si="261"/>
        <v>Pan Asia Ex-Japan, Australia &amp; New Zealand</v>
      </c>
      <c r="C4578" s="2" t="s">
        <v>5970</v>
      </c>
      <c r="D4578" s="2" t="str">
        <f t="shared" si="262"/>
        <v>Philippines</v>
      </c>
      <c r="E4578" s="5">
        <v>34698</v>
      </c>
      <c r="F4578" s="5">
        <v>34701</v>
      </c>
      <c r="G4578" s="3"/>
      <c r="H4578" s="3"/>
      <c r="I4578" s="2" t="str">
        <f t="shared" si="263"/>
        <v>S&amp;P BMI</v>
      </c>
    </row>
    <row r="4579" spans="1:9" ht="12.75" customHeight="1">
      <c r="A4579" s="2" t="s">
        <v>6734</v>
      </c>
      <c r="B4579" s="121" t="str">
        <f t="shared" si="261"/>
        <v>Pan Asia Ex-Japan, Australia &amp; New Zealand</v>
      </c>
      <c r="C4579" s="2" t="s">
        <v>7601</v>
      </c>
      <c r="D4579" s="2" t="str">
        <f t="shared" si="262"/>
        <v>Pakistan</v>
      </c>
      <c r="E4579" s="5">
        <v>34698</v>
      </c>
      <c r="F4579" s="5">
        <v>34701</v>
      </c>
      <c r="G4579" s="3">
        <v>39752</v>
      </c>
      <c r="H4579" s="3">
        <v>39755</v>
      </c>
      <c r="I4579" s="2" t="str">
        <f t="shared" si="263"/>
        <v>S&amp;P BMI</v>
      </c>
    </row>
    <row r="4580" spans="1:9" ht="12.75" customHeight="1">
      <c r="A4580" s="2" t="s">
        <v>6734</v>
      </c>
      <c r="B4580" s="121" t="str">
        <f t="shared" si="261"/>
        <v>Pan Asia Ex-Japan, Australia &amp; New Zealand</v>
      </c>
      <c r="C4580" s="2" t="s">
        <v>7601</v>
      </c>
      <c r="D4580" s="2" t="str">
        <f t="shared" si="262"/>
        <v>Pakistan</v>
      </c>
      <c r="E4580" s="5">
        <v>42993</v>
      </c>
      <c r="F4580" s="5">
        <v>42996</v>
      </c>
      <c r="G4580" s="3">
        <v>45184</v>
      </c>
      <c r="H4580" s="3">
        <v>45187</v>
      </c>
      <c r="I4580" s="2" t="str">
        <f t="shared" si="263"/>
        <v>S&amp;P BMI</v>
      </c>
    </row>
    <row r="4581" spans="1:9" ht="12.75" customHeight="1">
      <c r="A4581" s="2" t="s">
        <v>6734</v>
      </c>
      <c r="B4581" s="121" t="str">
        <f t="shared" si="261"/>
        <v>Pan Asia Ex-Japan, Australia &amp; New Zealand</v>
      </c>
      <c r="C4581" s="2" t="s">
        <v>7574</v>
      </c>
      <c r="D4581" s="2" t="str">
        <f t="shared" si="262"/>
        <v>Singapore</v>
      </c>
      <c r="E4581" s="5">
        <v>34698</v>
      </c>
      <c r="F4581" s="5">
        <v>34701</v>
      </c>
      <c r="G4581" s="3"/>
      <c r="H4581" s="3"/>
      <c r="I4581" s="2" t="str">
        <f t="shared" si="263"/>
        <v>S&amp;P BMI</v>
      </c>
    </row>
    <row r="4582" spans="1:9" ht="12.75" customHeight="1">
      <c r="A4582" s="2" t="s">
        <v>6734</v>
      </c>
      <c r="B4582" s="121" t="str">
        <f t="shared" si="261"/>
        <v>Pan Asia Ex-Japan, Australia &amp; New Zealand</v>
      </c>
      <c r="C4582" s="2" t="s">
        <v>6029</v>
      </c>
      <c r="D4582" s="2" t="str">
        <f t="shared" si="262"/>
        <v>Thailand</v>
      </c>
      <c r="E4582" s="5">
        <v>34698</v>
      </c>
      <c r="F4582" s="5">
        <v>34701</v>
      </c>
      <c r="G4582" s="3"/>
      <c r="H4582" s="3"/>
      <c r="I4582" s="2" t="str">
        <f t="shared" si="263"/>
        <v>S&amp;P BMI</v>
      </c>
    </row>
    <row r="4583" spans="1:9" ht="12.75" customHeight="1">
      <c r="A4583" s="2" t="s">
        <v>6734</v>
      </c>
      <c r="B4583" s="121" t="str">
        <f t="shared" si="261"/>
        <v>Pan Asia Ex-Japan, Australia &amp; New Zealand</v>
      </c>
      <c r="C4583" s="2" t="s">
        <v>5700</v>
      </c>
      <c r="D4583" s="2" t="str">
        <f t="shared" si="262"/>
        <v>Taiwan</v>
      </c>
      <c r="E4583" s="5">
        <v>34698</v>
      </c>
      <c r="F4583" s="5">
        <v>34701</v>
      </c>
      <c r="G4583" s="3"/>
      <c r="H4583" s="3"/>
      <c r="I4583" s="2" t="str">
        <f t="shared" si="263"/>
        <v>S&amp;P BMI</v>
      </c>
    </row>
    <row r="4584" spans="1:9" ht="12.75" customHeight="1">
      <c r="A4584" s="2" t="s">
        <v>6736</v>
      </c>
      <c r="B4584" s="121" t="str">
        <f t="shared" si="261"/>
        <v>Pan Asia Ex-AU, JP, NZ &amp; PK</v>
      </c>
      <c r="C4584" s="2" t="s">
        <v>7588</v>
      </c>
      <c r="D4584" s="2" t="str">
        <f t="shared" si="262"/>
        <v>China</v>
      </c>
      <c r="E4584" s="5">
        <v>34698</v>
      </c>
      <c r="F4584" s="5">
        <v>34701</v>
      </c>
      <c r="G4584" s="3"/>
      <c r="H4584" s="3"/>
      <c r="I4584" s="2" t="str">
        <f t="shared" si="263"/>
        <v>S&amp;P BMI</v>
      </c>
    </row>
    <row r="4585" spans="1:9" ht="12.75" customHeight="1">
      <c r="A4585" s="2" t="s">
        <v>6736</v>
      </c>
      <c r="B4585" s="121" t="str">
        <f t="shared" si="261"/>
        <v>Pan Asia Ex-AU, JP, NZ &amp; PK</v>
      </c>
      <c r="C4585" s="2" t="s">
        <v>7571</v>
      </c>
      <c r="D4585" s="2" t="str">
        <f t="shared" si="262"/>
        <v>Hong Kong</v>
      </c>
      <c r="E4585" s="5">
        <v>34698</v>
      </c>
      <c r="F4585" s="5">
        <v>34701</v>
      </c>
      <c r="G4585" s="3"/>
      <c r="H4585" s="3"/>
      <c r="I4585" s="2" t="str">
        <f t="shared" si="263"/>
        <v>S&amp;P BMI</v>
      </c>
    </row>
    <row r="4586" spans="1:9" ht="12.75" customHeight="1">
      <c r="A4586" s="2" t="s">
        <v>6736</v>
      </c>
      <c r="B4586" s="121" t="str">
        <f t="shared" si="261"/>
        <v>Pan Asia Ex-AU, JP, NZ &amp; PK</v>
      </c>
      <c r="C4586" s="2" t="s">
        <v>6098</v>
      </c>
      <c r="D4586" s="2" t="str">
        <f t="shared" si="262"/>
        <v>Indonesia</v>
      </c>
      <c r="E4586" s="5">
        <v>34698</v>
      </c>
      <c r="F4586" s="5">
        <v>34701</v>
      </c>
      <c r="G4586" s="3"/>
      <c r="H4586" s="3"/>
      <c r="I4586" s="2" t="str">
        <f t="shared" si="263"/>
        <v>S&amp;P BMI</v>
      </c>
    </row>
    <row r="4587" spans="1:9" ht="12.75" customHeight="1">
      <c r="A4587" s="2" t="s">
        <v>6736</v>
      </c>
      <c r="B4587" s="121" t="str">
        <f t="shared" si="261"/>
        <v>Pan Asia Ex-AU, JP, NZ &amp; PK</v>
      </c>
      <c r="C4587" s="2" t="s">
        <v>5720</v>
      </c>
      <c r="D4587" s="2" t="str">
        <f t="shared" si="262"/>
        <v>India</v>
      </c>
      <c r="E4587" s="5">
        <v>34698</v>
      </c>
      <c r="F4587" s="5">
        <v>34701</v>
      </c>
      <c r="G4587" s="3"/>
      <c r="H4587" s="3"/>
      <c r="I4587" s="2" t="str">
        <f t="shared" si="263"/>
        <v>S&amp;P BMI</v>
      </c>
    </row>
    <row r="4588" spans="1:9" ht="12.75" customHeight="1">
      <c r="A4588" s="2" t="s">
        <v>6736</v>
      </c>
      <c r="B4588" s="121" t="str">
        <f t="shared" si="261"/>
        <v>Pan Asia Ex-AU, JP, NZ &amp; PK</v>
      </c>
      <c r="C4588" s="2" t="s">
        <v>6013</v>
      </c>
      <c r="D4588" s="2" t="str">
        <f t="shared" si="262"/>
        <v>Korea</v>
      </c>
      <c r="E4588" s="5">
        <v>34698</v>
      </c>
      <c r="F4588" s="5">
        <v>34701</v>
      </c>
      <c r="G4588" s="3"/>
      <c r="H4588" s="3"/>
      <c r="I4588" s="2" t="str">
        <f t="shared" si="263"/>
        <v>S&amp;P BMI</v>
      </c>
    </row>
    <row r="4589" spans="1:9" ht="12.75" customHeight="1">
      <c r="A4589" s="2" t="s">
        <v>6736</v>
      </c>
      <c r="B4589" s="121" t="str">
        <f t="shared" si="261"/>
        <v>Pan Asia Ex-AU, JP, NZ &amp; PK</v>
      </c>
      <c r="C4589" s="2" t="s">
        <v>7573</v>
      </c>
      <c r="D4589" s="2" t="str">
        <f t="shared" si="262"/>
        <v>Malaysia</v>
      </c>
      <c r="E4589" s="5">
        <v>34698</v>
      </c>
      <c r="F4589" s="5">
        <v>34701</v>
      </c>
      <c r="G4589" s="3"/>
      <c r="H4589" s="3"/>
      <c r="I4589" s="2" t="str">
        <f t="shared" si="263"/>
        <v>S&amp;P BMI</v>
      </c>
    </row>
    <row r="4590" spans="1:9" ht="12.75" customHeight="1">
      <c r="A4590" s="2" t="s">
        <v>6736</v>
      </c>
      <c r="B4590" s="121" t="str">
        <f t="shared" si="261"/>
        <v>Pan Asia Ex-AU, JP, NZ &amp; PK</v>
      </c>
      <c r="C4590" s="2" t="s">
        <v>5970</v>
      </c>
      <c r="D4590" s="2" t="str">
        <f t="shared" si="262"/>
        <v>Philippines</v>
      </c>
      <c r="E4590" s="5">
        <v>34698</v>
      </c>
      <c r="F4590" s="5">
        <v>34701</v>
      </c>
      <c r="G4590" s="3"/>
      <c r="H4590" s="3"/>
      <c r="I4590" s="2" t="str">
        <f t="shared" si="263"/>
        <v>S&amp;P BMI</v>
      </c>
    </row>
    <row r="4591" spans="1:9" ht="12.75" customHeight="1">
      <c r="A4591" s="2" t="s">
        <v>6736</v>
      </c>
      <c r="B4591" s="121" t="str">
        <f t="shared" si="261"/>
        <v>Pan Asia Ex-AU, JP, NZ &amp; PK</v>
      </c>
      <c r="C4591" s="2" t="s">
        <v>7574</v>
      </c>
      <c r="D4591" s="2" t="str">
        <f t="shared" si="262"/>
        <v>Singapore</v>
      </c>
      <c r="E4591" s="5">
        <v>34698</v>
      </c>
      <c r="F4591" s="5">
        <v>34701</v>
      </c>
      <c r="G4591" s="3"/>
      <c r="H4591" s="3"/>
      <c r="I4591" s="2" t="str">
        <f t="shared" si="263"/>
        <v>S&amp;P BMI</v>
      </c>
    </row>
    <row r="4592" spans="1:9" ht="12.75" customHeight="1">
      <c r="A4592" s="2" t="s">
        <v>6736</v>
      </c>
      <c r="B4592" s="121" t="str">
        <f t="shared" si="261"/>
        <v>Pan Asia Ex-AU, JP, NZ &amp; PK</v>
      </c>
      <c r="C4592" s="2" t="s">
        <v>6029</v>
      </c>
      <c r="D4592" s="2" t="str">
        <f t="shared" si="262"/>
        <v>Thailand</v>
      </c>
      <c r="E4592" s="5">
        <v>34698</v>
      </c>
      <c r="F4592" s="5">
        <v>34701</v>
      </c>
      <c r="G4592" s="3"/>
      <c r="H4592" s="3"/>
      <c r="I4592" s="2" t="str">
        <f t="shared" si="263"/>
        <v>S&amp;P BMI</v>
      </c>
    </row>
    <row r="4593" spans="1:9" ht="12.75" customHeight="1">
      <c r="A4593" s="2" t="s">
        <v>6736</v>
      </c>
      <c r="B4593" s="121" t="str">
        <f t="shared" si="261"/>
        <v>Pan Asia Ex-AU, JP, NZ &amp; PK</v>
      </c>
      <c r="C4593" s="2" t="s">
        <v>5700</v>
      </c>
      <c r="D4593" s="2" t="str">
        <f t="shared" si="262"/>
        <v>Taiwan</v>
      </c>
      <c r="E4593" s="5">
        <v>34698</v>
      </c>
      <c r="F4593" s="5">
        <v>34701</v>
      </c>
      <c r="G4593" s="3"/>
      <c r="H4593" s="3"/>
      <c r="I4593" s="2" t="str">
        <f t="shared" si="263"/>
        <v>S&amp;P BMI</v>
      </c>
    </row>
    <row r="4594" spans="1:9" ht="12.75" customHeight="1">
      <c r="A4594" s="2" t="s">
        <v>7487</v>
      </c>
      <c r="B4594" s="121" t="str">
        <f t="shared" si="261"/>
        <v>Pan Asia Ex-JP, AU, NZ, IN</v>
      </c>
      <c r="C4594" s="2" t="s">
        <v>7588</v>
      </c>
      <c r="D4594" s="2" t="str">
        <f t="shared" si="262"/>
        <v>China</v>
      </c>
      <c r="E4594" s="5">
        <v>34698</v>
      </c>
      <c r="F4594" s="5">
        <v>34701</v>
      </c>
      <c r="G4594" s="3"/>
      <c r="H4594" s="3"/>
      <c r="I4594" s="2" t="str">
        <f t="shared" si="263"/>
        <v>S&amp;P BMI</v>
      </c>
    </row>
    <row r="4595" spans="1:9" ht="12.75" customHeight="1">
      <c r="A4595" s="2" t="s">
        <v>7487</v>
      </c>
      <c r="B4595" s="121" t="str">
        <f t="shared" si="261"/>
        <v>Pan Asia Ex-JP, AU, NZ, IN</v>
      </c>
      <c r="C4595" s="2" t="s">
        <v>7571</v>
      </c>
      <c r="D4595" s="2" t="str">
        <f t="shared" si="262"/>
        <v>Hong Kong</v>
      </c>
      <c r="E4595" s="5">
        <v>34698</v>
      </c>
      <c r="F4595" s="5">
        <v>34701</v>
      </c>
      <c r="G4595" s="3"/>
      <c r="H4595" s="3"/>
      <c r="I4595" s="2" t="str">
        <f t="shared" si="263"/>
        <v>S&amp;P BMI</v>
      </c>
    </row>
    <row r="4596" spans="1:9" ht="12.75" customHeight="1">
      <c r="A4596" s="2" t="s">
        <v>7487</v>
      </c>
      <c r="B4596" s="121" t="str">
        <f t="shared" si="261"/>
        <v>Pan Asia Ex-JP, AU, NZ, IN</v>
      </c>
      <c r="C4596" s="2" t="s">
        <v>6098</v>
      </c>
      <c r="D4596" s="2" t="str">
        <f t="shared" si="262"/>
        <v>Indonesia</v>
      </c>
      <c r="E4596" s="5">
        <v>34698</v>
      </c>
      <c r="F4596" s="5">
        <v>34701</v>
      </c>
      <c r="G4596" s="3"/>
      <c r="H4596" s="3"/>
      <c r="I4596" s="2" t="str">
        <f t="shared" si="263"/>
        <v>S&amp;P BMI</v>
      </c>
    </row>
    <row r="4597" spans="1:9" ht="12.75" customHeight="1">
      <c r="A4597" s="2" t="s">
        <v>7487</v>
      </c>
      <c r="B4597" s="121" t="str">
        <f t="shared" si="261"/>
        <v>Pan Asia Ex-JP, AU, NZ, IN</v>
      </c>
      <c r="C4597" s="2" t="s">
        <v>6013</v>
      </c>
      <c r="D4597" s="2" t="str">
        <f t="shared" si="262"/>
        <v>Korea</v>
      </c>
      <c r="E4597" s="5">
        <v>34698</v>
      </c>
      <c r="F4597" s="5">
        <v>34701</v>
      </c>
      <c r="G4597" s="3"/>
      <c r="H4597" s="3"/>
      <c r="I4597" s="2" t="str">
        <f t="shared" si="263"/>
        <v>S&amp;P BMI</v>
      </c>
    </row>
    <row r="4598" spans="1:9" ht="12.75" customHeight="1">
      <c r="A4598" s="2" t="s">
        <v>7487</v>
      </c>
      <c r="B4598" s="121" t="str">
        <f t="shared" si="261"/>
        <v>Pan Asia Ex-JP, AU, NZ, IN</v>
      </c>
      <c r="C4598" s="2" t="s">
        <v>7573</v>
      </c>
      <c r="D4598" s="2" t="str">
        <f t="shared" si="262"/>
        <v>Malaysia</v>
      </c>
      <c r="E4598" s="5">
        <v>34698</v>
      </c>
      <c r="F4598" s="5">
        <v>34701</v>
      </c>
      <c r="G4598" s="3"/>
      <c r="H4598" s="3"/>
      <c r="I4598" s="2" t="str">
        <f t="shared" si="263"/>
        <v>S&amp;P BMI</v>
      </c>
    </row>
    <row r="4599" spans="1:9" ht="12.75" customHeight="1">
      <c r="A4599" s="2" t="s">
        <v>7487</v>
      </c>
      <c r="B4599" s="121" t="str">
        <f t="shared" si="261"/>
        <v>Pan Asia Ex-JP, AU, NZ, IN</v>
      </c>
      <c r="C4599" s="2" t="s">
        <v>5970</v>
      </c>
      <c r="D4599" s="2" t="str">
        <f t="shared" si="262"/>
        <v>Philippines</v>
      </c>
      <c r="E4599" s="5">
        <v>34698</v>
      </c>
      <c r="F4599" s="5">
        <v>34701</v>
      </c>
      <c r="G4599" s="3"/>
      <c r="H4599" s="3"/>
      <c r="I4599" s="2" t="str">
        <f t="shared" si="263"/>
        <v>S&amp;P BMI</v>
      </c>
    </row>
    <row r="4600" spans="1:9" ht="12.75" customHeight="1">
      <c r="A4600" s="2" t="s">
        <v>7487</v>
      </c>
      <c r="B4600" s="121" t="str">
        <f t="shared" si="261"/>
        <v>Pan Asia Ex-JP, AU, NZ, IN</v>
      </c>
      <c r="C4600" s="2" t="s">
        <v>7574</v>
      </c>
      <c r="D4600" s="2" t="str">
        <f t="shared" si="262"/>
        <v>Singapore</v>
      </c>
      <c r="E4600" s="5">
        <v>34698</v>
      </c>
      <c r="F4600" s="5">
        <v>34701</v>
      </c>
      <c r="G4600" s="3"/>
      <c r="H4600" s="3"/>
      <c r="I4600" s="2" t="str">
        <f t="shared" si="263"/>
        <v>S&amp;P BMI</v>
      </c>
    </row>
    <row r="4601" spans="1:9" ht="12.75" customHeight="1">
      <c r="A4601" s="2" t="s">
        <v>7487</v>
      </c>
      <c r="B4601" s="121" t="str">
        <f t="shared" si="261"/>
        <v>Pan Asia Ex-JP, AU, NZ, IN</v>
      </c>
      <c r="C4601" s="2" t="s">
        <v>6029</v>
      </c>
      <c r="D4601" s="2" t="str">
        <f t="shared" si="262"/>
        <v>Thailand</v>
      </c>
      <c r="E4601" s="5">
        <v>34698</v>
      </c>
      <c r="F4601" s="5">
        <v>34701</v>
      </c>
      <c r="G4601" s="3"/>
      <c r="H4601" s="3"/>
      <c r="I4601" s="2" t="str">
        <f t="shared" si="263"/>
        <v>S&amp;P BMI</v>
      </c>
    </row>
    <row r="4602" spans="1:9" ht="12.75" customHeight="1">
      <c r="A4602" s="2" t="s">
        <v>7487</v>
      </c>
      <c r="B4602" s="121" t="str">
        <f t="shared" si="261"/>
        <v>Pan Asia Ex-JP, AU, NZ, IN</v>
      </c>
      <c r="C4602" s="2" t="s">
        <v>5700</v>
      </c>
      <c r="D4602" s="2" t="str">
        <f t="shared" si="262"/>
        <v>Taiwan</v>
      </c>
      <c r="E4602" s="5">
        <v>34698</v>
      </c>
      <c r="F4602" s="5">
        <v>34701</v>
      </c>
      <c r="G4602" s="3"/>
      <c r="H4602" s="3"/>
      <c r="I4602" s="2" t="str">
        <f t="shared" si="263"/>
        <v>S&amp;P BMI</v>
      </c>
    </row>
    <row r="4603" spans="1:9" ht="12.75" customHeight="1">
      <c r="A4603" s="2" t="s">
        <v>7487</v>
      </c>
      <c r="B4603" s="82" t="str">
        <f t="shared" si="261"/>
        <v>Pan Asia Ex-JP, AU, NZ, IN</v>
      </c>
      <c r="C4603" s="81" t="s">
        <v>7601</v>
      </c>
      <c r="D4603" s="82" t="str">
        <f t="shared" si="262"/>
        <v>Pakistan</v>
      </c>
      <c r="E4603" s="93">
        <v>34698</v>
      </c>
      <c r="F4603" s="93">
        <v>34701</v>
      </c>
      <c r="G4603" s="93">
        <v>39752</v>
      </c>
      <c r="H4603" s="93">
        <v>39755</v>
      </c>
      <c r="I4603" s="2" t="str">
        <f t="shared" si="263"/>
        <v>S&amp;P BMI</v>
      </c>
    </row>
    <row r="4604" spans="1:9" ht="12.75" customHeight="1">
      <c r="A4604" s="2" t="s">
        <v>7487</v>
      </c>
      <c r="B4604" s="82" t="str">
        <f t="shared" si="261"/>
        <v>Pan Asia Ex-JP, AU, NZ, IN</v>
      </c>
      <c r="C4604" s="81" t="s">
        <v>7601</v>
      </c>
      <c r="D4604" s="82" t="str">
        <f t="shared" si="262"/>
        <v>Pakistan</v>
      </c>
      <c r="E4604" s="93">
        <v>42993</v>
      </c>
      <c r="F4604" s="93">
        <v>42996</v>
      </c>
      <c r="G4604" s="3">
        <v>45184</v>
      </c>
      <c r="H4604" s="3">
        <v>45187</v>
      </c>
      <c r="I4604" s="2" t="str">
        <f t="shared" si="263"/>
        <v>S&amp;P BMI</v>
      </c>
    </row>
    <row r="4605" spans="1:9" ht="12.75" customHeight="1">
      <c r="A4605" s="2" t="s">
        <v>6724</v>
      </c>
      <c r="B4605" s="121" t="str">
        <f t="shared" si="261"/>
        <v>Pan Asia</v>
      </c>
      <c r="C4605" s="2" t="s">
        <v>7589</v>
      </c>
      <c r="D4605" s="2" t="str">
        <f t="shared" si="262"/>
        <v>Australia</v>
      </c>
      <c r="E4605" s="5">
        <v>34698</v>
      </c>
      <c r="F4605" s="5">
        <v>34701</v>
      </c>
      <c r="G4605" s="3"/>
      <c r="H4605" s="3"/>
      <c r="I4605" s="2" t="str">
        <f t="shared" ref="I4605:I4668" si="264">IF(ISBLANK(VLOOKUP(A4605,CountryRegion,4,FALSE)),"",VLOOKUP(A4605,CountryRegion,4,FALSE))</f>
        <v>S&amp;P BMI</v>
      </c>
    </row>
    <row r="4606" spans="1:9" ht="12.75" customHeight="1">
      <c r="A4606" s="2" t="s">
        <v>6724</v>
      </c>
      <c r="B4606" s="121" t="str">
        <f t="shared" si="261"/>
        <v>Pan Asia</v>
      </c>
      <c r="C4606" s="2" t="s">
        <v>7588</v>
      </c>
      <c r="D4606" s="2" t="str">
        <f t="shared" si="262"/>
        <v>China</v>
      </c>
      <c r="E4606" s="5">
        <v>34698</v>
      </c>
      <c r="F4606" s="5">
        <v>34701</v>
      </c>
      <c r="G4606" s="3"/>
      <c r="H4606" s="3"/>
      <c r="I4606" s="2" t="str">
        <f t="shared" si="264"/>
        <v>S&amp;P BMI</v>
      </c>
    </row>
    <row r="4607" spans="1:9" ht="12.75" customHeight="1">
      <c r="A4607" s="2" t="s">
        <v>6724</v>
      </c>
      <c r="B4607" s="121" t="str">
        <f t="shared" si="261"/>
        <v>Pan Asia</v>
      </c>
      <c r="C4607" s="2" t="s">
        <v>7571</v>
      </c>
      <c r="D4607" s="2" t="str">
        <f t="shared" si="262"/>
        <v>Hong Kong</v>
      </c>
      <c r="E4607" s="5">
        <v>34698</v>
      </c>
      <c r="F4607" s="5">
        <v>34701</v>
      </c>
      <c r="G4607" s="3"/>
      <c r="H4607" s="3"/>
      <c r="I4607" s="2" t="str">
        <f t="shared" si="264"/>
        <v>S&amp;P BMI</v>
      </c>
    </row>
    <row r="4608" spans="1:9" ht="12.75" customHeight="1">
      <c r="A4608" s="2" t="s">
        <v>6724</v>
      </c>
      <c r="B4608" s="121" t="str">
        <f t="shared" si="261"/>
        <v>Pan Asia</v>
      </c>
      <c r="C4608" s="2" t="s">
        <v>6098</v>
      </c>
      <c r="D4608" s="2" t="str">
        <f t="shared" si="262"/>
        <v>Indonesia</v>
      </c>
      <c r="E4608" s="5">
        <v>34698</v>
      </c>
      <c r="F4608" s="5">
        <v>34701</v>
      </c>
      <c r="G4608" s="3"/>
      <c r="H4608" s="3"/>
      <c r="I4608" s="2" t="str">
        <f t="shared" si="264"/>
        <v>S&amp;P BMI</v>
      </c>
    </row>
    <row r="4609" spans="1:9" ht="12.75" customHeight="1">
      <c r="A4609" s="2" t="s">
        <v>6724</v>
      </c>
      <c r="B4609" s="121" t="str">
        <f t="shared" si="261"/>
        <v>Pan Asia</v>
      </c>
      <c r="C4609" s="2" t="s">
        <v>5720</v>
      </c>
      <c r="D4609" s="2" t="str">
        <f t="shared" si="262"/>
        <v>India</v>
      </c>
      <c r="E4609" s="5">
        <v>34698</v>
      </c>
      <c r="F4609" s="5">
        <v>34701</v>
      </c>
      <c r="G4609" s="3"/>
      <c r="H4609" s="3"/>
      <c r="I4609" s="2" t="str">
        <f t="shared" si="264"/>
        <v>S&amp;P BMI</v>
      </c>
    </row>
    <row r="4610" spans="1:9" ht="12.75" customHeight="1">
      <c r="A4610" s="2" t="s">
        <v>6724</v>
      </c>
      <c r="B4610" s="121" t="str">
        <f t="shared" si="261"/>
        <v>Pan Asia</v>
      </c>
      <c r="C4610" s="2" t="s">
        <v>7572</v>
      </c>
      <c r="D4610" s="2" t="str">
        <f t="shared" si="262"/>
        <v>Japan</v>
      </c>
      <c r="E4610" s="5">
        <v>34698</v>
      </c>
      <c r="F4610" s="5">
        <v>34701</v>
      </c>
      <c r="G4610" s="3"/>
      <c r="H4610" s="3"/>
      <c r="I4610" s="2" t="str">
        <f t="shared" si="264"/>
        <v>S&amp;P BMI</v>
      </c>
    </row>
    <row r="4611" spans="1:9" ht="12.75" customHeight="1">
      <c r="A4611" s="2" t="s">
        <v>6724</v>
      </c>
      <c r="B4611" s="121" t="str">
        <f t="shared" si="261"/>
        <v>Pan Asia</v>
      </c>
      <c r="C4611" s="2" t="s">
        <v>6013</v>
      </c>
      <c r="D4611" s="2" t="str">
        <f t="shared" si="262"/>
        <v>Korea</v>
      </c>
      <c r="E4611" s="5">
        <v>34698</v>
      </c>
      <c r="F4611" s="5">
        <v>34701</v>
      </c>
      <c r="G4611" s="3"/>
      <c r="H4611" s="3"/>
      <c r="I4611" s="2" t="str">
        <f t="shared" si="264"/>
        <v>S&amp;P BMI</v>
      </c>
    </row>
    <row r="4612" spans="1:9" ht="12.75" customHeight="1">
      <c r="A4612" s="2" t="s">
        <v>6724</v>
      </c>
      <c r="B4612" s="121" t="str">
        <f t="shared" si="261"/>
        <v>Pan Asia</v>
      </c>
      <c r="C4612" s="2" t="s">
        <v>7573</v>
      </c>
      <c r="D4612" s="2" t="str">
        <f t="shared" si="262"/>
        <v>Malaysia</v>
      </c>
      <c r="E4612" s="5">
        <v>34698</v>
      </c>
      <c r="F4612" s="5">
        <v>34701</v>
      </c>
      <c r="G4612" s="3"/>
      <c r="H4612" s="3"/>
      <c r="I4612" s="2" t="str">
        <f t="shared" si="264"/>
        <v>S&amp;P BMI</v>
      </c>
    </row>
    <row r="4613" spans="1:9" ht="12.75" customHeight="1">
      <c r="A4613" s="2" t="s">
        <v>6724</v>
      </c>
      <c r="B4613" s="121" t="str">
        <f t="shared" si="261"/>
        <v>Pan Asia</v>
      </c>
      <c r="C4613" s="2" t="s">
        <v>5883</v>
      </c>
      <c r="D4613" s="2" t="str">
        <f t="shared" si="262"/>
        <v>New Zealand</v>
      </c>
      <c r="E4613" s="5">
        <v>34698</v>
      </c>
      <c r="F4613" s="5">
        <v>34701</v>
      </c>
      <c r="G4613" s="3"/>
      <c r="H4613" s="3"/>
      <c r="I4613" s="2" t="str">
        <f t="shared" si="264"/>
        <v>S&amp;P BMI</v>
      </c>
    </row>
    <row r="4614" spans="1:9" ht="12.75" customHeight="1">
      <c r="A4614" s="2" t="s">
        <v>6724</v>
      </c>
      <c r="B4614" s="121" t="str">
        <f t="shared" ref="B4614:B4677" si="265">VLOOKUP(A4614,CountryRegion,2,FALSE)</f>
        <v>Pan Asia</v>
      </c>
      <c r="C4614" s="2" t="s">
        <v>5970</v>
      </c>
      <c r="D4614" s="2" t="str">
        <f t="shared" si="262"/>
        <v>Philippines</v>
      </c>
      <c r="E4614" s="5">
        <v>34698</v>
      </c>
      <c r="F4614" s="5">
        <v>34701</v>
      </c>
      <c r="G4614" s="3"/>
      <c r="H4614" s="3"/>
      <c r="I4614" s="2" t="str">
        <f t="shared" si="264"/>
        <v>S&amp;P BMI</v>
      </c>
    </row>
    <row r="4615" spans="1:9" ht="12.75" customHeight="1">
      <c r="A4615" s="2" t="s">
        <v>6724</v>
      </c>
      <c r="B4615" s="121" t="str">
        <f t="shared" si="265"/>
        <v>Pan Asia</v>
      </c>
      <c r="C4615" s="2" t="s">
        <v>7601</v>
      </c>
      <c r="D4615" s="2" t="str">
        <f t="shared" si="262"/>
        <v>Pakistan</v>
      </c>
      <c r="E4615" s="5">
        <v>34698</v>
      </c>
      <c r="F4615" s="5">
        <v>34701</v>
      </c>
      <c r="G4615" s="3">
        <v>39752</v>
      </c>
      <c r="H4615" s="3">
        <v>39755</v>
      </c>
      <c r="I4615" s="2" t="str">
        <f t="shared" si="264"/>
        <v>S&amp;P BMI</v>
      </c>
    </row>
    <row r="4616" spans="1:9" ht="12.75" customHeight="1">
      <c r="A4616" s="2" t="s">
        <v>6724</v>
      </c>
      <c r="B4616" s="121" t="str">
        <f t="shared" si="265"/>
        <v>Pan Asia</v>
      </c>
      <c r="C4616" s="2" t="s">
        <v>7601</v>
      </c>
      <c r="D4616" s="2" t="str">
        <f t="shared" si="262"/>
        <v>Pakistan</v>
      </c>
      <c r="E4616" s="5">
        <v>42993</v>
      </c>
      <c r="F4616" s="5">
        <v>42996</v>
      </c>
      <c r="G4616" s="3">
        <v>45184</v>
      </c>
      <c r="H4616" s="3">
        <v>45187</v>
      </c>
      <c r="I4616" s="2" t="str">
        <f t="shared" si="264"/>
        <v>S&amp;P BMI</v>
      </c>
    </row>
    <row r="4617" spans="1:9" ht="12.75" customHeight="1">
      <c r="A4617" s="2" t="s">
        <v>6724</v>
      </c>
      <c r="B4617" s="121" t="str">
        <f t="shared" si="265"/>
        <v>Pan Asia</v>
      </c>
      <c r="C4617" s="2" t="s">
        <v>7574</v>
      </c>
      <c r="D4617" s="2" t="str">
        <f t="shared" si="262"/>
        <v>Singapore</v>
      </c>
      <c r="E4617" s="5">
        <v>34698</v>
      </c>
      <c r="F4617" s="5">
        <v>34701</v>
      </c>
      <c r="G4617" s="3"/>
      <c r="H4617" s="3"/>
      <c r="I4617" s="2" t="str">
        <f t="shared" si="264"/>
        <v>S&amp;P BMI</v>
      </c>
    </row>
    <row r="4618" spans="1:9" ht="12.75" customHeight="1">
      <c r="A4618" s="2" t="s">
        <v>6724</v>
      </c>
      <c r="B4618" s="121" t="str">
        <f t="shared" si="265"/>
        <v>Pan Asia</v>
      </c>
      <c r="C4618" s="2" t="s">
        <v>6029</v>
      </c>
      <c r="D4618" s="2" t="str">
        <f t="shared" si="262"/>
        <v>Thailand</v>
      </c>
      <c r="E4618" s="5">
        <v>34698</v>
      </c>
      <c r="F4618" s="5">
        <v>34701</v>
      </c>
      <c r="G4618" s="3"/>
      <c r="H4618" s="3"/>
      <c r="I4618" s="2" t="str">
        <f t="shared" si="264"/>
        <v>S&amp;P BMI</v>
      </c>
    </row>
    <row r="4619" spans="1:9" ht="12.75" customHeight="1">
      <c r="A4619" s="2" t="s">
        <v>6724</v>
      </c>
      <c r="B4619" s="121" t="str">
        <f t="shared" si="265"/>
        <v>Pan Asia</v>
      </c>
      <c r="C4619" s="2" t="s">
        <v>5700</v>
      </c>
      <c r="D4619" s="2" t="str">
        <f t="shared" si="262"/>
        <v>Taiwan</v>
      </c>
      <c r="E4619" s="5">
        <v>34698</v>
      </c>
      <c r="F4619" s="5">
        <v>34701</v>
      </c>
      <c r="G4619" s="3"/>
      <c r="H4619" s="3"/>
      <c r="I4619" s="2" t="str">
        <f t="shared" si="264"/>
        <v>S&amp;P BMI</v>
      </c>
    </row>
    <row r="4620" spans="1:9" ht="12.75" customHeight="1">
      <c r="A4620" s="2" t="s">
        <v>6728</v>
      </c>
      <c r="B4620" s="121" t="str">
        <f t="shared" si="265"/>
        <v>Pan Asia Ex-China &amp; India</v>
      </c>
      <c r="C4620" s="2" t="s">
        <v>7589</v>
      </c>
      <c r="D4620" s="2" t="str">
        <f t="shared" si="262"/>
        <v>Australia</v>
      </c>
      <c r="E4620" s="5">
        <v>34698</v>
      </c>
      <c r="F4620" s="5">
        <v>34701</v>
      </c>
      <c r="G4620" s="3"/>
      <c r="H4620" s="3"/>
      <c r="I4620" s="2" t="str">
        <f t="shared" si="264"/>
        <v>S&amp;P BMI</v>
      </c>
    </row>
    <row r="4621" spans="1:9" ht="12.75" customHeight="1">
      <c r="A4621" s="2" t="s">
        <v>6728</v>
      </c>
      <c r="B4621" s="121" t="str">
        <f t="shared" si="265"/>
        <v>Pan Asia Ex-China &amp; India</v>
      </c>
      <c r="C4621" s="2" t="s">
        <v>7571</v>
      </c>
      <c r="D4621" s="2" t="str">
        <f t="shared" si="262"/>
        <v>Hong Kong</v>
      </c>
      <c r="E4621" s="5">
        <v>34698</v>
      </c>
      <c r="F4621" s="5">
        <v>34701</v>
      </c>
      <c r="G4621" s="3"/>
      <c r="H4621" s="3"/>
      <c r="I4621" s="2" t="str">
        <f t="shared" si="264"/>
        <v>S&amp;P BMI</v>
      </c>
    </row>
    <row r="4622" spans="1:9" ht="12.75" customHeight="1">
      <c r="A4622" s="2" t="s">
        <v>6728</v>
      </c>
      <c r="B4622" s="121" t="str">
        <f t="shared" si="265"/>
        <v>Pan Asia Ex-China &amp; India</v>
      </c>
      <c r="C4622" s="2" t="s">
        <v>6098</v>
      </c>
      <c r="D4622" s="2" t="str">
        <f t="shared" ref="D4622:D4685" si="266">VLOOKUP(C4622&amp;"-",CountryRegion,2,FALSE)</f>
        <v>Indonesia</v>
      </c>
      <c r="E4622" s="5">
        <v>34698</v>
      </c>
      <c r="F4622" s="5">
        <v>34701</v>
      </c>
      <c r="G4622" s="3"/>
      <c r="H4622" s="3"/>
      <c r="I4622" s="2" t="str">
        <f t="shared" si="264"/>
        <v>S&amp;P BMI</v>
      </c>
    </row>
    <row r="4623" spans="1:9" ht="12.75" customHeight="1">
      <c r="A4623" s="2" t="s">
        <v>6728</v>
      </c>
      <c r="B4623" s="121" t="str">
        <f t="shared" si="265"/>
        <v>Pan Asia Ex-China &amp; India</v>
      </c>
      <c r="C4623" s="2" t="s">
        <v>7572</v>
      </c>
      <c r="D4623" s="2" t="str">
        <f t="shared" si="266"/>
        <v>Japan</v>
      </c>
      <c r="E4623" s="5">
        <v>34698</v>
      </c>
      <c r="F4623" s="5">
        <v>34701</v>
      </c>
      <c r="G4623" s="3"/>
      <c r="H4623" s="3"/>
      <c r="I4623" s="2" t="str">
        <f t="shared" si="264"/>
        <v>S&amp;P BMI</v>
      </c>
    </row>
    <row r="4624" spans="1:9" ht="12.75" customHeight="1">
      <c r="A4624" s="2" t="s">
        <v>6728</v>
      </c>
      <c r="B4624" s="121" t="str">
        <f t="shared" si="265"/>
        <v>Pan Asia Ex-China &amp; India</v>
      </c>
      <c r="C4624" s="2" t="s">
        <v>6013</v>
      </c>
      <c r="D4624" s="2" t="str">
        <f t="shared" si="266"/>
        <v>Korea</v>
      </c>
      <c r="E4624" s="5">
        <v>34698</v>
      </c>
      <c r="F4624" s="5">
        <v>34701</v>
      </c>
      <c r="G4624" s="3"/>
      <c r="H4624" s="3"/>
      <c r="I4624" s="2" t="str">
        <f t="shared" si="264"/>
        <v>S&amp;P BMI</v>
      </c>
    </row>
    <row r="4625" spans="1:9" ht="12.75" customHeight="1">
      <c r="A4625" s="2" t="s">
        <v>6728</v>
      </c>
      <c r="B4625" s="121" t="str">
        <f t="shared" si="265"/>
        <v>Pan Asia Ex-China &amp; India</v>
      </c>
      <c r="C4625" s="2" t="s">
        <v>7573</v>
      </c>
      <c r="D4625" s="2" t="str">
        <f t="shared" si="266"/>
        <v>Malaysia</v>
      </c>
      <c r="E4625" s="5">
        <v>34698</v>
      </c>
      <c r="F4625" s="5">
        <v>34701</v>
      </c>
      <c r="G4625" s="3"/>
      <c r="H4625" s="3"/>
      <c r="I4625" s="2" t="str">
        <f t="shared" si="264"/>
        <v>S&amp;P BMI</v>
      </c>
    </row>
    <row r="4626" spans="1:9" ht="12.75" customHeight="1">
      <c r="A4626" s="2" t="s">
        <v>6728</v>
      </c>
      <c r="B4626" s="121" t="str">
        <f t="shared" si="265"/>
        <v>Pan Asia Ex-China &amp; India</v>
      </c>
      <c r="C4626" s="2" t="s">
        <v>5883</v>
      </c>
      <c r="D4626" s="2" t="str">
        <f t="shared" si="266"/>
        <v>New Zealand</v>
      </c>
      <c r="E4626" s="5">
        <v>34698</v>
      </c>
      <c r="F4626" s="5">
        <v>34701</v>
      </c>
      <c r="G4626" s="3"/>
      <c r="H4626" s="3"/>
      <c r="I4626" s="2" t="str">
        <f t="shared" si="264"/>
        <v>S&amp;P BMI</v>
      </c>
    </row>
    <row r="4627" spans="1:9" ht="12.75" customHeight="1">
      <c r="A4627" s="2" t="s">
        <v>6728</v>
      </c>
      <c r="B4627" s="121" t="str">
        <f t="shared" si="265"/>
        <v>Pan Asia Ex-China &amp; India</v>
      </c>
      <c r="C4627" s="2" t="s">
        <v>5970</v>
      </c>
      <c r="D4627" s="2" t="str">
        <f t="shared" si="266"/>
        <v>Philippines</v>
      </c>
      <c r="E4627" s="5">
        <v>34698</v>
      </c>
      <c r="F4627" s="5">
        <v>34701</v>
      </c>
      <c r="G4627" s="3"/>
      <c r="H4627" s="3"/>
      <c r="I4627" s="2" t="str">
        <f t="shared" si="264"/>
        <v>S&amp;P BMI</v>
      </c>
    </row>
    <row r="4628" spans="1:9" ht="12.75" customHeight="1">
      <c r="A4628" s="2" t="s">
        <v>6728</v>
      </c>
      <c r="B4628" s="121" t="str">
        <f t="shared" si="265"/>
        <v>Pan Asia Ex-China &amp; India</v>
      </c>
      <c r="C4628" s="2" t="s">
        <v>7574</v>
      </c>
      <c r="D4628" s="2" t="str">
        <f t="shared" si="266"/>
        <v>Singapore</v>
      </c>
      <c r="E4628" s="5">
        <v>34698</v>
      </c>
      <c r="F4628" s="5">
        <v>34701</v>
      </c>
      <c r="G4628" s="3"/>
      <c r="H4628" s="3"/>
      <c r="I4628" s="2" t="str">
        <f t="shared" si="264"/>
        <v>S&amp;P BMI</v>
      </c>
    </row>
    <row r="4629" spans="1:9" ht="12.75" customHeight="1">
      <c r="A4629" s="2" t="s">
        <v>6728</v>
      </c>
      <c r="B4629" s="121" t="str">
        <f t="shared" si="265"/>
        <v>Pan Asia Ex-China &amp; India</v>
      </c>
      <c r="C4629" s="2" t="s">
        <v>6029</v>
      </c>
      <c r="D4629" s="2" t="str">
        <f t="shared" si="266"/>
        <v>Thailand</v>
      </c>
      <c r="E4629" s="5">
        <v>34698</v>
      </c>
      <c r="F4629" s="5">
        <v>34701</v>
      </c>
      <c r="G4629" s="3"/>
      <c r="H4629" s="3"/>
      <c r="I4629" s="2" t="str">
        <f t="shared" si="264"/>
        <v>S&amp;P BMI</v>
      </c>
    </row>
    <row r="4630" spans="1:9" ht="12.75" customHeight="1">
      <c r="A4630" s="2" t="s">
        <v>6728</v>
      </c>
      <c r="B4630" s="121" t="str">
        <f t="shared" si="265"/>
        <v>Pan Asia Ex-China &amp; India</v>
      </c>
      <c r="C4630" s="2" t="s">
        <v>5700</v>
      </c>
      <c r="D4630" s="2" t="str">
        <f t="shared" si="266"/>
        <v>Taiwan</v>
      </c>
      <c r="E4630" s="5">
        <v>34698</v>
      </c>
      <c r="F4630" s="5">
        <v>34701</v>
      </c>
      <c r="G4630" s="3"/>
      <c r="H4630" s="3"/>
      <c r="I4630" s="2" t="str">
        <f t="shared" si="264"/>
        <v>S&amp;P BMI</v>
      </c>
    </row>
    <row r="4631" spans="1:9" ht="12.75" customHeight="1">
      <c r="A4631" s="2" t="s">
        <v>6807</v>
      </c>
      <c r="B4631" s="121" t="str">
        <f t="shared" si="265"/>
        <v>Pan Europe</v>
      </c>
      <c r="C4631" s="2" t="s">
        <v>7575</v>
      </c>
      <c r="D4631" s="2" t="str">
        <f t="shared" si="266"/>
        <v>Austria</v>
      </c>
      <c r="E4631" s="5">
        <v>34698</v>
      </c>
      <c r="F4631" s="5">
        <v>34701</v>
      </c>
      <c r="G4631" s="3"/>
      <c r="H4631" s="3"/>
      <c r="I4631" s="2" t="str">
        <f t="shared" si="264"/>
        <v>S&amp;P BMI</v>
      </c>
    </row>
    <row r="4632" spans="1:9" ht="12.75" customHeight="1">
      <c r="A4632" s="2" t="s">
        <v>6807</v>
      </c>
      <c r="B4632" s="121" t="str">
        <f t="shared" si="265"/>
        <v>Pan Europe</v>
      </c>
      <c r="C4632" s="2" t="s">
        <v>7576</v>
      </c>
      <c r="D4632" s="2" t="str">
        <f t="shared" si="266"/>
        <v>Belgium</v>
      </c>
      <c r="E4632" s="5">
        <v>34698</v>
      </c>
      <c r="F4632" s="5">
        <v>34701</v>
      </c>
      <c r="G4632" s="3"/>
      <c r="H4632" s="3"/>
      <c r="I4632" s="2" t="str">
        <f t="shared" si="264"/>
        <v>S&amp;P BMI</v>
      </c>
    </row>
    <row r="4633" spans="1:9" ht="12.75" customHeight="1">
      <c r="A4633" s="2" t="s">
        <v>6807</v>
      </c>
      <c r="B4633" s="121" t="str">
        <f t="shared" si="265"/>
        <v>Pan Europe</v>
      </c>
      <c r="C4633" s="2" t="s">
        <v>6147</v>
      </c>
      <c r="D4633" s="2" t="str">
        <f t="shared" si="266"/>
        <v>Switzerland</v>
      </c>
      <c r="E4633" s="5">
        <v>34698</v>
      </c>
      <c r="F4633" s="5">
        <v>34701</v>
      </c>
      <c r="G4633" s="3"/>
      <c r="H4633" s="3"/>
      <c r="I4633" s="2" t="str">
        <f t="shared" si="264"/>
        <v>S&amp;P BMI</v>
      </c>
    </row>
    <row r="4634" spans="1:9" ht="12.75" customHeight="1">
      <c r="A4634" s="2" t="s">
        <v>6807</v>
      </c>
      <c r="B4634" s="121" t="str">
        <f t="shared" si="265"/>
        <v>Pan Europe</v>
      </c>
      <c r="C4634" s="2" t="s">
        <v>7584</v>
      </c>
      <c r="D4634" s="2" t="str">
        <f t="shared" si="266"/>
        <v>Czech Republic</v>
      </c>
      <c r="E4634" s="5">
        <v>34698</v>
      </c>
      <c r="F4634" s="5">
        <v>34701</v>
      </c>
      <c r="G4634" s="3"/>
      <c r="H4634" s="3"/>
      <c r="I4634" s="2" t="str">
        <f t="shared" si="264"/>
        <v>S&amp;P BMI</v>
      </c>
    </row>
    <row r="4635" spans="1:9" ht="12.75" customHeight="1">
      <c r="A4635" s="2" t="s">
        <v>6807</v>
      </c>
      <c r="B4635" s="121" t="str">
        <f t="shared" si="265"/>
        <v>Pan Europe</v>
      </c>
      <c r="C4635" s="2" t="s">
        <v>7579</v>
      </c>
      <c r="D4635" s="2" t="str">
        <f t="shared" si="266"/>
        <v>Germany</v>
      </c>
      <c r="E4635" s="5">
        <v>34698</v>
      </c>
      <c r="F4635" s="5">
        <v>34701</v>
      </c>
      <c r="G4635" s="3"/>
      <c r="H4635" s="3"/>
      <c r="I4635" s="2" t="str">
        <f t="shared" si="264"/>
        <v>S&amp;P BMI</v>
      </c>
    </row>
    <row r="4636" spans="1:9" ht="12.75" customHeight="1">
      <c r="A4636" s="2" t="s">
        <v>6807</v>
      </c>
      <c r="B4636" s="121" t="str">
        <f t="shared" si="265"/>
        <v>Pan Europe</v>
      </c>
      <c r="C4636" s="2" t="s">
        <v>7577</v>
      </c>
      <c r="D4636" s="2" t="str">
        <f t="shared" si="266"/>
        <v>Denmark</v>
      </c>
      <c r="E4636" s="5">
        <v>34698</v>
      </c>
      <c r="F4636" s="5">
        <v>34701</v>
      </c>
      <c r="G4636" s="3"/>
      <c r="H4636" s="3"/>
      <c r="I4636" s="2" t="str">
        <f t="shared" si="264"/>
        <v>S&amp;P BMI</v>
      </c>
    </row>
    <row r="4637" spans="1:9" ht="12.75" customHeight="1">
      <c r="A4637" s="2" t="s">
        <v>6807</v>
      </c>
      <c r="B4637" s="121" t="str">
        <f t="shared" si="265"/>
        <v>Pan Europe</v>
      </c>
      <c r="C4637" s="2" t="s">
        <v>6415</v>
      </c>
      <c r="D4637" s="2" t="str">
        <f t="shared" si="266"/>
        <v>Spain</v>
      </c>
      <c r="E4637" s="5">
        <v>34698</v>
      </c>
      <c r="F4637" s="5">
        <v>34701</v>
      </c>
      <c r="G4637" s="3"/>
      <c r="H4637" s="3"/>
      <c r="I4637" s="2" t="str">
        <f t="shared" si="264"/>
        <v>S&amp;P BMI</v>
      </c>
    </row>
    <row r="4638" spans="1:9" ht="12.75" customHeight="1">
      <c r="A4638" s="2" t="s">
        <v>6807</v>
      </c>
      <c r="B4638" s="121" t="str">
        <f t="shared" si="265"/>
        <v>Pan Europe</v>
      </c>
      <c r="C4638" s="2" t="s">
        <v>5810</v>
      </c>
      <c r="D4638" s="2" t="str">
        <f t="shared" si="266"/>
        <v>Finland</v>
      </c>
      <c r="E4638" s="5">
        <v>34698</v>
      </c>
      <c r="F4638" s="5">
        <v>34701</v>
      </c>
      <c r="G4638" s="3"/>
      <c r="H4638" s="3"/>
      <c r="I4638" s="2" t="str">
        <f t="shared" si="264"/>
        <v>S&amp;P BMI</v>
      </c>
    </row>
    <row r="4639" spans="1:9" ht="12.75" customHeight="1">
      <c r="A4639" s="2" t="s">
        <v>6807</v>
      </c>
      <c r="B4639" s="121" t="str">
        <f t="shared" si="265"/>
        <v>Pan Europe</v>
      </c>
      <c r="C4639" s="2" t="s">
        <v>7578</v>
      </c>
      <c r="D4639" s="2" t="str">
        <f t="shared" si="266"/>
        <v>France</v>
      </c>
      <c r="E4639" s="5">
        <v>34698</v>
      </c>
      <c r="F4639" s="5">
        <v>34701</v>
      </c>
      <c r="G4639" s="3"/>
      <c r="H4639" s="3"/>
      <c r="I4639" s="2" t="str">
        <f t="shared" si="264"/>
        <v>S&amp;P BMI</v>
      </c>
    </row>
    <row r="4640" spans="1:9" ht="12.75" customHeight="1">
      <c r="A4640" s="2" t="s">
        <v>6807</v>
      </c>
      <c r="B4640" s="121" t="str">
        <f t="shared" si="265"/>
        <v>Pan Europe</v>
      </c>
      <c r="C4640" s="2" t="s">
        <v>7583</v>
      </c>
      <c r="D4640" s="2" t="str">
        <f t="shared" si="266"/>
        <v>United Kingdom</v>
      </c>
      <c r="E4640" s="5">
        <v>34698</v>
      </c>
      <c r="F4640" s="5">
        <v>34701</v>
      </c>
      <c r="G4640" s="3"/>
      <c r="H4640" s="3"/>
      <c r="I4640" s="2" t="str">
        <f t="shared" si="264"/>
        <v>S&amp;P BMI</v>
      </c>
    </row>
    <row r="4641" spans="1:9" ht="12.75" customHeight="1">
      <c r="A4641" s="2" t="s">
        <v>6807</v>
      </c>
      <c r="B4641" s="121" t="str">
        <f t="shared" si="265"/>
        <v>Pan Europe</v>
      </c>
      <c r="C4641" s="2" t="s">
        <v>7580</v>
      </c>
      <c r="D4641" s="2" t="str">
        <f t="shared" si="266"/>
        <v>Greece</v>
      </c>
      <c r="E4641" s="5">
        <v>34698</v>
      </c>
      <c r="F4641" s="5">
        <v>34701</v>
      </c>
      <c r="G4641" s="3"/>
      <c r="H4641" s="3"/>
      <c r="I4641" s="2" t="str">
        <f t="shared" si="264"/>
        <v>S&amp;P BMI</v>
      </c>
    </row>
    <row r="4642" spans="1:9" ht="12.75" customHeight="1">
      <c r="A4642" s="2" t="s">
        <v>6807</v>
      </c>
      <c r="B4642" s="121" t="str">
        <f t="shared" si="265"/>
        <v>Pan Europe</v>
      </c>
      <c r="C4642" s="2" t="s">
        <v>5567</v>
      </c>
      <c r="D4642" s="2" t="str">
        <f t="shared" si="266"/>
        <v>Hungary</v>
      </c>
      <c r="E4642" s="5">
        <v>34698</v>
      </c>
      <c r="F4642" s="5">
        <v>34701</v>
      </c>
      <c r="G4642" s="3"/>
      <c r="H4642" s="3"/>
      <c r="I4642" s="2" t="str">
        <f t="shared" si="264"/>
        <v>S&amp;P BMI</v>
      </c>
    </row>
    <row r="4643" spans="1:9" ht="12.75" customHeight="1">
      <c r="A4643" s="2" t="s">
        <v>6807</v>
      </c>
      <c r="B4643" s="121" t="str">
        <f t="shared" si="265"/>
        <v>Pan Europe</v>
      </c>
      <c r="C4643" s="2" t="s">
        <v>6100</v>
      </c>
      <c r="D4643" s="2" t="str">
        <f t="shared" si="266"/>
        <v>Ireland</v>
      </c>
      <c r="E4643" s="5">
        <v>34698</v>
      </c>
      <c r="F4643" s="5">
        <v>34701</v>
      </c>
      <c r="G4643" s="3"/>
      <c r="H4643" s="3"/>
      <c r="I4643" s="2" t="str">
        <f t="shared" si="264"/>
        <v>S&amp;P BMI</v>
      </c>
    </row>
    <row r="4644" spans="1:9" ht="12.75" customHeight="1">
      <c r="A4644" s="2" t="s">
        <v>6807</v>
      </c>
      <c r="B4644" s="121" t="str">
        <f t="shared" si="265"/>
        <v>Pan Europe</v>
      </c>
      <c r="C4644" s="2" t="s">
        <v>5572</v>
      </c>
      <c r="D4644" s="2" t="str">
        <f t="shared" si="266"/>
        <v>Iceland</v>
      </c>
      <c r="E4644" s="5">
        <v>37435</v>
      </c>
      <c r="F4644" s="5">
        <v>37438</v>
      </c>
      <c r="G4644" s="3">
        <v>39780</v>
      </c>
      <c r="H4644" s="3">
        <v>39783</v>
      </c>
      <c r="I4644" s="2" t="str">
        <f t="shared" si="264"/>
        <v>S&amp;P BMI</v>
      </c>
    </row>
    <row r="4645" spans="1:9" ht="12.75" customHeight="1">
      <c r="A4645" s="2" t="s">
        <v>6807</v>
      </c>
      <c r="B4645" s="121" t="str">
        <f t="shared" si="265"/>
        <v>Pan Europe</v>
      </c>
      <c r="C4645" s="2" t="s">
        <v>5614</v>
      </c>
      <c r="D4645" s="2" t="str">
        <f t="shared" si="266"/>
        <v>Italy</v>
      </c>
      <c r="E4645" s="5">
        <v>34698</v>
      </c>
      <c r="F4645" s="5">
        <v>34701</v>
      </c>
      <c r="G4645" s="3"/>
      <c r="H4645" s="3"/>
      <c r="I4645" s="2" t="str">
        <f t="shared" si="264"/>
        <v>S&amp;P BMI</v>
      </c>
    </row>
    <row r="4646" spans="1:9" ht="12.75" customHeight="1">
      <c r="A4646" s="2" t="s">
        <v>6807</v>
      </c>
      <c r="B4646" s="121" t="str">
        <f t="shared" si="265"/>
        <v>Pan Europe</v>
      </c>
      <c r="C4646" s="2" t="s">
        <v>7581</v>
      </c>
      <c r="D4646" s="2" t="str">
        <f t="shared" si="266"/>
        <v>Luxembourg</v>
      </c>
      <c r="E4646" s="5">
        <v>32689</v>
      </c>
      <c r="F4646" s="5">
        <v>32692</v>
      </c>
      <c r="G4646" s="3"/>
      <c r="H4646" s="3"/>
      <c r="I4646" s="2" t="str">
        <f t="shared" si="264"/>
        <v>S&amp;P BMI</v>
      </c>
    </row>
    <row r="4647" spans="1:9" ht="12.75" customHeight="1">
      <c r="A4647" s="2" t="s">
        <v>6807</v>
      </c>
      <c r="B4647" s="121" t="str">
        <f t="shared" si="265"/>
        <v>Pan Europe</v>
      </c>
      <c r="C4647" s="2" t="s">
        <v>5921</v>
      </c>
      <c r="D4647" s="2" t="str">
        <f t="shared" si="266"/>
        <v>Netherlands</v>
      </c>
      <c r="E4647" s="5">
        <v>34698</v>
      </c>
      <c r="F4647" s="5">
        <v>34701</v>
      </c>
      <c r="G4647" s="3"/>
      <c r="H4647" s="3"/>
      <c r="I4647" s="2" t="str">
        <f t="shared" si="264"/>
        <v>S&amp;P BMI</v>
      </c>
    </row>
    <row r="4648" spans="1:9" ht="12.75" customHeight="1">
      <c r="A4648" s="2" t="s">
        <v>6807</v>
      </c>
      <c r="B4648" s="121" t="str">
        <f t="shared" si="265"/>
        <v>Pan Europe</v>
      </c>
      <c r="C4648" s="2" t="s">
        <v>5865</v>
      </c>
      <c r="D4648" s="2" t="str">
        <f t="shared" si="266"/>
        <v>Norway</v>
      </c>
      <c r="E4648" s="5">
        <v>34698</v>
      </c>
      <c r="F4648" s="5">
        <v>34701</v>
      </c>
      <c r="G4648" s="3"/>
      <c r="H4648" s="3"/>
      <c r="I4648" s="2" t="str">
        <f t="shared" si="264"/>
        <v>S&amp;P BMI</v>
      </c>
    </row>
    <row r="4649" spans="1:9" ht="12.75" customHeight="1">
      <c r="A4649" s="2" t="s">
        <v>6807</v>
      </c>
      <c r="B4649" s="121" t="str">
        <f t="shared" si="265"/>
        <v>Pan Europe</v>
      </c>
      <c r="C4649" s="2" t="s">
        <v>7585</v>
      </c>
      <c r="D4649" s="2" t="str">
        <f t="shared" si="266"/>
        <v>Poland</v>
      </c>
      <c r="E4649" s="5">
        <v>34698</v>
      </c>
      <c r="F4649" s="5">
        <v>34701</v>
      </c>
      <c r="G4649" s="3"/>
      <c r="H4649" s="3"/>
      <c r="I4649" s="2" t="str">
        <f t="shared" si="264"/>
        <v>S&amp;P BMI</v>
      </c>
    </row>
    <row r="4650" spans="1:9" ht="12.75" customHeight="1">
      <c r="A4650" s="2" t="s">
        <v>6807</v>
      </c>
      <c r="B4650" s="121" t="str">
        <f t="shared" si="265"/>
        <v>Pan Europe</v>
      </c>
      <c r="C4650" s="2" t="s">
        <v>7582</v>
      </c>
      <c r="D4650" s="2" t="str">
        <f t="shared" si="266"/>
        <v>Portugal</v>
      </c>
      <c r="E4650" s="5">
        <v>34698</v>
      </c>
      <c r="F4650" s="5">
        <v>34701</v>
      </c>
      <c r="G4650" s="3"/>
      <c r="H4650" s="3"/>
      <c r="I4650" s="2" t="str">
        <f t="shared" si="264"/>
        <v>S&amp;P BMI</v>
      </c>
    </row>
    <row r="4651" spans="1:9" ht="12.75" customHeight="1">
      <c r="A4651" s="2" t="s">
        <v>6807</v>
      </c>
      <c r="B4651" s="121" t="str">
        <f t="shared" si="265"/>
        <v>Pan Europe</v>
      </c>
      <c r="C4651" s="2" t="s">
        <v>7586</v>
      </c>
      <c r="D4651" s="2" t="str">
        <f t="shared" si="266"/>
        <v>Russia</v>
      </c>
      <c r="E4651" s="5">
        <v>34698</v>
      </c>
      <c r="F4651" s="5">
        <v>34701</v>
      </c>
      <c r="G4651" s="3">
        <v>44628</v>
      </c>
      <c r="H4651" s="3">
        <v>44629</v>
      </c>
      <c r="I4651" s="2" t="str">
        <f t="shared" si="264"/>
        <v>S&amp;P BMI</v>
      </c>
    </row>
    <row r="4652" spans="1:9" ht="12.75" customHeight="1">
      <c r="A4652" s="2" t="s">
        <v>6807</v>
      </c>
      <c r="B4652" s="121" t="str">
        <f t="shared" si="265"/>
        <v>Pan Europe</v>
      </c>
      <c r="C4652" s="2" t="s">
        <v>6227</v>
      </c>
      <c r="D4652" s="2" t="str">
        <f t="shared" si="266"/>
        <v>Sweden</v>
      </c>
      <c r="E4652" s="5">
        <v>34698</v>
      </c>
      <c r="F4652" s="5">
        <v>34701</v>
      </c>
      <c r="G4652" s="3"/>
      <c r="H4652" s="3"/>
      <c r="I4652" s="2" t="str">
        <f t="shared" si="264"/>
        <v>S&amp;P BMI</v>
      </c>
    </row>
    <row r="4653" spans="1:9" ht="12.75" customHeight="1">
      <c r="A4653" s="2" t="s">
        <v>6807</v>
      </c>
      <c r="B4653" s="121" t="str">
        <f t="shared" si="265"/>
        <v>Pan Europe</v>
      </c>
      <c r="C4653" s="2" t="s">
        <v>7605</v>
      </c>
      <c r="D4653" s="2" t="str">
        <f t="shared" si="266"/>
        <v>Slovenia</v>
      </c>
      <c r="E4653" s="5">
        <v>37529</v>
      </c>
      <c r="F4653" s="5">
        <v>37530</v>
      </c>
      <c r="G4653" s="3">
        <v>39752</v>
      </c>
      <c r="H4653" s="3">
        <v>39755</v>
      </c>
      <c r="I4653" s="2" t="str">
        <f t="shared" si="264"/>
        <v>S&amp;P BMI</v>
      </c>
    </row>
    <row r="4654" spans="1:9" ht="12.75" customHeight="1">
      <c r="A4654" s="2" t="s">
        <v>6807</v>
      </c>
      <c r="B4654" s="121" t="str">
        <f t="shared" si="265"/>
        <v>Pan Europe</v>
      </c>
      <c r="C4654" s="2" t="s">
        <v>7587</v>
      </c>
      <c r="D4654" s="2" t="str">
        <f t="shared" si="266"/>
        <v>Turkey</v>
      </c>
      <c r="E4654" s="5">
        <v>38656</v>
      </c>
      <c r="F4654" s="5">
        <v>38657</v>
      </c>
      <c r="G4654" s="3"/>
      <c r="H4654" s="3"/>
      <c r="I4654" s="2" t="str">
        <f t="shared" si="264"/>
        <v>S&amp;P BMI</v>
      </c>
    </row>
    <row r="4655" spans="1:9" ht="12.75" customHeight="1">
      <c r="A4655" s="2" t="s">
        <v>6903</v>
      </c>
      <c r="B4655" s="121" t="str">
        <f t="shared" si="265"/>
        <v>Pan Africa</v>
      </c>
      <c r="C4655" s="2" t="s">
        <v>7626</v>
      </c>
      <c r="D4655" s="2" t="str">
        <f t="shared" si="266"/>
        <v>Botswana</v>
      </c>
      <c r="E4655" s="5">
        <v>35062</v>
      </c>
      <c r="F4655" s="5">
        <v>35063</v>
      </c>
      <c r="G4655" s="3"/>
      <c r="H4655" s="3"/>
      <c r="I4655" s="2" t="str">
        <f t="shared" si="264"/>
        <v>S&amp;P</v>
      </c>
    </row>
    <row r="4656" spans="1:9" ht="12.75" customHeight="1">
      <c r="A4656" s="2" t="s">
        <v>6903</v>
      </c>
      <c r="B4656" s="121" t="str">
        <f t="shared" si="265"/>
        <v>Pan Africa</v>
      </c>
      <c r="C4656" s="2" t="s">
        <v>7627</v>
      </c>
      <c r="D4656" s="2" t="str">
        <f t="shared" si="266"/>
        <v>Cote d'Ivoire</v>
      </c>
      <c r="E4656" s="5">
        <v>35062</v>
      </c>
      <c r="F4656" s="5">
        <v>35063</v>
      </c>
      <c r="G4656" s="3"/>
      <c r="H4656" s="3"/>
      <c r="I4656" s="2" t="str">
        <f t="shared" si="264"/>
        <v>S&amp;P</v>
      </c>
    </row>
    <row r="4657" spans="1:9" ht="12.75" customHeight="1">
      <c r="A4657" s="2" t="s">
        <v>6903</v>
      </c>
      <c r="B4657" s="121" t="str">
        <f t="shared" si="265"/>
        <v>Pan Africa</v>
      </c>
      <c r="C4657" s="2" t="s">
        <v>7600</v>
      </c>
      <c r="D4657" s="2" t="str">
        <f t="shared" si="266"/>
        <v>Egypt</v>
      </c>
      <c r="E4657" s="5">
        <v>35062</v>
      </c>
      <c r="F4657" s="5">
        <v>35063</v>
      </c>
      <c r="G4657" s="3"/>
      <c r="H4657" s="3"/>
      <c r="I4657" s="2" t="str">
        <f t="shared" si="264"/>
        <v>S&amp;P</v>
      </c>
    </row>
    <row r="4658" spans="1:9" ht="12.75" customHeight="1">
      <c r="A4658" s="2" t="s">
        <v>6903</v>
      </c>
      <c r="B4658" s="121" t="str">
        <f t="shared" si="265"/>
        <v>Pan Africa</v>
      </c>
      <c r="C4658" s="2" t="s">
        <v>7628</v>
      </c>
      <c r="D4658" s="2" t="str">
        <f t="shared" si="266"/>
        <v>Ghana</v>
      </c>
      <c r="E4658" s="5">
        <v>35062</v>
      </c>
      <c r="F4658" s="5">
        <v>35063</v>
      </c>
      <c r="G4658" s="3"/>
      <c r="H4658" s="3"/>
      <c r="I4658" s="2" t="str">
        <f t="shared" si="264"/>
        <v>S&amp;P</v>
      </c>
    </row>
    <row r="4659" spans="1:9" ht="12.75" customHeight="1">
      <c r="A4659" s="2" t="s">
        <v>6903</v>
      </c>
      <c r="B4659" s="121" t="str">
        <f t="shared" si="265"/>
        <v>Pan Africa</v>
      </c>
      <c r="C4659" s="2" t="s">
        <v>5987</v>
      </c>
      <c r="D4659" s="2" t="str">
        <f t="shared" si="266"/>
        <v>Kenya</v>
      </c>
      <c r="E4659" s="5">
        <v>35062</v>
      </c>
      <c r="F4659" s="5">
        <v>35063</v>
      </c>
      <c r="G4659" s="3"/>
      <c r="H4659" s="3"/>
      <c r="I4659" s="2" t="str">
        <f t="shared" si="264"/>
        <v>S&amp;P</v>
      </c>
    </row>
    <row r="4660" spans="1:9" ht="12.75" customHeight="1">
      <c r="A4660" s="2" t="s">
        <v>6903</v>
      </c>
      <c r="B4660" s="121" t="str">
        <f t="shared" si="265"/>
        <v>Pan Africa</v>
      </c>
      <c r="C4660" s="2" t="s">
        <v>5947</v>
      </c>
      <c r="D4660" s="2" t="str">
        <f t="shared" si="266"/>
        <v>Morocco</v>
      </c>
      <c r="E4660" s="5">
        <v>35062</v>
      </c>
      <c r="F4660" s="5">
        <v>35063</v>
      </c>
      <c r="G4660" s="3"/>
      <c r="H4660" s="3"/>
      <c r="I4660" s="2" t="str">
        <f t="shared" si="264"/>
        <v>S&amp;P</v>
      </c>
    </row>
    <row r="4661" spans="1:9" ht="12.75" customHeight="1">
      <c r="A4661" s="2" t="s">
        <v>6903</v>
      </c>
      <c r="B4661" s="121" t="str">
        <f t="shared" si="265"/>
        <v>Pan Africa</v>
      </c>
      <c r="C4661" s="2" t="s">
        <v>7618</v>
      </c>
      <c r="D4661" s="2" t="str">
        <f t="shared" si="266"/>
        <v>Mauritius</v>
      </c>
      <c r="E4661" s="5">
        <v>35062</v>
      </c>
      <c r="F4661" s="5">
        <v>35063</v>
      </c>
      <c r="G4661" s="3"/>
      <c r="H4661" s="3"/>
      <c r="I4661" s="2" t="str">
        <f t="shared" si="264"/>
        <v>S&amp;P</v>
      </c>
    </row>
    <row r="4662" spans="1:9" ht="12.75" customHeight="1">
      <c r="A4662" s="2" t="s">
        <v>6903</v>
      </c>
      <c r="B4662" s="121" t="str">
        <f t="shared" si="265"/>
        <v>Pan Africa</v>
      </c>
      <c r="C4662" s="2" t="s">
        <v>5845</v>
      </c>
      <c r="D4662" s="2" t="str">
        <f t="shared" si="266"/>
        <v>Namibia</v>
      </c>
      <c r="E4662" s="5">
        <v>36188</v>
      </c>
      <c r="F4662" s="5">
        <v>36189</v>
      </c>
      <c r="G4662" s="3"/>
      <c r="H4662" s="3"/>
      <c r="I4662" s="2" t="str">
        <f t="shared" si="264"/>
        <v>S&amp;P</v>
      </c>
    </row>
    <row r="4663" spans="1:9" ht="12.75" customHeight="1">
      <c r="A4663" s="2" t="s">
        <v>6903</v>
      </c>
      <c r="B4663" s="121" t="str">
        <f t="shared" si="265"/>
        <v>Pan Africa</v>
      </c>
      <c r="C4663" s="2" t="s">
        <v>5918</v>
      </c>
      <c r="D4663" s="2" t="str">
        <f t="shared" si="266"/>
        <v>Nigeria</v>
      </c>
      <c r="E4663" s="5">
        <v>35062</v>
      </c>
      <c r="F4663" s="5">
        <v>35063</v>
      </c>
      <c r="G4663" s="3">
        <v>45366</v>
      </c>
      <c r="H4663" s="3">
        <v>45369</v>
      </c>
      <c r="I4663" s="2" t="str">
        <f t="shared" si="264"/>
        <v>S&amp;P</v>
      </c>
    </row>
    <row r="4664" spans="1:9" ht="12.75" customHeight="1">
      <c r="A4664" s="2" t="s">
        <v>6903</v>
      </c>
      <c r="B4664" s="121" t="str">
        <f t="shared" si="265"/>
        <v>Pan Africa</v>
      </c>
      <c r="C4664" s="2" t="s">
        <v>7619</v>
      </c>
      <c r="D4664" s="2" t="str">
        <f t="shared" si="266"/>
        <v>Tunisia</v>
      </c>
      <c r="E4664" s="5">
        <v>35062</v>
      </c>
      <c r="F4664" s="5">
        <v>35063</v>
      </c>
      <c r="G4664" s="3"/>
      <c r="H4664" s="3"/>
      <c r="I4664" s="2" t="str">
        <f t="shared" si="264"/>
        <v>S&amp;P</v>
      </c>
    </row>
    <row r="4665" spans="1:9" ht="12.75" customHeight="1">
      <c r="A4665" s="2" t="s">
        <v>6903</v>
      </c>
      <c r="B4665" s="121" t="str">
        <f t="shared" si="265"/>
        <v>Pan Africa</v>
      </c>
      <c r="C4665" s="2" t="s">
        <v>7603</v>
      </c>
      <c r="D4665" s="2" t="str">
        <f t="shared" si="266"/>
        <v>South Africa</v>
      </c>
      <c r="E4665" s="5">
        <v>35062</v>
      </c>
      <c r="F4665" s="5">
        <v>35063</v>
      </c>
      <c r="G4665" s="3"/>
      <c r="H4665" s="3"/>
      <c r="I4665" s="2" t="str">
        <f t="shared" si="264"/>
        <v>S&amp;P</v>
      </c>
    </row>
    <row r="4666" spans="1:9" ht="12.75" customHeight="1">
      <c r="A4666" s="2" t="s">
        <v>6903</v>
      </c>
      <c r="B4666" s="121" t="str">
        <f t="shared" si="265"/>
        <v>Pan Africa</v>
      </c>
      <c r="C4666" s="2" t="s">
        <v>7629</v>
      </c>
      <c r="D4666" s="2" t="str">
        <f t="shared" si="266"/>
        <v>Zambia</v>
      </c>
      <c r="E4666" s="5">
        <v>40165</v>
      </c>
      <c r="F4666" s="5">
        <v>40168</v>
      </c>
      <c r="G4666" s="3"/>
      <c r="H4666" s="3"/>
      <c r="I4666" s="2" t="str">
        <f t="shared" si="264"/>
        <v>S&amp;P</v>
      </c>
    </row>
    <row r="4667" spans="1:9" ht="12.75" customHeight="1">
      <c r="A4667" s="2" t="s">
        <v>6903</v>
      </c>
      <c r="B4667" s="121" t="str">
        <f t="shared" si="265"/>
        <v>Pan Africa</v>
      </c>
      <c r="C4667" s="2" t="s">
        <v>7630</v>
      </c>
      <c r="D4667" s="2" t="str">
        <f t="shared" si="266"/>
        <v>Zimbabwe</v>
      </c>
      <c r="E4667" s="5">
        <v>35062</v>
      </c>
      <c r="F4667" s="5">
        <v>35063</v>
      </c>
      <c r="G4667" s="3">
        <v>39506</v>
      </c>
      <c r="H4667" s="3">
        <v>39507</v>
      </c>
      <c r="I4667" s="2" t="str">
        <f t="shared" si="264"/>
        <v>S&amp;P</v>
      </c>
    </row>
    <row r="4668" spans="1:9" ht="12.75" customHeight="1">
      <c r="A4668" s="2" t="s">
        <v>6671</v>
      </c>
      <c r="B4668" s="121" t="str">
        <f t="shared" si="265"/>
        <v>Pan Africa</v>
      </c>
      <c r="C4668" s="2" t="s">
        <v>7626</v>
      </c>
      <c r="D4668" s="2" t="str">
        <f t="shared" si="266"/>
        <v>Botswana</v>
      </c>
      <c r="E4668" s="5">
        <v>35062</v>
      </c>
      <c r="F4668" s="5">
        <v>35063</v>
      </c>
      <c r="G4668" s="3"/>
      <c r="H4668" s="3"/>
      <c r="I4668" s="2" t="str">
        <f t="shared" si="264"/>
        <v>S&amp;P BMI</v>
      </c>
    </row>
    <row r="4669" spans="1:9" ht="12.75" customHeight="1">
      <c r="A4669" s="2" t="s">
        <v>6671</v>
      </c>
      <c r="B4669" s="121" t="str">
        <f t="shared" si="265"/>
        <v>Pan Africa</v>
      </c>
      <c r="C4669" s="2" t="s">
        <v>7600</v>
      </c>
      <c r="D4669" s="2" t="str">
        <f t="shared" si="266"/>
        <v>Egypt</v>
      </c>
      <c r="E4669" s="5">
        <v>35062</v>
      </c>
      <c r="F4669" s="5">
        <v>35063</v>
      </c>
      <c r="G4669" s="3"/>
      <c r="H4669" s="3"/>
      <c r="I4669" s="2" t="str">
        <f t="shared" ref="I4669:I4732" si="267">IF(ISBLANK(VLOOKUP(A4669,CountryRegion,4,FALSE)),"",VLOOKUP(A4669,CountryRegion,4,FALSE))</f>
        <v>S&amp;P BMI</v>
      </c>
    </row>
    <row r="4670" spans="1:9" ht="12.75" customHeight="1">
      <c r="A4670" s="2" t="s">
        <v>6671</v>
      </c>
      <c r="B4670" s="121" t="str">
        <f t="shared" si="265"/>
        <v>Pan Africa</v>
      </c>
      <c r="C4670" s="2" t="s">
        <v>7628</v>
      </c>
      <c r="D4670" s="2" t="str">
        <f t="shared" si="266"/>
        <v>Ghana</v>
      </c>
      <c r="E4670" s="5">
        <v>35062</v>
      </c>
      <c r="F4670" s="5">
        <v>35063</v>
      </c>
      <c r="G4670" s="3"/>
      <c r="H4670" s="3"/>
      <c r="I4670" s="2" t="str">
        <f t="shared" si="267"/>
        <v>S&amp;P BMI</v>
      </c>
    </row>
    <row r="4671" spans="1:9" ht="12.75" customHeight="1">
      <c r="A4671" s="2" t="s">
        <v>6671</v>
      </c>
      <c r="B4671" s="121" t="str">
        <f t="shared" si="265"/>
        <v>Pan Africa</v>
      </c>
      <c r="C4671" s="2" t="s">
        <v>5987</v>
      </c>
      <c r="D4671" s="2" t="str">
        <f t="shared" si="266"/>
        <v>Kenya</v>
      </c>
      <c r="E4671" s="5">
        <v>35062</v>
      </c>
      <c r="F4671" s="5">
        <v>35063</v>
      </c>
      <c r="G4671" s="3"/>
      <c r="H4671" s="3"/>
      <c r="I4671" s="2" t="str">
        <f t="shared" si="267"/>
        <v>S&amp;P BMI</v>
      </c>
    </row>
    <row r="4672" spans="1:9" ht="12.75" customHeight="1">
      <c r="A4672" s="2" t="s">
        <v>6671</v>
      </c>
      <c r="B4672" s="121" t="str">
        <f t="shared" si="265"/>
        <v>Pan Africa</v>
      </c>
      <c r="C4672" s="2" t="s">
        <v>5947</v>
      </c>
      <c r="D4672" s="2" t="str">
        <f t="shared" si="266"/>
        <v>Morocco</v>
      </c>
      <c r="E4672" s="5">
        <v>35062</v>
      </c>
      <c r="F4672" s="5">
        <v>35063</v>
      </c>
      <c r="G4672" s="3"/>
      <c r="H4672" s="3"/>
      <c r="I4672" s="2" t="str">
        <f t="shared" si="267"/>
        <v>S&amp;P BMI</v>
      </c>
    </row>
    <row r="4673" spans="1:9" ht="12.75" customHeight="1">
      <c r="A4673" s="2" t="s">
        <v>6671</v>
      </c>
      <c r="B4673" s="121" t="str">
        <f t="shared" si="265"/>
        <v>Pan Africa</v>
      </c>
      <c r="C4673" s="2" t="s">
        <v>7618</v>
      </c>
      <c r="D4673" s="2" t="str">
        <f t="shared" si="266"/>
        <v>Mauritius</v>
      </c>
      <c r="E4673" s="5">
        <v>35062</v>
      </c>
      <c r="F4673" s="5">
        <v>35063</v>
      </c>
      <c r="G4673" s="3"/>
      <c r="H4673" s="3"/>
      <c r="I4673" s="2" t="str">
        <f t="shared" si="267"/>
        <v>S&amp;P BMI</v>
      </c>
    </row>
    <row r="4674" spans="1:9" ht="12.75" customHeight="1">
      <c r="A4674" s="2" t="s">
        <v>6671</v>
      </c>
      <c r="B4674" s="121" t="str">
        <f t="shared" si="265"/>
        <v>Pan Africa</v>
      </c>
      <c r="C4674" s="2" t="s">
        <v>5845</v>
      </c>
      <c r="D4674" s="2" t="str">
        <f t="shared" si="266"/>
        <v>Namibia</v>
      </c>
      <c r="E4674" s="5">
        <v>35062</v>
      </c>
      <c r="F4674" s="5">
        <v>35063</v>
      </c>
      <c r="G4674" s="3"/>
      <c r="H4674" s="3"/>
      <c r="I4674" s="2" t="str">
        <f t="shared" si="267"/>
        <v>S&amp;P BMI</v>
      </c>
    </row>
    <row r="4675" spans="1:9" ht="12.75" customHeight="1">
      <c r="A4675" s="2" t="s">
        <v>6671</v>
      </c>
      <c r="B4675" s="121" t="str">
        <f t="shared" si="265"/>
        <v>Pan Africa</v>
      </c>
      <c r="C4675" s="2" t="s">
        <v>5918</v>
      </c>
      <c r="D4675" s="2" t="str">
        <f t="shared" si="266"/>
        <v>Nigeria</v>
      </c>
      <c r="E4675" s="5">
        <v>35062</v>
      </c>
      <c r="F4675" s="5">
        <v>35063</v>
      </c>
      <c r="G4675" s="3"/>
      <c r="H4675" s="3"/>
      <c r="I4675" s="2" t="str">
        <f t="shared" si="267"/>
        <v>S&amp;P BMI</v>
      </c>
    </row>
    <row r="4676" spans="1:9" ht="12.75" customHeight="1">
      <c r="A4676" s="2" t="s">
        <v>6671</v>
      </c>
      <c r="B4676" s="121" t="str">
        <f t="shared" si="265"/>
        <v>Pan Africa</v>
      </c>
      <c r="C4676" s="2" t="s">
        <v>5594</v>
      </c>
      <c r="D4676" s="2" t="str">
        <f t="shared" si="266"/>
        <v>Rwanda</v>
      </c>
      <c r="E4676" s="5">
        <v>35062</v>
      </c>
      <c r="F4676" s="5">
        <v>35063</v>
      </c>
      <c r="G4676" s="3"/>
      <c r="H4676" s="3"/>
      <c r="I4676" s="2" t="str">
        <f t="shared" si="267"/>
        <v>S&amp;P BMI</v>
      </c>
    </row>
    <row r="4677" spans="1:9" ht="12.75" customHeight="1">
      <c r="A4677" s="2" t="s">
        <v>6671</v>
      </c>
      <c r="B4677" s="121" t="str">
        <f t="shared" si="265"/>
        <v>Pan Africa</v>
      </c>
      <c r="C4677" s="2" t="s">
        <v>7619</v>
      </c>
      <c r="D4677" s="2" t="str">
        <f t="shared" si="266"/>
        <v>Tunisia</v>
      </c>
      <c r="E4677" s="5">
        <v>35062</v>
      </c>
      <c r="F4677" s="5">
        <v>35063</v>
      </c>
      <c r="G4677" s="3"/>
      <c r="H4677" s="3"/>
      <c r="I4677" s="2" t="str">
        <f t="shared" si="267"/>
        <v>S&amp;P BMI</v>
      </c>
    </row>
    <row r="4678" spans="1:9" ht="12.75" customHeight="1">
      <c r="A4678" s="2" t="s">
        <v>6671</v>
      </c>
      <c r="B4678" s="121" t="str">
        <f t="shared" ref="B4678:B4741" si="268">VLOOKUP(A4678,CountryRegion,2,FALSE)</f>
        <v>Pan Africa</v>
      </c>
      <c r="C4678" s="2" t="s">
        <v>7637</v>
      </c>
      <c r="D4678" s="2" t="str">
        <f t="shared" si="266"/>
        <v>Tanzania</v>
      </c>
      <c r="E4678" s="5">
        <v>35062</v>
      </c>
      <c r="F4678" s="5">
        <v>35063</v>
      </c>
      <c r="G4678" s="3"/>
      <c r="H4678" s="3"/>
      <c r="I4678" s="2" t="str">
        <f t="shared" si="267"/>
        <v>S&amp;P BMI</v>
      </c>
    </row>
    <row r="4679" spans="1:9" ht="12.75" customHeight="1">
      <c r="A4679" s="2" t="s">
        <v>6671</v>
      </c>
      <c r="B4679" s="121" t="str">
        <f t="shared" si="268"/>
        <v>Pan Africa</v>
      </c>
      <c r="C4679" s="2" t="s">
        <v>7638</v>
      </c>
      <c r="D4679" s="2" t="str">
        <f t="shared" si="266"/>
        <v>Uganda</v>
      </c>
      <c r="E4679" s="5">
        <v>35062</v>
      </c>
      <c r="F4679" s="5">
        <v>35063</v>
      </c>
      <c r="G4679" s="3"/>
      <c r="H4679" s="3"/>
      <c r="I4679" s="2" t="str">
        <f t="shared" si="267"/>
        <v>S&amp;P BMI</v>
      </c>
    </row>
    <row r="4680" spans="1:9" ht="12.75" customHeight="1">
      <c r="A4680" s="2" t="s">
        <v>6671</v>
      </c>
      <c r="B4680" s="121" t="str">
        <f t="shared" si="268"/>
        <v>Pan Africa</v>
      </c>
      <c r="C4680" s="2" t="s">
        <v>7603</v>
      </c>
      <c r="D4680" s="2" t="str">
        <f t="shared" si="266"/>
        <v>South Africa</v>
      </c>
      <c r="E4680" s="5">
        <v>35062</v>
      </c>
      <c r="F4680" s="5">
        <v>35063</v>
      </c>
      <c r="G4680" s="3"/>
      <c r="H4680" s="3"/>
      <c r="I4680" s="2" t="str">
        <f t="shared" si="267"/>
        <v>S&amp;P BMI</v>
      </c>
    </row>
    <row r="4681" spans="1:9" ht="12.75" customHeight="1">
      <c r="A4681" s="2" t="s">
        <v>6671</v>
      </c>
      <c r="B4681" s="121" t="str">
        <f t="shared" si="268"/>
        <v>Pan Africa</v>
      </c>
      <c r="C4681" s="2" t="s">
        <v>7629</v>
      </c>
      <c r="D4681" s="2" t="str">
        <f t="shared" si="266"/>
        <v>Zambia</v>
      </c>
      <c r="E4681" s="5">
        <v>35062</v>
      </c>
      <c r="F4681" s="5">
        <v>35063</v>
      </c>
      <c r="G4681" s="3"/>
      <c r="H4681" s="3"/>
      <c r="I4681" s="2" t="str">
        <f t="shared" si="267"/>
        <v>S&amp;P BMI</v>
      </c>
    </row>
    <row r="4682" spans="1:9" ht="12.75" customHeight="1">
      <c r="A4682" s="2" t="s">
        <v>6730</v>
      </c>
      <c r="B4682" s="121" t="str">
        <f t="shared" si="268"/>
        <v>Pan Asia Ex-Japan</v>
      </c>
      <c r="C4682" s="2" t="s">
        <v>7589</v>
      </c>
      <c r="D4682" s="2" t="str">
        <f t="shared" si="266"/>
        <v>Australia</v>
      </c>
      <c r="E4682" s="5">
        <v>34698</v>
      </c>
      <c r="F4682" s="5">
        <v>34701</v>
      </c>
      <c r="G4682" s="3"/>
      <c r="H4682" s="3"/>
      <c r="I4682" s="2" t="str">
        <f t="shared" si="267"/>
        <v>S&amp;P BMI</v>
      </c>
    </row>
    <row r="4683" spans="1:9" ht="12.75" customHeight="1">
      <c r="A4683" s="2" t="s">
        <v>6730</v>
      </c>
      <c r="B4683" s="121" t="str">
        <f t="shared" si="268"/>
        <v>Pan Asia Ex-Japan</v>
      </c>
      <c r="C4683" s="2" t="s">
        <v>7588</v>
      </c>
      <c r="D4683" s="2" t="str">
        <f t="shared" si="266"/>
        <v>China</v>
      </c>
      <c r="E4683" s="5">
        <v>34698</v>
      </c>
      <c r="F4683" s="5">
        <v>34701</v>
      </c>
      <c r="G4683" s="3"/>
      <c r="H4683" s="3"/>
      <c r="I4683" s="2" t="str">
        <f t="shared" si="267"/>
        <v>S&amp;P BMI</v>
      </c>
    </row>
    <row r="4684" spans="1:9" ht="12.75" customHeight="1">
      <c r="A4684" s="2" t="s">
        <v>6730</v>
      </c>
      <c r="B4684" s="121" t="str">
        <f t="shared" si="268"/>
        <v>Pan Asia Ex-Japan</v>
      </c>
      <c r="C4684" s="2" t="s">
        <v>7571</v>
      </c>
      <c r="D4684" s="2" t="str">
        <f t="shared" si="266"/>
        <v>Hong Kong</v>
      </c>
      <c r="E4684" s="5">
        <v>34698</v>
      </c>
      <c r="F4684" s="5">
        <v>34701</v>
      </c>
      <c r="G4684" s="3"/>
      <c r="H4684" s="3"/>
      <c r="I4684" s="2" t="str">
        <f t="shared" si="267"/>
        <v>S&amp;P BMI</v>
      </c>
    </row>
    <row r="4685" spans="1:9" ht="12.75" customHeight="1">
      <c r="A4685" s="2" t="s">
        <v>6730</v>
      </c>
      <c r="B4685" s="121" t="str">
        <f t="shared" si="268"/>
        <v>Pan Asia Ex-Japan</v>
      </c>
      <c r="C4685" s="2" t="s">
        <v>6098</v>
      </c>
      <c r="D4685" s="2" t="str">
        <f t="shared" si="266"/>
        <v>Indonesia</v>
      </c>
      <c r="E4685" s="5">
        <v>34698</v>
      </c>
      <c r="F4685" s="5">
        <v>34701</v>
      </c>
      <c r="G4685" s="3"/>
      <c r="H4685" s="3"/>
      <c r="I4685" s="2" t="str">
        <f t="shared" si="267"/>
        <v>S&amp;P BMI</v>
      </c>
    </row>
    <row r="4686" spans="1:9" ht="12.75" customHeight="1">
      <c r="A4686" s="2" t="s">
        <v>6730</v>
      </c>
      <c r="B4686" s="121" t="str">
        <f t="shared" si="268"/>
        <v>Pan Asia Ex-Japan</v>
      </c>
      <c r="C4686" s="2" t="s">
        <v>5720</v>
      </c>
      <c r="D4686" s="2" t="str">
        <f t="shared" ref="D4686:D4749" si="269">VLOOKUP(C4686&amp;"-",CountryRegion,2,FALSE)</f>
        <v>India</v>
      </c>
      <c r="E4686" s="5">
        <v>34698</v>
      </c>
      <c r="F4686" s="5">
        <v>34701</v>
      </c>
      <c r="G4686" s="3"/>
      <c r="H4686" s="3"/>
      <c r="I4686" s="2" t="str">
        <f t="shared" si="267"/>
        <v>S&amp;P BMI</v>
      </c>
    </row>
    <row r="4687" spans="1:9" ht="12.75" customHeight="1">
      <c r="A4687" s="2" t="s">
        <v>6730</v>
      </c>
      <c r="B4687" s="121" t="str">
        <f t="shared" si="268"/>
        <v>Pan Asia Ex-Japan</v>
      </c>
      <c r="C4687" s="2" t="s">
        <v>6013</v>
      </c>
      <c r="D4687" s="2" t="str">
        <f t="shared" si="269"/>
        <v>Korea</v>
      </c>
      <c r="E4687" s="5">
        <v>34698</v>
      </c>
      <c r="F4687" s="5">
        <v>34701</v>
      </c>
      <c r="G4687" s="3"/>
      <c r="H4687" s="3"/>
      <c r="I4687" s="2" t="str">
        <f t="shared" si="267"/>
        <v>S&amp;P BMI</v>
      </c>
    </row>
    <row r="4688" spans="1:9" ht="12.75" customHeight="1">
      <c r="A4688" s="2" t="s">
        <v>6730</v>
      </c>
      <c r="B4688" s="121" t="str">
        <f t="shared" si="268"/>
        <v>Pan Asia Ex-Japan</v>
      </c>
      <c r="C4688" s="2" t="s">
        <v>7573</v>
      </c>
      <c r="D4688" s="2" t="str">
        <f t="shared" si="269"/>
        <v>Malaysia</v>
      </c>
      <c r="E4688" s="5">
        <v>34698</v>
      </c>
      <c r="F4688" s="5">
        <v>34701</v>
      </c>
      <c r="G4688" s="3"/>
      <c r="H4688" s="3"/>
      <c r="I4688" s="2" t="str">
        <f t="shared" si="267"/>
        <v>S&amp;P BMI</v>
      </c>
    </row>
    <row r="4689" spans="1:9" ht="12.75" customHeight="1">
      <c r="A4689" s="2" t="s">
        <v>6730</v>
      </c>
      <c r="B4689" s="121" t="str">
        <f t="shared" si="268"/>
        <v>Pan Asia Ex-Japan</v>
      </c>
      <c r="C4689" s="2" t="s">
        <v>5883</v>
      </c>
      <c r="D4689" s="2" t="str">
        <f t="shared" si="269"/>
        <v>New Zealand</v>
      </c>
      <c r="E4689" s="5">
        <v>34698</v>
      </c>
      <c r="F4689" s="5">
        <v>34701</v>
      </c>
      <c r="G4689" s="3"/>
      <c r="H4689" s="3"/>
      <c r="I4689" s="2" t="str">
        <f t="shared" si="267"/>
        <v>S&amp;P BMI</v>
      </c>
    </row>
    <row r="4690" spans="1:9" ht="12.75" customHeight="1">
      <c r="A4690" s="2" t="s">
        <v>6730</v>
      </c>
      <c r="B4690" s="121" t="str">
        <f t="shared" si="268"/>
        <v>Pan Asia Ex-Japan</v>
      </c>
      <c r="C4690" s="2" t="s">
        <v>5970</v>
      </c>
      <c r="D4690" s="2" t="str">
        <f t="shared" si="269"/>
        <v>Philippines</v>
      </c>
      <c r="E4690" s="5">
        <v>34698</v>
      </c>
      <c r="F4690" s="5">
        <v>34701</v>
      </c>
      <c r="G4690" s="3"/>
      <c r="H4690" s="3"/>
      <c r="I4690" s="2" t="str">
        <f t="shared" si="267"/>
        <v>S&amp;P BMI</v>
      </c>
    </row>
    <row r="4691" spans="1:9" ht="12.75" customHeight="1">
      <c r="A4691" s="2" t="s">
        <v>6730</v>
      </c>
      <c r="B4691" s="121" t="str">
        <f t="shared" si="268"/>
        <v>Pan Asia Ex-Japan</v>
      </c>
      <c r="C4691" s="2" t="s">
        <v>7601</v>
      </c>
      <c r="D4691" s="2" t="str">
        <f t="shared" si="269"/>
        <v>Pakistan</v>
      </c>
      <c r="E4691" s="5">
        <v>34698</v>
      </c>
      <c r="F4691" s="5">
        <v>34701</v>
      </c>
      <c r="G4691" s="3">
        <v>39752</v>
      </c>
      <c r="H4691" s="3">
        <v>39755</v>
      </c>
      <c r="I4691" s="2" t="str">
        <f t="shared" si="267"/>
        <v>S&amp;P BMI</v>
      </c>
    </row>
    <row r="4692" spans="1:9" ht="12.75" customHeight="1">
      <c r="A4692" s="2" t="s">
        <v>6730</v>
      </c>
      <c r="B4692" s="121" t="str">
        <f t="shared" si="268"/>
        <v>Pan Asia Ex-Japan</v>
      </c>
      <c r="C4692" s="2" t="s">
        <v>7601</v>
      </c>
      <c r="D4692" s="2" t="str">
        <f t="shared" si="269"/>
        <v>Pakistan</v>
      </c>
      <c r="E4692" s="5">
        <v>42993</v>
      </c>
      <c r="F4692" s="5">
        <v>42996</v>
      </c>
      <c r="G4692" s="3">
        <v>45184</v>
      </c>
      <c r="H4692" s="3">
        <v>45187</v>
      </c>
      <c r="I4692" s="2" t="str">
        <f t="shared" si="267"/>
        <v>S&amp;P BMI</v>
      </c>
    </row>
    <row r="4693" spans="1:9" ht="12.75" customHeight="1">
      <c r="A4693" s="2" t="s">
        <v>6730</v>
      </c>
      <c r="B4693" s="121" t="str">
        <f t="shared" si="268"/>
        <v>Pan Asia Ex-Japan</v>
      </c>
      <c r="C4693" s="2" t="s">
        <v>7574</v>
      </c>
      <c r="D4693" s="2" t="str">
        <f t="shared" si="269"/>
        <v>Singapore</v>
      </c>
      <c r="E4693" s="5">
        <v>34698</v>
      </c>
      <c r="F4693" s="5">
        <v>34701</v>
      </c>
      <c r="G4693" s="3"/>
      <c r="H4693" s="3"/>
      <c r="I4693" s="2" t="str">
        <f t="shared" si="267"/>
        <v>S&amp;P BMI</v>
      </c>
    </row>
    <row r="4694" spans="1:9" ht="12.75" customHeight="1">
      <c r="A4694" s="2" t="s">
        <v>6730</v>
      </c>
      <c r="B4694" s="121" t="str">
        <f t="shared" si="268"/>
        <v>Pan Asia Ex-Japan</v>
      </c>
      <c r="C4694" s="2" t="s">
        <v>6029</v>
      </c>
      <c r="D4694" s="2" t="str">
        <f t="shared" si="269"/>
        <v>Thailand</v>
      </c>
      <c r="E4694" s="5">
        <v>34698</v>
      </c>
      <c r="F4694" s="5">
        <v>34701</v>
      </c>
      <c r="G4694" s="3"/>
      <c r="H4694" s="3"/>
      <c r="I4694" s="2" t="str">
        <f t="shared" si="267"/>
        <v>S&amp;P BMI</v>
      </c>
    </row>
    <row r="4695" spans="1:9" ht="12.75" customHeight="1">
      <c r="A4695" s="2" t="s">
        <v>6730</v>
      </c>
      <c r="B4695" s="121" t="str">
        <f t="shared" si="268"/>
        <v>Pan Asia Ex-Japan</v>
      </c>
      <c r="C4695" s="2" t="s">
        <v>5700</v>
      </c>
      <c r="D4695" s="2" t="str">
        <f t="shared" si="269"/>
        <v>Taiwan</v>
      </c>
      <c r="E4695" s="5">
        <v>34698</v>
      </c>
      <c r="F4695" s="5">
        <v>34701</v>
      </c>
      <c r="G4695" s="3"/>
      <c r="H4695" s="3"/>
      <c r="I4695" s="2" t="str">
        <f t="shared" si="267"/>
        <v>S&amp;P BMI</v>
      </c>
    </row>
    <row r="4696" spans="1:9" ht="12.75" customHeight="1">
      <c r="A4696" s="2" t="s">
        <v>6732</v>
      </c>
      <c r="B4696" s="121" t="str">
        <f t="shared" si="268"/>
        <v>Pan Asia Ex-Japan &amp; Taiwan</v>
      </c>
      <c r="C4696" s="2" t="s">
        <v>7589</v>
      </c>
      <c r="D4696" s="2" t="str">
        <f t="shared" si="269"/>
        <v>Australia</v>
      </c>
      <c r="E4696" s="5">
        <v>34698</v>
      </c>
      <c r="F4696" s="5">
        <v>34701</v>
      </c>
      <c r="G4696" s="3"/>
      <c r="H4696" s="3"/>
      <c r="I4696" s="2" t="str">
        <f t="shared" si="267"/>
        <v>S&amp;P BMI</v>
      </c>
    </row>
    <row r="4697" spans="1:9" ht="12.75" customHeight="1">
      <c r="A4697" s="2" t="s">
        <v>6732</v>
      </c>
      <c r="B4697" s="121" t="str">
        <f t="shared" si="268"/>
        <v>Pan Asia Ex-Japan &amp; Taiwan</v>
      </c>
      <c r="C4697" s="2" t="s">
        <v>7588</v>
      </c>
      <c r="D4697" s="2" t="str">
        <f t="shared" si="269"/>
        <v>China</v>
      </c>
      <c r="E4697" s="5">
        <v>34698</v>
      </c>
      <c r="F4697" s="5">
        <v>34701</v>
      </c>
      <c r="G4697" s="3"/>
      <c r="H4697" s="3"/>
      <c r="I4697" s="2" t="str">
        <f t="shared" si="267"/>
        <v>S&amp;P BMI</v>
      </c>
    </row>
    <row r="4698" spans="1:9" ht="12.75" customHeight="1">
      <c r="A4698" s="2" t="s">
        <v>6732</v>
      </c>
      <c r="B4698" s="121" t="str">
        <f t="shared" si="268"/>
        <v>Pan Asia Ex-Japan &amp; Taiwan</v>
      </c>
      <c r="C4698" s="2" t="s">
        <v>7571</v>
      </c>
      <c r="D4698" s="2" t="str">
        <f t="shared" si="269"/>
        <v>Hong Kong</v>
      </c>
      <c r="E4698" s="5">
        <v>34698</v>
      </c>
      <c r="F4698" s="5">
        <v>34701</v>
      </c>
      <c r="G4698" s="3"/>
      <c r="H4698" s="3"/>
      <c r="I4698" s="2" t="str">
        <f t="shared" si="267"/>
        <v>S&amp;P BMI</v>
      </c>
    </row>
    <row r="4699" spans="1:9" ht="12.75" customHeight="1">
      <c r="A4699" s="2" t="s">
        <v>6732</v>
      </c>
      <c r="B4699" s="121" t="str">
        <f t="shared" si="268"/>
        <v>Pan Asia Ex-Japan &amp; Taiwan</v>
      </c>
      <c r="C4699" s="2" t="s">
        <v>6098</v>
      </c>
      <c r="D4699" s="2" t="str">
        <f t="shared" si="269"/>
        <v>Indonesia</v>
      </c>
      <c r="E4699" s="5">
        <v>34698</v>
      </c>
      <c r="F4699" s="5">
        <v>34701</v>
      </c>
      <c r="G4699" s="3"/>
      <c r="H4699" s="3"/>
      <c r="I4699" s="2" t="str">
        <f t="shared" si="267"/>
        <v>S&amp;P BMI</v>
      </c>
    </row>
    <row r="4700" spans="1:9" ht="12.75" customHeight="1">
      <c r="A4700" s="2" t="s">
        <v>6732</v>
      </c>
      <c r="B4700" s="121" t="str">
        <f t="shared" si="268"/>
        <v>Pan Asia Ex-Japan &amp; Taiwan</v>
      </c>
      <c r="C4700" s="2" t="s">
        <v>5720</v>
      </c>
      <c r="D4700" s="2" t="str">
        <f t="shared" si="269"/>
        <v>India</v>
      </c>
      <c r="E4700" s="5">
        <v>34698</v>
      </c>
      <c r="F4700" s="5">
        <v>34701</v>
      </c>
      <c r="G4700" s="3"/>
      <c r="H4700" s="3"/>
      <c r="I4700" s="2" t="str">
        <f t="shared" si="267"/>
        <v>S&amp;P BMI</v>
      </c>
    </row>
    <row r="4701" spans="1:9" ht="12.75" customHeight="1">
      <c r="A4701" s="2" t="s">
        <v>6732</v>
      </c>
      <c r="B4701" s="121" t="str">
        <f t="shared" si="268"/>
        <v>Pan Asia Ex-Japan &amp; Taiwan</v>
      </c>
      <c r="C4701" s="2" t="s">
        <v>6013</v>
      </c>
      <c r="D4701" s="2" t="str">
        <f t="shared" si="269"/>
        <v>Korea</v>
      </c>
      <c r="E4701" s="5">
        <v>34698</v>
      </c>
      <c r="F4701" s="5">
        <v>34701</v>
      </c>
      <c r="G4701" s="3"/>
      <c r="H4701" s="3"/>
      <c r="I4701" s="2" t="str">
        <f t="shared" si="267"/>
        <v>S&amp;P BMI</v>
      </c>
    </row>
    <row r="4702" spans="1:9" ht="12.75" customHeight="1">
      <c r="A4702" s="2" t="s">
        <v>6732</v>
      </c>
      <c r="B4702" s="121" t="str">
        <f t="shared" si="268"/>
        <v>Pan Asia Ex-Japan &amp; Taiwan</v>
      </c>
      <c r="C4702" s="2" t="s">
        <v>7573</v>
      </c>
      <c r="D4702" s="2" t="str">
        <f t="shared" si="269"/>
        <v>Malaysia</v>
      </c>
      <c r="E4702" s="5">
        <v>34698</v>
      </c>
      <c r="F4702" s="5">
        <v>34701</v>
      </c>
      <c r="G4702" s="3"/>
      <c r="H4702" s="3"/>
      <c r="I4702" s="2" t="str">
        <f t="shared" si="267"/>
        <v>S&amp;P BMI</v>
      </c>
    </row>
    <row r="4703" spans="1:9" ht="12.75" customHeight="1">
      <c r="A4703" s="2" t="s">
        <v>6732</v>
      </c>
      <c r="B4703" s="121" t="str">
        <f t="shared" si="268"/>
        <v>Pan Asia Ex-Japan &amp; Taiwan</v>
      </c>
      <c r="C4703" s="2" t="s">
        <v>5883</v>
      </c>
      <c r="D4703" s="2" t="str">
        <f t="shared" si="269"/>
        <v>New Zealand</v>
      </c>
      <c r="E4703" s="5">
        <v>34698</v>
      </c>
      <c r="F4703" s="5">
        <v>34701</v>
      </c>
      <c r="G4703" s="3"/>
      <c r="H4703" s="3"/>
      <c r="I4703" s="2" t="str">
        <f t="shared" si="267"/>
        <v>S&amp;P BMI</v>
      </c>
    </row>
    <row r="4704" spans="1:9" ht="12.75" customHeight="1">
      <c r="A4704" s="2" t="s">
        <v>6732</v>
      </c>
      <c r="B4704" s="121" t="str">
        <f t="shared" si="268"/>
        <v>Pan Asia Ex-Japan &amp; Taiwan</v>
      </c>
      <c r="C4704" s="2" t="s">
        <v>5970</v>
      </c>
      <c r="D4704" s="2" t="str">
        <f t="shared" si="269"/>
        <v>Philippines</v>
      </c>
      <c r="E4704" s="5">
        <v>34698</v>
      </c>
      <c r="F4704" s="5">
        <v>34701</v>
      </c>
      <c r="G4704" s="3"/>
      <c r="H4704" s="3"/>
      <c r="I4704" s="2" t="str">
        <f t="shared" si="267"/>
        <v>S&amp;P BMI</v>
      </c>
    </row>
    <row r="4705" spans="1:9" ht="12.75" customHeight="1">
      <c r="A4705" s="2" t="s">
        <v>6732</v>
      </c>
      <c r="B4705" s="121" t="str">
        <f t="shared" si="268"/>
        <v>Pan Asia Ex-Japan &amp; Taiwan</v>
      </c>
      <c r="C4705" s="2" t="s">
        <v>7601</v>
      </c>
      <c r="D4705" s="2" t="str">
        <f t="shared" si="269"/>
        <v>Pakistan</v>
      </c>
      <c r="E4705" s="5">
        <v>34698</v>
      </c>
      <c r="F4705" s="5">
        <v>34701</v>
      </c>
      <c r="G4705" s="3">
        <v>39752</v>
      </c>
      <c r="H4705" s="3">
        <v>39755</v>
      </c>
      <c r="I4705" s="2" t="str">
        <f t="shared" si="267"/>
        <v>S&amp;P BMI</v>
      </c>
    </row>
    <row r="4706" spans="1:9" ht="12.75" customHeight="1">
      <c r="A4706" s="2" t="s">
        <v>6732</v>
      </c>
      <c r="B4706" s="121" t="str">
        <f t="shared" si="268"/>
        <v>Pan Asia Ex-Japan &amp; Taiwan</v>
      </c>
      <c r="C4706" s="2" t="s">
        <v>7601</v>
      </c>
      <c r="D4706" s="2" t="str">
        <f t="shared" si="269"/>
        <v>Pakistan</v>
      </c>
      <c r="E4706" s="5">
        <v>42993</v>
      </c>
      <c r="F4706" s="5">
        <v>42996</v>
      </c>
      <c r="G4706" s="3">
        <v>45184</v>
      </c>
      <c r="H4706" s="3">
        <v>45187</v>
      </c>
      <c r="I4706" s="2" t="str">
        <f t="shared" si="267"/>
        <v>S&amp;P BMI</v>
      </c>
    </row>
    <row r="4707" spans="1:9" ht="12.75" customHeight="1">
      <c r="A4707" s="2" t="s">
        <v>6732</v>
      </c>
      <c r="B4707" s="121" t="str">
        <f t="shared" si="268"/>
        <v>Pan Asia Ex-Japan &amp; Taiwan</v>
      </c>
      <c r="C4707" s="2" t="s">
        <v>7574</v>
      </c>
      <c r="D4707" s="2" t="str">
        <f t="shared" si="269"/>
        <v>Singapore</v>
      </c>
      <c r="E4707" s="5">
        <v>34698</v>
      </c>
      <c r="F4707" s="5">
        <v>34701</v>
      </c>
      <c r="G4707" s="3"/>
      <c r="H4707" s="3"/>
      <c r="I4707" s="2" t="str">
        <f t="shared" si="267"/>
        <v>S&amp;P BMI</v>
      </c>
    </row>
    <row r="4708" spans="1:9" ht="12.75" customHeight="1">
      <c r="A4708" s="2" t="s">
        <v>6732</v>
      </c>
      <c r="B4708" s="121" t="str">
        <f t="shared" si="268"/>
        <v>Pan Asia Ex-Japan &amp; Taiwan</v>
      </c>
      <c r="C4708" s="2" t="s">
        <v>6029</v>
      </c>
      <c r="D4708" s="2" t="str">
        <f t="shared" si="269"/>
        <v>Thailand</v>
      </c>
      <c r="E4708" s="5">
        <v>34698</v>
      </c>
      <c r="F4708" s="5">
        <v>34701</v>
      </c>
      <c r="G4708" s="3"/>
      <c r="H4708" s="3"/>
      <c r="I4708" s="2" t="str">
        <f t="shared" si="267"/>
        <v>S&amp;P BMI</v>
      </c>
    </row>
    <row r="4709" spans="1:9" ht="12.75" customHeight="1">
      <c r="A4709" s="2" t="s">
        <v>6919</v>
      </c>
      <c r="B4709" s="121" t="str">
        <f t="shared" si="268"/>
        <v>Pan Arab &amp; Israel</v>
      </c>
      <c r="C4709" s="2" t="s">
        <v>7599</v>
      </c>
      <c r="D4709" s="2" t="str">
        <f t="shared" si="269"/>
        <v>United Arab Emirates</v>
      </c>
      <c r="E4709" s="5">
        <v>38352</v>
      </c>
      <c r="F4709" s="5">
        <v>38354</v>
      </c>
      <c r="G4709" s="3"/>
      <c r="H4709" s="3"/>
      <c r="I4709" s="2" t="str">
        <f t="shared" si="267"/>
        <v>S&amp;P</v>
      </c>
    </row>
    <row r="4710" spans="1:9" ht="12.75" customHeight="1">
      <c r="A4710" s="2" t="s">
        <v>6919</v>
      </c>
      <c r="B4710" s="121" t="str">
        <f t="shared" si="268"/>
        <v>Pan Arab &amp; Israel</v>
      </c>
      <c r="C4710" s="2" t="s">
        <v>7606</v>
      </c>
      <c r="D4710" s="2" t="str">
        <f t="shared" si="269"/>
        <v>Bahrain</v>
      </c>
      <c r="E4710" s="5">
        <v>38352</v>
      </c>
      <c r="F4710" s="5">
        <v>38354</v>
      </c>
      <c r="G4710" s="3"/>
      <c r="H4710" s="3"/>
      <c r="I4710" s="2" t="str">
        <f t="shared" si="267"/>
        <v>S&amp;P</v>
      </c>
    </row>
    <row r="4711" spans="1:9" ht="12.75" customHeight="1">
      <c r="A4711" s="2" t="s">
        <v>6919</v>
      </c>
      <c r="B4711" s="121" t="str">
        <f t="shared" si="268"/>
        <v>Pan Arab &amp; Israel</v>
      </c>
      <c r="C4711" s="2" t="s">
        <v>7600</v>
      </c>
      <c r="D4711" s="2" t="str">
        <f t="shared" si="269"/>
        <v>Egypt</v>
      </c>
      <c r="E4711" s="5">
        <v>38352</v>
      </c>
      <c r="F4711" s="5">
        <v>38354</v>
      </c>
      <c r="G4711" s="3"/>
      <c r="H4711" s="3"/>
      <c r="I4711" s="2" t="str">
        <f t="shared" si="267"/>
        <v>S&amp;P</v>
      </c>
    </row>
    <row r="4712" spans="1:9" ht="12.75" customHeight="1">
      <c r="A4712" s="2" t="s">
        <v>6919</v>
      </c>
      <c r="B4712" s="121" t="str">
        <f t="shared" si="268"/>
        <v>Pan Arab &amp; Israel</v>
      </c>
      <c r="C4712" s="2" t="s">
        <v>7607</v>
      </c>
      <c r="D4712" s="2" t="str">
        <f t="shared" si="269"/>
        <v>Jordan</v>
      </c>
      <c r="E4712" s="5">
        <v>38352</v>
      </c>
      <c r="F4712" s="5">
        <v>38354</v>
      </c>
      <c r="G4712" s="3"/>
      <c r="H4712" s="3"/>
      <c r="I4712" s="2" t="str">
        <f t="shared" si="267"/>
        <v>S&amp;P</v>
      </c>
    </row>
    <row r="4713" spans="1:9" ht="12.75" customHeight="1">
      <c r="A4713" s="2" t="s">
        <v>6919</v>
      </c>
      <c r="B4713" s="121" t="str">
        <f t="shared" si="268"/>
        <v>Pan Arab &amp; Israel</v>
      </c>
      <c r="C4713" s="2" t="s">
        <v>6023</v>
      </c>
      <c r="D4713" s="2" t="str">
        <f t="shared" si="269"/>
        <v>Kuwait</v>
      </c>
      <c r="E4713" s="5">
        <v>38352</v>
      </c>
      <c r="F4713" s="5">
        <v>38354</v>
      </c>
      <c r="G4713" s="3"/>
      <c r="H4713" s="3"/>
      <c r="I4713" s="2" t="str">
        <f t="shared" si="267"/>
        <v>S&amp;P</v>
      </c>
    </row>
    <row r="4714" spans="1:9" ht="12.75" customHeight="1">
      <c r="A4714" s="2" t="s">
        <v>6919</v>
      </c>
      <c r="B4714" s="121" t="str">
        <f t="shared" si="268"/>
        <v>Pan Arab &amp; Israel</v>
      </c>
      <c r="C4714" s="2" t="s">
        <v>5664</v>
      </c>
      <c r="D4714" s="2" t="str">
        <f t="shared" si="269"/>
        <v>Lebanon</v>
      </c>
      <c r="E4714" s="5">
        <v>38352</v>
      </c>
      <c r="F4714" s="5">
        <v>38354</v>
      </c>
      <c r="G4714" s="3">
        <v>44365</v>
      </c>
      <c r="H4714" s="3">
        <v>44368</v>
      </c>
      <c r="I4714" s="2" t="str">
        <f t="shared" si="267"/>
        <v>S&amp;P</v>
      </c>
    </row>
    <row r="4715" spans="1:9" ht="12.75" customHeight="1">
      <c r="A4715" s="2" t="s">
        <v>6919</v>
      </c>
      <c r="B4715" s="121" t="str">
        <f t="shared" si="268"/>
        <v>Pan Arab &amp; Israel</v>
      </c>
      <c r="C4715" s="2" t="s">
        <v>5947</v>
      </c>
      <c r="D4715" s="2" t="str">
        <f t="shared" si="269"/>
        <v>Morocco</v>
      </c>
      <c r="E4715" s="5">
        <v>38352</v>
      </c>
      <c r="F4715" s="5">
        <v>38354</v>
      </c>
      <c r="G4715" s="3"/>
      <c r="H4715" s="3"/>
      <c r="I4715" s="2" t="str">
        <f t="shared" si="267"/>
        <v>S&amp;P</v>
      </c>
    </row>
    <row r="4716" spans="1:9" ht="12.75" customHeight="1">
      <c r="A4716" s="2" t="s">
        <v>6919</v>
      </c>
      <c r="B4716" s="121" t="str">
        <f t="shared" si="268"/>
        <v>Pan Arab &amp; Israel</v>
      </c>
      <c r="C4716" s="2" t="s">
        <v>6159</v>
      </c>
      <c r="D4716" s="2" t="str">
        <f t="shared" si="269"/>
        <v>Oman</v>
      </c>
      <c r="E4716" s="5">
        <v>38352</v>
      </c>
      <c r="F4716" s="5">
        <v>38354</v>
      </c>
      <c r="G4716" s="3"/>
      <c r="H4716" s="3"/>
      <c r="I4716" s="2" t="str">
        <f t="shared" si="267"/>
        <v>S&amp;P</v>
      </c>
    </row>
    <row r="4717" spans="1:9" ht="12.75" customHeight="1">
      <c r="A4717" s="2" t="s">
        <v>6919</v>
      </c>
      <c r="B4717" s="121" t="str">
        <f t="shared" si="268"/>
        <v>Pan Arab &amp; Israel</v>
      </c>
      <c r="C4717" s="2" t="s">
        <v>7602</v>
      </c>
      <c r="D4717" s="2" t="str">
        <f t="shared" si="269"/>
        <v>Qatar</v>
      </c>
      <c r="E4717" s="5">
        <v>38352</v>
      </c>
      <c r="F4717" s="5">
        <v>38354</v>
      </c>
      <c r="G4717" s="3"/>
      <c r="H4717" s="3"/>
      <c r="I4717" s="2" t="str">
        <f t="shared" si="267"/>
        <v>S&amp;P</v>
      </c>
    </row>
    <row r="4718" spans="1:9" ht="12.75" customHeight="1">
      <c r="A4718" s="2" t="s">
        <v>6919</v>
      </c>
      <c r="B4718" s="121" t="str">
        <f t="shared" si="268"/>
        <v>Pan Arab &amp; Israel</v>
      </c>
      <c r="C4718" s="2" t="s">
        <v>5776</v>
      </c>
      <c r="D4718" s="2" t="str">
        <f t="shared" si="269"/>
        <v>Saudi Arabia</v>
      </c>
      <c r="E4718" s="5">
        <v>38352</v>
      </c>
      <c r="F4718" s="5">
        <v>38354</v>
      </c>
      <c r="G4718" s="3"/>
      <c r="H4718" s="3"/>
      <c r="I4718" s="2" t="str">
        <f t="shared" si="267"/>
        <v>S&amp;P</v>
      </c>
    </row>
    <row r="4719" spans="1:9" ht="12.75" customHeight="1">
      <c r="A4719" s="2" t="s">
        <v>6919</v>
      </c>
      <c r="B4719" s="121" t="str">
        <f t="shared" si="268"/>
        <v>Pan Arab &amp; Israel</v>
      </c>
      <c r="C4719" s="2" t="s">
        <v>7619</v>
      </c>
      <c r="D4719" s="2" t="str">
        <f t="shared" si="269"/>
        <v>Tunisia</v>
      </c>
      <c r="E4719" s="5">
        <v>38352</v>
      </c>
      <c r="F4719" s="5">
        <v>38354</v>
      </c>
      <c r="G4719" s="3"/>
      <c r="H4719" s="3"/>
      <c r="I4719" s="2" t="str">
        <f t="shared" si="267"/>
        <v>S&amp;P</v>
      </c>
    </row>
    <row r="4720" spans="1:9" ht="12.75" customHeight="1">
      <c r="A4720" s="2" t="s">
        <v>7480</v>
      </c>
      <c r="B4720" s="121" t="str">
        <f t="shared" si="268"/>
        <v>Pan Arab &amp; Turkey Ex-North Africa</v>
      </c>
      <c r="C4720" s="2" t="s">
        <v>7599</v>
      </c>
      <c r="D4720" s="2" t="str">
        <f t="shared" si="269"/>
        <v>United Arab Emirates</v>
      </c>
      <c r="E4720" s="5">
        <v>38352</v>
      </c>
      <c r="F4720" s="5">
        <v>38354</v>
      </c>
      <c r="G4720" s="3"/>
      <c r="H4720" s="3"/>
      <c r="I4720" s="2" t="str">
        <f t="shared" si="267"/>
        <v>S&amp;P BMI</v>
      </c>
    </row>
    <row r="4721" spans="1:9" ht="12.75" customHeight="1">
      <c r="A4721" s="2" t="s">
        <v>7480</v>
      </c>
      <c r="B4721" s="121" t="str">
        <f t="shared" si="268"/>
        <v>Pan Arab &amp; Turkey Ex-North Africa</v>
      </c>
      <c r="C4721" s="2" t="s">
        <v>7606</v>
      </c>
      <c r="D4721" s="2" t="str">
        <f t="shared" si="269"/>
        <v>Bahrain</v>
      </c>
      <c r="E4721" s="5">
        <v>38352</v>
      </c>
      <c r="F4721" s="5">
        <v>38354</v>
      </c>
      <c r="G4721" s="3"/>
      <c r="H4721" s="3"/>
      <c r="I4721" s="2" t="str">
        <f t="shared" si="267"/>
        <v>S&amp;P BMI</v>
      </c>
    </row>
    <row r="4722" spans="1:9" ht="12.75" customHeight="1">
      <c r="A4722" s="2" t="s">
        <v>7480</v>
      </c>
      <c r="B4722" s="121" t="str">
        <f t="shared" si="268"/>
        <v>Pan Arab &amp; Turkey Ex-North Africa</v>
      </c>
      <c r="C4722" s="2" t="s">
        <v>7607</v>
      </c>
      <c r="D4722" s="2" t="str">
        <f t="shared" si="269"/>
        <v>Jordan</v>
      </c>
      <c r="E4722" s="5">
        <v>38352</v>
      </c>
      <c r="F4722" s="5">
        <v>38354</v>
      </c>
      <c r="G4722" s="3"/>
      <c r="H4722" s="3"/>
      <c r="I4722" s="2" t="str">
        <f t="shared" si="267"/>
        <v>S&amp;P BMI</v>
      </c>
    </row>
    <row r="4723" spans="1:9" ht="12.75" customHeight="1">
      <c r="A4723" s="2" t="s">
        <v>7480</v>
      </c>
      <c r="B4723" s="121" t="str">
        <f t="shared" si="268"/>
        <v>Pan Arab &amp; Turkey Ex-North Africa</v>
      </c>
      <c r="C4723" s="2" t="s">
        <v>6023</v>
      </c>
      <c r="D4723" s="2" t="str">
        <f t="shared" si="269"/>
        <v>Kuwait</v>
      </c>
      <c r="E4723" s="5">
        <v>38352</v>
      </c>
      <c r="F4723" s="5">
        <v>38354</v>
      </c>
      <c r="G4723" s="3"/>
      <c r="H4723" s="3"/>
      <c r="I4723" s="2" t="str">
        <f t="shared" si="267"/>
        <v>S&amp;P BMI</v>
      </c>
    </row>
    <row r="4724" spans="1:9" ht="12.75" customHeight="1">
      <c r="A4724" s="2" t="s">
        <v>7480</v>
      </c>
      <c r="B4724" s="121" t="str">
        <f t="shared" si="268"/>
        <v>Pan Arab &amp; Turkey Ex-North Africa</v>
      </c>
      <c r="C4724" s="2" t="s">
        <v>5664</v>
      </c>
      <c r="D4724" s="2" t="str">
        <f t="shared" si="269"/>
        <v>Lebanon</v>
      </c>
      <c r="E4724" s="5">
        <v>38352</v>
      </c>
      <c r="F4724" s="5">
        <v>38354</v>
      </c>
      <c r="G4724" s="3">
        <v>44365</v>
      </c>
      <c r="H4724" s="3">
        <v>44368</v>
      </c>
      <c r="I4724" s="2" t="str">
        <f t="shared" si="267"/>
        <v>S&amp;P BMI</v>
      </c>
    </row>
    <row r="4725" spans="1:9" ht="12.75" customHeight="1">
      <c r="A4725" s="2" t="s">
        <v>7480</v>
      </c>
      <c r="B4725" s="121" t="str">
        <f t="shared" si="268"/>
        <v>Pan Arab &amp; Turkey Ex-North Africa</v>
      </c>
      <c r="C4725" s="2" t="s">
        <v>6159</v>
      </c>
      <c r="D4725" s="2" t="str">
        <f t="shared" si="269"/>
        <v>Oman</v>
      </c>
      <c r="E4725" s="5">
        <v>38352</v>
      </c>
      <c r="F4725" s="5">
        <v>38354</v>
      </c>
      <c r="G4725" s="3"/>
      <c r="H4725" s="3"/>
      <c r="I4725" s="2" t="str">
        <f t="shared" si="267"/>
        <v>S&amp;P BMI</v>
      </c>
    </row>
    <row r="4726" spans="1:9" ht="12.75" customHeight="1">
      <c r="A4726" s="2" t="s">
        <v>7480</v>
      </c>
      <c r="B4726" s="121" t="str">
        <f t="shared" si="268"/>
        <v>Pan Arab &amp; Turkey Ex-North Africa</v>
      </c>
      <c r="C4726" s="2" t="s">
        <v>7602</v>
      </c>
      <c r="D4726" s="2" t="str">
        <f t="shared" si="269"/>
        <v>Qatar</v>
      </c>
      <c r="E4726" s="5">
        <v>38352</v>
      </c>
      <c r="F4726" s="5">
        <v>38354</v>
      </c>
      <c r="G4726" s="3"/>
      <c r="H4726" s="3"/>
      <c r="I4726" s="2" t="str">
        <f t="shared" si="267"/>
        <v>S&amp;P BMI</v>
      </c>
    </row>
    <row r="4727" spans="1:9" ht="12.75" customHeight="1">
      <c r="A4727" s="2" t="s">
        <v>7480</v>
      </c>
      <c r="B4727" s="121" t="str">
        <f t="shared" si="268"/>
        <v>Pan Arab &amp; Turkey Ex-North Africa</v>
      </c>
      <c r="C4727" s="2" t="s">
        <v>5776</v>
      </c>
      <c r="D4727" s="2" t="str">
        <f t="shared" si="269"/>
        <v>Saudi Arabia</v>
      </c>
      <c r="E4727" s="5">
        <v>38352</v>
      </c>
      <c r="F4727" s="5">
        <v>38354</v>
      </c>
      <c r="G4727" s="3"/>
      <c r="H4727" s="3"/>
      <c r="I4727" s="2" t="str">
        <f t="shared" si="267"/>
        <v>S&amp;P BMI</v>
      </c>
    </row>
    <row r="4728" spans="1:9" ht="12.75" customHeight="1">
      <c r="A4728" s="2" t="s">
        <v>7480</v>
      </c>
      <c r="B4728" s="121" t="str">
        <f t="shared" si="268"/>
        <v>Pan Arab &amp; Turkey Ex-North Africa</v>
      </c>
      <c r="C4728" s="2" t="s">
        <v>7587</v>
      </c>
      <c r="D4728" s="2" t="str">
        <f t="shared" si="269"/>
        <v>Turkey</v>
      </c>
      <c r="E4728" s="5">
        <v>38352</v>
      </c>
      <c r="F4728" s="5">
        <v>38354</v>
      </c>
      <c r="G4728" s="3"/>
      <c r="H4728" s="3"/>
      <c r="I4728" s="2" t="str">
        <f t="shared" si="267"/>
        <v>S&amp;P BMI</v>
      </c>
    </row>
    <row r="4729" spans="1:9" ht="12.75" customHeight="1">
      <c r="A4729" s="2" t="s">
        <v>6921</v>
      </c>
      <c r="B4729" s="121" t="str">
        <f t="shared" si="268"/>
        <v>Pan Arab &amp; Palestine</v>
      </c>
      <c r="C4729" s="2" t="s">
        <v>7599</v>
      </c>
      <c r="D4729" s="2" t="str">
        <f t="shared" si="269"/>
        <v>United Arab Emirates</v>
      </c>
      <c r="E4729" s="5">
        <v>38352</v>
      </c>
      <c r="F4729" s="5">
        <v>38354</v>
      </c>
      <c r="G4729" s="3"/>
      <c r="H4729" s="3"/>
      <c r="I4729" s="2" t="str">
        <f t="shared" si="267"/>
        <v>S&amp;P</v>
      </c>
    </row>
    <row r="4730" spans="1:9" ht="12.75" customHeight="1">
      <c r="A4730" s="2" t="s">
        <v>6921</v>
      </c>
      <c r="B4730" s="121" t="str">
        <f t="shared" si="268"/>
        <v>Pan Arab &amp; Palestine</v>
      </c>
      <c r="C4730" s="2" t="s">
        <v>7606</v>
      </c>
      <c r="D4730" s="2" t="str">
        <f t="shared" si="269"/>
        <v>Bahrain</v>
      </c>
      <c r="E4730" s="5">
        <v>38352</v>
      </c>
      <c r="F4730" s="5">
        <v>38354</v>
      </c>
      <c r="G4730" s="3"/>
      <c r="H4730" s="3"/>
      <c r="I4730" s="2" t="str">
        <f t="shared" si="267"/>
        <v>S&amp;P</v>
      </c>
    </row>
    <row r="4731" spans="1:9" ht="12.75" customHeight="1">
      <c r="A4731" s="2" t="s">
        <v>6921</v>
      </c>
      <c r="B4731" s="121" t="str">
        <f t="shared" si="268"/>
        <v>Pan Arab &amp; Palestine</v>
      </c>
      <c r="C4731" s="2" t="s">
        <v>7600</v>
      </c>
      <c r="D4731" s="2" t="str">
        <f t="shared" si="269"/>
        <v>Egypt</v>
      </c>
      <c r="E4731" s="5">
        <v>38352</v>
      </c>
      <c r="F4731" s="5">
        <v>38354</v>
      </c>
      <c r="G4731" s="3"/>
      <c r="H4731" s="3"/>
      <c r="I4731" s="2" t="str">
        <f t="shared" si="267"/>
        <v>S&amp;P</v>
      </c>
    </row>
    <row r="4732" spans="1:9" ht="12.75" customHeight="1">
      <c r="A4732" s="2" t="s">
        <v>6921</v>
      </c>
      <c r="B4732" s="121" t="str">
        <f t="shared" si="268"/>
        <v>Pan Arab &amp; Palestine</v>
      </c>
      <c r="C4732" s="2" t="s">
        <v>7607</v>
      </c>
      <c r="D4732" s="2" t="str">
        <f t="shared" si="269"/>
        <v>Jordan</v>
      </c>
      <c r="E4732" s="5">
        <v>38352</v>
      </c>
      <c r="F4732" s="5">
        <v>38354</v>
      </c>
      <c r="G4732" s="3"/>
      <c r="H4732" s="3"/>
      <c r="I4732" s="2" t="str">
        <f t="shared" si="267"/>
        <v>S&amp;P</v>
      </c>
    </row>
    <row r="4733" spans="1:9" ht="12.75" customHeight="1">
      <c r="A4733" s="2" t="s">
        <v>6921</v>
      </c>
      <c r="B4733" s="121" t="str">
        <f t="shared" si="268"/>
        <v>Pan Arab &amp; Palestine</v>
      </c>
      <c r="C4733" s="2" t="s">
        <v>6023</v>
      </c>
      <c r="D4733" s="2" t="str">
        <f t="shared" si="269"/>
        <v>Kuwait</v>
      </c>
      <c r="E4733" s="5">
        <v>38352</v>
      </c>
      <c r="F4733" s="5">
        <v>38354</v>
      </c>
      <c r="G4733" s="3"/>
      <c r="H4733" s="3"/>
      <c r="I4733" s="2" t="str">
        <f t="shared" ref="I4733:I4796" si="270">IF(ISBLANK(VLOOKUP(A4733,CountryRegion,4,FALSE)),"",VLOOKUP(A4733,CountryRegion,4,FALSE))</f>
        <v>S&amp;P</v>
      </c>
    </row>
    <row r="4734" spans="1:9" ht="12.75" customHeight="1">
      <c r="A4734" s="2" t="s">
        <v>6921</v>
      </c>
      <c r="B4734" s="121" t="str">
        <f t="shared" si="268"/>
        <v>Pan Arab &amp; Palestine</v>
      </c>
      <c r="C4734" s="2" t="s">
        <v>5664</v>
      </c>
      <c r="D4734" s="2" t="str">
        <f t="shared" si="269"/>
        <v>Lebanon</v>
      </c>
      <c r="E4734" s="5">
        <v>38352</v>
      </c>
      <c r="F4734" s="5">
        <v>38354</v>
      </c>
      <c r="G4734" s="3">
        <v>44365</v>
      </c>
      <c r="H4734" s="3">
        <v>44368</v>
      </c>
      <c r="I4734" s="2" t="str">
        <f t="shared" si="270"/>
        <v>S&amp;P</v>
      </c>
    </row>
    <row r="4735" spans="1:9" ht="12.75" customHeight="1">
      <c r="A4735" s="2" t="s">
        <v>6921</v>
      </c>
      <c r="B4735" s="121" t="str">
        <f t="shared" si="268"/>
        <v>Pan Arab &amp; Palestine</v>
      </c>
      <c r="C4735" s="2" t="s">
        <v>5947</v>
      </c>
      <c r="D4735" s="2" t="str">
        <f t="shared" si="269"/>
        <v>Morocco</v>
      </c>
      <c r="E4735" s="5">
        <v>38352</v>
      </c>
      <c r="F4735" s="5">
        <v>38354</v>
      </c>
      <c r="G4735" s="3"/>
      <c r="H4735" s="3"/>
      <c r="I4735" s="2" t="str">
        <f t="shared" si="270"/>
        <v>S&amp;P</v>
      </c>
    </row>
    <row r="4736" spans="1:9" ht="12.75" customHeight="1">
      <c r="A4736" s="2" t="s">
        <v>6921</v>
      </c>
      <c r="B4736" s="121" t="str">
        <f t="shared" si="268"/>
        <v>Pan Arab &amp; Palestine</v>
      </c>
      <c r="C4736" s="2" t="s">
        <v>6159</v>
      </c>
      <c r="D4736" s="2" t="str">
        <f t="shared" si="269"/>
        <v>Oman</v>
      </c>
      <c r="E4736" s="5">
        <v>38352</v>
      </c>
      <c r="F4736" s="5">
        <v>38354</v>
      </c>
      <c r="G4736" s="3"/>
      <c r="H4736" s="3"/>
      <c r="I4736" s="2" t="str">
        <f t="shared" si="270"/>
        <v>S&amp;P</v>
      </c>
    </row>
    <row r="4737" spans="1:9" ht="12.75" customHeight="1">
      <c r="A4737" s="2" t="s">
        <v>6921</v>
      </c>
      <c r="B4737" s="121" t="str">
        <f t="shared" si="268"/>
        <v>Pan Arab &amp; Palestine</v>
      </c>
      <c r="C4737" s="2" t="s">
        <v>7608</v>
      </c>
      <c r="D4737" s="2" t="str">
        <f t="shared" si="269"/>
        <v>Palestine</v>
      </c>
      <c r="E4737" s="5">
        <v>38352</v>
      </c>
      <c r="F4737" s="5">
        <v>38354</v>
      </c>
      <c r="G4737" s="3"/>
      <c r="H4737" s="3"/>
      <c r="I4737" s="2" t="str">
        <f t="shared" si="270"/>
        <v>S&amp;P</v>
      </c>
    </row>
    <row r="4738" spans="1:9" ht="12.75" customHeight="1">
      <c r="A4738" s="2" t="s">
        <v>6921</v>
      </c>
      <c r="B4738" s="121" t="str">
        <f t="shared" si="268"/>
        <v>Pan Arab &amp; Palestine</v>
      </c>
      <c r="C4738" s="2" t="s">
        <v>7602</v>
      </c>
      <c r="D4738" s="2" t="str">
        <f t="shared" si="269"/>
        <v>Qatar</v>
      </c>
      <c r="E4738" s="5">
        <v>38352</v>
      </c>
      <c r="F4738" s="5">
        <v>38354</v>
      </c>
      <c r="G4738" s="3"/>
      <c r="H4738" s="3"/>
      <c r="I4738" s="2" t="str">
        <f t="shared" si="270"/>
        <v>S&amp;P</v>
      </c>
    </row>
    <row r="4739" spans="1:9" ht="12.75" customHeight="1">
      <c r="A4739" s="2" t="s">
        <v>6921</v>
      </c>
      <c r="B4739" s="121" t="str">
        <f t="shared" si="268"/>
        <v>Pan Arab &amp; Palestine</v>
      </c>
      <c r="C4739" s="2" t="s">
        <v>5776</v>
      </c>
      <c r="D4739" s="2" t="str">
        <f t="shared" si="269"/>
        <v>Saudi Arabia</v>
      </c>
      <c r="E4739" s="5">
        <v>38352</v>
      </c>
      <c r="F4739" s="5">
        <v>38354</v>
      </c>
      <c r="G4739" s="3"/>
      <c r="H4739" s="3"/>
      <c r="I4739" s="2" t="str">
        <f t="shared" si="270"/>
        <v>S&amp;P</v>
      </c>
    </row>
    <row r="4740" spans="1:9" ht="12.75" customHeight="1">
      <c r="A4740" s="2" t="s">
        <v>6921</v>
      </c>
      <c r="B4740" s="121" t="str">
        <f t="shared" si="268"/>
        <v>Pan Arab &amp; Palestine</v>
      </c>
      <c r="C4740" s="2" t="s">
        <v>7619</v>
      </c>
      <c r="D4740" s="2" t="str">
        <f t="shared" si="269"/>
        <v>Tunisia</v>
      </c>
      <c r="E4740" s="5">
        <v>38352</v>
      </c>
      <c r="F4740" s="5">
        <v>38354</v>
      </c>
      <c r="G4740" s="3"/>
      <c r="H4740" s="3"/>
      <c r="I4740" s="2" t="str">
        <f t="shared" si="270"/>
        <v>S&amp;P</v>
      </c>
    </row>
    <row r="4741" spans="1:9" ht="12.75" customHeight="1">
      <c r="A4741" s="2" t="s">
        <v>6909</v>
      </c>
      <c r="B4741" s="121" t="str">
        <f t="shared" si="268"/>
        <v>Pan Arab</v>
      </c>
      <c r="C4741" s="2" t="s">
        <v>7599</v>
      </c>
      <c r="D4741" s="2" t="str">
        <f t="shared" si="269"/>
        <v>United Arab Emirates</v>
      </c>
      <c r="E4741" s="5">
        <v>38352</v>
      </c>
      <c r="F4741" s="5">
        <v>38354</v>
      </c>
      <c r="G4741" s="3"/>
      <c r="H4741" s="3"/>
      <c r="I4741" s="2" t="str">
        <f t="shared" si="270"/>
        <v>S&amp;P</v>
      </c>
    </row>
    <row r="4742" spans="1:9" ht="12.75" customHeight="1">
      <c r="A4742" s="2" t="s">
        <v>6909</v>
      </c>
      <c r="B4742" s="121" t="str">
        <f t="shared" ref="B4742:B4805" si="271">VLOOKUP(A4742,CountryRegion,2,FALSE)</f>
        <v>Pan Arab</v>
      </c>
      <c r="C4742" s="2" t="s">
        <v>7606</v>
      </c>
      <c r="D4742" s="2" t="str">
        <f t="shared" si="269"/>
        <v>Bahrain</v>
      </c>
      <c r="E4742" s="5">
        <v>38352</v>
      </c>
      <c r="F4742" s="5">
        <v>38354</v>
      </c>
      <c r="G4742" s="3"/>
      <c r="H4742" s="3"/>
      <c r="I4742" s="2" t="str">
        <f t="shared" si="270"/>
        <v>S&amp;P</v>
      </c>
    </row>
    <row r="4743" spans="1:9" ht="12.75" customHeight="1">
      <c r="A4743" s="2" t="s">
        <v>6909</v>
      </c>
      <c r="B4743" s="121" t="str">
        <f t="shared" si="271"/>
        <v>Pan Arab</v>
      </c>
      <c r="C4743" s="2" t="s">
        <v>7600</v>
      </c>
      <c r="D4743" s="2" t="str">
        <f t="shared" si="269"/>
        <v>Egypt</v>
      </c>
      <c r="E4743" s="5">
        <v>38352</v>
      </c>
      <c r="F4743" s="5">
        <v>38354</v>
      </c>
      <c r="G4743" s="3"/>
      <c r="H4743" s="3"/>
      <c r="I4743" s="2" t="str">
        <f t="shared" si="270"/>
        <v>S&amp;P</v>
      </c>
    </row>
    <row r="4744" spans="1:9" ht="12.75" customHeight="1">
      <c r="A4744" s="2" t="s">
        <v>6909</v>
      </c>
      <c r="B4744" s="121" t="str">
        <f t="shared" si="271"/>
        <v>Pan Arab</v>
      </c>
      <c r="C4744" s="2" t="s">
        <v>7607</v>
      </c>
      <c r="D4744" s="2" t="str">
        <f t="shared" si="269"/>
        <v>Jordan</v>
      </c>
      <c r="E4744" s="5">
        <v>38352</v>
      </c>
      <c r="F4744" s="5">
        <v>38354</v>
      </c>
      <c r="G4744" s="3"/>
      <c r="H4744" s="3"/>
      <c r="I4744" s="2" t="str">
        <f t="shared" si="270"/>
        <v>S&amp;P</v>
      </c>
    </row>
    <row r="4745" spans="1:9" ht="12.75" customHeight="1">
      <c r="A4745" s="2" t="s">
        <v>6909</v>
      </c>
      <c r="B4745" s="121" t="str">
        <f t="shared" si="271"/>
        <v>Pan Arab</v>
      </c>
      <c r="C4745" s="2" t="s">
        <v>6023</v>
      </c>
      <c r="D4745" s="2" t="str">
        <f t="shared" si="269"/>
        <v>Kuwait</v>
      </c>
      <c r="E4745" s="5">
        <v>38352</v>
      </c>
      <c r="F4745" s="5">
        <v>38354</v>
      </c>
      <c r="G4745" s="3"/>
      <c r="H4745" s="3"/>
      <c r="I4745" s="2" t="str">
        <f t="shared" si="270"/>
        <v>S&amp;P</v>
      </c>
    </row>
    <row r="4746" spans="1:9" ht="12.75" customHeight="1">
      <c r="A4746" s="2" t="s">
        <v>6909</v>
      </c>
      <c r="B4746" s="121" t="str">
        <f t="shared" si="271"/>
        <v>Pan Arab</v>
      </c>
      <c r="C4746" s="2" t="s">
        <v>5664</v>
      </c>
      <c r="D4746" s="2" t="str">
        <f t="shared" si="269"/>
        <v>Lebanon</v>
      </c>
      <c r="E4746" s="5">
        <v>38352</v>
      </c>
      <c r="F4746" s="5">
        <v>38354</v>
      </c>
      <c r="G4746" s="3">
        <v>44365</v>
      </c>
      <c r="H4746" s="3">
        <v>44368</v>
      </c>
      <c r="I4746" s="2" t="str">
        <f t="shared" si="270"/>
        <v>S&amp;P</v>
      </c>
    </row>
    <row r="4747" spans="1:9" ht="12.75" customHeight="1">
      <c r="A4747" s="2" t="s">
        <v>6909</v>
      </c>
      <c r="B4747" s="121" t="str">
        <f t="shared" si="271"/>
        <v>Pan Arab</v>
      </c>
      <c r="C4747" s="2" t="s">
        <v>5947</v>
      </c>
      <c r="D4747" s="2" t="str">
        <f t="shared" si="269"/>
        <v>Morocco</v>
      </c>
      <c r="E4747" s="5">
        <v>38352</v>
      </c>
      <c r="F4747" s="5">
        <v>38354</v>
      </c>
      <c r="G4747" s="3"/>
      <c r="H4747" s="3"/>
      <c r="I4747" s="2" t="str">
        <f t="shared" si="270"/>
        <v>S&amp;P</v>
      </c>
    </row>
    <row r="4748" spans="1:9" ht="12.75" customHeight="1">
      <c r="A4748" s="2" t="s">
        <v>6909</v>
      </c>
      <c r="B4748" s="121" t="str">
        <f t="shared" si="271"/>
        <v>Pan Arab</v>
      </c>
      <c r="C4748" s="2" t="s">
        <v>6159</v>
      </c>
      <c r="D4748" s="2" t="str">
        <f t="shared" si="269"/>
        <v>Oman</v>
      </c>
      <c r="E4748" s="5">
        <v>38352</v>
      </c>
      <c r="F4748" s="5">
        <v>38354</v>
      </c>
      <c r="G4748" s="3"/>
      <c r="H4748" s="3"/>
      <c r="I4748" s="2" t="str">
        <f t="shared" si="270"/>
        <v>S&amp;P</v>
      </c>
    </row>
    <row r="4749" spans="1:9" ht="12.75" customHeight="1">
      <c r="A4749" s="2" t="s">
        <v>6909</v>
      </c>
      <c r="B4749" s="121" t="str">
        <f t="shared" si="271"/>
        <v>Pan Arab</v>
      </c>
      <c r="C4749" s="2" t="s">
        <v>7602</v>
      </c>
      <c r="D4749" s="2" t="str">
        <f t="shared" si="269"/>
        <v>Qatar</v>
      </c>
      <c r="E4749" s="5">
        <v>38352</v>
      </c>
      <c r="F4749" s="5">
        <v>38354</v>
      </c>
      <c r="G4749" s="3"/>
      <c r="H4749" s="3"/>
      <c r="I4749" s="2" t="str">
        <f t="shared" si="270"/>
        <v>S&amp;P</v>
      </c>
    </row>
    <row r="4750" spans="1:9" ht="12.75" customHeight="1">
      <c r="A4750" s="2" t="s">
        <v>6909</v>
      </c>
      <c r="B4750" s="121" t="str">
        <f t="shared" si="271"/>
        <v>Pan Arab</v>
      </c>
      <c r="C4750" s="2" t="s">
        <v>5776</v>
      </c>
      <c r="D4750" s="2" t="str">
        <f t="shared" ref="D4750:D4813" si="272">VLOOKUP(C4750&amp;"-",CountryRegion,2,FALSE)</f>
        <v>Saudi Arabia</v>
      </c>
      <c r="E4750" s="5">
        <v>38352</v>
      </c>
      <c r="F4750" s="5">
        <v>38354</v>
      </c>
      <c r="G4750" s="3"/>
      <c r="H4750" s="3"/>
      <c r="I4750" s="2" t="str">
        <f t="shared" si="270"/>
        <v>S&amp;P</v>
      </c>
    </row>
    <row r="4751" spans="1:9" ht="12.75" customHeight="1">
      <c r="A4751" s="2" t="s">
        <v>6909</v>
      </c>
      <c r="B4751" s="121" t="str">
        <f t="shared" si="271"/>
        <v>Pan Arab</v>
      </c>
      <c r="C4751" s="2" t="s">
        <v>7619</v>
      </c>
      <c r="D4751" s="2" t="str">
        <f t="shared" si="272"/>
        <v>Tunisia</v>
      </c>
      <c r="E4751" s="5">
        <v>38352</v>
      </c>
      <c r="F4751" s="5">
        <v>38354</v>
      </c>
      <c r="G4751" s="3"/>
      <c r="H4751" s="3"/>
      <c r="I4751" s="2" t="str">
        <f t="shared" si="270"/>
        <v>S&amp;P</v>
      </c>
    </row>
    <row r="4752" spans="1:9" ht="12.75" customHeight="1">
      <c r="A4752" s="2" t="s">
        <v>6907</v>
      </c>
      <c r="B4752" s="121" t="str">
        <f t="shared" si="271"/>
        <v>Pan Africa Ex-South Africa &amp; Zimbabwe</v>
      </c>
      <c r="C4752" s="2" t="s">
        <v>7626</v>
      </c>
      <c r="D4752" s="2" t="str">
        <f t="shared" si="272"/>
        <v>Botswana</v>
      </c>
      <c r="E4752" s="5">
        <v>35062</v>
      </c>
      <c r="F4752" s="5">
        <v>35063</v>
      </c>
      <c r="G4752" s="3"/>
      <c r="H4752" s="3"/>
      <c r="I4752" s="2" t="str">
        <f t="shared" si="270"/>
        <v>S&amp;P</v>
      </c>
    </row>
    <row r="4753" spans="1:9" ht="12.75" customHeight="1">
      <c r="A4753" s="2" t="s">
        <v>6907</v>
      </c>
      <c r="B4753" s="121" t="str">
        <f t="shared" si="271"/>
        <v>Pan Africa Ex-South Africa &amp; Zimbabwe</v>
      </c>
      <c r="C4753" s="2" t="s">
        <v>7627</v>
      </c>
      <c r="D4753" s="2" t="str">
        <f t="shared" si="272"/>
        <v>Cote d'Ivoire</v>
      </c>
      <c r="E4753" s="5">
        <v>35062</v>
      </c>
      <c r="F4753" s="5">
        <v>35063</v>
      </c>
      <c r="G4753" s="3"/>
      <c r="H4753" s="3"/>
      <c r="I4753" s="2" t="str">
        <f t="shared" si="270"/>
        <v>S&amp;P</v>
      </c>
    </row>
    <row r="4754" spans="1:9" ht="12.75" customHeight="1">
      <c r="A4754" s="2" t="s">
        <v>6907</v>
      </c>
      <c r="B4754" s="121" t="str">
        <f t="shared" si="271"/>
        <v>Pan Africa Ex-South Africa &amp; Zimbabwe</v>
      </c>
      <c r="C4754" s="2" t="s">
        <v>7600</v>
      </c>
      <c r="D4754" s="2" t="str">
        <f t="shared" si="272"/>
        <v>Egypt</v>
      </c>
      <c r="E4754" s="5">
        <v>35062</v>
      </c>
      <c r="F4754" s="5">
        <v>35063</v>
      </c>
      <c r="G4754" s="3"/>
      <c r="H4754" s="3"/>
      <c r="I4754" s="2" t="str">
        <f t="shared" si="270"/>
        <v>S&amp;P</v>
      </c>
    </row>
    <row r="4755" spans="1:9" ht="12.75" customHeight="1">
      <c r="A4755" s="2" t="s">
        <v>6907</v>
      </c>
      <c r="B4755" s="121" t="str">
        <f t="shared" si="271"/>
        <v>Pan Africa Ex-South Africa &amp; Zimbabwe</v>
      </c>
      <c r="C4755" s="2" t="s">
        <v>7628</v>
      </c>
      <c r="D4755" s="2" t="str">
        <f t="shared" si="272"/>
        <v>Ghana</v>
      </c>
      <c r="E4755" s="5">
        <v>35062</v>
      </c>
      <c r="F4755" s="5">
        <v>35063</v>
      </c>
      <c r="G4755" s="3"/>
      <c r="H4755" s="3"/>
      <c r="I4755" s="2" t="str">
        <f t="shared" si="270"/>
        <v>S&amp;P</v>
      </c>
    </row>
    <row r="4756" spans="1:9" ht="12.75" customHeight="1">
      <c r="A4756" s="2" t="s">
        <v>6907</v>
      </c>
      <c r="B4756" s="121" t="str">
        <f t="shared" si="271"/>
        <v>Pan Africa Ex-South Africa &amp; Zimbabwe</v>
      </c>
      <c r="C4756" s="2" t="s">
        <v>5987</v>
      </c>
      <c r="D4756" s="2" t="str">
        <f t="shared" si="272"/>
        <v>Kenya</v>
      </c>
      <c r="E4756" s="5">
        <v>35062</v>
      </c>
      <c r="F4756" s="5">
        <v>35063</v>
      </c>
      <c r="G4756" s="3"/>
      <c r="H4756" s="3"/>
      <c r="I4756" s="2" t="str">
        <f t="shared" si="270"/>
        <v>S&amp;P</v>
      </c>
    </row>
    <row r="4757" spans="1:9" ht="12.75" customHeight="1">
      <c r="A4757" s="2" t="s">
        <v>6907</v>
      </c>
      <c r="B4757" s="121" t="str">
        <f t="shared" si="271"/>
        <v>Pan Africa Ex-South Africa &amp; Zimbabwe</v>
      </c>
      <c r="C4757" s="2" t="s">
        <v>5947</v>
      </c>
      <c r="D4757" s="2" t="str">
        <f t="shared" si="272"/>
        <v>Morocco</v>
      </c>
      <c r="E4757" s="5">
        <v>35062</v>
      </c>
      <c r="F4757" s="5">
        <v>35063</v>
      </c>
      <c r="G4757" s="3"/>
      <c r="H4757" s="3"/>
      <c r="I4757" s="2" t="str">
        <f t="shared" si="270"/>
        <v>S&amp;P</v>
      </c>
    </row>
    <row r="4758" spans="1:9" ht="12.75" customHeight="1">
      <c r="A4758" s="2" t="s">
        <v>6907</v>
      </c>
      <c r="B4758" s="121" t="str">
        <f t="shared" si="271"/>
        <v>Pan Africa Ex-South Africa &amp; Zimbabwe</v>
      </c>
      <c r="C4758" s="2" t="s">
        <v>7618</v>
      </c>
      <c r="D4758" s="2" t="str">
        <f t="shared" si="272"/>
        <v>Mauritius</v>
      </c>
      <c r="E4758" s="5">
        <v>35062</v>
      </c>
      <c r="F4758" s="5">
        <v>35063</v>
      </c>
      <c r="G4758" s="3"/>
      <c r="H4758" s="3"/>
      <c r="I4758" s="2" t="str">
        <f t="shared" si="270"/>
        <v>S&amp;P</v>
      </c>
    </row>
    <row r="4759" spans="1:9" ht="12.75" customHeight="1">
      <c r="A4759" s="2" t="s">
        <v>6907</v>
      </c>
      <c r="B4759" s="121" t="str">
        <f t="shared" si="271"/>
        <v>Pan Africa Ex-South Africa &amp; Zimbabwe</v>
      </c>
      <c r="C4759" s="2" t="s">
        <v>5845</v>
      </c>
      <c r="D4759" s="2" t="str">
        <f t="shared" si="272"/>
        <v>Namibia</v>
      </c>
      <c r="E4759" s="5">
        <v>36188</v>
      </c>
      <c r="F4759" s="5">
        <v>36189</v>
      </c>
      <c r="G4759" s="3"/>
      <c r="H4759" s="3"/>
      <c r="I4759" s="2" t="str">
        <f t="shared" si="270"/>
        <v>S&amp;P</v>
      </c>
    </row>
    <row r="4760" spans="1:9" ht="12.75" customHeight="1">
      <c r="A4760" s="2" t="s">
        <v>6907</v>
      </c>
      <c r="B4760" s="121" t="str">
        <f t="shared" si="271"/>
        <v>Pan Africa Ex-South Africa &amp; Zimbabwe</v>
      </c>
      <c r="C4760" s="2" t="s">
        <v>5918</v>
      </c>
      <c r="D4760" s="2" t="str">
        <f t="shared" si="272"/>
        <v>Nigeria</v>
      </c>
      <c r="E4760" s="5">
        <v>35062</v>
      </c>
      <c r="F4760" s="5">
        <v>35063</v>
      </c>
      <c r="G4760" s="3">
        <v>45366</v>
      </c>
      <c r="H4760" s="3">
        <v>45369</v>
      </c>
      <c r="I4760" s="2" t="str">
        <f t="shared" si="270"/>
        <v>S&amp;P</v>
      </c>
    </row>
    <row r="4761" spans="1:9" ht="12.75" customHeight="1">
      <c r="A4761" s="2" t="s">
        <v>6907</v>
      </c>
      <c r="B4761" s="121" t="str">
        <f t="shared" si="271"/>
        <v>Pan Africa Ex-South Africa &amp; Zimbabwe</v>
      </c>
      <c r="C4761" s="2" t="s">
        <v>7619</v>
      </c>
      <c r="D4761" s="2" t="str">
        <f t="shared" si="272"/>
        <v>Tunisia</v>
      </c>
      <c r="E4761" s="5">
        <v>35062</v>
      </c>
      <c r="F4761" s="5">
        <v>35063</v>
      </c>
      <c r="G4761" s="3"/>
      <c r="H4761" s="3"/>
      <c r="I4761" s="2" t="str">
        <f t="shared" si="270"/>
        <v>S&amp;P</v>
      </c>
    </row>
    <row r="4762" spans="1:9" ht="12.75" customHeight="1">
      <c r="A4762" s="2" t="s">
        <v>6907</v>
      </c>
      <c r="B4762" s="121" t="str">
        <f t="shared" si="271"/>
        <v>Pan Africa Ex-South Africa &amp; Zimbabwe</v>
      </c>
      <c r="C4762" s="2" t="s">
        <v>7629</v>
      </c>
      <c r="D4762" s="2" t="str">
        <f t="shared" si="272"/>
        <v>Zambia</v>
      </c>
      <c r="E4762" s="5">
        <v>40165</v>
      </c>
      <c r="F4762" s="5">
        <v>40168</v>
      </c>
      <c r="G4762" s="3"/>
      <c r="H4762" s="3"/>
      <c r="I4762" s="2" t="str">
        <f t="shared" si="270"/>
        <v>S&amp;P</v>
      </c>
    </row>
    <row r="4763" spans="1:9" ht="12.75" customHeight="1">
      <c r="A4763" s="2" t="s">
        <v>6904</v>
      </c>
      <c r="B4763" s="121" t="str">
        <f t="shared" si="271"/>
        <v>Pan Africa Ex-South Africa</v>
      </c>
      <c r="C4763" s="2" t="s">
        <v>7626</v>
      </c>
      <c r="D4763" s="2" t="str">
        <f t="shared" si="272"/>
        <v>Botswana</v>
      </c>
      <c r="E4763" s="5">
        <v>35062</v>
      </c>
      <c r="F4763" s="5">
        <v>35063</v>
      </c>
      <c r="G4763" s="3"/>
      <c r="H4763" s="3"/>
      <c r="I4763" s="2" t="str">
        <f t="shared" si="270"/>
        <v>S&amp;P</v>
      </c>
    </row>
    <row r="4764" spans="1:9" ht="12.75" customHeight="1">
      <c r="A4764" s="2" t="s">
        <v>6904</v>
      </c>
      <c r="B4764" s="121" t="str">
        <f t="shared" si="271"/>
        <v>Pan Africa Ex-South Africa</v>
      </c>
      <c r="C4764" s="2" t="s">
        <v>7627</v>
      </c>
      <c r="D4764" s="2" t="str">
        <f t="shared" si="272"/>
        <v>Cote d'Ivoire</v>
      </c>
      <c r="E4764" s="5">
        <v>35062</v>
      </c>
      <c r="F4764" s="5">
        <v>35063</v>
      </c>
      <c r="G4764" s="3"/>
      <c r="H4764" s="3"/>
      <c r="I4764" s="2" t="str">
        <f t="shared" si="270"/>
        <v>S&amp;P</v>
      </c>
    </row>
    <row r="4765" spans="1:9" ht="12.75" customHeight="1">
      <c r="A4765" s="2" t="s">
        <v>6904</v>
      </c>
      <c r="B4765" s="121" t="str">
        <f t="shared" si="271"/>
        <v>Pan Africa Ex-South Africa</v>
      </c>
      <c r="C4765" s="2" t="s">
        <v>7600</v>
      </c>
      <c r="D4765" s="2" t="str">
        <f t="shared" si="272"/>
        <v>Egypt</v>
      </c>
      <c r="E4765" s="5">
        <v>35062</v>
      </c>
      <c r="F4765" s="5">
        <v>35063</v>
      </c>
      <c r="G4765" s="3"/>
      <c r="H4765" s="3"/>
      <c r="I4765" s="2" t="str">
        <f t="shared" si="270"/>
        <v>S&amp;P</v>
      </c>
    </row>
    <row r="4766" spans="1:9" ht="12.75" customHeight="1">
      <c r="A4766" s="2" t="s">
        <v>6904</v>
      </c>
      <c r="B4766" s="121" t="str">
        <f t="shared" si="271"/>
        <v>Pan Africa Ex-South Africa</v>
      </c>
      <c r="C4766" s="2" t="s">
        <v>7628</v>
      </c>
      <c r="D4766" s="2" t="str">
        <f t="shared" si="272"/>
        <v>Ghana</v>
      </c>
      <c r="E4766" s="5">
        <v>35062</v>
      </c>
      <c r="F4766" s="5">
        <v>35063</v>
      </c>
      <c r="G4766" s="3"/>
      <c r="H4766" s="3"/>
      <c r="I4766" s="2" t="str">
        <f t="shared" si="270"/>
        <v>S&amp;P</v>
      </c>
    </row>
    <row r="4767" spans="1:9" ht="12.75" customHeight="1">
      <c r="A4767" s="2" t="s">
        <v>6904</v>
      </c>
      <c r="B4767" s="121" t="str">
        <f t="shared" si="271"/>
        <v>Pan Africa Ex-South Africa</v>
      </c>
      <c r="C4767" s="2" t="s">
        <v>5987</v>
      </c>
      <c r="D4767" s="2" t="str">
        <f t="shared" si="272"/>
        <v>Kenya</v>
      </c>
      <c r="E4767" s="5">
        <v>35062</v>
      </c>
      <c r="F4767" s="5">
        <v>35063</v>
      </c>
      <c r="G4767" s="3"/>
      <c r="H4767" s="3"/>
      <c r="I4767" s="2" t="str">
        <f t="shared" si="270"/>
        <v>S&amp;P</v>
      </c>
    </row>
    <row r="4768" spans="1:9" ht="12.75" customHeight="1">
      <c r="A4768" s="2" t="s">
        <v>6904</v>
      </c>
      <c r="B4768" s="121" t="str">
        <f t="shared" si="271"/>
        <v>Pan Africa Ex-South Africa</v>
      </c>
      <c r="C4768" s="2" t="s">
        <v>5947</v>
      </c>
      <c r="D4768" s="2" t="str">
        <f t="shared" si="272"/>
        <v>Morocco</v>
      </c>
      <c r="E4768" s="5">
        <v>35062</v>
      </c>
      <c r="F4768" s="5">
        <v>35063</v>
      </c>
      <c r="G4768" s="3"/>
      <c r="H4768" s="3"/>
      <c r="I4768" s="2" t="str">
        <f t="shared" si="270"/>
        <v>S&amp;P</v>
      </c>
    </row>
    <row r="4769" spans="1:9" ht="12.75" customHeight="1">
      <c r="A4769" s="2" t="s">
        <v>6904</v>
      </c>
      <c r="B4769" s="121" t="str">
        <f t="shared" si="271"/>
        <v>Pan Africa Ex-South Africa</v>
      </c>
      <c r="C4769" s="2" t="s">
        <v>7618</v>
      </c>
      <c r="D4769" s="2" t="str">
        <f t="shared" si="272"/>
        <v>Mauritius</v>
      </c>
      <c r="E4769" s="5">
        <v>35062</v>
      </c>
      <c r="F4769" s="5">
        <v>35063</v>
      </c>
      <c r="G4769" s="3"/>
      <c r="H4769" s="3"/>
      <c r="I4769" s="2" t="str">
        <f t="shared" si="270"/>
        <v>S&amp;P</v>
      </c>
    </row>
    <row r="4770" spans="1:9" ht="12.75" customHeight="1">
      <c r="A4770" s="2" t="s">
        <v>6904</v>
      </c>
      <c r="B4770" s="121" t="str">
        <f t="shared" si="271"/>
        <v>Pan Africa Ex-South Africa</v>
      </c>
      <c r="C4770" s="2" t="s">
        <v>5845</v>
      </c>
      <c r="D4770" s="2" t="str">
        <f t="shared" si="272"/>
        <v>Namibia</v>
      </c>
      <c r="E4770" s="5">
        <v>36188</v>
      </c>
      <c r="F4770" s="5">
        <v>36189</v>
      </c>
      <c r="G4770" s="3"/>
      <c r="H4770" s="3"/>
      <c r="I4770" s="2" t="str">
        <f t="shared" si="270"/>
        <v>S&amp;P</v>
      </c>
    </row>
    <row r="4771" spans="1:9" ht="12.75" customHeight="1">
      <c r="A4771" s="2" t="s">
        <v>6904</v>
      </c>
      <c r="B4771" s="121" t="str">
        <f t="shared" si="271"/>
        <v>Pan Africa Ex-South Africa</v>
      </c>
      <c r="C4771" s="2" t="s">
        <v>5918</v>
      </c>
      <c r="D4771" s="2" t="str">
        <f t="shared" si="272"/>
        <v>Nigeria</v>
      </c>
      <c r="E4771" s="5">
        <v>35062</v>
      </c>
      <c r="F4771" s="5">
        <v>35063</v>
      </c>
      <c r="G4771" s="3">
        <v>45366</v>
      </c>
      <c r="H4771" s="3">
        <v>45369</v>
      </c>
      <c r="I4771" s="2" t="str">
        <f t="shared" si="270"/>
        <v>S&amp;P</v>
      </c>
    </row>
    <row r="4772" spans="1:9" ht="12.75" customHeight="1">
      <c r="A4772" s="2" t="s">
        <v>6904</v>
      </c>
      <c r="B4772" s="121" t="str">
        <f t="shared" si="271"/>
        <v>Pan Africa Ex-South Africa</v>
      </c>
      <c r="C4772" s="2" t="s">
        <v>7619</v>
      </c>
      <c r="D4772" s="2" t="str">
        <f t="shared" si="272"/>
        <v>Tunisia</v>
      </c>
      <c r="E4772" s="5">
        <v>35062</v>
      </c>
      <c r="F4772" s="5">
        <v>35063</v>
      </c>
      <c r="G4772" s="3"/>
      <c r="H4772" s="3"/>
      <c r="I4772" s="2" t="str">
        <f t="shared" si="270"/>
        <v>S&amp;P</v>
      </c>
    </row>
    <row r="4773" spans="1:9" ht="12.75" customHeight="1">
      <c r="A4773" s="2" t="s">
        <v>6904</v>
      </c>
      <c r="B4773" s="121" t="str">
        <f t="shared" si="271"/>
        <v>Pan Africa Ex-South Africa</v>
      </c>
      <c r="C4773" s="2" t="s">
        <v>7629</v>
      </c>
      <c r="D4773" s="2" t="str">
        <f t="shared" si="272"/>
        <v>Zambia</v>
      </c>
      <c r="E4773" s="5">
        <v>40165</v>
      </c>
      <c r="F4773" s="5">
        <v>40168</v>
      </c>
      <c r="G4773" s="3"/>
      <c r="H4773" s="3"/>
      <c r="I4773" s="2" t="str">
        <f t="shared" si="270"/>
        <v>S&amp;P</v>
      </c>
    </row>
    <row r="4774" spans="1:9" ht="12.75" customHeight="1">
      <c r="A4774" s="2" t="s">
        <v>6904</v>
      </c>
      <c r="B4774" s="121" t="str">
        <f t="shared" si="271"/>
        <v>Pan Africa Ex-South Africa</v>
      </c>
      <c r="C4774" s="2" t="s">
        <v>7630</v>
      </c>
      <c r="D4774" s="2" t="str">
        <f t="shared" si="272"/>
        <v>Zimbabwe</v>
      </c>
      <c r="E4774" s="5">
        <v>35062</v>
      </c>
      <c r="F4774" s="5">
        <v>35063</v>
      </c>
      <c r="G4774" s="3">
        <v>39506</v>
      </c>
      <c r="H4774" s="3">
        <v>39507</v>
      </c>
      <c r="I4774" s="2" t="str">
        <f t="shared" si="270"/>
        <v>S&amp;P</v>
      </c>
    </row>
    <row r="4775" spans="1:9" ht="12.75" customHeight="1">
      <c r="A4775" s="2" t="s">
        <v>6726</v>
      </c>
      <c r="B4775" s="121" t="str">
        <f t="shared" si="271"/>
        <v>Pan Asia Ex-ANZ</v>
      </c>
      <c r="C4775" s="2" t="s">
        <v>7588</v>
      </c>
      <c r="D4775" s="2" t="str">
        <f t="shared" si="272"/>
        <v>China</v>
      </c>
      <c r="E4775" s="5">
        <v>34698</v>
      </c>
      <c r="F4775" s="5">
        <v>34701</v>
      </c>
      <c r="G4775" s="3"/>
      <c r="H4775" s="3"/>
      <c r="I4775" s="2" t="str">
        <f t="shared" si="270"/>
        <v>S&amp;P BMI</v>
      </c>
    </row>
    <row r="4776" spans="1:9" ht="12.75" customHeight="1">
      <c r="A4776" s="2" t="s">
        <v>6726</v>
      </c>
      <c r="B4776" s="121" t="str">
        <f t="shared" si="271"/>
        <v>Pan Asia Ex-ANZ</v>
      </c>
      <c r="C4776" s="2" t="s">
        <v>7571</v>
      </c>
      <c r="D4776" s="2" t="str">
        <f t="shared" si="272"/>
        <v>Hong Kong</v>
      </c>
      <c r="E4776" s="5">
        <v>34698</v>
      </c>
      <c r="F4776" s="5">
        <v>34701</v>
      </c>
      <c r="G4776" s="3"/>
      <c r="H4776" s="3"/>
      <c r="I4776" s="2" t="str">
        <f t="shared" si="270"/>
        <v>S&amp;P BMI</v>
      </c>
    </row>
    <row r="4777" spans="1:9" ht="12.75" customHeight="1">
      <c r="A4777" s="2" t="s">
        <v>6726</v>
      </c>
      <c r="B4777" s="121" t="str">
        <f t="shared" si="271"/>
        <v>Pan Asia Ex-ANZ</v>
      </c>
      <c r="C4777" s="2" t="s">
        <v>6098</v>
      </c>
      <c r="D4777" s="2" t="str">
        <f t="shared" si="272"/>
        <v>Indonesia</v>
      </c>
      <c r="E4777" s="5">
        <v>34698</v>
      </c>
      <c r="F4777" s="5">
        <v>34701</v>
      </c>
      <c r="G4777" s="3"/>
      <c r="H4777" s="3"/>
      <c r="I4777" s="2" t="str">
        <f t="shared" si="270"/>
        <v>S&amp;P BMI</v>
      </c>
    </row>
    <row r="4778" spans="1:9" ht="12.75" customHeight="1">
      <c r="A4778" s="2" t="s">
        <v>6726</v>
      </c>
      <c r="B4778" s="121" t="str">
        <f t="shared" si="271"/>
        <v>Pan Asia Ex-ANZ</v>
      </c>
      <c r="C4778" s="2" t="s">
        <v>5720</v>
      </c>
      <c r="D4778" s="2" t="str">
        <f t="shared" si="272"/>
        <v>India</v>
      </c>
      <c r="E4778" s="5">
        <v>34698</v>
      </c>
      <c r="F4778" s="5">
        <v>34701</v>
      </c>
      <c r="G4778" s="3"/>
      <c r="H4778" s="3"/>
      <c r="I4778" s="2" t="str">
        <f t="shared" si="270"/>
        <v>S&amp;P BMI</v>
      </c>
    </row>
    <row r="4779" spans="1:9" ht="12.75" customHeight="1">
      <c r="A4779" s="2" t="s">
        <v>6726</v>
      </c>
      <c r="B4779" s="121" t="str">
        <f t="shared" si="271"/>
        <v>Pan Asia Ex-ANZ</v>
      </c>
      <c r="C4779" s="2" t="s">
        <v>7572</v>
      </c>
      <c r="D4779" s="2" t="str">
        <f t="shared" si="272"/>
        <v>Japan</v>
      </c>
      <c r="E4779" s="5">
        <v>34698</v>
      </c>
      <c r="F4779" s="5">
        <v>34701</v>
      </c>
      <c r="G4779" s="3"/>
      <c r="H4779" s="3"/>
      <c r="I4779" s="2" t="str">
        <f t="shared" si="270"/>
        <v>S&amp;P BMI</v>
      </c>
    </row>
    <row r="4780" spans="1:9" ht="12.75" customHeight="1">
      <c r="A4780" s="2" t="s">
        <v>6726</v>
      </c>
      <c r="B4780" s="121" t="str">
        <f t="shared" si="271"/>
        <v>Pan Asia Ex-ANZ</v>
      </c>
      <c r="C4780" s="2" t="s">
        <v>6013</v>
      </c>
      <c r="D4780" s="2" t="str">
        <f t="shared" si="272"/>
        <v>Korea</v>
      </c>
      <c r="E4780" s="5">
        <v>34698</v>
      </c>
      <c r="F4780" s="5">
        <v>34701</v>
      </c>
      <c r="G4780" s="3"/>
      <c r="H4780" s="3"/>
      <c r="I4780" s="2" t="str">
        <f t="shared" si="270"/>
        <v>S&amp;P BMI</v>
      </c>
    </row>
    <row r="4781" spans="1:9" ht="12.75" customHeight="1">
      <c r="A4781" s="2" t="s">
        <v>6726</v>
      </c>
      <c r="B4781" s="121" t="str">
        <f t="shared" si="271"/>
        <v>Pan Asia Ex-ANZ</v>
      </c>
      <c r="C4781" s="2" t="s">
        <v>7573</v>
      </c>
      <c r="D4781" s="2" t="str">
        <f t="shared" si="272"/>
        <v>Malaysia</v>
      </c>
      <c r="E4781" s="5">
        <v>34698</v>
      </c>
      <c r="F4781" s="5">
        <v>34701</v>
      </c>
      <c r="G4781" s="3"/>
      <c r="H4781" s="3"/>
      <c r="I4781" s="2" t="str">
        <f t="shared" si="270"/>
        <v>S&amp;P BMI</v>
      </c>
    </row>
    <row r="4782" spans="1:9" ht="12.75" customHeight="1">
      <c r="A4782" s="2" t="s">
        <v>6726</v>
      </c>
      <c r="B4782" s="121" t="str">
        <f t="shared" si="271"/>
        <v>Pan Asia Ex-ANZ</v>
      </c>
      <c r="C4782" s="2" t="s">
        <v>5970</v>
      </c>
      <c r="D4782" s="2" t="str">
        <f t="shared" si="272"/>
        <v>Philippines</v>
      </c>
      <c r="E4782" s="5">
        <v>34698</v>
      </c>
      <c r="F4782" s="5">
        <v>34701</v>
      </c>
      <c r="G4782" s="3"/>
      <c r="H4782" s="3"/>
      <c r="I4782" s="2" t="str">
        <f t="shared" si="270"/>
        <v>S&amp;P BMI</v>
      </c>
    </row>
    <row r="4783" spans="1:9" ht="12.75" customHeight="1">
      <c r="A4783" s="2" t="s">
        <v>6726</v>
      </c>
      <c r="B4783" s="121" t="str">
        <f t="shared" si="271"/>
        <v>Pan Asia Ex-ANZ</v>
      </c>
      <c r="C4783" s="2" t="s">
        <v>7601</v>
      </c>
      <c r="D4783" s="2" t="str">
        <f t="shared" si="272"/>
        <v>Pakistan</v>
      </c>
      <c r="E4783" s="5">
        <v>34698</v>
      </c>
      <c r="F4783" s="5">
        <v>34701</v>
      </c>
      <c r="G4783" s="3">
        <v>39752</v>
      </c>
      <c r="H4783" s="3">
        <v>39755</v>
      </c>
      <c r="I4783" s="2" t="str">
        <f t="shared" si="270"/>
        <v>S&amp;P BMI</v>
      </c>
    </row>
    <row r="4784" spans="1:9" ht="12.75" customHeight="1">
      <c r="A4784" s="2" t="s">
        <v>6726</v>
      </c>
      <c r="B4784" s="121" t="str">
        <f t="shared" si="271"/>
        <v>Pan Asia Ex-ANZ</v>
      </c>
      <c r="C4784" s="2" t="s">
        <v>7601</v>
      </c>
      <c r="D4784" s="2" t="str">
        <f t="shared" si="272"/>
        <v>Pakistan</v>
      </c>
      <c r="E4784" s="5">
        <v>42993</v>
      </c>
      <c r="F4784" s="5">
        <v>42996</v>
      </c>
      <c r="G4784" s="3">
        <v>45184</v>
      </c>
      <c r="H4784" s="3">
        <v>45187</v>
      </c>
      <c r="I4784" s="2" t="str">
        <f t="shared" si="270"/>
        <v>S&amp;P BMI</v>
      </c>
    </row>
    <row r="4785" spans="1:9" ht="12.75" customHeight="1">
      <c r="A4785" s="2" t="s">
        <v>6726</v>
      </c>
      <c r="B4785" s="121" t="str">
        <f t="shared" si="271"/>
        <v>Pan Asia Ex-ANZ</v>
      </c>
      <c r="C4785" s="2" t="s">
        <v>7574</v>
      </c>
      <c r="D4785" s="2" t="str">
        <f t="shared" si="272"/>
        <v>Singapore</v>
      </c>
      <c r="E4785" s="5">
        <v>34698</v>
      </c>
      <c r="F4785" s="5">
        <v>34701</v>
      </c>
      <c r="G4785" s="3"/>
      <c r="H4785" s="3"/>
      <c r="I4785" s="2" t="str">
        <f t="shared" si="270"/>
        <v>S&amp;P BMI</v>
      </c>
    </row>
    <row r="4786" spans="1:9" ht="12.75" customHeight="1">
      <c r="A4786" s="2" t="s">
        <v>6726</v>
      </c>
      <c r="B4786" s="121" t="str">
        <f t="shared" si="271"/>
        <v>Pan Asia Ex-ANZ</v>
      </c>
      <c r="C4786" s="2" t="s">
        <v>6029</v>
      </c>
      <c r="D4786" s="2" t="str">
        <f t="shared" si="272"/>
        <v>Thailand</v>
      </c>
      <c r="E4786" s="5">
        <v>34698</v>
      </c>
      <c r="F4786" s="5">
        <v>34701</v>
      </c>
      <c r="G4786" s="3"/>
      <c r="H4786" s="3"/>
      <c r="I4786" s="2" t="str">
        <f t="shared" si="270"/>
        <v>S&amp;P BMI</v>
      </c>
    </row>
    <row r="4787" spans="1:9" ht="12.75" customHeight="1">
      <c r="A4787" s="2" t="s">
        <v>6726</v>
      </c>
      <c r="B4787" s="121" t="str">
        <f t="shared" si="271"/>
        <v>Pan Asia Ex-ANZ</v>
      </c>
      <c r="C4787" s="2" t="s">
        <v>5700</v>
      </c>
      <c r="D4787" s="2" t="str">
        <f t="shared" si="272"/>
        <v>Taiwan</v>
      </c>
      <c r="E4787" s="5">
        <v>34698</v>
      </c>
      <c r="F4787" s="5">
        <v>34701</v>
      </c>
      <c r="G4787" s="3"/>
      <c r="H4787" s="3"/>
      <c r="I4787" s="2" t="str">
        <f t="shared" si="270"/>
        <v>S&amp;P BMI</v>
      </c>
    </row>
    <row r="4788" spans="1:9" ht="12.75" customHeight="1">
      <c r="A4788" s="2" t="s">
        <v>6674</v>
      </c>
      <c r="B4788" s="121" t="str">
        <f t="shared" si="271"/>
        <v>Pan Africa Ex-Tanzania</v>
      </c>
      <c r="C4788" s="2" t="s">
        <v>7626</v>
      </c>
      <c r="D4788" s="2" t="str">
        <f t="shared" si="272"/>
        <v>Botswana</v>
      </c>
      <c r="E4788" s="5">
        <v>35062</v>
      </c>
      <c r="F4788" s="5">
        <v>35063</v>
      </c>
      <c r="G4788" s="3"/>
      <c r="H4788" s="3"/>
      <c r="I4788" s="2" t="str">
        <f t="shared" si="270"/>
        <v>S&amp;P BMI</v>
      </c>
    </row>
    <row r="4789" spans="1:9" ht="12.75" customHeight="1">
      <c r="A4789" s="2" t="s">
        <v>6674</v>
      </c>
      <c r="B4789" s="121" t="str">
        <f t="shared" si="271"/>
        <v>Pan Africa Ex-Tanzania</v>
      </c>
      <c r="C4789" s="2" t="s">
        <v>7600</v>
      </c>
      <c r="D4789" s="2" t="str">
        <f t="shared" si="272"/>
        <v>Egypt</v>
      </c>
      <c r="E4789" s="5">
        <v>35062</v>
      </c>
      <c r="F4789" s="5">
        <v>35063</v>
      </c>
      <c r="G4789" s="3"/>
      <c r="H4789" s="3"/>
      <c r="I4789" s="2" t="str">
        <f t="shared" si="270"/>
        <v>S&amp;P BMI</v>
      </c>
    </row>
    <row r="4790" spans="1:9" ht="12.75" customHeight="1">
      <c r="A4790" s="2" t="s">
        <v>6674</v>
      </c>
      <c r="B4790" s="121" t="str">
        <f t="shared" si="271"/>
        <v>Pan Africa Ex-Tanzania</v>
      </c>
      <c r="C4790" s="2" t="s">
        <v>7628</v>
      </c>
      <c r="D4790" s="2" t="str">
        <f t="shared" si="272"/>
        <v>Ghana</v>
      </c>
      <c r="E4790" s="5">
        <v>35062</v>
      </c>
      <c r="F4790" s="5">
        <v>35063</v>
      </c>
      <c r="G4790" s="3"/>
      <c r="H4790" s="3"/>
      <c r="I4790" s="2" t="str">
        <f t="shared" si="270"/>
        <v>S&amp;P BMI</v>
      </c>
    </row>
    <row r="4791" spans="1:9" ht="12.75" customHeight="1">
      <c r="A4791" s="2" t="s">
        <v>6674</v>
      </c>
      <c r="B4791" s="121" t="str">
        <f t="shared" si="271"/>
        <v>Pan Africa Ex-Tanzania</v>
      </c>
      <c r="C4791" s="2" t="s">
        <v>5987</v>
      </c>
      <c r="D4791" s="2" t="str">
        <f t="shared" si="272"/>
        <v>Kenya</v>
      </c>
      <c r="E4791" s="5">
        <v>35062</v>
      </c>
      <c r="F4791" s="5">
        <v>35063</v>
      </c>
      <c r="G4791" s="3"/>
      <c r="H4791" s="3"/>
      <c r="I4791" s="2" t="str">
        <f t="shared" si="270"/>
        <v>S&amp;P BMI</v>
      </c>
    </row>
    <row r="4792" spans="1:9" ht="12.75" customHeight="1">
      <c r="A4792" s="2" t="s">
        <v>6674</v>
      </c>
      <c r="B4792" s="121" t="str">
        <f t="shared" si="271"/>
        <v>Pan Africa Ex-Tanzania</v>
      </c>
      <c r="C4792" s="2" t="s">
        <v>5947</v>
      </c>
      <c r="D4792" s="2" t="str">
        <f t="shared" si="272"/>
        <v>Morocco</v>
      </c>
      <c r="E4792" s="5">
        <v>35062</v>
      </c>
      <c r="F4792" s="5">
        <v>35063</v>
      </c>
      <c r="G4792" s="3"/>
      <c r="H4792" s="3"/>
      <c r="I4792" s="2" t="str">
        <f t="shared" si="270"/>
        <v>S&amp;P BMI</v>
      </c>
    </row>
    <row r="4793" spans="1:9" ht="12.75" customHeight="1">
      <c r="A4793" s="2" t="s">
        <v>6674</v>
      </c>
      <c r="B4793" s="121" t="str">
        <f t="shared" si="271"/>
        <v>Pan Africa Ex-Tanzania</v>
      </c>
      <c r="C4793" s="2" t="s">
        <v>7618</v>
      </c>
      <c r="D4793" s="2" t="str">
        <f t="shared" si="272"/>
        <v>Mauritius</v>
      </c>
      <c r="E4793" s="5">
        <v>35062</v>
      </c>
      <c r="F4793" s="5">
        <v>35063</v>
      </c>
      <c r="G4793" s="3"/>
      <c r="H4793" s="3"/>
      <c r="I4793" s="2" t="str">
        <f t="shared" si="270"/>
        <v>S&amp;P BMI</v>
      </c>
    </row>
    <row r="4794" spans="1:9" ht="12.75" customHeight="1">
      <c r="A4794" s="2" t="s">
        <v>6674</v>
      </c>
      <c r="B4794" s="121" t="str">
        <f t="shared" si="271"/>
        <v>Pan Africa Ex-Tanzania</v>
      </c>
      <c r="C4794" s="2" t="s">
        <v>5845</v>
      </c>
      <c r="D4794" s="2" t="str">
        <f t="shared" si="272"/>
        <v>Namibia</v>
      </c>
      <c r="E4794" s="5">
        <v>35062</v>
      </c>
      <c r="F4794" s="5">
        <v>35063</v>
      </c>
      <c r="G4794" s="3"/>
      <c r="H4794" s="3"/>
      <c r="I4794" s="2" t="str">
        <f t="shared" si="270"/>
        <v>S&amp;P BMI</v>
      </c>
    </row>
    <row r="4795" spans="1:9" ht="12.75" customHeight="1">
      <c r="A4795" s="2" t="s">
        <v>6674</v>
      </c>
      <c r="B4795" s="121" t="str">
        <f t="shared" si="271"/>
        <v>Pan Africa Ex-Tanzania</v>
      </c>
      <c r="C4795" s="2" t="s">
        <v>5918</v>
      </c>
      <c r="D4795" s="2" t="str">
        <f t="shared" si="272"/>
        <v>Nigeria</v>
      </c>
      <c r="E4795" s="5">
        <v>35062</v>
      </c>
      <c r="F4795" s="5">
        <v>35063</v>
      </c>
      <c r="G4795" s="3"/>
      <c r="H4795" s="3"/>
      <c r="I4795" s="2" t="str">
        <f t="shared" si="270"/>
        <v>S&amp;P BMI</v>
      </c>
    </row>
    <row r="4796" spans="1:9" ht="12.75" customHeight="1">
      <c r="A4796" s="2" t="s">
        <v>6674</v>
      </c>
      <c r="B4796" s="121" t="str">
        <f t="shared" si="271"/>
        <v>Pan Africa Ex-Tanzania</v>
      </c>
      <c r="C4796" s="2" t="s">
        <v>5594</v>
      </c>
      <c r="D4796" s="2" t="str">
        <f t="shared" si="272"/>
        <v>Rwanda</v>
      </c>
      <c r="E4796" s="5">
        <v>35062</v>
      </c>
      <c r="F4796" s="5">
        <v>35063</v>
      </c>
      <c r="G4796" s="3"/>
      <c r="H4796" s="3"/>
      <c r="I4796" s="2" t="str">
        <f t="shared" si="270"/>
        <v>S&amp;P BMI</v>
      </c>
    </row>
    <row r="4797" spans="1:9" ht="12.75" customHeight="1">
      <c r="A4797" s="2" t="s">
        <v>6674</v>
      </c>
      <c r="B4797" s="121" t="str">
        <f t="shared" si="271"/>
        <v>Pan Africa Ex-Tanzania</v>
      </c>
      <c r="C4797" s="2" t="s">
        <v>7619</v>
      </c>
      <c r="D4797" s="2" t="str">
        <f t="shared" si="272"/>
        <v>Tunisia</v>
      </c>
      <c r="E4797" s="5">
        <v>35062</v>
      </c>
      <c r="F4797" s="5">
        <v>35063</v>
      </c>
      <c r="G4797" s="3"/>
      <c r="H4797" s="3"/>
      <c r="I4797" s="2" t="str">
        <f t="shared" ref="I4797:I4860" si="273">IF(ISBLANK(VLOOKUP(A4797,CountryRegion,4,FALSE)),"",VLOOKUP(A4797,CountryRegion,4,FALSE))</f>
        <v>S&amp;P BMI</v>
      </c>
    </row>
    <row r="4798" spans="1:9" ht="12.75" customHeight="1">
      <c r="A4798" s="2" t="s">
        <v>6674</v>
      </c>
      <c r="B4798" s="121" t="str">
        <f t="shared" si="271"/>
        <v>Pan Africa Ex-Tanzania</v>
      </c>
      <c r="C4798" s="2" t="s">
        <v>7638</v>
      </c>
      <c r="D4798" s="2" t="str">
        <f t="shared" si="272"/>
        <v>Uganda</v>
      </c>
      <c r="E4798" s="5">
        <v>35062</v>
      </c>
      <c r="F4798" s="5">
        <v>35063</v>
      </c>
      <c r="G4798" s="3"/>
      <c r="H4798" s="3"/>
      <c r="I4798" s="2" t="str">
        <f t="shared" si="273"/>
        <v>S&amp;P BMI</v>
      </c>
    </row>
    <row r="4799" spans="1:9" ht="12.75" customHeight="1">
      <c r="A4799" s="2" t="s">
        <v>6674</v>
      </c>
      <c r="B4799" s="121" t="str">
        <f t="shared" si="271"/>
        <v>Pan Africa Ex-Tanzania</v>
      </c>
      <c r="C4799" s="2" t="s">
        <v>7603</v>
      </c>
      <c r="D4799" s="2" t="str">
        <f t="shared" si="272"/>
        <v>South Africa</v>
      </c>
      <c r="E4799" s="5">
        <v>35062</v>
      </c>
      <c r="F4799" s="5">
        <v>35063</v>
      </c>
      <c r="G4799" s="3"/>
      <c r="H4799" s="3"/>
      <c r="I4799" s="2" t="str">
        <f t="shared" si="273"/>
        <v>S&amp;P BMI</v>
      </c>
    </row>
    <row r="4800" spans="1:9" ht="12.75" customHeight="1">
      <c r="A4800" s="2" t="s">
        <v>6674</v>
      </c>
      <c r="B4800" s="121" t="str">
        <f t="shared" si="271"/>
        <v>Pan Africa Ex-Tanzania</v>
      </c>
      <c r="C4800" s="2" t="s">
        <v>7629</v>
      </c>
      <c r="D4800" s="2" t="str">
        <f t="shared" si="272"/>
        <v>Zambia</v>
      </c>
      <c r="E4800" s="5">
        <v>35062</v>
      </c>
      <c r="F4800" s="5">
        <v>35063</v>
      </c>
      <c r="G4800" s="3"/>
      <c r="H4800" s="3"/>
      <c r="I4800" s="2" t="str">
        <f t="shared" si="273"/>
        <v>S&amp;P BMI</v>
      </c>
    </row>
    <row r="4801" spans="1:9" ht="12.75" customHeight="1">
      <c r="A4801" s="2" t="s">
        <v>6676</v>
      </c>
      <c r="B4801" s="121" t="str">
        <f t="shared" si="271"/>
        <v>Pan Africa Ex-Tanzania &amp; South Africa</v>
      </c>
      <c r="C4801" s="2" t="s">
        <v>7626</v>
      </c>
      <c r="D4801" s="2" t="str">
        <f t="shared" si="272"/>
        <v>Botswana</v>
      </c>
      <c r="E4801" s="5">
        <v>35062</v>
      </c>
      <c r="F4801" s="5">
        <v>35063</v>
      </c>
      <c r="G4801" s="3"/>
      <c r="H4801" s="3"/>
      <c r="I4801" s="2" t="str">
        <f t="shared" si="273"/>
        <v>S&amp;P BMI</v>
      </c>
    </row>
    <row r="4802" spans="1:9" ht="12.75" customHeight="1">
      <c r="A4802" s="2" t="s">
        <v>6676</v>
      </c>
      <c r="B4802" s="121" t="str">
        <f t="shared" si="271"/>
        <v>Pan Africa Ex-Tanzania &amp; South Africa</v>
      </c>
      <c r="C4802" s="2" t="s">
        <v>7600</v>
      </c>
      <c r="D4802" s="2" t="str">
        <f t="shared" si="272"/>
        <v>Egypt</v>
      </c>
      <c r="E4802" s="5">
        <v>35062</v>
      </c>
      <c r="F4802" s="5">
        <v>35063</v>
      </c>
      <c r="G4802" s="3"/>
      <c r="H4802" s="3"/>
      <c r="I4802" s="2" t="str">
        <f t="shared" si="273"/>
        <v>S&amp;P BMI</v>
      </c>
    </row>
    <row r="4803" spans="1:9" ht="12.75" customHeight="1">
      <c r="A4803" s="2" t="s">
        <v>6676</v>
      </c>
      <c r="B4803" s="121" t="str">
        <f t="shared" si="271"/>
        <v>Pan Africa Ex-Tanzania &amp; South Africa</v>
      </c>
      <c r="C4803" s="2" t="s">
        <v>7628</v>
      </c>
      <c r="D4803" s="2" t="str">
        <f t="shared" si="272"/>
        <v>Ghana</v>
      </c>
      <c r="E4803" s="5">
        <v>35062</v>
      </c>
      <c r="F4803" s="5">
        <v>35063</v>
      </c>
      <c r="G4803" s="3"/>
      <c r="H4803" s="3"/>
      <c r="I4803" s="2" t="str">
        <f t="shared" si="273"/>
        <v>S&amp;P BMI</v>
      </c>
    </row>
    <row r="4804" spans="1:9" ht="12.75" customHeight="1">
      <c r="A4804" s="2" t="s">
        <v>6676</v>
      </c>
      <c r="B4804" s="121" t="str">
        <f t="shared" si="271"/>
        <v>Pan Africa Ex-Tanzania &amp; South Africa</v>
      </c>
      <c r="C4804" s="2" t="s">
        <v>5987</v>
      </c>
      <c r="D4804" s="2" t="str">
        <f t="shared" si="272"/>
        <v>Kenya</v>
      </c>
      <c r="E4804" s="5">
        <v>35062</v>
      </c>
      <c r="F4804" s="5">
        <v>35063</v>
      </c>
      <c r="G4804" s="3"/>
      <c r="H4804" s="3"/>
      <c r="I4804" s="2" t="str">
        <f t="shared" si="273"/>
        <v>S&amp;P BMI</v>
      </c>
    </row>
    <row r="4805" spans="1:9" ht="12.75" customHeight="1">
      <c r="A4805" s="2" t="s">
        <v>6676</v>
      </c>
      <c r="B4805" s="121" t="str">
        <f t="shared" si="271"/>
        <v>Pan Africa Ex-Tanzania &amp; South Africa</v>
      </c>
      <c r="C4805" s="2" t="s">
        <v>5947</v>
      </c>
      <c r="D4805" s="2" t="str">
        <f t="shared" si="272"/>
        <v>Morocco</v>
      </c>
      <c r="E4805" s="5">
        <v>35062</v>
      </c>
      <c r="F4805" s="5">
        <v>35063</v>
      </c>
      <c r="G4805" s="3"/>
      <c r="H4805" s="3"/>
      <c r="I4805" s="2" t="str">
        <f t="shared" si="273"/>
        <v>S&amp;P BMI</v>
      </c>
    </row>
    <row r="4806" spans="1:9" ht="12.75" customHeight="1">
      <c r="A4806" s="2" t="s">
        <v>6676</v>
      </c>
      <c r="B4806" s="121" t="str">
        <f t="shared" ref="B4806:B4869" si="274">VLOOKUP(A4806,CountryRegion,2,FALSE)</f>
        <v>Pan Africa Ex-Tanzania &amp; South Africa</v>
      </c>
      <c r="C4806" s="2" t="s">
        <v>7618</v>
      </c>
      <c r="D4806" s="2" t="str">
        <f t="shared" si="272"/>
        <v>Mauritius</v>
      </c>
      <c r="E4806" s="5">
        <v>35062</v>
      </c>
      <c r="F4806" s="5">
        <v>35063</v>
      </c>
      <c r="G4806" s="3"/>
      <c r="H4806" s="3"/>
      <c r="I4806" s="2" t="str">
        <f t="shared" si="273"/>
        <v>S&amp;P BMI</v>
      </c>
    </row>
    <row r="4807" spans="1:9" ht="12.75" customHeight="1">
      <c r="A4807" s="2" t="s">
        <v>6676</v>
      </c>
      <c r="B4807" s="121" t="str">
        <f t="shared" si="274"/>
        <v>Pan Africa Ex-Tanzania &amp; South Africa</v>
      </c>
      <c r="C4807" s="2" t="s">
        <v>5845</v>
      </c>
      <c r="D4807" s="2" t="str">
        <f t="shared" si="272"/>
        <v>Namibia</v>
      </c>
      <c r="E4807" s="5">
        <v>35062</v>
      </c>
      <c r="F4807" s="5">
        <v>35063</v>
      </c>
      <c r="G4807" s="3"/>
      <c r="H4807" s="3"/>
      <c r="I4807" s="2" t="str">
        <f t="shared" si="273"/>
        <v>S&amp;P BMI</v>
      </c>
    </row>
    <row r="4808" spans="1:9" ht="12.75" customHeight="1">
      <c r="A4808" s="2" t="s">
        <v>6676</v>
      </c>
      <c r="B4808" s="121" t="str">
        <f t="shared" si="274"/>
        <v>Pan Africa Ex-Tanzania &amp; South Africa</v>
      </c>
      <c r="C4808" s="2" t="s">
        <v>5918</v>
      </c>
      <c r="D4808" s="2" t="str">
        <f t="shared" si="272"/>
        <v>Nigeria</v>
      </c>
      <c r="E4808" s="5">
        <v>35062</v>
      </c>
      <c r="F4808" s="5">
        <v>35063</v>
      </c>
      <c r="G4808" s="3"/>
      <c r="H4808" s="3"/>
      <c r="I4808" s="2" t="str">
        <f t="shared" si="273"/>
        <v>S&amp;P BMI</v>
      </c>
    </row>
    <row r="4809" spans="1:9" ht="12.75" customHeight="1">
      <c r="A4809" s="2" t="s">
        <v>6676</v>
      </c>
      <c r="B4809" s="121" t="str">
        <f t="shared" si="274"/>
        <v>Pan Africa Ex-Tanzania &amp; South Africa</v>
      </c>
      <c r="C4809" s="2" t="s">
        <v>5594</v>
      </c>
      <c r="D4809" s="2" t="str">
        <f t="shared" si="272"/>
        <v>Rwanda</v>
      </c>
      <c r="E4809" s="5">
        <v>35062</v>
      </c>
      <c r="F4809" s="5">
        <v>35063</v>
      </c>
      <c r="G4809" s="3"/>
      <c r="H4809" s="3"/>
      <c r="I4809" s="2" t="str">
        <f t="shared" si="273"/>
        <v>S&amp;P BMI</v>
      </c>
    </row>
    <row r="4810" spans="1:9" ht="12.75" customHeight="1">
      <c r="A4810" s="2" t="s">
        <v>6676</v>
      </c>
      <c r="B4810" s="121" t="str">
        <f t="shared" si="274"/>
        <v>Pan Africa Ex-Tanzania &amp; South Africa</v>
      </c>
      <c r="C4810" s="2" t="s">
        <v>7619</v>
      </c>
      <c r="D4810" s="2" t="str">
        <f t="shared" si="272"/>
        <v>Tunisia</v>
      </c>
      <c r="E4810" s="5">
        <v>35062</v>
      </c>
      <c r="F4810" s="5">
        <v>35063</v>
      </c>
      <c r="G4810" s="3"/>
      <c r="H4810" s="3"/>
      <c r="I4810" s="2" t="str">
        <f t="shared" si="273"/>
        <v>S&amp;P BMI</v>
      </c>
    </row>
    <row r="4811" spans="1:9" ht="12.75" customHeight="1">
      <c r="A4811" s="2" t="s">
        <v>6676</v>
      </c>
      <c r="B4811" s="121" t="str">
        <f t="shared" si="274"/>
        <v>Pan Africa Ex-Tanzania &amp; South Africa</v>
      </c>
      <c r="C4811" s="2" t="s">
        <v>7638</v>
      </c>
      <c r="D4811" s="2" t="str">
        <f t="shared" si="272"/>
        <v>Uganda</v>
      </c>
      <c r="E4811" s="5">
        <v>35062</v>
      </c>
      <c r="F4811" s="5">
        <v>35063</v>
      </c>
      <c r="G4811" s="3"/>
      <c r="H4811" s="3"/>
      <c r="I4811" s="2" t="str">
        <f t="shared" si="273"/>
        <v>S&amp;P BMI</v>
      </c>
    </row>
    <row r="4812" spans="1:9" ht="12.75" customHeight="1">
      <c r="A4812" s="2" t="s">
        <v>6676</v>
      </c>
      <c r="B4812" s="121" t="str">
        <f t="shared" si="274"/>
        <v>Pan Africa Ex-Tanzania &amp; South Africa</v>
      </c>
      <c r="C4812" s="2" t="s">
        <v>7629</v>
      </c>
      <c r="D4812" s="2" t="str">
        <f t="shared" si="272"/>
        <v>Zambia</v>
      </c>
      <c r="E4812" s="5">
        <v>35062</v>
      </c>
      <c r="F4812" s="5">
        <v>35063</v>
      </c>
      <c r="G4812" s="3"/>
      <c r="H4812" s="3"/>
      <c r="I4812" s="2" t="str">
        <f t="shared" si="273"/>
        <v>S&amp;P BMI</v>
      </c>
    </row>
    <row r="4813" spans="1:9" ht="12.75" customHeight="1">
      <c r="A4813" s="2" t="s">
        <v>6672</v>
      </c>
      <c r="B4813" s="121" t="str">
        <f t="shared" si="274"/>
        <v>Pan Africa Ex-South Africa</v>
      </c>
      <c r="C4813" s="2" t="s">
        <v>7626</v>
      </c>
      <c r="D4813" s="2" t="str">
        <f t="shared" si="272"/>
        <v>Botswana</v>
      </c>
      <c r="E4813" s="5">
        <v>35062</v>
      </c>
      <c r="F4813" s="5">
        <v>35063</v>
      </c>
      <c r="G4813" s="3"/>
      <c r="H4813" s="3"/>
      <c r="I4813" s="2" t="str">
        <f t="shared" si="273"/>
        <v>S&amp;P BMI</v>
      </c>
    </row>
    <row r="4814" spans="1:9" ht="12.75" customHeight="1">
      <c r="A4814" s="2" t="s">
        <v>6672</v>
      </c>
      <c r="B4814" s="121" t="str">
        <f t="shared" si="274"/>
        <v>Pan Africa Ex-South Africa</v>
      </c>
      <c r="C4814" s="2" t="s">
        <v>7600</v>
      </c>
      <c r="D4814" s="2" t="str">
        <f t="shared" ref="D4814:D4877" si="275">VLOOKUP(C4814&amp;"-",CountryRegion,2,FALSE)</f>
        <v>Egypt</v>
      </c>
      <c r="E4814" s="5">
        <v>35062</v>
      </c>
      <c r="F4814" s="5">
        <v>35063</v>
      </c>
      <c r="G4814" s="3"/>
      <c r="H4814" s="3"/>
      <c r="I4814" s="2" t="str">
        <f t="shared" si="273"/>
        <v>S&amp;P BMI</v>
      </c>
    </row>
    <row r="4815" spans="1:9" ht="12.75" customHeight="1">
      <c r="A4815" s="2" t="s">
        <v>6672</v>
      </c>
      <c r="B4815" s="121" t="str">
        <f t="shared" si="274"/>
        <v>Pan Africa Ex-South Africa</v>
      </c>
      <c r="C4815" s="2" t="s">
        <v>7628</v>
      </c>
      <c r="D4815" s="2" t="str">
        <f t="shared" si="275"/>
        <v>Ghana</v>
      </c>
      <c r="E4815" s="5">
        <v>35062</v>
      </c>
      <c r="F4815" s="5">
        <v>35063</v>
      </c>
      <c r="G4815" s="3"/>
      <c r="H4815" s="3"/>
      <c r="I4815" s="2" t="str">
        <f t="shared" si="273"/>
        <v>S&amp;P BMI</v>
      </c>
    </row>
    <row r="4816" spans="1:9" ht="12.75" customHeight="1">
      <c r="A4816" s="2" t="s">
        <v>6672</v>
      </c>
      <c r="B4816" s="121" t="str">
        <f t="shared" si="274"/>
        <v>Pan Africa Ex-South Africa</v>
      </c>
      <c r="C4816" s="2" t="s">
        <v>5987</v>
      </c>
      <c r="D4816" s="2" t="str">
        <f t="shared" si="275"/>
        <v>Kenya</v>
      </c>
      <c r="E4816" s="5">
        <v>35062</v>
      </c>
      <c r="F4816" s="5">
        <v>35063</v>
      </c>
      <c r="G4816" s="3"/>
      <c r="H4816" s="3"/>
      <c r="I4816" s="2" t="str">
        <f t="shared" si="273"/>
        <v>S&amp;P BMI</v>
      </c>
    </row>
    <row r="4817" spans="1:9" ht="12.75" customHeight="1">
      <c r="A4817" s="2" t="s">
        <v>6672</v>
      </c>
      <c r="B4817" s="121" t="str">
        <f t="shared" si="274"/>
        <v>Pan Africa Ex-South Africa</v>
      </c>
      <c r="C4817" s="2" t="s">
        <v>5947</v>
      </c>
      <c r="D4817" s="2" t="str">
        <f t="shared" si="275"/>
        <v>Morocco</v>
      </c>
      <c r="E4817" s="5">
        <v>35062</v>
      </c>
      <c r="F4817" s="5">
        <v>35063</v>
      </c>
      <c r="G4817" s="3"/>
      <c r="H4817" s="3"/>
      <c r="I4817" s="2" t="str">
        <f t="shared" si="273"/>
        <v>S&amp;P BMI</v>
      </c>
    </row>
    <row r="4818" spans="1:9" ht="12.75" customHeight="1">
      <c r="A4818" s="2" t="s">
        <v>6672</v>
      </c>
      <c r="B4818" s="121" t="str">
        <f t="shared" si="274"/>
        <v>Pan Africa Ex-South Africa</v>
      </c>
      <c r="C4818" s="2" t="s">
        <v>7618</v>
      </c>
      <c r="D4818" s="2" t="str">
        <f t="shared" si="275"/>
        <v>Mauritius</v>
      </c>
      <c r="E4818" s="5">
        <v>35062</v>
      </c>
      <c r="F4818" s="5">
        <v>35063</v>
      </c>
      <c r="G4818" s="3"/>
      <c r="H4818" s="3"/>
      <c r="I4818" s="2" t="str">
        <f t="shared" si="273"/>
        <v>S&amp;P BMI</v>
      </c>
    </row>
    <row r="4819" spans="1:9" ht="12.75" customHeight="1">
      <c r="A4819" s="2" t="s">
        <v>6672</v>
      </c>
      <c r="B4819" s="121" t="str">
        <f t="shared" si="274"/>
        <v>Pan Africa Ex-South Africa</v>
      </c>
      <c r="C4819" s="2" t="s">
        <v>5845</v>
      </c>
      <c r="D4819" s="2" t="str">
        <f t="shared" si="275"/>
        <v>Namibia</v>
      </c>
      <c r="E4819" s="5">
        <v>35062</v>
      </c>
      <c r="F4819" s="5">
        <v>35063</v>
      </c>
      <c r="G4819" s="3"/>
      <c r="H4819" s="3"/>
      <c r="I4819" s="2" t="str">
        <f t="shared" si="273"/>
        <v>S&amp;P BMI</v>
      </c>
    </row>
    <row r="4820" spans="1:9" ht="12.75" customHeight="1">
      <c r="A4820" s="2" t="s">
        <v>6672</v>
      </c>
      <c r="B4820" s="121" t="str">
        <f t="shared" si="274"/>
        <v>Pan Africa Ex-South Africa</v>
      </c>
      <c r="C4820" s="2" t="s">
        <v>5918</v>
      </c>
      <c r="D4820" s="2" t="str">
        <f t="shared" si="275"/>
        <v>Nigeria</v>
      </c>
      <c r="E4820" s="5">
        <v>35062</v>
      </c>
      <c r="F4820" s="5">
        <v>35063</v>
      </c>
      <c r="G4820" s="3"/>
      <c r="H4820" s="3"/>
      <c r="I4820" s="2" t="str">
        <f t="shared" si="273"/>
        <v>S&amp;P BMI</v>
      </c>
    </row>
    <row r="4821" spans="1:9" ht="12.75" customHeight="1">
      <c r="A4821" s="2" t="s">
        <v>6672</v>
      </c>
      <c r="B4821" s="121" t="str">
        <f t="shared" si="274"/>
        <v>Pan Africa Ex-South Africa</v>
      </c>
      <c r="C4821" s="2" t="s">
        <v>5594</v>
      </c>
      <c r="D4821" s="2" t="str">
        <f t="shared" si="275"/>
        <v>Rwanda</v>
      </c>
      <c r="E4821" s="5">
        <v>35062</v>
      </c>
      <c r="F4821" s="5">
        <v>35063</v>
      </c>
      <c r="G4821" s="3"/>
      <c r="H4821" s="3"/>
      <c r="I4821" s="2" t="str">
        <f t="shared" si="273"/>
        <v>S&amp;P BMI</v>
      </c>
    </row>
    <row r="4822" spans="1:9" ht="12.75" customHeight="1">
      <c r="A4822" s="2" t="s">
        <v>6672</v>
      </c>
      <c r="B4822" s="121" t="str">
        <f t="shared" si="274"/>
        <v>Pan Africa Ex-South Africa</v>
      </c>
      <c r="C4822" s="2" t="s">
        <v>7619</v>
      </c>
      <c r="D4822" s="2" t="str">
        <f t="shared" si="275"/>
        <v>Tunisia</v>
      </c>
      <c r="E4822" s="5">
        <v>35062</v>
      </c>
      <c r="F4822" s="5">
        <v>35063</v>
      </c>
      <c r="G4822" s="3"/>
      <c r="H4822" s="3"/>
      <c r="I4822" s="2" t="str">
        <f t="shared" si="273"/>
        <v>S&amp;P BMI</v>
      </c>
    </row>
    <row r="4823" spans="1:9" ht="12.75" customHeight="1">
      <c r="A4823" s="2" t="s">
        <v>6672</v>
      </c>
      <c r="B4823" s="121" t="str">
        <f t="shared" si="274"/>
        <v>Pan Africa Ex-South Africa</v>
      </c>
      <c r="C4823" s="2" t="s">
        <v>7637</v>
      </c>
      <c r="D4823" s="2" t="str">
        <f t="shared" si="275"/>
        <v>Tanzania</v>
      </c>
      <c r="E4823" s="5">
        <v>35062</v>
      </c>
      <c r="F4823" s="5">
        <v>35063</v>
      </c>
      <c r="G4823" s="3"/>
      <c r="H4823" s="3"/>
      <c r="I4823" s="2" t="str">
        <f t="shared" si="273"/>
        <v>S&amp;P BMI</v>
      </c>
    </row>
    <row r="4824" spans="1:9" ht="12.75" customHeight="1">
      <c r="A4824" s="2" t="s">
        <v>6672</v>
      </c>
      <c r="B4824" s="121" t="str">
        <f t="shared" si="274"/>
        <v>Pan Africa Ex-South Africa</v>
      </c>
      <c r="C4824" s="2" t="s">
        <v>7638</v>
      </c>
      <c r="D4824" s="2" t="str">
        <f t="shared" si="275"/>
        <v>Uganda</v>
      </c>
      <c r="E4824" s="5">
        <v>35062</v>
      </c>
      <c r="F4824" s="5">
        <v>35063</v>
      </c>
      <c r="G4824" s="3"/>
      <c r="H4824" s="3"/>
      <c r="I4824" s="2" t="str">
        <f t="shared" si="273"/>
        <v>S&amp;P BMI</v>
      </c>
    </row>
    <row r="4825" spans="1:9" ht="12.75" customHeight="1">
      <c r="A4825" s="2" t="s">
        <v>6672</v>
      </c>
      <c r="B4825" s="121" t="str">
        <f t="shared" si="274"/>
        <v>Pan Africa Ex-South Africa</v>
      </c>
      <c r="C4825" s="2" t="s">
        <v>7629</v>
      </c>
      <c r="D4825" s="2" t="str">
        <f t="shared" si="275"/>
        <v>Zambia</v>
      </c>
      <c r="E4825" s="5">
        <v>35062</v>
      </c>
      <c r="F4825" s="5">
        <v>35063</v>
      </c>
      <c r="G4825" s="3"/>
      <c r="H4825" s="3"/>
      <c r="I4825" s="2" t="str">
        <f t="shared" si="273"/>
        <v>S&amp;P BMI</v>
      </c>
    </row>
    <row r="4826" spans="1:9" ht="12.75" customHeight="1">
      <c r="A4826" s="2" t="s">
        <v>6905</v>
      </c>
      <c r="B4826" s="121" t="str">
        <f t="shared" si="274"/>
        <v>Pan Africa Ex-Zimbabwe</v>
      </c>
      <c r="C4826" s="2" t="s">
        <v>7626</v>
      </c>
      <c r="D4826" s="2" t="str">
        <f t="shared" si="275"/>
        <v>Botswana</v>
      </c>
      <c r="E4826" s="5">
        <v>35062</v>
      </c>
      <c r="F4826" s="5">
        <v>35063</v>
      </c>
      <c r="G4826" s="3"/>
      <c r="H4826" s="3"/>
      <c r="I4826" s="2" t="str">
        <f t="shared" si="273"/>
        <v>S&amp;P</v>
      </c>
    </row>
    <row r="4827" spans="1:9" ht="12.75" customHeight="1">
      <c r="A4827" s="2" t="s">
        <v>6905</v>
      </c>
      <c r="B4827" s="121" t="str">
        <f t="shared" si="274"/>
        <v>Pan Africa Ex-Zimbabwe</v>
      </c>
      <c r="C4827" s="2" t="s">
        <v>7627</v>
      </c>
      <c r="D4827" s="2" t="str">
        <f t="shared" si="275"/>
        <v>Cote d'Ivoire</v>
      </c>
      <c r="E4827" s="5">
        <v>35062</v>
      </c>
      <c r="F4827" s="5">
        <v>35063</v>
      </c>
      <c r="G4827" s="3"/>
      <c r="H4827" s="3"/>
      <c r="I4827" s="2" t="str">
        <f t="shared" si="273"/>
        <v>S&amp;P</v>
      </c>
    </row>
    <row r="4828" spans="1:9" ht="12.75" customHeight="1">
      <c r="A4828" s="2" t="s">
        <v>6905</v>
      </c>
      <c r="B4828" s="121" t="str">
        <f t="shared" si="274"/>
        <v>Pan Africa Ex-Zimbabwe</v>
      </c>
      <c r="C4828" s="2" t="s">
        <v>7600</v>
      </c>
      <c r="D4828" s="2" t="str">
        <f t="shared" si="275"/>
        <v>Egypt</v>
      </c>
      <c r="E4828" s="5">
        <v>35062</v>
      </c>
      <c r="F4828" s="5">
        <v>35063</v>
      </c>
      <c r="G4828" s="3"/>
      <c r="H4828" s="3"/>
      <c r="I4828" s="2" t="str">
        <f t="shared" si="273"/>
        <v>S&amp;P</v>
      </c>
    </row>
    <row r="4829" spans="1:9" ht="12.75" customHeight="1">
      <c r="A4829" s="2" t="s">
        <v>6905</v>
      </c>
      <c r="B4829" s="121" t="str">
        <f t="shared" si="274"/>
        <v>Pan Africa Ex-Zimbabwe</v>
      </c>
      <c r="C4829" s="2" t="s">
        <v>7628</v>
      </c>
      <c r="D4829" s="2" t="str">
        <f t="shared" si="275"/>
        <v>Ghana</v>
      </c>
      <c r="E4829" s="5">
        <v>35062</v>
      </c>
      <c r="F4829" s="5">
        <v>35063</v>
      </c>
      <c r="G4829" s="3"/>
      <c r="H4829" s="3"/>
      <c r="I4829" s="2" t="str">
        <f t="shared" si="273"/>
        <v>S&amp;P</v>
      </c>
    </row>
    <row r="4830" spans="1:9" ht="12.75" customHeight="1">
      <c r="A4830" s="2" t="s">
        <v>6905</v>
      </c>
      <c r="B4830" s="121" t="str">
        <f t="shared" si="274"/>
        <v>Pan Africa Ex-Zimbabwe</v>
      </c>
      <c r="C4830" s="2" t="s">
        <v>5987</v>
      </c>
      <c r="D4830" s="2" t="str">
        <f t="shared" si="275"/>
        <v>Kenya</v>
      </c>
      <c r="E4830" s="5">
        <v>35062</v>
      </c>
      <c r="F4830" s="5">
        <v>35063</v>
      </c>
      <c r="G4830" s="3"/>
      <c r="H4830" s="3"/>
      <c r="I4830" s="2" t="str">
        <f t="shared" si="273"/>
        <v>S&amp;P</v>
      </c>
    </row>
    <row r="4831" spans="1:9" ht="12.75" customHeight="1">
      <c r="A4831" s="2" t="s">
        <v>6905</v>
      </c>
      <c r="B4831" s="121" t="str">
        <f t="shared" si="274"/>
        <v>Pan Africa Ex-Zimbabwe</v>
      </c>
      <c r="C4831" s="2" t="s">
        <v>5947</v>
      </c>
      <c r="D4831" s="2" t="str">
        <f t="shared" si="275"/>
        <v>Morocco</v>
      </c>
      <c r="E4831" s="5">
        <v>35062</v>
      </c>
      <c r="F4831" s="5">
        <v>35063</v>
      </c>
      <c r="G4831" s="3"/>
      <c r="H4831" s="3"/>
      <c r="I4831" s="2" t="str">
        <f t="shared" si="273"/>
        <v>S&amp;P</v>
      </c>
    </row>
    <row r="4832" spans="1:9" ht="12.75" customHeight="1">
      <c r="A4832" s="2" t="s">
        <v>6905</v>
      </c>
      <c r="B4832" s="121" t="str">
        <f t="shared" si="274"/>
        <v>Pan Africa Ex-Zimbabwe</v>
      </c>
      <c r="C4832" s="2" t="s">
        <v>7618</v>
      </c>
      <c r="D4832" s="2" t="str">
        <f t="shared" si="275"/>
        <v>Mauritius</v>
      </c>
      <c r="E4832" s="5">
        <v>35062</v>
      </c>
      <c r="F4832" s="5">
        <v>35063</v>
      </c>
      <c r="G4832" s="3"/>
      <c r="H4832" s="3"/>
      <c r="I4832" s="2" t="str">
        <f t="shared" si="273"/>
        <v>S&amp;P</v>
      </c>
    </row>
    <row r="4833" spans="1:9" ht="12.75" customHeight="1">
      <c r="A4833" s="2" t="s">
        <v>6905</v>
      </c>
      <c r="B4833" s="121" t="str">
        <f t="shared" si="274"/>
        <v>Pan Africa Ex-Zimbabwe</v>
      </c>
      <c r="C4833" s="2" t="s">
        <v>5845</v>
      </c>
      <c r="D4833" s="2" t="str">
        <f t="shared" si="275"/>
        <v>Namibia</v>
      </c>
      <c r="E4833" s="5">
        <v>36188</v>
      </c>
      <c r="F4833" s="5">
        <v>36189</v>
      </c>
      <c r="G4833" s="3"/>
      <c r="H4833" s="3"/>
      <c r="I4833" s="2" t="str">
        <f t="shared" si="273"/>
        <v>S&amp;P</v>
      </c>
    </row>
    <row r="4834" spans="1:9" ht="12.75" customHeight="1">
      <c r="A4834" s="2" t="s">
        <v>6905</v>
      </c>
      <c r="B4834" s="121" t="str">
        <f t="shared" si="274"/>
        <v>Pan Africa Ex-Zimbabwe</v>
      </c>
      <c r="C4834" s="2" t="s">
        <v>5918</v>
      </c>
      <c r="D4834" s="2" t="str">
        <f t="shared" si="275"/>
        <v>Nigeria</v>
      </c>
      <c r="E4834" s="5">
        <v>35062</v>
      </c>
      <c r="F4834" s="5">
        <v>35063</v>
      </c>
      <c r="G4834" s="3">
        <v>45366</v>
      </c>
      <c r="H4834" s="3">
        <v>45369</v>
      </c>
      <c r="I4834" s="2" t="str">
        <f t="shared" si="273"/>
        <v>S&amp;P</v>
      </c>
    </row>
    <row r="4835" spans="1:9" ht="12.75" customHeight="1">
      <c r="A4835" s="2" t="s">
        <v>6905</v>
      </c>
      <c r="B4835" s="121" t="str">
        <f t="shared" si="274"/>
        <v>Pan Africa Ex-Zimbabwe</v>
      </c>
      <c r="C4835" s="2" t="s">
        <v>7619</v>
      </c>
      <c r="D4835" s="2" t="str">
        <f t="shared" si="275"/>
        <v>Tunisia</v>
      </c>
      <c r="E4835" s="5">
        <v>35062</v>
      </c>
      <c r="F4835" s="5">
        <v>35063</v>
      </c>
      <c r="G4835" s="3"/>
      <c r="H4835" s="3"/>
      <c r="I4835" s="2" t="str">
        <f t="shared" si="273"/>
        <v>S&amp;P</v>
      </c>
    </row>
    <row r="4836" spans="1:9" ht="12.75" customHeight="1">
      <c r="A4836" s="2" t="s">
        <v>6905</v>
      </c>
      <c r="B4836" s="121" t="str">
        <f t="shared" si="274"/>
        <v>Pan Africa Ex-Zimbabwe</v>
      </c>
      <c r="C4836" s="2" t="s">
        <v>7603</v>
      </c>
      <c r="D4836" s="2" t="str">
        <f t="shared" si="275"/>
        <v>South Africa</v>
      </c>
      <c r="E4836" s="5">
        <v>35062</v>
      </c>
      <c r="F4836" s="5">
        <v>35063</v>
      </c>
      <c r="G4836" s="3"/>
      <c r="H4836" s="3"/>
      <c r="I4836" s="2" t="str">
        <f t="shared" si="273"/>
        <v>S&amp;P</v>
      </c>
    </row>
    <row r="4837" spans="1:9" ht="12.75" customHeight="1">
      <c r="A4837" s="2" t="s">
        <v>6905</v>
      </c>
      <c r="B4837" s="121" t="str">
        <f t="shared" si="274"/>
        <v>Pan Africa Ex-Zimbabwe</v>
      </c>
      <c r="C4837" s="2" t="s">
        <v>7629</v>
      </c>
      <c r="D4837" s="2" t="str">
        <f t="shared" si="275"/>
        <v>Zambia</v>
      </c>
      <c r="E4837" s="5">
        <v>40165</v>
      </c>
      <c r="F4837" s="5">
        <v>40168</v>
      </c>
      <c r="G4837" s="3"/>
      <c r="H4837" s="3"/>
      <c r="I4837" s="2" t="str">
        <f t="shared" si="273"/>
        <v>S&amp;P</v>
      </c>
    </row>
    <row r="4838" spans="1:9" ht="12.75" customHeight="1">
      <c r="A4838" s="2" t="s">
        <v>6813</v>
      </c>
      <c r="B4838" s="121" t="str">
        <f t="shared" si="274"/>
        <v>Developed</v>
      </c>
      <c r="C4838" s="2" t="s">
        <v>7575</v>
      </c>
      <c r="D4838" s="2" t="str">
        <f t="shared" si="275"/>
        <v>Austria</v>
      </c>
      <c r="E4838" s="5">
        <v>32689</v>
      </c>
      <c r="F4838" s="5">
        <v>32692</v>
      </c>
      <c r="G4838" s="3"/>
      <c r="H4838" s="3"/>
      <c r="I4838" s="2" t="str">
        <f t="shared" si="273"/>
        <v>Quality</v>
      </c>
    </row>
    <row r="4839" spans="1:9" ht="12.75" customHeight="1">
      <c r="A4839" s="2" t="s">
        <v>6813</v>
      </c>
      <c r="B4839" s="121" t="str">
        <f t="shared" si="274"/>
        <v>Developed</v>
      </c>
      <c r="C4839" s="2" t="s">
        <v>7589</v>
      </c>
      <c r="D4839" s="2" t="str">
        <f t="shared" si="275"/>
        <v>Australia</v>
      </c>
      <c r="E4839" s="5">
        <v>32689</v>
      </c>
      <c r="F4839" s="5">
        <v>32692</v>
      </c>
      <c r="G4839" s="3"/>
      <c r="H4839" s="3"/>
      <c r="I4839" s="2" t="str">
        <f t="shared" si="273"/>
        <v>Quality</v>
      </c>
    </row>
    <row r="4840" spans="1:9" ht="12.75" customHeight="1">
      <c r="A4840" s="2" t="s">
        <v>6813</v>
      </c>
      <c r="B4840" s="121" t="str">
        <f t="shared" si="274"/>
        <v>Developed</v>
      </c>
      <c r="C4840" s="2" t="s">
        <v>7576</v>
      </c>
      <c r="D4840" s="2" t="str">
        <f t="shared" si="275"/>
        <v>Belgium</v>
      </c>
      <c r="E4840" s="5">
        <v>32689</v>
      </c>
      <c r="F4840" s="5">
        <v>32692</v>
      </c>
      <c r="G4840" s="3"/>
      <c r="H4840" s="3"/>
      <c r="I4840" s="2" t="str">
        <f t="shared" si="273"/>
        <v>Quality</v>
      </c>
    </row>
    <row r="4841" spans="1:9" ht="12.75" customHeight="1">
      <c r="A4841" s="2" t="s">
        <v>6813</v>
      </c>
      <c r="B4841" s="121" t="str">
        <f t="shared" si="274"/>
        <v>Developed</v>
      </c>
      <c r="C4841" s="2" t="s">
        <v>5722</v>
      </c>
      <c r="D4841" s="2" t="str">
        <f t="shared" si="275"/>
        <v>Canada</v>
      </c>
      <c r="E4841" s="5">
        <v>32689</v>
      </c>
      <c r="F4841" s="5">
        <v>32692</v>
      </c>
      <c r="G4841" s="3"/>
      <c r="H4841" s="3"/>
      <c r="I4841" s="2" t="str">
        <f t="shared" si="273"/>
        <v>Quality</v>
      </c>
    </row>
    <row r="4842" spans="1:9" ht="12.75" customHeight="1">
      <c r="A4842" s="2" t="s">
        <v>6813</v>
      </c>
      <c r="B4842" s="121" t="str">
        <f t="shared" si="274"/>
        <v>Developed</v>
      </c>
      <c r="C4842" s="2" t="s">
        <v>6147</v>
      </c>
      <c r="D4842" s="2" t="str">
        <f t="shared" si="275"/>
        <v>Switzerland</v>
      </c>
      <c r="E4842" s="5">
        <v>32689</v>
      </c>
      <c r="F4842" s="5">
        <v>32692</v>
      </c>
      <c r="G4842" s="3"/>
      <c r="H4842" s="3"/>
      <c r="I4842" s="2" t="str">
        <f t="shared" si="273"/>
        <v>Quality</v>
      </c>
    </row>
    <row r="4843" spans="1:9" ht="12.75" customHeight="1">
      <c r="A4843" s="2" t="s">
        <v>6813</v>
      </c>
      <c r="B4843" s="121" t="str">
        <f t="shared" si="274"/>
        <v>Developed</v>
      </c>
      <c r="C4843" s="2" t="s">
        <v>7584</v>
      </c>
      <c r="D4843" s="2" t="str">
        <f t="shared" si="275"/>
        <v>Czech Republic</v>
      </c>
      <c r="E4843" s="5">
        <v>37071</v>
      </c>
      <c r="F4843" s="5">
        <v>37074</v>
      </c>
      <c r="G4843" s="3">
        <v>38168</v>
      </c>
      <c r="H4843" s="3">
        <v>38169</v>
      </c>
      <c r="I4843" s="2" t="str">
        <f t="shared" si="273"/>
        <v>Quality</v>
      </c>
    </row>
    <row r="4844" spans="1:9" ht="12.75" customHeight="1">
      <c r="A4844" s="2" t="s">
        <v>6813</v>
      </c>
      <c r="B4844" s="121" t="str">
        <f t="shared" si="274"/>
        <v>Developed</v>
      </c>
      <c r="C4844" s="2" t="s">
        <v>7579</v>
      </c>
      <c r="D4844" s="2" t="str">
        <f t="shared" si="275"/>
        <v>Germany</v>
      </c>
      <c r="E4844" s="5">
        <v>32689</v>
      </c>
      <c r="F4844" s="5">
        <v>32692</v>
      </c>
      <c r="G4844" s="3"/>
      <c r="H4844" s="3"/>
      <c r="I4844" s="2" t="str">
        <f t="shared" si="273"/>
        <v>Quality</v>
      </c>
    </row>
    <row r="4845" spans="1:9" ht="12.75" customHeight="1">
      <c r="A4845" s="2" t="s">
        <v>6813</v>
      </c>
      <c r="B4845" s="121" t="str">
        <f t="shared" si="274"/>
        <v>Developed</v>
      </c>
      <c r="C4845" s="2" t="s">
        <v>7577</v>
      </c>
      <c r="D4845" s="2" t="str">
        <f t="shared" si="275"/>
        <v>Denmark</v>
      </c>
      <c r="E4845" s="5">
        <v>32689</v>
      </c>
      <c r="F4845" s="5">
        <v>32692</v>
      </c>
      <c r="G4845" s="3"/>
      <c r="H4845" s="3"/>
      <c r="I4845" s="2" t="str">
        <f t="shared" si="273"/>
        <v>Quality</v>
      </c>
    </row>
    <row r="4846" spans="1:9" ht="12.75" customHeight="1">
      <c r="A4846" s="2" t="s">
        <v>6813</v>
      </c>
      <c r="B4846" s="121" t="str">
        <f t="shared" si="274"/>
        <v>Developed</v>
      </c>
      <c r="C4846" s="2" t="s">
        <v>6415</v>
      </c>
      <c r="D4846" s="2" t="str">
        <f t="shared" si="275"/>
        <v>Spain</v>
      </c>
      <c r="E4846" s="5">
        <v>32689</v>
      </c>
      <c r="F4846" s="5">
        <v>32692</v>
      </c>
      <c r="G4846" s="3"/>
      <c r="H4846" s="3"/>
      <c r="I4846" s="2" t="str">
        <f t="shared" si="273"/>
        <v>Quality</v>
      </c>
    </row>
    <row r="4847" spans="1:9" ht="12.75" customHeight="1">
      <c r="A4847" s="2" t="s">
        <v>6813</v>
      </c>
      <c r="B4847" s="121" t="str">
        <f t="shared" si="274"/>
        <v>Developed</v>
      </c>
      <c r="C4847" s="2" t="s">
        <v>5810</v>
      </c>
      <c r="D4847" s="2" t="str">
        <f t="shared" si="275"/>
        <v>Finland</v>
      </c>
      <c r="E4847" s="5">
        <v>32689</v>
      </c>
      <c r="F4847" s="5">
        <v>32692</v>
      </c>
      <c r="G4847" s="3"/>
      <c r="H4847" s="3"/>
      <c r="I4847" s="2" t="str">
        <f t="shared" si="273"/>
        <v>Quality</v>
      </c>
    </row>
    <row r="4848" spans="1:9" ht="12.75" customHeight="1">
      <c r="A4848" s="2" t="s">
        <v>6813</v>
      </c>
      <c r="B4848" s="121" t="str">
        <f t="shared" si="274"/>
        <v>Developed</v>
      </c>
      <c r="C4848" s="2" t="s">
        <v>7578</v>
      </c>
      <c r="D4848" s="2" t="str">
        <f t="shared" si="275"/>
        <v>France</v>
      </c>
      <c r="E4848" s="5">
        <v>32689</v>
      </c>
      <c r="F4848" s="5">
        <v>32692</v>
      </c>
      <c r="G4848" s="3"/>
      <c r="H4848" s="3"/>
      <c r="I4848" s="2" t="str">
        <f t="shared" si="273"/>
        <v>Quality</v>
      </c>
    </row>
    <row r="4849" spans="1:9" ht="12.75" customHeight="1">
      <c r="A4849" s="2" t="s">
        <v>6813</v>
      </c>
      <c r="B4849" s="121" t="str">
        <f t="shared" si="274"/>
        <v>Developed</v>
      </c>
      <c r="C4849" s="2" t="s">
        <v>7583</v>
      </c>
      <c r="D4849" s="2" t="str">
        <f t="shared" si="275"/>
        <v>United Kingdom</v>
      </c>
      <c r="E4849" s="5">
        <v>32689</v>
      </c>
      <c r="F4849" s="5">
        <v>32692</v>
      </c>
      <c r="G4849" s="3"/>
      <c r="H4849" s="3"/>
      <c r="I4849" s="2" t="str">
        <f t="shared" si="273"/>
        <v>Quality</v>
      </c>
    </row>
    <row r="4850" spans="1:9" ht="12.75" customHeight="1">
      <c r="A4850" s="2" t="s">
        <v>6813</v>
      </c>
      <c r="B4850" s="121" t="str">
        <f t="shared" si="274"/>
        <v>Developed</v>
      </c>
      <c r="C4850" s="2" t="s">
        <v>7580</v>
      </c>
      <c r="D4850" s="2" t="str">
        <f t="shared" si="275"/>
        <v>Greece</v>
      </c>
      <c r="E4850" s="5">
        <v>36433</v>
      </c>
      <c r="F4850" s="5">
        <v>36434</v>
      </c>
      <c r="G4850" s="3">
        <v>41992</v>
      </c>
      <c r="H4850" s="3">
        <v>41995</v>
      </c>
      <c r="I4850" s="2" t="str">
        <f t="shared" si="273"/>
        <v>Quality</v>
      </c>
    </row>
    <row r="4851" spans="1:9" ht="12.75" customHeight="1">
      <c r="A4851" s="2" t="s">
        <v>6813</v>
      </c>
      <c r="B4851" s="121" t="str">
        <f t="shared" si="274"/>
        <v>Developed</v>
      </c>
      <c r="C4851" s="2" t="s">
        <v>7571</v>
      </c>
      <c r="D4851" s="2" t="str">
        <f t="shared" si="275"/>
        <v>Hong Kong</v>
      </c>
      <c r="E4851" s="5">
        <v>32689</v>
      </c>
      <c r="F4851" s="5">
        <v>32692</v>
      </c>
      <c r="G4851" s="3"/>
      <c r="H4851" s="3"/>
      <c r="I4851" s="2" t="str">
        <f t="shared" si="273"/>
        <v>Quality</v>
      </c>
    </row>
    <row r="4852" spans="1:9" ht="12.75" customHeight="1">
      <c r="A4852" s="2" t="s">
        <v>6813</v>
      </c>
      <c r="B4852" s="121" t="str">
        <f t="shared" si="274"/>
        <v>Developed</v>
      </c>
      <c r="C4852" s="2" t="s">
        <v>5567</v>
      </c>
      <c r="D4852" s="2" t="str">
        <f t="shared" si="275"/>
        <v>Hungary</v>
      </c>
      <c r="E4852" s="5">
        <v>37802</v>
      </c>
      <c r="F4852" s="5">
        <v>37803</v>
      </c>
      <c r="G4852" s="3">
        <v>38168</v>
      </c>
      <c r="H4852" s="3">
        <v>38169</v>
      </c>
      <c r="I4852" s="2" t="str">
        <f t="shared" si="273"/>
        <v>Quality</v>
      </c>
    </row>
    <row r="4853" spans="1:9" ht="12.75" customHeight="1">
      <c r="A4853" s="2" t="s">
        <v>6813</v>
      </c>
      <c r="B4853" s="121" t="str">
        <f t="shared" si="274"/>
        <v>Developed</v>
      </c>
      <c r="C4853" s="2" t="s">
        <v>6100</v>
      </c>
      <c r="D4853" s="2" t="str">
        <f t="shared" si="275"/>
        <v>Ireland</v>
      </c>
      <c r="E4853" s="5">
        <v>32689</v>
      </c>
      <c r="F4853" s="5">
        <v>32692</v>
      </c>
      <c r="G4853" s="3"/>
      <c r="H4853" s="3"/>
      <c r="I4853" s="2" t="str">
        <f t="shared" si="273"/>
        <v>Quality</v>
      </c>
    </row>
    <row r="4854" spans="1:9" ht="12.75" customHeight="1">
      <c r="A4854" s="2" t="s">
        <v>6813</v>
      </c>
      <c r="B4854" s="121" t="str">
        <f t="shared" si="274"/>
        <v>Developed</v>
      </c>
      <c r="C4854" s="2" t="s">
        <v>7598</v>
      </c>
      <c r="D4854" s="2" t="str">
        <f t="shared" si="275"/>
        <v>Israel</v>
      </c>
      <c r="E4854" s="5">
        <v>40438</v>
      </c>
      <c r="F4854" s="5">
        <v>40441</v>
      </c>
      <c r="G4854" s="3"/>
      <c r="H4854" s="3"/>
      <c r="I4854" s="2" t="str">
        <f t="shared" si="273"/>
        <v>Quality</v>
      </c>
    </row>
    <row r="4855" spans="1:9" ht="12.75" customHeight="1">
      <c r="A4855" s="2" t="s">
        <v>6813</v>
      </c>
      <c r="B4855" s="121" t="str">
        <f t="shared" si="274"/>
        <v>Developed</v>
      </c>
      <c r="C4855" s="2" t="s">
        <v>5572</v>
      </c>
      <c r="D4855" s="2" t="str">
        <f t="shared" si="275"/>
        <v>Iceland</v>
      </c>
      <c r="E4855" s="5">
        <v>37435</v>
      </c>
      <c r="F4855" s="5">
        <v>37438</v>
      </c>
      <c r="G4855" s="3">
        <v>39780</v>
      </c>
      <c r="H4855" s="3">
        <v>39783</v>
      </c>
      <c r="I4855" s="2" t="str">
        <f t="shared" si="273"/>
        <v>Quality</v>
      </c>
    </row>
    <row r="4856" spans="1:9" ht="12.75" customHeight="1">
      <c r="A4856" s="2" t="s">
        <v>6813</v>
      </c>
      <c r="B4856" s="121" t="str">
        <f t="shared" si="274"/>
        <v>Developed</v>
      </c>
      <c r="C4856" s="2" t="s">
        <v>5614</v>
      </c>
      <c r="D4856" s="2" t="str">
        <f t="shared" si="275"/>
        <v>Italy</v>
      </c>
      <c r="E4856" s="5">
        <v>32689</v>
      </c>
      <c r="F4856" s="5">
        <v>32692</v>
      </c>
      <c r="G4856" s="3"/>
      <c r="H4856" s="3"/>
      <c r="I4856" s="2" t="str">
        <f t="shared" si="273"/>
        <v>Quality</v>
      </c>
    </row>
    <row r="4857" spans="1:9" ht="12.75" customHeight="1">
      <c r="A4857" s="2" t="s">
        <v>6813</v>
      </c>
      <c r="B4857" s="121" t="str">
        <f t="shared" si="274"/>
        <v>Developed</v>
      </c>
      <c r="C4857" s="2" t="s">
        <v>7572</v>
      </c>
      <c r="D4857" s="2" t="str">
        <f t="shared" si="275"/>
        <v>Japan</v>
      </c>
      <c r="E4857" s="5">
        <v>32689</v>
      </c>
      <c r="F4857" s="5">
        <v>32692</v>
      </c>
      <c r="G4857" s="3"/>
      <c r="H4857" s="3"/>
      <c r="I4857" s="2" t="str">
        <f t="shared" si="273"/>
        <v>Quality</v>
      </c>
    </row>
    <row r="4858" spans="1:9" ht="12.75" customHeight="1">
      <c r="A4858" s="2" t="s">
        <v>6813</v>
      </c>
      <c r="B4858" s="121" t="str">
        <f t="shared" si="274"/>
        <v>Developed</v>
      </c>
      <c r="C4858" s="2" t="s">
        <v>6013</v>
      </c>
      <c r="D4858" s="2" t="str">
        <f t="shared" si="275"/>
        <v>Korea</v>
      </c>
      <c r="E4858" s="5">
        <v>37071</v>
      </c>
      <c r="F4858" s="5">
        <v>37074</v>
      </c>
      <c r="G4858" s="3"/>
      <c r="H4858" s="3"/>
      <c r="I4858" s="2" t="str">
        <f t="shared" si="273"/>
        <v>Quality</v>
      </c>
    </row>
    <row r="4859" spans="1:9" ht="12.75" customHeight="1">
      <c r="A4859" s="2" t="s">
        <v>6813</v>
      </c>
      <c r="B4859" s="121" t="str">
        <f t="shared" si="274"/>
        <v>Developed</v>
      </c>
      <c r="C4859" s="2" t="s">
        <v>7581</v>
      </c>
      <c r="D4859" s="2" t="str">
        <f t="shared" si="275"/>
        <v>Luxembourg</v>
      </c>
      <c r="E4859" s="5">
        <v>32689</v>
      </c>
      <c r="F4859" s="5">
        <v>32692</v>
      </c>
      <c r="G4859" s="3"/>
      <c r="H4859" s="3"/>
      <c r="I4859" s="2" t="str">
        <f t="shared" si="273"/>
        <v>Quality</v>
      </c>
    </row>
    <row r="4860" spans="1:9" ht="12.75" customHeight="1">
      <c r="A4860" s="2" t="s">
        <v>6813</v>
      </c>
      <c r="B4860" s="121" t="str">
        <f t="shared" si="274"/>
        <v>Developed</v>
      </c>
      <c r="C4860" s="2" t="s">
        <v>7573</v>
      </c>
      <c r="D4860" s="2" t="str">
        <f t="shared" si="275"/>
        <v>Malaysia</v>
      </c>
      <c r="E4860" s="5">
        <v>32689</v>
      </c>
      <c r="F4860" s="5">
        <v>32692</v>
      </c>
      <c r="G4860" s="3">
        <v>35976</v>
      </c>
      <c r="H4860" s="3">
        <v>35977</v>
      </c>
      <c r="I4860" s="2" t="str">
        <f t="shared" si="273"/>
        <v>Quality</v>
      </c>
    </row>
    <row r="4861" spans="1:9" ht="12.75" customHeight="1">
      <c r="A4861" s="2" t="s">
        <v>6813</v>
      </c>
      <c r="B4861" s="121" t="str">
        <f t="shared" si="274"/>
        <v>Developed</v>
      </c>
      <c r="C4861" s="2" t="s">
        <v>5921</v>
      </c>
      <c r="D4861" s="2" t="str">
        <f t="shared" si="275"/>
        <v>Netherlands</v>
      </c>
      <c r="E4861" s="5">
        <v>32689</v>
      </c>
      <c r="F4861" s="5">
        <v>32692</v>
      </c>
      <c r="G4861" s="3"/>
      <c r="H4861" s="3"/>
      <c r="I4861" s="2" t="str">
        <f t="shared" ref="I4861:I4924" si="276">IF(ISBLANK(VLOOKUP(A4861,CountryRegion,4,FALSE)),"",VLOOKUP(A4861,CountryRegion,4,FALSE))</f>
        <v>Quality</v>
      </c>
    </row>
    <row r="4862" spans="1:9" ht="12.75" customHeight="1">
      <c r="A4862" s="2" t="s">
        <v>6813</v>
      </c>
      <c r="B4862" s="121" t="str">
        <f t="shared" si="274"/>
        <v>Developed</v>
      </c>
      <c r="C4862" s="2" t="s">
        <v>5865</v>
      </c>
      <c r="D4862" s="2" t="str">
        <f t="shared" si="275"/>
        <v>Norway</v>
      </c>
      <c r="E4862" s="5">
        <v>32689</v>
      </c>
      <c r="F4862" s="5">
        <v>32692</v>
      </c>
      <c r="G4862" s="3"/>
      <c r="H4862" s="3"/>
      <c r="I4862" s="2" t="str">
        <f t="shared" si="276"/>
        <v>Quality</v>
      </c>
    </row>
    <row r="4863" spans="1:9" ht="12.75" customHeight="1">
      <c r="A4863" s="2" t="s">
        <v>6813</v>
      </c>
      <c r="B4863" s="121" t="str">
        <f t="shared" si="274"/>
        <v>Developed</v>
      </c>
      <c r="C4863" s="2" t="s">
        <v>5883</v>
      </c>
      <c r="D4863" s="2" t="str">
        <f t="shared" si="275"/>
        <v>New Zealand</v>
      </c>
      <c r="E4863" s="5">
        <v>32689</v>
      </c>
      <c r="F4863" s="5">
        <v>32692</v>
      </c>
      <c r="G4863" s="3"/>
      <c r="H4863" s="3"/>
      <c r="I4863" s="2" t="str">
        <f t="shared" si="276"/>
        <v>Quality</v>
      </c>
    </row>
    <row r="4864" spans="1:9" ht="12.75" customHeight="1">
      <c r="A4864" s="2" t="s">
        <v>6813</v>
      </c>
      <c r="B4864" s="121" t="str">
        <f t="shared" si="274"/>
        <v>Developed</v>
      </c>
      <c r="C4864" s="2" t="s">
        <v>7582</v>
      </c>
      <c r="D4864" s="2" t="str">
        <f t="shared" si="275"/>
        <v>Portugal</v>
      </c>
      <c r="E4864" s="3">
        <v>35976</v>
      </c>
      <c r="F4864" s="3">
        <v>35977</v>
      </c>
      <c r="G4864" s="3"/>
      <c r="H4864" s="3"/>
      <c r="I4864" s="2" t="str">
        <f t="shared" si="276"/>
        <v>Quality</v>
      </c>
    </row>
    <row r="4865" spans="1:9" ht="12.75" customHeight="1">
      <c r="A4865" s="2" t="s">
        <v>6813</v>
      </c>
      <c r="B4865" s="121" t="str">
        <f t="shared" si="274"/>
        <v>Developed</v>
      </c>
      <c r="C4865" s="2" t="s">
        <v>6227</v>
      </c>
      <c r="D4865" s="2" t="str">
        <f t="shared" si="275"/>
        <v>Sweden</v>
      </c>
      <c r="E4865" s="5">
        <v>32689</v>
      </c>
      <c r="F4865" s="5">
        <v>32692</v>
      </c>
      <c r="G4865" s="3"/>
      <c r="H4865" s="3"/>
      <c r="I4865" s="2" t="str">
        <f t="shared" si="276"/>
        <v>Quality</v>
      </c>
    </row>
    <row r="4866" spans="1:9" ht="12.75" customHeight="1">
      <c r="A4866" s="2" t="s">
        <v>6813</v>
      </c>
      <c r="B4866" s="121" t="str">
        <f t="shared" si="274"/>
        <v>Developed</v>
      </c>
      <c r="C4866" s="2" t="s">
        <v>7574</v>
      </c>
      <c r="D4866" s="2" t="str">
        <f t="shared" si="275"/>
        <v>Singapore</v>
      </c>
      <c r="E4866" s="5">
        <v>32689</v>
      </c>
      <c r="F4866" s="5">
        <v>32692</v>
      </c>
      <c r="G4866" s="3"/>
      <c r="H4866" s="3"/>
      <c r="I4866" s="2" t="str">
        <f t="shared" si="276"/>
        <v>Quality</v>
      </c>
    </row>
    <row r="4867" spans="1:9" ht="12.75" customHeight="1">
      <c r="A4867" s="2" t="s">
        <v>6813</v>
      </c>
      <c r="B4867" s="121" t="str">
        <f t="shared" si="274"/>
        <v>Developed</v>
      </c>
      <c r="C4867" s="2" t="s">
        <v>7605</v>
      </c>
      <c r="D4867" s="2" t="str">
        <f t="shared" si="275"/>
        <v>Slovenia</v>
      </c>
      <c r="E4867" s="5">
        <v>37802</v>
      </c>
      <c r="F4867" s="5">
        <v>37803</v>
      </c>
      <c r="G4867" s="3">
        <v>39353</v>
      </c>
      <c r="H4867" s="3">
        <v>39356</v>
      </c>
      <c r="I4867" s="2" t="str">
        <f t="shared" si="276"/>
        <v>Quality</v>
      </c>
    </row>
    <row r="4868" spans="1:9" ht="12.75" customHeight="1">
      <c r="A4868" s="2" t="s">
        <v>6813</v>
      </c>
      <c r="B4868" s="121" t="str">
        <f t="shared" si="274"/>
        <v>Developed</v>
      </c>
      <c r="C4868" s="2" t="s">
        <v>810</v>
      </c>
      <c r="D4868" s="2" t="str">
        <f t="shared" si="275"/>
        <v>United States</v>
      </c>
      <c r="E4868" s="5">
        <v>32689</v>
      </c>
      <c r="F4868" s="5">
        <v>32692</v>
      </c>
      <c r="G4868" s="3"/>
      <c r="H4868" s="3"/>
      <c r="I4868" s="2" t="str">
        <f t="shared" si="276"/>
        <v>Quality</v>
      </c>
    </row>
    <row r="4869" spans="1:9" ht="12.75" customHeight="1">
      <c r="A4869" s="2" t="s">
        <v>6814</v>
      </c>
      <c r="B4869" s="121" t="str">
        <f t="shared" si="274"/>
        <v>Europe</v>
      </c>
      <c r="C4869" s="2" t="s">
        <v>7575</v>
      </c>
      <c r="D4869" s="2" t="str">
        <f t="shared" si="275"/>
        <v>Austria</v>
      </c>
      <c r="E4869" s="5">
        <v>32689</v>
      </c>
      <c r="F4869" s="5">
        <v>32692</v>
      </c>
      <c r="G4869" s="3"/>
      <c r="H4869" s="3"/>
      <c r="I4869" s="2" t="str">
        <f t="shared" si="276"/>
        <v>Quality</v>
      </c>
    </row>
    <row r="4870" spans="1:9" ht="12.75" customHeight="1">
      <c r="A4870" s="2" t="s">
        <v>6814</v>
      </c>
      <c r="B4870" s="121" t="str">
        <f t="shared" ref="B4870:B4933" si="277">VLOOKUP(A4870,CountryRegion,2,FALSE)</f>
        <v>Europe</v>
      </c>
      <c r="C4870" s="2" t="s">
        <v>7576</v>
      </c>
      <c r="D4870" s="2" t="str">
        <f t="shared" si="275"/>
        <v>Belgium</v>
      </c>
      <c r="E4870" s="5">
        <v>32689</v>
      </c>
      <c r="F4870" s="5">
        <v>32692</v>
      </c>
      <c r="G4870" s="3"/>
      <c r="H4870" s="3"/>
      <c r="I4870" s="2" t="str">
        <f t="shared" si="276"/>
        <v>Quality</v>
      </c>
    </row>
    <row r="4871" spans="1:9" ht="12.75" customHeight="1">
      <c r="A4871" s="2" t="s">
        <v>6814</v>
      </c>
      <c r="B4871" s="121" t="str">
        <f t="shared" si="277"/>
        <v>Europe</v>
      </c>
      <c r="C4871" s="2" t="s">
        <v>6147</v>
      </c>
      <c r="D4871" s="2" t="str">
        <f t="shared" si="275"/>
        <v>Switzerland</v>
      </c>
      <c r="E4871" s="5">
        <v>32689</v>
      </c>
      <c r="F4871" s="5">
        <v>32692</v>
      </c>
      <c r="G4871" s="3"/>
      <c r="H4871" s="3"/>
      <c r="I4871" s="2" t="str">
        <f t="shared" si="276"/>
        <v>Quality</v>
      </c>
    </row>
    <row r="4872" spans="1:9" ht="12.75" customHeight="1">
      <c r="A4872" s="2" t="s">
        <v>6814</v>
      </c>
      <c r="B4872" s="121" t="str">
        <f t="shared" si="277"/>
        <v>Europe</v>
      </c>
      <c r="C4872" s="2" t="s">
        <v>7584</v>
      </c>
      <c r="D4872" s="2" t="str">
        <f t="shared" si="275"/>
        <v>Czech Republic</v>
      </c>
      <c r="E4872" s="5">
        <v>37071</v>
      </c>
      <c r="F4872" s="5">
        <v>37074</v>
      </c>
      <c r="G4872" s="3">
        <v>38168</v>
      </c>
      <c r="H4872" s="3">
        <v>38169</v>
      </c>
      <c r="I4872" s="2" t="str">
        <f t="shared" si="276"/>
        <v>Quality</v>
      </c>
    </row>
    <row r="4873" spans="1:9" ht="12.75" customHeight="1">
      <c r="A4873" s="2" t="s">
        <v>6814</v>
      </c>
      <c r="B4873" s="121" t="str">
        <f t="shared" si="277"/>
        <v>Europe</v>
      </c>
      <c r="C4873" s="2" t="s">
        <v>7579</v>
      </c>
      <c r="D4873" s="2" t="str">
        <f t="shared" si="275"/>
        <v>Germany</v>
      </c>
      <c r="E4873" s="5">
        <v>32689</v>
      </c>
      <c r="F4873" s="5">
        <v>32692</v>
      </c>
      <c r="G4873" s="3"/>
      <c r="H4873" s="3"/>
      <c r="I4873" s="2" t="str">
        <f t="shared" si="276"/>
        <v>Quality</v>
      </c>
    </row>
    <row r="4874" spans="1:9" ht="12.75" customHeight="1">
      <c r="A4874" s="2" t="s">
        <v>6814</v>
      </c>
      <c r="B4874" s="121" t="str">
        <f t="shared" si="277"/>
        <v>Europe</v>
      </c>
      <c r="C4874" s="2" t="s">
        <v>7577</v>
      </c>
      <c r="D4874" s="2" t="str">
        <f t="shared" si="275"/>
        <v>Denmark</v>
      </c>
      <c r="E4874" s="5">
        <v>32689</v>
      </c>
      <c r="F4874" s="5">
        <v>32692</v>
      </c>
      <c r="G4874" s="3"/>
      <c r="H4874" s="3"/>
      <c r="I4874" s="2" t="str">
        <f t="shared" si="276"/>
        <v>Quality</v>
      </c>
    </row>
    <row r="4875" spans="1:9" ht="12.75" customHeight="1">
      <c r="A4875" s="2" t="s">
        <v>6814</v>
      </c>
      <c r="B4875" s="121" t="str">
        <f t="shared" si="277"/>
        <v>Europe</v>
      </c>
      <c r="C4875" s="2" t="s">
        <v>6415</v>
      </c>
      <c r="D4875" s="2" t="str">
        <f t="shared" si="275"/>
        <v>Spain</v>
      </c>
      <c r="E4875" s="5">
        <v>32689</v>
      </c>
      <c r="F4875" s="5">
        <v>32692</v>
      </c>
      <c r="G4875" s="3"/>
      <c r="H4875" s="3"/>
      <c r="I4875" s="2" t="str">
        <f t="shared" si="276"/>
        <v>Quality</v>
      </c>
    </row>
    <row r="4876" spans="1:9" ht="12.75" customHeight="1">
      <c r="A4876" s="2" t="s">
        <v>6814</v>
      </c>
      <c r="B4876" s="121" t="str">
        <f t="shared" si="277"/>
        <v>Europe</v>
      </c>
      <c r="C4876" s="2" t="s">
        <v>5810</v>
      </c>
      <c r="D4876" s="2" t="str">
        <f t="shared" si="275"/>
        <v>Finland</v>
      </c>
      <c r="E4876" s="5">
        <v>32689</v>
      </c>
      <c r="F4876" s="5">
        <v>32692</v>
      </c>
      <c r="G4876" s="3"/>
      <c r="H4876" s="3"/>
      <c r="I4876" s="2" t="str">
        <f t="shared" si="276"/>
        <v>Quality</v>
      </c>
    </row>
    <row r="4877" spans="1:9" ht="12.75" customHeight="1">
      <c r="A4877" s="2" t="s">
        <v>6814</v>
      </c>
      <c r="B4877" s="121" t="str">
        <f t="shared" si="277"/>
        <v>Europe</v>
      </c>
      <c r="C4877" s="2" t="s">
        <v>7578</v>
      </c>
      <c r="D4877" s="2" t="str">
        <f t="shared" si="275"/>
        <v>France</v>
      </c>
      <c r="E4877" s="5">
        <v>32689</v>
      </c>
      <c r="F4877" s="5">
        <v>32692</v>
      </c>
      <c r="G4877" s="3"/>
      <c r="H4877" s="3"/>
      <c r="I4877" s="2" t="str">
        <f t="shared" si="276"/>
        <v>Quality</v>
      </c>
    </row>
    <row r="4878" spans="1:9" ht="12.75" customHeight="1">
      <c r="A4878" s="2" t="s">
        <v>6814</v>
      </c>
      <c r="B4878" s="121" t="str">
        <f t="shared" si="277"/>
        <v>Europe</v>
      </c>
      <c r="C4878" s="2" t="s">
        <v>7583</v>
      </c>
      <c r="D4878" s="2" t="str">
        <f t="shared" ref="D4878:D4941" si="278">VLOOKUP(C4878&amp;"-",CountryRegion,2,FALSE)</f>
        <v>United Kingdom</v>
      </c>
      <c r="E4878" s="5">
        <v>32689</v>
      </c>
      <c r="F4878" s="5">
        <v>32692</v>
      </c>
      <c r="G4878" s="3"/>
      <c r="H4878" s="3"/>
      <c r="I4878" s="2" t="str">
        <f t="shared" si="276"/>
        <v>Quality</v>
      </c>
    </row>
    <row r="4879" spans="1:9" ht="12.75" customHeight="1">
      <c r="A4879" s="2" t="s">
        <v>6814</v>
      </c>
      <c r="B4879" s="121" t="str">
        <f t="shared" si="277"/>
        <v>Europe</v>
      </c>
      <c r="C4879" s="2" t="s">
        <v>7580</v>
      </c>
      <c r="D4879" s="2" t="str">
        <f t="shared" si="278"/>
        <v>Greece</v>
      </c>
      <c r="E4879" s="5">
        <v>36433</v>
      </c>
      <c r="F4879" s="5">
        <v>36434</v>
      </c>
      <c r="G4879" s="3">
        <v>41992</v>
      </c>
      <c r="H4879" s="3">
        <v>41995</v>
      </c>
      <c r="I4879" s="2" t="str">
        <f t="shared" si="276"/>
        <v>Quality</v>
      </c>
    </row>
    <row r="4880" spans="1:9" ht="12.75" customHeight="1">
      <c r="A4880" s="2" t="s">
        <v>6814</v>
      </c>
      <c r="B4880" s="121" t="str">
        <f t="shared" si="277"/>
        <v>Europe</v>
      </c>
      <c r="C4880" s="2" t="s">
        <v>5567</v>
      </c>
      <c r="D4880" s="2" t="str">
        <f t="shared" si="278"/>
        <v>Hungary</v>
      </c>
      <c r="E4880" s="5">
        <v>37802</v>
      </c>
      <c r="F4880" s="5">
        <v>37803</v>
      </c>
      <c r="G4880" s="3">
        <v>38168</v>
      </c>
      <c r="H4880" s="3">
        <v>38169</v>
      </c>
      <c r="I4880" s="2" t="str">
        <f t="shared" si="276"/>
        <v>Quality</v>
      </c>
    </row>
    <row r="4881" spans="1:9" ht="12.75" customHeight="1">
      <c r="A4881" s="2" t="s">
        <v>6814</v>
      </c>
      <c r="B4881" s="121" t="str">
        <f t="shared" si="277"/>
        <v>Europe</v>
      </c>
      <c r="C4881" s="2" t="s">
        <v>6100</v>
      </c>
      <c r="D4881" s="2" t="str">
        <f t="shared" si="278"/>
        <v>Ireland</v>
      </c>
      <c r="E4881" s="5">
        <v>32689</v>
      </c>
      <c r="F4881" s="5">
        <v>32692</v>
      </c>
      <c r="G4881" s="3"/>
      <c r="H4881" s="3"/>
      <c r="I4881" s="2" t="str">
        <f t="shared" si="276"/>
        <v>Quality</v>
      </c>
    </row>
    <row r="4882" spans="1:9" ht="12.75" customHeight="1">
      <c r="A4882" s="2" t="s">
        <v>6814</v>
      </c>
      <c r="B4882" s="121" t="str">
        <f t="shared" si="277"/>
        <v>Europe</v>
      </c>
      <c r="C4882" s="2" t="s">
        <v>5572</v>
      </c>
      <c r="D4882" s="2" t="str">
        <f t="shared" si="278"/>
        <v>Iceland</v>
      </c>
      <c r="E4882" s="5">
        <v>37435</v>
      </c>
      <c r="F4882" s="5">
        <v>37438</v>
      </c>
      <c r="G4882" s="3">
        <v>39780</v>
      </c>
      <c r="H4882" s="3">
        <v>39783</v>
      </c>
      <c r="I4882" s="2" t="str">
        <f t="shared" si="276"/>
        <v>Quality</v>
      </c>
    </row>
    <row r="4883" spans="1:9" ht="12.75" customHeight="1">
      <c r="A4883" s="2" t="s">
        <v>6814</v>
      </c>
      <c r="B4883" s="121" t="str">
        <f t="shared" si="277"/>
        <v>Europe</v>
      </c>
      <c r="C4883" s="2" t="s">
        <v>5614</v>
      </c>
      <c r="D4883" s="2" t="str">
        <f t="shared" si="278"/>
        <v>Italy</v>
      </c>
      <c r="E4883" s="5">
        <v>32689</v>
      </c>
      <c r="F4883" s="5">
        <v>32692</v>
      </c>
      <c r="G4883" s="3"/>
      <c r="H4883" s="3"/>
      <c r="I4883" s="2" t="str">
        <f t="shared" si="276"/>
        <v>Quality</v>
      </c>
    </row>
    <row r="4884" spans="1:9" ht="12.75" customHeight="1">
      <c r="A4884" s="2" t="s">
        <v>6814</v>
      </c>
      <c r="B4884" s="121" t="str">
        <f t="shared" si="277"/>
        <v>Europe</v>
      </c>
      <c r="C4884" s="2" t="s">
        <v>7581</v>
      </c>
      <c r="D4884" s="2" t="str">
        <f t="shared" si="278"/>
        <v>Luxembourg</v>
      </c>
      <c r="E4884" s="5">
        <v>32689</v>
      </c>
      <c r="F4884" s="5">
        <v>32692</v>
      </c>
      <c r="G4884" s="3"/>
      <c r="H4884" s="3"/>
      <c r="I4884" s="2" t="str">
        <f t="shared" si="276"/>
        <v>Quality</v>
      </c>
    </row>
    <row r="4885" spans="1:9" ht="12.75" customHeight="1">
      <c r="A4885" s="2" t="s">
        <v>6814</v>
      </c>
      <c r="B4885" s="121" t="str">
        <f t="shared" si="277"/>
        <v>Europe</v>
      </c>
      <c r="C4885" s="2" t="s">
        <v>5921</v>
      </c>
      <c r="D4885" s="2" t="str">
        <f t="shared" si="278"/>
        <v>Netherlands</v>
      </c>
      <c r="E4885" s="5">
        <v>32689</v>
      </c>
      <c r="F4885" s="5">
        <v>32692</v>
      </c>
      <c r="G4885" s="3"/>
      <c r="H4885" s="3"/>
      <c r="I4885" s="2" t="str">
        <f t="shared" si="276"/>
        <v>Quality</v>
      </c>
    </row>
    <row r="4886" spans="1:9" ht="12.75" customHeight="1">
      <c r="A4886" s="2" t="s">
        <v>6814</v>
      </c>
      <c r="B4886" s="121" t="str">
        <f t="shared" si="277"/>
        <v>Europe</v>
      </c>
      <c r="C4886" s="2" t="s">
        <v>5865</v>
      </c>
      <c r="D4886" s="2" t="str">
        <f t="shared" si="278"/>
        <v>Norway</v>
      </c>
      <c r="E4886" s="5">
        <v>32689</v>
      </c>
      <c r="F4886" s="5">
        <v>32692</v>
      </c>
      <c r="G4886" s="3"/>
      <c r="H4886" s="3"/>
      <c r="I4886" s="2" t="str">
        <f t="shared" si="276"/>
        <v>Quality</v>
      </c>
    </row>
    <row r="4887" spans="1:9" ht="12.75" customHeight="1">
      <c r="A4887" s="2" t="s">
        <v>6814</v>
      </c>
      <c r="B4887" s="121" t="str">
        <f t="shared" si="277"/>
        <v>Europe</v>
      </c>
      <c r="C4887" s="2" t="s">
        <v>7582</v>
      </c>
      <c r="D4887" s="2" t="str">
        <f t="shared" si="278"/>
        <v>Portugal</v>
      </c>
      <c r="E4887" s="5">
        <v>35976</v>
      </c>
      <c r="F4887" s="5">
        <v>35977</v>
      </c>
      <c r="G4887" s="3"/>
      <c r="H4887" s="3"/>
      <c r="I4887" s="2" t="str">
        <f t="shared" si="276"/>
        <v>Quality</v>
      </c>
    </row>
    <row r="4888" spans="1:9" ht="12.75" customHeight="1">
      <c r="A4888" s="2" t="s">
        <v>6814</v>
      </c>
      <c r="B4888" s="121" t="str">
        <f t="shared" si="277"/>
        <v>Europe</v>
      </c>
      <c r="C4888" s="2" t="s">
        <v>6227</v>
      </c>
      <c r="D4888" s="2" t="str">
        <f t="shared" si="278"/>
        <v>Sweden</v>
      </c>
      <c r="E4888" s="5">
        <v>32689</v>
      </c>
      <c r="F4888" s="5">
        <v>32692</v>
      </c>
      <c r="G4888" s="3"/>
      <c r="H4888" s="3"/>
      <c r="I4888" s="2" t="str">
        <f t="shared" si="276"/>
        <v>Quality</v>
      </c>
    </row>
    <row r="4889" spans="1:9" ht="12.75" customHeight="1">
      <c r="A4889" s="2" t="s">
        <v>6814</v>
      </c>
      <c r="B4889" s="121" t="str">
        <f t="shared" si="277"/>
        <v>Europe</v>
      </c>
      <c r="C4889" s="2" t="s">
        <v>7605</v>
      </c>
      <c r="D4889" s="2" t="str">
        <f t="shared" si="278"/>
        <v>Slovenia</v>
      </c>
      <c r="E4889" s="5">
        <v>37802</v>
      </c>
      <c r="F4889" s="5">
        <v>37803</v>
      </c>
      <c r="G4889" s="3">
        <v>39353</v>
      </c>
      <c r="H4889" s="3">
        <v>39356</v>
      </c>
      <c r="I4889" s="2" t="str">
        <f t="shared" si="276"/>
        <v>Quality</v>
      </c>
    </row>
    <row r="4890" spans="1:9" ht="12.75" customHeight="1">
      <c r="A4890" s="2" t="s">
        <v>6811</v>
      </c>
      <c r="B4890" s="121" t="str">
        <f t="shared" si="277"/>
        <v>Developed Ex-Japan</v>
      </c>
      <c r="C4890" s="2" t="s">
        <v>7575</v>
      </c>
      <c r="D4890" s="2" t="str">
        <f t="shared" si="278"/>
        <v>Austria</v>
      </c>
      <c r="E4890" s="5">
        <v>32689</v>
      </c>
      <c r="F4890" s="5">
        <v>32692</v>
      </c>
      <c r="G4890" s="3"/>
      <c r="H4890" s="3"/>
      <c r="I4890" s="2" t="str">
        <f t="shared" si="276"/>
        <v>Quality</v>
      </c>
    </row>
    <row r="4891" spans="1:9" ht="12.75" customHeight="1">
      <c r="A4891" s="2" t="s">
        <v>6811</v>
      </c>
      <c r="B4891" s="121" t="str">
        <f t="shared" si="277"/>
        <v>Developed Ex-Japan</v>
      </c>
      <c r="C4891" s="2" t="s">
        <v>7589</v>
      </c>
      <c r="D4891" s="2" t="str">
        <f t="shared" si="278"/>
        <v>Australia</v>
      </c>
      <c r="E4891" s="5">
        <v>32689</v>
      </c>
      <c r="F4891" s="5">
        <v>32692</v>
      </c>
      <c r="G4891" s="3"/>
      <c r="H4891" s="3"/>
      <c r="I4891" s="2" t="str">
        <f t="shared" si="276"/>
        <v>Quality</v>
      </c>
    </row>
    <row r="4892" spans="1:9" ht="12.75" customHeight="1">
      <c r="A4892" s="2" t="s">
        <v>6811</v>
      </c>
      <c r="B4892" s="121" t="str">
        <f t="shared" si="277"/>
        <v>Developed Ex-Japan</v>
      </c>
      <c r="C4892" s="2" t="s">
        <v>7576</v>
      </c>
      <c r="D4892" s="2" t="str">
        <f t="shared" si="278"/>
        <v>Belgium</v>
      </c>
      <c r="E4892" s="5">
        <v>32689</v>
      </c>
      <c r="F4892" s="5">
        <v>32692</v>
      </c>
      <c r="G4892" s="3"/>
      <c r="H4892" s="3"/>
      <c r="I4892" s="2" t="str">
        <f t="shared" si="276"/>
        <v>Quality</v>
      </c>
    </row>
    <row r="4893" spans="1:9" ht="12.75" customHeight="1">
      <c r="A4893" s="2" t="s">
        <v>6811</v>
      </c>
      <c r="B4893" s="121" t="str">
        <f t="shared" si="277"/>
        <v>Developed Ex-Japan</v>
      </c>
      <c r="C4893" s="2" t="s">
        <v>5722</v>
      </c>
      <c r="D4893" s="2" t="str">
        <f t="shared" si="278"/>
        <v>Canada</v>
      </c>
      <c r="E4893" s="5">
        <v>32689</v>
      </c>
      <c r="F4893" s="5">
        <v>32692</v>
      </c>
      <c r="G4893" s="3"/>
      <c r="H4893" s="3"/>
      <c r="I4893" s="2" t="str">
        <f t="shared" si="276"/>
        <v>Quality</v>
      </c>
    </row>
    <row r="4894" spans="1:9" ht="12.75" customHeight="1">
      <c r="A4894" s="2" t="s">
        <v>6811</v>
      </c>
      <c r="B4894" s="121" t="str">
        <f t="shared" si="277"/>
        <v>Developed Ex-Japan</v>
      </c>
      <c r="C4894" s="2" t="s">
        <v>6147</v>
      </c>
      <c r="D4894" s="2" t="str">
        <f t="shared" si="278"/>
        <v>Switzerland</v>
      </c>
      <c r="E4894" s="5">
        <v>32689</v>
      </c>
      <c r="F4894" s="5">
        <v>32692</v>
      </c>
      <c r="G4894" s="3"/>
      <c r="H4894" s="3"/>
      <c r="I4894" s="2" t="str">
        <f t="shared" si="276"/>
        <v>Quality</v>
      </c>
    </row>
    <row r="4895" spans="1:9" ht="12.75" customHeight="1">
      <c r="A4895" s="2" t="s">
        <v>6811</v>
      </c>
      <c r="B4895" s="121" t="str">
        <f t="shared" si="277"/>
        <v>Developed Ex-Japan</v>
      </c>
      <c r="C4895" s="2" t="s">
        <v>7584</v>
      </c>
      <c r="D4895" s="2" t="str">
        <f t="shared" si="278"/>
        <v>Czech Republic</v>
      </c>
      <c r="E4895" s="5">
        <v>37071</v>
      </c>
      <c r="F4895" s="5">
        <v>37074</v>
      </c>
      <c r="G4895" s="3">
        <v>38168</v>
      </c>
      <c r="H4895" s="3">
        <v>38169</v>
      </c>
      <c r="I4895" s="2" t="str">
        <f t="shared" si="276"/>
        <v>Quality</v>
      </c>
    </row>
    <row r="4896" spans="1:9" ht="12.75" customHeight="1">
      <c r="A4896" s="2" t="s">
        <v>6811</v>
      </c>
      <c r="B4896" s="121" t="str">
        <f t="shared" si="277"/>
        <v>Developed Ex-Japan</v>
      </c>
      <c r="C4896" s="2" t="s">
        <v>7579</v>
      </c>
      <c r="D4896" s="2" t="str">
        <f t="shared" si="278"/>
        <v>Germany</v>
      </c>
      <c r="E4896" s="5">
        <v>32689</v>
      </c>
      <c r="F4896" s="5">
        <v>32692</v>
      </c>
      <c r="G4896" s="3"/>
      <c r="H4896" s="3"/>
      <c r="I4896" s="2" t="str">
        <f t="shared" si="276"/>
        <v>Quality</v>
      </c>
    </row>
    <row r="4897" spans="1:9" ht="12.75" customHeight="1">
      <c r="A4897" s="2" t="s">
        <v>6811</v>
      </c>
      <c r="B4897" s="121" t="str">
        <f t="shared" si="277"/>
        <v>Developed Ex-Japan</v>
      </c>
      <c r="C4897" s="2" t="s">
        <v>7577</v>
      </c>
      <c r="D4897" s="2" t="str">
        <f t="shared" si="278"/>
        <v>Denmark</v>
      </c>
      <c r="E4897" s="5">
        <v>32689</v>
      </c>
      <c r="F4897" s="5">
        <v>32692</v>
      </c>
      <c r="G4897" s="3"/>
      <c r="H4897" s="3"/>
      <c r="I4897" s="2" t="str">
        <f t="shared" si="276"/>
        <v>Quality</v>
      </c>
    </row>
    <row r="4898" spans="1:9" ht="12.75" customHeight="1">
      <c r="A4898" s="2" t="s">
        <v>6811</v>
      </c>
      <c r="B4898" s="121" t="str">
        <f t="shared" si="277"/>
        <v>Developed Ex-Japan</v>
      </c>
      <c r="C4898" s="2" t="s">
        <v>6415</v>
      </c>
      <c r="D4898" s="2" t="str">
        <f t="shared" si="278"/>
        <v>Spain</v>
      </c>
      <c r="E4898" s="5">
        <v>32689</v>
      </c>
      <c r="F4898" s="5">
        <v>32692</v>
      </c>
      <c r="G4898" s="3"/>
      <c r="H4898" s="3"/>
      <c r="I4898" s="2" t="str">
        <f t="shared" si="276"/>
        <v>Quality</v>
      </c>
    </row>
    <row r="4899" spans="1:9" ht="12.75" customHeight="1">
      <c r="A4899" s="2" t="s">
        <v>6811</v>
      </c>
      <c r="B4899" s="121" t="str">
        <f t="shared" si="277"/>
        <v>Developed Ex-Japan</v>
      </c>
      <c r="C4899" s="2" t="s">
        <v>5810</v>
      </c>
      <c r="D4899" s="2" t="str">
        <f t="shared" si="278"/>
        <v>Finland</v>
      </c>
      <c r="E4899" s="5">
        <v>32689</v>
      </c>
      <c r="F4899" s="5">
        <v>32692</v>
      </c>
      <c r="G4899" s="3"/>
      <c r="H4899" s="3"/>
      <c r="I4899" s="2" t="str">
        <f t="shared" si="276"/>
        <v>Quality</v>
      </c>
    </row>
    <row r="4900" spans="1:9" ht="12.75" customHeight="1">
      <c r="A4900" s="2" t="s">
        <v>6811</v>
      </c>
      <c r="B4900" s="121" t="str">
        <f t="shared" si="277"/>
        <v>Developed Ex-Japan</v>
      </c>
      <c r="C4900" s="2" t="s">
        <v>7578</v>
      </c>
      <c r="D4900" s="2" t="str">
        <f t="shared" si="278"/>
        <v>France</v>
      </c>
      <c r="E4900" s="5">
        <v>32689</v>
      </c>
      <c r="F4900" s="5">
        <v>32692</v>
      </c>
      <c r="G4900" s="3"/>
      <c r="H4900" s="3"/>
      <c r="I4900" s="2" t="str">
        <f t="shared" si="276"/>
        <v>Quality</v>
      </c>
    </row>
    <row r="4901" spans="1:9" ht="12.75" customHeight="1">
      <c r="A4901" s="2" t="s">
        <v>6811</v>
      </c>
      <c r="B4901" s="121" t="str">
        <f t="shared" si="277"/>
        <v>Developed Ex-Japan</v>
      </c>
      <c r="C4901" s="2" t="s">
        <v>7583</v>
      </c>
      <c r="D4901" s="2" t="str">
        <f t="shared" si="278"/>
        <v>United Kingdom</v>
      </c>
      <c r="E4901" s="5">
        <v>32689</v>
      </c>
      <c r="F4901" s="5">
        <v>32692</v>
      </c>
      <c r="G4901" s="3"/>
      <c r="H4901" s="3"/>
      <c r="I4901" s="2" t="str">
        <f t="shared" si="276"/>
        <v>Quality</v>
      </c>
    </row>
    <row r="4902" spans="1:9" ht="12.75" customHeight="1">
      <c r="A4902" s="2" t="s">
        <v>6811</v>
      </c>
      <c r="B4902" s="121" t="str">
        <f t="shared" si="277"/>
        <v>Developed Ex-Japan</v>
      </c>
      <c r="C4902" s="2" t="s">
        <v>7580</v>
      </c>
      <c r="D4902" s="2" t="str">
        <f t="shared" si="278"/>
        <v>Greece</v>
      </c>
      <c r="E4902" s="5">
        <v>36433</v>
      </c>
      <c r="F4902" s="5">
        <v>36434</v>
      </c>
      <c r="G4902" s="3">
        <v>41992</v>
      </c>
      <c r="H4902" s="3">
        <v>41995</v>
      </c>
      <c r="I4902" s="2" t="str">
        <f t="shared" si="276"/>
        <v>Quality</v>
      </c>
    </row>
    <row r="4903" spans="1:9" ht="12.75" customHeight="1">
      <c r="A4903" s="2" t="s">
        <v>6811</v>
      </c>
      <c r="B4903" s="121" t="str">
        <f t="shared" si="277"/>
        <v>Developed Ex-Japan</v>
      </c>
      <c r="C4903" s="2" t="s">
        <v>7571</v>
      </c>
      <c r="D4903" s="2" t="str">
        <f t="shared" si="278"/>
        <v>Hong Kong</v>
      </c>
      <c r="E4903" s="5">
        <v>32689</v>
      </c>
      <c r="F4903" s="5">
        <v>32692</v>
      </c>
      <c r="G4903" s="3"/>
      <c r="H4903" s="3"/>
      <c r="I4903" s="2" t="str">
        <f t="shared" si="276"/>
        <v>Quality</v>
      </c>
    </row>
    <row r="4904" spans="1:9" ht="12.75" customHeight="1">
      <c r="A4904" s="2" t="s">
        <v>6811</v>
      </c>
      <c r="B4904" s="121" t="str">
        <f t="shared" si="277"/>
        <v>Developed Ex-Japan</v>
      </c>
      <c r="C4904" s="2" t="s">
        <v>5567</v>
      </c>
      <c r="D4904" s="2" t="str">
        <f t="shared" si="278"/>
        <v>Hungary</v>
      </c>
      <c r="E4904" s="5">
        <v>37802</v>
      </c>
      <c r="F4904" s="5">
        <v>37803</v>
      </c>
      <c r="G4904" s="3">
        <v>38168</v>
      </c>
      <c r="H4904" s="3">
        <v>38169</v>
      </c>
      <c r="I4904" s="2" t="str">
        <f t="shared" si="276"/>
        <v>Quality</v>
      </c>
    </row>
    <row r="4905" spans="1:9" ht="12.75" customHeight="1">
      <c r="A4905" s="2" t="s">
        <v>6811</v>
      </c>
      <c r="B4905" s="121" t="str">
        <f t="shared" si="277"/>
        <v>Developed Ex-Japan</v>
      </c>
      <c r="C4905" s="2" t="s">
        <v>6100</v>
      </c>
      <c r="D4905" s="2" t="str">
        <f t="shared" si="278"/>
        <v>Ireland</v>
      </c>
      <c r="E4905" s="5">
        <v>32689</v>
      </c>
      <c r="F4905" s="5">
        <v>32692</v>
      </c>
      <c r="G4905" s="3"/>
      <c r="H4905" s="3"/>
      <c r="I4905" s="2" t="str">
        <f t="shared" si="276"/>
        <v>Quality</v>
      </c>
    </row>
    <row r="4906" spans="1:9" ht="12.75" customHeight="1">
      <c r="A4906" s="2" t="s">
        <v>6811</v>
      </c>
      <c r="B4906" s="121" t="str">
        <f t="shared" si="277"/>
        <v>Developed Ex-Japan</v>
      </c>
      <c r="C4906" s="2" t="s">
        <v>7598</v>
      </c>
      <c r="D4906" s="2" t="str">
        <f t="shared" si="278"/>
        <v>Israel</v>
      </c>
      <c r="E4906" s="5">
        <v>40438</v>
      </c>
      <c r="F4906" s="5">
        <v>40441</v>
      </c>
      <c r="G4906" s="3"/>
      <c r="H4906" s="3"/>
      <c r="I4906" s="2" t="str">
        <f t="shared" si="276"/>
        <v>Quality</v>
      </c>
    </row>
    <row r="4907" spans="1:9" ht="12.75" customHeight="1">
      <c r="A4907" s="2" t="s">
        <v>6811</v>
      </c>
      <c r="B4907" s="121" t="str">
        <f t="shared" si="277"/>
        <v>Developed Ex-Japan</v>
      </c>
      <c r="C4907" s="2" t="s">
        <v>5572</v>
      </c>
      <c r="D4907" s="2" t="str">
        <f t="shared" si="278"/>
        <v>Iceland</v>
      </c>
      <c r="E4907" s="5">
        <v>37435</v>
      </c>
      <c r="F4907" s="5">
        <v>37438</v>
      </c>
      <c r="G4907" s="3">
        <v>39780</v>
      </c>
      <c r="H4907" s="3">
        <v>39783</v>
      </c>
      <c r="I4907" s="2" t="str">
        <f t="shared" si="276"/>
        <v>Quality</v>
      </c>
    </row>
    <row r="4908" spans="1:9" ht="12.75" customHeight="1">
      <c r="A4908" s="2" t="s">
        <v>6811</v>
      </c>
      <c r="B4908" s="121" t="str">
        <f t="shared" si="277"/>
        <v>Developed Ex-Japan</v>
      </c>
      <c r="C4908" s="2" t="s">
        <v>5614</v>
      </c>
      <c r="D4908" s="2" t="str">
        <f t="shared" si="278"/>
        <v>Italy</v>
      </c>
      <c r="E4908" s="5">
        <v>32689</v>
      </c>
      <c r="F4908" s="5">
        <v>32692</v>
      </c>
      <c r="G4908" s="3"/>
      <c r="H4908" s="3"/>
      <c r="I4908" s="2" t="str">
        <f t="shared" si="276"/>
        <v>Quality</v>
      </c>
    </row>
    <row r="4909" spans="1:9" ht="12.75" customHeight="1">
      <c r="A4909" s="2" t="s">
        <v>6811</v>
      </c>
      <c r="B4909" s="121" t="str">
        <f t="shared" si="277"/>
        <v>Developed Ex-Japan</v>
      </c>
      <c r="C4909" s="2" t="s">
        <v>6013</v>
      </c>
      <c r="D4909" s="2" t="str">
        <f t="shared" si="278"/>
        <v>Korea</v>
      </c>
      <c r="E4909" s="5">
        <v>37071</v>
      </c>
      <c r="F4909" s="5">
        <v>37074</v>
      </c>
      <c r="G4909" s="3"/>
      <c r="H4909" s="3"/>
      <c r="I4909" s="2" t="str">
        <f t="shared" si="276"/>
        <v>Quality</v>
      </c>
    </row>
    <row r="4910" spans="1:9" ht="12.75" customHeight="1">
      <c r="A4910" s="2" t="s">
        <v>6811</v>
      </c>
      <c r="B4910" s="121" t="str">
        <f t="shared" si="277"/>
        <v>Developed Ex-Japan</v>
      </c>
      <c r="C4910" s="2" t="s">
        <v>7581</v>
      </c>
      <c r="D4910" s="2" t="str">
        <f t="shared" si="278"/>
        <v>Luxembourg</v>
      </c>
      <c r="E4910" s="5">
        <v>32689</v>
      </c>
      <c r="F4910" s="5">
        <v>32692</v>
      </c>
      <c r="G4910" s="3"/>
      <c r="H4910" s="3"/>
      <c r="I4910" s="2" t="str">
        <f t="shared" si="276"/>
        <v>Quality</v>
      </c>
    </row>
    <row r="4911" spans="1:9" ht="12.75" customHeight="1">
      <c r="A4911" s="2" t="s">
        <v>6811</v>
      </c>
      <c r="B4911" s="121" t="str">
        <f t="shared" si="277"/>
        <v>Developed Ex-Japan</v>
      </c>
      <c r="C4911" s="2" t="s">
        <v>7573</v>
      </c>
      <c r="D4911" s="2" t="str">
        <f t="shared" si="278"/>
        <v>Malaysia</v>
      </c>
      <c r="E4911" s="5">
        <v>32689</v>
      </c>
      <c r="F4911" s="5">
        <v>32692</v>
      </c>
      <c r="G4911" s="3">
        <v>35976</v>
      </c>
      <c r="H4911" s="3">
        <v>35977</v>
      </c>
      <c r="I4911" s="2" t="str">
        <f t="shared" si="276"/>
        <v>Quality</v>
      </c>
    </row>
    <row r="4912" spans="1:9" ht="12.75" customHeight="1">
      <c r="A4912" s="2" t="s">
        <v>6811</v>
      </c>
      <c r="B4912" s="121" t="str">
        <f t="shared" si="277"/>
        <v>Developed Ex-Japan</v>
      </c>
      <c r="C4912" s="2" t="s">
        <v>5921</v>
      </c>
      <c r="D4912" s="2" t="str">
        <f t="shared" si="278"/>
        <v>Netherlands</v>
      </c>
      <c r="E4912" s="5">
        <v>32689</v>
      </c>
      <c r="F4912" s="5">
        <v>32692</v>
      </c>
      <c r="G4912" s="3"/>
      <c r="H4912" s="3"/>
      <c r="I4912" s="2" t="str">
        <f t="shared" si="276"/>
        <v>Quality</v>
      </c>
    </row>
    <row r="4913" spans="1:9" ht="12.75" customHeight="1">
      <c r="A4913" s="2" t="s">
        <v>6811</v>
      </c>
      <c r="B4913" s="121" t="str">
        <f t="shared" si="277"/>
        <v>Developed Ex-Japan</v>
      </c>
      <c r="C4913" s="2" t="s">
        <v>5865</v>
      </c>
      <c r="D4913" s="2" t="str">
        <f t="shared" si="278"/>
        <v>Norway</v>
      </c>
      <c r="E4913" s="5">
        <v>32689</v>
      </c>
      <c r="F4913" s="5">
        <v>32692</v>
      </c>
      <c r="G4913" s="3"/>
      <c r="H4913" s="3"/>
      <c r="I4913" s="2" t="str">
        <f t="shared" si="276"/>
        <v>Quality</v>
      </c>
    </row>
    <row r="4914" spans="1:9" ht="12.75" customHeight="1">
      <c r="A4914" s="2" t="s">
        <v>6811</v>
      </c>
      <c r="B4914" s="121" t="str">
        <f t="shared" si="277"/>
        <v>Developed Ex-Japan</v>
      </c>
      <c r="C4914" s="2" t="s">
        <v>5883</v>
      </c>
      <c r="D4914" s="2" t="str">
        <f t="shared" si="278"/>
        <v>New Zealand</v>
      </c>
      <c r="E4914" s="5">
        <v>32689</v>
      </c>
      <c r="F4914" s="5">
        <v>32692</v>
      </c>
      <c r="G4914" s="3"/>
      <c r="H4914" s="3"/>
      <c r="I4914" s="2" t="str">
        <f t="shared" si="276"/>
        <v>Quality</v>
      </c>
    </row>
    <row r="4915" spans="1:9" ht="12.75" customHeight="1">
      <c r="A4915" s="2" t="s">
        <v>6811</v>
      </c>
      <c r="B4915" s="121" t="str">
        <f t="shared" si="277"/>
        <v>Developed Ex-Japan</v>
      </c>
      <c r="C4915" s="2" t="s">
        <v>7582</v>
      </c>
      <c r="D4915" s="2" t="str">
        <f t="shared" si="278"/>
        <v>Portugal</v>
      </c>
      <c r="E4915" s="5">
        <v>35976</v>
      </c>
      <c r="F4915" s="5">
        <v>35977</v>
      </c>
      <c r="G4915" s="3"/>
      <c r="H4915" s="3"/>
      <c r="I4915" s="2" t="str">
        <f t="shared" si="276"/>
        <v>Quality</v>
      </c>
    </row>
    <row r="4916" spans="1:9" ht="12.75" customHeight="1">
      <c r="A4916" s="2" t="s">
        <v>6811</v>
      </c>
      <c r="B4916" s="121" t="str">
        <f t="shared" si="277"/>
        <v>Developed Ex-Japan</v>
      </c>
      <c r="C4916" s="2" t="s">
        <v>6227</v>
      </c>
      <c r="D4916" s="2" t="str">
        <f t="shared" si="278"/>
        <v>Sweden</v>
      </c>
      <c r="E4916" s="5">
        <v>32689</v>
      </c>
      <c r="F4916" s="5">
        <v>32692</v>
      </c>
      <c r="G4916" s="3"/>
      <c r="H4916" s="3"/>
      <c r="I4916" s="2" t="str">
        <f t="shared" si="276"/>
        <v>Quality</v>
      </c>
    </row>
    <row r="4917" spans="1:9" ht="12.75" customHeight="1">
      <c r="A4917" s="2" t="s">
        <v>6811</v>
      </c>
      <c r="B4917" s="121" t="str">
        <f t="shared" si="277"/>
        <v>Developed Ex-Japan</v>
      </c>
      <c r="C4917" s="2" t="s">
        <v>7574</v>
      </c>
      <c r="D4917" s="2" t="str">
        <f t="shared" si="278"/>
        <v>Singapore</v>
      </c>
      <c r="E4917" s="5">
        <v>32689</v>
      </c>
      <c r="F4917" s="5">
        <v>32692</v>
      </c>
      <c r="G4917" s="3"/>
      <c r="H4917" s="3"/>
      <c r="I4917" s="2" t="str">
        <f t="shared" si="276"/>
        <v>Quality</v>
      </c>
    </row>
    <row r="4918" spans="1:9" ht="12.75" customHeight="1">
      <c r="A4918" s="2" t="s">
        <v>6811</v>
      </c>
      <c r="B4918" s="121" t="str">
        <f t="shared" si="277"/>
        <v>Developed Ex-Japan</v>
      </c>
      <c r="C4918" s="2" t="s">
        <v>7605</v>
      </c>
      <c r="D4918" s="2" t="str">
        <f t="shared" si="278"/>
        <v>Slovenia</v>
      </c>
      <c r="E4918" s="5">
        <v>37802</v>
      </c>
      <c r="F4918" s="5">
        <v>37803</v>
      </c>
      <c r="G4918" s="3">
        <v>39353</v>
      </c>
      <c r="H4918" s="3">
        <v>39356</v>
      </c>
      <c r="I4918" s="2" t="str">
        <f t="shared" si="276"/>
        <v>Quality</v>
      </c>
    </row>
    <row r="4919" spans="1:9" ht="12.75" customHeight="1">
      <c r="A4919" s="2" t="s">
        <v>6811</v>
      </c>
      <c r="B4919" s="121" t="str">
        <f t="shared" si="277"/>
        <v>Developed Ex-Japan</v>
      </c>
      <c r="C4919" s="2" t="s">
        <v>810</v>
      </c>
      <c r="D4919" s="2" t="str">
        <f t="shared" si="278"/>
        <v>United States</v>
      </c>
      <c r="E4919" s="5">
        <v>32689</v>
      </c>
      <c r="F4919" s="5">
        <v>32692</v>
      </c>
      <c r="G4919" s="3"/>
      <c r="H4919" s="3"/>
      <c r="I4919" s="2" t="str">
        <f t="shared" si="276"/>
        <v>Quality</v>
      </c>
    </row>
    <row r="4920" spans="1:9" ht="12.75" customHeight="1">
      <c r="A4920" s="2" t="s">
        <v>6812</v>
      </c>
      <c r="B4920" s="121" t="str">
        <f t="shared" si="277"/>
        <v>Developed Ex-U.S.</v>
      </c>
      <c r="C4920" s="2" t="s">
        <v>7575</v>
      </c>
      <c r="D4920" s="2" t="str">
        <f t="shared" si="278"/>
        <v>Austria</v>
      </c>
      <c r="E4920" s="5">
        <v>32689</v>
      </c>
      <c r="F4920" s="5">
        <v>32692</v>
      </c>
      <c r="G4920" s="3"/>
      <c r="H4920" s="3"/>
      <c r="I4920" s="2" t="str">
        <f t="shared" si="276"/>
        <v>Quality</v>
      </c>
    </row>
    <row r="4921" spans="1:9" ht="12.75" customHeight="1">
      <c r="A4921" s="2" t="s">
        <v>6812</v>
      </c>
      <c r="B4921" s="121" t="str">
        <f t="shared" si="277"/>
        <v>Developed Ex-U.S.</v>
      </c>
      <c r="C4921" s="2" t="s">
        <v>7589</v>
      </c>
      <c r="D4921" s="2" t="str">
        <f t="shared" si="278"/>
        <v>Australia</v>
      </c>
      <c r="E4921" s="5">
        <v>32689</v>
      </c>
      <c r="F4921" s="5">
        <v>32692</v>
      </c>
      <c r="G4921" s="3"/>
      <c r="H4921" s="3"/>
      <c r="I4921" s="2" t="str">
        <f t="shared" si="276"/>
        <v>Quality</v>
      </c>
    </row>
    <row r="4922" spans="1:9" ht="12.75" customHeight="1">
      <c r="A4922" s="2" t="s">
        <v>6812</v>
      </c>
      <c r="B4922" s="121" t="str">
        <f t="shared" si="277"/>
        <v>Developed Ex-U.S.</v>
      </c>
      <c r="C4922" s="2" t="s">
        <v>7576</v>
      </c>
      <c r="D4922" s="2" t="str">
        <f t="shared" si="278"/>
        <v>Belgium</v>
      </c>
      <c r="E4922" s="3">
        <v>32689</v>
      </c>
      <c r="F4922" s="3">
        <v>32692</v>
      </c>
      <c r="G4922" s="3"/>
      <c r="H4922" s="3"/>
      <c r="I4922" s="2" t="str">
        <f t="shared" si="276"/>
        <v>Quality</v>
      </c>
    </row>
    <row r="4923" spans="1:9" ht="12.75" customHeight="1">
      <c r="A4923" s="2" t="s">
        <v>6812</v>
      </c>
      <c r="B4923" s="121" t="str">
        <f t="shared" si="277"/>
        <v>Developed Ex-U.S.</v>
      </c>
      <c r="C4923" s="2" t="s">
        <v>5722</v>
      </c>
      <c r="D4923" s="2" t="str">
        <f t="shared" si="278"/>
        <v>Canada</v>
      </c>
      <c r="E4923" s="5">
        <v>32689</v>
      </c>
      <c r="F4923" s="5">
        <v>32692</v>
      </c>
      <c r="G4923" s="3"/>
      <c r="H4923" s="3"/>
      <c r="I4923" s="2" t="str">
        <f t="shared" si="276"/>
        <v>Quality</v>
      </c>
    </row>
    <row r="4924" spans="1:9" ht="12.75" customHeight="1">
      <c r="A4924" s="2" t="s">
        <v>6812</v>
      </c>
      <c r="B4924" s="121" t="str">
        <f t="shared" si="277"/>
        <v>Developed Ex-U.S.</v>
      </c>
      <c r="C4924" s="2" t="s">
        <v>6147</v>
      </c>
      <c r="D4924" s="2" t="str">
        <f t="shared" si="278"/>
        <v>Switzerland</v>
      </c>
      <c r="E4924" s="5">
        <v>32689</v>
      </c>
      <c r="F4924" s="5">
        <v>32692</v>
      </c>
      <c r="G4924" s="3"/>
      <c r="H4924" s="3"/>
      <c r="I4924" s="2" t="str">
        <f t="shared" si="276"/>
        <v>Quality</v>
      </c>
    </row>
    <row r="4925" spans="1:9" ht="12.75" customHeight="1">
      <c r="A4925" s="2" t="s">
        <v>6812</v>
      </c>
      <c r="B4925" s="121" t="str">
        <f t="shared" si="277"/>
        <v>Developed Ex-U.S.</v>
      </c>
      <c r="C4925" s="2" t="s">
        <v>7584</v>
      </c>
      <c r="D4925" s="2" t="str">
        <f t="shared" si="278"/>
        <v>Czech Republic</v>
      </c>
      <c r="E4925" s="5">
        <v>37071</v>
      </c>
      <c r="F4925" s="5">
        <v>37074</v>
      </c>
      <c r="G4925" s="3">
        <v>38168</v>
      </c>
      <c r="H4925" s="3">
        <v>38169</v>
      </c>
      <c r="I4925" s="2" t="str">
        <f t="shared" ref="I4925:I4958" si="279">IF(ISBLANK(VLOOKUP(A4925,CountryRegion,4,FALSE)),"",VLOOKUP(A4925,CountryRegion,4,FALSE))</f>
        <v>Quality</v>
      </c>
    </row>
    <row r="4926" spans="1:9" ht="12.75" customHeight="1">
      <c r="A4926" s="2" t="s">
        <v>6812</v>
      </c>
      <c r="B4926" s="121" t="str">
        <f t="shared" si="277"/>
        <v>Developed Ex-U.S.</v>
      </c>
      <c r="C4926" s="2" t="s">
        <v>7579</v>
      </c>
      <c r="D4926" s="2" t="str">
        <f t="shared" si="278"/>
        <v>Germany</v>
      </c>
      <c r="E4926" s="5">
        <v>32689</v>
      </c>
      <c r="F4926" s="5">
        <v>32692</v>
      </c>
      <c r="G4926" s="3"/>
      <c r="H4926" s="3"/>
      <c r="I4926" s="2" t="str">
        <f t="shared" si="279"/>
        <v>Quality</v>
      </c>
    </row>
    <row r="4927" spans="1:9" ht="12.75" customHeight="1">
      <c r="A4927" s="2" t="s">
        <v>6812</v>
      </c>
      <c r="B4927" s="121" t="str">
        <f t="shared" si="277"/>
        <v>Developed Ex-U.S.</v>
      </c>
      <c r="C4927" s="2" t="s">
        <v>7577</v>
      </c>
      <c r="D4927" s="2" t="str">
        <f t="shared" si="278"/>
        <v>Denmark</v>
      </c>
      <c r="E4927" s="5">
        <v>32689</v>
      </c>
      <c r="F4927" s="5">
        <v>32692</v>
      </c>
      <c r="G4927" s="3"/>
      <c r="H4927" s="3"/>
      <c r="I4927" s="2" t="str">
        <f t="shared" si="279"/>
        <v>Quality</v>
      </c>
    </row>
    <row r="4928" spans="1:9" ht="12.75" customHeight="1">
      <c r="A4928" s="2" t="s">
        <v>6812</v>
      </c>
      <c r="B4928" s="121" t="str">
        <f t="shared" si="277"/>
        <v>Developed Ex-U.S.</v>
      </c>
      <c r="C4928" s="2" t="s">
        <v>6415</v>
      </c>
      <c r="D4928" s="2" t="str">
        <f t="shared" si="278"/>
        <v>Spain</v>
      </c>
      <c r="E4928" s="5">
        <v>32689</v>
      </c>
      <c r="F4928" s="5">
        <v>32692</v>
      </c>
      <c r="G4928" s="3"/>
      <c r="H4928" s="3"/>
      <c r="I4928" s="4" t="str">
        <f t="shared" si="279"/>
        <v>Quality</v>
      </c>
    </row>
    <row r="4929" spans="1:9" ht="12.75" customHeight="1">
      <c r="A4929" s="2" t="s">
        <v>6812</v>
      </c>
      <c r="B4929" s="121" t="str">
        <f t="shared" si="277"/>
        <v>Developed Ex-U.S.</v>
      </c>
      <c r="C4929" s="2" t="s">
        <v>5810</v>
      </c>
      <c r="D4929" s="2" t="str">
        <f t="shared" si="278"/>
        <v>Finland</v>
      </c>
      <c r="E4929" s="5">
        <v>32689</v>
      </c>
      <c r="F4929" s="5">
        <v>32692</v>
      </c>
      <c r="G4929" s="3"/>
      <c r="H4929" s="3"/>
      <c r="I4929" s="4" t="str">
        <f t="shared" si="279"/>
        <v>Quality</v>
      </c>
    </row>
    <row r="4930" spans="1:9" ht="12.75" customHeight="1">
      <c r="A4930" s="2" t="s">
        <v>6812</v>
      </c>
      <c r="B4930" s="121" t="str">
        <f t="shared" si="277"/>
        <v>Developed Ex-U.S.</v>
      </c>
      <c r="C4930" s="2" t="s">
        <v>7578</v>
      </c>
      <c r="D4930" s="2" t="str">
        <f t="shared" si="278"/>
        <v>France</v>
      </c>
      <c r="E4930" s="5">
        <v>32689</v>
      </c>
      <c r="F4930" s="5">
        <v>32692</v>
      </c>
      <c r="G4930" s="3"/>
      <c r="H4930" s="3"/>
      <c r="I4930" s="4" t="str">
        <f t="shared" si="279"/>
        <v>Quality</v>
      </c>
    </row>
    <row r="4931" spans="1:9" ht="12.75" customHeight="1">
      <c r="A4931" s="2" t="s">
        <v>6812</v>
      </c>
      <c r="B4931" s="121" t="str">
        <f t="shared" si="277"/>
        <v>Developed Ex-U.S.</v>
      </c>
      <c r="C4931" s="2" t="s">
        <v>7583</v>
      </c>
      <c r="D4931" s="2" t="str">
        <f t="shared" si="278"/>
        <v>United Kingdom</v>
      </c>
      <c r="E4931" s="5">
        <v>32689</v>
      </c>
      <c r="F4931" s="5">
        <v>32692</v>
      </c>
      <c r="G4931" s="3"/>
      <c r="H4931" s="3"/>
      <c r="I4931" s="4" t="str">
        <f t="shared" si="279"/>
        <v>Quality</v>
      </c>
    </row>
    <row r="4932" spans="1:9" ht="12.75" customHeight="1">
      <c r="A4932" s="2" t="s">
        <v>6812</v>
      </c>
      <c r="B4932" s="121" t="str">
        <f t="shared" si="277"/>
        <v>Developed Ex-U.S.</v>
      </c>
      <c r="C4932" s="2" t="s">
        <v>7580</v>
      </c>
      <c r="D4932" s="2" t="str">
        <f t="shared" si="278"/>
        <v>Greece</v>
      </c>
      <c r="E4932" s="5">
        <v>36433</v>
      </c>
      <c r="F4932" s="5">
        <v>36434</v>
      </c>
      <c r="G4932" s="3">
        <v>41992</v>
      </c>
      <c r="H4932" s="3">
        <v>41995</v>
      </c>
      <c r="I4932" s="4" t="str">
        <f t="shared" si="279"/>
        <v>Quality</v>
      </c>
    </row>
    <row r="4933" spans="1:9" ht="12.75" customHeight="1">
      <c r="A4933" s="2" t="s">
        <v>6812</v>
      </c>
      <c r="B4933" s="121" t="str">
        <f t="shared" si="277"/>
        <v>Developed Ex-U.S.</v>
      </c>
      <c r="C4933" s="2" t="s">
        <v>7571</v>
      </c>
      <c r="D4933" s="2" t="str">
        <f t="shared" si="278"/>
        <v>Hong Kong</v>
      </c>
      <c r="E4933" s="5">
        <v>32689</v>
      </c>
      <c r="F4933" s="5">
        <v>32692</v>
      </c>
      <c r="G4933" s="3"/>
      <c r="H4933" s="3"/>
      <c r="I4933" s="4" t="str">
        <f t="shared" si="279"/>
        <v>Quality</v>
      </c>
    </row>
    <row r="4934" spans="1:9" ht="12.75" customHeight="1">
      <c r="A4934" s="2" t="s">
        <v>6812</v>
      </c>
      <c r="B4934" s="121" t="str">
        <f t="shared" ref="B4934:B4997" si="280">VLOOKUP(A4934,CountryRegion,2,FALSE)</f>
        <v>Developed Ex-U.S.</v>
      </c>
      <c r="C4934" s="2" t="s">
        <v>5567</v>
      </c>
      <c r="D4934" s="2" t="str">
        <f t="shared" si="278"/>
        <v>Hungary</v>
      </c>
      <c r="E4934" s="5">
        <v>37802</v>
      </c>
      <c r="F4934" s="5">
        <v>37803</v>
      </c>
      <c r="G4934" s="3">
        <v>38168</v>
      </c>
      <c r="H4934" s="3">
        <v>38169</v>
      </c>
      <c r="I4934" s="4" t="str">
        <f t="shared" si="279"/>
        <v>Quality</v>
      </c>
    </row>
    <row r="4935" spans="1:9" ht="12.75" customHeight="1">
      <c r="A4935" s="2" t="s">
        <v>6812</v>
      </c>
      <c r="B4935" s="121" t="str">
        <f t="shared" si="280"/>
        <v>Developed Ex-U.S.</v>
      </c>
      <c r="C4935" s="2" t="s">
        <v>6100</v>
      </c>
      <c r="D4935" s="2" t="str">
        <f t="shared" si="278"/>
        <v>Ireland</v>
      </c>
      <c r="E4935" s="5">
        <v>32689</v>
      </c>
      <c r="F4935" s="5">
        <v>32692</v>
      </c>
      <c r="G4935" s="3"/>
      <c r="H4935" s="3"/>
      <c r="I4935" s="4" t="str">
        <f t="shared" si="279"/>
        <v>Quality</v>
      </c>
    </row>
    <row r="4936" spans="1:9" ht="12.75" customHeight="1">
      <c r="A4936" s="2" t="s">
        <v>6812</v>
      </c>
      <c r="B4936" s="121" t="str">
        <f t="shared" si="280"/>
        <v>Developed Ex-U.S.</v>
      </c>
      <c r="C4936" s="2" t="s">
        <v>7598</v>
      </c>
      <c r="D4936" s="2" t="str">
        <f t="shared" si="278"/>
        <v>Israel</v>
      </c>
      <c r="E4936" s="5">
        <v>40438</v>
      </c>
      <c r="F4936" s="5">
        <v>40441</v>
      </c>
      <c r="G4936" s="3"/>
      <c r="H4936" s="3"/>
      <c r="I4936" s="4" t="str">
        <f t="shared" si="279"/>
        <v>Quality</v>
      </c>
    </row>
    <row r="4937" spans="1:9" ht="12.75" customHeight="1">
      <c r="A4937" s="2" t="s">
        <v>6812</v>
      </c>
      <c r="B4937" s="121" t="str">
        <f t="shared" si="280"/>
        <v>Developed Ex-U.S.</v>
      </c>
      <c r="C4937" s="2" t="s">
        <v>5572</v>
      </c>
      <c r="D4937" s="2" t="str">
        <f t="shared" si="278"/>
        <v>Iceland</v>
      </c>
      <c r="E4937" s="5">
        <v>37435</v>
      </c>
      <c r="F4937" s="5">
        <v>37438</v>
      </c>
      <c r="G4937" s="3">
        <v>39780</v>
      </c>
      <c r="H4937" s="3">
        <v>39783</v>
      </c>
      <c r="I4937" s="4" t="str">
        <f t="shared" si="279"/>
        <v>Quality</v>
      </c>
    </row>
    <row r="4938" spans="1:9" ht="12.75" customHeight="1">
      <c r="A4938" s="2" t="s">
        <v>6812</v>
      </c>
      <c r="B4938" s="121" t="str">
        <f t="shared" si="280"/>
        <v>Developed Ex-U.S.</v>
      </c>
      <c r="C4938" s="2" t="s">
        <v>5614</v>
      </c>
      <c r="D4938" s="2" t="str">
        <f t="shared" si="278"/>
        <v>Italy</v>
      </c>
      <c r="E4938" s="5">
        <v>32689</v>
      </c>
      <c r="F4938" s="5">
        <v>32692</v>
      </c>
      <c r="G4938" s="3"/>
      <c r="H4938" s="3"/>
      <c r="I4938" s="4" t="str">
        <f t="shared" si="279"/>
        <v>Quality</v>
      </c>
    </row>
    <row r="4939" spans="1:9" ht="12.75" customHeight="1">
      <c r="A4939" s="2" t="s">
        <v>6812</v>
      </c>
      <c r="B4939" s="121" t="str">
        <f t="shared" si="280"/>
        <v>Developed Ex-U.S.</v>
      </c>
      <c r="C4939" s="2" t="s">
        <v>7572</v>
      </c>
      <c r="D4939" s="2" t="str">
        <f t="shared" si="278"/>
        <v>Japan</v>
      </c>
      <c r="E4939" s="5">
        <v>32689</v>
      </c>
      <c r="F4939" s="5">
        <v>32692</v>
      </c>
      <c r="G4939" s="3"/>
      <c r="H4939" s="3"/>
      <c r="I4939" s="4" t="str">
        <f t="shared" si="279"/>
        <v>Quality</v>
      </c>
    </row>
    <row r="4940" spans="1:9" ht="12.75" customHeight="1">
      <c r="A4940" s="2" t="s">
        <v>6812</v>
      </c>
      <c r="B4940" s="121" t="str">
        <f t="shared" si="280"/>
        <v>Developed Ex-U.S.</v>
      </c>
      <c r="C4940" s="2" t="s">
        <v>6013</v>
      </c>
      <c r="D4940" s="2" t="str">
        <f t="shared" si="278"/>
        <v>Korea</v>
      </c>
      <c r="E4940" s="5">
        <v>37071</v>
      </c>
      <c r="F4940" s="5">
        <v>37074</v>
      </c>
      <c r="G4940" s="3"/>
      <c r="H4940" s="3"/>
      <c r="I4940" s="4" t="str">
        <f t="shared" si="279"/>
        <v>Quality</v>
      </c>
    </row>
    <row r="4941" spans="1:9" ht="12.75" customHeight="1">
      <c r="A4941" s="2" t="s">
        <v>6812</v>
      </c>
      <c r="B4941" s="121" t="str">
        <f t="shared" si="280"/>
        <v>Developed Ex-U.S.</v>
      </c>
      <c r="C4941" s="2" t="s">
        <v>7581</v>
      </c>
      <c r="D4941" s="2" t="str">
        <f t="shared" si="278"/>
        <v>Luxembourg</v>
      </c>
      <c r="E4941" s="5">
        <v>32689</v>
      </c>
      <c r="F4941" s="5">
        <v>32692</v>
      </c>
      <c r="G4941" s="3"/>
      <c r="H4941" s="3"/>
      <c r="I4941" s="4" t="str">
        <f t="shared" si="279"/>
        <v>Quality</v>
      </c>
    </row>
    <row r="4942" spans="1:9" ht="12.75" customHeight="1">
      <c r="A4942" s="2" t="s">
        <v>6812</v>
      </c>
      <c r="B4942" s="121" t="str">
        <f t="shared" si="280"/>
        <v>Developed Ex-U.S.</v>
      </c>
      <c r="C4942" s="2" t="s">
        <v>7573</v>
      </c>
      <c r="D4942" s="2" t="str">
        <f t="shared" ref="D4942:D5005" si="281">VLOOKUP(C4942&amp;"-",CountryRegion,2,FALSE)</f>
        <v>Malaysia</v>
      </c>
      <c r="E4942" s="5">
        <v>32689</v>
      </c>
      <c r="F4942" s="5">
        <v>32692</v>
      </c>
      <c r="G4942" s="3">
        <v>35976</v>
      </c>
      <c r="H4942" s="3">
        <v>35977</v>
      </c>
      <c r="I4942" s="4" t="str">
        <f t="shared" si="279"/>
        <v>Quality</v>
      </c>
    </row>
    <row r="4943" spans="1:9" ht="12.75" customHeight="1">
      <c r="A4943" s="2" t="s">
        <v>6812</v>
      </c>
      <c r="B4943" s="121" t="str">
        <f t="shared" si="280"/>
        <v>Developed Ex-U.S.</v>
      </c>
      <c r="C4943" s="2" t="s">
        <v>5921</v>
      </c>
      <c r="D4943" s="2" t="str">
        <f t="shared" si="281"/>
        <v>Netherlands</v>
      </c>
      <c r="E4943" s="5">
        <v>32689</v>
      </c>
      <c r="F4943" s="5">
        <v>32692</v>
      </c>
      <c r="G4943" s="3"/>
      <c r="H4943" s="3"/>
      <c r="I4943" s="4" t="str">
        <f t="shared" si="279"/>
        <v>Quality</v>
      </c>
    </row>
    <row r="4944" spans="1:9" ht="12.75" customHeight="1">
      <c r="A4944" s="2" t="s">
        <v>6812</v>
      </c>
      <c r="B4944" s="121" t="str">
        <f t="shared" si="280"/>
        <v>Developed Ex-U.S.</v>
      </c>
      <c r="C4944" s="2" t="s">
        <v>5865</v>
      </c>
      <c r="D4944" s="2" t="str">
        <f t="shared" si="281"/>
        <v>Norway</v>
      </c>
      <c r="E4944" s="5">
        <v>32689</v>
      </c>
      <c r="F4944" s="5">
        <v>32692</v>
      </c>
      <c r="G4944" s="3"/>
      <c r="H4944" s="3"/>
      <c r="I4944" s="4" t="str">
        <f t="shared" si="279"/>
        <v>Quality</v>
      </c>
    </row>
    <row r="4945" spans="1:9" ht="12.75" customHeight="1">
      <c r="A4945" s="2" t="s">
        <v>6812</v>
      </c>
      <c r="B4945" s="121" t="str">
        <f t="shared" si="280"/>
        <v>Developed Ex-U.S.</v>
      </c>
      <c r="C4945" s="2" t="s">
        <v>5883</v>
      </c>
      <c r="D4945" s="2" t="str">
        <f t="shared" si="281"/>
        <v>New Zealand</v>
      </c>
      <c r="E4945" s="5">
        <v>32689</v>
      </c>
      <c r="F4945" s="5">
        <v>32692</v>
      </c>
      <c r="G4945" s="3"/>
      <c r="H4945" s="3"/>
      <c r="I4945" s="4" t="str">
        <f t="shared" si="279"/>
        <v>Quality</v>
      </c>
    </row>
    <row r="4946" spans="1:9" ht="12.75" customHeight="1">
      <c r="A4946" s="2" t="s">
        <v>6812</v>
      </c>
      <c r="B4946" s="121" t="str">
        <f t="shared" si="280"/>
        <v>Developed Ex-U.S.</v>
      </c>
      <c r="C4946" s="2" t="s">
        <v>7582</v>
      </c>
      <c r="D4946" s="2" t="str">
        <f t="shared" si="281"/>
        <v>Portugal</v>
      </c>
      <c r="E4946" s="5">
        <v>35976</v>
      </c>
      <c r="F4946" s="5">
        <v>35977</v>
      </c>
      <c r="G4946" s="3"/>
      <c r="H4946" s="3"/>
      <c r="I4946" s="4" t="str">
        <f t="shared" si="279"/>
        <v>Quality</v>
      </c>
    </row>
    <row r="4947" spans="1:9" ht="12.75" customHeight="1">
      <c r="A4947" s="2" t="s">
        <v>6812</v>
      </c>
      <c r="B4947" s="121" t="str">
        <f t="shared" si="280"/>
        <v>Developed Ex-U.S.</v>
      </c>
      <c r="C4947" s="2" t="s">
        <v>6227</v>
      </c>
      <c r="D4947" s="2" t="str">
        <f t="shared" si="281"/>
        <v>Sweden</v>
      </c>
      <c r="E4947" s="5">
        <v>32689</v>
      </c>
      <c r="F4947" s="5">
        <v>32692</v>
      </c>
      <c r="G4947" s="3"/>
      <c r="H4947" s="3"/>
      <c r="I4947" s="4" t="str">
        <f t="shared" si="279"/>
        <v>Quality</v>
      </c>
    </row>
    <row r="4948" spans="1:9" ht="12.75" customHeight="1">
      <c r="A4948" s="2" t="s">
        <v>6812</v>
      </c>
      <c r="B4948" s="121" t="str">
        <f t="shared" si="280"/>
        <v>Developed Ex-U.S.</v>
      </c>
      <c r="C4948" s="2" t="s">
        <v>7574</v>
      </c>
      <c r="D4948" s="2" t="str">
        <f t="shared" si="281"/>
        <v>Singapore</v>
      </c>
      <c r="E4948" s="5">
        <v>32689</v>
      </c>
      <c r="F4948" s="5">
        <v>32692</v>
      </c>
      <c r="G4948" s="3"/>
      <c r="H4948" s="3"/>
      <c r="I4948" s="4" t="str">
        <f t="shared" si="279"/>
        <v>Quality</v>
      </c>
    </row>
    <row r="4949" spans="1:9" ht="12.75" customHeight="1">
      <c r="A4949" s="2" t="s">
        <v>6812</v>
      </c>
      <c r="B4949" s="121" t="str">
        <f t="shared" si="280"/>
        <v>Developed Ex-U.S.</v>
      </c>
      <c r="C4949" s="2" t="s">
        <v>7605</v>
      </c>
      <c r="D4949" s="2" t="str">
        <f t="shared" si="281"/>
        <v>Slovenia</v>
      </c>
      <c r="E4949" s="5">
        <v>37802</v>
      </c>
      <c r="F4949" s="5">
        <v>37803</v>
      </c>
      <c r="G4949" s="3">
        <v>39353</v>
      </c>
      <c r="H4949" s="3">
        <v>39356</v>
      </c>
      <c r="I4949" s="4" t="str">
        <f t="shared" si="279"/>
        <v>Quality</v>
      </c>
    </row>
    <row r="4950" spans="1:9" ht="12.75" customHeight="1">
      <c r="A4950" s="2" t="s">
        <v>6738</v>
      </c>
      <c r="B4950" s="121" t="str">
        <f t="shared" si="280"/>
        <v>Pan Asia Select</v>
      </c>
      <c r="C4950" s="2" t="s">
        <v>7589</v>
      </c>
      <c r="D4950" s="2" t="str">
        <f t="shared" si="281"/>
        <v>Australia</v>
      </c>
      <c r="E4950" s="5"/>
      <c r="F4950" s="5"/>
      <c r="G4950" s="3"/>
      <c r="H4950" s="3"/>
      <c r="I4950" s="4" t="str">
        <f t="shared" si="279"/>
        <v>S&amp;P</v>
      </c>
    </row>
    <row r="4951" spans="1:9" ht="12.75" customHeight="1">
      <c r="A4951" s="2" t="s">
        <v>6738</v>
      </c>
      <c r="B4951" s="121" t="str">
        <f t="shared" si="280"/>
        <v>Pan Asia Select</v>
      </c>
      <c r="C4951" s="2" t="s">
        <v>7588</v>
      </c>
      <c r="D4951" s="2" t="str">
        <f t="shared" si="281"/>
        <v>China</v>
      </c>
      <c r="E4951" s="5"/>
      <c r="F4951" s="5"/>
      <c r="G4951" s="3"/>
      <c r="H4951" s="3"/>
      <c r="I4951" s="4" t="str">
        <f t="shared" si="279"/>
        <v>S&amp;P</v>
      </c>
    </row>
    <row r="4952" spans="1:9" ht="12.75" customHeight="1">
      <c r="A4952" s="2" t="s">
        <v>6738</v>
      </c>
      <c r="B4952" s="121" t="str">
        <f t="shared" si="280"/>
        <v>Pan Asia Select</v>
      </c>
      <c r="C4952" s="2" t="s">
        <v>7571</v>
      </c>
      <c r="D4952" s="2" t="str">
        <f t="shared" si="281"/>
        <v>Hong Kong</v>
      </c>
      <c r="E4952" s="5"/>
      <c r="F4952" s="5"/>
      <c r="G4952" s="3"/>
      <c r="H4952" s="3"/>
      <c r="I4952" s="4" t="str">
        <f t="shared" si="279"/>
        <v>S&amp;P</v>
      </c>
    </row>
    <row r="4953" spans="1:9" ht="12.75" customHeight="1">
      <c r="A4953" s="2" t="s">
        <v>6738</v>
      </c>
      <c r="B4953" s="121" t="str">
        <f t="shared" si="280"/>
        <v>Pan Asia Select</v>
      </c>
      <c r="C4953" s="2" t="s">
        <v>6098</v>
      </c>
      <c r="D4953" s="2" t="str">
        <f t="shared" si="281"/>
        <v>Indonesia</v>
      </c>
      <c r="E4953" s="3"/>
      <c r="F4953" s="3"/>
      <c r="G4953" s="3"/>
      <c r="H4953" s="3"/>
      <c r="I4953" s="2" t="str">
        <f t="shared" si="279"/>
        <v>S&amp;P</v>
      </c>
    </row>
    <row r="4954" spans="1:9" ht="12.75" customHeight="1">
      <c r="A4954" s="2" t="s">
        <v>6738</v>
      </c>
      <c r="B4954" s="121" t="str">
        <f t="shared" si="280"/>
        <v>Pan Asia Select</v>
      </c>
      <c r="C4954" s="2" t="s">
        <v>6013</v>
      </c>
      <c r="D4954" s="2" t="str">
        <f t="shared" si="281"/>
        <v>Korea</v>
      </c>
      <c r="E4954" s="5"/>
      <c r="F4954" s="5"/>
      <c r="G4954" s="3"/>
      <c r="H4954" s="3"/>
      <c r="I4954" s="2" t="str">
        <f t="shared" si="279"/>
        <v>S&amp;P</v>
      </c>
    </row>
    <row r="4955" spans="1:9" ht="12.75" customHeight="1">
      <c r="A4955" s="2" t="s">
        <v>6738</v>
      </c>
      <c r="B4955" s="121" t="str">
        <f t="shared" si="280"/>
        <v>Pan Asia Select</v>
      </c>
      <c r="C4955" s="2" t="s">
        <v>7573</v>
      </c>
      <c r="D4955" s="2" t="str">
        <f t="shared" si="281"/>
        <v>Malaysia</v>
      </c>
      <c r="E4955" s="5"/>
      <c r="F4955" s="5"/>
      <c r="G4955" s="3"/>
      <c r="H4955" s="3"/>
      <c r="I4955" s="2" t="str">
        <f t="shared" si="279"/>
        <v>S&amp;P</v>
      </c>
    </row>
    <row r="4956" spans="1:9" ht="12.75" customHeight="1">
      <c r="A4956" s="2" t="s">
        <v>6738</v>
      </c>
      <c r="B4956" s="121" t="str">
        <f t="shared" si="280"/>
        <v>Pan Asia Select</v>
      </c>
      <c r="C4956" s="2" t="s">
        <v>7574</v>
      </c>
      <c r="D4956" s="2" t="str">
        <f t="shared" si="281"/>
        <v>Singapore</v>
      </c>
      <c r="E4956" s="5"/>
      <c r="F4956" s="5"/>
      <c r="G4956" s="3"/>
      <c r="H4956" s="3"/>
      <c r="I4956" s="2" t="str">
        <f t="shared" si="279"/>
        <v>S&amp;P</v>
      </c>
    </row>
    <row r="4957" spans="1:9" ht="12.75" customHeight="1">
      <c r="A4957" s="2" t="s">
        <v>6738</v>
      </c>
      <c r="B4957" s="121" t="str">
        <f t="shared" si="280"/>
        <v>Pan Asia Select</v>
      </c>
      <c r="C4957" s="2" t="s">
        <v>6029</v>
      </c>
      <c r="D4957" s="2" t="str">
        <f t="shared" si="281"/>
        <v>Thailand</v>
      </c>
      <c r="E4957" s="5"/>
      <c r="F4957" s="5"/>
      <c r="G4957" s="3"/>
      <c r="H4957" s="3"/>
      <c r="I4957" s="2" t="str">
        <f t="shared" si="279"/>
        <v>S&amp;P</v>
      </c>
    </row>
    <row r="4958" spans="1:9" ht="12.75" customHeight="1">
      <c r="A4958" s="2" t="s">
        <v>6738</v>
      </c>
      <c r="B4958" s="121" t="str">
        <f t="shared" si="280"/>
        <v>Pan Asia Select</v>
      </c>
      <c r="C4958" s="2" t="s">
        <v>5700</v>
      </c>
      <c r="D4958" s="2" t="str">
        <f t="shared" si="281"/>
        <v>Taiwan</v>
      </c>
      <c r="E4958" s="5"/>
      <c r="F4958" s="5"/>
      <c r="G4958" s="3"/>
      <c r="H4958" s="3"/>
      <c r="I4958" s="2" t="str">
        <f t="shared" si="279"/>
        <v>S&amp;P</v>
      </c>
    </row>
    <row r="4959" spans="1:9" ht="12.75" customHeight="1">
      <c r="A4959" s="2" t="s">
        <v>6738</v>
      </c>
      <c r="B4959" s="121" t="str">
        <f t="shared" si="280"/>
        <v>Pan Asia Select</v>
      </c>
      <c r="C4959" s="2" t="s">
        <v>7572</v>
      </c>
      <c r="D4959" s="2" t="str">
        <f t="shared" si="281"/>
        <v>Japan</v>
      </c>
      <c r="E4959" s="2"/>
      <c r="F4959" s="93">
        <v>1</v>
      </c>
      <c r="G4959" s="93"/>
      <c r="H4959" s="93"/>
      <c r="I4959" s="2" t="s">
        <v>8</v>
      </c>
    </row>
    <row r="4960" spans="1:9" ht="12.75" customHeight="1">
      <c r="A4960" s="2" t="s">
        <v>6738</v>
      </c>
      <c r="B4960" s="121" t="str">
        <f t="shared" si="280"/>
        <v>Pan Asia Select</v>
      </c>
      <c r="C4960" s="2" t="s">
        <v>7616</v>
      </c>
      <c r="D4960" s="2" t="str">
        <f t="shared" si="281"/>
        <v>Slovakia</v>
      </c>
      <c r="E4960" s="2"/>
      <c r="F4960" s="93">
        <v>1</v>
      </c>
      <c r="G4960" s="93"/>
      <c r="H4960" s="93"/>
      <c r="I4960" s="2" t="s">
        <v>8</v>
      </c>
    </row>
    <row r="4961" spans="1:9" ht="12.75" customHeight="1">
      <c r="A4961" s="2" t="s">
        <v>6809</v>
      </c>
      <c r="B4961" s="121" t="str">
        <f t="shared" si="280"/>
        <v>Nordic</v>
      </c>
      <c r="C4961" s="2" t="s">
        <v>7577</v>
      </c>
      <c r="D4961" s="2" t="str">
        <f t="shared" si="281"/>
        <v>Denmark</v>
      </c>
      <c r="E4961" s="5">
        <v>32689</v>
      </c>
      <c r="F4961" s="5">
        <v>32692</v>
      </c>
      <c r="G4961" s="3"/>
      <c r="H4961" s="3"/>
      <c r="I4961" s="2" t="str">
        <f t="shared" ref="I4961:I5024" si="282">IF(ISBLANK(VLOOKUP(A4961,CountryRegion,4,FALSE)),"",VLOOKUP(A4961,CountryRegion,4,FALSE))</f>
        <v>S&amp;P BMI</v>
      </c>
    </row>
    <row r="4962" spans="1:9" ht="12.75" customHeight="1">
      <c r="A4962" s="2" t="s">
        <v>6809</v>
      </c>
      <c r="B4962" s="121" t="str">
        <f t="shared" si="280"/>
        <v>Nordic</v>
      </c>
      <c r="C4962" s="2" t="s">
        <v>5810</v>
      </c>
      <c r="D4962" s="2" t="str">
        <f t="shared" si="281"/>
        <v>Finland</v>
      </c>
      <c r="E4962" s="5">
        <v>32689</v>
      </c>
      <c r="F4962" s="5">
        <v>32692</v>
      </c>
      <c r="G4962" s="3"/>
      <c r="H4962" s="3"/>
      <c r="I4962" s="2" t="str">
        <f t="shared" si="282"/>
        <v>S&amp;P BMI</v>
      </c>
    </row>
    <row r="4963" spans="1:9" ht="12.75" customHeight="1">
      <c r="A4963" s="2" t="s">
        <v>6809</v>
      </c>
      <c r="B4963" s="121" t="str">
        <f t="shared" si="280"/>
        <v>Nordic</v>
      </c>
      <c r="C4963" s="2" t="s">
        <v>5572</v>
      </c>
      <c r="D4963" s="2" t="str">
        <f t="shared" si="281"/>
        <v>Iceland</v>
      </c>
      <c r="E4963" s="5">
        <v>37435</v>
      </c>
      <c r="F4963" s="5">
        <v>37438</v>
      </c>
      <c r="G4963" s="3">
        <v>39780</v>
      </c>
      <c r="H4963" s="3">
        <v>39783</v>
      </c>
      <c r="I4963" s="2" t="str">
        <f t="shared" si="282"/>
        <v>S&amp;P BMI</v>
      </c>
    </row>
    <row r="4964" spans="1:9" ht="12.75" customHeight="1">
      <c r="A4964" s="2" t="s">
        <v>6809</v>
      </c>
      <c r="B4964" s="121" t="str">
        <f t="shared" si="280"/>
        <v>Nordic</v>
      </c>
      <c r="C4964" s="2" t="s">
        <v>5865</v>
      </c>
      <c r="D4964" s="2" t="str">
        <f t="shared" si="281"/>
        <v>Norway</v>
      </c>
      <c r="E4964" s="5">
        <v>32689</v>
      </c>
      <c r="F4964" s="5">
        <v>32692</v>
      </c>
      <c r="G4964" s="3"/>
      <c r="H4964" s="3"/>
      <c r="I4964" s="2" t="str">
        <f t="shared" si="282"/>
        <v>S&amp;P BMI</v>
      </c>
    </row>
    <row r="4965" spans="1:9" ht="12.75" customHeight="1">
      <c r="A4965" s="2" t="s">
        <v>6809</v>
      </c>
      <c r="B4965" s="121" t="str">
        <f t="shared" si="280"/>
        <v>Nordic</v>
      </c>
      <c r="C4965" s="2" t="s">
        <v>6227</v>
      </c>
      <c r="D4965" s="2" t="str">
        <f t="shared" si="281"/>
        <v>Sweden</v>
      </c>
      <c r="E4965" s="5">
        <v>32689</v>
      </c>
      <c r="F4965" s="5">
        <v>32692</v>
      </c>
      <c r="G4965" s="3"/>
      <c r="H4965" s="3"/>
      <c r="I4965" s="2" t="str">
        <f t="shared" si="282"/>
        <v>S&amp;P BMI</v>
      </c>
    </row>
    <row r="4966" spans="1:9" ht="12.75" customHeight="1">
      <c r="A4966" s="2" t="s">
        <v>6862</v>
      </c>
      <c r="B4966" s="121" t="str">
        <f t="shared" si="280"/>
        <v>Southern Europe</v>
      </c>
      <c r="C4966" s="2" t="s">
        <v>6415</v>
      </c>
      <c r="D4966" s="2" t="str">
        <f t="shared" si="281"/>
        <v>Spain</v>
      </c>
      <c r="E4966" s="97">
        <v>32689</v>
      </c>
      <c r="F4966" s="97">
        <v>32692</v>
      </c>
      <c r="G4966" s="3"/>
      <c r="H4966" s="3"/>
      <c r="I4966" s="2" t="str">
        <f t="shared" si="282"/>
        <v>S&amp;P BMI</v>
      </c>
    </row>
    <row r="4967" spans="1:9" ht="12.75" customHeight="1">
      <c r="A4967" s="2" t="s">
        <v>6862</v>
      </c>
      <c r="B4967" s="121" t="str">
        <f t="shared" si="280"/>
        <v>Southern Europe</v>
      </c>
      <c r="C4967" s="2" t="s">
        <v>5614</v>
      </c>
      <c r="D4967" s="2" t="str">
        <f t="shared" si="281"/>
        <v>Italy</v>
      </c>
      <c r="E4967" s="97">
        <v>32689</v>
      </c>
      <c r="F4967" s="97">
        <v>32692</v>
      </c>
      <c r="G4967" s="3"/>
      <c r="H4967" s="3"/>
      <c r="I4967" s="2" t="str">
        <f t="shared" si="282"/>
        <v>S&amp;P BMI</v>
      </c>
    </row>
    <row r="4968" spans="1:9" ht="12.75" customHeight="1">
      <c r="A4968" s="2" t="s">
        <v>6862</v>
      </c>
      <c r="B4968" s="121" t="str">
        <f t="shared" si="280"/>
        <v>Southern Europe</v>
      </c>
      <c r="C4968" s="2" t="s">
        <v>7582</v>
      </c>
      <c r="D4968" s="2" t="str">
        <f t="shared" si="281"/>
        <v>Portugal</v>
      </c>
      <c r="E4968" s="97">
        <v>35976</v>
      </c>
      <c r="F4968" s="97">
        <v>35977</v>
      </c>
      <c r="G4968" s="3"/>
      <c r="H4968" s="3"/>
      <c r="I4968" s="2" t="str">
        <f t="shared" si="282"/>
        <v>S&amp;P BMI</v>
      </c>
    </row>
    <row r="4969" spans="1:9" ht="12.75" customHeight="1">
      <c r="A4969" s="2" t="s">
        <v>6894</v>
      </c>
      <c r="B4969" s="121" t="str">
        <f t="shared" si="280"/>
        <v>SMIT</v>
      </c>
      <c r="C4969" s="2" t="s">
        <v>6098</v>
      </c>
      <c r="D4969" s="2" t="str">
        <f t="shared" si="281"/>
        <v>Indonesia</v>
      </c>
      <c r="E4969" s="5"/>
      <c r="F4969" s="5"/>
      <c r="G4969" s="3"/>
      <c r="H4969" s="3"/>
      <c r="I4969" s="2" t="str">
        <f t="shared" si="282"/>
        <v>S&amp;P</v>
      </c>
    </row>
    <row r="4970" spans="1:9" ht="12.75" customHeight="1">
      <c r="A4970" s="2" t="s">
        <v>6894</v>
      </c>
      <c r="B4970" s="121" t="str">
        <f t="shared" si="280"/>
        <v>SMIT</v>
      </c>
      <c r="C4970" s="2" t="s">
        <v>6013</v>
      </c>
      <c r="D4970" s="2" t="str">
        <f t="shared" si="281"/>
        <v>Korea</v>
      </c>
      <c r="E4970" s="5"/>
      <c r="F4970" s="5"/>
      <c r="G4970" s="3"/>
      <c r="H4970" s="3"/>
      <c r="I4970" s="2" t="str">
        <f t="shared" si="282"/>
        <v>S&amp;P</v>
      </c>
    </row>
    <row r="4971" spans="1:9" ht="12.75" customHeight="1">
      <c r="A4971" s="2" t="s">
        <v>6894</v>
      </c>
      <c r="B4971" s="121" t="str">
        <f t="shared" si="280"/>
        <v>SMIT</v>
      </c>
      <c r="C4971" s="2" t="s">
        <v>7594</v>
      </c>
      <c r="D4971" s="2" t="str">
        <f t="shared" si="281"/>
        <v>Mexico</v>
      </c>
      <c r="E4971" s="5"/>
      <c r="F4971" s="5"/>
      <c r="G4971" s="3"/>
      <c r="H4971" s="3"/>
      <c r="I4971" s="2" t="str">
        <f t="shared" si="282"/>
        <v>S&amp;P</v>
      </c>
    </row>
    <row r="4972" spans="1:9" ht="12.75" customHeight="1">
      <c r="A4972" s="2" t="s">
        <v>6894</v>
      </c>
      <c r="B4972" s="121" t="str">
        <f t="shared" si="280"/>
        <v>SMIT</v>
      </c>
      <c r="C4972" s="2" t="s">
        <v>7587</v>
      </c>
      <c r="D4972" s="2" t="str">
        <f t="shared" si="281"/>
        <v>Turkey</v>
      </c>
      <c r="E4972" s="5"/>
      <c r="F4972" s="5"/>
      <c r="G4972" s="3"/>
      <c r="H4972" s="3"/>
      <c r="I4972" s="2" t="str">
        <f t="shared" si="282"/>
        <v>S&amp;P</v>
      </c>
    </row>
    <row r="4973" spans="1:9" ht="12.75" customHeight="1">
      <c r="A4973" s="2" t="s">
        <v>6872</v>
      </c>
      <c r="B4973" s="121" t="str">
        <f t="shared" si="280"/>
        <v>All Universe</v>
      </c>
      <c r="C4973" s="2" t="s">
        <v>7599</v>
      </c>
      <c r="D4973" s="2" t="str">
        <f t="shared" si="281"/>
        <v>United Arab Emirates</v>
      </c>
      <c r="E4973" s="5"/>
      <c r="F4973" s="5"/>
      <c r="G4973" s="3"/>
      <c r="H4973" s="3"/>
      <c r="I4973" s="2" t="str">
        <f t="shared" si="282"/>
        <v/>
      </c>
    </row>
    <row r="4974" spans="1:9" ht="12.75" customHeight="1">
      <c r="A4974" s="2" t="s">
        <v>6872</v>
      </c>
      <c r="B4974" s="121" t="str">
        <f t="shared" si="280"/>
        <v>All Universe</v>
      </c>
      <c r="C4974" s="2" t="s">
        <v>7590</v>
      </c>
      <c r="D4974" s="2" t="str">
        <f t="shared" si="281"/>
        <v>Argentina</v>
      </c>
      <c r="E4974" s="5"/>
      <c r="F4974" s="5"/>
      <c r="G4974" s="3"/>
      <c r="H4974" s="3"/>
      <c r="I4974" s="2" t="str">
        <f t="shared" si="282"/>
        <v/>
      </c>
    </row>
    <row r="4975" spans="1:9" ht="12.75" customHeight="1">
      <c r="A4975" s="2" t="s">
        <v>6872</v>
      </c>
      <c r="B4975" s="121" t="str">
        <f t="shared" si="280"/>
        <v>All Universe</v>
      </c>
      <c r="C4975" s="2" t="s">
        <v>7575</v>
      </c>
      <c r="D4975" s="2" t="str">
        <f t="shared" si="281"/>
        <v>Austria</v>
      </c>
      <c r="E4975" s="5"/>
      <c r="F4975" s="5"/>
      <c r="G4975" s="3"/>
      <c r="H4975" s="3"/>
      <c r="I4975" s="2" t="str">
        <f t="shared" si="282"/>
        <v/>
      </c>
    </row>
    <row r="4976" spans="1:9" ht="12.75" customHeight="1">
      <c r="A4976" s="2" t="s">
        <v>6872</v>
      </c>
      <c r="B4976" s="121" t="str">
        <f t="shared" si="280"/>
        <v>All Universe</v>
      </c>
      <c r="C4976" s="2" t="s">
        <v>7589</v>
      </c>
      <c r="D4976" s="2" t="str">
        <f t="shared" si="281"/>
        <v>Australia</v>
      </c>
      <c r="E4976" s="5"/>
      <c r="F4976" s="5"/>
      <c r="G4976" s="3"/>
      <c r="H4976" s="3"/>
      <c r="I4976" s="2" t="str">
        <f t="shared" si="282"/>
        <v/>
      </c>
    </row>
    <row r="4977" spans="1:9" ht="12.75" customHeight="1">
      <c r="A4977" s="2" t="s">
        <v>6872</v>
      </c>
      <c r="B4977" s="121" t="str">
        <f t="shared" si="280"/>
        <v>All Universe</v>
      </c>
      <c r="C4977" s="2" t="s">
        <v>7609</v>
      </c>
      <c r="D4977" s="2" t="str">
        <f t="shared" si="281"/>
        <v>Bosnia-Herzegovina</v>
      </c>
      <c r="E4977" s="5"/>
      <c r="F4977" s="5"/>
      <c r="G4977" s="3"/>
      <c r="H4977" s="3"/>
      <c r="I4977" s="2" t="str">
        <f t="shared" si="282"/>
        <v/>
      </c>
    </row>
    <row r="4978" spans="1:9" ht="12.75" customHeight="1">
      <c r="A4978" s="2" t="s">
        <v>6872</v>
      </c>
      <c r="B4978" s="121" t="str">
        <f t="shared" si="280"/>
        <v>All Universe</v>
      </c>
      <c r="C4978" s="2" t="s">
        <v>7621</v>
      </c>
      <c r="D4978" s="2" t="str">
        <f t="shared" si="281"/>
        <v>Bangladesh</v>
      </c>
      <c r="E4978" s="5"/>
      <c r="F4978" s="5"/>
      <c r="G4978" s="3"/>
      <c r="H4978" s="3"/>
      <c r="I4978" s="2" t="str">
        <f t="shared" si="282"/>
        <v/>
      </c>
    </row>
    <row r="4979" spans="1:9" ht="12.75" customHeight="1">
      <c r="A4979" s="2" t="s">
        <v>6872</v>
      </c>
      <c r="B4979" s="121" t="str">
        <f t="shared" si="280"/>
        <v>All Universe</v>
      </c>
      <c r="C4979" s="2" t="s">
        <v>7576</v>
      </c>
      <c r="D4979" s="2" t="str">
        <f t="shared" si="281"/>
        <v>Belgium</v>
      </c>
      <c r="E4979" s="5"/>
      <c r="F4979" s="5"/>
      <c r="G4979" s="3"/>
      <c r="H4979" s="3"/>
      <c r="I4979" s="2" t="str">
        <f t="shared" si="282"/>
        <v/>
      </c>
    </row>
    <row r="4980" spans="1:9" ht="12.75" customHeight="1">
      <c r="A4980" s="2" t="s">
        <v>6872</v>
      </c>
      <c r="B4980" s="121" t="str">
        <f t="shared" si="280"/>
        <v>All Universe</v>
      </c>
      <c r="C4980" s="2" t="s">
        <v>7610</v>
      </c>
      <c r="D4980" s="2" t="str">
        <f t="shared" si="281"/>
        <v>Bulgaria</v>
      </c>
      <c r="E4980" s="5"/>
      <c r="F4980" s="5"/>
      <c r="G4980" s="3"/>
      <c r="H4980" s="3"/>
      <c r="I4980" s="2" t="str">
        <f t="shared" si="282"/>
        <v/>
      </c>
    </row>
    <row r="4981" spans="1:9" ht="12.75" customHeight="1">
      <c r="A4981" s="2" t="s">
        <v>6872</v>
      </c>
      <c r="B4981" s="121" t="str">
        <f t="shared" si="280"/>
        <v>All Universe</v>
      </c>
      <c r="C4981" s="2" t="s">
        <v>7606</v>
      </c>
      <c r="D4981" s="2" t="str">
        <f t="shared" si="281"/>
        <v>Bahrain</v>
      </c>
      <c r="E4981" s="5"/>
      <c r="F4981" s="5"/>
      <c r="G4981" s="3"/>
      <c r="H4981" s="3"/>
      <c r="I4981" s="2" t="str">
        <f t="shared" si="282"/>
        <v/>
      </c>
    </row>
    <row r="4982" spans="1:9" ht="12.75" customHeight="1">
      <c r="A4982" s="2" t="s">
        <v>6872</v>
      </c>
      <c r="B4982" s="121" t="str">
        <f t="shared" si="280"/>
        <v>All Universe</v>
      </c>
      <c r="C4982" s="2" t="s">
        <v>7591</v>
      </c>
      <c r="D4982" s="2" t="str">
        <f t="shared" si="281"/>
        <v>Brazil</v>
      </c>
      <c r="E4982" s="5"/>
      <c r="F4982" s="5"/>
      <c r="G4982" s="3"/>
      <c r="H4982" s="3"/>
      <c r="I4982" s="2" t="str">
        <f t="shared" si="282"/>
        <v/>
      </c>
    </row>
    <row r="4983" spans="1:9" ht="12.75" customHeight="1">
      <c r="A4983" s="2" t="s">
        <v>6872</v>
      </c>
      <c r="B4983" s="121" t="str">
        <f t="shared" si="280"/>
        <v>All Universe</v>
      </c>
      <c r="C4983" s="2" t="s">
        <v>7626</v>
      </c>
      <c r="D4983" s="2" t="str">
        <f t="shared" si="281"/>
        <v>Botswana</v>
      </c>
      <c r="E4983" s="5"/>
      <c r="F4983" s="5"/>
      <c r="G4983" s="3"/>
      <c r="H4983" s="3"/>
      <c r="I4983" s="2" t="str">
        <f t="shared" si="282"/>
        <v/>
      </c>
    </row>
    <row r="4984" spans="1:9" ht="12.75" customHeight="1">
      <c r="A4984" s="2" t="s">
        <v>6872</v>
      </c>
      <c r="B4984" s="121" t="str">
        <f t="shared" si="280"/>
        <v>All Universe</v>
      </c>
      <c r="C4984" s="2" t="s">
        <v>5722</v>
      </c>
      <c r="D4984" s="2" t="str">
        <f t="shared" si="281"/>
        <v>Canada</v>
      </c>
      <c r="E4984" s="5"/>
      <c r="F4984" s="5"/>
      <c r="G4984" s="3"/>
      <c r="H4984" s="3"/>
      <c r="I4984" s="2" t="str">
        <f t="shared" si="282"/>
        <v/>
      </c>
    </row>
    <row r="4985" spans="1:9" ht="12.75" customHeight="1">
      <c r="A4985" s="2" t="s">
        <v>6872</v>
      </c>
      <c r="B4985" s="121" t="str">
        <f t="shared" si="280"/>
        <v>All Universe</v>
      </c>
      <c r="C4985" s="2" t="s">
        <v>6147</v>
      </c>
      <c r="D4985" s="2" t="str">
        <f t="shared" si="281"/>
        <v>Switzerland</v>
      </c>
      <c r="E4985" s="5"/>
      <c r="F4985" s="5"/>
      <c r="G4985" s="3"/>
      <c r="H4985" s="3"/>
      <c r="I4985" s="2" t="str">
        <f t="shared" si="282"/>
        <v/>
      </c>
    </row>
    <row r="4986" spans="1:9" ht="12.75" customHeight="1">
      <c r="A4986" s="2" t="s">
        <v>6872</v>
      </c>
      <c r="B4986" s="121" t="str">
        <f t="shared" si="280"/>
        <v>All Universe</v>
      </c>
      <c r="C4986" s="2" t="s">
        <v>7627</v>
      </c>
      <c r="D4986" s="2" t="str">
        <f t="shared" si="281"/>
        <v>Cote d'Ivoire</v>
      </c>
      <c r="E4986" s="5"/>
      <c r="F4986" s="5"/>
      <c r="G4986" s="3"/>
      <c r="H4986" s="3"/>
      <c r="I4986" s="2" t="str">
        <f t="shared" si="282"/>
        <v/>
      </c>
    </row>
    <row r="4987" spans="1:9" ht="12.75" customHeight="1">
      <c r="A4987" s="2" t="s">
        <v>6872</v>
      </c>
      <c r="B4987" s="121" t="str">
        <f t="shared" si="280"/>
        <v>All Universe</v>
      </c>
      <c r="C4987" s="2" t="s">
        <v>7592</v>
      </c>
      <c r="D4987" s="2" t="str">
        <f t="shared" si="281"/>
        <v>Chile</v>
      </c>
      <c r="E4987" s="5"/>
      <c r="F4987" s="5"/>
      <c r="G4987" s="3"/>
      <c r="H4987" s="3"/>
      <c r="I4987" s="2" t="str">
        <f t="shared" si="282"/>
        <v/>
      </c>
    </row>
    <row r="4988" spans="1:9" ht="12.75" customHeight="1">
      <c r="A4988" s="2" t="s">
        <v>6872</v>
      </c>
      <c r="B4988" s="121" t="str">
        <f t="shared" si="280"/>
        <v>All Universe</v>
      </c>
      <c r="C4988" s="2" t="s">
        <v>7588</v>
      </c>
      <c r="D4988" s="2" t="str">
        <f t="shared" si="281"/>
        <v>China</v>
      </c>
      <c r="E4988" s="5"/>
      <c r="F4988" s="5"/>
      <c r="G4988" s="3"/>
      <c r="H4988" s="3"/>
      <c r="I4988" s="2" t="str">
        <f t="shared" si="282"/>
        <v/>
      </c>
    </row>
    <row r="4989" spans="1:9" ht="12.75" customHeight="1">
      <c r="A4989" s="2" t="s">
        <v>6872</v>
      </c>
      <c r="B4989" s="121" t="str">
        <f t="shared" si="280"/>
        <v>All Universe</v>
      </c>
      <c r="C4989" s="2" t="s">
        <v>7593</v>
      </c>
      <c r="D4989" s="2" t="str">
        <f t="shared" si="281"/>
        <v>Colombia</v>
      </c>
      <c r="E4989" s="5"/>
      <c r="F4989" s="5"/>
      <c r="G4989" s="3"/>
      <c r="H4989" s="3"/>
      <c r="I4989" s="2" t="str">
        <f t="shared" si="282"/>
        <v/>
      </c>
    </row>
    <row r="4990" spans="1:9" ht="12.75" customHeight="1">
      <c r="A4990" s="2" t="s">
        <v>6872</v>
      </c>
      <c r="B4990" s="121" t="str">
        <f t="shared" si="280"/>
        <v>All Universe</v>
      </c>
      <c r="C4990" s="2" t="s">
        <v>6215</v>
      </c>
      <c r="D4990" s="2" t="str">
        <f t="shared" si="281"/>
        <v>Cyprus</v>
      </c>
      <c r="E4990" s="5"/>
      <c r="F4990" s="5"/>
      <c r="G4990" s="3"/>
      <c r="H4990" s="3"/>
      <c r="I4990" s="2" t="str">
        <f t="shared" si="282"/>
        <v/>
      </c>
    </row>
    <row r="4991" spans="1:9" ht="12.75" customHeight="1">
      <c r="A4991" s="2" t="s">
        <v>6872</v>
      </c>
      <c r="B4991" s="121" t="str">
        <f t="shared" si="280"/>
        <v>All Universe</v>
      </c>
      <c r="C4991" s="2" t="s">
        <v>7584</v>
      </c>
      <c r="D4991" s="2" t="str">
        <f t="shared" si="281"/>
        <v>Czech Republic</v>
      </c>
      <c r="E4991" s="5"/>
      <c r="F4991" s="5"/>
      <c r="G4991" s="3"/>
      <c r="H4991" s="3"/>
      <c r="I4991" s="2" t="str">
        <f t="shared" si="282"/>
        <v/>
      </c>
    </row>
    <row r="4992" spans="1:9" ht="12.75" customHeight="1">
      <c r="A4992" s="2" t="s">
        <v>6872</v>
      </c>
      <c r="B4992" s="121" t="str">
        <f t="shared" si="280"/>
        <v>All Universe</v>
      </c>
      <c r="C4992" s="2" t="s">
        <v>7579</v>
      </c>
      <c r="D4992" s="2" t="str">
        <f t="shared" si="281"/>
        <v>Germany</v>
      </c>
      <c r="E4992" s="5"/>
      <c r="F4992" s="5"/>
      <c r="G4992" s="3"/>
      <c r="H4992" s="3"/>
      <c r="I4992" s="2" t="str">
        <f t="shared" si="282"/>
        <v/>
      </c>
    </row>
    <row r="4993" spans="1:9" ht="12.75" customHeight="1">
      <c r="A4993" s="2" t="s">
        <v>6872</v>
      </c>
      <c r="B4993" s="121" t="str">
        <f t="shared" si="280"/>
        <v>All Universe</v>
      </c>
      <c r="C4993" s="2" t="s">
        <v>7577</v>
      </c>
      <c r="D4993" s="2" t="str">
        <f t="shared" si="281"/>
        <v>Denmark</v>
      </c>
      <c r="E4993" s="5"/>
      <c r="F4993" s="5"/>
      <c r="G4993" s="3"/>
      <c r="H4993" s="3"/>
      <c r="I4993" s="2" t="str">
        <f t="shared" si="282"/>
        <v/>
      </c>
    </row>
    <row r="4994" spans="1:9" ht="12.75" customHeight="1">
      <c r="A4994" s="2" t="s">
        <v>6872</v>
      </c>
      <c r="B4994" s="121" t="str">
        <f t="shared" si="280"/>
        <v>All Universe</v>
      </c>
      <c r="C4994" s="2" t="s">
        <v>5555</v>
      </c>
      <c r="D4994" s="2" t="str">
        <f t="shared" si="281"/>
        <v>Ecuador</v>
      </c>
      <c r="E4994" s="5"/>
      <c r="F4994" s="5"/>
      <c r="G4994" s="3"/>
      <c r="H4994" s="3"/>
      <c r="I4994" s="2" t="str">
        <f t="shared" si="282"/>
        <v/>
      </c>
    </row>
    <row r="4995" spans="1:9" ht="12.75" customHeight="1">
      <c r="A4995" s="2" t="s">
        <v>6872</v>
      </c>
      <c r="B4995" s="121" t="str">
        <f t="shared" si="280"/>
        <v>All Universe</v>
      </c>
      <c r="C4995" s="2" t="s">
        <v>7611</v>
      </c>
      <c r="D4995" s="2" t="str">
        <f t="shared" si="281"/>
        <v>Estonia</v>
      </c>
      <c r="E4995" s="3"/>
      <c r="F4995" s="3"/>
      <c r="G4995" s="3"/>
      <c r="H4995" s="3"/>
      <c r="I4995" s="2" t="str">
        <f t="shared" si="282"/>
        <v/>
      </c>
    </row>
    <row r="4996" spans="1:9" ht="12.75" customHeight="1">
      <c r="A4996" s="2" t="s">
        <v>6872</v>
      </c>
      <c r="B4996" s="121" t="str">
        <f t="shared" si="280"/>
        <v>All Universe</v>
      </c>
      <c r="C4996" s="2" t="s">
        <v>7600</v>
      </c>
      <c r="D4996" s="2" t="str">
        <f t="shared" si="281"/>
        <v>Egypt</v>
      </c>
      <c r="E4996" s="5"/>
      <c r="F4996" s="5"/>
      <c r="G4996" s="3"/>
      <c r="H4996" s="3"/>
      <c r="I4996" s="2" t="str">
        <f t="shared" si="282"/>
        <v/>
      </c>
    </row>
    <row r="4997" spans="1:9" ht="12.75" customHeight="1">
      <c r="A4997" s="2" t="s">
        <v>6872</v>
      </c>
      <c r="B4997" s="121" t="str">
        <f t="shared" si="280"/>
        <v>All Universe</v>
      </c>
      <c r="C4997" s="2" t="s">
        <v>6415</v>
      </c>
      <c r="D4997" s="2" t="str">
        <f t="shared" si="281"/>
        <v>Spain</v>
      </c>
      <c r="E4997" s="5"/>
      <c r="F4997" s="5"/>
      <c r="G4997" s="3"/>
      <c r="H4997" s="3"/>
      <c r="I4997" s="2" t="str">
        <f t="shared" si="282"/>
        <v/>
      </c>
    </row>
    <row r="4998" spans="1:9" ht="12.75" customHeight="1">
      <c r="A4998" s="2" t="s">
        <v>6872</v>
      </c>
      <c r="B4998" s="121" t="str">
        <f t="shared" ref="B4998:B5061" si="283">VLOOKUP(A4998,CountryRegion,2,FALSE)</f>
        <v>All Universe</v>
      </c>
      <c r="C4998" s="2" t="s">
        <v>5810</v>
      </c>
      <c r="D4998" s="2" t="str">
        <f t="shared" si="281"/>
        <v>Finland</v>
      </c>
      <c r="E4998" s="5"/>
      <c r="F4998" s="5"/>
      <c r="G4998" s="3"/>
      <c r="H4998" s="3"/>
      <c r="I4998" s="2" t="str">
        <f t="shared" si="282"/>
        <v/>
      </c>
    </row>
    <row r="4999" spans="1:9" ht="12.75" customHeight="1">
      <c r="A4999" s="2" t="s">
        <v>6872</v>
      </c>
      <c r="B4999" s="121" t="str">
        <f t="shared" si="283"/>
        <v>All Universe</v>
      </c>
      <c r="C4999" s="2" t="s">
        <v>7578</v>
      </c>
      <c r="D4999" s="2" t="str">
        <f t="shared" si="281"/>
        <v>France</v>
      </c>
      <c r="E4999" s="5"/>
      <c r="F4999" s="5"/>
      <c r="G4999" s="3"/>
      <c r="H4999" s="3"/>
      <c r="I4999" s="2" t="str">
        <f t="shared" si="282"/>
        <v/>
      </c>
    </row>
    <row r="5000" spans="1:9" ht="12.75" customHeight="1">
      <c r="A5000" s="2" t="s">
        <v>6872</v>
      </c>
      <c r="B5000" s="121" t="str">
        <f t="shared" si="283"/>
        <v>All Universe</v>
      </c>
      <c r="C5000" s="2" t="s">
        <v>7583</v>
      </c>
      <c r="D5000" s="2" t="str">
        <f t="shared" si="281"/>
        <v>United Kingdom</v>
      </c>
      <c r="E5000" s="5"/>
      <c r="F5000" s="5"/>
      <c r="G5000" s="3"/>
      <c r="H5000" s="3"/>
      <c r="I5000" s="2" t="str">
        <f t="shared" si="282"/>
        <v/>
      </c>
    </row>
    <row r="5001" spans="1:9" ht="12.75" customHeight="1">
      <c r="A5001" s="2" t="s">
        <v>6872</v>
      </c>
      <c r="B5001" s="121" t="str">
        <f t="shared" si="283"/>
        <v>All Universe</v>
      </c>
      <c r="C5001" s="2" t="s">
        <v>7635</v>
      </c>
      <c r="D5001" s="2" t="str">
        <f t="shared" si="281"/>
        <v>Georgia</v>
      </c>
      <c r="E5001" s="5"/>
      <c r="F5001" s="5"/>
      <c r="G5001" s="3"/>
      <c r="H5001" s="3"/>
      <c r="I5001" s="2" t="str">
        <f t="shared" si="282"/>
        <v/>
      </c>
    </row>
    <row r="5002" spans="1:9" ht="12.75" customHeight="1">
      <c r="A5002" s="2" t="s">
        <v>6872</v>
      </c>
      <c r="B5002" s="121" t="str">
        <f t="shared" si="283"/>
        <v>All Universe</v>
      </c>
      <c r="C5002" s="2" t="s">
        <v>7628</v>
      </c>
      <c r="D5002" s="2" t="str">
        <f t="shared" si="281"/>
        <v>Ghana</v>
      </c>
      <c r="E5002" s="5"/>
      <c r="F5002" s="5"/>
      <c r="G5002" s="3"/>
      <c r="H5002" s="3"/>
      <c r="I5002" s="2" t="str">
        <f t="shared" si="282"/>
        <v/>
      </c>
    </row>
    <row r="5003" spans="1:9" ht="12.75" customHeight="1">
      <c r="A5003" s="2" t="s">
        <v>6872</v>
      </c>
      <c r="B5003" s="121" t="str">
        <f t="shared" si="283"/>
        <v>All Universe</v>
      </c>
      <c r="C5003" s="2" t="s">
        <v>7580</v>
      </c>
      <c r="D5003" s="2" t="str">
        <f t="shared" si="281"/>
        <v>Greece</v>
      </c>
      <c r="E5003" s="5"/>
      <c r="F5003" s="5"/>
      <c r="G5003" s="3"/>
      <c r="H5003" s="3"/>
      <c r="I5003" s="2" t="str">
        <f t="shared" si="282"/>
        <v/>
      </c>
    </row>
    <row r="5004" spans="1:9" ht="12.75" customHeight="1">
      <c r="A5004" s="2" t="s">
        <v>6872</v>
      </c>
      <c r="B5004" s="121" t="str">
        <f t="shared" si="283"/>
        <v>All Universe</v>
      </c>
      <c r="C5004" s="2" t="s">
        <v>7571</v>
      </c>
      <c r="D5004" s="2" t="str">
        <f t="shared" si="281"/>
        <v>Hong Kong</v>
      </c>
      <c r="E5004" s="5"/>
      <c r="F5004" s="5"/>
      <c r="G5004" s="3"/>
      <c r="H5004" s="3"/>
      <c r="I5004" s="2" t="str">
        <f t="shared" si="282"/>
        <v/>
      </c>
    </row>
    <row r="5005" spans="1:9" ht="12.75" customHeight="1">
      <c r="A5005" s="2" t="s">
        <v>6872</v>
      </c>
      <c r="B5005" s="121" t="str">
        <f t="shared" si="283"/>
        <v>All Universe</v>
      </c>
      <c r="C5005" s="2" t="s">
        <v>6137</v>
      </c>
      <c r="D5005" s="2" t="str">
        <f t="shared" si="281"/>
        <v>Croatia</v>
      </c>
      <c r="E5005" s="5"/>
      <c r="F5005" s="5"/>
      <c r="G5005" s="3"/>
      <c r="H5005" s="3"/>
      <c r="I5005" s="2" t="str">
        <f t="shared" si="282"/>
        <v/>
      </c>
    </row>
    <row r="5006" spans="1:9" ht="12.75" customHeight="1">
      <c r="A5006" s="2" t="s">
        <v>6872</v>
      </c>
      <c r="B5006" s="121" t="str">
        <f t="shared" si="283"/>
        <v>All Universe</v>
      </c>
      <c r="C5006" s="2" t="s">
        <v>5567</v>
      </c>
      <c r="D5006" s="2" t="str">
        <f t="shared" ref="D5006:D5069" si="284">VLOOKUP(C5006&amp;"-",CountryRegion,2,FALSE)</f>
        <v>Hungary</v>
      </c>
      <c r="E5006" s="5"/>
      <c r="F5006" s="5"/>
      <c r="G5006" s="3"/>
      <c r="H5006" s="3"/>
      <c r="I5006" s="2" t="str">
        <f t="shared" si="282"/>
        <v/>
      </c>
    </row>
    <row r="5007" spans="1:9" ht="12.75" customHeight="1">
      <c r="A5007" s="2" t="s">
        <v>6872</v>
      </c>
      <c r="B5007" s="121" t="str">
        <f t="shared" si="283"/>
        <v>All Universe</v>
      </c>
      <c r="C5007" s="2" t="s">
        <v>6098</v>
      </c>
      <c r="D5007" s="2" t="str">
        <f t="shared" si="284"/>
        <v>Indonesia</v>
      </c>
      <c r="E5007" s="5"/>
      <c r="F5007" s="5"/>
      <c r="G5007" s="3"/>
      <c r="H5007" s="3"/>
      <c r="I5007" s="2" t="str">
        <f t="shared" si="282"/>
        <v/>
      </c>
    </row>
    <row r="5008" spans="1:9" ht="12.75" customHeight="1">
      <c r="A5008" s="2" t="s">
        <v>6872</v>
      </c>
      <c r="B5008" s="121" t="str">
        <f t="shared" si="283"/>
        <v>All Universe</v>
      </c>
      <c r="C5008" s="2" t="s">
        <v>6100</v>
      </c>
      <c r="D5008" s="2" t="str">
        <f t="shared" si="284"/>
        <v>Ireland</v>
      </c>
      <c r="E5008" s="5"/>
      <c r="F5008" s="5"/>
      <c r="G5008" s="3"/>
      <c r="H5008" s="3"/>
      <c r="I5008" s="2" t="str">
        <f t="shared" si="282"/>
        <v/>
      </c>
    </row>
    <row r="5009" spans="1:9" ht="12.75" customHeight="1">
      <c r="A5009" s="2" t="s">
        <v>6872</v>
      </c>
      <c r="B5009" s="121" t="str">
        <f t="shared" si="283"/>
        <v>All Universe</v>
      </c>
      <c r="C5009" s="2" t="s">
        <v>7598</v>
      </c>
      <c r="D5009" s="2" t="str">
        <f t="shared" si="284"/>
        <v>Israel</v>
      </c>
      <c r="E5009" s="5"/>
      <c r="F5009" s="5"/>
      <c r="G5009" s="3"/>
      <c r="H5009" s="3"/>
      <c r="I5009" s="2" t="str">
        <f t="shared" si="282"/>
        <v/>
      </c>
    </row>
    <row r="5010" spans="1:9" ht="12.75" customHeight="1">
      <c r="A5010" s="2" t="s">
        <v>6872</v>
      </c>
      <c r="B5010" s="121" t="str">
        <f t="shared" si="283"/>
        <v>All Universe</v>
      </c>
      <c r="C5010" s="2" t="s">
        <v>5720</v>
      </c>
      <c r="D5010" s="2" t="str">
        <f t="shared" si="284"/>
        <v>India</v>
      </c>
      <c r="E5010" s="5"/>
      <c r="F5010" s="5"/>
      <c r="G5010" s="3"/>
      <c r="H5010" s="3"/>
      <c r="I5010" s="2" t="str">
        <f t="shared" si="282"/>
        <v/>
      </c>
    </row>
    <row r="5011" spans="1:9" ht="12.75" customHeight="1">
      <c r="A5011" s="2" t="s">
        <v>6872</v>
      </c>
      <c r="B5011" s="121" t="str">
        <f t="shared" si="283"/>
        <v>All Universe</v>
      </c>
      <c r="C5011" s="2" t="s">
        <v>5572</v>
      </c>
      <c r="D5011" s="2" t="str">
        <f t="shared" si="284"/>
        <v>Iceland</v>
      </c>
      <c r="E5011" s="5"/>
      <c r="F5011" s="5"/>
      <c r="G5011" s="3"/>
      <c r="H5011" s="3"/>
      <c r="I5011" s="2" t="str">
        <f t="shared" si="282"/>
        <v/>
      </c>
    </row>
    <row r="5012" spans="1:9" ht="12.75" customHeight="1">
      <c r="A5012" s="2" t="s">
        <v>6872</v>
      </c>
      <c r="B5012" s="121" t="str">
        <f t="shared" si="283"/>
        <v>All Universe</v>
      </c>
      <c r="C5012" s="2" t="s">
        <v>5614</v>
      </c>
      <c r="D5012" s="2" t="str">
        <f t="shared" si="284"/>
        <v>Italy</v>
      </c>
      <c r="E5012" s="5"/>
      <c r="F5012" s="5"/>
      <c r="G5012" s="3"/>
      <c r="H5012" s="3"/>
      <c r="I5012" s="2" t="str">
        <f t="shared" si="282"/>
        <v/>
      </c>
    </row>
    <row r="5013" spans="1:9" ht="12.75" customHeight="1">
      <c r="A5013" s="2" t="s">
        <v>6872</v>
      </c>
      <c r="B5013" s="121" t="str">
        <f t="shared" si="283"/>
        <v>All Universe</v>
      </c>
      <c r="C5013" s="2" t="s">
        <v>7633</v>
      </c>
      <c r="D5013" s="2" t="str">
        <f t="shared" si="284"/>
        <v>Jamaica</v>
      </c>
      <c r="E5013" s="5"/>
      <c r="F5013" s="5"/>
      <c r="G5013" s="3"/>
      <c r="H5013" s="3"/>
      <c r="I5013" s="2" t="str">
        <f t="shared" si="282"/>
        <v/>
      </c>
    </row>
    <row r="5014" spans="1:9" ht="12.75" customHeight="1">
      <c r="A5014" s="2" t="s">
        <v>6872</v>
      </c>
      <c r="B5014" s="121" t="str">
        <f t="shared" si="283"/>
        <v>All Universe</v>
      </c>
      <c r="C5014" s="2" t="s">
        <v>7607</v>
      </c>
      <c r="D5014" s="2" t="str">
        <f t="shared" si="284"/>
        <v>Jordan</v>
      </c>
      <c r="E5014" s="5"/>
      <c r="F5014" s="5"/>
      <c r="G5014" s="3"/>
      <c r="H5014" s="3"/>
      <c r="I5014" s="2" t="str">
        <f t="shared" si="282"/>
        <v/>
      </c>
    </row>
    <row r="5015" spans="1:9" ht="12.75" customHeight="1">
      <c r="A5015" s="2" t="s">
        <v>6872</v>
      </c>
      <c r="B5015" s="121" t="str">
        <f t="shared" si="283"/>
        <v>All Universe</v>
      </c>
      <c r="C5015" s="2" t="s">
        <v>7572</v>
      </c>
      <c r="D5015" s="2" t="str">
        <f t="shared" si="284"/>
        <v>Japan</v>
      </c>
      <c r="E5015" s="5"/>
      <c r="F5015" s="5"/>
      <c r="G5015" s="3"/>
      <c r="H5015" s="3"/>
      <c r="I5015" s="2" t="str">
        <f t="shared" si="282"/>
        <v/>
      </c>
    </row>
    <row r="5016" spans="1:9" ht="12.75" customHeight="1">
      <c r="A5016" s="2" t="s">
        <v>6872</v>
      </c>
      <c r="B5016" s="121" t="str">
        <f t="shared" si="283"/>
        <v>All Universe</v>
      </c>
      <c r="C5016" s="2" t="s">
        <v>5987</v>
      </c>
      <c r="D5016" s="2" t="str">
        <f t="shared" si="284"/>
        <v>Kenya</v>
      </c>
      <c r="E5016" s="5"/>
      <c r="F5016" s="5"/>
      <c r="G5016" s="3"/>
      <c r="H5016" s="3"/>
      <c r="I5016" s="2" t="str">
        <f t="shared" si="282"/>
        <v/>
      </c>
    </row>
    <row r="5017" spans="1:9" ht="12.75" customHeight="1">
      <c r="A5017" s="2" t="s">
        <v>6872</v>
      </c>
      <c r="B5017" s="121" t="str">
        <f t="shared" si="283"/>
        <v>All Universe</v>
      </c>
      <c r="C5017" s="2" t="s">
        <v>5993</v>
      </c>
      <c r="D5017" s="2" t="str">
        <f t="shared" si="284"/>
        <v>Cambodia</v>
      </c>
      <c r="E5017" s="5"/>
      <c r="F5017" s="5"/>
      <c r="G5017" s="3"/>
      <c r="H5017" s="3"/>
      <c r="I5017" s="2" t="str">
        <f t="shared" si="282"/>
        <v/>
      </c>
    </row>
    <row r="5018" spans="1:9" ht="12.75" customHeight="1">
      <c r="A5018" s="2" t="s">
        <v>6872</v>
      </c>
      <c r="B5018" s="121" t="str">
        <f t="shared" si="283"/>
        <v>All Universe</v>
      </c>
      <c r="C5018" s="2" t="s">
        <v>6013</v>
      </c>
      <c r="D5018" s="2" t="str">
        <f t="shared" si="284"/>
        <v>Korea</v>
      </c>
      <c r="E5018" s="5"/>
      <c r="F5018" s="5"/>
      <c r="G5018" s="3"/>
      <c r="H5018" s="3"/>
      <c r="I5018" s="2" t="str">
        <f t="shared" si="282"/>
        <v/>
      </c>
    </row>
    <row r="5019" spans="1:9" ht="12.75" customHeight="1">
      <c r="A5019" s="2" t="s">
        <v>6872</v>
      </c>
      <c r="B5019" s="121" t="str">
        <f t="shared" si="283"/>
        <v>All Universe</v>
      </c>
      <c r="C5019" s="2" t="s">
        <v>6023</v>
      </c>
      <c r="D5019" s="2" t="str">
        <f t="shared" si="284"/>
        <v>Kuwait</v>
      </c>
      <c r="E5019" s="5"/>
      <c r="F5019" s="5"/>
      <c r="G5019" s="3"/>
      <c r="H5019" s="3"/>
      <c r="I5019" s="2" t="str">
        <f t="shared" si="282"/>
        <v/>
      </c>
    </row>
    <row r="5020" spans="1:9" ht="12.75" customHeight="1">
      <c r="A5020" s="2" t="s">
        <v>6872</v>
      </c>
      <c r="B5020" s="121" t="str">
        <f t="shared" si="283"/>
        <v>All Universe</v>
      </c>
      <c r="C5020" s="2" t="s">
        <v>7620</v>
      </c>
      <c r="D5020" s="2" t="str">
        <f t="shared" si="284"/>
        <v>Kazakhstan</v>
      </c>
      <c r="E5020" s="5"/>
      <c r="F5020" s="5"/>
      <c r="G5020" s="3"/>
      <c r="H5020" s="3"/>
      <c r="I5020" s="2" t="str">
        <f t="shared" si="282"/>
        <v/>
      </c>
    </row>
    <row r="5021" spans="1:9" ht="12.75" customHeight="1">
      <c r="A5021" s="2" t="s">
        <v>6872</v>
      </c>
      <c r="B5021" s="121" t="str">
        <f t="shared" si="283"/>
        <v>All Universe</v>
      </c>
      <c r="C5021" s="2" t="s">
        <v>5664</v>
      </c>
      <c r="D5021" s="2" t="str">
        <f t="shared" si="284"/>
        <v>Lebanon</v>
      </c>
      <c r="E5021" s="5"/>
      <c r="F5021" s="5"/>
      <c r="G5021" s="3"/>
      <c r="H5021" s="3"/>
      <c r="I5021" s="2" t="str">
        <f t="shared" si="282"/>
        <v/>
      </c>
    </row>
    <row r="5022" spans="1:9" ht="12.75" customHeight="1">
      <c r="A5022" s="2" t="s">
        <v>6872</v>
      </c>
      <c r="B5022" s="121" t="str">
        <f t="shared" si="283"/>
        <v>All Universe</v>
      </c>
      <c r="C5022" s="2" t="s">
        <v>7622</v>
      </c>
      <c r="D5022" s="2" t="str">
        <f t="shared" si="284"/>
        <v>Sri Lanka</v>
      </c>
      <c r="E5022" s="5"/>
      <c r="F5022" s="5"/>
      <c r="G5022" s="3"/>
      <c r="H5022" s="3"/>
      <c r="I5022" s="2" t="str">
        <f t="shared" si="282"/>
        <v/>
      </c>
    </row>
    <row r="5023" spans="1:9" ht="12.75" customHeight="1">
      <c r="A5023" s="2" t="s">
        <v>6872</v>
      </c>
      <c r="B5023" s="121" t="str">
        <f t="shared" si="283"/>
        <v>All Universe</v>
      </c>
      <c r="C5023" s="2" t="s">
        <v>7612</v>
      </c>
      <c r="D5023" s="2" t="str">
        <f t="shared" si="284"/>
        <v>Lithuania</v>
      </c>
      <c r="E5023" s="3"/>
      <c r="F5023" s="3"/>
      <c r="G5023" s="3"/>
      <c r="H5023" s="3"/>
      <c r="I5023" s="2" t="str">
        <f t="shared" si="282"/>
        <v/>
      </c>
    </row>
    <row r="5024" spans="1:9" ht="12.75" customHeight="1">
      <c r="A5024" s="2" t="s">
        <v>6872</v>
      </c>
      <c r="B5024" s="121" t="str">
        <f t="shared" si="283"/>
        <v>All Universe</v>
      </c>
      <c r="C5024" s="2" t="s">
        <v>7581</v>
      </c>
      <c r="D5024" s="2" t="str">
        <f t="shared" si="284"/>
        <v>Luxembourg</v>
      </c>
      <c r="E5024" s="5"/>
      <c r="F5024" s="5"/>
      <c r="G5024" s="3"/>
      <c r="H5024" s="3"/>
      <c r="I5024" s="2" t="str">
        <f t="shared" si="282"/>
        <v/>
      </c>
    </row>
    <row r="5025" spans="1:9" ht="12.75" customHeight="1">
      <c r="A5025" s="2" t="s">
        <v>6872</v>
      </c>
      <c r="B5025" s="121" t="str">
        <f t="shared" si="283"/>
        <v>All Universe</v>
      </c>
      <c r="C5025" s="2" t="s">
        <v>5760</v>
      </c>
      <c r="D5025" s="2" t="str">
        <f t="shared" si="284"/>
        <v>Latvia</v>
      </c>
      <c r="E5025" s="5"/>
      <c r="F5025" s="5"/>
      <c r="G5025" s="3"/>
      <c r="H5025" s="3"/>
      <c r="I5025" s="2" t="str">
        <f t="shared" ref="I5025:I5088" si="285">IF(ISBLANK(VLOOKUP(A5025,CountryRegion,4,FALSE)),"",VLOOKUP(A5025,CountryRegion,4,FALSE))</f>
        <v/>
      </c>
    </row>
    <row r="5026" spans="1:9" ht="12.75" customHeight="1">
      <c r="A5026" s="2" t="s">
        <v>6872</v>
      </c>
      <c r="B5026" s="121" t="str">
        <f t="shared" si="283"/>
        <v>All Universe</v>
      </c>
      <c r="C5026" s="2" t="s">
        <v>5947</v>
      </c>
      <c r="D5026" s="2" t="str">
        <f t="shared" si="284"/>
        <v>Morocco</v>
      </c>
      <c r="E5026" s="5"/>
      <c r="F5026" s="5"/>
      <c r="G5026" s="3"/>
      <c r="H5026" s="3"/>
      <c r="I5026" s="2" t="str">
        <f t="shared" si="285"/>
        <v/>
      </c>
    </row>
    <row r="5027" spans="1:9" ht="12.75" customHeight="1">
      <c r="A5027" s="2" t="s">
        <v>6872</v>
      </c>
      <c r="B5027" s="121" t="str">
        <f t="shared" si="283"/>
        <v>All Universe</v>
      </c>
      <c r="C5027" s="2" t="s">
        <v>7613</v>
      </c>
      <c r="D5027" s="2" t="str">
        <f t="shared" si="284"/>
        <v>Macedonia</v>
      </c>
      <c r="E5027" s="5"/>
      <c r="F5027" s="5"/>
      <c r="G5027" s="3"/>
      <c r="H5027" s="3"/>
      <c r="I5027" s="2" t="str">
        <f t="shared" si="285"/>
        <v/>
      </c>
    </row>
    <row r="5028" spans="1:9" ht="12.75" customHeight="1">
      <c r="A5028" s="2" t="s">
        <v>6872</v>
      </c>
      <c r="B5028" s="121" t="str">
        <f t="shared" si="283"/>
        <v>All Universe</v>
      </c>
      <c r="C5028" s="2" t="s">
        <v>7604</v>
      </c>
      <c r="D5028" s="2" t="str">
        <f t="shared" si="284"/>
        <v>Malta</v>
      </c>
      <c r="E5028" s="5"/>
      <c r="F5028" s="5"/>
      <c r="G5028" s="3"/>
      <c r="H5028" s="3"/>
      <c r="I5028" s="2" t="str">
        <f t="shared" si="285"/>
        <v/>
      </c>
    </row>
    <row r="5029" spans="1:9" ht="12.75" customHeight="1">
      <c r="A5029" s="2" t="s">
        <v>6872</v>
      </c>
      <c r="B5029" s="121" t="str">
        <f t="shared" si="283"/>
        <v>All Universe</v>
      </c>
      <c r="C5029" s="2" t="s">
        <v>7618</v>
      </c>
      <c r="D5029" s="2" t="str">
        <f t="shared" si="284"/>
        <v>Mauritius</v>
      </c>
      <c r="E5029" s="5"/>
      <c r="F5029" s="5"/>
      <c r="G5029" s="3"/>
      <c r="H5029" s="3"/>
      <c r="I5029" s="2" t="str">
        <f t="shared" si="285"/>
        <v/>
      </c>
    </row>
    <row r="5030" spans="1:9" ht="12.75" customHeight="1">
      <c r="A5030" s="2" t="s">
        <v>6872</v>
      </c>
      <c r="B5030" s="121" t="str">
        <f t="shared" si="283"/>
        <v>All Universe</v>
      </c>
      <c r="C5030" s="2" t="s">
        <v>7594</v>
      </c>
      <c r="D5030" s="2" t="str">
        <f t="shared" si="284"/>
        <v>Mexico</v>
      </c>
      <c r="E5030" s="5"/>
      <c r="F5030" s="5"/>
      <c r="G5030" s="3"/>
      <c r="H5030" s="3"/>
      <c r="I5030" s="2" t="str">
        <f t="shared" si="285"/>
        <v/>
      </c>
    </row>
    <row r="5031" spans="1:9" ht="12.75" customHeight="1">
      <c r="A5031" s="2" t="s">
        <v>6872</v>
      </c>
      <c r="B5031" s="121" t="str">
        <f t="shared" si="283"/>
        <v>All Universe</v>
      </c>
      <c r="C5031" s="2" t="s">
        <v>7573</v>
      </c>
      <c r="D5031" s="2" t="str">
        <f t="shared" si="284"/>
        <v>Malaysia</v>
      </c>
      <c r="E5031" s="5"/>
      <c r="F5031" s="5"/>
      <c r="G5031" s="3"/>
      <c r="H5031" s="3"/>
      <c r="I5031" s="2" t="str">
        <f t="shared" si="285"/>
        <v/>
      </c>
    </row>
    <row r="5032" spans="1:9" ht="12.75" customHeight="1">
      <c r="A5032" s="2" t="s">
        <v>6872</v>
      </c>
      <c r="B5032" s="121" t="str">
        <f t="shared" si="283"/>
        <v>All Universe</v>
      </c>
      <c r="C5032" s="2" t="s">
        <v>5845</v>
      </c>
      <c r="D5032" s="2" t="str">
        <f t="shared" si="284"/>
        <v>Namibia</v>
      </c>
      <c r="E5032" s="5"/>
      <c r="F5032" s="5"/>
      <c r="G5032" s="3"/>
      <c r="H5032" s="3"/>
      <c r="I5032" s="2" t="str">
        <f t="shared" si="285"/>
        <v/>
      </c>
    </row>
    <row r="5033" spans="1:9" ht="12.75" customHeight="1">
      <c r="A5033" s="2" t="s">
        <v>6872</v>
      </c>
      <c r="B5033" s="121" t="str">
        <f t="shared" si="283"/>
        <v>All Universe</v>
      </c>
      <c r="C5033" s="2" t="s">
        <v>5918</v>
      </c>
      <c r="D5033" s="2" t="str">
        <f t="shared" si="284"/>
        <v>Nigeria</v>
      </c>
      <c r="E5033" s="5"/>
      <c r="F5033" s="5"/>
      <c r="G5033" s="3"/>
      <c r="H5033" s="3"/>
      <c r="I5033" s="2" t="str">
        <f t="shared" si="285"/>
        <v/>
      </c>
    </row>
    <row r="5034" spans="1:9" ht="12.75" customHeight="1">
      <c r="A5034" s="2" t="s">
        <v>6872</v>
      </c>
      <c r="B5034" s="121" t="str">
        <f t="shared" si="283"/>
        <v>All Universe</v>
      </c>
      <c r="C5034" s="2" t="s">
        <v>5921</v>
      </c>
      <c r="D5034" s="2" t="str">
        <f t="shared" si="284"/>
        <v>Netherlands</v>
      </c>
      <c r="E5034" s="5"/>
      <c r="F5034" s="5"/>
      <c r="G5034" s="3"/>
      <c r="H5034" s="3"/>
      <c r="I5034" s="2" t="str">
        <f t="shared" si="285"/>
        <v/>
      </c>
    </row>
    <row r="5035" spans="1:9" ht="12.75" customHeight="1">
      <c r="A5035" s="2" t="s">
        <v>6872</v>
      </c>
      <c r="B5035" s="121" t="str">
        <f t="shared" si="283"/>
        <v>All Universe</v>
      </c>
      <c r="C5035" s="2" t="s">
        <v>5865</v>
      </c>
      <c r="D5035" s="2" t="str">
        <f t="shared" si="284"/>
        <v>Norway</v>
      </c>
      <c r="E5035" s="5"/>
      <c r="F5035" s="5"/>
      <c r="G5035" s="3"/>
      <c r="H5035" s="3"/>
      <c r="I5035" s="2" t="str">
        <f t="shared" si="285"/>
        <v/>
      </c>
    </row>
    <row r="5036" spans="1:9" ht="12.75" customHeight="1">
      <c r="A5036" s="2" t="s">
        <v>6872</v>
      </c>
      <c r="B5036" s="121" t="str">
        <f t="shared" si="283"/>
        <v>All Universe</v>
      </c>
      <c r="C5036" s="2" t="s">
        <v>5883</v>
      </c>
      <c r="D5036" s="2" t="str">
        <f t="shared" si="284"/>
        <v>New Zealand</v>
      </c>
      <c r="E5036" s="5"/>
      <c r="F5036" s="5"/>
      <c r="G5036" s="3"/>
      <c r="H5036" s="3"/>
      <c r="I5036" s="2" t="str">
        <f t="shared" si="285"/>
        <v/>
      </c>
    </row>
    <row r="5037" spans="1:9" ht="12.75" customHeight="1">
      <c r="A5037" s="2" t="s">
        <v>6872</v>
      </c>
      <c r="B5037" s="121" t="str">
        <f t="shared" si="283"/>
        <v>All Universe</v>
      </c>
      <c r="C5037" s="2" t="s">
        <v>6159</v>
      </c>
      <c r="D5037" s="2" t="str">
        <f t="shared" si="284"/>
        <v>Oman</v>
      </c>
      <c r="E5037" s="5"/>
      <c r="F5037" s="5"/>
      <c r="G5037" s="3"/>
      <c r="H5037" s="3"/>
      <c r="I5037" s="2" t="str">
        <f t="shared" si="285"/>
        <v/>
      </c>
    </row>
    <row r="5038" spans="1:9" ht="12.75" customHeight="1">
      <c r="A5038" s="2" t="s">
        <v>6872</v>
      </c>
      <c r="B5038" s="121" t="str">
        <f t="shared" si="283"/>
        <v>All Universe</v>
      </c>
      <c r="C5038" s="2" t="s">
        <v>6199</v>
      </c>
      <c r="D5038" s="2" t="str">
        <f t="shared" si="284"/>
        <v>Panama</v>
      </c>
      <c r="E5038" s="5"/>
      <c r="F5038" s="5"/>
      <c r="G5038" s="3"/>
      <c r="H5038" s="3"/>
      <c r="I5038" s="2" t="str">
        <f t="shared" si="285"/>
        <v/>
      </c>
    </row>
    <row r="5039" spans="1:9" ht="12.75" customHeight="1">
      <c r="A5039" s="2" t="s">
        <v>6872</v>
      </c>
      <c r="B5039" s="121" t="str">
        <f t="shared" si="283"/>
        <v>All Universe</v>
      </c>
      <c r="C5039" s="2" t="s">
        <v>7595</v>
      </c>
      <c r="D5039" s="2" t="str">
        <f t="shared" si="284"/>
        <v>Peru</v>
      </c>
      <c r="E5039" s="5"/>
      <c r="F5039" s="5"/>
      <c r="G5039" s="3"/>
      <c r="H5039" s="3"/>
      <c r="I5039" s="2" t="str">
        <f t="shared" si="285"/>
        <v/>
      </c>
    </row>
    <row r="5040" spans="1:9" ht="12.75" customHeight="1">
      <c r="A5040" s="2" t="s">
        <v>6872</v>
      </c>
      <c r="B5040" s="121" t="str">
        <f t="shared" si="283"/>
        <v>All Universe</v>
      </c>
      <c r="C5040" s="2" t="s">
        <v>5970</v>
      </c>
      <c r="D5040" s="2" t="str">
        <f t="shared" si="284"/>
        <v>Philippines</v>
      </c>
      <c r="E5040" s="5"/>
      <c r="F5040" s="5"/>
      <c r="G5040" s="3"/>
      <c r="H5040" s="3"/>
      <c r="I5040" s="2" t="str">
        <f t="shared" si="285"/>
        <v/>
      </c>
    </row>
    <row r="5041" spans="1:9" ht="12.75" customHeight="1">
      <c r="A5041" s="2" t="s">
        <v>6872</v>
      </c>
      <c r="B5041" s="121" t="str">
        <f t="shared" si="283"/>
        <v>All Universe</v>
      </c>
      <c r="C5041" s="2" t="s">
        <v>7601</v>
      </c>
      <c r="D5041" s="2" t="str">
        <f t="shared" si="284"/>
        <v>Pakistan</v>
      </c>
      <c r="E5041" s="5"/>
      <c r="F5041" s="5"/>
      <c r="G5041" s="3"/>
      <c r="H5041" s="3"/>
      <c r="I5041" s="2" t="str">
        <f t="shared" si="285"/>
        <v/>
      </c>
    </row>
    <row r="5042" spans="1:9" ht="12.75" customHeight="1">
      <c r="A5042" s="2" t="s">
        <v>6872</v>
      </c>
      <c r="B5042" s="121" t="str">
        <f t="shared" si="283"/>
        <v>All Universe</v>
      </c>
      <c r="C5042" s="2" t="s">
        <v>7585</v>
      </c>
      <c r="D5042" s="2" t="str">
        <f t="shared" si="284"/>
        <v>Poland</v>
      </c>
      <c r="E5042" s="5"/>
      <c r="F5042" s="5"/>
      <c r="G5042" s="3"/>
      <c r="H5042" s="3"/>
      <c r="I5042" s="2" t="str">
        <f t="shared" si="285"/>
        <v/>
      </c>
    </row>
    <row r="5043" spans="1:9" ht="12.75" customHeight="1">
      <c r="A5043" s="2" t="s">
        <v>6872</v>
      </c>
      <c r="B5043" s="121" t="str">
        <f t="shared" si="283"/>
        <v>All Universe</v>
      </c>
      <c r="C5043" s="2" t="s">
        <v>7608</v>
      </c>
      <c r="D5043" s="2" t="str">
        <f t="shared" si="284"/>
        <v>Palestine</v>
      </c>
      <c r="E5043" s="5"/>
      <c r="F5043" s="5"/>
      <c r="G5043" s="3"/>
      <c r="H5043" s="3"/>
      <c r="I5043" s="2" t="str">
        <f t="shared" si="285"/>
        <v/>
      </c>
    </row>
    <row r="5044" spans="1:9" ht="12.75" customHeight="1">
      <c r="A5044" s="2" t="s">
        <v>6872</v>
      </c>
      <c r="B5044" s="121" t="str">
        <f t="shared" si="283"/>
        <v>All Universe</v>
      </c>
      <c r="C5044" s="2" t="s">
        <v>7582</v>
      </c>
      <c r="D5044" s="2" t="str">
        <f t="shared" si="284"/>
        <v>Portugal</v>
      </c>
      <c r="E5044" s="5"/>
      <c r="F5044" s="5"/>
      <c r="G5044" s="3"/>
      <c r="H5044" s="3"/>
      <c r="I5044" s="2" t="str">
        <f t="shared" si="285"/>
        <v/>
      </c>
    </row>
    <row r="5045" spans="1:9" ht="12.75" customHeight="1">
      <c r="A5045" s="2" t="s">
        <v>6872</v>
      </c>
      <c r="B5045" s="121" t="str">
        <f t="shared" si="283"/>
        <v>All Universe</v>
      </c>
      <c r="C5045" s="2" t="s">
        <v>7602</v>
      </c>
      <c r="D5045" s="2" t="str">
        <f t="shared" si="284"/>
        <v>Qatar</v>
      </c>
      <c r="E5045" s="5"/>
      <c r="F5045" s="5"/>
      <c r="G5045" s="3"/>
      <c r="H5045" s="3"/>
      <c r="I5045" s="2" t="str">
        <f t="shared" si="285"/>
        <v/>
      </c>
    </row>
    <row r="5046" spans="1:9" ht="12.75" customHeight="1">
      <c r="A5046" s="2" t="s">
        <v>6872</v>
      </c>
      <c r="B5046" s="121" t="str">
        <f t="shared" si="283"/>
        <v>All Universe</v>
      </c>
      <c r="C5046" s="2" t="s">
        <v>7614</v>
      </c>
      <c r="D5046" s="2" t="str">
        <f t="shared" si="284"/>
        <v>Romania</v>
      </c>
      <c r="E5046" s="5"/>
      <c r="F5046" s="5"/>
      <c r="G5046" s="3"/>
      <c r="H5046" s="3"/>
      <c r="I5046" s="2" t="str">
        <f t="shared" si="285"/>
        <v/>
      </c>
    </row>
    <row r="5047" spans="1:9" ht="12.75" customHeight="1">
      <c r="A5047" s="2" t="s">
        <v>6872</v>
      </c>
      <c r="B5047" s="121" t="str">
        <f t="shared" si="283"/>
        <v>All Universe</v>
      </c>
      <c r="C5047" s="2" t="s">
        <v>7615</v>
      </c>
      <c r="D5047" s="2" t="str">
        <f t="shared" si="284"/>
        <v>Serbia</v>
      </c>
      <c r="E5047" s="5"/>
      <c r="F5047" s="5"/>
      <c r="G5047" s="3"/>
      <c r="H5047" s="3"/>
      <c r="I5047" s="2" t="str">
        <f t="shared" si="285"/>
        <v/>
      </c>
    </row>
    <row r="5048" spans="1:9" ht="12.75" customHeight="1">
      <c r="A5048" s="2" t="s">
        <v>6872</v>
      </c>
      <c r="B5048" s="121" t="str">
        <f t="shared" si="283"/>
        <v>All Universe</v>
      </c>
      <c r="C5048" s="2" t="s">
        <v>7586</v>
      </c>
      <c r="D5048" s="2" t="str">
        <f t="shared" si="284"/>
        <v>Russia</v>
      </c>
      <c r="E5048" s="5"/>
      <c r="F5048" s="5"/>
      <c r="G5048" s="3"/>
      <c r="H5048" s="3"/>
      <c r="I5048" s="2" t="str">
        <f t="shared" si="285"/>
        <v/>
      </c>
    </row>
    <row r="5049" spans="1:9" ht="12.75" customHeight="1">
      <c r="A5049" s="2" t="s">
        <v>6872</v>
      </c>
      <c r="B5049" s="121" t="str">
        <f t="shared" si="283"/>
        <v>All Universe</v>
      </c>
      <c r="C5049" s="2" t="s">
        <v>5594</v>
      </c>
      <c r="D5049" s="2" t="str">
        <f t="shared" si="284"/>
        <v>Rwanda</v>
      </c>
      <c r="E5049" s="5"/>
      <c r="F5049" s="5"/>
      <c r="G5049" s="3"/>
      <c r="H5049" s="3"/>
      <c r="I5049" s="2" t="str">
        <f t="shared" si="285"/>
        <v/>
      </c>
    </row>
    <row r="5050" spans="1:9" ht="12.75" customHeight="1">
      <c r="A5050" s="2" t="s">
        <v>6872</v>
      </c>
      <c r="B5050" s="121" t="str">
        <f t="shared" si="283"/>
        <v>All Universe</v>
      </c>
      <c r="C5050" s="2" t="s">
        <v>5776</v>
      </c>
      <c r="D5050" s="2" t="str">
        <f t="shared" si="284"/>
        <v>Saudi Arabia</v>
      </c>
      <c r="E5050" s="5"/>
      <c r="F5050" s="5"/>
      <c r="G5050" s="3"/>
      <c r="H5050" s="3"/>
      <c r="I5050" s="2" t="str">
        <f t="shared" si="285"/>
        <v/>
      </c>
    </row>
    <row r="5051" spans="1:9" ht="12.75" customHeight="1">
      <c r="A5051" s="2" t="s">
        <v>6872</v>
      </c>
      <c r="B5051" s="121" t="str">
        <f t="shared" si="283"/>
        <v>All Universe</v>
      </c>
      <c r="C5051" s="2" t="s">
        <v>6227</v>
      </c>
      <c r="D5051" s="2" t="str">
        <f t="shared" si="284"/>
        <v>Sweden</v>
      </c>
      <c r="E5051" s="5"/>
      <c r="F5051" s="5"/>
      <c r="G5051" s="3"/>
      <c r="H5051" s="3"/>
      <c r="I5051" s="2" t="str">
        <f t="shared" si="285"/>
        <v/>
      </c>
    </row>
    <row r="5052" spans="1:9" ht="12.75" customHeight="1">
      <c r="A5052" s="2" t="s">
        <v>6872</v>
      </c>
      <c r="B5052" s="121" t="str">
        <f t="shared" si="283"/>
        <v>All Universe</v>
      </c>
      <c r="C5052" s="2" t="s">
        <v>7574</v>
      </c>
      <c r="D5052" s="2" t="str">
        <f t="shared" si="284"/>
        <v>Singapore</v>
      </c>
      <c r="E5052" s="5"/>
      <c r="F5052" s="5"/>
      <c r="G5052" s="3"/>
      <c r="H5052" s="3"/>
      <c r="I5052" s="2" t="str">
        <f t="shared" si="285"/>
        <v/>
      </c>
    </row>
    <row r="5053" spans="1:9" ht="12.75" customHeight="1">
      <c r="A5053" s="2" t="s">
        <v>6872</v>
      </c>
      <c r="B5053" s="121" t="str">
        <f t="shared" si="283"/>
        <v>All Universe</v>
      </c>
      <c r="C5053" s="2" t="s">
        <v>7605</v>
      </c>
      <c r="D5053" s="2" t="str">
        <f t="shared" si="284"/>
        <v>Slovenia</v>
      </c>
      <c r="E5053" s="3"/>
      <c r="F5053" s="3"/>
      <c r="G5053" s="3"/>
      <c r="H5053" s="3"/>
      <c r="I5053" s="2" t="str">
        <f t="shared" si="285"/>
        <v/>
      </c>
    </row>
    <row r="5054" spans="1:9" ht="12.75" customHeight="1">
      <c r="A5054" s="2" t="s">
        <v>6872</v>
      </c>
      <c r="B5054" s="121" t="str">
        <f t="shared" si="283"/>
        <v>All Universe</v>
      </c>
      <c r="C5054" s="2" t="s">
        <v>7616</v>
      </c>
      <c r="D5054" s="2" t="str">
        <f t="shared" si="284"/>
        <v>Slovakia</v>
      </c>
      <c r="E5054" s="5"/>
      <c r="F5054" s="5"/>
      <c r="G5054" s="3"/>
      <c r="H5054" s="3"/>
      <c r="I5054" s="2" t="str">
        <f t="shared" si="285"/>
        <v/>
      </c>
    </row>
    <row r="5055" spans="1:9" ht="12.75" customHeight="1">
      <c r="A5055" s="2" t="s">
        <v>6872</v>
      </c>
      <c r="B5055" s="121" t="str">
        <f t="shared" si="283"/>
        <v>All Universe</v>
      </c>
      <c r="C5055" s="2" t="s">
        <v>6029</v>
      </c>
      <c r="D5055" s="2" t="str">
        <f t="shared" si="284"/>
        <v>Thailand</v>
      </c>
      <c r="E5055" s="5"/>
      <c r="F5055" s="5"/>
      <c r="G5055" s="3"/>
      <c r="H5055" s="3"/>
      <c r="I5055" s="2" t="str">
        <f t="shared" si="285"/>
        <v/>
      </c>
    </row>
    <row r="5056" spans="1:9" ht="12.75" customHeight="1">
      <c r="A5056" s="2" t="s">
        <v>6872</v>
      </c>
      <c r="B5056" s="121" t="str">
        <f t="shared" si="283"/>
        <v>All Universe</v>
      </c>
      <c r="C5056" s="2" t="s">
        <v>7619</v>
      </c>
      <c r="D5056" s="2" t="str">
        <f t="shared" si="284"/>
        <v>Tunisia</v>
      </c>
      <c r="E5056" s="5"/>
      <c r="F5056" s="5"/>
      <c r="G5056" s="3"/>
      <c r="H5056" s="3"/>
      <c r="I5056" s="2" t="str">
        <f t="shared" si="285"/>
        <v/>
      </c>
    </row>
    <row r="5057" spans="1:9" ht="12.75" customHeight="1">
      <c r="A5057" s="2" t="s">
        <v>6872</v>
      </c>
      <c r="B5057" s="121" t="str">
        <f t="shared" si="283"/>
        <v>All Universe</v>
      </c>
      <c r="C5057" s="2" t="s">
        <v>7587</v>
      </c>
      <c r="D5057" s="2" t="str">
        <f t="shared" si="284"/>
        <v>Turkey</v>
      </c>
      <c r="E5057" s="5"/>
      <c r="F5057" s="5"/>
      <c r="G5057" s="3"/>
      <c r="H5057" s="3"/>
      <c r="I5057" s="2" t="str">
        <f t="shared" si="285"/>
        <v/>
      </c>
    </row>
    <row r="5058" spans="1:9" ht="12.75" customHeight="1">
      <c r="A5058" s="2" t="s">
        <v>6872</v>
      </c>
      <c r="B5058" s="121" t="str">
        <f t="shared" si="283"/>
        <v>All Universe</v>
      </c>
      <c r="C5058" s="2" t="s">
        <v>7634</v>
      </c>
      <c r="D5058" s="2" t="str">
        <f t="shared" si="284"/>
        <v>Trinidad and Tobago</v>
      </c>
      <c r="E5058" s="5"/>
      <c r="F5058" s="5"/>
      <c r="G5058" s="3"/>
      <c r="H5058" s="3"/>
      <c r="I5058" s="2" t="str">
        <f t="shared" si="285"/>
        <v/>
      </c>
    </row>
    <row r="5059" spans="1:9" ht="12.75" customHeight="1">
      <c r="A5059" s="2" t="s">
        <v>6872</v>
      </c>
      <c r="B5059" s="121" t="str">
        <f t="shared" si="283"/>
        <v>All Universe</v>
      </c>
      <c r="C5059" s="2" t="s">
        <v>5700</v>
      </c>
      <c r="D5059" s="2" t="str">
        <f t="shared" si="284"/>
        <v>Taiwan</v>
      </c>
      <c r="E5059" s="5"/>
      <c r="F5059" s="5"/>
      <c r="G5059" s="3"/>
      <c r="H5059" s="3"/>
      <c r="I5059" s="2" t="str">
        <f t="shared" si="285"/>
        <v/>
      </c>
    </row>
    <row r="5060" spans="1:9" ht="12.75" customHeight="1">
      <c r="A5060" s="2" t="s">
        <v>6872</v>
      </c>
      <c r="B5060" s="121" t="str">
        <f t="shared" si="283"/>
        <v>All Universe</v>
      </c>
      <c r="C5060" s="2" t="s">
        <v>7637</v>
      </c>
      <c r="D5060" s="2" t="str">
        <f t="shared" si="284"/>
        <v>Tanzania</v>
      </c>
      <c r="E5060" s="5"/>
      <c r="F5060" s="5"/>
      <c r="G5060" s="3"/>
      <c r="H5060" s="3"/>
      <c r="I5060" s="2" t="str">
        <f t="shared" si="285"/>
        <v/>
      </c>
    </row>
    <row r="5061" spans="1:9" ht="12.75" customHeight="1">
      <c r="A5061" s="2" t="s">
        <v>6872</v>
      </c>
      <c r="B5061" s="121" t="str">
        <f t="shared" si="283"/>
        <v>All Universe</v>
      </c>
      <c r="C5061" s="2" t="s">
        <v>7617</v>
      </c>
      <c r="D5061" s="2" t="str">
        <f t="shared" si="284"/>
        <v>Ukraine</v>
      </c>
      <c r="E5061" s="5"/>
      <c r="F5061" s="5"/>
      <c r="G5061" s="3"/>
      <c r="H5061" s="3"/>
      <c r="I5061" s="2" t="str">
        <f t="shared" si="285"/>
        <v/>
      </c>
    </row>
    <row r="5062" spans="1:9" ht="12.75" customHeight="1">
      <c r="A5062" s="2" t="s">
        <v>6872</v>
      </c>
      <c r="B5062" s="121" t="str">
        <f t="shared" ref="B5062:B5125" si="286">VLOOKUP(A5062,CountryRegion,2,FALSE)</f>
        <v>All Universe</v>
      </c>
      <c r="C5062" s="2" t="s">
        <v>7638</v>
      </c>
      <c r="D5062" s="2" t="str">
        <f t="shared" si="284"/>
        <v>Uganda</v>
      </c>
      <c r="E5062" s="5"/>
      <c r="F5062" s="5"/>
      <c r="G5062" s="3"/>
      <c r="H5062" s="3"/>
      <c r="I5062" s="2" t="str">
        <f t="shared" si="285"/>
        <v/>
      </c>
    </row>
    <row r="5063" spans="1:9" ht="12.75" customHeight="1">
      <c r="A5063" s="2" t="s">
        <v>6872</v>
      </c>
      <c r="B5063" s="121" t="str">
        <f t="shared" si="286"/>
        <v>All Universe</v>
      </c>
      <c r="C5063" s="2" t="s">
        <v>810</v>
      </c>
      <c r="D5063" s="2" t="str">
        <f t="shared" si="284"/>
        <v>United States</v>
      </c>
      <c r="E5063" s="5"/>
      <c r="F5063" s="5"/>
      <c r="G5063" s="3"/>
      <c r="H5063" s="3"/>
      <c r="I5063" s="2" t="str">
        <f t="shared" si="285"/>
        <v/>
      </c>
    </row>
    <row r="5064" spans="1:9" ht="12.75" customHeight="1">
      <c r="A5064" s="2" t="s">
        <v>6872</v>
      </c>
      <c r="B5064" s="121" t="str">
        <f t="shared" si="286"/>
        <v>All Universe</v>
      </c>
      <c r="C5064" s="2" t="s">
        <v>7596</v>
      </c>
      <c r="D5064" s="2" t="str">
        <f t="shared" si="284"/>
        <v>Venezuela</v>
      </c>
      <c r="E5064" s="5"/>
      <c r="F5064" s="5"/>
      <c r="G5064" s="3"/>
      <c r="H5064" s="3"/>
      <c r="I5064" s="2" t="str">
        <f t="shared" si="285"/>
        <v/>
      </c>
    </row>
    <row r="5065" spans="1:9" ht="12.75" customHeight="1">
      <c r="A5065" s="2" t="s">
        <v>6872</v>
      </c>
      <c r="B5065" s="121" t="str">
        <f t="shared" si="286"/>
        <v>All Universe</v>
      </c>
      <c r="C5065" s="2" t="s">
        <v>7597</v>
      </c>
      <c r="D5065" s="2" t="str">
        <f t="shared" si="284"/>
        <v>Vietnam</v>
      </c>
      <c r="E5065" s="5"/>
      <c r="F5065" s="5"/>
      <c r="G5065" s="3"/>
      <c r="H5065" s="3"/>
      <c r="I5065" s="2" t="str">
        <f t="shared" si="285"/>
        <v/>
      </c>
    </row>
    <row r="5066" spans="1:9" ht="12.75" customHeight="1">
      <c r="A5066" s="2" t="s">
        <v>6872</v>
      </c>
      <c r="B5066" s="121" t="str">
        <f t="shared" si="286"/>
        <v>All Universe</v>
      </c>
      <c r="C5066" s="2" t="s">
        <v>7603</v>
      </c>
      <c r="D5066" s="2" t="str">
        <f t="shared" si="284"/>
        <v>South Africa</v>
      </c>
      <c r="E5066" s="5"/>
      <c r="F5066" s="5"/>
      <c r="G5066" s="3"/>
      <c r="H5066" s="3"/>
      <c r="I5066" s="2" t="str">
        <f t="shared" si="285"/>
        <v/>
      </c>
    </row>
    <row r="5067" spans="1:9" ht="12.75" customHeight="1">
      <c r="A5067" s="2" t="s">
        <v>6872</v>
      </c>
      <c r="B5067" s="121" t="str">
        <f t="shared" si="286"/>
        <v>All Universe</v>
      </c>
      <c r="C5067" s="2" t="s">
        <v>7629</v>
      </c>
      <c r="D5067" s="2" t="str">
        <f t="shared" si="284"/>
        <v>Zambia</v>
      </c>
      <c r="E5067" s="5"/>
      <c r="F5067" s="5"/>
      <c r="G5067" s="3"/>
      <c r="H5067" s="3"/>
      <c r="I5067" s="2" t="str">
        <f t="shared" si="285"/>
        <v/>
      </c>
    </row>
    <row r="5068" spans="1:9" ht="12.75" customHeight="1">
      <c r="A5068" s="2" t="s">
        <v>6872</v>
      </c>
      <c r="B5068" s="121" t="str">
        <f t="shared" si="286"/>
        <v>All Universe</v>
      </c>
      <c r="C5068" s="2" t="s">
        <v>7630</v>
      </c>
      <c r="D5068" s="2" t="str">
        <f t="shared" si="284"/>
        <v>Zimbabwe</v>
      </c>
      <c r="E5068" s="5"/>
      <c r="F5068" s="5"/>
      <c r="G5068" s="3"/>
      <c r="H5068" s="3"/>
      <c r="I5068" s="2" t="str">
        <f t="shared" si="285"/>
        <v/>
      </c>
    </row>
    <row r="5069" spans="1:9" ht="12.75" customHeight="1">
      <c r="A5069" s="2" t="s">
        <v>6748</v>
      </c>
      <c r="B5069" s="121" t="str">
        <f t="shared" si="286"/>
        <v>Developed Ex-Australia</v>
      </c>
      <c r="C5069" s="2" t="s">
        <v>7575</v>
      </c>
      <c r="D5069" s="2" t="str">
        <f t="shared" si="284"/>
        <v>Austria</v>
      </c>
      <c r="E5069" s="5">
        <v>32689</v>
      </c>
      <c r="F5069" s="5">
        <v>32692</v>
      </c>
      <c r="G5069" s="3"/>
      <c r="H5069" s="3"/>
      <c r="I5069" s="2" t="str">
        <f t="shared" si="285"/>
        <v>S&amp;P BMI</v>
      </c>
    </row>
    <row r="5070" spans="1:9" ht="12.75" customHeight="1">
      <c r="A5070" s="2" t="s">
        <v>6748</v>
      </c>
      <c r="B5070" s="121" t="str">
        <f t="shared" si="286"/>
        <v>Developed Ex-Australia</v>
      </c>
      <c r="C5070" s="2" t="s">
        <v>7576</v>
      </c>
      <c r="D5070" s="2" t="str">
        <f t="shared" ref="D5070:D5133" si="287">VLOOKUP(C5070&amp;"-",CountryRegion,2,FALSE)</f>
        <v>Belgium</v>
      </c>
      <c r="E5070" s="5">
        <v>32689</v>
      </c>
      <c r="F5070" s="5">
        <v>32692</v>
      </c>
      <c r="G5070" s="3"/>
      <c r="H5070" s="3"/>
      <c r="I5070" s="2" t="str">
        <f t="shared" si="285"/>
        <v>S&amp;P BMI</v>
      </c>
    </row>
    <row r="5071" spans="1:9" ht="12.75" customHeight="1">
      <c r="A5071" s="2" t="s">
        <v>6748</v>
      </c>
      <c r="B5071" s="121" t="str">
        <f t="shared" si="286"/>
        <v>Developed Ex-Australia</v>
      </c>
      <c r="C5071" s="2" t="s">
        <v>5722</v>
      </c>
      <c r="D5071" s="2" t="str">
        <f t="shared" si="287"/>
        <v>Canada</v>
      </c>
      <c r="E5071" s="5">
        <v>32689</v>
      </c>
      <c r="F5071" s="5">
        <v>32692</v>
      </c>
      <c r="G5071" s="3"/>
      <c r="H5071" s="3"/>
      <c r="I5071" s="2" t="str">
        <f t="shared" si="285"/>
        <v>S&amp;P BMI</v>
      </c>
    </row>
    <row r="5072" spans="1:9" ht="12.75" customHeight="1">
      <c r="A5072" s="2" t="s">
        <v>6748</v>
      </c>
      <c r="B5072" s="121" t="str">
        <f t="shared" si="286"/>
        <v>Developed Ex-Australia</v>
      </c>
      <c r="C5072" s="2" t="s">
        <v>6147</v>
      </c>
      <c r="D5072" s="2" t="str">
        <f t="shared" si="287"/>
        <v>Switzerland</v>
      </c>
      <c r="E5072" s="5">
        <v>32689</v>
      </c>
      <c r="F5072" s="5">
        <v>32692</v>
      </c>
      <c r="G5072" s="3"/>
      <c r="H5072" s="3"/>
      <c r="I5072" s="2" t="str">
        <f t="shared" si="285"/>
        <v>S&amp;P BMI</v>
      </c>
    </row>
    <row r="5073" spans="1:9" ht="12.75" customHeight="1">
      <c r="A5073" s="2" t="s">
        <v>6748</v>
      </c>
      <c r="B5073" s="121" t="str">
        <f t="shared" si="286"/>
        <v>Developed Ex-Australia</v>
      </c>
      <c r="C5073" s="2" t="s">
        <v>7584</v>
      </c>
      <c r="D5073" s="2" t="str">
        <f t="shared" si="287"/>
        <v>Czech Republic</v>
      </c>
      <c r="E5073" s="5">
        <v>37071</v>
      </c>
      <c r="F5073" s="5">
        <v>37074</v>
      </c>
      <c r="G5073" s="3">
        <v>38168</v>
      </c>
      <c r="H5073" s="3">
        <v>38169</v>
      </c>
      <c r="I5073" s="2" t="str">
        <f t="shared" si="285"/>
        <v>S&amp;P BMI</v>
      </c>
    </row>
    <row r="5074" spans="1:9" ht="12.75" customHeight="1">
      <c r="A5074" s="2" t="s">
        <v>6748</v>
      </c>
      <c r="B5074" s="121" t="str">
        <f t="shared" si="286"/>
        <v>Developed Ex-Australia</v>
      </c>
      <c r="C5074" s="2" t="s">
        <v>7579</v>
      </c>
      <c r="D5074" s="2" t="str">
        <f t="shared" si="287"/>
        <v>Germany</v>
      </c>
      <c r="E5074" s="5">
        <v>32689</v>
      </c>
      <c r="F5074" s="5">
        <v>32692</v>
      </c>
      <c r="G5074" s="3"/>
      <c r="H5074" s="3"/>
      <c r="I5074" s="2" t="str">
        <f t="shared" si="285"/>
        <v>S&amp;P BMI</v>
      </c>
    </row>
    <row r="5075" spans="1:9" ht="12.75" customHeight="1">
      <c r="A5075" s="2" t="s">
        <v>6748</v>
      </c>
      <c r="B5075" s="121" t="str">
        <f t="shared" si="286"/>
        <v>Developed Ex-Australia</v>
      </c>
      <c r="C5075" s="2" t="s">
        <v>7577</v>
      </c>
      <c r="D5075" s="2" t="str">
        <f t="shared" si="287"/>
        <v>Denmark</v>
      </c>
      <c r="E5075" s="5">
        <v>32689</v>
      </c>
      <c r="F5075" s="5">
        <v>32692</v>
      </c>
      <c r="G5075" s="3"/>
      <c r="H5075" s="3"/>
      <c r="I5075" s="2" t="str">
        <f t="shared" si="285"/>
        <v>S&amp;P BMI</v>
      </c>
    </row>
    <row r="5076" spans="1:9" ht="12.75" customHeight="1">
      <c r="A5076" s="2" t="s">
        <v>6748</v>
      </c>
      <c r="B5076" s="121" t="str">
        <f t="shared" si="286"/>
        <v>Developed Ex-Australia</v>
      </c>
      <c r="C5076" s="2" t="s">
        <v>6415</v>
      </c>
      <c r="D5076" s="2" t="str">
        <f t="shared" si="287"/>
        <v>Spain</v>
      </c>
      <c r="E5076" s="5">
        <v>32689</v>
      </c>
      <c r="F5076" s="5">
        <v>32692</v>
      </c>
      <c r="G5076" s="3"/>
      <c r="H5076" s="3"/>
      <c r="I5076" s="2" t="str">
        <f t="shared" si="285"/>
        <v>S&amp;P BMI</v>
      </c>
    </row>
    <row r="5077" spans="1:9" ht="12.75" customHeight="1">
      <c r="A5077" s="2" t="s">
        <v>6748</v>
      </c>
      <c r="B5077" s="121" t="str">
        <f t="shared" si="286"/>
        <v>Developed Ex-Australia</v>
      </c>
      <c r="C5077" s="2" t="s">
        <v>5810</v>
      </c>
      <c r="D5077" s="2" t="str">
        <f t="shared" si="287"/>
        <v>Finland</v>
      </c>
      <c r="E5077" s="5">
        <v>32689</v>
      </c>
      <c r="F5077" s="5">
        <v>32692</v>
      </c>
      <c r="G5077" s="3"/>
      <c r="H5077" s="3"/>
      <c r="I5077" s="2" t="str">
        <f t="shared" si="285"/>
        <v>S&amp;P BMI</v>
      </c>
    </row>
    <row r="5078" spans="1:9" ht="12.75" customHeight="1">
      <c r="A5078" s="2" t="s">
        <v>6748</v>
      </c>
      <c r="B5078" s="121" t="str">
        <f t="shared" si="286"/>
        <v>Developed Ex-Australia</v>
      </c>
      <c r="C5078" s="2" t="s">
        <v>7578</v>
      </c>
      <c r="D5078" s="2" t="str">
        <f t="shared" si="287"/>
        <v>France</v>
      </c>
      <c r="E5078" s="5">
        <v>32689</v>
      </c>
      <c r="F5078" s="5">
        <v>32692</v>
      </c>
      <c r="G5078" s="3"/>
      <c r="H5078" s="3"/>
      <c r="I5078" s="2" t="str">
        <f t="shared" si="285"/>
        <v>S&amp;P BMI</v>
      </c>
    </row>
    <row r="5079" spans="1:9" ht="12.75" customHeight="1">
      <c r="A5079" s="2" t="s">
        <v>6748</v>
      </c>
      <c r="B5079" s="121" t="str">
        <f t="shared" si="286"/>
        <v>Developed Ex-Australia</v>
      </c>
      <c r="C5079" s="2" t="s">
        <v>7583</v>
      </c>
      <c r="D5079" s="2" t="str">
        <f t="shared" si="287"/>
        <v>United Kingdom</v>
      </c>
      <c r="E5079" s="5">
        <v>32689</v>
      </c>
      <c r="F5079" s="5">
        <v>32692</v>
      </c>
      <c r="G5079" s="3"/>
      <c r="H5079" s="3"/>
      <c r="I5079" s="2" t="str">
        <f t="shared" si="285"/>
        <v>S&amp;P BMI</v>
      </c>
    </row>
    <row r="5080" spans="1:9" ht="12.75" customHeight="1">
      <c r="A5080" s="2" t="s">
        <v>6748</v>
      </c>
      <c r="B5080" s="121" t="str">
        <f t="shared" si="286"/>
        <v>Developed Ex-Australia</v>
      </c>
      <c r="C5080" s="2" t="s">
        <v>7580</v>
      </c>
      <c r="D5080" s="2" t="str">
        <f t="shared" si="287"/>
        <v>Greece</v>
      </c>
      <c r="E5080" s="5">
        <v>36433</v>
      </c>
      <c r="F5080" s="5">
        <v>36434</v>
      </c>
      <c r="G5080" s="3">
        <v>41901</v>
      </c>
      <c r="H5080" s="3">
        <v>41904</v>
      </c>
      <c r="I5080" s="2" t="str">
        <f t="shared" si="285"/>
        <v>S&amp;P BMI</v>
      </c>
    </row>
    <row r="5081" spans="1:9" ht="12.75" customHeight="1">
      <c r="A5081" s="2" t="s">
        <v>6748</v>
      </c>
      <c r="B5081" s="121" t="str">
        <f t="shared" si="286"/>
        <v>Developed Ex-Australia</v>
      </c>
      <c r="C5081" s="2" t="s">
        <v>7571</v>
      </c>
      <c r="D5081" s="2" t="str">
        <f t="shared" si="287"/>
        <v>Hong Kong</v>
      </c>
      <c r="E5081" s="5">
        <v>32689</v>
      </c>
      <c r="F5081" s="5">
        <v>32692</v>
      </c>
      <c r="G5081" s="3"/>
      <c r="H5081" s="3"/>
      <c r="I5081" s="2" t="str">
        <f t="shared" si="285"/>
        <v>S&amp;P BMI</v>
      </c>
    </row>
    <row r="5082" spans="1:9" ht="12.75" customHeight="1">
      <c r="A5082" s="2" t="s">
        <v>6748</v>
      </c>
      <c r="B5082" s="121" t="str">
        <f t="shared" si="286"/>
        <v>Developed Ex-Australia</v>
      </c>
      <c r="C5082" s="2" t="s">
        <v>5567</v>
      </c>
      <c r="D5082" s="2" t="str">
        <f t="shared" si="287"/>
        <v>Hungary</v>
      </c>
      <c r="E5082" s="5">
        <v>37802</v>
      </c>
      <c r="F5082" s="5">
        <v>37803</v>
      </c>
      <c r="G5082" s="3">
        <v>38168</v>
      </c>
      <c r="H5082" s="3">
        <v>38169</v>
      </c>
      <c r="I5082" s="2" t="str">
        <f t="shared" si="285"/>
        <v>S&amp;P BMI</v>
      </c>
    </row>
    <row r="5083" spans="1:9">
      <c r="A5083" s="2" t="s">
        <v>6748</v>
      </c>
      <c r="B5083" s="121" t="str">
        <f t="shared" si="286"/>
        <v>Developed Ex-Australia</v>
      </c>
      <c r="C5083" s="2" t="s">
        <v>6100</v>
      </c>
      <c r="D5083" s="2" t="str">
        <f t="shared" si="287"/>
        <v>Ireland</v>
      </c>
      <c r="E5083" s="5">
        <v>32689</v>
      </c>
      <c r="F5083" s="5">
        <v>32692</v>
      </c>
      <c r="G5083" s="3"/>
      <c r="H5083" s="3"/>
      <c r="I5083" s="2" t="str">
        <f t="shared" si="285"/>
        <v>S&amp;P BMI</v>
      </c>
    </row>
    <row r="5084" spans="1:9">
      <c r="A5084" s="2" t="s">
        <v>6748</v>
      </c>
      <c r="B5084" s="121" t="str">
        <f t="shared" si="286"/>
        <v>Developed Ex-Australia</v>
      </c>
      <c r="C5084" s="2" t="s">
        <v>7598</v>
      </c>
      <c r="D5084" s="2" t="str">
        <f t="shared" si="287"/>
        <v>Israel</v>
      </c>
      <c r="E5084" s="3">
        <v>40438</v>
      </c>
      <c r="F5084" s="3">
        <v>40441</v>
      </c>
      <c r="G5084" s="3"/>
      <c r="H5084" s="3"/>
      <c r="I5084" s="2" t="str">
        <f t="shared" si="285"/>
        <v>S&amp;P BMI</v>
      </c>
    </row>
    <row r="5085" spans="1:9">
      <c r="A5085" s="2" t="s">
        <v>6748</v>
      </c>
      <c r="B5085" s="121" t="str">
        <f t="shared" si="286"/>
        <v>Developed Ex-Australia</v>
      </c>
      <c r="C5085" s="2" t="s">
        <v>5572</v>
      </c>
      <c r="D5085" s="2" t="str">
        <f t="shared" si="287"/>
        <v>Iceland</v>
      </c>
      <c r="E5085" s="5">
        <v>37435</v>
      </c>
      <c r="F5085" s="5">
        <v>37438</v>
      </c>
      <c r="G5085" s="3">
        <v>39780</v>
      </c>
      <c r="H5085" s="3">
        <v>39783</v>
      </c>
      <c r="I5085" s="2" t="str">
        <f t="shared" si="285"/>
        <v>S&amp;P BMI</v>
      </c>
    </row>
    <row r="5086" spans="1:9">
      <c r="A5086" s="2" t="s">
        <v>6748</v>
      </c>
      <c r="B5086" s="121" t="str">
        <f t="shared" si="286"/>
        <v>Developed Ex-Australia</v>
      </c>
      <c r="C5086" s="2" t="s">
        <v>5614</v>
      </c>
      <c r="D5086" s="2" t="str">
        <f t="shared" si="287"/>
        <v>Italy</v>
      </c>
      <c r="E5086" s="5">
        <v>32689</v>
      </c>
      <c r="F5086" s="5">
        <v>32692</v>
      </c>
      <c r="G5086" s="3"/>
      <c r="H5086" s="3"/>
      <c r="I5086" s="2" t="str">
        <f t="shared" si="285"/>
        <v>S&amp;P BMI</v>
      </c>
    </row>
    <row r="5087" spans="1:9">
      <c r="A5087" s="2" t="s">
        <v>6748</v>
      </c>
      <c r="B5087" s="121" t="str">
        <f t="shared" si="286"/>
        <v>Developed Ex-Australia</v>
      </c>
      <c r="C5087" s="2" t="s">
        <v>7572</v>
      </c>
      <c r="D5087" s="2" t="str">
        <f t="shared" si="287"/>
        <v>Japan</v>
      </c>
      <c r="E5087" s="5">
        <v>32689</v>
      </c>
      <c r="F5087" s="5">
        <v>32692</v>
      </c>
      <c r="G5087" s="3"/>
      <c r="H5087" s="3"/>
      <c r="I5087" s="2" t="str">
        <f t="shared" si="285"/>
        <v>S&amp;P BMI</v>
      </c>
    </row>
    <row r="5088" spans="1:9">
      <c r="A5088" s="2" t="s">
        <v>6748</v>
      </c>
      <c r="B5088" s="121" t="str">
        <f t="shared" si="286"/>
        <v>Developed Ex-Australia</v>
      </c>
      <c r="C5088" s="2" t="s">
        <v>6013</v>
      </c>
      <c r="D5088" s="2" t="str">
        <f t="shared" si="287"/>
        <v>Korea</v>
      </c>
      <c r="E5088" s="5">
        <v>37071</v>
      </c>
      <c r="F5088" s="5">
        <v>37074</v>
      </c>
      <c r="G5088" s="3"/>
      <c r="H5088" s="3"/>
      <c r="I5088" s="2" t="str">
        <f t="shared" si="285"/>
        <v>S&amp;P BMI</v>
      </c>
    </row>
    <row r="5089" spans="1:9">
      <c r="A5089" s="2" t="s">
        <v>6748</v>
      </c>
      <c r="B5089" s="121" t="str">
        <f t="shared" si="286"/>
        <v>Developed Ex-Australia</v>
      </c>
      <c r="C5089" s="2" t="s">
        <v>7581</v>
      </c>
      <c r="D5089" s="2" t="str">
        <f t="shared" si="287"/>
        <v>Luxembourg</v>
      </c>
      <c r="E5089" s="5">
        <v>38625</v>
      </c>
      <c r="F5089" s="5">
        <v>38628</v>
      </c>
      <c r="G5089" s="3"/>
      <c r="H5089" s="3"/>
      <c r="I5089" s="2" t="str">
        <f t="shared" ref="I5089:I5152" si="288">IF(ISBLANK(VLOOKUP(A5089,CountryRegion,4,FALSE)),"",VLOOKUP(A5089,CountryRegion,4,FALSE))</f>
        <v>S&amp;P BMI</v>
      </c>
    </row>
    <row r="5090" spans="1:9">
      <c r="A5090" s="2" t="s">
        <v>6748</v>
      </c>
      <c r="B5090" s="121" t="str">
        <f t="shared" si="286"/>
        <v>Developed Ex-Australia</v>
      </c>
      <c r="C5090" s="2" t="s">
        <v>7573</v>
      </c>
      <c r="D5090" s="2" t="str">
        <f t="shared" si="287"/>
        <v>Malaysia</v>
      </c>
      <c r="E5090" s="5">
        <v>32689</v>
      </c>
      <c r="F5090" s="5">
        <v>32692</v>
      </c>
      <c r="G5090" s="3">
        <v>35976</v>
      </c>
      <c r="H5090" s="3">
        <v>35977</v>
      </c>
      <c r="I5090" s="2" t="str">
        <f t="shared" si="288"/>
        <v>S&amp;P BMI</v>
      </c>
    </row>
    <row r="5091" spans="1:9">
      <c r="A5091" s="2" t="s">
        <v>6748</v>
      </c>
      <c r="B5091" s="121" t="str">
        <f t="shared" si="286"/>
        <v>Developed Ex-Australia</v>
      </c>
      <c r="C5091" s="2" t="s">
        <v>5921</v>
      </c>
      <c r="D5091" s="2" t="str">
        <f t="shared" si="287"/>
        <v>Netherlands</v>
      </c>
      <c r="E5091" s="5">
        <v>32689</v>
      </c>
      <c r="F5091" s="5">
        <v>32692</v>
      </c>
      <c r="G5091" s="3"/>
      <c r="H5091" s="3"/>
      <c r="I5091" s="2" t="str">
        <f t="shared" si="288"/>
        <v>S&amp;P BMI</v>
      </c>
    </row>
    <row r="5092" spans="1:9">
      <c r="A5092" s="2" t="s">
        <v>6748</v>
      </c>
      <c r="B5092" s="121" t="str">
        <f t="shared" si="286"/>
        <v>Developed Ex-Australia</v>
      </c>
      <c r="C5092" s="2" t="s">
        <v>5865</v>
      </c>
      <c r="D5092" s="2" t="str">
        <f t="shared" si="287"/>
        <v>Norway</v>
      </c>
      <c r="E5092" s="5">
        <v>32689</v>
      </c>
      <c r="F5092" s="5">
        <v>32692</v>
      </c>
      <c r="G5092" s="3"/>
      <c r="H5092" s="3"/>
      <c r="I5092" s="2" t="str">
        <f t="shared" si="288"/>
        <v>S&amp;P BMI</v>
      </c>
    </row>
    <row r="5093" spans="1:9">
      <c r="A5093" s="2" t="s">
        <v>6748</v>
      </c>
      <c r="B5093" s="121" t="str">
        <f t="shared" si="286"/>
        <v>Developed Ex-Australia</v>
      </c>
      <c r="C5093" s="2" t="s">
        <v>5883</v>
      </c>
      <c r="D5093" s="2" t="str">
        <f t="shared" si="287"/>
        <v>New Zealand</v>
      </c>
      <c r="E5093" s="5">
        <v>32689</v>
      </c>
      <c r="F5093" s="5">
        <v>32692</v>
      </c>
      <c r="G5093" s="3"/>
      <c r="H5093" s="3"/>
      <c r="I5093" s="2" t="str">
        <f t="shared" si="288"/>
        <v>S&amp;P BMI</v>
      </c>
    </row>
    <row r="5094" spans="1:9">
      <c r="A5094" s="2" t="s">
        <v>6748</v>
      </c>
      <c r="B5094" s="121" t="str">
        <f t="shared" si="286"/>
        <v>Developed Ex-Australia</v>
      </c>
      <c r="C5094" s="2" t="s">
        <v>7582</v>
      </c>
      <c r="D5094" s="2" t="str">
        <f t="shared" si="287"/>
        <v>Portugal</v>
      </c>
      <c r="E5094" s="5">
        <v>35976</v>
      </c>
      <c r="F5094" s="5">
        <v>35977</v>
      </c>
      <c r="G5094" s="3"/>
      <c r="H5094" s="3"/>
      <c r="I5094" s="2" t="str">
        <f t="shared" si="288"/>
        <v>S&amp;P BMI</v>
      </c>
    </row>
    <row r="5095" spans="1:9">
      <c r="A5095" s="2" t="s">
        <v>6748</v>
      </c>
      <c r="B5095" s="121" t="str">
        <f t="shared" si="286"/>
        <v>Developed Ex-Australia</v>
      </c>
      <c r="C5095" s="2" t="s">
        <v>6227</v>
      </c>
      <c r="D5095" s="2" t="str">
        <f t="shared" si="287"/>
        <v>Sweden</v>
      </c>
      <c r="E5095" s="5">
        <v>32689</v>
      </c>
      <c r="F5095" s="5">
        <v>32692</v>
      </c>
      <c r="G5095" s="3"/>
      <c r="H5095" s="3"/>
      <c r="I5095" s="2" t="str">
        <f t="shared" si="288"/>
        <v>S&amp;P BMI</v>
      </c>
    </row>
    <row r="5096" spans="1:9">
      <c r="A5096" s="2" t="s">
        <v>6748</v>
      </c>
      <c r="B5096" s="121" t="str">
        <f t="shared" si="286"/>
        <v>Developed Ex-Australia</v>
      </c>
      <c r="C5096" s="2" t="s">
        <v>7574</v>
      </c>
      <c r="D5096" s="2" t="str">
        <f t="shared" si="287"/>
        <v>Singapore</v>
      </c>
      <c r="E5096" s="5">
        <v>32689</v>
      </c>
      <c r="F5096" s="5">
        <v>32692</v>
      </c>
      <c r="G5096" s="3"/>
      <c r="H5096" s="3"/>
      <c r="I5096" s="2" t="str">
        <f t="shared" si="288"/>
        <v>S&amp;P BMI</v>
      </c>
    </row>
    <row r="5097" spans="1:9">
      <c r="A5097" s="2" t="s">
        <v>6748</v>
      </c>
      <c r="B5097" s="121" t="str">
        <f t="shared" si="286"/>
        <v>Developed Ex-Australia</v>
      </c>
      <c r="C5097" s="2" t="s">
        <v>7605</v>
      </c>
      <c r="D5097" s="2" t="str">
        <f t="shared" si="287"/>
        <v>Slovenia</v>
      </c>
      <c r="E5097" s="5">
        <v>37802</v>
      </c>
      <c r="F5097" s="5">
        <v>37803</v>
      </c>
      <c r="G5097" s="3">
        <v>39353</v>
      </c>
      <c r="H5097" s="3">
        <v>39356</v>
      </c>
      <c r="I5097" s="2" t="str">
        <f t="shared" si="288"/>
        <v>S&amp;P BMI</v>
      </c>
    </row>
    <row r="5098" spans="1:9">
      <c r="A5098" s="2" t="s">
        <v>6748</v>
      </c>
      <c r="B5098" s="121" t="str">
        <f t="shared" si="286"/>
        <v>Developed Ex-Australia</v>
      </c>
      <c r="C5098" s="2" t="s">
        <v>810</v>
      </c>
      <c r="D5098" s="2" t="str">
        <f t="shared" si="287"/>
        <v>United States</v>
      </c>
      <c r="E5098" s="5">
        <v>32689</v>
      </c>
      <c r="F5098" s="5">
        <v>32692</v>
      </c>
      <c r="G5098" s="3"/>
      <c r="H5098" s="3"/>
      <c r="I5098" s="2" t="str">
        <f t="shared" si="288"/>
        <v>S&amp;P BMI</v>
      </c>
    </row>
    <row r="5099" spans="1:9">
      <c r="A5099" s="2" t="s">
        <v>6767</v>
      </c>
      <c r="B5099" s="121" t="str">
        <f t="shared" si="286"/>
        <v>Developed Ex-Greece, Luxembourg, &amp; South Korea</v>
      </c>
      <c r="C5099" s="2" t="s">
        <v>7575</v>
      </c>
      <c r="D5099" s="2" t="str">
        <f t="shared" si="287"/>
        <v>Austria</v>
      </c>
      <c r="E5099" s="5">
        <v>32689</v>
      </c>
      <c r="F5099" s="5">
        <v>32692</v>
      </c>
      <c r="G5099" s="3"/>
      <c r="H5099" s="3"/>
      <c r="I5099" s="2" t="str">
        <f t="shared" si="288"/>
        <v>S&amp;P BMI</v>
      </c>
    </row>
    <row r="5100" spans="1:9">
      <c r="A5100" s="2" t="s">
        <v>6767</v>
      </c>
      <c r="B5100" s="121" t="str">
        <f t="shared" si="286"/>
        <v>Developed Ex-Greece, Luxembourg, &amp; South Korea</v>
      </c>
      <c r="C5100" s="2" t="s">
        <v>7589</v>
      </c>
      <c r="D5100" s="2" t="str">
        <f t="shared" si="287"/>
        <v>Australia</v>
      </c>
      <c r="E5100" s="5">
        <v>32689</v>
      </c>
      <c r="F5100" s="5">
        <v>32692</v>
      </c>
      <c r="G5100" s="3"/>
      <c r="H5100" s="3"/>
      <c r="I5100" s="2" t="str">
        <f t="shared" si="288"/>
        <v>S&amp;P BMI</v>
      </c>
    </row>
    <row r="5101" spans="1:9">
      <c r="A5101" s="2" t="s">
        <v>6767</v>
      </c>
      <c r="B5101" s="121" t="str">
        <f t="shared" si="286"/>
        <v>Developed Ex-Greece, Luxembourg, &amp; South Korea</v>
      </c>
      <c r="C5101" s="2" t="s">
        <v>7576</v>
      </c>
      <c r="D5101" s="2" t="str">
        <f t="shared" si="287"/>
        <v>Belgium</v>
      </c>
      <c r="E5101" s="5">
        <v>32689</v>
      </c>
      <c r="F5101" s="5">
        <v>32692</v>
      </c>
      <c r="G5101" s="3"/>
      <c r="H5101" s="3"/>
      <c r="I5101" s="2" t="str">
        <f t="shared" si="288"/>
        <v>S&amp;P BMI</v>
      </c>
    </row>
    <row r="5102" spans="1:9">
      <c r="A5102" s="2" t="s">
        <v>6767</v>
      </c>
      <c r="B5102" s="121" t="str">
        <f t="shared" si="286"/>
        <v>Developed Ex-Greece, Luxembourg, &amp; South Korea</v>
      </c>
      <c r="C5102" s="2" t="s">
        <v>5722</v>
      </c>
      <c r="D5102" s="2" t="str">
        <f t="shared" si="287"/>
        <v>Canada</v>
      </c>
      <c r="E5102" s="5">
        <v>32689</v>
      </c>
      <c r="F5102" s="5">
        <v>32692</v>
      </c>
      <c r="G5102" s="3"/>
      <c r="H5102" s="3"/>
      <c r="I5102" s="2" t="str">
        <f t="shared" si="288"/>
        <v>S&amp;P BMI</v>
      </c>
    </row>
    <row r="5103" spans="1:9">
      <c r="A5103" s="2" t="s">
        <v>6767</v>
      </c>
      <c r="B5103" s="121" t="str">
        <f t="shared" si="286"/>
        <v>Developed Ex-Greece, Luxembourg, &amp; South Korea</v>
      </c>
      <c r="C5103" s="2" t="s">
        <v>6147</v>
      </c>
      <c r="D5103" s="2" t="str">
        <f t="shared" si="287"/>
        <v>Switzerland</v>
      </c>
      <c r="E5103" s="5">
        <v>32689</v>
      </c>
      <c r="F5103" s="5">
        <v>32692</v>
      </c>
      <c r="G5103" s="3"/>
      <c r="H5103" s="3"/>
      <c r="I5103" s="2" t="str">
        <f t="shared" si="288"/>
        <v>S&amp;P BMI</v>
      </c>
    </row>
    <row r="5104" spans="1:9">
      <c r="A5104" s="2" t="s">
        <v>6767</v>
      </c>
      <c r="B5104" s="121" t="str">
        <f t="shared" si="286"/>
        <v>Developed Ex-Greece, Luxembourg, &amp; South Korea</v>
      </c>
      <c r="C5104" s="2" t="s">
        <v>7584</v>
      </c>
      <c r="D5104" s="2" t="str">
        <f t="shared" si="287"/>
        <v>Czech Republic</v>
      </c>
      <c r="E5104" s="5">
        <v>37071</v>
      </c>
      <c r="F5104" s="5">
        <v>37074</v>
      </c>
      <c r="G5104" s="3">
        <v>38168</v>
      </c>
      <c r="H5104" s="3">
        <v>38169</v>
      </c>
      <c r="I5104" s="2" t="str">
        <f t="shared" si="288"/>
        <v>S&amp;P BMI</v>
      </c>
    </row>
    <row r="5105" spans="1:9">
      <c r="A5105" s="2" t="s">
        <v>6767</v>
      </c>
      <c r="B5105" s="121" t="str">
        <f t="shared" si="286"/>
        <v>Developed Ex-Greece, Luxembourg, &amp; South Korea</v>
      </c>
      <c r="C5105" s="2" t="s">
        <v>7579</v>
      </c>
      <c r="D5105" s="2" t="str">
        <f t="shared" si="287"/>
        <v>Germany</v>
      </c>
      <c r="E5105" s="5">
        <v>32689</v>
      </c>
      <c r="F5105" s="5">
        <v>32692</v>
      </c>
      <c r="G5105" s="3"/>
      <c r="H5105" s="3"/>
      <c r="I5105" s="2" t="str">
        <f t="shared" si="288"/>
        <v>S&amp;P BMI</v>
      </c>
    </row>
    <row r="5106" spans="1:9">
      <c r="A5106" s="2" t="s">
        <v>6767</v>
      </c>
      <c r="B5106" s="121" t="str">
        <f t="shared" si="286"/>
        <v>Developed Ex-Greece, Luxembourg, &amp; South Korea</v>
      </c>
      <c r="C5106" s="2" t="s">
        <v>7577</v>
      </c>
      <c r="D5106" s="2" t="str">
        <f t="shared" si="287"/>
        <v>Denmark</v>
      </c>
      <c r="E5106" s="5">
        <v>32689</v>
      </c>
      <c r="F5106" s="5">
        <v>32692</v>
      </c>
      <c r="G5106" s="3"/>
      <c r="H5106" s="3"/>
      <c r="I5106" s="2" t="str">
        <f t="shared" si="288"/>
        <v>S&amp;P BMI</v>
      </c>
    </row>
    <row r="5107" spans="1:9">
      <c r="A5107" s="2" t="s">
        <v>6767</v>
      </c>
      <c r="B5107" s="121" t="str">
        <f t="shared" si="286"/>
        <v>Developed Ex-Greece, Luxembourg, &amp; South Korea</v>
      </c>
      <c r="C5107" s="2" t="s">
        <v>6415</v>
      </c>
      <c r="D5107" s="2" t="str">
        <f t="shared" si="287"/>
        <v>Spain</v>
      </c>
      <c r="E5107" s="5">
        <v>32689</v>
      </c>
      <c r="F5107" s="5">
        <v>32692</v>
      </c>
      <c r="G5107" s="3"/>
      <c r="H5107" s="3"/>
      <c r="I5107" s="2" t="str">
        <f t="shared" si="288"/>
        <v>S&amp;P BMI</v>
      </c>
    </row>
    <row r="5108" spans="1:9">
      <c r="A5108" s="2" t="s">
        <v>6767</v>
      </c>
      <c r="B5108" s="121" t="str">
        <f t="shared" si="286"/>
        <v>Developed Ex-Greece, Luxembourg, &amp; South Korea</v>
      </c>
      <c r="C5108" s="2" t="s">
        <v>5810</v>
      </c>
      <c r="D5108" s="2" t="str">
        <f t="shared" si="287"/>
        <v>Finland</v>
      </c>
      <c r="E5108" s="5">
        <v>32689</v>
      </c>
      <c r="F5108" s="5">
        <v>32692</v>
      </c>
      <c r="G5108" s="3"/>
      <c r="H5108" s="3"/>
      <c r="I5108" s="2" t="str">
        <f t="shared" si="288"/>
        <v>S&amp;P BMI</v>
      </c>
    </row>
    <row r="5109" spans="1:9">
      <c r="A5109" s="2" t="s">
        <v>6767</v>
      </c>
      <c r="B5109" s="121" t="str">
        <f t="shared" si="286"/>
        <v>Developed Ex-Greece, Luxembourg, &amp; South Korea</v>
      </c>
      <c r="C5109" s="2" t="s">
        <v>7578</v>
      </c>
      <c r="D5109" s="2" t="str">
        <f t="shared" si="287"/>
        <v>France</v>
      </c>
      <c r="E5109" s="5">
        <v>32689</v>
      </c>
      <c r="F5109" s="5">
        <v>32692</v>
      </c>
      <c r="G5109" s="3"/>
      <c r="H5109" s="3"/>
      <c r="I5109" s="2" t="str">
        <f t="shared" si="288"/>
        <v>S&amp;P BMI</v>
      </c>
    </row>
    <row r="5110" spans="1:9">
      <c r="A5110" s="2" t="s">
        <v>6767</v>
      </c>
      <c r="B5110" s="121" t="str">
        <f t="shared" si="286"/>
        <v>Developed Ex-Greece, Luxembourg, &amp; South Korea</v>
      </c>
      <c r="C5110" s="2" t="s">
        <v>7583</v>
      </c>
      <c r="D5110" s="2" t="str">
        <f t="shared" si="287"/>
        <v>United Kingdom</v>
      </c>
      <c r="E5110" s="5">
        <v>32689</v>
      </c>
      <c r="F5110" s="5">
        <v>32692</v>
      </c>
      <c r="G5110" s="3"/>
      <c r="H5110" s="3"/>
      <c r="I5110" s="2" t="str">
        <f t="shared" si="288"/>
        <v>S&amp;P BMI</v>
      </c>
    </row>
    <row r="5111" spans="1:9">
      <c r="A5111" s="2" t="s">
        <v>6767</v>
      </c>
      <c r="B5111" s="121" t="str">
        <f t="shared" si="286"/>
        <v>Developed Ex-Greece, Luxembourg, &amp; South Korea</v>
      </c>
      <c r="C5111" s="2" t="s">
        <v>7571</v>
      </c>
      <c r="D5111" s="2" t="str">
        <f t="shared" si="287"/>
        <v>Hong Kong</v>
      </c>
      <c r="E5111" s="5">
        <v>32689</v>
      </c>
      <c r="F5111" s="5">
        <v>32692</v>
      </c>
      <c r="G5111" s="3"/>
      <c r="H5111" s="3"/>
      <c r="I5111" s="2" t="str">
        <f t="shared" si="288"/>
        <v>S&amp;P BMI</v>
      </c>
    </row>
    <row r="5112" spans="1:9">
      <c r="A5112" s="2" t="s">
        <v>6767</v>
      </c>
      <c r="B5112" s="121" t="str">
        <f t="shared" si="286"/>
        <v>Developed Ex-Greece, Luxembourg, &amp; South Korea</v>
      </c>
      <c r="C5112" s="2" t="s">
        <v>5567</v>
      </c>
      <c r="D5112" s="2" t="str">
        <f t="shared" si="287"/>
        <v>Hungary</v>
      </c>
      <c r="E5112" s="5">
        <v>37802</v>
      </c>
      <c r="F5112" s="5">
        <v>37803</v>
      </c>
      <c r="G5112" s="3">
        <v>38168</v>
      </c>
      <c r="H5112" s="3">
        <v>38169</v>
      </c>
      <c r="I5112" s="2" t="str">
        <f t="shared" si="288"/>
        <v>S&amp;P BMI</v>
      </c>
    </row>
    <row r="5113" spans="1:9">
      <c r="A5113" s="2" t="s">
        <v>6767</v>
      </c>
      <c r="B5113" s="121" t="str">
        <f t="shared" si="286"/>
        <v>Developed Ex-Greece, Luxembourg, &amp; South Korea</v>
      </c>
      <c r="C5113" s="2" t="s">
        <v>6100</v>
      </c>
      <c r="D5113" s="2" t="str">
        <f t="shared" si="287"/>
        <v>Ireland</v>
      </c>
      <c r="E5113" s="5">
        <v>32689</v>
      </c>
      <c r="F5113" s="5">
        <v>32692</v>
      </c>
      <c r="G5113" s="3"/>
      <c r="H5113" s="3"/>
      <c r="I5113" s="2" t="str">
        <f t="shared" si="288"/>
        <v>S&amp;P BMI</v>
      </c>
    </row>
    <row r="5114" spans="1:9">
      <c r="A5114" s="2" t="s">
        <v>6767</v>
      </c>
      <c r="B5114" s="121" t="str">
        <f t="shared" si="286"/>
        <v>Developed Ex-Greece, Luxembourg, &amp; South Korea</v>
      </c>
      <c r="C5114" s="2" t="s">
        <v>7598</v>
      </c>
      <c r="D5114" s="2" t="str">
        <f t="shared" si="287"/>
        <v>Israel</v>
      </c>
      <c r="E5114" s="3">
        <v>40438</v>
      </c>
      <c r="F5114" s="3">
        <v>40441</v>
      </c>
      <c r="G5114" s="3"/>
      <c r="H5114" s="3"/>
      <c r="I5114" s="2" t="str">
        <f t="shared" si="288"/>
        <v>S&amp;P BMI</v>
      </c>
    </row>
    <row r="5115" spans="1:9">
      <c r="A5115" s="2" t="s">
        <v>6767</v>
      </c>
      <c r="B5115" s="121" t="str">
        <f t="shared" si="286"/>
        <v>Developed Ex-Greece, Luxembourg, &amp; South Korea</v>
      </c>
      <c r="C5115" s="2" t="s">
        <v>5572</v>
      </c>
      <c r="D5115" s="2" t="str">
        <f t="shared" si="287"/>
        <v>Iceland</v>
      </c>
      <c r="E5115" s="5">
        <v>37435</v>
      </c>
      <c r="F5115" s="5">
        <v>37438</v>
      </c>
      <c r="G5115" s="3">
        <v>39780</v>
      </c>
      <c r="H5115" s="3">
        <v>39783</v>
      </c>
      <c r="I5115" s="2" t="str">
        <f t="shared" si="288"/>
        <v>S&amp;P BMI</v>
      </c>
    </row>
    <row r="5116" spans="1:9">
      <c r="A5116" s="2" t="s">
        <v>6767</v>
      </c>
      <c r="B5116" s="121" t="str">
        <f t="shared" si="286"/>
        <v>Developed Ex-Greece, Luxembourg, &amp; South Korea</v>
      </c>
      <c r="C5116" s="2" t="s">
        <v>5614</v>
      </c>
      <c r="D5116" s="2" t="str">
        <f t="shared" si="287"/>
        <v>Italy</v>
      </c>
      <c r="E5116" s="5">
        <v>32689</v>
      </c>
      <c r="F5116" s="5">
        <v>32692</v>
      </c>
      <c r="G5116" s="3"/>
      <c r="H5116" s="3"/>
      <c r="I5116" s="2" t="str">
        <f t="shared" si="288"/>
        <v>S&amp;P BMI</v>
      </c>
    </row>
    <row r="5117" spans="1:9">
      <c r="A5117" s="2" t="s">
        <v>6767</v>
      </c>
      <c r="B5117" s="121" t="str">
        <f t="shared" si="286"/>
        <v>Developed Ex-Greece, Luxembourg, &amp; South Korea</v>
      </c>
      <c r="C5117" s="2" t="s">
        <v>7572</v>
      </c>
      <c r="D5117" s="2" t="str">
        <f t="shared" si="287"/>
        <v>Japan</v>
      </c>
      <c r="E5117" s="5">
        <v>32689</v>
      </c>
      <c r="F5117" s="5">
        <v>32692</v>
      </c>
      <c r="G5117" s="3"/>
      <c r="H5117" s="3"/>
      <c r="I5117" s="2" t="str">
        <f t="shared" si="288"/>
        <v>S&amp;P BMI</v>
      </c>
    </row>
    <row r="5118" spans="1:9">
      <c r="A5118" s="2" t="s">
        <v>6767</v>
      </c>
      <c r="B5118" s="121" t="str">
        <f t="shared" si="286"/>
        <v>Developed Ex-Greece, Luxembourg, &amp; South Korea</v>
      </c>
      <c r="C5118" s="2" t="s">
        <v>7573</v>
      </c>
      <c r="D5118" s="2" t="str">
        <f t="shared" si="287"/>
        <v>Malaysia</v>
      </c>
      <c r="E5118" s="5">
        <v>32689</v>
      </c>
      <c r="F5118" s="5">
        <v>32692</v>
      </c>
      <c r="G5118" s="3">
        <v>35976</v>
      </c>
      <c r="H5118" s="3">
        <v>35977</v>
      </c>
      <c r="I5118" s="2" t="str">
        <f t="shared" si="288"/>
        <v>S&amp;P BMI</v>
      </c>
    </row>
    <row r="5119" spans="1:9">
      <c r="A5119" s="2" t="s">
        <v>6767</v>
      </c>
      <c r="B5119" s="121" t="str">
        <f t="shared" si="286"/>
        <v>Developed Ex-Greece, Luxembourg, &amp; South Korea</v>
      </c>
      <c r="C5119" s="2" t="s">
        <v>5921</v>
      </c>
      <c r="D5119" s="2" t="str">
        <f t="shared" si="287"/>
        <v>Netherlands</v>
      </c>
      <c r="E5119" s="5">
        <v>32689</v>
      </c>
      <c r="F5119" s="5">
        <v>32692</v>
      </c>
      <c r="G5119" s="3"/>
      <c r="H5119" s="3"/>
      <c r="I5119" s="2" t="str">
        <f t="shared" si="288"/>
        <v>S&amp;P BMI</v>
      </c>
    </row>
    <row r="5120" spans="1:9">
      <c r="A5120" s="2" t="s">
        <v>6767</v>
      </c>
      <c r="B5120" s="121" t="str">
        <f t="shared" si="286"/>
        <v>Developed Ex-Greece, Luxembourg, &amp; South Korea</v>
      </c>
      <c r="C5120" s="2" t="s">
        <v>5865</v>
      </c>
      <c r="D5120" s="2" t="str">
        <f t="shared" si="287"/>
        <v>Norway</v>
      </c>
      <c r="E5120" s="5">
        <v>32689</v>
      </c>
      <c r="F5120" s="5">
        <v>32692</v>
      </c>
      <c r="G5120" s="3"/>
      <c r="H5120" s="3"/>
      <c r="I5120" s="2" t="str">
        <f t="shared" si="288"/>
        <v>S&amp;P BMI</v>
      </c>
    </row>
    <row r="5121" spans="1:9">
      <c r="A5121" s="2" t="s">
        <v>6767</v>
      </c>
      <c r="B5121" s="121" t="str">
        <f t="shared" si="286"/>
        <v>Developed Ex-Greece, Luxembourg, &amp; South Korea</v>
      </c>
      <c r="C5121" s="2" t="s">
        <v>5883</v>
      </c>
      <c r="D5121" s="2" t="str">
        <f t="shared" si="287"/>
        <v>New Zealand</v>
      </c>
      <c r="E5121" s="5">
        <v>32689</v>
      </c>
      <c r="F5121" s="5">
        <v>32692</v>
      </c>
      <c r="G5121" s="3"/>
      <c r="H5121" s="3"/>
      <c r="I5121" s="2" t="str">
        <f t="shared" si="288"/>
        <v>S&amp;P BMI</v>
      </c>
    </row>
    <row r="5122" spans="1:9">
      <c r="A5122" s="2" t="s">
        <v>6767</v>
      </c>
      <c r="B5122" s="121" t="str">
        <f t="shared" si="286"/>
        <v>Developed Ex-Greece, Luxembourg, &amp; South Korea</v>
      </c>
      <c r="C5122" s="2" t="s">
        <v>7582</v>
      </c>
      <c r="D5122" s="2" t="str">
        <f t="shared" si="287"/>
        <v>Portugal</v>
      </c>
      <c r="E5122" s="5">
        <v>35976</v>
      </c>
      <c r="F5122" s="5">
        <v>35977</v>
      </c>
      <c r="G5122" s="3"/>
      <c r="H5122" s="3"/>
      <c r="I5122" s="2" t="str">
        <f t="shared" si="288"/>
        <v>S&amp;P BMI</v>
      </c>
    </row>
    <row r="5123" spans="1:9">
      <c r="A5123" s="2" t="s">
        <v>6767</v>
      </c>
      <c r="B5123" s="121" t="str">
        <f t="shared" si="286"/>
        <v>Developed Ex-Greece, Luxembourg, &amp; South Korea</v>
      </c>
      <c r="C5123" s="2" t="s">
        <v>6227</v>
      </c>
      <c r="D5123" s="2" t="str">
        <f t="shared" si="287"/>
        <v>Sweden</v>
      </c>
      <c r="E5123" s="5">
        <v>32689</v>
      </c>
      <c r="F5123" s="5">
        <v>32692</v>
      </c>
      <c r="G5123" s="3"/>
      <c r="H5123" s="3"/>
      <c r="I5123" s="2" t="str">
        <f t="shared" si="288"/>
        <v>S&amp;P BMI</v>
      </c>
    </row>
    <row r="5124" spans="1:9">
      <c r="A5124" s="2" t="s">
        <v>6767</v>
      </c>
      <c r="B5124" s="121" t="str">
        <f t="shared" si="286"/>
        <v>Developed Ex-Greece, Luxembourg, &amp; South Korea</v>
      </c>
      <c r="C5124" s="2" t="s">
        <v>7574</v>
      </c>
      <c r="D5124" s="2" t="str">
        <f t="shared" si="287"/>
        <v>Singapore</v>
      </c>
      <c r="E5124" s="5">
        <v>32689</v>
      </c>
      <c r="F5124" s="5">
        <v>32692</v>
      </c>
      <c r="G5124" s="3"/>
      <c r="H5124" s="3"/>
      <c r="I5124" s="2" t="str">
        <f t="shared" si="288"/>
        <v>S&amp;P BMI</v>
      </c>
    </row>
    <row r="5125" spans="1:9">
      <c r="A5125" s="2" t="s">
        <v>6767</v>
      </c>
      <c r="B5125" s="121" t="str">
        <f t="shared" si="286"/>
        <v>Developed Ex-Greece, Luxembourg, &amp; South Korea</v>
      </c>
      <c r="C5125" s="2" t="s">
        <v>7605</v>
      </c>
      <c r="D5125" s="2" t="str">
        <f t="shared" si="287"/>
        <v>Slovenia</v>
      </c>
      <c r="E5125" s="5">
        <v>37802</v>
      </c>
      <c r="F5125" s="5">
        <v>37803</v>
      </c>
      <c r="G5125" s="3">
        <v>39353</v>
      </c>
      <c r="H5125" s="3">
        <v>39356</v>
      </c>
      <c r="I5125" s="2" t="str">
        <f t="shared" si="288"/>
        <v>S&amp;P BMI</v>
      </c>
    </row>
    <row r="5126" spans="1:9">
      <c r="A5126" s="2" t="s">
        <v>6767</v>
      </c>
      <c r="B5126" s="121" t="str">
        <f t="shared" ref="B5126:B5189" si="289">VLOOKUP(A5126,CountryRegion,2,FALSE)</f>
        <v>Developed Ex-Greece, Luxembourg, &amp; South Korea</v>
      </c>
      <c r="C5126" s="2" t="s">
        <v>810</v>
      </c>
      <c r="D5126" s="2" t="str">
        <f t="shared" si="287"/>
        <v>United States</v>
      </c>
      <c r="E5126" s="5">
        <v>32689</v>
      </c>
      <c r="F5126" s="5">
        <v>32692</v>
      </c>
      <c r="G5126" s="3"/>
      <c r="H5126" s="3"/>
      <c r="I5126" s="2" t="str">
        <f t="shared" si="288"/>
        <v>S&amp;P BMI</v>
      </c>
    </row>
    <row r="5127" spans="1:9">
      <c r="A5127" s="2" t="s">
        <v>6751</v>
      </c>
      <c r="B5127" s="121" t="str">
        <f t="shared" si="289"/>
        <v>Developed Ex-Canada</v>
      </c>
      <c r="C5127" s="2" t="s">
        <v>7575</v>
      </c>
      <c r="D5127" s="2" t="str">
        <f t="shared" si="287"/>
        <v>Austria</v>
      </c>
      <c r="E5127" s="5">
        <v>32689</v>
      </c>
      <c r="F5127" s="5">
        <v>32692</v>
      </c>
      <c r="G5127" s="3"/>
      <c r="H5127" s="3"/>
      <c r="I5127" s="2" t="str">
        <f t="shared" si="288"/>
        <v>S&amp;P BMI</v>
      </c>
    </row>
    <row r="5128" spans="1:9">
      <c r="A5128" s="2" t="s">
        <v>6751</v>
      </c>
      <c r="B5128" s="121" t="str">
        <f t="shared" si="289"/>
        <v>Developed Ex-Canada</v>
      </c>
      <c r="C5128" s="2" t="s">
        <v>7589</v>
      </c>
      <c r="D5128" s="2" t="str">
        <f t="shared" si="287"/>
        <v>Australia</v>
      </c>
      <c r="E5128" s="5">
        <v>32689</v>
      </c>
      <c r="F5128" s="5">
        <v>32692</v>
      </c>
      <c r="G5128" s="3"/>
      <c r="H5128" s="3"/>
      <c r="I5128" s="2" t="str">
        <f t="shared" si="288"/>
        <v>S&amp;P BMI</v>
      </c>
    </row>
    <row r="5129" spans="1:9">
      <c r="A5129" s="2" t="s">
        <v>6751</v>
      </c>
      <c r="B5129" s="121" t="str">
        <f t="shared" si="289"/>
        <v>Developed Ex-Canada</v>
      </c>
      <c r="C5129" s="2" t="s">
        <v>7576</v>
      </c>
      <c r="D5129" s="2" t="str">
        <f t="shared" si="287"/>
        <v>Belgium</v>
      </c>
      <c r="E5129" s="5">
        <v>32689</v>
      </c>
      <c r="F5129" s="5">
        <v>32692</v>
      </c>
      <c r="G5129" s="3"/>
      <c r="H5129" s="3"/>
      <c r="I5129" s="2" t="str">
        <f t="shared" si="288"/>
        <v>S&amp;P BMI</v>
      </c>
    </row>
    <row r="5130" spans="1:9">
      <c r="A5130" s="2" t="s">
        <v>6751</v>
      </c>
      <c r="B5130" s="121" t="str">
        <f t="shared" si="289"/>
        <v>Developed Ex-Canada</v>
      </c>
      <c r="C5130" s="2" t="s">
        <v>6147</v>
      </c>
      <c r="D5130" s="2" t="str">
        <f t="shared" si="287"/>
        <v>Switzerland</v>
      </c>
      <c r="E5130" s="5">
        <v>32689</v>
      </c>
      <c r="F5130" s="5">
        <v>32692</v>
      </c>
      <c r="G5130" s="3"/>
      <c r="H5130" s="3"/>
      <c r="I5130" s="2" t="str">
        <f t="shared" si="288"/>
        <v>S&amp;P BMI</v>
      </c>
    </row>
    <row r="5131" spans="1:9">
      <c r="A5131" s="2" t="s">
        <v>6751</v>
      </c>
      <c r="B5131" s="121" t="str">
        <f t="shared" si="289"/>
        <v>Developed Ex-Canada</v>
      </c>
      <c r="C5131" s="2" t="s">
        <v>7584</v>
      </c>
      <c r="D5131" s="2" t="str">
        <f t="shared" si="287"/>
        <v>Czech Republic</v>
      </c>
      <c r="E5131" s="5">
        <v>37071</v>
      </c>
      <c r="F5131" s="5">
        <v>37074</v>
      </c>
      <c r="G5131" s="3">
        <v>38168</v>
      </c>
      <c r="H5131" s="3">
        <v>38169</v>
      </c>
      <c r="I5131" s="2" t="str">
        <f t="shared" si="288"/>
        <v>S&amp;P BMI</v>
      </c>
    </row>
    <row r="5132" spans="1:9">
      <c r="A5132" s="2" t="s">
        <v>6751</v>
      </c>
      <c r="B5132" s="121" t="str">
        <f t="shared" si="289"/>
        <v>Developed Ex-Canada</v>
      </c>
      <c r="C5132" s="2" t="s">
        <v>7579</v>
      </c>
      <c r="D5132" s="2" t="str">
        <f t="shared" si="287"/>
        <v>Germany</v>
      </c>
      <c r="E5132" s="5">
        <v>32689</v>
      </c>
      <c r="F5132" s="5">
        <v>32692</v>
      </c>
      <c r="G5132" s="3"/>
      <c r="H5132" s="3"/>
      <c r="I5132" s="2" t="str">
        <f t="shared" si="288"/>
        <v>S&amp;P BMI</v>
      </c>
    </row>
    <row r="5133" spans="1:9">
      <c r="A5133" s="2" t="s">
        <v>6751</v>
      </c>
      <c r="B5133" s="121" t="str">
        <f t="shared" si="289"/>
        <v>Developed Ex-Canada</v>
      </c>
      <c r="C5133" s="2" t="s">
        <v>7577</v>
      </c>
      <c r="D5133" s="2" t="str">
        <f t="shared" si="287"/>
        <v>Denmark</v>
      </c>
      <c r="E5133" s="5">
        <v>32689</v>
      </c>
      <c r="F5133" s="5">
        <v>32692</v>
      </c>
      <c r="G5133" s="3"/>
      <c r="H5133" s="3"/>
      <c r="I5133" s="2" t="str">
        <f t="shared" si="288"/>
        <v>S&amp;P BMI</v>
      </c>
    </row>
    <row r="5134" spans="1:9">
      <c r="A5134" s="2" t="s">
        <v>6751</v>
      </c>
      <c r="B5134" s="121" t="str">
        <f t="shared" si="289"/>
        <v>Developed Ex-Canada</v>
      </c>
      <c r="C5134" s="2" t="s">
        <v>6415</v>
      </c>
      <c r="D5134" s="2" t="str">
        <f t="shared" ref="D5134:D5197" si="290">VLOOKUP(C5134&amp;"-",CountryRegion,2,FALSE)</f>
        <v>Spain</v>
      </c>
      <c r="E5134" s="5">
        <v>32689</v>
      </c>
      <c r="F5134" s="5">
        <v>32692</v>
      </c>
      <c r="G5134" s="3"/>
      <c r="H5134" s="3"/>
      <c r="I5134" s="2" t="str">
        <f t="shared" si="288"/>
        <v>S&amp;P BMI</v>
      </c>
    </row>
    <row r="5135" spans="1:9">
      <c r="A5135" s="2" t="s">
        <v>6751</v>
      </c>
      <c r="B5135" s="121" t="str">
        <f t="shared" si="289"/>
        <v>Developed Ex-Canada</v>
      </c>
      <c r="C5135" s="2" t="s">
        <v>5810</v>
      </c>
      <c r="D5135" s="2" t="str">
        <f t="shared" si="290"/>
        <v>Finland</v>
      </c>
      <c r="E5135" s="5">
        <v>32689</v>
      </c>
      <c r="F5135" s="5">
        <v>32692</v>
      </c>
      <c r="G5135" s="3"/>
      <c r="H5135" s="3"/>
      <c r="I5135" s="2" t="str">
        <f t="shared" si="288"/>
        <v>S&amp;P BMI</v>
      </c>
    </row>
    <row r="5136" spans="1:9">
      <c r="A5136" s="2" t="s">
        <v>6751</v>
      </c>
      <c r="B5136" s="121" t="str">
        <f t="shared" si="289"/>
        <v>Developed Ex-Canada</v>
      </c>
      <c r="C5136" s="2" t="s">
        <v>7578</v>
      </c>
      <c r="D5136" s="2" t="str">
        <f t="shared" si="290"/>
        <v>France</v>
      </c>
      <c r="E5136" s="5">
        <v>32689</v>
      </c>
      <c r="F5136" s="5">
        <v>32692</v>
      </c>
      <c r="G5136" s="3"/>
      <c r="H5136" s="3"/>
      <c r="I5136" s="2" t="str">
        <f t="shared" si="288"/>
        <v>S&amp;P BMI</v>
      </c>
    </row>
    <row r="5137" spans="1:9">
      <c r="A5137" s="2" t="s">
        <v>6751</v>
      </c>
      <c r="B5137" s="121" t="str">
        <f t="shared" si="289"/>
        <v>Developed Ex-Canada</v>
      </c>
      <c r="C5137" s="2" t="s">
        <v>7583</v>
      </c>
      <c r="D5137" s="2" t="str">
        <f t="shared" si="290"/>
        <v>United Kingdom</v>
      </c>
      <c r="E5137" s="5">
        <v>32689</v>
      </c>
      <c r="F5137" s="5">
        <v>32692</v>
      </c>
      <c r="G5137" s="3"/>
      <c r="H5137" s="3"/>
      <c r="I5137" s="2" t="str">
        <f t="shared" si="288"/>
        <v>S&amp;P BMI</v>
      </c>
    </row>
    <row r="5138" spans="1:9">
      <c r="A5138" s="2" t="s">
        <v>6751</v>
      </c>
      <c r="B5138" s="121" t="str">
        <f t="shared" si="289"/>
        <v>Developed Ex-Canada</v>
      </c>
      <c r="C5138" s="2" t="s">
        <v>7580</v>
      </c>
      <c r="D5138" s="2" t="str">
        <f t="shared" si="290"/>
        <v>Greece</v>
      </c>
      <c r="E5138" s="5">
        <v>36433</v>
      </c>
      <c r="F5138" s="5">
        <v>36434</v>
      </c>
      <c r="G5138" s="3">
        <v>41901</v>
      </c>
      <c r="H5138" s="3">
        <v>41904</v>
      </c>
      <c r="I5138" s="2" t="str">
        <f t="shared" si="288"/>
        <v>S&amp;P BMI</v>
      </c>
    </row>
    <row r="5139" spans="1:9">
      <c r="A5139" s="2" t="s">
        <v>6751</v>
      </c>
      <c r="B5139" s="121" t="str">
        <f t="shared" si="289"/>
        <v>Developed Ex-Canada</v>
      </c>
      <c r="C5139" s="2" t="s">
        <v>7571</v>
      </c>
      <c r="D5139" s="2" t="str">
        <f t="shared" si="290"/>
        <v>Hong Kong</v>
      </c>
      <c r="E5139" s="5">
        <v>32689</v>
      </c>
      <c r="F5139" s="5">
        <v>32692</v>
      </c>
      <c r="G5139" s="3"/>
      <c r="H5139" s="3"/>
      <c r="I5139" s="2" t="str">
        <f t="shared" si="288"/>
        <v>S&amp;P BMI</v>
      </c>
    </row>
    <row r="5140" spans="1:9">
      <c r="A5140" s="2" t="s">
        <v>6751</v>
      </c>
      <c r="B5140" s="121" t="str">
        <f t="shared" si="289"/>
        <v>Developed Ex-Canada</v>
      </c>
      <c r="C5140" s="2" t="s">
        <v>5567</v>
      </c>
      <c r="D5140" s="2" t="str">
        <f t="shared" si="290"/>
        <v>Hungary</v>
      </c>
      <c r="E5140" s="3">
        <v>37802</v>
      </c>
      <c r="F5140" s="3">
        <v>37803</v>
      </c>
      <c r="G5140" s="3">
        <v>38168</v>
      </c>
      <c r="H5140" s="3">
        <v>38169</v>
      </c>
      <c r="I5140" s="2" t="str">
        <f t="shared" si="288"/>
        <v>S&amp;P BMI</v>
      </c>
    </row>
    <row r="5141" spans="1:9">
      <c r="A5141" s="2" t="s">
        <v>6751</v>
      </c>
      <c r="B5141" s="121" t="str">
        <f t="shared" si="289"/>
        <v>Developed Ex-Canada</v>
      </c>
      <c r="C5141" s="2" t="s">
        <v>6100</v>
      </c>
      <c r="D5141" s="2" t="str">
        <f t="shared" si="290"/>
        <v>Ireland</v>
      </c>
      <c r="E5141" s="5">
        <v>32689</v>
      </c>
      <c r="F5141" s="5">
        <v>32692</v>
      </c>
      <c r="G5141" s="3"/>
      <c r="H5141" s="3"/>
      <c r="I5141" s="2" t="str">
        <f t="shared" si="288"/>
        <v>S&amp;P BMI</v>
      </c>
    </row>
    <row r="5142" spans="1:9">
      <c r="A5142" s="2" t="s">
        <v>6751</v>
      </c>
      <c r="B5142" s="121" t="str">
        <f t="shared" si="289"/>
        <v>Developed Ex-Canada</v>
      </c>
      <c r="C5142" s="2" t="s">
        <v>7598</v>
      </c>
      <c r="D5142" s="2" t="str">
        <f t="shared" si="290"/>
        <v>Israel</v>
      </c>
      <c r="E5142" s="5">
        <v>40438</v>
      </c>
      <c r="F5142" s="5">
        <v>40441</v>
      </c>
      <c r="G5142" s="3"/>
      <c r="H5142" s="3"/>
      <c r="I5142" s="2" t="str">
        <f t="shared" si="288"/>
        <v>S&amp;P BMI</v>
      </c>
    </row>
    <row r="5143" spans="1:9">
      <c r="A5143" s="2" t="s">
        <v>6751</v>
      </c>
      <c r="B5143" s="121" t="str">
        <f t="shared" si="289"/>
        <v>Developed Ex-Canada</v>
      </c>
      <c r="C5143" s="2" t="s">
        <v>5572</v>
      </c>
      <c r="D5143" s="2" t="str">
        <f t="shared" si="290"/>
        <v>Iceland</v>
      </c>
      <c r="E5143" s="5">
        <v>37435</v>
      </c>
      <c r="F5143" s="5">
        <v>37438</v>
      </c>
      <c r="G5143" s="3">
        <v>39780</v>
      </c>
      <c r="H5143" s="3">
        <v>39783</v>
      </c>
      <c r="I5143" s="2" t="str">
        <f t="shared" si="288"/>
        <v>S&amp;P BMI</v>
      </c>
    </row>
    <row r="5144" spans="1:9">
      <c r="A5144" s="2" t="s">
        <v>6751</v>
      </c>
      <c r="B5144" s="121" t="str">
        <f t="shared" si="289"/>
        <v>Developed Ex-Canada</v>
      </c>
      <c r="C5144" s="2" t="s">
        <v>5614</v>
      </c>
      <c r="D5144" s="2" t="str">
        <f t="shared" si="290"/>
        <v>Italy</v>
      </c>
      <c r="E5144" s="5">
        <v>32689</v>
      </c>
      <c r="F5144" s="5">
        <v>32692</v>
      </c>
      <c r="G5144" s="3"/>
      <c r="H5144" s="3"/>
      <c r="I5144" s="2" t="str">
        <f t="shared" si="288"/>
        <v>S&amp;P BMI</v>
      </c>
    </row>
    <row r="5145" spans="1:9">
      <c r="A5145" s="2" t="s">
        <v>6751</v>
      </c>
      <c r="B5145" s="121" t="str">
        <f t="shared" si="289"/>
        <v>Developed Ex-Canada</v>
      </c>
      <c r="C5145" s="2" t="s">
        <v>7572</v>
      </c>
      <c r="D5145" s="2" t="str">
        <f t="shared" si="290"/>
        <v>Japan</v>
      </c>
      <c r="E5145" s="5">
        <v>32689</v>
      </c>
      <c r="F5145" s="5">
        <v>32692</v>
      </c>
      <c r="G5145" s="3"/>
      <c r="H5145" s="3"/>
      <c r="I5145" s="2" t="str">
        <f t="shared" si="288"/>
        <v>S&amp;P BMI</v>
      </c>
    </row>
    <row r="5146" spans="1:9">
      <c r="A5146" s="2" t="s">
        <v>6751</v>
      </c>
      <c r="B5146" s="121" t="str">
        <f t="shared" si="289"/>
        <v>Developed Ex-Canada</v>
      </c>
      <c r="C5146" s="2" t="s">
        <v>6013</v>
      </c>
      <c r="D5146" s="2" t="str">
        <f t="shared" si="290"/>
        <v>Korea</v>
      </c>
      <c r="E5146" s="5">
        <v>37071</v>
      </c>
      <c r="F5146" s="5">
        <v>37074</v>
      </c>
      <c r="G5146" s="3"/>
      <c r="H5146" s="3"/>
      <c r="I5146" s="2" t="str">
        <f t="shared" si="288"/>
        <v>S&amp;P BMI</v>
      </c>
    </row>
    <row r="5147" spans="1:9">
      <c r="A5147" s="2" t="s">
        <v>6751</v>
      </c>
      <c r="B5147" s="121" t="str">
        <f t="shared" si="289"/>
        <v>Developed Ex-Canada</v>
      </c>
      <c r="C5147" s="2" t="s">
        <v>7581</v>
      </c>
      <c r="D5147" s="2" t="str">
        <f t="shared" si="290"/>
        <v>Luxembourg</v>
      </c>
      <c r="E5147" s="5">
        <v>38625</v>
      </c>
      <c r="F5147" s="5">
        <v>38628</v>
      </c>
      <c r="G5147" s="3"/>
      <c r="H5147" s="3"/>
      <c r="I5147" s="2" t="str">
        <f t="shared" si="288"/>
        <v>S&amp;P BMI</v>
      </c>
    </row>
    <row r="5148" spans="1:9">
      <c r="A5148" s="2" t="s">
        <v>6751</v>
      </c>
      <c r="B5148" s="121" t="str">
        <f t="shared" si="289"/>
        <v>Developed Ex-Canada</v>
      </c>
      <c r="C5148" s="2" t="s">
        <v>7573</v>
      </c>
      <c r="D5148" s="2" t="str">
        <f t="shared" si="290"/>
        <v>Malaysia</v>
      </c>
      <c r="E5148" s="5">
        <v>32689</v>
      </c>
      <c r="F5148" s="5">
        <v>32692</v>
      </c>
      <c r="G5148" s="3">
        <v>35976</v>
      </c>
      <c r="H5148" s="3">
        <v>35977</v>
      </c>
      <c r="I5148" s="2" t="str">
        <f t="shared" si="288"/>
        <v>S&amp;P BMI</v>
      </c>
    </row>
    <row r="5149" spans="1:9">
      <c r="A5149" s="2" t="s">
        <v>6751</v>
      </c>
      <c r="B5149" s="121" t="str">
        <f t="shared" si="289"/>
        <v>Developed Ex-Canada</v>
      </c>
      <c r="C5149" s="2" t="s">
        <v>5921</v>
      </c>
      <c r="D5149" s="2" t="str">
        <f t="shared" si="290"/>
        <v>Netherlands</v>
      </c>
      <c r="E5149" s="5">
        <v>32689</v>
      </c>
      <c r="F5149" s="5">
        <v>32692</v>
      </c>
      <c r="G5149" s="3"/>
      <c r="H5149" s="3"/>
      <c r="I5149" s="2" t="str">
        <f t="shared" si="288"/>
        <v>S&amp;P BMI</v>
      </c>
    </row>
    <row r="5150" spans="1:9">
      <c r="A5150" s="2" t="s">
        <v>6751</v>
      </c>
      <c r="B5150" s="121" t="str">
        <f t="shared" si="289"/>
        <v>Developed Ex-Canada</v>
      </c>
      <c r="C5150" s="2" t="s">
        <v>5865</v>
      </c>
      <c r="D5150" s="2" t="str">
        <f t="shared" si="290"/>
        <v>Norway</v>
      </c>
      <c r="E5150" s="5">
        <v>32689</v>
      </c>
      <c r="F5150" s="5">
        <v>32692</v>
      </c>
      <c r="G5150" s="3"/>
      <c r="H5150" s="3"/>
      <c r="I5150" s="2" t="str">
        <f t="shared" si="288"/>
        <v>S&amp;P BMI</v>
      </c>
    </row>
    <row r="5151" spans="1:9">
      <c r="A5151" s="2" t="s">
        <v>6751</v>
      </c>
      <c r="B5151" s="121" t="str">
        <f t="shared" si="289"/>
        <v>Developed Ex-Canada</v>
      </c>
      <c r="C5151" s="2" t="s">
        <v>5883</v>
      </c>
      <c r="D5151" s="2" t="str">
        <f t="shared" si="290"/>
        <v>New Zealand</v>
      </c>
      <c r="E5151" s="5">
        <v>32689</v>
      </c>
      <c r="F5151" s="5">
        <v>32692</v>
      </c>
      <c r="G5151" s="3"/>
      <c r="H5151" s="3"/>
      <c r="I5151" s="2" t="str">
        <f t="shared" si="288"/>
        <v>S&amp;P BMI</v>
      </c>
    </row>
    <row r="5152" spans="1:9">
      <c r="A5152" s="2" t="s">
        <v>6751</v>
      </c>
      <c r="B5152" s="121" t="str">
        <f t="shared" si="289"/>
        <v>Developed Ex-Canada</v>
      </c>
      <c r="C5152" s="2" t="s">
        <v>7582</v>
      </c>
      <c r="D5152" s="2" t="str">
        <f t="shared" si="290"/>
        <v>Portugal</v>
      </c>
      <c r="E5152" s="5">
        <v>35976</v>
      </c>
      <c r="F5152" s="5">
        <v>35977</v>
      </c>
      <c r="G5152" s="3"/>
      <c r="H5152" s="3"/>
      <c r="I5152" s="2" t="str">
        <f t="shared" si="288"/>
        <v>S&amp;P BMI</v>
      </c>
    </row>
    <row r="5153" spans="1:9">
      <c r="A5153" s="2" t="s">
        <v>6751</v>
      </c>
      <c r="B5153" s="121" t="str">
        <f t="shared" si="289"/>
        <v>Developed Ex-Canada</v>
      </c>
      <c r="C5153" s="2" t="s">
        <v>6227</v>
      </c>
      <c r="D5153" s="2" t="str">
        <f t="shared" si="290"/>
        <v>Sweden</v>
      </c>
      <c r="E5153" s="5">
        <v>32689</v>
      </c>
      <c r="F5153" s="5">
        <v>32692</v>
      </c>
      <c r="G5153" s="3"/>
      <c r="H5153" s="3"/>
      <c r="I5153" s="2" t="str">
        <f t="shared" ref="I5153:I5216" si="291">IF(ISBLANK(VLOOKUP(A5153,CountryRegion,4,FALSE)),"",VLOOKUP(A5153,CountryRegion,4,FALSE))</f>
        <v>S&amp;P BMI</v>
      </c>
    </row>
    <row r="5154" spans="1:9">
      <c r="A5154" s="2" t="s">
        <v>6751</v>
      </c>
      <c r="B5154" s="121" t="str">
        <f t="shared" si="289"/>
        <v>Developed Ex-Canada</v>
      </c>
      <c r="C5154" s="2" t="s">
        <v>7574</v>
      </c>
      <c r="D5154" s="2" t="str">
        <f t="shared" si="290"/>
        <v>Singapore</v>
      </c>
      <c r="E5154" s="5">
        <v>32689</v>
      </c>
      <c r="F5154" s="5">
        <v>32692</v>
      </c>
      <c r="G5154" s="3"/>
      <c r="H5154" s="3"/>
      <c r="I5154" s="2" t="str">
        <f t="shared" si="291"/>
        <v>S&amp;P BMI</v>
      </c>
    </row>
    <row r="5155" spans="1:9">
      <c r="A5155" s="2" t="s">
        <v>6751</v>
      </c>
      <c r="B5155" s="121" t="str">
        <f t="shared" si="289"/>
        <v>Developed Ex-Canada</v>
      </c>
      <c r="C5155" s="2" t="s">
        <v>7605</v>
      </c>
      <c r="D5155" s="2" t="str">
        <f t="shared" si="290"/>
        <v>Slovenia</v>
      </c>
      <c r="E5155" s="5">
        <v>37802</v>
      </c>
      <c r="F5155" s="5">
        <v>37803</v>
      </c>
      <c r="G5155" s="3">
        <v>39353</v>
      </c>
      <c r="H5155" s="3">
        <v>39356</v>
      </c>
      <c r="I5155" s="2" t="str">
        <f t="shared" si="291"/>
        <v>S&amp;P BMI</v>
      </c>
    </row>
    <row r="5156" spans="1:9">
      <c r="A5156" s="2" t="s">
        <v>6751</v>
      </c>
      <c r="B5156" s="121" t="str">
        <f t="shared" si="289"/>
        <v>Developed Ex-Canada</v>
      </c>
      <c r="C5156" s="2" t="s">
        <v>810</v>
      </c>
      <c r="D5156" s="2" t="str">
        <f t="shared" si="290"/>
        <v>United States</v>
      </c>
      <c r="E5156" s="5">
        <v>32689</v>
      </c>
      <c r="F5156" s="5">
        <v>32692</v>
      </c>
      <c r="G5156" s="3"/>
      <c r="H5156" s="3"/>
      <c r="I5156" s="2" t="str">
        <f t="shared" si="291"/>
        <v>S&amp;P BMI</v>
      </c>
    </row>
    <row r="5157" spans="1:9">
      <c r="A5157" s="2" t="s">
        <v>6745</v>
      </c>
      <c r="B5157" s="121" t="str">
        <f t="shared" si="289"/>
        <v>Developed</v>
      </c>
      <c r="C5157" s="2" t="s">
        <v>7575</v>
      </c>
      <c r="D5157" s="2" t="str">
        <f t="shared" si="290"/>
        <v>Austria</v>
      </c>
      <c r="E5157" s="5">
        <v>32689</v>
      </c>
      <c r="F5157" s="5">
        <v>32692</v>
      </c>
      <c r="G5157" s="3"/>
      <c r="H5157" s="3"/>
      <c r="I5157" s="2" t="str">
        <f t="shared" si="291"/>
        <v>S&amp;P BMI</v>
      </c>
    </row>
    <row r="5158" spans="1:9">
      <c r="A5158" s="2" t="s">
        <v>6745</v>
      </c>
      <c r="B5158" s="121" t="str">
        <f t="shared" si="289"/>
        <v>Developed</v>
      </c>
      <c r="C5158" s="2" t="s">
        <v>7589</v>
      </c>
      <c r="D5158" s="2" t="str">
        <f t="shared" si="290"/>
        <v>Australia</v>
      </c>
      <c r="E5158" s="5">
        <v>32689</v>
      </c>
      <c r="F5158" s="5">
        <v>32692</v>
      </c>
      <c r="G5158" s="3"/>
      <c r="H5158" s="3"/>
      <c r="I5158" s="2" t="str">
        <f t="shared" si="291"/>
        <v>S&amp;P BMI</v>
      </c>
    </row>
    <row r="5159" spans="1:9">
      <c r="A5159" s="2" t="s">
        <v>6745</v>
      </c>
      <c r="B5159" s="121" t="str">
        <f t="shared" si="289"/>
        <v>Developed</v>
      </c>
      <c r="C5159" s="2" t="s">
        <v>7576</v>
      </c>
      <c r="D5159" s="2" t="str">
        <f t="shared" si="290"/>
        <v>Belgium</v>
      </c>
      <c r="E5159" s="5">
        <v>32689</v>
      </c>
      <c r="F5159" s="5">
        <v>32692</v>
      </c>
      <c r="G5159" s="3"/>
      <c r="H5159" s="3"/>
      <c r="I5159" s="2" t="str">
        <f t="shared" si="291"/>
        <v>S&amp;P BMI</v>
      </c>
    </row>
    <row r="5160" spans="1:9">
      <c r="A5160" s="2" t="s">
        <v>6745</v>
      </c>
      <c r="B5160" s="121" t="str">
        <f t="shared" si="289"/>
        <v>Developed</v>
      </c>
      <c r="C5160" s="2" t="s">
        <v>5722</v>
      </c>
      <c r="D5160" s="2" t="str">
        <f t="shared" si="290"/>
        <v>Canada</v>
      </c>
      <c r="E5160" s="5">
        <v>32689</v>
      </c>
      <c r="F5160" s="5">
        <v>32692</v>
      </c>
      <c r="G5160" s="3"/>
      <c r="H5160" s="3"/>
      <c r="I5160" s="2" t="str">
        <f t="shared" si="291"/>
        <v>S&amp;P BMI</v>
      </c>
    </row>
    <row r="5161" spans="1:9" ht="12.75" customHeight="1">
      <c r="A5161" s="2" t="s">
        <v>6745</v>
      </c>
      <c r="B5161" s="121" t="str">
        <f t="shared" si="289"/>
        <v>Developed</v>
      </c>
      <c r="C5161" s="2" t="s">
        <v>6147</v>
      </c>
      <c r="D5161" s="2" t="str">
        <f t="shared" si="290"/>
        <v>Switzerland</v>
      </c>
      <c r="E5161" s="5">
        <v>32689</v>
      </c>
      <c r="F5161" s="5">
        <v>32692</v>
      </c>
      <c r="G5161" s="3"/>
      <c r="H5161" s="3"/>
      <c r="I5161" s="2" t="str">
        <f t="shared" si="291"/>
        <v>S&amp;P BMI</v>
      </c>
    </row>
    <row r="5162" spans="1:9" ht="12.75" customHeight="1">
      <c r="A5162" s="2" t="s">
        <v>6745</v>
      </c>
      <c r="B5162" s="121" t="str">
        <f t="shared" si="289"/>
        <v>Developed</v>
      </c>
      <c r="C5162" s="2" t="s">
        <v>7584</v>
      </c>
      <c r="D5162" s="2" t="str">
        <f t="shared" si="290"/>
        <v>Czech Republic</v>
      </c>
      <c r="E5162" s="5">
        <v>37071</v>
      </c>
      <c r="F5162" s="5">
        <v>37074</v>
      </c>
      <c r="G5162" s="3">
        <v>38168</v>
      </c>
      <c r="H5162" s="3">
        <v>38169</v>
      </c>
      <c r="I5162" s="2" t="str">
        <f t="shared" si="291"/>
        <v>S&amp;P BMI</v>
      </c>
    </row>
    <row r="5163" spans="1:9" ht="12.75" customHeight="1">
      <c r="A5163" s="2" t="s">
        <v>6745</v>
      </c>
      <c r="B5163" s="121" t="str">
        <f t="shared" si="289"/>
        <v>Developed</v>
      </c>
      <c r="C5163" s="2" t="s">
        <v>7579</v>
      </c>
      <c r="D5163" s="2" t="str">
        <f t="shared" si="290"/>
        <v>Germany</v>
      </c>
      <c r="E5163" s="5">
        <v>32689</v>
      </c>
      <c r="F5163" s="5">
        <v>32692</v>
      </c>
      <c r="G5163" s="3"/>
      <c r="H5163" s="3"/>
      <c r="I5163" s="2" t="str">
        <f t="shared" si="291"/>
        <v>S&amp;P BMI</v>
      </c>
    </row>
    <row r="5164" spans="1:9" ht="12.75" customHeight="1">
      <c r="A5164" s="2" t="s">
        <v>6745</v>
      </c>
      <c r="B5164" s="121" t="str">
        <f t="shared" si="289"/>
        <v>Developed</v>
      </c>
      <c r="C5164" s="2" t="s">
        <v>7577</v>
      </c>
      <c r="D5164" s="2" t="str">
        <f t="shared" si="290"/>
        <v>Denmark</v>
      </c>
      <c r="E5164" s="5">
        <v>32689</v>
      </c>
      <c r="F5164" s="5">
        <v>32692</v>
      </c>
      <c r="G5164" s="3"/>
      <c r="H5164" s="3"/>
      <c r="I5164" s="2" t="str">
        <f t="shared" si="291"/>
        <v>S&amp;P BMI</v>
      </c>
    </row>
    <row r="5165" spans="1:9" ht="12.75" customHeight="1">
      <c r="A5165" s="2" t="s">
        <v>6745</v>
      </c>
      <c r="B5165" s="121" t="str">
        <f t="shared" si="289"/>
        <v>Developed</v>
      </c>
      <c r="C5165" s="2" t="s">
        <v>6415</v>
      </c>
      <c r="D5165" s="2" t="str">
        <f t="shared" si="290"/>
        <v>Spain</v>
      </c>
      <c r="E5165" s="5">
        <v>32689</v>
      </c>
      <c r="F5165" s="5">
        <v>32692</v>
      </c>
      <c r="G5165" s="3"/>
      <c r="H5165" s="3"/>
      <c r="I5165" s="2" t="str">
        <f t="shared" si="291"/>
        <v>S&amp;P BMI</v>
      </c>
    </row>
    <row r="5166" spans="1:9" ht="12.75" customHeight="1">
      <c r="A5166" s="2" t="s">
        <v>6745</v>
      </c>
      <c r="B5166" s="121" t="str">
        <f t="shared" si="289"/>
        <v>Developed</v>
      </c>
      <c r="C5166" s="2" t="s">
        <v>5810</v>
      </c>
      <c r="D5166" s="2" t="str">
        <f t="shared" si="290"/>
        <v>Finland</v>
      </c>
      <c r="E5166" s="5">
        <v>32689</v>
      </c>
      <c r="F5166" s="5">
        <v>32692</v>
      </c>
      <c r="G5166" s="3"/>
      <c r="H5166" s="3"/>
      <c r="I5166" s="2" t="str">
        <f t="shared" si="291"/>
        <v>S&amp;P BMI</v>
      </c>
    </row>
    <row r="5167" spans="1:9" ht="12.75" customHeight="1">
      <c r="A5167" s="2" t="s">
        <v>6745</v>
      </c>
      <c r="B5167" s="121" t="str">
        <f t="shared" si="289"/>
        <v>Developed</v>
      </c>
      <c r="C5167" s="2" t="s">
        <v>7578</v>
      </c>
      <c r="D5167" s="2" t="str">
        <f t="shared" si="290"/>
        <v>France</v>
      </c>
      <c r="E5167" s="3">
        <v>32689</v>
      </c>
      <c r="F5167" s="3">
        <v>32692</v>
      </c>
      <c r="G5167" s="3"/>
      <c r="H5167" s="3"/>
      <c r="I5167" s="2" t="str">
        <f t="shared" si="291"/>
        <v>S&amp;P BMI</v>
      </c>
    </row>
    <row r="5168" spans="1:9" ht="12.75" customHeight="1">
      <c r="A5168" s="2" t="s">
        <v>6745</v>
      </c>
      <c r="B5168" s="121" t="str">
        <f t="shared" si="289"/>
        <v>Developed</v>
      </c>
      <c r="C5168" s="2" t="s">
        <v>7583</v>
      </c>
      <c r="D5168" s="2" t="str">
        <f t="shared" si="290"/>
        <v>United Kingdom</v>
      </c>
      <c r="E5168" s="5">
        <v>32689</v>
      </c>
      <c r="F5168" s="5">
        <v>32692</v>
      </c>
      <c r="G5168" s="3"/>
      <c r="H5168" s="3"/>
      <c r="I5168" s="2" t="str">
        <f t="shared" si="291"/>
        <v>S&amp;P BMI</v>
      </c>
    </row>
    <row r="5169" spans="1:9" ht="12.75" customHeight="1">
      <c r="A5169" s="2" t="s">
        <v>6745</v>
      </c>
      <c r="B5169" s="121" t="str">
        <f t="shared" si="289"/>
        <v>Developed</v>
      </c>
      <c r="C5169" s="2" t="s">
        <v>7580</v>
      </c>
      <c r="D5169" s="2" t="str">
        <f t="shared" si="290"/>
        <v>Greece</v>
      </c>
      <c r="E5169" s="5">
        <v>36433</v>
      </c>
      <c r="F5169" s="5">
        <v>36434</v>
      </c>
      <c r="G5169" s="3">
        <v>41901</v>
      </c>
      <c r="H5169" s="3">
        <v>41904</v>
      </c>
      <c r="I5169" s="2" t="str">
        <f t="shared" si="291"/>
        <v>S&amp;P BMI</v>
      </c>
    </row>
    <row r="5170" spans="1:9" ht="12.75" customHeight="1">
      <c r="A5170" s="2" t="s">
        <v>6745</v>
      </c>
      <c r="B5170" s="121" t="str">
        <f t="shared" si="289"/>
        <v>Developed</v>
      </c>
      <c r="C5170" s="2" t="s">
        <v>7571</v>
      </c>
      <c r="D5170" s="2" t="str">
        <f t="shared" si="290"/>
        <v>Hong Kong</v>
      </c>
      <c r="E5170" s="5">
        <v>32689</v>
      </c>
      <c r="F5170" s="5">
        <v>32692</v>
      </c>
      <c r="G5170" s="3"/>
      <c r="H5170" s="3"/>
      <c r="I5170" s="2" t="str">
        <f t="shared" si="291"/>
        <v>S&amp;P BMI</v>
      </c>
    </row>
    <row r="5171" spans="1:9" ht="12.75" customHeight="1">
      <c r="A5171" s="2" t="s">
        <v>6745</v>
      </c>
      <c r="B5171" s="121" t="str">
        <f t="shared" si="289"/>
        <v>Developed</v>
      </c>
      <c r="C5171" s="2" t="s">
        <v>5567</v>
      </c>
      <c r="D5171" s="2" t="str">
        <f t="shared" si="290"/>
        <v>Hungary</v>
      </c>
      <c r="E5171" s="5">
        <v>37802</v>
      </c>
      <c r="F5171" s="5">
        <v>37803</v>
      </c>
      <c r="G5171" s="3">
        <v>38168</v>
      </c>
      <c r="H5171" s="3">
        <v>38169</v>
      </c>
      <c r="I5171" s="2" t="str">
        <f t="shared" si="291"/>
        <v>S&amp;P BMI</v>
      </c>
    </row>
    <row r="5172" spans="1:9" ht="12.75" customHeight="1">
      <c r="A5172" s="2" t="s">
        <v>6745</v>
      </c>
      <c r="B5172" s="121" t="str">
        <f t="shared" si="289"/>
        <v>Developed</v>
      </c>
      <c r="C5172" s="2" t="s">
        <v>6100</v>
      </c>
      <c r="D5172" s="2" t="str">
        <f t="shared" si="290"/>
        <v>Ireland</v>
      </c>
      <c r="E5172" s="5">
        <v>32689</v>
      </c>
      <c r="F5172" s="5">
        <v>32692</v>
      </c>
      <c r="G5172" s="3"/>
      <c r="H5172" s="3"/>
      <c r="I5172" s="2" t="str">
        <f t="shared" si="291"/>
        <v>S&amp;P BMI</v>
      </c>
    </row>
    <row r="5173" spans="1:9" ht="12.75" customHeight="1">
      <c r="A5173" s="2" t="s">
        <v>6745</v>
      </c>
      <c r="B5173" s="121" t="str">
        <f t="shared" si="289"/>
        <v>Developed</v>
      </c>
      <c r="C5173" s="2" t="s">
        <v>7598</v>
      </c>
      <c r="D5173" s="2" t="str">
        <f t="shared" si="290"/>
        <v>Israel</v>
      </c>
      <c r="E5173" s="5">
        <v>40438</v>
      </c>
      <c r="F5173" s="5">
        <v>40441</v>
      </c>
      <c r="G5173" s="3"/>
      <c r="H5173" s="3"/>
      <c r="I5173" s="2" t="str">
        <f t="shared" si="291"/>
        <v>S&amp;P BMI</v>
      </c>
    </row>
    <row r="5174" spans="1:9" ht="12.75" customHeight="1">
      <c r="A5174" s="2" t="s">
        <v>6745</v>
      </c>
      <c r="B5174" s="121" t="str">
        <f t="shared" si="289"/>
        <v>Developed</v>
      </c>
      <c r="C5174" s="2" t="s">
        <v>5572</v>
      </c>
      <c r="D5174" s="2" t="str">
        <f t="shared" si="290"/>
        <v>Iceland</v>
      </c>
      <c r="E5174" s="5">
        <v>37435</v>
      </c>
      <c r="F5174" s="5">
        <v>37438</v>
      </c>
      <c r="G5174" s="3">
        <v>39780</v>
      </c>
      <c r="H5174" s="3">
        <v>39783</v>
      </c>
      <c r="I5174" s="2" t="str">
        <f t="shared" si="291"/>
        <v>S&amp;P BMI</v>
      </c>
    </row>
    <row r="5175" spans="1:9" ht="12.75" customHeight="1">
      <c r="A5175" s="2" t="s">
        <v>6745</v>
      </c>
      <c r="B5175" s="121" t="str">
        <f t="shared" si="289"/>
        <v>Developed</v>
      </c>
      <c r="C5175" s="2" t="s">
        <v>5614</v>
      </c>
      <c r="D5175" s="2" t="str">
        <f t="shared" si="290"/>
        <v>Italy</v>
      </c>
      <c r="E5175" s="5">
        <v>32689</v>
      </c>
      <c r="F5175" s="5">
        <v>32692</v>
      </c>
      <c r="G5175" s="3"/>
      <c r="H5175" s="3"/>
      <c r="I5175" s="2" t="str">
        <f t="shared" si="291"/>
        <v>S&amp;P BMI</v>
      </c>
    </row>
    <row r="5176" spans="1:9" ht="12.75" customHeight="1">
      <c r="A5176" s="2" t="s">
        <v>6745</v>
      </c>
      <c r="B5176" s="121" t="str">
        <f t="shared" si="289"/>
        <v>Developed</v>
      </c>
      <c r="C5176" s="2" t="s">
        <v>7572</v>
      </c>
      <c r="D5176" s="2" t="str">
        <f t="shared" si="290"/>
        <v>Japan</v>
      </c>
      <c r="E5176" s="5">
        <v>32689</v>
      </c>
      <c r="F5176" s="5">
        <v>32692</v>
      </c>
      <c r="G5176" s="3"/>
      <c r="H5176" s="3"/>
      <c r="I5176" s="2" t="str">
        <f t="shared" si="291"/>
        <v>S&amp;P BMI</v>
      </c>
    </row>
    <row r="5177" spans="1:9" ht="12.75" customHeight="1">
      <c r="A5177" s="2" t="s">
        <v>6745</v>
      </c>
      <c r="B5177" s="121" t="str">
        <f t="shared" si="289"/>
        <v>Developed</v>
      </c>
      <c r="C5177" s="2" t="s">
        <v>6013</v>
      </c>
      <c r="D5177" s="2" t="str">
        <f t="shared" si="290"/>
        <v>Korea</v>
      </c>
      <c r="E5177" s="5">
        <v>37071</v>
      </c>
      <c r="F5177" s="5">
        <v>37074</v>
      </c>
      <c r="G5177" s="3"/>
      <c r="H5177" s="3"/>
      <c r="I5177" s="2" t="str">
        <f t="shared" si="291"/>
        <v>S&amp;P BMI</v>
      </c>
    </row>
    <row r="5178" spans="1:9" ht="12.75" customHeight="1">
      <c r="A5178" s="2" t="s">
        <v>6745</v>
      </c>
      <c r="B5178" s="121" t="str">
        <f t="shared" si="289"/>
        <v>Developed</v>
      </c>
      <c r="C5178" s="2" t="s">
        <v>7581</v>
      </c>
      <c r="D5178" s="2" t="str">
        <f t="shared" si="290"/>
        <v>Luxembourg</v>
      </c>
      <c r="E5178" s="5">
        <v>38625</v>
      </c>
      <c r="F5178" s="5">
        <v>38628</v>
      </c>
      <c r="G5178" s="3"/>
      <c r="H5178" s="3"/>
      <c r="I5178" s="2" t="str">
        <f t="shared" si="291"/>
        <v>S&amp;P BMI</v>
      </c>
    </row>
    <row r="5179" spans="1:9" ht="12.75" customHeight="1">
      <c r="A5179" s="2" t="s">
        <v>6745</v>
      </c>
      <c r="B5179" s="121" t="str">
        <f t="shared" si="289"/>
        <v>Developed</v>
      </c>
      <c r="C5179" s="2" t="s">
        <v>7573</v>
      </c>
      <c r="D5179" s="2" t="str">
        <f t="shared" si="290"/>
        <v>Malaysia</v>
      </c>
      <c r="E5179" s="5">
        <v>32689</v>
      </c>
      <c r="F5179" s="5">
        <v>32692</v>
      </c>
      <c r="G5179" s="3">
        <v>35976</v>
      </c>
      <c r="H5179" s="3">
        <v>35977</v>
      </c>
      <c r="I5179" s="2" t="str">
        <f t="shared" si="291"/>
        <v>S&amp;P BMI</v>
      </c>
    </row>
    <row r="5180" spans="1:9" ht="12.75" customHeight="1">
      <c r="A5180" s="2" t="s">
        <v>6745</v>
      </c>
      <c r="B5180" s="121" t="str">
        <f t="shared" si="289"/>
        <v>Developed</v>
      </c>
      <c r="C5180" s="2" t="s">
        <v>5921</v>
      </c>
      <c r="D5180" s="2" t="str">
        <f t="shared" si="290"/>
        <v>Netherlands</v>
      </c>
      <c r="E5180" s="5">
        <v>32689</v>
      </c>
      <c r="F5180" s="5">
        <v>32692</v>
      </c>
      <c r="G5180" s="3"/>
      <c r="H5180" s="3"/>
      <c r="I5180" s="2" t="str">
        <f t="shared" si="291"/>
        <v>S&amp;P BMI</v>
      </c>
    </row>
    <row r="5181" spans="1:9" ht="12.75" customHeight="1">
      <c r="A5181" s="2" t="s">
        <v>6745</v>
      </c>
      <c r="B5181" s="121" t="str">
        <f t="shared" si="289"/>
        <v>Developed</v>
      </c>
      <c r="C5181" s="2" t="s">
        <v>5865</v>
      </c>
      <c r="D5181" s="2" t="str">
        <f t="shared" si="290"/>
        <v>Norway</v>
      </c>
      <c r="E5181" s="5">
        <v>32689</v>
      </c>
      <c r="F5181" s="5">
        <v>32692</v>
      </c>
      <c r="G5181" s="3"/>
      <c r="H5181" s="3"/>
      <c r="I5181" s="2" t="str">
        <f t="shared" si="291"/>
        <v>S&amp;P BMI</v>
      </c>
    </row>
    <row r="5182" spans="1:9" ht="12.75" customHeight="1">
      <c r="A5182" s="2" t="s">
        <v>6745</v>
      </c>
      <c r="B5182" s="121" t="str">
        <f t="shared" si="289"/>
        <v>Developed</v>
      </c>
      <c r="C5182" s="2" t="s">
        <v>5883</v>
      </c>
      <c r="D5182" s="2" t="str">
        <f t="shared" si="290"/>
        <v>New Zealand</v>
      </c>
      <c r="E5182" s="5">
        <v>32689</v>
      </c>
      <c r="F5182" s="5">
        <v>32692</v>
      </c>
      <c r="G5182" s="3"/>
      <c r="H5182" s="3"/>
      <c r="I5182" s="2" t="str">
        <f t="shared" si="291"/>
        <v>S&amp;P BMI</v>
      </c>
    </row>
    <row r="5183" spans="1:9" ht="12.75" customHeight="1">
      <c r="A5183" s="2" t="s">
        <v>6745</v>
      </c>
      <c r="B5183" s="121" t="str">
        <f t="shared" si="289"/>
        <v>Developed</v>
      </c>
      <c r="C5183" s="2" t="s">
        <v>7582</v>
      </c>
      <c r="D5183" s="2" t="str">
        <f t="shared" si="290"/>
        <v>Portugal</v>
      </c>
      <c r="E5183" s="5">
        <v>35976</v>
      </c>
      <c r="F5183" s="5">
        <v>35977</v>
      </c>
      <c r="G5183" s="3"/>
      <c r="H5183" s="3"/>
      <c r="I5183" s="2" t="str">
        <f t="shared" si="291"/>
        <v>S&amp;P BMI</v>
      </c>
    </row>
    <row r="5184" spans="1:9" ht="12.75" customHeight="1">
      <c r="A5184" s="2" t="s">
        <v>6745</v>
      </c>
      <c r="B5184" s="121" t="str">
        <f t="shared" si="289"/>
        <v>Developed</v>
      </c>
      <c r="C5184" s="2" t="s">
        <v>6227</v>
      </c>
      <c r="D5184" s="2" t="str">
        <f t="shared" si="290"/>
        <v>Sweden</v>
      </c>
      <c r="E5184" s="5">
        <v>32689</v>
      </c>
      <c r="F5184" s="5">
        <v>32692</v>
      </c>
      <c r="G5184" s="3"/>
      <c r="H5184" s="3"/>
      <c r="I5184" s="2" t="str">
        <f t="shared" si="291"/>
        <v>S&amp;P BMI</v>
      </c>
    </row>
    <row r="5185" spans="1:9" ht="12.75" customHeight="1">
      <c r="A5185" s="2" t="s">
        <v>6745</v>
      </c>
      <c r="B5185" s="121" t="str">
        <f t="shared" si="289"/>
        <v>Developed</v>
      </c>
      <c r="C5185" s="2" t="s">
        <v>7574</v>
      </c>
      <c r="D5185" s="2" t="str">
        <f t="shared" si="290"/>
        <v>Singapore</v>
      </c>
      <c r="E5185" s="5">
        <v>32689</v>
      </c>
      <c r="F5185" s="5">
        <v>32692</v>
      </c>
      <c r="G5185" s="3"/>
      <c r="H5185" s="3"/>
      <c r="I5185" s="2" t="str">
        <f t="shared" si="291"/>
        <v>S&amp;P BMI</v>
      </c>
    </row>
    <row r="5186" spans="1:9" ht="12.75" customHeight="1">
      <c r="A5186" s="2" t="s">
        <v>6745</v>
      </c>
      <c r="B5186" s="121" t="str">
        <f t="shared" si="289"/>
        <v>Developed</v>
      </c>
      <c r="C5186" s="2" t="s">
        <v>7605</v>
      </c>
      <c r="D5186" s="2" t="str">
        <f t="shared" si="290"/>
        <v>Slovenia</v>
      </c>
      <c r="E5186" s="5">
        <v>37802</v>
      </c>
      <c r="F5186" s="5">
        <v>37803</v>
      </c>
      <c r="G5186" s="3">
        <v>39353</v>
      </c>
      <c r="H5186" s="3">
        <v>39356</v>
      </c>
      <c r="I5186" s="2" t="str">
        <f t="shared" si="291"/>
        <v>S&amp;P BMI</v>
      </c>
    </row>
    <row r="5187" spans="1:9" ht="12.75" customHeight="1">
      <c r="A5187" s="2" t="s">
        <v>6745</v>
      </c>
      <c r="B5187" s="121" t="str">
        <f t="shared" si="289"/>
        <v>Developed</v>
      </c>
      <c r="C5187" s="2" t="s">
        <v>810</v>
      </c>
      <c r="D5187" s="2" t="str">
        <f t="shared" si="290"/>
        <v>United States</v>
      </c>
      <c r="E5187" s="5">
        <v>32689</v>
      </c>
      <c r="F5187" s="5">
        <v>32692</v>
      </c>
      <c r="G5187" s="3"/>
      <c r="H5187" s="3"/>
      <c r="I5187" s="2" t="str">
        <f t="shared" si="291"/>
        <v>S&amp;P BMI</v>
      </c>
    </row>
    <row r="5188" spans="1:9" ht="12.75" customHeight="1">
      <c r="A5188" s="2" t="s">
        <v>6755</v>
      </c>
      <c r="B5188" s="121" t="str">
        <f t="shared" si="289"/>
        <v>Developed Ex-Europe</v>
      </c>
      <c r="C5188" s="2" t="s">
        <v>7589</v>
      </c>
      <c r="D5188" s="2" t="str">
        <f t="shared" si="290"/>
        <v>Australia</v>
      </c>
      <c r="E5188" s="5">
        <v>32689</v>
      </c>
      <c r="F5188" s="5">
        <v>32692</v>
      </c>
      <c r="G5188" s="3"/>
      <c r="H5188" s="3"/>
      <c r="I5188" s="2" t="str">
        <f t="shared" si="291"/>
        <v>S&amp;P BMI</v>
      </c>
    </row>
    <row r="5189" spans="1:9" ht="12.75" customHeight="1">
      <c r="A5189" s="2" t="s">
        <v>6755</v>
      </c>
      <c r="B5189" s="121" t="str">
        <f t="shared" si="289"/>
        <v>Developed Ex-Europe</v>
      </c>
      <c r="C5189" s="2" t="s">
        <v>5722</v>
      </c>
      <c r="D5189" s="2" t="str">
        <f t="shared" si="290"/>
        <v>Canada</v>
      </c>
      <c r="E5189" s="5">
        <v>32689</v>
      </c>
      <c r="F5189" s="5">
        <v>32692</v>
      </c>
      <c r="G5189" s="3"/>
      <c r="H5189" s="3"/>
      <c r="I5189" s="2" t="str">
        <f t="shared" si="291"/>
        <v>S&amp;P BMI</v>
      </c>
    </row>
    <row r="5190" spans="1:9">
      <c r="A5190" s="2" t="s">
        <v>6755</v>
      </c>
      <c r="B5190" s="121" t="str">
        <f t="shared" ref="B5190:B5253" si="292">VLOOKUP(A5190,CountryRegion,2,FALSE)</f>
        <v>Developed Ex-Europe</v>
      </c>
      <c r="C5190" s="2" t="s">
        <v>7571</v>
      </c>
      <c r="D5190" s="2" t="str">
        <f t="shared" si="290"/>
        <v>Hong Kong</v>
      </c>
      <c r="E5190" s="5">
        <v>32689</v>
      </c>
      <c r="F5190" s="5">
        <v>32692</v>
      </c>
      <c r="G5190" s="3"/>
      <c r="H5190" s="3"/>
      <c r="I5190" s="2" t="str">
        <f t="shared" si="291"/>
        <v>S&amp;P BMI</v>
      </c>
    </row>
    <row r="5191" spans="1:9">
      <c r="A5191" s="2" t="s">
        <v>6755</v>
      </c>
      <c r="B5191" s="121" t="str">
        <f t="shared" si="292"/>
        <v>Developed Ex-Europe</v>
      </c>
      <c r="C5191" s="2" t="s">
        <v>7598</v>
      </c>
      <c r="D5191" s="2" t="str">
        <f t="shared" si="290"/>
        <v>Israel</v>
      </c>
      <c r="E5191" s="5">
        <v>40438</v>
      </c>
      <c r="F5191" s="5">
        <v>40441</v>
      </c>
      <c r="G5191" s="3"/>
      <c r="H5191" s="3"/>
      <c r="I5191" s="2" t="str">
        <f t="shared" si="291"/>
        <v>S&amp;P BMI</v>
      </c>
    </row>
    <row r="5192" spans="1:9">
      <c r="A5192" s="2" t="s">
        <v>6755</v>
      </c>
      <c r="B5192" s="121" t="str">
        <f t="shared" si="292"/>
        <v>Developed Ex-Europe</v>
      </c>
      <c r="C5192" s="2" t="s">
        <v>7572</v>
      </c>
      <c r="D5192" s="2" t="str">
        <f t="shared" si="290"/>
        <v>Japan</v>
      </c>
      <c r="E5192" s="5">
        <v>32689</v>
      </c>
      <c r="F5192" s="5">
        <v>32692</v>
      </c>
      <c r="G5192" s="3"/>
      <c r="H5192" s="3"/>
      <c r="I5192" s="2" t="str">
        <f t="shared" si="291"/>
        <v>S&amp;P BMI</v>
      </c>
    </row>
    <row r="5193" spans="1:9">
      <c r="A5193" s="2" t="s">
        <v>6755</v>
      </c>
      <c r="B5193" s="121" t="str">
        <f t="shared" si="292"/>
        <v>Developed Ex-Europe</v>
      </c>
      <c r="C5193" s="2" t="s">
        <v>6013</v>
      </c>
      <c r="D5193" s="2" t="str">
        <f t="shared" si="290"/>
        <v>Korea</v>
      </c>
      <c r="E5193" s="5">
        <v>37071</v>
      </c>
      <c r="F5193" s="5">
        <v>37074</v>
      </c>
      <c r="G5193" s="3"/>
      <c r="H5193" s="3"/>
      <c r="I5193" s="2" t="str">
        <f t="shared" si="291"/>
        <v>S&amp;P BMI</v>
      </c>
    </row>
    <row r="5194" spans="1:9">
      <c r="A5194" s="2" t="s">
        <v>6755</v>
      </c>
      <c r="B5194" s="121" t="str">
        <f t="shared" si="292"/>
        <v>Developed Ex-Europe</v>
      </c>
      <c r="C5194" s="2" t="s">
        <v>7573</v>
      </c>
      <c r="D5194" s="2" t="str">
        <f t="shared" si="290"/>
        <v>Malaysia</v>
      </c>
      <c r="E5194" s="5">
        <v>32689</v>
      </c>
      <c r="F5194" s="5">
        <v>32692</v>
      </c>
      <c r="G5194" s="3">
        <v>35976</v>
      </c>
      <c r="H5194" s="3">
        <v>35977</v>
      </c>
      <c r="I5194" s="2" t="str">
        <f t="shared" si="291"/>
        <v>S&amp;P BMI</v>
      </c>
    </row>
    <row r="5195" spans="1:9">
      <c r="A5195" s="2" t="s">
        <v>6755</v>
      </c>
      <c r="B5195" s="121" t="str">
        <f t="shared" si="292"/>
        <v>Developed Ex-Europe</v>
      </c>
      <c r="C5195" s="2" t="s">
        <v>5883</v>
      </c>
      <c r="D5195" s="2" t="str">
        <f t="shared" si="290"/>
        <v>New Zealand</v>
      </c>
      <c r="E5195" s="5">
        <v>32689</v>
      </c>
      <c r="F5195" s="5">
        <v>32692</v>
      </c>
      <c r="G5195" s="3"/>
      <c r="H5195" s="3"/>
      <c r="I5195" s="2" t="str">
        <f t="shared" si="291"/>
        <v>S&amp;P BMI</v>
      </c>
    </row>
    <row r="5196" spans="1:9">
      <c r="A5196" s="2" t="s">
        <v>6755</v>
      </c>
      <c r="B5196" s="121" t="str">
        <f t="shared" si="292"/>
        <v>Developed Ex-Europe</v>
      </c>
      <c r="C5196" s="2" t="s">
        <v>7574</v>
      </c>
      <c r="D5196" s="2" t="str">
        <f t="shared" si="290"/>
        <v>Singapore</v>
      </c>
      <c r="E5196" s="5">
        <v>32689</v>
      </c>
      <c r="F5196" s="5">
        <v>32692</v>
      </c>
      <c r="G5196" s="3"/>
      <c r="H5196" s="3"/>
      <c r="I5196" s="2" t="str">
        <f t="shared" si="291"/>
        <v>S&amp;P BMI</v>
      </c>
    </row>
    <row r="5197" spans="1:9">
      <c r="A5197" s="2" t="s">
        <v>6755</v>
      </c>
      <c r="B5197" s="121" t="str">
        <f t="shared" si="292"/>
        <v>Developed Ex-Europe</v>
      </c>
      <c r="C5197" s="2" t="s">
        <v>810</v>
      </c>
      <c r="D5197" s="2" t="str">
        <f t="shared" si="290"/>
        <v>United States</v>
      </c>
      <c r="E5197" s="3">
        <v>32689</v>
      </c>
      <c r="F5197" s="3">
        <v>32692</v>
      </c>
      <c r="G5197" s="3"/>
      <c r="H5197" s="3"/>
      <c r="I5197" s="2" t="str">
        <f t="shared" si="291"/>
        <v>S&amp;P BMI</v>
      </c>
    </row>
    <row r="5198" spans="1:9">
      <c r="A5198" s="2" t="s">
        <v>5410</v>
      </c>
      <c r="B5198" s="121" t="str">
        <f t="shared" si="292"/>
        <v>Developed Ex-Australia, New Zealand and U.S.</v>
      </c>
      <c r="C5198" s="2" t="s">
        <v>7575</v>
      </c>
      <c r="D5198" s="2" t="str">
        <f t="shared" ref="D5198:D5261" si="293">VLOOKUP(C5198&amp;"-",CountryRegion,2,FALSE)</f>
        <v>Austria</v>
      </c>
      <c r="E5198" s="5">
        <v>32689</v>
      </c>
      <c r="F5198" s="5">
        <v>32692</v>
      </c>
      <c r="G5198" s="3"/>
      <c r="H5198" s="3"/>
      <c r="I5198" s="2" t="str">
        <f t="shared" si="291"/>
        <v>S&amp;P BMI</v>
      </c>
    </row>
    <row r="5199" spans="1:9">
      <c r="A5199" s="2" t="s">
        <v>5410</v>
      </c>
      <c r="B5199" s="121" t="str">
        <f t="shared" si="292"/>
        <v>Developed Ex-Australia, New Zealand and U.S.</v>
      </c>
      <c r="C5199" s="2" t="s">
        <v>7576</v>
      </c>
      <c r="D5199" s="2" t="str">
        <f t="shared" si="293"/>
        <v>Belgium</v>
      </c>
      <c r="E5199" s="5">
        <v>32689</v>
      </c>
      <c r="F5199" s="5">
        <v>32692</v>
      </c>
      <c r="G5199" s="3"/>
      <c r="H5199" s="3"/>
      <c r="I5199" s="2" t="str">
        <f t="shared" si="291"/>
        <v>S&amp;P BMI</v>
      </c>
    </row>
    <row r="5200" spans="1:9">
      <c r="A5200" s="2" t="s">
        <v>5410</v>
      </c>
      <c r="B5200" s="121" t="str">
        <f t="shared" si="292"/>
        <v>Developed Ex-Australia, New Zealand and U.S.</v>
      </c>
      <c r="C5200" s="2" t="s">
        <v>5722</v>
      </c>
      <c r="D5200" s="2" t="str">
        <f t="shared" si="293"/>
        <v>Canada</v>
      </c>
      <c r="E5200" s="5">
        <v>32689</v>
      </c>
      <c r="F5200" s="5">
        <v>32692</v>
      </c>
      <c r="G5200" s="3"/>
      <c r="H5200" s="3"/>
      <c r="I5200" s="2" t="str">
        <f t="shared" si="291"/>
        <v>S&amp;P BMI</v>
      </c>
    </row>
    <row r="5201" spans="1:9">
      <c r="A5201" s="2" t="s">
        <v>5410</v>
      </c>
      <c r="B5201" s="121" t="str">
        <f t="shared" si="292"/>
        <v>Developed Ex-Australia, New Zealand and U.S.</v>
      </c>
      <c r="C5201" s="2" t="s">
        <v>6147</v>
      </c>
      <c r="D5201" s="2" t="str">
        <f t="shared" si="293"/>
        <v>Switzerland</v>
      </c>
      <c r="E5201" s="5">
        <v>32689</v>
      </c>
      <c r="F5201" s="5">
        <v>32692</v>
      </c>
      <c r="G5201" s="3"/>
      <c r="H5201" s="3"/>
      <c r="I5201" s="2" t="str">
        <f t="shared" si="291"/>
        <v>S&amp;P BMI</v>
      </c>
    </row>
    <row r="5202" spans="1:9">
      <c r="A5202" s="2" t="s">
        <v>5410</v>
      </c>
      <c r="B5202" s="121" t="str">
        <f t="shared" si="292"/>
        <v>Developed Ex-Australia, New Zealand and U.S.</v>
      </c>
      <c r="C5202" s="2" t="s">
        <v>7584</v>
      </c>
      <c r="D5202" s="2" t="str">
        <f t="shared" si="293"/>
        <v>Czech Republic</v>
      </c>
      <c r="E5202" s="5">
        <v>37071</v>
      </c>
      <c r="F5202" s="5">
        <v>37074</v>
      </c>
      <c r="G5202" s="3">
        <v>38168</v>
      </c>
      <c r="H5202" s="3">
        <v>38169</v>
      </c>
      <c r="I5202" s="2" t="str">
        <f t="shared" si="291"/>
        <v>S&amp;P BMI</v>
      </c>
    </row>
    <row r="5203" spans="1:9">
      <c r="A5203" s="2" t="s">
        <v>5410</v>
      </c>
      <c r="B5203" s="121" t="str">
        <f t="shared" si="292"/>
        <v>Developed Ex-Australia, New Zealand and U.S.</v>
      </c>
      <c r="C5203" s="2" t="s">
        <v>7579</v>
      </c>
      <c r="D5203" s="2" t="str">
        <f t="shared" si="293"/>
        <v>Germany</v>
      </c>
      <c r="E5203" s="5">
        <v>32689</v>
      </c>
      <c r="F5203" s="5">
        <v>32692</v>
      </c>
      <c r="G5203" s="3"/>
      <c r="H5203" s="3"/>
      <c r="I5203" s="2" t="str">
        <f t="shared" si="291"/>
        <v>S&amp;P BMI</v>
      </c>
    </row>
    <row r="5204" spans="1:9">
      <c r="A5204" s="2" t="s">
        <v>5410</v>
      </c>
      <c r="B5204" s="121" t="str">
        <f t="shared" si="292"/>
        <v>Developed Ex-Australia, New Zealand and U.S.</v>
      </c>
      <c r="C5204" s="2" t="s">
        <v>7577</v>
      </c>
      <c r="D5204" s="2" t="str">
        <f t="shared" si="293"/>
        <v>Denmark</v>
      </c>
      <c r="E5204" s="5">
        <v>32689</v>
      </c>
      <c r="F5204" s="5">
        <v>32692</v>
      </c>
      <c r="G5204" s="3"/>
      <c r="H5204" s="3"/>
      <c r="I5204" s="2" t="str">
        <f t="shared" si="291"/>
        <v>S&amp;P BMI</v>
      </c>
    </row>
    <row r="5205" spans="1:9">
      <c r="A5205" s="2" t="s">
        <v>5410</v>
      </c>
      <c r="B5205" s="121" t="str">
        <f t="shared" si="292"/>
        <v>Developed Ex-Australia, New Zealand and U.S.</v>
      </c>
      <c r="C5205" s="2" t="s">
        <v>6415</v>
      </c>
      <c r="D5205" s="2" t="str">
        <f t="shared" si="293"/>
        <v>Spain</v>
      </c>
      <c r="E5205" s="5">
        <v>32689</v>
      </c>
      <c r="F5205" s="5">
        <v>32692</v>
      </c>
      <c r="G5205" s="3"/>
      <c r="H5205" s="3"/>
      <c r="I5205" s="2" t="str">
        <f t="shared" si="291"/>
        <v>S&amp;P BMI</v>
      </c>
    </row>
    <row r="5206" spans="1:9">
      <c r="A5206" s="2" t="s">
        <v>5410</v>
      </c>
      <c r="B5206" s="121" t="str">
        <f t="shared" si="292"/>
        <v>Developed Ex-Australia, New Zealand and U.S.</v>
      </c>
      <c r="C5206" s="2" t="s">
        <v>5810</v>
      </c>
      <c r="D5206" s="2" t="str">
        <f t="shared" si="293"/>
        <v>Finland</v>
      </c>
      <c r="E5206" s="5">
        <v>32689</v>
      </c>
      <c r="F5206" s="5">
        <v>32692</v>
      </c>
      <c r="G5206" s="3"/>
      <c r="H5206" s="3"/>
      <c r="I5206" s="2" t="str">
        <f t="shared" si="291"/>
        <v>S&amp;P BMI</v>
      </c>
    </row>
    <row r="5207" spans="1:9">
      <c r="A5207" s="2" t="s">
        <v>5410</v>
      </c>
      <c r="B5207" s="121" t="str">
        <f t="shared" si="292"/>
        <v>Developed Ex-Australia, New Zealand and U.S.</v>
      </c>
      <c r="C5207" s="2" t="s">
        <v>7578</v>
      </c>
      <c r="D5207" s="2" t="str">
        <f t="shared" si="293"/>
        <v>France</v>
      </c>
      <c r="E5207" s="5">
        <v>32689</v>
      </c>
      <c r="F5207" s="5">
        <v>32692</v>
      </c>
      <c r="G5207" s="3"/>
      <c r="H5207" s="3"/>
      <c r="I5207" s="2" t="str">
        <f t="shared" si="291"/>
        <v>S&amp;P BMI</v>
      </c>
    </row>
    <row r="5208" spans="1:9">
      <c r="A5208" s="2" t="s">
        <v>5410</v>
      </c>
      <c r="B5208" s="121" t="str">
        <f t="shared" si="292"/>
        <v>Developed Ex-Australia, New Zealand and U.S.</v>
      </c>
      <c r="C5208" s="2" t="s">
        <v>7583</v>
      </c>
      <c r="D5208" s="2" t="str">
        <f t="shared" si="293"/>
        <v>United Kingdom</v>
      </c>
      <c r="E5208" s="5">
        <v>32689</v>
      </c>
      <c r="F5208" s="5">
        <v>32692</v>
      </c>
      <c r="G5208" s="3"/>
      <c r="H5208" s="3"/>
      <c r="I5208" s="2" t="str">
        <f t="shared" si="291"/>
        <v>S&amp;P BMI</v>
      </c>
    </row>
    <row r="5209" spans="1:9">
      <c r="A5209" s="2" t="s">
        <v>5410</v>
      </c>
      <c r="B5209" s="121" t="str">
        <f t="shared" si="292"/>
        <v>Developed Ex-Australia, New Zealand and U.S.</v>
      </c>
      <c r="C5209" s="2" t="s">
        <v>7580</v>
      </c>
      <c r="D5209" s="2" t="str">
        <f t="shared" si="293"/>
        <v>Greece</v>
      </c>
      <c r="E5209" s="5">
        <v>36433</v>
      </c>
      <c r="F5209" s="5">
        <v>36434</v>
      </c>
      <c r="G5209" s="3">
        <v>41901</v>
      </c>
      <c r="H5209" s="3">
        <v>41904</v>
      </c>
      <c r="I5209" s="2" t="str">
        <f t="shared" si="291"/>
        <v>S&amp;P BMI</v>
      </c>
    </row>
    <row r="5210" spans="1:9">
      <c r="A5210" s="2" t="s">
        <v>5410</v>
      </c>
      <c r="B5210" s="121" t="str">
        <f t="shared" si="292"/>
        <v>Developed Ex-Australia, New Zealand and U.S.</v>
      </c>
      <c r="C5210" s="2" t="s">
        <v>7571</v>
      </c>
      <c r="D5210" s="2" t="str">
        <f t="shared" si="293"/>
        <v>Hong Kong</v>
      </c>
      <c r="E5210" s="5">
        <v>32689</v>
      </c>
      <c r="F5210" s="5">
        <v>32692</v>
      </c>
      <c r="G5210" s="3"/>
      <c r="H5210" s="3"/>
      <c r="I5210" s="2" t="str">
        <f t="shared" si="291"/>
        <v>S&amp;P BMI</v>
      </c>
    </row>
    <row r="5211" spans="1:9">
      <c r="A5211" s="2" t="s">
        <v>5410</v>
      </c>
      <c r="B5211" s="121" t="str">
        <f t="shared" si="292"/>
        <v>Developed Ex-Australia, New Zealand and U.S.</v>
      </c>
      <c r="C5211" s="2" t="s">
        <v>5567</v>
      </c>
      <c r="D5211" s="2" t="str">
        <f t="shared" si="293"/>
        <v>Hungary</v>
      </c>
      <c r="E5211" s="5">
        <v>37802</v>
      </c>
      <c r="F5211" s="5">
        <v>37803</v>
      </c>
      <c r="G5211" s="3">
        <v>38168</v>
      </c>
      <c r="H5211" s="3">
        <v>38169</v>
      </c>
      <c r="I5211" s="2" t="str">
        <f t="shared" si="291"/>
        <v>S&amp;P BMI</v>
      </c>
    </row>
    <row r="5212" spans="1:9">
      <c r="A5212" s="2" t="s">
        <v>5410</v>
      </c>
      <c r="B5212" s="121" t="str">
        <f t="shared" si="292"/>
        <v>Developed Ex-Australia, New Zealand and U.S.</v>
      </c>
      <c r="C5212" s="2" t="s">
        <v>6100</v>
      </c>
      <c r="D5212" s="2" t="str">
        <f t="shared" si="293"/>
        <v>Ireland</v>
      </c>
      <c r="E5212" s="5">
        <v>32689</v>
      </c>
      <c r="F5212" s="5">
        <v>32692</v>
      </c>
      <c r="G5212" s="3"/>
      <c r="H5212" s="3"/>
      <c r="I5212" s="2" t="str">
        <f t="shared" si="291"/>
        <v>S&amp;P BMI</v>
      </c>
    </row>
    <row r="5213" spans="1:9">
      <c r="A5213" s="2" t="s">
        <v>5410</v>
      </c>
      <c r="B5213" s="121" t="str">
        <f t="shared" si="292"/>
        <v>Developed Ex-Australia, New Zealand and U.S.</v>
      </c>
      <c r="C5213" s="2" t="s">
        <v>7598</v>
      </c>
      <c r="D5213" s="2" t="str">
        <f t="shared" si="293"/>
        <v>Israel</v>
      </c>
      <c r="E5213" s="5">
        <v>40438</v>
      </c>
      <c r="F5213" s="5">
        <v>40441</v>
      </c>
      <c r="G5213" s="3"/>
      <c r="H5213" s="3"/>
      <c r="I5213" s="2" t="str">
        <f t="shared" si="291"/>
        <v>S&amp;P BMI</v>
      </c>
    </row>
    <row r="5214" spans="1:9">
      <c r="A5214" s="2" t="s">
        <v>5410</v>
      </c>
      <c r="B5214" s="121" t="str">
        <f t="shared" si="292"/>
        <v>Developed Ex-Australia, New Zealand and U.S.</v>
      </c>
      <c r="C5214" s="2" t="s">
        <v>5572</v>
      </c>
      <c r="D5214" s="2" t="str">
        <f t="shared" si="293"/>
        <v>Iceland</v>
      </c>
      <c r="E5214" s="5">
        <v>37435</v>
      </c>
      <c r="F5214" s="5">
        <v>37438</v>
      </c>
      <c r="G5214" s="3">
        <v>39780</v>
      </c>
      <c r="H5214" s="3">
        <v>39783</v>
      </c>
      <c r="I5214" s="2" t="str">
        <f t="shared" si="291"/>
        <v>S&amp;P BMI</v>
      </c>
    </row>
    <row r="5215" spans="1:9">
      <c r="A5215" s="2" t="s">
        <v>5410</v>
      </c>
      <c r="B5215" s="121" t="str">
        <f t="shared" si="292"/>
        <v>Developed Ex-Australia, New Zealand and U.S.</v>
      </c>
      <c r="C5215" s="2" t="s">
        <v>5614</v>
      </c>
      <c r="D5215" s="2" t="str">
        <f t="shared" si="293"/>
        <v>Italy</v>
      </c>
      <c r="E5215" s="5">
        <v>32689</v>
      </c>
      <c r="F5215" s="5">
        <v>32692</v>
      </c>
      <c r="G5215" s="3"/>
      <c r="H5215" s="3"/>
      <c r="I5215" s="2" t="str">
        <f t="shared" si="291"/>
        <v>S&amp;P BMI</v>
      </c>
    </row>
    <row r="5216" spans="1:9">
      <c r="A5216" s="2" t="s">
        <v>5410</v>
      </c>
      <c r="B5216" s="121" t="str">
        <f t="shared" si="292"/>
        <v>Developed Ex-Australia, New Zealand and U.S.</v>
      </c>
      <c r="C5216" s="2" t="s">
        <v>7572</v>
      </c>
      <c r="D5216" s="2" t="str">
        <f t="shared" si="293"/>
        <v>Japan</v>
      </c>
      <c r="E5216" s="5">
        <v>32689</v>
      </c>
      <c r="F5216" s="5">
        <v>32692</v>
      </c>
      <c r="G5216" s="3"/>
      <c r="H5216" s="3"/>
      <c r="I5216" s="2" t="str">
        <f t="shared" si="291"/>
        <v>S&amp;P BMI</v>
      </c>
    </row>
    <row r="5217" spans="1:9">
      <c r="A5217" s="2" t="s">
        <v>5410</v>
      </c>
      <c r="B5217" s="121" t="str">
        <f t="shared" si="292"/>
        <v>Developed Ex-Australia, New Zealand and U.S.</v>
      </c>
      <c r="C5217" s="2" t="s">
        <v>6013</v>
      </c>
      <c r="D5217" s="2" t="str">
        <f t="shared" si="293"/>
        <v>Korea</v>
      </c>
      <c r="E5217" s="5">
        <v>37071</v>
      </c>
      <c r="F5217" s="5">
        <v>37074</v>
      </c>
      <c r="G5217" s="3"/>
      <c r="H5217" s="3"/>
      <c r="I5217" s="2" t="str">
        <f t="shared" ref="I5217:I5225" si="294">IF(ISBLANK(VLOOKUP(A5217,CountryRegion,4,FALSE)),"",VLOOKUP(A5217,CountryRegion,4,FALSE))</f>
        <v>S&amp;P BMI</v>
      </c>
    </row>
    <row r="5218" spans="1:9">
      <c r="A5218" s="2" t="s">
        <v>5410</v>
      </c>
      <c r="B5218" s="121" t="str">
        <f t="shared" si="292"/>
        <v>Developed Ex-Australia, New Zealand and U.S.</v>
      </c>
      <c r="C5218" s="2" t="s">
        <v>7581</v>
      </c>
      <c r="D5218" s="2" t="str">
        <f t="shared" si="293"/>
        <v>Luxembourg</v>
      </c>
      <c r="E5218" s="5">
        <v>38625</v>
      </c>
      <c r="F5218" s="5">
        <v>38628</v>
      </c>
      <c r="G5218" s="3"/>
      <c r="H5218" s="3"/>
      <c r="I5218" s="2" t="str">
        <f t="shared" si="294"/>
        <v>S&amp;P BMI</v>
      </c>
    </row>
    <row r="5219" spans="1:9">
      <c r="A5219" s="2" t="s">
        <v>5410</v>
      </c>
      <c r="B5219" s="121" t="str">
        <f t="shared" si="292"/>
        <v>Developed Ex-Australia, New Zealand and U.S.</v>
      </c>
      <c r="C5219" s="2" t="s">
        <v>7573</v>
      </c>
      <c r="D5219" s="2" t="str">
        <f t="shared" si="293"/>
        <v>Malaysia</v>
      </c>
      <c r="E5219" s="5">
        <v>32689</v>
      </c>
      <c r="F5219" s="5">
        <v>32692</v>
      </c>
      <c r="G5219" s="3">
        <v>35976</v>
      </c>
      <c r="H5219" s="3">
        <v>35977</v>
      </c>
      <c r="I5219" s="2" t="str">
        <f t="shared" si="294"/>
        <v>S&amp;P BMI</v>
      </c>
    </row>
    <row r="5220" spans="1:9">
      <c r="A5220" s="2" t="s">
        <v>5410</v>
      </c>
      <c r="B5220" s="121" t="str">
        <f t="shared" si="292"/>
        <v>Developed Ex-Australia, New Zealand and U.S.</v>
      </c>
      <c r="C5220" s="2" t="s">
        <v>5921</v>
      </c>
      <c r="D5220" s="2" t="str">
        <f t="shared" si="293"/>
        <v>Netherlands</v>
      </c>
      <c r="E5220" s="5">
        <v>32689</v>
      </c>
      <c r="F5220" s="5">
        <v>32692</v>
      </c>
      <c r="G5220" s="3"/>
      <c r="H5220" s="3"/>
      <c r="I5220" s="2" t="str">
        <f t="shared" si="294"/>
        <v>S&amp;P BMI</v>
      </c>
    </row>
    <row r="5221" spans="1:9">
      <c r="A5221" s="2" t="s">
        <v>5410</v>
      </c>
      <c r="B5221" s="121" t="str">
        <f t="shared" si="292"/>
        <v>Developed Ex-Australia, New Zealand and U.S.</v>
      </c>
      <c r="C5221" s="2" t="s">
        <v>5865</v>
      </c>
      <c r="D5221" s="2" t="str">
        <f t="shared" si="293"/>
        <v>Norway</v>
      </c>
      <c r="E5221" s="5">
        <v>32689</v>
      </c>
      <c r="F5221" s="5">
        <v>32692</v>
      </c>
      <c r="G5221" s="3"/>
      <c r="H5221" s="3"/>
      <c r="I5221" s="2" t="str">
        <f t="shared" si="294"/>
        <v>S&amp;P BMI</v>
      </c>
    </row>
    <row r="5222" spans="1:9">
      <c r="A5222" s="2" t="s">
        <v>5410</v>
      </c>
      <c r="B5222" s="121" t="str">
        <f t="shared" si="292"/>
        <v>Developed Ex-Australia, New Zealand and U.S.</v>
      </c>
      <c r="C5222" s="2" t="s">
        <v>7582</v>
      </c>
      <c r="D5222" s="2" t="str">
        <f t="shared" si="293"/>
        <v>Portugal</v>
      </c>
      <c r="E5222" s="5">
        <v>35976</v>
      </c>
      <c r="F5222" s="5">
        <v>35977</v>
      </c>
      <c r="G5222" s="3"/>
      <c r="H5222" s="3"/>
      <c r="I5222" s="2" t="str">
        <f t="shared" si="294"/>
        <v>S&amp;P BMI</v>
      </c>
    </row>
    <row r="5223" spans="1:9">
      <c r="A5223" s="2" t="s">
        <v>5410</v>
      </c>
      <c r="B5223" s="121" t="str">
        <f t="shared" si="292"/>
        <v>Developed Ex-Australia, New Zealand and U.S.</v>
      </c>
      <c r="C5223" s="2" t="s">
        <v>6227</v>
      </c>
      <c r="D5223" s="2" t="str">
        <f t="shared" si="293"/>
        <v>Sweden</v>
      </c>
      <c r="E5223" s="5">
        <v>32689</v>
      </c>
      <c r="F5223" s="5">
        <v>32692</v>
      </c>
      <c r="G5223" s="3"/>
      <c r="H5223" s="3"/>
      <c r="I5223" s="2" t="str">
        <f t="shared" si="294"/>
        <v>S&amp;P BMI</v>
      </c>
    </row>
    <row r="5224" spans="1:9">
      <c r="A5224" s="2" t="s">
        <v>5410</v>
      </c>
      <c r="B5224" s="121" t="str">
        <f t="shared" si="292"/>
        <v>Developed Ex-Australia, New Zealand and U.S.</v>
      </c>
      <c r="C5224" s="2" t="s">
        <v>7574</v>
      </c>
      <c r="D5224" s="2" t="str">
        <f t="shared" si="293"/>
        <v>Singapore</v>
      </c>
      <c r="E5224" s="5">
        <v>32689</v>
      </c>
      <c r="F5224" s="5">
        <v>32692</v>
      </c>
      <c r="G5224" s="3"/>
      <c r="H5224" s="3"/>
      <c r="I5224" s="2" t="str">
        <f t="shared" si="294"/>
        <v>S&amp;P BMI</v>
      </c>
    </row>
    <row r="5225" spans="1:9">
      <c r="A5225" s="2" t="s">
        <v>5410</v>
      </c>
      <c r="B5225" s="121" t="str">
        <f t="shared" si="292"/>
        <v>Developed Ex-Australia, New Zealand and U.S.</v>
      </c>
      <c r="C5225" s="2" t="s">
        <v>7605</v>
      </c>
      <c r="D5225" s="2" t="str">
        <f t="shared" si="293"/>
        <v>Slovenia</v>
      </c>
      <c r="E5225" s="3">
        <v>37802</v>
      </c>
      <c r="F5225" s="3">
        <v>37803</v>
      </c>
      <c r="G5225" s="3">
        <v>39353</v>
      </c>
      <c r="H5225" s="3">
        <v>39356</v>
      </c>
      <c r="I5225" s="2" t="str">
        <f t="shared" si="294"/>
        <v>S&amp;P BMI</v>
      </c>
    </row>
    <row r="5226" spans="1:9">
      <c r="A5226" s="2" t="s">
        <v>6769</v>
      </c>
      <c r="B5226" s="121" t="str">
        <f t="shared" si="292"/>
        <v>Developed Ex-Germany</v>
      </c>
      <c r="C5226" s="2" t="s">
        <v>7575</v>
      </c>
      <c r="D5226" s="2" t="str">
        <f t="shared" si="293"/>
        <v>Austria</v>
      </c>
      <c r="E5226" s="5">
        <v>32689</v>
      </c>
      <c r="F5226" s="5">
        <v>32692</v>
      </c>
      <c r="G5226" s="93" t="s">
        <v>7570</v>
      </c>
      <c r="H5226" s="93"/>
      <c r="I5226" s="2" t="s">
        <v>8</v>
      </c>
    </row>
    <row r="5227" spans="1:9">
      <c r="A5227" s="2" t="s">
        <v>6769</v>
      </c>
      <c r="B5227" s="121" t="str">
        <f t="shared" si="292"/>
        <v>Developed Ex-Germany</v>
      </c>
      <c r="C5227" s="2" t="s">
        <v>7589</v>
      </c>
      <c r="D5227" s="2" t="str">
        <f t="shared" si="293"/>
        <v>Australia</v>
      </c>
      <c r="E5227" s="5">
        <v>32689</v>
      </c>
      <c r="F5227" s="5">
        <v>32692</v>
      </c>
      <c r="G5227" s="93" t="s">
        <v>7570</v>
      </c>
      <c r="H5227" s="93"/>
      <c r="I5227" s="2" t="s">
        <v>8</v>
      </c>
    </row>
    <row r="5228" spans="1:9">
      <c r="A5228" s="2" t="s">
        <v>6769</v>
      </c>
      <c r="B5228" s="121" t="str">
        <f t="shared" si="292"/>
        <v>Developed Ex-Germany</v>
      </c>
      <c r="C5228" s="2" t="s">
        <v>7576</v>
      </c>
      <c r="D5228" s="2" t="str">
        <f t="shared" si="293"/>
        <v>Belgium</v>
      </c>
      <c r="E5228" s="5">
        <v>32689</v>
      </c>
      <c r="F5228" s="5">
        <v>32692</v>
      </c>
      <c r="G5228" s="93" t="s">
        <v>7570</v>
      </c>
      <c r="H5228" s="93"/>
      <c r="I5228" s="2" t="s">
        <v>8</v>
      </c>
    </row>
    <row r="5229" spans="1:9">
      <c r="A5229" s="2" t="s">
        <v>6769</v>
      </c>
      <c r="B5229" s="121" t="str">
        <f t="shared" si="292"/>
        <v>Developed Ex-Germany</v>
      </c>
      <c r="C5229" s="2" t="s">
        <v>5722</v>
      </c>
      <c r="D5229" s="2" t="str">
        <f t="shared" si="293"/>
        <v>Canada</v>
      </c>
      <c r="E5229" s="5">
        <v>32689</v>
      </c>
      <c r="F5229" s="5">
        <v>32692</v>
      </c>
      <c r="G5229" s="93" t="s">
        <v>7570</v>
      </c>
      <c r="H5229" s="93"/>
      <c r="I5229" s="2" t="s">
        <v>8</v>
      </c>
    </row>
    <row r="5230" spans="1:9">
      <c r="A5230" s="2" t="s">
        <v>6769</v>
      </c>
      <c r="B5230" s="121" t="str">
        <f t="shared" si="292"/>
        <v>Developed Ex-Germany</v>
      </c>
      <c r="C5230" s="2" t="s">
        <v>6147</v>
      </c>
      <c r="D5230" s="2" t="str">
        <f t="shared" si="293"/>
        <v>Switzerland</v>
      </c>
      <c r="E5230" s="5">
        <v>32689</v>
      </c>
      <c r="F5230" s="5">
        <v>32692</v>
      </c>
      <c r="G5230" s="93" t="s">
        <v>7570</v>
      </c>
      <c r="H5230" s="93"/>
      <c r="I5230" s="2" t="s">
        <v>8</v>
      </c>
    </row>
    <row r="5231" spans="1:9">
      <c r="A5231" s="2" t="s">
        <v>6769</v>
      </c>
      <c r="B5231" s="121" t="str">
        <f t="shared" si="292"/>
        <v>Developed Ex-Germany</v>
      </c>
      <c r="C5231" s="2" t="s">
        <v>7584</v>
      </c>
      <c r="D5231" s="2" t="str">
        <f t="shared" si="293"/>
        <v>Czech Republic</v>
      </c>
      <c r="E5231" s="5">
        <v>37071</v>
      </c>
      <c r="F5231" s="5">
        <v>37074</v>
      </c>
      <c r="G5231" s="3">
        <v>38168</v>
      </c>
      <c r="H5231" s="3">
        <v>38169</v>
      </c>
      <c r="I5231" s="2" t="s">
        <v>8</v>
      </c>
    </row>
    <row r="5232" spans="1:9">
      <c r="A5232" s="2" t="s">
        <v>6769</v>
      </c>
      <c r="B5232" s="121" t="str">
        <f t="shared" si="292"/>
        <v>Developed Ex-Germany</v>
      </c>
      <c r="C5232" s="2" t="s">
        <v>7577</v>
      </c>
      <c r="D5232" s="2" t="str">
        <f t="shared" si="293"/>
        <v>Denmark</v>
      </c>
      <c r="E5232" s="5">
        <v>32689</v>
      </c>
      <c r="F5232" s="5">
        <v>32692</v>
      </c>
      <c r="G5232" s="93" t="s">
        <v>7570</v>
      </c>
      <c r="H5232" s="93"/>
      <c r="I5232" s="2" t="s">
        <v>8</v>
      </c>
    </row>
    <row r="5233" spans="1:9">
      <c r="A5233" s="2" t="s">
        <v>6769</v>
      </c>
      <c r="B5233" s="121" t="str">
        <f t="shared" si="292"/>
        <v>Developed Ex-Germany</v>
      </c>
      <c r="C5233" s="2" t="s">
        <v>6415</v>
      </c>
      <c r="D5233" s="2" t="str">
        <f t="shared" si="293"/>
        <v>Spain</v>
      </c>
      <c r="E5233" s="5">
        <v>32689</v>
      </c>
      <c r="F5233" s="5">
        <v>32692</v>
      </c>
      <c r="G5233" s="93" t="s">
        <v>7570</v>
      </c>
      <c r="H5233" s="93"/>
      <c r="I5233" s="2" t="s">
        <v>8</v>
      </c>
    </row>
    <row r="5234" spans="1:9">
      <c r="A5234" s="2" t="s">
        <v>6769</v>
      </c>
      <c r="B5234" s="121" t="str">
        <f t="shared" si="292"/>
        <v>Developed Ex-Germany</v>
      </c>
      <c r="C5234" s="2" t="s">
        <v>5810</v>
      </c>
      <c r="D5234" s="2" t="str">
        <f t="shared" si="293"/>
        <v>Finland</v>
      </c>
      <c r="E5234" s="5">
        <v>32689</v>
      </c>
      <c r="F5234" s="5">
        <v>32692</v>
      </c>
      <c r="G5234" s="93" t="s">
        <v>7570</v>
      </c>
      <c r="H5234" s="93"/>
      <c r="I5234" s="2" t="s">
        <v>8</v>
      </c>
    </row>
    <row r="5235" spans="1:9">
      <c r="A5235" s="2" t="s">
        <v>6769</v>
      </c>
      <c r="B5235" s="121" t="str">
        <f t="shared" si="292"/>
        <v>Developed Ex-Germany</v>
      </c>
      <c r="C5235" s="2" t="s">
        <v>7578</v>
      </c>
      <c r="D5235" s="2" t="str">
        <f t="shared" si="293"/>
        <v>France</v>
      </c>
      <c r="E5235" s="5">
        <v>32689</v>
      </c>
      <c r="F5235" s="5">
        <v>32692</v>
      </c>
      <c r="G5235" s="93" t="s">
        <v>7570</v>
      </c>
      <c r="H5235" s="93"/>
      <c r="I5235" s="2" t="s">
        <v>8</v>
      </c>
    </row>
    <row r="5236" spans="1:9">
      <c r="A5236" s="2" t="s">
        <v>6769</v>
      </c>
      <c r="B5236" s="121" t="str">
        <f t="shared" si="292"/>
        <v>Developed Ex-Germany</v>
      </c>
      <c r="C5236" s="2" t="s">
        <v>7583</v>
      </c>
      <c r="D5236" s="2" t="str">
        <f t="shared" si="293"/>
        <v>United Kingdom</v>
      </c>
      <c r="E5236" s="5">
        <v>32689</v>
      </c>
      <c r="F5236" s="5">
        <v>32692</v>
      </c>
      <c r="G5236" s="93" t="s">
        <v>7570</v>
      </c>
      <c r="H5236" s="93"/>
      <c r="I5236" s="2" t="s">
        <v>8</v>
      </c>
    </row>
    <row r="5237" spans="1:9">
      <c r="A5237" s="2" t="s">
        <v>6769</v>
      </c>
      <c r="B5237" s="121" t="str">
        <f t="shared" si="292"/>
        <v>Developed Ex-Germany</v>
      </c>
      <c r="C5237" s="2" t="s">
        <v>7580</v>
      </c>
      <c r="D5237" s="2" t="str">
        <f t="shared" si="293"/>
        <v>Greece</v>
      </c>
      <c r="E5237" s="5">
        <v>36433</v>
      </c>
      <c r="F5237" s="5">
        <v>36434</v>
      </c>
      <c r="G5237" s="3">
        <v>41901</v>
      </c>
      <c r="H5237" s="3">
        <v>41904</v>
      </c>
      <c r="I5237" s="2" t="s">
        <v>8</v>
      </c>
    </row>
    <row r="5238" spans="1:9">
      <c r="A5238" s="2" t="s">
        <v>6769</v>
      </c>
      <c r="B5238" s="121" t="str">
        <f t="shared" si="292"/>
        <v>Developed Ex-Germany</v>
      </c>
      <c r="C5238" s="2" t="s">
        <v>7571</v>
      </c>
      <c r="D5238" s="2" t="str">
        <f t="shared" si="293"/>
        <v>Hong Kong</v>
      </c>
      <c r="E5238" s="5">
        <v>32689</v>
      </c>
      <c r="F5238" s="5">
        <v>32692</v>
      </c>
      <c r="G5238" s="93" t="s">
        <v>7570</v>
      </c>
      <c r="H5238" s="93"/>
      <c r="I5238" s="2" t="s">
        <v>8</v>
      </c>
    </row>
    <row r="5239" spans="1:9">
      <c r="A5239" s="2" t="s">
        <v>6769</v>
      </c>
      <c r="B5239" s="121" t="str">
        <f t="shared" si="292"/>
        <v>Developed Ex-Germany</v>
      </c>
      <c r="C5239" s="2" t="s">
        <v>5567</v>
      </c>
      <c r="D5239" s="2" t="str">
        <f t="shared" si="293"/>
        <v>Hungary</v>
      </c>
      <c r="E5239" s="5">
        <v>37802</v>
      </c>
      <c r="F5239" s="5">
        <v>37803</v>
      </c>
      <c r="G5239" s="3">
        <v>38168</v>
      </c>
      <c r="H5239" s="3">
        <v>38169</v>
      </c>
      <c r="I5239" s="2" t="s">
        <v>8</v>
      </c>
    </row>
    <row r="5240" spans="1:9">
      <c r="A5240" s="2" t="s">
        <v>6769</v>
      </c>
      <c r="B5240" s="121" t="str">
        <f t="shared" si="292"/>
        <v>Developed Ex-Germany</v>
      </c>
      <c r="C5240" s="2" t="s">
        <v>6100</v>
      </c>
      <c r="D5240" s="2" t="str">
        <f t="shared" si="293"/>
        <v>Ireland</v>
      </c>
      <c r="E5240" s="5">
        <v>32689</v>
      </c>
      <c r="F5240" s="5">
        <v>32692</v>
      </c>
      <c r="G5240" s="93" t="s">
        <v>7570</v>
      </c>
      <c r="H5240" s="93"/>
      <c r="I5240" s="2" t="s">
        <v>8</v>
      </c>
    </row>
    <row r="5241" spans="1:9">
      <c r="A5241" s="2" t="s">
        <v>6769</v>
      </c>
      <c r="B5241" s="121" t="str">
        <f t="shared" si="292"/>
        <v>Developed Ex-Germany</v>
      </c>
      <c r="C5241" s="2" t="s">
        <v>7598</v>
      </c>
      <c r="D5241" s="2" t="str">
        <f t="shared" si="293"/>
        <v>Israel</v>
      </c>
      <c r="E5241" s="5">
        <v>40438</v>
      </c>
      <c r="F5241" s="5">
        <v>40441</v>
      </c>
      <c r="G5241" s="93" t="s">
        <v>7570</v>
      </c>
      <c r="H5241" s="93"/>
      <c r="I5241" s="2" t="s">
        <v>8</v>
      </c>
    </row>
    <row r="5242" spans="1:9">
      <c r="A5242" s="2" t="s">
        <v>6769</v>
      </c>
      <c r="B5242" s="121" t="str">
        <f t="shared" si="292"/>
        <v>Developed Ex-Germany</v>
      </c>
      <c r="C5242" s="2" t="s">
        <v>5572</v>
      </c>
      <c r="D5242" s="2" t="str">
        <f t="shared" si="293"/>
        <v>Iceland</v>
      </c>
      <c r="E5242" s="5">
        <v>37435</v>
      </c>
      <c r="F5242" s="5">
        <v>37438</v>
      </c>
      <c r="G5242" s="3">
        <v>39780</v>
      </c>
      <c r="H5242" s="3">
        <v>39783</v>
      </c>
      <c r="I5242" s="2" t="s">
        <v>8</v>
      </c>
    </row>
    <row r="5243" spans="1:9">
      <c r="A5243" s="2" t="s">
        <v>6769</v>
      </c>
      <c r="B5243" s="121" t="str">
        <f t="shared" si="292"/>
        <v>Developed Ex-Germany</v>
      </c>
      <c r="C5243" s="2" t="s">
        <v>5614</v>
      </c>
      <c r="D5243" s="2" t="str">
        <f t="shared" si="293"/>
        <v>Italy</v>
      </c>
      <c r="E5243" s="5">
        <v>32689</v>
      </c>
      <c r="F5243" s="5">
        <v>32692</v>
      </c>
      <c r="G5243" s="93" t="s">
        <v>7570</v>
      </c>
      <c r="H5243" s="93"/>
      <c r="I5243" s="2" t="s">
        <v>8</v>
      </c>
    </row>
    <row r="5244" spans="1:9">
      <c r="A5244" s="2" t="s">
        <v>6769</v>
      </c>
      <c r="B5244" s="121" t="str">
        <f t="shared" si="292"/>
        <v>Developed Ex-Germany</v>
      </c>
      <c r="C5244" s="2" t="s">
        <v>7572</v>
      </c>
      <c r="D5244" s="2" t="str">
        <f t="shared" si="293"/>
        <v>Japan</v>
      </c>
      <c r="E5244" s="5">
        <v>32689</v>
      </c>
      <c r="F5244" s="5">
        <v>32692</v>
      </c>
      <c r="G5244" s="93" t="s">
        <v>7570</v>
      </c>
      <c r="H5244" s="93"/>
      <c r="I5244" s="2" t="s">
        <v>8</v>
      </c>
    </row>
    <row r="5245" spans="1:9">
      <c r="A5245" s="2" t="s">
        <v>6769</v>
      </c>
      <c r="B5245" s="121" t="str">
        <f t="shared" si="292"/>
        <v>Developed Ex-Germany</v>
      </c>
      <c r="C5245" s="2" t="s">
        <v>6013</v>
      </c>
      <c r="D5245" s="2" t="str">
        <f t="shared" si="293"/>
        <v>Korea</v>
      </c>
      <c r="E5245" s="5">
        <v>37071</v>
      </c>
      <c r="F5245" s="5">
        <v>37074</v>
      </c>
      <c r="G5245" s="93" t="s">
        <v>7570</v>
      </c>
      <c r="H5245" s="93"/>
      <c r="I5245" s="2" t="s">
        <v>8</v>
      </c>
    </row>
    <row r="5246" spans="1:9">
      <c r="A5246" s="2" t="s">
        <v>6769</v>
      </c>
      <c r="B5246" s="121" t="str">
        <f t="shared" si="292"/>
        <v>Developed Ex-Germany</v>
      </c>
      <c r="C5246" s="2" t="s">
        <v>7581</v>
      </c>
      <c r="D5246" s="2" t="str">
        <f t="shared" si="293"/>
        <v>Luxembourg</v>
      </c>
      <c r="E5246" s="5">
        <v>38625</v>
      </c>
      <c r="F5246" s="5">
        <v>38628</v>
      </c>
      <c r="G5246" s="93" t="s">
        <v>7570</v>
      </c>
      <c r="H5246" s="93"/>
      <c r="I5246" s="2" t="s">
        <v>8</v>
      </c>
    </row>
    <row r="5247" spans="1:9">
      <c r="A5247" s="2" t="s">
        <v>6769</v>
      </c>
      <c r="B5247" s="121" t="str">
        <f t="shared" si="292"/>
        <v>Developed Ex-Germany</v>
      </c>
      <c r="C5247" s="2" t="s">
        <v>7573</v>
      </c>
      <c r="D5247" s="2" t="str">
        <f t="shared" si="293"/>
        <v>Malaysia</v>
      </c>
      <c r="E5247" s="5">
        <v>32689</v>
      </c>
      <c r="F5247" s="5">
        <v>32692</v>
      </c>
      <c r="G5247" s="3">
        <v>35976</v>
      </c>
      <c r="H5247" s="3">
        <v>35977</v>
      </c>
      <c r="I5247" s="2" t="s">
        <v>8</v>
      </c>
    </row>
    <row r="5248" spans="1:9">
      <c r="A5248" s="2" t="s">
        <v>6769</v>
      </c>
      <c r="B5248" s="121" t="str">
        <f t="shared" si="292"/>
        <v>Developed Ex-Germany</v>
      </c>
      <c r="C5248" s="2" t="s">
        <v>5921</v>
      </c>
      <c r="D5248" s="2" t="str">
        <f t="shared" si="293"/>
        <v>Netherlands</v>
      </c>
      <c r="E5248" s="5">
        <v>32689</v>
      </c>
      <c r="F5248" s="5">
        <v>32692</v>
      </c>
      <c r="G5248" s="93" t="s">
        <v>7570</v>
      </c>
      <c r="H5248" s="93"/>
      <c r="I5248" s="2" t="s">
        <v>8</v>
      </c>
    </row>
    <row r="5249" spans="1:9">
      <c r="A5249" s="2" t="s">
        <v>6769</v>
      </c>
      <c r="B5249" s="121" t="str">
        <f t="shared" si="292"/>
        <v>Developed Ex-Germany</v>
      </c>
      <c r="C5249" s="2" t="s">
        <v>5865</v>
      </c>
      <c r="D5249" s="2" t="str">
        <f t="shared" si="293"/>
        <v>Norway</v>
      </c>
      <c r="E5249" s="5">
        <v>32689</v>
      </c>
      <c r="F5249" s="5">
        <v>32692</v>
      </c>
      <c r="G5249" s="93" t="s">
        <v>7570</v>
      </c>
      <c r="H5249" s="93"/>
      <c r="I5249" s="2" t="s">
        <v>8</v>
      </c>
    </row>
    <row r="5250" spans="1:9">
      <c r="A5250" s="2" t="s">
        <v>6769</v>
      </c>
      <c r="B5250" s="121" t="str">
        <f t="shared" si="292"/>
        <v>Developed Ex-Germany</v>
      </c>
      <c r="C5250" s="2" t="s">
        <v>5883</v>
      </c>
      <c r="D5250" s="2" t="str">
        <f t="shared" si="293"/>
        <v>New Zealand</v>
      </c>
      <c r="E5250" s="5">
        <v>32689</v>
      </c>
      <c r="F5250" s="5">
        <v>32692</v>
      </c>
      <c r="G5250" s="93" t="s">
        <v>7570</v>
      </c>
      <c r="H5250" s="93"/>
      <c r="I5250" s="2" t="s">
        <v>8</v>
      </c>
    </row>
    <row r="5251" spans="1:9">
      <c r="A5251" s="2" t="s">
        <v>6769</v>
      </c>
      <c r="B5251" s="121" t="str">
        <f t="shared" si="292"/>
        <v>Developed Ex-Germany</v>
      </c>
      <c r="C5251" s="2" t="s">
        <v>7582</v>
      </c>
      <c r="D5251" s="2" t="str">
        <f t="shared" si="293"/>
        <v>Portugal</v>
      </c>
      <c r="E5251" s="5">
        <v>35976</v>
      </c>
      <c r="F5251" s="5">
        <v>35977</v>
      </c>
      <c r="G5251" s="93" t="s">
        <v>7570</v>
      </c>
      <c r="H5251" s="93"/>
      <c r="I5251" s="2" t="s">
        <v>8</v>
      </c>
    </row>
    <row r="5252" spans="1:9">
      <c r="A5252" s="2" t="s">
        <v>6769</v>
      </c>
      <c r="B5252" s="121" t="str">
        <f t="shared" si="292"/>
        <v>Developed Ex-Germany</v>
      </c>
      <c r="C5252" s="2" t="s">
        <v>6227</v>
      </c>
      <c r="D5252" s="2" t="str">
        <f t="shared" si="293"/>
        <v>Sweden</v>
      </c>
      <c r="E5252" s="5">
        <v>32689</v>
      </c>
      <c r="F5252" s="5">
        <v>32692</v>
      </c>
      <c r="G5252" s="93" t="s">
        <v>7570</v>
      </c>
      <c r="H5252" s="93"/>
      <c r="I5252" s="2" t="s">
        <v>8</v>
      </c>
    </row>
    <row r="5253" spans="1:9">
      <c r="A5253" s="2" t="s">
        <v>6769</v>
      </c>
      <c r="B5253" s="121" t="str">
        <f t="shared" si="292"/>
        <v>Developed Ex-Germany</v>
      </c>
      <c r="C5253" s="2" t="s">
        <v>7574</v>
      </c>
      <c r="D5253" s="2" t="str">
        <f t="shared" si="293"/>
        <v>Singapore</v>
      </c>
      <c r="E5253" s="5">
        <v>32689</v>
      </c>
      <c r="F5253" s="5">
        <v>32692</v>
      </c>
      <c r="G5253" s="93" t="s">
        <v>7570</v>
      </c>
      <c r="H5253" s="93"/>
      <c r="I5253" s="2" t="s">
        <v>8</v>
      </c>
    </row>
    <row r="5254" spans="1:9">
      <c r="A5254" s="2" t="s">
        <v>6769</v>
      </c>
      <c r="B5254" s="121" t="str">
        <f t="shared" ref="B5254:B5317" si="295">VLOOKUP(A5254,CountryRegion,2,FALSE)</f>
        <v>Developed Ex-Germany</v>
      </c>
      <c r="C5254" s="2" t="s">
        <v>7605</v>
      </c>
      <c r="D5254" s="2" t="str">
        <f t="shared" si="293"/>
        <v>Slovenia</v>
      </c>
      <c r="E5254" s="5">
        <v>37802</v>
      </c>
      <c r="F5254" s="5">
        <v>37803</v>
      </c>
      <c r="G5254" s="3">
        <v>39353</v>
      </c>
      <c r="H5254" s="3">
        <v>39356</v>
      </c>
      <c r="I5254" s="2" t="s">
        <v>8</v>
      </c>
    </row>
    <row r="5255" spans="1:9">
      <c r="A5255" s="2" t="s">
        <v>6769</v>
      </c>
      <c r="B5255" s="121" t="str">
        <f t="shared" si="295"/>
        <v>Developed Ex-Germany</v>
      </c>
      <c r="C5255" s="2" t="s">
        <v>810</v>
      </c>
      <c r="D5255" s="2" t="str">
        <f t="shared" si="293"/>
        <v>United States</v>
      </c>
      <c r="E5255" s="5">
        <v>32689</v>
      </c>
      <c r="F5255" s="5">
        <v>32692</v>
      </c>
      <c r="G5255" s="2" t="s">
        <v>7570</v>
      </c>
      <c r="H5255" s="2"/>
      <c r="I5255" s="2" t="s">
        <v>8</v>
      </c>
    </row>
    <row r="5256" spans="1:9">
      <c r="A5256" s="2" t="s">
        <v>6759</v>
      </c>
      <c r="B5256" s="121" t="str">
        <f t="shared" si="295"/>
        <v>Developed Ex-Israel</v>
      </c>
      <c r="C5256" s="2" t="s">
        <v>7575</v>
      </c>
      <c r="D5256" s="2" t="str">
        <f t="shared" si="293"/>
        <v>Austria</v>
      </c>
      <c r="E5256" s="5">
        <v>32689</v>
      </c>
      <c r="F5256" s="5">
        <v>32692</v>
      </c>
      <c r="G5256" s="3"/>
      <c r="H5256" s="3"/>
      <c r="I5256" s="2" t="str">
        <f t="shared" ref="I5256:I5319" si="296">IF(ISBLANK(VLOOKUP(A5256,CountryRegion,4,FALSE)),"",VLOOKUP(A5256,CountryRegion,4,FALSE))</f>
        <v>S&amp;P BMI</v>
      </c>
    </row>
    <row r="5257" spans="1:9">
      <c r="A5257" s="2" t="s">
        <v>6759</v>
      </c>
      <c r="B5257" s="121" t="str">
        <f t="shared" si="295"/>
        <v>Developed Ex-Israel</v>
      </c>
      <c r="C5257" s="2" t="s">
        <v>7589</v>
      </c>
      <c r="D5257" s="2" t="str">
        <f t="shared" si="293"/>
        <v>Australia</v>
      </c>
      <c r="E5257" s="5">
        <v>32689</v>
      </c>
      <c r="F5257" s="5">
        <v>32692</v>
      </c>
      <c r="G5257" s="3"/>
      <c r="H5257" s="3"/>
      <c r="I5257" s="2" t="str">
        <f t="shared" si="296"/>
        <v>S&amp;P BMI</v>
      </c>
    </row>
    <row r="5258" spans="1:9">
      <c r="A5258" s="2" t="s">
        <v>6759</v>
      </c>
      <c r="B5258" s="121" t="str">
        <f t="shared" si="295"/>
        <v>Developed Ex-Israel</v>
      </c>
      <c r="C5258" s="2" t="s">
        <v>7576</v>
      </c>
      <c r="D5258" s="2" t="str">
        <f t="shared" si="293"/>
        <v>Belgium</v>
      </c>
      <c r="E5258" s="5">
        <v>32689</v>
      </c>
      <c r="F5258" s="5">
        <v>32692</v>
      </c>
      <c r="G5258" s="3"/>
      <c r="H5258" s="3"/>
      <c r="I5258" s="2" t="str">
        <f t="shared" si="296"/>
        <v>S&amp;P BMI</v>
      </c>
    </row>
    <row r="5259" spans="1:9">
      <c r="A5259" s="2" t="s">
        <v>6759</v>
      </c>
      <c r="B5259" s="121" t="str">
        <f t="shared" si="295"/>
        <v>Developed Ex-Israel</v>
      </c>
      <c r="C5259" s="2" t="s">
        <v>5722</v>
      </c>
      <c r="D5259" s="2" t="str">
        <f t="shared" si="293"/>
        <v>Canada</v>
      </c>
      <c r="E5259" s="5">
        <v>32689</v>
      </c>
      <c r="F5259" s="5">
        <v>32692</v>
      </c>
      <c r="G5259" s="3"/>
      <c r="H5259" s="3"/>
      <c r="I5259" s="2" t="str">
        <f t="shared" si="296"/>
        <v>S&amp;P BMI</v>
      </c>
    </row>
    <row r="5260" spans="1:9">
      <c r="A5260" s="2" t="s">
        <v>6759</v>
      </c>
      <c r="B5260" s="121" t="str">
        <f t="shared" si="295"/>
        <v>Developed Ex-Israel</v>
      </c>
      <c r="C5260" s="2" t="s">
        <v>6147</v>
      </c>
      <c r="D5260" s="2" t="str">
        <f t="shared" si="293"/>
        <v>Switzerland</v>
      </c>
      <c r="E5260" s="5">
        <v>32689</v>
      </c>
      <c r="F5260" s="5">
        <v>32692</v>
      </c>
      <c r="G5260" s="3"/>
      <c r="H5260" s="3"/>
      <c r="I5260" s="2" t="str">
        <f t="shared" si="296"/>
        <v>S&amp;P BMI</v>
      </c>
    </row>
    <row r="5261" spans="1:9">
      <c r="A5261" s="2" t="s">
        <v>6759</v>
      </c>
      <c r="B5261" s="121" t="str">
        <f t="shared" si="295"/>
        <v>Developed Ex-Israel</v>
      </c>
      <c r="C5261" s="2" t="s">
        <v>7584</v>
      </c>
      <c r="D5261" s="2" t="str">
        <f t="shared" si="293"/>
        <v>Czech Republic</v>
      </c>
      <c r="E5261" s="5">
        <v>37071</v>
      </c>
      <c r="F5261" s="5">
        <v>37074</v>
      </c>
      <c r="G5261" s="3">
        <v>38168</v>
      </c>
      <c r="H5261" s="3">
        <v>38169</v>
      </c>
      <c r="I5261" s="2" t="str">
        <f t="shared" si="296"/>
        <v>S&amp;P BMI</v>
      </c>
    </row>
    <row r="5262" spans="1:9">
      <c r="A5262" s="2" t="s">
        <v>6759</v>
      </c>
      <c r="B5262" s="121" t="str">
        <f t="shared" si="295"/>
        <v>Developed Ex-Israel</v>
      </c>
      <c r="C5262" s="2" t="s">
        <v>7579</v>
      </c>
      <c r="D5262" s="2" t="str">
        <f t="shared" ref="D5262:D5325" si="297">VLOOKUP(C5262&amp;"-",CountryRegion,2,FALSE)</f>
        <v>Germany</v>
      </c>
      <c r="E5262" s="5">
        <v>32689</v>
      </c>
      <c r="F5262" s="5">
        <v>32692</v>
      </c>
      <c r="G5262" s="3"/>
      <c r="H5262" s="3"/>
      <c r="I5262" s="2" t="str">
        <f t="shared" si="296"/>
        <v>S&amp;P BMI</v>
      </c>
    </row>
    <row r="5263" spans="1:9">
      <c r="A5263" s="2" t="s">
        <v>6759</v>
      </c>
      <c r="B5263" s="121" t="str">
        <f t="shared" si="295"/>
        <v>Developed Ex-Israel</v>
      </c>
      <c r="C5263" s="2" t="s">
        <v>7577</v>
      </c>
      <c r="D5263" s="2" t="str">
        <f t="shared" si="297"/>
        <v>Denmark</v>
      </c>
      <c r="E5263" s="5">
        <v>32689</v>
      </c>
      <c r="F5263" s="5">
        <v>32692</v>
      </c>
      <c r="G5263" s="3"/>
      <c r="H5263" s="3"/>
      <c r="I5263" s="2" t="str">
        <f t="shared" si="296"/>
        <v>S&amp;P BMI</v>
      </c>
    </row>
    <row r="5264" spans="1:9">
      <c r="A5264" s="2" t="s">
        <v>6759</v>
      </c>
      <c r="B5264" s="121" t="str">
        <f t="shared" si="295"/>
        <v>Developed Ex-Israel</v>
      </c>
      <c r="C5264" s="2" t="s">
        <v>6415</v>
      </c>
      <c r="D5264" s="2" t="str">
        <f t="shared" si="297"/>
        <v>Spain</v>
      </c>
      <c r="E5264" s="5">
        <v>32689</v>
      </c>
      <c r="F5264" s="5">
        <v>32692</v>
      </c>
      <c r="G5264" s="3"/>
      <c r="H5264" s="3"/>
      <c r="I5264" s="2" t="str">
        <f t="shared" si="296"/>
        <v>S&amp;P BMI</v>
      </c>
    </row>
    <row r="5265" spans="1:9">
      <c r="A5265" s="2" t="s">
        <v>6759</v>
      </c>
      <c r="B5265" s="121" t="str">
        <f t="shared" si="295"/>
        <v>Developed Ex-Israel</v>
      </c>
      <c r="C5265" s="2" t="s">
        <v>5810</v>
      </c>
      <c r="D5265" s="2" t="str">
        <f t="shared" si="297"/>
        <v>Finland</v>
      </c>
      <c r="E5265" s="5">
        <v>32689</v>
      </c>
      <c r="F5265" s="5">
        <v>32692</v>
      </c>
      <c r="G5265" s="3"/>
      <c r="H5265" s="3"/>
      <c r="I5265" s="2" t="str">
        <f t="shared" si="296"/>
        <v>S&amp;P BMI</v>
      </c>
    </row>
    <row r="5266" spans="1:9">
      <c r="A5266" s="2" t="s">
        <v>6759</v>
      </c>
      <c r="B5266" s="121" t="str">
        <f t="shared" si="295"/>
        <v>Developed Ex-Israel</v>
      </c>
      <c r="C5266" s="2" t="s">
        <v>7578</v>
      </c>
      <c r="D5266" s="2" t="str">
        <f t="shared" si="297"/>
        <v>France</v>
      </c>
      <c r="E5266" s="5">
        <v>32689</v>
      </c>
      <c r="F5266" s="5">
        <v>32692</v>
      </c>
      <c r="G5266" s="3"/>
      <c r="H5266" s="3"/>
      <c r="I5266" s="2" t="str">
        <f t="shared" si="296"/>
        <v>S&amp;P BMI</v>
      </c>
    </row>
    <row r="5267" spans="1:9">
      <c r="A5267" s="2" t="s">
        <v>6759</v>
      </c>
      <c r="B5267" s="121" t="str">
        <f t="shared" si="295"/>
        <v>Developed Ex-Israel</v>
      </c>
      <c r="C5267" s="2" t="s">
        <v>7583</v>
      </c>
      <c r="D5267" s="2" t="str">
        <f t="shared" si="297"/>
        <v>United Kingdom</v>
      </c>
      <c r="E5267" s="5">
        <v>32689</v>
      </c>
      <c r="F5267" s="5">
        <v>32692</v>
      </c>
      <c r="G5267" s="3"/>
      <c r="H5267" s="3"/>
      <c r="I5267" s="2" t="str">
        <f t="shared" si="296"/>
        <v>S&amp;P BMI</v>
      </c>
    </row>
    <row r="5268" spans="1:9">
      <c r="A5268" s="2" t="s">
        <v>6759</v>
      </c>
      <c r="B5268" s="121" t="str">
        <f t="shared" si="295"/>
        <v>Developed Ex-Israel</v>
      </c>
      <c r="C5268" s="2" t="s">
        <v>7580</v>
      </c>
      <c r="D5268" s="2" t="str">
        <f t="shared" si="297"/>
        <v>Greece</v>
      </c>
      <c r="E5268" s="5">
        <v>36433</v>
      </c>
      <c r="F5268" s="5">
        <v>36434</v>
      </c>
      <c r="G5268" s="3">
        <v>41901</v>
      </c>
      <c r="H5268" s="3">
        <v>41904</v>
      </c>
      <c r="I5268" s="2" t="str">
        <f t="shared" si="296"/>
        <v>S&amp;P BMI</v>
      </c>
    </row>
    <row r="5269" spans="1:9">
      <c r="A5269" s="2" t="s">
        <v>6759</v>
      </c>
      <c r="B5269" s="121" t="str">
        <f t="shared" si="295"/>
        <v>Developed Ex-Israel</v>
      </c>
      <c r="C5269" s="2" t="s">
        <v>7571</v>
      </c>
      <c r="D5269" s="2" t="str">
        <f t="shared" si="297"/>
        <v>Hong Kong</v>
      </c>
      <c r="E5269" s="5">
        <v>32689</v>
      </c>
      <c r="F5269" s="5">
        <v>32692</v>
      </c>
      <c r="G5269" s="3"/>
      <c r="H5269" s="3"/>
      <c r="I5269" s="2" t="str">
        <f t="shared" si="296"/>
        <v>S&amp;P BMI</v>
      </c>
    </row>
    <row r="5270" spans="1:9">
      <c r="A5270" s="2" t="s">
        <v>6759</v>
      </c>
      <c r="B5270" s="121" t="str">
        <f t="shared" si="295"/>
        <v>Developed Ex-Israel</v>
      </c>
      <c r="C5270" s="2" t="s">
        <v>5567</v>
      </c>
      <c r="D5270" s="2" t="str">
        <f t="shared" si="297"/>
        <v>Hungary</v>
      </c>
      <c r="E5270" s="5">
        <v>37802</v>
      </c>
      <c r="F5270" s="5">
        <v>37803</v>
      </c>
      <c r="G5270" s="3">
        <v>38168</v>
      </c>
      <c r="H5270" s="3">
        <v>38169</v>
      </c>
      <c r="I5270" s="2" t="str">
        <f t="shared" si="296"/>
        <v>S&amp;P BMI</v>
      </c>
    </row>
    <row r="5271" spans="1:9">
      <c r="A5271" s="2" t="s">
        <v>6759</v>
      </c>
      <c r="B5271" s="121" t="str">
        <f t="shared" si="295"/>
        <v>Developed Ex-Israel</v>
      </c>
      <c r="C5271" s="2" t="s">
        <v>6100</v>
      </c>
      <c r="D5271" s="2" t="str">
        <f t="shared" si="297"/>
        <v>Ireland</v>
      </c>
      <c r="E5271" s="5">
        <v>32689</v>
      </c>
      <c r="F5271" s="5">
        <v>32692</v>
      </c>
      <c r="G5271" s="3"/>
      <c r="H5271" s="3"/>
      <c r="I5271" s="2" t="str">
        <f t="shared" si="296"/>
        <v>S&amp;P BMI</v>
      </c>
    </row>
    <row r="5272" spans="1:9">
      <c r="A5272" s="2" t="s">
        <v>6759</v>
      </c>
      <c r="B5272" s="121" t="str">
        <f t="shared" si="295"/>
        <v>Developed Ex-Israel</v>
      </c>
      <c r="C5272" s="2" t="s">
        <v>5572</v>
      </c>
      <c r="D5272" s="2" t="str">
        <f t="shared" si="297"/>
        <v>Iceland</v>
      </c>
      <c r="E5272" s="5">
        <v>37435</v>
      </c>
      <c r="F5272" s="5">
        <v>37438</v>
      </c>
      <c r="G5272" s="3">
        <v>39780</v>
      </c>
      <c r="H5272" s="3">
        <v>39783</v>
      </c>
      <c r="I5272" s="2" t="str">
        <f t="shared" si="296"/>
        <v>S&amp;P BMI</v>
      </c>
    </row>
    <row r="5273" spans="1:9">
      <c r="A5273" s="2" t="s">
        <v>6759</v>
      </c>
      <c r="B5273" s="121" t="str">
        <f t="shared" si="295"/>
        <v>Developed Ex-Israel</v>
      </c>
      <c r="C5273" s="2" t="s">
        <v>5614</v>
      </c>
      <c r="D5273" s="2" t="str">
        <f t="shared" si="297"/>
        <v>Italy</v>
      </c>
      <c r="E5273" s="5">
        <v>32689</v>
      </c>
      <c r="F5273" s="5">
        <v>32692</v>
      </c>
      <c r="G5273" s="3"/>
      <c r="H5273" s="3"/>
      <c r="I5273" s="2" t="str">
        <f t="shared" si="296"/>
        <v>S&amp;P BMI</v>
      </c>
    </row>
    <row r="5274" spans="1:9">
      <c r="A5274" s="2" t="s">
        <v>6759</v>
      </c>
      <c r="B5274" s="121" t="str">
        <f t="shared" si="295"/>
        <v>Developed Ex-Israel</v>
      </c>
      <c r="C5274" s="2" t="s">
        <v>7572</v>
      </c>
      <c r="D5274" s="2" t="str">
        <f t="shared" si="297"/>
        <v>Japan</v>
      </c>
      <c r="E5274" s="5">
        <v>32689</v>
      </c>
      <c r="F5274" s="5">
        <v>32692</v>
      </c>
      <c r="G5274" s="3"/>
      <c r="H5274" s="3"/>
      <c r="I5274" s="2" t="str">
        <f t="shared" si="296"/>
        <v>S&amp;P BMI</v>
      </c>
    </row>
    <row r="5275" spans="1:9">
      <c r="A5275" s="2" t="s">
        <v>6759</v>
      </c>
      <c r="B5275" s="121" t="str">
        <f t="shared" si="295"/>
        <v>Developed Ex-Israel</v>
      </c>
      <c r="C5275" s="2" t="s">
        <v>6013</v>
      </c>
      <c r="D5275" s="2" t="str">
        <f t="shared" si="297"/>
        <v>Korea</v>
      </c>
      <c r="E5275" s="5">
        <v>37071</v>
      </c>
      <c r="F5275" s="5">
        <v>37074</v>
      </c>
      <c r="G5275" s="3"/>
      <c r="H5275" s="3"/>
      <c r="I5275" s="2" t="str">
        <f t="shared" si="296"/>
        <v>S&amp;P BMI</v>
      </c>
    </row>
    <row r="5276" spans="1:9">
      <c r="A5276" s="2" t="s">
        <v>6759</v>
      </c>
      <c r="B5276" s="121" t="str">
        <f t="shared" si="295"/>
        <v>Developed Ex-Israel</v>
      </c>
      <c r="C5276" s="2" t="s">
        <v>7581</v>
      </c>
      <c r="D5276" s="2" t="str">
        <f t="shared" si="297"/>
        <v>Luxembourg</v>
      </c>
      <c r="E5276" s="5">
        <v>38625</v>
      </c>
      <c r="F5276" s="5">
        <v>38628</v>
      </c>
      <c r="G5276" s="3"/>
      <c r="H5276" s="3"/>
      <c r="I5276" s="2" t="str">
        <f t="shared" si="296"/>
        <v>S&amp;P BMI</v>
      </c>
    </row>
    <row r="5277" spans="1:9">
      <c r="A5277" s="2" t="s">
        <v>6759</v>
      </c>
      <c r="B5277" s="121" t="str">
        <f t="shared" si="295"/>
        <v>Developed Ex-Israel</v>
      </c>
      <c r="C5277" s="2" t="s">
        <v>7573</v>
      </c>
      <c r="D5277" s="2" t="str">
        <f t="shared" si="297"/>
        <v>Malaysia</v>
      </c>
      <c r="E5277" s="5">
        <v>32689</v>
      </c>
      <c r="F5277" s="5">
        <v>32692</v>
      </c>
      <c r="G5277" s="3">
        <v>35976</v>
      </c>
      <c r="H5277" s="3">
        <v>35977</v>
      </c>
      <c r="I5277" s="2" t="str">
        <f t="shared" si="296"/>
        <v>S&amp;P BMI</v>
      </c>
    </row>
    <row r="5278" spans="1:9">
      <c r="A5278" s="2" t="s">
        <v>6759</v>
      </c>
      <c r="B5278" s="121" t="str">
        <f t="shared" si="295"/>
        <v>Developed Ex-Israel</v>
      </c>
      <c r="C5278" s="2" t="s">
        <v>5921</v>
      </c>
      <c r="D5278" s="2" t="str">
        <f t="shared" si="297"/>
        <v>Netherlands</v>
      </c>
      <c r="E5278" s="5">
        <v>32689</v>
      </c>
      <c r="F5278" s="5">
        <v>32692</v>
      </c>
      <c r="G5278" s="3"/>
      <c r="H5278" s="3"/>
      <c r="I5278" s="2" t="str">
        <f t="shared" si="296"/>
        <v>S&amp;P BMI</v>
      </c>
    </row>
    <row r="5279" spans="1:9">
      <c r="A5279" s="2" t="s">
        <v>6759</v>
      </c>
      <c r="B5279" s="121" t="str">
        <f t="shared" si="295"/>
        <v>Developed Ex-Israel</v>
      </c>
      <c r="C5279" s="2" t="s">
        <v>5865</v>
      </c>
      <c r="D5279" s="2" t="str">
        <f t="shared" si="297"/>
        <v>Norway</v>
      </c>
      <c r="E5279" s="5">
        <v>32689</v>
      </c>
      <c r="F5279" s="5">
        <v>32692</v>
      </c>
      <c r="G5279" s="3"/>
      <c r="H5279" s="3"/>
      <c r="I5279" s="2" t="str">
        <f t="shared" si="296"/>
        <v>S&amp;P BMI</v>
      </c>
    </row>
    <row r="5280" spans="1:9">
      <c r="A5280" s="2" t="s">
        <v>6759</v>
      </c>
      <c r="B5280" s="121" t="str">
        <f t="shared" si="295"/>
        <v>Developed Ex-Israel</v>
      </c>
      <c r="C5280" s="2" t="s">
        <v>5883</v>
      </c>
      <c r="D5280" s="2" t="str">
        <f t="shared" si="297"/>
        <v>New Zealand</v>
      </c>
      <c r="E5280" s="5">
        <v>32689</v>
      </c>
      <c r="F5280" s="5">
        <v>32692</v>
      </c>
      <c r="G5280" s="3"/>
      <c r="H5280" s="3"/>
      <c r="I5280" s="2" t="str">
        <f t="shared" si="296"/>
        <v>S&amp;P BMI</v>
      </c>
    </row>
    <row r="5281" spans="1:9">
      <c r="A5281" s="2" t="s">
        <v>6759</v>
      </c>
      <c r="B5281" s="121" t="str">
        <f t="shared" si="295"/>
        <v>Developed Ex-Israel</v>
      </c>
      <c r="C5281" s="2" t="s">
        <v>7582</v>
      </c>
      <c r="D5281" s="2" t="str">
        <f t="shared" si="297"/>
        <v>Portugal</v>
      </c>
      <c r="E5281" s="5">
        <v>35976</v>
      </c>
      <c r="F5281" s="5">
        <v>35977</v>
      </c>
      <c r="G5281" s="3"/>
      <c r="H5281" s="3"/>
      <c r="I5281" s="2" t="str">
        <f t="shared" si="296"/>
        <v>S&amp;P BMI</v>
      </c>
    </row>
    <row r="5282" spans="1:9">
      <c r="A5282" s="2" t="s">
        <v>6759</v>
      </c>
      <c r="B5282" s="121" t="str">
        <f t="shared" si="295"/>
        <v>Developed Ex-Israel</v>
      </c>
      <c r="C5282" s="2" t="s">
        <v>6227</v>
      </c>
      <c r="D5282" s="2" t="str">
        <f t="shared" si="297"/>
        <v>Sweden</v>
      </c>
      <c r="E5282" s="5">
        <v>32689</v>
      </c>
      <c r="F5282" s="5">
        <v>32692</v>
      </c>
      <c r="G5282" s="3"/>
      <c r="H5282" s="3"/>
      <c r="I5282" s="2" t="str">
        <f t="shared" si="296"/>
        <v>S&amp;P BMI</v>
      </c>
    </row>
    <row r="5283" spans="1:9">
      <c r="A5283" s="2" t="s">
        <v>6759</v>
      </c>
      <c r="B5283" s="121" t="str">
        <f t="shared" si="295"/>
        <v>Developed Ex-Israel</v>
      </c>
      <c r="C5283" s="2" t="s">
        <v>7574</v>
      </c>
      <c r="D5283" s="2" t="str">
        <f t="shared" si="297"/>
        <v>Singapore</v>
      </c>
      <c r="E5283" s="3">
        <v>32689</v>
      </c>
      <c r="F5283" s="3">
        <v>32692</v>
      </c>
      <c r="G5283" s="3"/>
      <c r="H5283" s="3"/>
      <c r="I5283" s="2" t="str">
        <f t="shared" si="296"/>
        <v>S&amp;P BMI</v>
      </c>
    </row>
    <row r="5284" spans="1:9">
      <c r="A5284" s="2" t="s">
        <v>6759</v>
      </c>
      <c r="B5284" s="121" t="str">
        <f t="shared" si="295"/>
        <v>Developed Ex-Israel</v>
      </c>
      <c r="C5284" s="2" t="s">
        <v>7605</v>
      </c>
      <c r="D5284" s="2" t="str">
        <f t="shared" si="297"/>
        <v>Slovenia</v>
      </c>
      <c r="E5284" s="5">
        <v>37802</v>
      </c>
      <c r="F5284" s="5">
        <v>37803</v>
      </c>
      <c r="G5284" s="3">
        <v>39353</v>
      </c>
      <c r="H5284" s="3">
        <v>39356</v>
      </c>
      <c r="I5284" s="2" t="str">
        <f t="shared" si="296"/>
        <v>S&amp;P BMI</v>
      </c>
    </row>
    <row r="5285" spans="1:9">
      <c r="A5285" s="2" t="s">
        <v>6759</v>
      </c>
      <c r="B5285" s="121" t="str">
        <f t="shared" si="295"/>
        <v>Developed Ex-Israel</v>
      </c>
      <c r="C5285" s="2" t="s">
        <v>810</v>
      </c>
      <c r="D5285" s="2" t="str">
        <f t="shared" si="297"/>
        <v>United States</v>
      </c>
      <c r="E5285" s="5">
        <v>32689</v>
      </c>
      <c r="F5285" s="5">
        <v>32692</v>
      </c>
      <c r="G5285" s="3"/>
      <c r="H5285" s="3"/>
      <c r="I5285" s="2" t="str">
        <f t="shared" si="296"/>
        <v>S&amp;P BMI</v>
      </c>
    </row>
    <row r="5286" spans="1:9">
      <c r="A5286" s="2" t="s">
        <v>6761</v>
      </c>
      <c r="B5286" s="121" t="str">
        <f t="shared" si="295"/>
        <v>Developed Ex-Japan</v>
      </c>
      <c r="C5286" s="2" t="s">
        <v>7575</v>
      </c>
      <c r="D5286" s="2" t="str">
        <f t="shared" si="297"/>
        <v>Austria</v>
      </c>
      <c r="E5286" s="5">
        <v>32689</v>
      </c>
      <c r="F5286" s="5">
        <v>32692</v>
      </c>
      <c r="G5286" s="3"/>
      <c r="H5286" s="3"/>
      <c r="I5286" s="2" t="str">
        <f t="shared" si="296"/>
        <v>S&amp;P BMI</v>
      </c>
    </row>
    <row r="5287" spans="1:9">
      <c r="A5287" s="2" t="s">
        <v>6761</v>
      </c>
      <c r="B5287" s="121" t="str">
        <f t="shared" si="295"/>
        <v>Developed Ex-Japan</v>
      </c>
      <c r="C5287" s="2" t="s">
        <v>7589</v>
      </c>
      <c r="D5287" s="2" t="str">
        <f t="shared" si="297"/>
        <v>Australia</v>
      </c>
      <c r="E5287" s="5">
        <v>32689</v>
      </c>
      <c r="F5287" s="5">
        <v>32692</v>
      </c>
      <c r="G5287" s="3"/>
      <c r="H5287" s="3"/>
      <c r="I5287" s="2" t="str">
        <f t="shared" si="296"/>
        <v>S&amp;P BMI</v>
      </c>
    </row>
    <row r="5288" spans="1:9">
      <c r="A5288" s="2" t="s">
        <v>6761</v>
      </c>
      <c r="B5288" s="121" t="str">
        <f t="shared" si="295"/>
        <v>Developed Ex-Japan</v>
      </c>
      <c r="C5288" s="2" t="s">
        <v>7576</v>
      </c>
      <c r="D5288" s="2" t="str">
        <f t="shared" si="297"/>
        <v>Belgium</v>
      </c>
      <c r="E5288" s="5">
        <v>32689</v>
      </c>
      <c r="F5288" s="5">
        <v>32692</v>
      </c>
      <c r="G5288" s="3"/>
      <c r="H5288" s="3"/>
      <c r="I5288" s="2" t="str">
        <f t="shared" si="296"/>
        <v>S&amp;P BMI</v>
      </c>
    </row>
    <row r="5289" spans="1:9">
      <c r="A5289" s="2" t="s">
        <v>6761</v>
      </c>
      <c r="B5289" s="121" t="str">
        <f t="shared" si="295"/>
        <v>Developed Ex-Japan</v>
      </c>
      <c r="C5289" s="2" t="s">
        <v>5722</v>
      </c>
      <c r="D5289" s="2" t="str">
        <f t="shared" si="297"/>
        <v>Canada</v>
      </c>
      <c r="E5289" s="5">
        <v>32689</v>
      </c>
      <c r="F5289" s="5">
        <v>32692</v>
      </c>
      <c r="G5289" s="3"/>
      <c r="H5289" s="3"/>
      <c r="I5289" s="2" t="str">
        <f t="shared" si="296"/>
        <v>S&amp;P BMI</v>
      </c>
    </row>
    <row r="5290" spans="1:9">
      <c r="A5290" s="2" t="s">
        <v>6761</v>
      </c>
      <c r="B5290" s="121" t="str">
        <f t="shared" si="295"/>
        <v>Developed Ex-Japan</v>
      </c>
      <c r="C5290" s="2" t="s">
        <v>6147</v>
      </c>
      <c r="D5290" s="2" t="str">
        <f t="shared" si="297"/>
        <v>Switzerland</v>
      </c>
      <c r="E5290" s="5">
        <v>32689</v>
      </c>
      <c r="F5290" s="5">
        <v>32692</v>
      </c>
      <c r="G5290" s="3"/>
      <c r="H5290" s="3"/>
      <c r="I5290" s="2" t="str">
        <f t="shared" si="296"/>
        <v>S&amp;P BMI</v>
      </c>
    </row>
    <row r="5291" spans="1:9">
      <c r="A5291" s="2" t="s">
        <v>6761</v>
      </c>
      <c r="B5291" s="121" t="str">
        <f t="shared" si="295"/>
        <v>Developed Ex-Japan</v>
      </c>
      <c r="C5291" s="2" t="s">
        <v>7584</v>
      </c>
      <c r="D5291" s="2" t="str">
        <f t="shared" si="297"/>
        <v>Czech Republic</v>
      </c>
      <c r="E5291" s="5">
        <v>37071</v>
      </c>
      <c r="F5291" s="5">
        <v>37074</v>
      </c>
      <c r="G5291" s="3">
        <v>38168</v>
      </c>
      <c r="H5291" s="3">
        <v>38169</v>
      </c>
      <c r="I5291" s="2" t="str">
        <f t="shared" si="296"/>
        <v>S&amp;P BMI</v>
      </c>
    </row>
    <row r="5292" spans="1:9">
      <c r="A5292" s="2" t="s">
        <v>6761</v>
      </c>
      <c r="B5292" s="121" t="str">
        <f t="shared" si="295"/>
        <v>Developed Ex-Japan</v>
      </c>
      <c r="C5292" s="2" t="s">
        <v>7579</v>
      </c>
      <c r="D5292" s="2" t="str">
        <f t="shared" si="297"/>
        <v>Germany</v>
      </c>
      <c r="E5292" s="5">
        <v>32689</v>
      </c>
      <c r="F5292" s="5">
        <v>32692</v>
      </c>
      <c r="G5292" s="3"/>
      <c r="H5292" s="3"/>
      <c r="I5292" s="2" t="str">
        <f t="shared" si="296"/>
        <v>S&amp;P BMI</v>
      </c>
    </row>
    <row r="5293" spans="1:9">
      <c r="A5293" s="2" t="s">
        <v>6761</v>
      </c>
      <c r="B5293" s="121" t="str">
        <f t="shared" si="295"/>
        <v>Developed Ex-Japan</v>
      </c>
      <c r="C5293" s="2" t="s">
        <v>7577</v>
      </c>
      <c r="D5293" s="2" t="str">
        <f t="shared" si="297"/>
        <v>Denmark</v>
      </c>
      <c r="E5293" s="5">
        <v>32689</v>
      </c>
      <c r="F5293" s="5">
        <v>32692</v>
      </c>
      <c r="G5293" s="3"/>
      <c r="H5293" s="3"/>
      <c r="I5293" s="2" t="str">
        <f t="shared" si="296"/>
        <v>S&amp;P BMI</v>
      </c>
    </row>
    <row r="5294" spans="1:9">
      <c r="A5294" s="2" t="s">
        <v>6761</v>
      </c>
      <c r="B5294" s="121" t="str">
        <f t="shared" si="295"/>
        <v>Developed Ex-Japan</v>
      </c>
      <c r="C5294" s="2" t="s">
        <v>6415</v>
      </c>
      <c r="D5294" s="2" t="str">
        <f t="shared" si="297"/>
        <v>Spain</v>
      </c>
      <c r="E5294" s="5">
        <v>32689</v>
      </c>
      <c r="F5294" s="5">
        <v>32692</v>
      </c>
      <c r="G5294" s="3"/>
      <c r="H5294" s="3"/>
      <c r="I5294" s="2" t="str">
        <f t="shared" si="296"/>
        <v>S&amp;P BMI</v>
      </c>
    </row>
    <row r="5295" spans="1:9">
      <c r="A5295" s="2" t="s">
        <v>6761</v>
      </c>
      <c r="B5295" s="121" t="str">
        <f t="shared" si="295"/>
        <v>Developed Ex-Japan</v>
      </c>
      <c r="C5295" s="2" t="s">
        <v>5810</v>
      </c>
      <c r="D5295" s="2" t="str">
        <f t="shared" si="297"/>
        <v>Finland</v>
      </c>
      <c r="E5295" s="5">
        <v>32689</v>
      </c>
      <c r="F5295" s="5">
        <v>32692</v>
      </c>
      <c r="G5295" s="3"/>
      <c r="H5295" s="3"/>
      <c r="I5295" s="2" t="str">
        <f t="shared" si="296"/>
        <v>S&amp;P BMI</v>
      </c>
    </row>
    <row r="5296" spans="1:9">
      <c r="A5296" s="2" t="s">
        <v>6761</v>
      </c>
      <c r="B5296" s="121" t="str">
        <f t="shared" si="295"/>
        <v>Developed Ex-Japan</v>
      </c>
      <c r="C5296" s="2" t="s">
        <v>7578</v>
      </c>
      <c r="D5296" s="2" t="str">
        <f t="shared" si="297"/>
        <v>France</v>
      </c>
      <c r="E5296" s="5">
        <v>32689</v>
      </c>
      <c r="F5296" s="5">
        <v>32692</v>
      </c>
      <c r="G5296" s="3"/>
      <c r="H5296" s="3"/>
      <c r="I5296" s="2" t="str">
        <f t="shared" si="296"/>
        <v>S&amp;P BMI</v>
      </c>
    </row>
    <row r="5297" spans="1:9">
      <c r="A5297" s="2" t="s">
        <v>6761</v>
      </c>
      <c r="B5297" s="121" t="str">
        <f t="shared" si="295"/>
        <v>Developed Ex-Japan</v>
      </c>
      <c r="C5297" s="2" t="s">
        <v>7583</v>
      </c>
      <c r="D5297" s="2" t="str">
        <f t="shared" si="297"/>
        <v>United Kingdom</v>
      </c>
      <c r="E5297" s="5">
        <v>32689</v>
      </c>
      <c r="F5297" s="5">
        <v>32692</v>
      </c>
      <c r="G5297" s="3"/>
      <c r="H5297" s="3"/>
      <c r="I5297" s="2" t="str">
        <f t="shared" si="296"/>
        <v>S&amp;P BMI</v>
      </c>
    </row>
    <row r="5298" spans="1:9">
      <c r="A5298" s="2" t="s">
        <v>6761</v>
      </c>
      <c r="B5298" s="121" t="str">
        <f t="shared" si="295"/>
        <v>Developed Ex-Japan</v>
      </c>
      <c r="C5298" s="2" t="s">
        <v>7580</v>
      </c>
      <c r="D5298" s="2" t="str">
        <f t="shared" si="297"/>
        <v>Greece</v>
      </c>
      <c r="E5298" s="5">
        <v>36433</v>
      </c>
      <c r="F5298" s="5">
        <v>36434</v>
      </c>
      <c r="G5298" s="3">
        <v>41901</v>
      </c>
      <c r="H5298" s="3">
        <v>41904</v>
      </c>
      <c r="I5298" s="2" t="str">
        <f t="shared" si="296"/>
        <v>S&amp;P BMI</v>
      </c>
    </row>
    <row r="5299" spans="1:9">
      <c r="A5299" s="2" t="s">
        <v>6761</v>
      </c>
      <c r="B5299" s="121" t="str">
        <f t="shared" si="295"/>
        <v>Developed Ex-Japan</v>
      </c>
      <c r="C5299" s="2" t="s">
        <v>7571</v>
      </c>
      <c r="D5299" s="2" t="str">
        <f t="shared" si="297"/>
        <v>Hong Kong</v>
      </c>
      <c r="E5299" s="5">
        <v>32689</v>
      </c>
      <c r="F5299" s="5">
        <v>32692</v>
      </c>
      <c r="G5299" s="3"/>
      <c r="H5299" s="3"/>
      <c r="I5299" s="2" t="str">
        <f t="shared" si="296"/>
        <v>S&amp;P BMI</v>
      </c>
    </row>
    <row r="5300" spans="1:9">
      <c r="A5300" s="2" t="s">
        <v>6761</v>
      </c>
      <c r="B5300" s="121" t="str">
        <f t="shared" si="295"/>
        <v>Developed Ex-Japan</v>
      </c>
      <c r="C5300" s="2" t="s">
        <v>5567</v>
      </c>
      <c r="D5300" s="2" t="str">
        <f t="shared" si="297"/>
        <v>Hungary</v>
      </c>
      <c r="E5300" s="5">
        <v>37802</v>
      </c>
      <c r="F5300" s="5">
        <v>37803</v>
      </c>
      <c r="G5300" s="3">
        <v>38168</v>
      </c>
      <c r="H5300" s="3">
        <v>38169</v>
      </c>
      <c r="I5300" s="2" t="str">
        <f t="shared" si="296"/>
        <v>S&amp;P BMI</v>
      </c>
    </row>
    <row r="5301" spans="1:9">
      <c r="A5301" s="2" t="s">
        <v>6761</v>
      </c>
      <c r="B5301" s="121" t="str">
        <f t="shared" si="295"/>
        <v>Developed Ex-Japan</v>
      </c>
      <c r="C5301" s="2" t="s">
        <v>6100</v>
      </c>
      <c r="D5301" s="2" t="str">
        <f t="shared" si="297"/>
        <v>Ireland</v>
      </c>
      <c r="E5301" s="5">
        <v>32689</v>
      </c>
      <c r="F5301" s="5">
        <v>32692</v>
      </c>
      <c r="G5301" s="3"/>
      <c r="H5301" s="3"/>
      <c r="I5301" s="2" t="str">
        <f t="shared" si="296"/>
        <v>S&amp;P BMI</v>
      </c>
    </row>
    <row r="5302" spans="1:9">
      <c r="A5302" s="2" t="s">
        <v>6761</v>
      </c>
      <c r="B5302" s="121" t="str">
        <f t="shared" si="295"/>
        <v>Developed Ex-Japan</v>
      </c>
      <c r="C5302" s="2" t="s">
        <v>7598</v>
      </c>
      <c r="D5302" s="2" t="str">
        <f t="shared" si="297"/>
        <v>Israel</v>
      </c>
      <c r="E5302" s="5">
        <v>40438</v>
      </c>
      <c r="F5302" s="5">
        <v>40441</v>
      </c>
      <c r="G5302" s="3"/>
      <c r="H5302" s="3"/>
      <c r="I5302" s="2" t="str">
        <f t="shared" si="296"/>
        <v>S&amp;P BMI</v>
      </c>
    </row>
    <row r="5303" spans="1:9">
      <c r="A5303" s="2" t="s">
        <v>6761</v>
      </c>
      <c r="B5303" s="121" t="str">
        <f t="shared" si="295"/>
        <v>Developed Ex-Japan</v>
      </c>
      <c r="C5303" s="2" t="s">
        <v>5572</v>
      </c>
      <c r="D5303" s="2" t="str">
        <f t="shared" si="297"/>
        <v>Iceland</v>
      </c>
      <c r="E5303" s="5">
        <v>37435</v>
      </c>
      <c r="F5303" s="5">
        <v>37438</v>
      </c>
      <c r="G5303" s="3">
        <v>39780</v>
      </c>
      <c r="H5303" s="3">
        <v>39783</v>
      </c>
      <c r="I5303" s="2" t="str">
        <f t="shared" si="296"/>
        <v>S&amp;P BMI</v>
      </c>
    </row>
    <row r="5304" spans="1:9">
      <c r="A5304" s="2" t="s">
        <v>6761</v>
      </c>
      <c r="B5304" s="121" t="str">
        <f t="shared" si="295"/>
        <v>Developed Ex-Japan</v>
      </c>
      <c r="C5304" s="2" t="s">
        <v>5614</v>
      </c>
      <c r="D5304" s="2" t="str">
        <f t="shared" si="297"/>
        <v>Italy</v>
      </c>
      <c r="E5304" s="5">
        <v>32689</v>
      </c>
      <c r="F5304" s="5">
        <v>32692</v>
      </c>
      <c r="G5304" s="3"/>
      <c r="H5304" s="3"/>
      <c r="I5304" s="2" t="str">
        <f t="shared" si="296"/>
        <v>S&amp;P BMI</v>
      </c>
    </row>
    <row r="5305" spans="1:9">
      <c r="A5305" s="2" t="s">
        <v>6761</v>
      </c>
      <c r="B5305" s="121" t="str">
        <f t="shared" si="295"/>
        <v>Developed Ex-Japan</v>
      </c>
      <c r="C5305" s="2" t="s">
        <v>6013</v>
      </c>
      <c r="D5305" s="2" t="str">
        <f t="shared" si="297"/>
        <v>Korea</v>
      </c>
      <c r="E5305" s="5">
        <v>37071</v>
      </c>
      <c r="F5305" s="5">
        <v>37074</v>
      </c>
      <c r="G5305" s="3"/>
      <c r="H5305" s="3"/>
      <c r="I5305" s="2" t="str">
        <f t="shared" si="296"/>
        <v>S&amp;P BMI</v>
      </c>
    </row>
    <row r="5306" spans="1:9">
      <c r="A5306" s="2" t="s">
        <v>6761</v>
      </c>
      <c r="B5306" s="121" t="str">
        <f t="shared" si="295"/>
        <v>Developed Ex-Japan</v>
      </c>
      <c r="C5306" s="2" t="s">
        <v>7581</v>
      </c>
      <c r="D5306" s="2" t="str">
        <f t="shared" si="297"/>
        <v>Luxembourg</v>
      </c>
      <c r="E5306" s="5">
        <v>38625</v>
      </c>
      <c r="F5306" s="5">
        <v>38628</v>
      </c>
      <c r="G5306" s="3"/>
      <c r="H5306" s="3"/>
      <c r="I5306" s="2" t="str">
        <f t="shared" si="296"/>
        <v>S&amp;P BMI</v>
      </c>
    </row>
    <row r="5307" spans="1:9">
      <c r="A5307" s="2" t="s">
        <v>6761</v>
      </c>
      <c r="B5307" s="121" t="str">
        <f t="shared" si="295"/>
        <v>Developed Ex-Japan</v>
      </c>
      <c r="C5307" s="2" t="s">
        <v>7573</v>
      </c>
      <c r="D5307" s="2" t="str">
        <f t="shared" si="297"/>
        <v>Malaysia</v>
      </c>
      <c r="E5307" s="5">
        <v>32689</v>
      </c>
      <c r="F5307" s="5">
        <v>32692</v>
      </c>
      <c r="G5307" s="3">
        <v>35976</v>
      </c>
      <c r="H5307" s="3">
        <v>35977</v>
      </c>
      <c r="I5307" s="2" t="str">
        <f t="shared" si="296"/>
        <v>S&amp;P BMI</v>
      </c>
    </row>
    <row r="5308" spans="1:9">
      <c r="A5308" s="2" t="s">
        <v>6761</v>
      </c>
      <c r="B5308" s="121" t="str">
        <f t="shared" si="295"/>
        <v>Developed Ex-Japan</v>
      </c>
      <c r="C5308" s="2" t="s">
        <v>5921</v>
      </c>
      <c r="D5308" s="2" t="str">
        <f t="shared" si="297"/>
        <v>Netherlands</v>
      </c>
      <c r="E5308" s="5">
        <v>32689</v>
      </c>
      <c r="F5308" s="5">
        <v>32692</v>
      </c>
      <c r="G5308" s="3"/>
      <c r="H5308" s="3"/>
      <c r="I5308" s="2" t="str">
        <f t="shared" si="296"/>
        <v>S&amp;P BMI</v>
      </c>
    </row>
    <row r="5309" spans="1:9">
      <c r="A5309" s="2" t="s">
        <v>6761</v>
      </c>
      <c r="B5309" s="121" t="str">
        <f t="shared" si="295"/>
        <v>Developed Ex-Japan</v>
      </c>
      <c r="C5309" s="2" t="s">
        <v>5865</v>
      </c>
      <c r="D5309" s="2" t="str">
        <f t="shared" si="297"/>
        <v>Norway</v>
      </c>
      <c r="E5309" s="5">
        <v>32689</v>
      </c>
      <c r="F5309" s="5">
        <v>32692</v>
      </c>
      <c r="G5309" s="3"/>
      <c r="H5309" s="3"/>
      <c r="I5309" s="2" t="str">
        <f t="shared" si="296"/>
        <v>S&amp;P BMI</v>
      </c>
    </row>
    <row r="5310" spans="1:9">
      <c r="A5310" s="2" t="s">
        <v>6761</v>
      </c>
      <c r="B5310" s="121" t="str">
        <f t="shared" si="295"/>
        <v>Developed Ex-Japan</v>
      </c>
      <c r="C5310" s="2" t="s">
        <v>5883</v>
      </c>
      <c r="D5310" s="2" t="str">
        <f t="shared" si="297"/>
        <v>New Zealand</v>
      </c>
      <c r="E5310" s="5">
        <v>32689</v>
      </c>
      <c r="F5310" s="5">
        <v>32692</v>
      </c>
      <c r="G5310" s="3"/>
      <c r="H5310" s="3"/>
      <c r="I5310" s="2" t="str">
        <f t="shared" si="296"/>
        <v>S&amp;P BMI</v>
      </c>
    </row>
    <row r="5311" spans="1:9">
      <c r="A5311" s="2" t="s">
        <v>6761</v>
      </c>
      <c r="B5311" s="121" t="str">
        <f t="shared" si="295"/>
        <v>Developed Ex-Japan</v>
      </c>
      <c r="C5311" s="2" t="s">
        <v>7582</v>
      </c>
      <c r="D5311" s="2" t="str">
        <f t="shared" si="297"/>
        <v>Portugal</v>
      </c>
      <c r="E5311" s="5">
        <v>35976</v>
      </c>
      <c r="F5311" s="5">
        <v>35977</v>
      </c>
      <c r="G5311" s="3"/>
      <c r="H5311" s="3"/>
      <c r="I5311" s="2" t="str">
        <f t="shared" si="296"/>
        <v>S&amp;P BMI</v>
      </c>
    </row>
    <row r="5312" spans="1:9">
      <c r="A5312" s="2" t="s">
        <v>6761</v>
      </c>
      <c r="B5312" s="121" t="str">
        <f t="shared" si="295"/>
        <v>Developed Ex-Japan</v>
      </c>
      <c r="C5312" s="2" t="s">
        <v>6227</v>
      </c>
      <c r="D5312" s="2" t="str">
        <f t="shared" si="297"/>
        <v>Sweden</v>
      </c>
      <c r="E5312" s="5">
        <v>32689</v>
      </c>
      <c r="F5312" s="5">
        <v>32692</v>
      </c>
      <c r="G5312" s="3"/>
      <c r="H5312" s="3"/>
      <c r="I5312" s="2" t="str">
        <f t="shared" si="296"/>
        <v>S&amp;P BMI</v>
      </c>
    </row>
    <row r="5313" spans="1:9">
      <c r="A5313" s="2" t="s">
        <v>6761</v>
      </c>
      <c r="B5313" s="121" t="str">
        <f t="shared" si="295"/>
        <v>Developed Ex-Japan</v>
      </c>
      <c r="C5313" s="2" t="s">
        <v>7574</v>
      </c>
      <c r="D5313" s="2" t="str">
        <f t="shared" si="297"/>
        <v>Singapore</v>
      </c>
      <c r="E5313" s="5">
        <v>32689</v>
      </c>
      <c r="F5313" s="5">
        <v>32692</v>
      </c>
      <c r="G5313" s="3"/>
      <c r="H5313" s="3"/>
      <c r="I5313" s="2" t="str">
        <f t="shared" si="296"/>
        <v>S&amp;P BMI</v>
      </c>
    </row>
    <row r="5314" spans="1:9">
      <c r="A5314" s="2" t="s">
        <v>6761</v>
      </c>
      <c r="B5314" s="121" t="str">
        <f t="shared" si="295"/>
        <v>Developed Ex-Japan</v>
      </c>
      <c r="C5314" s="2" t="s">
        <v>7605</v>
      </c>
      <c r="D5314" s="2" t="str">
        <f t="shared" si="297"/>
        <v>Slovenia</v>
      </c>
      <c r="E5314" s="5">
        <v>37802</v>
      </c>
      <c r="F5314" s="5">
        <v>37803</v>
      </c>
      <c r="G5314" s="3">
        <v>39353</v>
      </c>
      <c r="H5314" s="3">
        <v>39356</v>
      </c>
      <c r="I5314" s="2" t="str">
        <f t="shared" si="296"/>
        <v>S&amp;P BMI</v>
      </c>
    </row>
    <row r="5315" spans="1:9">
      <c r="A5315" s="2" t="s">
        <v>6761</v>
      </c>
      <c r="B5315" s="121" t="str">
        <f t="shared" si="295"/>
        <v>Developed Ex-Japan</v>
      </c>
      <c r="C5315" s="2" t="s">
        <v>810</v>
      </c>
      <c r="D5315" s="2" t="str">
        <f t="shared" si="297"/>
        <v>United States</v>
      </c>
      <c r="E5315" s="5">
        <v>32689</v>
      </c>
      <c r="F5315" s="5">
        <v>32692</v>
      </c>
      <c r="G5315" s="3"/>
      <c r="H5315" s="3"/>
      <c r="I5315" s="2" t="str">
        <f t="shared" si="296"/>
        <v>S&amp;P BMI</v>
      </c>
    </row>
    <row r="5316" spans="1:9">
      <c r="A5316" s="2" t="s">
        <v>6773</v>
      </c>
      <c r="B5316" s="121" t="str">
        <f t="shared" si="295"/>
        <v>Developed Ex-UK</v>
      </c>
      <c r="C5316" s="2" t="s">
        <v>7575</v>
      </c>
      <c r="D5316" s="2" t="str">
        <f t="shared" si="297"/>
        <v>Austria</v>
      </c>
      <c r="E5316" s="5">
        <v>32689</v>
      </c>
      <c r="F5316" s="5">
        <v>32692</v>
      </c>
      <c r="G5316" s="3"/>
      <c r="H5316" s="3"/>
      <c r="I5316" s="2" t="str">
        <f t="shared" si="296"/>
        <v>S&amp;P BMI</v>
      </c>
    </row>
    <row r="5317" spans="1:9">
      <c r="A5317" s="2" t="s">
        <v>6773</v>
      </c>
      <c r="B5317" s="121" t="str">
        <f t="shared" si="295"/>
        <v>Developed Ex-UK</v>
      </c>
      <c r="C5317" s="2" t="s">
        <v>7589</v>
      </c>
      <c r="D5317" s="2" t="str">
        <f t="shared" si="297"/>
        <v>Australia</v>
      </c>
      <c r="E5317" s="5">
        <v>32689</v>
      </c>
      <c r="F5317" s="5">
        <v>32692</v>
      </c>
      <c r="G5317" s="3"/>
      <c r="H5317" s="3"/>
      <c r="I5317" s="2" t="str">
        <f t="shared" si="296"/>
        <v>S&amp;P BMI</v>
      </c>
    </row>
    <row r="5318" spans="1:9">
      <c r="A5318" s="2" t="s">
        <v>6773</v>
      </c>
      <c r="B5318" s="121" t="str">
        <f t="shared" ref="B5318:B5381" si="298">VLOOKUP(A5318,CountryRegion,2,FALSE)</f>
        <v>Developed Ex-UK</v>
      </c>
      <c r="C5318" s="2" t="s">
        <v>7576</v>
      </c>
      <c r="D5318" s="2" t="str">
        <f t="shared" si="297"/>
        <v>Belgium</v>
      </c>
      <c r="E5318" s="5">
        <v>32689</v>
      </c>
      <c r="F5318" s="5">
        <v>32692</v>
      </c>
      <c r="G5318" s="3"/>
      <c r="H5318" s="3"/>
      <c r="I5318" s="2" t="str">
        <f t="shared" si="296"/>
        <v>S&amp;P BMI</v>
      </c>
    </row>
    <row r="5319" spans="1:9">
      <c r="A5319" s="2" t="s">
        <v>6773</v>
      </c>
      <c r="B5319" s="121" t="str">
        <f t="shared" si="298"/>
        <v>Developed Ex-UK</v>
      </c>
      <c r="C5319" s="2" t="s">
        <v>5722</v>
      </c>
      <c r="D5319" s="2" t="str">
        <f t="shared" si="297"/>
        <v>Canada</v>
      </c>
      <c r="E5319" s="5">
        <v>32689</v>
      </c>
      <c r="F5319" s="5">
        <v>32692</v>
      </c>
      <c r="G5319" s="3"/>
      <c r="H5319" s="3"/>
      <c r="I5319" s="2" t="str">
        <f t="shared" si="296"/>
        <v>S&amp;P BMI</v>
      </c>
    </row>
    <row r="5320" spans="1:9">
      <c r="A5320" s="123" t="s">
        <v>6773</v>
      </c>
      <c r="B5320" s="121" t="str">
        <f t="shared" si="298"/>
        <v>Developed Ex-UK</v>
      </c>
      <c r="C5320" s="123" t="s">
        <v>6147</v>
      </c>
      <c r="D5320" s="2" t="str">
        <f t="shared" si="297"/>
        <v>Switzerland</v>
      </c>
      <c r="E5320" s="153">
        <v>32689</v>
      </c>
      <c r="F5320" s="153">
        <v>32692</v>
      </c>
      <c r="G5320" s="124"/>
      <c r="H5320" s="124"/>
      <c r="I5320" s="2" t="str">
        <f t="shared" ref="I5320:I5383" si="299">IF(ISBLANK(VLOOKUP(A5320,CountryRegion,4,FALSE)),"",VLOOKUP(A5320,CountryRegion,4,FALSE))</f>
        <v>S&amp;P BMI</v>
      </c>
    </row>
    <row r="5321" spans="1:9">
      <c r="A5321" s="2" t="s">
        <v>6773</v>
      </c>
      <c r="B5321" s="121" t="str">
        <f t="shared" si="298"/>
        <v>Developed Ex-UK</v>
      </c>
      <c r="C5321" s="2" t="s">
        <v>7584</v>
      </c>
      <c r="D5321" s="2" t="str">
        <f t="shared" si="297"/>
        <v>Czech Republic</v>
      </c>
      <c r="E5321" s="5">
        <v>37071</v>
      </c>
      <c r="F5321" s="5">
        <v>37074</v>
      </c>
      <c r="G5321" s="3">
        <v>38168</v>
      </c>
      <c r="H5321" s="3">
        <v>38169</v>
      </c>
      <c r="I5321" s="2" t="str">
        <f t="shared" si="299"/>
        <v>S&amp;P BMI</v>
      </c>
    </row>
    <row r="5322" spans="1:9">
      <c r="A5322" s="2" t="s">
        <v>6773</v>
      </c>
      <c r="B5322" s="121" t="str">
        <f t="shared" si="298"/>
        <v>Developed Ex-UK</v>
      </c>
      <c r="C5322" s="2" t="s">
        <v>7579</v>
      </c>
      <c r="D5322" s="2" t="str">
        <f t="shared" si="297"/>
        <v>Germany</v>
      </c>
      <c r="E5322" s="5">
        <v>32689</v>
      </c>
      <c r="F5322" s="5">
        <v>32692</v>
      </c>
      <c r="G5322" s="3"/>
      <c r="H5322" s="3"/>
      <c r="I5322" s="2" t="str">
        <f t="shared" si="299"/>
        <v>S&amp;P BMI</v>
      </c>
    </row>
    <row r="5323" spans="1:9">
      <c r="A5323" s="2" t="s">
        <v>6773</v>
      </c>
      <c r="B5323" s="121" t="str">
        <f t="shared" si="298"/>
        <v>Developed Ex-UK</v>
      </c>
      <c r="C5323" s="2" t="s">
        <v>7577</v>
      </c>
      <c r="D5323" s="2" t="str">
        <f t="shared" si="297"/>
        <v>Denmark</v>
      </c>
      <c r="E5323" s="5">
        <v>32689</v>
      </c>
      <c r="F5323" s="5">
        <v>32692</v>
      </c>
      <c r="G5323" s="3"/>
      <c r="H5323" s="3"/>
      <c r="I5323" s="2" t="str">
        <f t="shared" si="299"/>
        <v>S&amp;P BMI</v>
      </c>
    </row>
    <row r="5324" spans="1:9">
      <c r="A5324" s="2" t="s">
        <v>6773</v>
      </c>
      <c r="B5324" s="121" t="str">
        <f t="shared" si="298"/>
        <v>Developed Ex-UK</v>
      </c>
      <c r="C5324" s="2" t="s">
        <v>6415</v>
      </c>
      <c r="D5324" s="2" t="str">
        <f t="shared" si="297"/>
        <v>Spain</v>
      </c>
      <c r="E5324" s="5">
        <v>32689</v>
      </c>
      <c r="F5324" s="5">
        <v>32692</v>
      </c>
      <c r="G5324" s="3"/>
      <c r="H5324" s="3"/>
      <c r="I5324" s="2" t="str">
        <f t="shared" si="299"/>
        <v>S&amp;P BMI</v>
      </c>
    </row>
    <row r="5325" spans="1:9">
      <c r="A5325" s="2" t="s">
        <v>6773</v>
      </c>
      <c r="B5325" s="121" t="str">
        <f t="shared" si="298"/>
        <v>Developed Ex-UK</v>
      </c>
      <c r="C5325" s="2" t="s">
        <v>5810</v>
      </c>
      <c r="D5325" s="2" t="str">
        <f t="shared" si="297"/>
        <v>Finland</v>
      </c>
      <c r="E5325" s="5">
        <v>32689</v>
      </c>
      <c r="F5325" s="5">
        <v>32692</v>
      </c>
      <c r="G5325" s="3"/>
      <c r="H5325" s="3"/>
      <c r="I5325" s="2" t="str">
        <f t="shared" si="299"/>
        <v>S&amp;P BMI</v>
      </c>
    </row>
    <row r="5326" spans="1:9">
      <c r="A5326" s="2" t="s">
        <v>6773</v>
      </c>
      <c r="B5326" s="121" t="str">
        <f t="shared" si="298"/>
        <v>Developed Ex-UK</v>
      </c>
      <c r="C5326" s="2" t="s">
        <v>7578</v>
      </c>
      <c r="D5326" s="2" t="str">
        <f t="shared" ref="D5326:D5389" si="300">VLOOKUP(C5326&amp;"-",CountryRegion,2,FALSE)</f>
        <v>France</v>
      </c>
      <c r="E5326" s="5">
        <v>32689</v>
      </c>
      <c r="F5326" s="5">
        <v>32692</v>
      </c>
      <c r="G5326" s="3"/>
      <c r="H5326" s="3"/>
      <c r="I5326" s="2" t="str">
        <f t="shared" si="299"/>
        <v>S&amp;P BMI</v>
      </c>
    </row>
    <row r="5327" spans="1:9">
      <c r="A5327" s="2" t="s">
        <v>6773</v>
      </c>
      <c r="B5327" s="121" t="str">
        <f t="shared" si="298"/>
        <v>Developed Ex-UK</v>
      </c>
      <c r="C5327" s="2" t="s">
        <v>7580</v>
      </c>
      <c r="D5327" s="2" t="str">
        <f t="shared" si="300"/>
        <v>Greece</v>
      </c>
      <c r="E5327" s="3">
        <v>36433</v>
      </c>
      <c r="F5327" s="3">
        <v>36434</v>
      </c>
      <c r="G5327" s="3">
        <v>41901</v>
      </c>
      <c r="H5327" s="3">
        <v>41904</v>
      </c>
      <c r="I5327" s="2" t="str">
        <f t="shared" si="299"/>
        <v>S&amp;P BMI</v>
      </c>
    </row>
    <row r="5328" spans="1:9">
      <c r="A5328" s="2" t="s">
        <v>6773</v>
      </c>
      <c r="B5328" s="121" t="str">
        <f t="shared" si="298"/>
        <v>Developed Ex-UK</v>
      </c>
      <c r="C5328" s="2" t="s">
        <v>7571</v>
      </c>
      <c r="D5328" s="2" t="str">
        <f t="shared" si="300"/>
        <v>Hong Kong</v>
      </c>
      <c r="E5328" s="3">
        <v>32689</v>
      </c>
      <c r="F5328" s="3">
        <v>32692</v>
      </c>
      <c r="G5328" s="3"/>
      <c r="H5328" s="3"/>
      <c r="I5328" s="2" t="str">
        <f t="shared" si="299"/>
        <v>S&amp;P BMI</v>
      </c>
    </row>
    <row r="5329" spans="1:9">
      <c r="A5329" s="2" t="s">
        <v>6773</v>
      </c>
      <c r="B5329" s="121" t="str">
        <f t="shared" si="298"/>
        <v>Developed Ex-UK</v>
      </c>
      <c r="C5329" s="2" t="s">
        <v>5567</v>
      </c>
      <c r="D5329" s="2" t="str">
        <f t="shared" si="300"/>
        <v>Hungary</v>
      </c>
      <c r="E5329" s="3">
        <v>37802</v>
      </c>
      <c r="F5329" s="3">
        <v>37803</v>
      </c>
      <c r="G5329" s="3">
        <v>38168</v>
      </c>
      <c r="H5329" s="3">
        <v>38169</v>
      </c>
      <c r="I5329" s="2" t="str">
        <f t="shared" si="299"/>
        <v>S&amp;P BMI</v>
      </c>
    </row>
    <row r="5330" spans="1:9">
      <c r="A5330" s="2" t="s">
        <v>6773</v>
      </c>
      <c r="B5330" s="121" t="str">
        <f t="shared" si="298"/>
        <v>Developed Ex-UK</v>
      </c>
      <c r="C5330" s="2" t="s">
        <v>6100</v>
      </c>
      <c r="D5330" s="2" t="str">
        <f t="shared" si="300"/>
        <v>Ireland</v>
      </c>
      <c r="E5330" s="3">
        <v>32689</v>
      </c>
      <c r="F5330" s="3">
        <v>32692</v>
      </c>
      <c r="G5330" s="3"/>
      <c r="H5330" s="3"/>
      <c r="I5330" s="2" t="str">
        <f t="shared" si="299"/>
        <v>S&amp;P BMI</v>
      </c>
    </row>
    <row r="5331" spans="1:9">
      <c r="A5331" s="2" t="s">
        <v>6773</v>
      </c>
      <c r="B5331" s="121" t="str">
        <f t="shared" si="298"/>
        <v>Developed Ex-UK</v>
      </c>
      <c r="C5331" s="2" t="s">
        <v>7598</v>
      </c>
      <c r="D5331" s="2" t="str">
        <f t="shared" si="300"/>
        <v>Israel</v>
      </c>
      <c r="E5331" s="3">
        <v>40438</v>
      </c>
      <c r="F5331" s="3">
        <v>40441</v>
      </c>
      <c r="G5331" s="3"/>
      <c r="H5331" s="3"/>
      <c r="I5331" s="2" t="str">
        <f t="shared" si="299"/>
        <v>S&amp;P BMI</v>
      </c>
    </row>
    <row r="5332" spans="1:9">
      <c r="A5332" s="2" t="s">
        <v>6773</v>
      </c>
      <c r="B5332" s="121" t="str">
        <f t="shared" si="298"/>
        <v>Developed Ex-UK</v>
      </c>
      <c r="C5332" s="2" t="s">
        <v>5572</v>
      </c>
      <c r="D5332" s="2" t="str">
        <f t="shared" si="300"/>
        <v>Iceland</v>
      </c>
      <c r="E5332" s="3">
        <v>37435</v>
      </c>
      <c r="F5332" s="3">
        <v>37438</v>
      </c>
      <c r="G5332" s="3">
        <v>39780</v>
      </c>
      <c r="H5332" s="3">
        <v>39783</v>
      </c>
      <c r="I5332" s="2" t="str">
        <f t="shared" si="299"/>
        <v>S&amp;P BMI</v>
      </c>
    </row>
    <row r="5333" spans="1:9">
      <c r="A5333" s="2" t="s">
        <v>6773</v>
      </c>
      <c r="B5333" s="121" t="str">
        <f t="shared" si="298"/>
        <v>Developed Ex-UK</v>
      </c>
      <c r="C5333" s="2" t="s">
        <v>5614</v>
      </c>
      <c r="D5333" s="2" t="str">
        <f t="shared" si="300"/>
        <v>Italy</v>
      </c>
      <c r="E5333" s="3">
        <v>32689</v>
      </c>
      <c r="F5333" s="3">
        <v>32692</v>
      </c>
      <c r="G5333" s="3"/>
      <c r="H5333" s="3"/>
      <c r="I5333" s="2" t="str">
        <f t="shared" si="299"/>
        <v>S&amp;P BMI</v>
      </c>
    </row>
    <row r="5334" spans="1:9">
      <c r="A5334" s="2" t="s">
        <v>6773</v>
      </c>
      <c r="B5334" s="121" t="str">
        <f t="shared" si="298"/>
        <v>Developed Ex-UK</v>
      </c>
      <c r="C5334" s="2" t="s">
        <v>7572</v>
      </c>
      <c r="D5334" s="2" t="str">
        <f t="shared" si="300"/>
        <v>Japan</v>
      </c>
      <c r="E5334" s="3">
        <v>32689</v>
      </c>
      <c r="F5334" s="3">
        <v>32692</v>
      </c>
      <c r="G5334" s="3"/>
      <c r="H5334" s="3"/>
      <c r="I5334" s="2" t="str">
        <f t="shared" si="299"/>
        <v>S&amp;P BMI</v>
      </c>
    </row>
    <row r="5335" spans="1:9">
      <c r="A5335" s="2" t="s">
        <v>6773</v>
      </c>
      <c r="B5335" s="121" t="str">
        <f t="shared" si="298"/>
        <v>Developed Ex-UK</v>
      </c>
      <c r="C5335" s="2" t="s">
        <v>6013</v>
      </c>
      <c r="D5335" s="2" t="str">
        <f t="shared" si="300"/>
        <v>Korea</v>
      </c>
      <c r="E5335" s="3">
        <v>37071</v>
      </c>
      <c r="F5335" s="3">
        <v>37074</v>
      </c>
      <c r="G5335" s="3"/>
      <c r="H5335" s="3"/>
      <c r="I5335" s="2" t="str">
        <f t="shared" si="299"/>
        <v>S&amp;P BMI</v>
      </c>
    </row>
    <row r="5336" spans="1:9">
      <c r="A5336" s="2" t="s">
        <v>6773</v>
      </c>
      <c r="B5336" s="121" t="str">
        <f t="shared" si="298"/>
        <v>Developed Ex-UK</v>
      </c>
      <c r="C5336" s="2" t="s">
        <v>7581</v>
      </c>
      <c r="D5336" s="2" t="str">
        <f t="shared" si="300"/>
        <v>Luxembourg</v>
      </c>
      <c r="E5336" s="3">
        <v>38625</v>
      </c>
      <c r="F5336" s="3">
        <v>38628</v>
      </c>
      <c r="G5336" s="3"/>
      <c r="H5336" s="3"/>
      <c r="I5336" s="2" t="str">
        <f t="shared" si="299"/>
        <v>S&amp;P BMI</v>
      </c>
    </row>
    <row r="5337" spans="1:9">
      <c r="A5337" s="2" t="s">
        <v>6773</v>
      </c>
      <c r="B5337" s="121" t="str">
        <f t="shared" si="298"/>
        <v>Developed Ex-UK</v>
      </c>
      <c r="C5337" s="2" t="s">
        <v>7573</v>
      </c>
      <c r="D5337" s="2" t="str">
        <f t="shared" si="300"/>
        <v>Malaysia</v>
      </c>
      <c r="E5337" s="3">
        <v>32689</v>
      </c>
      <c r="F5337" s="3">
        <v>32692</v>
      </c>
      <c r="G5337" s="3">
        <v>35976</v>
      </c>
      <c r="H5337" s="3">
        <v>35977</v>
      </c>
      <c r="I5337" s="2" t="str">
        <f t="shared" si="299"/>
        <v>S&amp;P BMI</v>
      </c>
    </row>
    <row r="5338" spans="1:9">
      <c r="A5338" s="2" t="s">
        <v>6773</v>
      </c>
      <c r="B5338" s="121" t="str">
        <f t="shared" si="298"/>
        <v>Developed Ex-UK</v>
      </c>
      <c r="C5338" s="2" t="s">
        <v>5921</v>
      </c>
      <c r="D5338" s="2" t="str">
        <f t="shared" si="300"/>
        <v>Netherlands</v>
      </c>
      <c r="E5338" s="3">
        <v>32689</v>
      </c>
      <c r="F5338" s="3">
        <v>32692</v>
      </c>
      <c r="G5338" s="3"/>
      <c r="H5338" s="3"/>
      <c r="I5338" s="2" t="str">
        <f t="shared" si="299"/>
        <v>S&amp;P BMI</v>
      </c>
    </row>
    <row r="5339" spans="1:9">
      <c r="A5339" s="2" t="s">
        <v>6773</v>
      </c>
      <c r="B5339" s="121" t="str">
        <f t="shared" si="298"/>
        <v>Developed Ex-UK</v>
      </c>
      <c r="C5339" s="2" t="s">
        <v>5865</v>
      </c>
      <c r="D5339" s="2" t="str">
        <f t="shared" si="300"/>
        <v>Norway</v>
      </c>
      <c r="E5339" s="3">
        <v>32689</v>
      </c>
      <c r="F5339" s="3">
        <v>32692</v>
      </c>
      <c r="G5339" s="3"/>
      <c r="H5339" s="3"/>
      <c r="I5339" s="2" t="str">
        <f t="shared" si="299"/>
        <v>S&amp;P BMI</v>
      </c>
    </row>
    <row r="5340" spans="1:9">
      <c r="A5340" s="2" t="s">
        <v>6773</v>
      </c>
      <c r="B5340" s="121" t="str">
        <f t="shared" si="298"/>
        <v>Developed Ex-UK</v>
      </c>
      <c r="C5340" s="2" t="s">
        <v>5883</v>
      </c>
      <c r="D5340" s="2" t="str">
        <f t="shared" si="300"/>
        <v>New Zealand</v>
      </c>
      <c r="E5340" s="3">
        <v>32689</v>
      </c>
      <c r="F5340" s="3">
        <v>32692</v>
      </c>
      <c r="G5340" s="3"/>
      <c r="H5340" s="3"/>
      <c r="I5340" s="2" t="str">
        <f t="shared" si="299"/>
        <v>S&amp;P BMI</v>
      </c>
    </row>
    <row r="5341" spans="1:9">
      <c r="A5341" s="2" t="s">
        <v>6773</v>
      </c>
      <c r="B5341" s="121" t="str">
        <f t="shared" si="298"/>
        <v>Developed Ex-UK</v>
      </c>
      <c r="C5341" s="2" t="s">
        <v>7582</v>
      </c>
      <c r="D5341" s="2" t="str">
        <f t="shared" si="300"/>
        <v>Portugal</v>
      </c>
      <c r="E5341" s="3">
        <v>35976</v>
      </c>
      <c r="F5341" s="3">
        <v>35977</v>
      </c>
      <c r="G5341" s="3"/>
      <c r="H5341" s="3"/>
      <c r="I5341" s="2" t="str">
        <f t="shared" si="299"/>
        <v>S&amp;P BMI</v>
      </c>
    </row>
    <row r="5342" spans="1:9">
      <c r="A5342" s="2" t="s">
        <v>6773</v>
      </c>
      <c r="B5342" s="121" t="str">
        <f t="shared" si="298"/>
        <v>Developed Ex-UK</v>
      </c>
      <c r="C5342" s="2" t="s">
        <v>6227</v>
      </c>
      <c r="D5342" s="2" t="str">
        <f t="shared" si="300"/>
        <v>Sweden</v>
      </c>
      <c r="E5342" s="3">
        <v>32689</v>
      </c>
      <c r="F5342" s="3">
        <v>32692</v>
      </c>
      <c r="G5342" s="3"/>
      <c r="H5342" s="3"/>
      <c r="I5342" s="2" t="str">
        <f t="shared" si="299"/>
        <v>S&amp;P BMI</v>
      </c>
    </row>
    <row r="5343" spans="1:9">
      <c r="A5343" s="2" t="s">
        <v>6773</v>
      </c>
      <c r="B5343" s="121" t="str">
        <f t="shared" si="298"/>
        <v>Developed Ex-UK</v>
      </c>
      <c r="C5343" s="2" t="s">
        <v>7574</v>
      </c>
      <c r="D5343" s="2" t="str">
        <f t="shared" si="300"/>
        <v>Singapore</v>
      </c>
      <c r="E5343" s="3">
        <v>32689</v>
      </c>
      <c r="F5343" s="3">
        <v>32692</v>
      </c>
      <c r="G5343" s="3"/>
      <c r="H5343" s="3"/>
      <c r="I5343" s="2" t="str">
        <f t="shared" si="299"/>
        <v>S&amp;P BMI</v>
      </c>
    </row>
    <row r="5344" spans="1:9">
      <c r="A5344" s="2" t="s">
        <v>6773</v>
      </c>
      <c r="B5344" s="121" t="str">
        <f t="shared" si="298"/>
        <v>Developed Ex-UK</v>
      </c>
      <c r="C5344" s="2" t="s">
        <v>7605</v>
      </c>
      <c r="D5344" s="2" t="str">
        <f t="shared" si="300"/>
        <v>Slovenia</v>
      </c>
      <c r="E5344" s="3">
        <v>37802</v>
      </c>
      <c r="F5344" s="3">
        <v>37803</v>
      </c>
      <c r="G5344" s="3">
        <v>39353</v>
      </c>
      <c r="H5344" s="3">
        <v>39356</v>
      </c>
      <c r="I5344" s="2" t="str">
        <f t="shared" si="299"/>
        <v>S&amp;P BMI</v>
      </c>
    </row>
    <row r="5345" spans="1:9">
      <c r="A5345" s="2" t="s">
        <v>6773</v>
      </c>
      <c r="B5345" s="121" t="str">
        <f t="shared" si="298"/>
        <v>Developed Ex-UK</v>
      </c>
      <c r="C5345" s="2" t="s">
        <v>810</v>
      </c>
      <c r="D5345" s="2" t="str">
        <f t="shared" si="300"/>
        <v>United States</v>
      </c>
      <c r="E5345" s="3">
        <v>32689</v>
      </c>
      <c r="F5345" s="3">
        <v>32692</v>
      </c>
      <c r="G5345" s="3"/>
      <c r="H5345" s="3"/>
      <c r="I5345" s="2" t="str">
        <f t="shared" si="299"/>
        <v>S&amp;P BMI</v>
      </c>
    </row>
    <row r="5346" spans="1:9">
      <c r="A5346" s="2" t="s">
        <v>6746</v>
      </c>
      <c r="B5346" s="121" t="str">
        <f t="shared" si="298"/>
        <v>Developed Ex-Asia Pacific</v>
      </c>
      <c r="C5346" s="2" t="s">
        <v>7575</v>
      </c>
      <c r="D5346" s="2" t="str">
        <f t="shared" si="300"/>
        <v>Austria</v>
      </c>
      <c r="E5346" s="3">
        <v>32689</v>
      </c>
      <c r="F5346" s="3">
        <v>32692</v>
      </c>
      <c r="G5346" s="3"/>
      <c r="H5346" s="3"/>
      <c r="I5346" s="2" t="str">
        <f t="shared" si="299"/>
        <v>S&amp;P BMI</v>
      </c>
    </row>
    <row r="5347" spans="1:9">
      <c r="A5347" s="2" t="s">
        <v>6746</v>
      </c>
      <c r="B5347" s="121" t="str">
        <f t="shared" si="298"/>
        <v>Developed Ex-Asia Pacific</v>
      </c>
      <c r="C5347" s="2" t="s">
        <v>7576</v>
      </c>
      <c r="D5347" s="2" t="str">
        <f t="shared" si="300"/>
        <v>Belgium</v>
      </c>
      <c r="E5347" s="3">
        <v>32689</v>
      </c>
      <c r="F5347" s="3">
        <v>32692</v>
      </c>
      <c r="G5347" s="3"/>
      <c r="H5347" s="3"/>
      <c r="I5347" s="2" t="str">
        <f t="shared" si="299"/>
        <v>S&amp;P BMI</v>
      </c>
    </row>
    <row r="5348" spans="1:9">
      <c r="A5348" s="2" t="s">
        <v>6746</v>
      </c>
      <c r="B5348" s="121" t="str">
        <f t="shared" si="298"/>
        <v>Developed Ex-Asia Pacific</v>
      </c>
      <c r="C5348" s="2" t="s">
        <v>5722</v>
      </c>
      <c r="D5348" s="2" t="str">
        <f t="shared" si="300"/>
        <v>Canada</v>
      </c>
      <c r="E5348" s="5">
        <v>32689</v>
      </c>
      <c r="F5348" s="5">
        <v>32692</v>
      </c>
      <c r="G5348" s="3"/>
      <c r="H5348" s="3"/>
      <c r="I5348" s="2" t="str">
        <f t="shared" si="299"/>
        <v>S&amp;P BMI</v>
      </c>
    </row>
    <row r="5349" spans="1:9">
      <c r="A5349" s="2" t="s">
        <v>6746</v>
      </c>
      <c r="B5349" s="121" t="str">
        <f t="shared" si="298"/>
        <v>Developed Ex-Asia Pacific</v>
      </c>
      <c r="C5349" s="2" t="s">
        <v>6147</v>
      </c>
      <c r="D5349" s="2" t="str">
        <f t="shared" si="300"/>
        <v>Switzerland</v>
      </c>
      <c r="E5349" s="5">
        <v>32689</v>
      </c>
      <c r="F5349" s="5">
        <v>32692</v>
      </c>
      <c r="G5349" s="3"/>
      <c r="H5349" s="3"/>
      <c r="I5349" s="2" t="str">
        <f t="shared" si="299"/>
        <v>S&amp;P BMI</v>
      </c>
    </row>
    <row r="5350" spans="1:9">
      <c r="A5350" s="2" t="s">
        <v>6746</v>
      </c>
      <c r="B5350" s="121" t="str">
        <f t="shared" si="298"/>
        <v>Developed Ex-Asia Pacific</v>
      </c>
      <c r="C5350" s="2" t="s">
        <v>7584</v>
      </c>
      <c r="D5350" s="2" t="str">
        <f t="shared" si="300"/>
        <v>Czech Republic</v>
      </c>
      <c r="E5350" s="5">
        <v>37071</v>
      </c>
      <c r="F5350" s="5">
        <v>37074</v>
      </c>
      <c r="G5350" s="3">
        <v>38168</v>
      </c>
      <c r="H5350" s="3">
        <v>38169</v>
      </c>
      <c r="I5350" s="2" t="str">
        <f t="shared" si="299"/>
        <v>S&amp;P BMI</v>
      </c>
    </row>
    <row r="5351" spans="1:9">
      <c r="A5351" s="2" t="s">
        <v>6746</v>
      </c>
      <c r="B5351" s="121" t="str">
        <f t="shared" si="298"/>
        <v>Developed Ex-Asia Pacific</v>
      </c>
      <c r="C5351" s="2" t="s">
        <v>7579</v>
      </c>
      <c r="D5351" s="2" t="str">
        <f t="shared" si="300"/>
        <v>Germany</v>
      </c>
      <c r="E5351" s="5">
        <v>32689</v>
      </c>
      <c r="F5351" s="5">
        <v>32692</v>
      </c>
      <c r="G5351" s="3"/>
      <c r="H5351" s="3"/>
      <c r="I5351" s="2" t="str">
        <f t="shared" si="299"/>
        <v>S&amp;P BMI</v>
      </c>
    </row>
    <row r="5352" spans="1:9">
      <c r="A5352" s="2" t="s">
        <v>6746</v>
      </c>
      <c r="B5352" s="121" t="str">
        <f t="shared" si="298"/>
        <v>Developed Ex-Asia Pacific</v>
      </c>
      <c r="C5352" s="2" t="s">
        <v>7577</v>
      </c>
      <c r="D5352" s="2" t="str">
        <f t="shared" si="300"/>
        <v>Denmark</v>
      </c>
      <c r="E5352" s="5">
        <v>32689</v>
      </c>
      <c r="F5352" s="5">
        <v>32692</v>
      </c>
      <c r="G5352" s="3"/>
      <c r="H5352" s="3"/>
      <c r="I5352" s="2" t="str">
        <f t="shared" si="299"/>
        <v>S&amp;P BMI</v>
      </c>
    </row>
    <row r="5353" spans="1:9">
      <c r="A5353" s="2" t="s">
        <v>6746</v>
      </c>
      <c r="B5353" s="121" t="str">
        <f t="shared" si="298"/>
        <v>Developed Ex-Asia Pacific</v>
      </c>
      <c r="C5353" s="2" t="s">
        <v>6415</v>
      </c>
      <c r="D5353" s="2" t="str">
        <f t="shared" si="300"/>
        <v>Spain</v>
      </c>
      <c r="E5353" s="5">
        <v>32689</v>
      </c>
      <c r="F5353" s="5">
        <v>32692</v>
      </c>
      <c r="G5353" s="3"/>
      <c r="H5353" s="3"/>
      <c r="I5353" s="2" t="str">
        <f t="shared" si="299"/>
        <v>S&amp;P BMI</v>
      </c>
    </row>
    <row r="5354" spans="1:9">
      <c r="A5354" s="2" t="s">
        <v>6746</v>
      </c>
      <c r="B5354" s="121" t="str">
        <f t="shared" si="298"/>
        <v>Developed Ex-Asia Pacific</v>
      </c>
      <c r="C5354" s="2" t="s">
        <v>5810</v>
      </c>
      <c r="D5354" s="2" t="str">
        <f t="shared" si="300"/>
        <v>Finland</v>
      </c>
      <c r="E5354" s="5">
        <v>32689</v>
      </c>
      <c r="F5354" s="5">
        <v>32692</v>
      </c>
      <c r="G5354" s="3"/>
      <c r="H5354" s="3"/>
      <c r="I5354" s="2" t="str">
        <f t="shared" si="299"/>
        <v>S&amp;P BMI</v>
      </c>
    </row>
    <row r="5355" spans="1:9">
      <c r="A5355" s="2" t="s">
        <v>6746</v>
      </c>
      <c r="B5355" s="121" t="str">
        <f t="shared" si="298"/>
        <v>Developed Ex-Asia Pacific</v>
      </c>
      <c r="C5355" s="2" t="s">
        <v>7578</v>
      </c>
      <c r="D5355" s="2" t="str">
        <f t="shared" si="300"/>
        <v>France</v>
      </c>
      <c r="E5355" s="5">
        <v>32689</v>
      </c>
      <c r="F5355" s="5">
        <v>32692</v>
      </c>
      <c r="G5355" s="3"/>
      <c r="H5355" s="3"/>
      <c r="I5355" s="2" t="str">
        <f t="shared" si="299"/>
        <v>S&amp;P BMI</v>
      </c>
    </row>
    <row r="5356" spans="1:9">
      <c r="A5356" s="2" t="s">
        <v>6746</v>
      </c>
      <c r="B5356" s="121" t="str">
        <f t="shared" si="298"/>
        <v>Developed Ex-Asia Pacific</v>
      </c>
      <c r="C5356" s="2" t="s">
        <v>7583</v>
      </c>
      <c r="D5356" s="2" t="str">
        <f t="shared" si="300"/>
        <v>United Kingdom</v>
      </c>
      <c r="E5356" s="5">
        <v>32689</v>
      </c>
      <c r="F5356" s="5">
        <v>32692</v>
      </c>
      <c r="G5356" s="3"/>
      <c r="H5356" s="3"/>
      <c r="I5356" s="2" t="str">
        <f t="shared" si="299"/>
        <v>S&amp;P BMI</v>
      </c>
    </row>
    <row r="5357" spans="1:9">
      <c r="A5357" s="2" t="s">
        <v>6746</v>
      </c>
      <c r="B5357" s="121" t="str">
        <f t="shared" si="298"/>
        <v>Developed Ex-Asia Pacific</v>
      </c>
      <c r="C5357" s="2" t="s">
        <v>7580</v>
      </c>
      <c r="D5357" s="2" t="str">
        <f t="shared" si="300"/>
        <v>Greece</v>
      </c>
      <c r="E5357" s="5">
        <v>36433</v>
      </c>
      <c r="F5357" s="5">
        <v>36434</v>
      </c>
      <c r="G5357" s="3">
        <v>41901</v>
      </c>
      <c r="H5357" s="3">
        <v>41904</v>
      </c>
      <c r="I5357" s="2" t="str">
        <f t="shared" si="299"/>
        <v>S&amp;P BMI</v>
      </c>
    </row>
    <row r="5358" spans="1:9">
      <c r="A5358" s="2" t="s">
        <v>6746</v>
      </c>
      <c r="B5358" s="121" t="str">
        <f t="shared" si="298"/>
        <v>Developed Ex-Asia Pacific</v>
      </c>
      <c r="C5358" s="2" t="s">
        <v>5567</v>
      </c>
      <c r="D5358" s="2" t="str">
        <f t="shared" si="300"/>
        <v>Hungary</v>
      </c>
      <c r="E5358" s="5">
        <v>37802</v>
      </c>
      <c r="F5358" s="5">
        <v>37803</v>
      </c>
      <c r="G5358" s="3">
        <v>38168</v>
      </c>
      <c r="H5358" s="3">
        <v>38169</v>
      </c>
      <c r="I5358" s="2" t="str">
        <f t="shared" si="299"/>
        <v>S&amp;P BMI</v>
      </c>
    </row>
    <row r="5359" spans="1:9">
      <c r="A5359" s="2" t="s">
        <v>6746</v>
      </c>
      <c r="B5359" s="121" t="str">
        <f t="shared" si="298"/>
        <v>Developed Ex-Asia Pacific</v>
      </c>
      <c r="C5359" s="2" t="s">
        <v>6100</v>
      </c>
      <c r="D5359" s="2" t="str">
        <f t="shared" si="300"/>
        <v>Ireland</v>
      </c>
      <c r="E5359" s="5">
        <v>32689</v>
      </c>
      <c r="F5359" s="5">
        <v>32692</v>
      </c>
      <c r="G5359" s="3"/>
      <c r="H5359" s="3"/>
      <c r="I5359" s="2" t="str">
        <f t="shared" si="299"/>
        <v>S&amp;P BMI</v>
      </c>
    </row>
    <row r="5360" spans="1:9">
      <c r="A5360" s="2" t="s">
        <v>6746</v>
      </c>
      <c r="B5360" s="121" t="str">
        <f t="shared" si="298"/>
        <v>Developed Ex-Asia Pacific</v>
      </c>
      <c r="C5360" s="2" t="s">
        <v>7598</v>
      </c>
      <c r="D5360" s="2" t="str">
        <f t="shared" si="300"/>
        <v>Israel</v>
      </c>
      <c r="E5360" s="5">
        <v>40438</v>
      </c>
      <c r="F5360" s="5">
        <v>40441</v>
      </c>
      <c r="G5360" s="3"/>
      <c r="H5360" s="3"/>
      <c r="I5360" s="2" t="str">
        <f t="shared" si="299"/>
        <v>S&amp;P BMI</v>
      </c>
    </row>
    <row r="5361" spans="1:9">
      <c r="A5361" s="2" t="s">
        <v>6746</v>
      </c>
      <c r="B5361" s="121" t="str">
        <f t="shared" si="298"/>
        <v>Developed Ex-Asia Pacific</v>
      </c>
      <c r="C5361" s="2" t="s">
        <v>5572</v>
      </c>
      <c r="D5361" s="2" t="str">
        <f t="shared" si="300"/>
        <v>Iceland</v>
      </c>
      <c r="E5361" s="5">
        <v>37435</v>
      </c>
      <c r="F5361" s="5">
        <v>37438</v>
      </c>
      <c r="G5361" s="3">
        <v>39780</v>
      </c>
      <c r="H5361" s="3">
        <v>39783</v>
      </c>
      <c r="I5361" s="2" t="str">
        <f t="shared" si="299"/>
        <v>S&amp;P BMI</v>
      </c>
    </row>
    <row r="5362" spans="1:9">
      <c r="A5362" s="2" t="s">
        <v>6746</v>
      </c>
      <c r="B5362" s="121" t="str">
        <f t="shared" si="298"/>
        <v>Developed Ex-Asia Pacific</v>
      </c>
      <c r="C5362" s="2" t="s">
        <v>5614</v>
      </c>
      <c r="D5362" s="2" t="str">
        <f t="shared" si="300"/>
        <v>Italy</v>
      </c>
      <c r="E5362" s="5">
        <v>32689</v>
      </c>
      <c r="F5362" s="5">
        <v>32692</v>
      </c>
      <c r="G5362" s="3"/>
      <c r="H5362" s="3"/>
      <c r="I5362" s="2" t="str">
        <f t="shared" si="299"/>
        <v>S&amp;P BMI</v>
      </c>
    </row>
    <row r="5363" spans="1:9">
      <c r="A5363" s="2" t="s">
        <v>6746</v>
      </c>
      <c r="B5363" s="121" t="str">
        <f t="shared" si="298"/>
        <v>Developed Ex-Asia Pacific</v>
      </c>
      <c r="C5363" s="2" t="s">
        <v>7581</v>
      </c>
      <c r="D5363" s="2" t="str">
        <f t="shared" si="300"/>
        <v>Luxembourg</v>
      </c>
      <c r="E5363" s="5">
        <v>38625</v>
      </c>
      <c r="F5363" s="5">
        <v>38628</v>
      </c>
      <c r="G5363" s="3"/>
      <c r="H5363" s="3"/>
      <c r="I5363" s="2" t="str">
        <f t="shared" si="299"/>
        <v>S&amp;P BMI</v>
      </c>
    </row>
    <row r="5364" spans="1:9">
      <c r="A5364" s="2" t="s">
        <v>6746</v>
      </c>
      <c r="B5364" s="121" t="str">
        <f t="shared" si="298"/>
        <v>Developed Ex-Asia Pacific</v>
      </c>
      <c r="C5364" s="2" t="s">
        <v>5921</v>
      </c>
      <c r="D5364" s="2" t="str">
        <f t="shared" si="300"/>
        <v>Netherlands</v>
      </c>
      <c r="E5364" s="5">
        <v>32689</v>
      </c>
      <c r="F5364" s="5">
        <v>32692</v>
      </c>
      <c r="G5364" s="3"/>
      <c r="H5364" s="3"/>
      <c r="I5364" s="2" t="str">
        <f t="shared" si="299"/>
        <v>S&amp;P BMI</v>
      </c>
    </row>
    <row r="5365" spans="1:9">
      <c r="A5365" s="2" t="s">
        <v>6746</v>
      </c>
      <c r="B5365" s="121" t="str">
        <f t="shared" si="298"/>
        <v>Developed Ex-Asia Pacific</v>
      </c>
      <c r="C5365" s="2" t="s">
        <v>5865</v>
      </c>
      <c r="D5365" s="2" t="str">
        <f t="shared" si="300"/>
        <v>Norway</v>
      </c>
      <c r="E5365" s="5">
        <v>32689</v>
      </c>
      <c r="F5365" s="5">
        <v>32692</v>
      </c>
      <c r="G5365" s="3"/>
      <c r="H5365" s="3"/>
      <c r="I5365" s="2" t="str">
        <f t="shared" si="299"/>
        <v>S&amp;P BMI</v>
      </c>
    </row>
    <row r="5366" spans="1:9">
      <c r="A5366" s="2" t="s">
        <v>6746</v>
      </c>
      <c r="B5366" s="121" t="str">
        <f t="shared" si="298"/>
        <v>Developed Ex-Asia Pacific</v>
      </c>
      <c r="C5366" s="2" t="s">
        <v>7582</v>
      </c>
      <c r="D5366" s="2" t="str">
        <f t="shared" si="300"/>
        <v>Portugal</v>
      </c>
      <c r="E5366" s="5">
        <v>35976</v>
      </c>
      <c r="F5366" s="5">
        <v>35977</v>
      </c>
      <c r="G5366" s="3"/>
      <c r="H5366" s="3"/>
      <c r="I5366" s="2" t="str">
        <f t="shared" si="299"/>
        <v>S&amp;P BMI</v>
      </c>
    </row>
    <row r="5367" spans="1:9">
      <c r="A5367" s="2" t="s">
        <v>6746</v>
      </c>
      <c r="B5367" s="121" t="str">
        <f t="shared" si="298"/>
        <v>Developed Ex-Asia Pacific</v>
      </c>
      <c r="C5367" s="2" t="s">
        <v>6227</v>
      </c>
      <c r="D5367" s="2" t="str">
        <f t="shared" si="300"/>
        <v>Sweden</v>
      </c>
      <c r="E5367" s="5">
        <v>32689</v>
      </c>
      <c r="F5367" s="5">
        <v>32692</v>
      </c>
      <c r="G5367" s="3"/>
      <c r="H5367" s="3"/>
      <c r="I5367" s="2" t="str">
        <f t="shared" si="299"/>
        <v>S&amp;P BMI</v>
      </c>
    </row>
    <row r="5368" spans="1:9">
      <c r="A5368" s="2" t="s">
        <v>6746</v>
      </c>
      <c r="B5368" s="121" t="str">
        <f t="shared" si="298"/>
        <v>Developed Ex-Asia Pacific</v>
      </c>
      <c r="C5368" s="2" t="s">
        <v>7605</v>
      </c>
      <c r="D5368" s="2" t="str">
        <f t="shared" si="300"/>
        <v>Slovenia</v>
      </c>
      <c r="E5368" s="5">
        <v>37802</v>
      </c>
      <c r="F5368" s="5">
        <v>37803</v>
      </c>
      <c r="G5368" s="3">
        <v>39353</v>
      </c>
      <c r="H5368" s="3">
        <v>39356</v>
      </c>
      <c r="I5368" s="2" t="str">
        <f t="shared" si="299"/>
        <v>S&amp;P BMI</v>
      </c>
    </row>
    <row r="5369" spans="1:9">
      <c r="A5369" s="2" t="s">
        <v>6746</v>
      </c>
      <c r="B5369" s="121" t="str">
        <f t="shared" si="298"/>
        <v>Developed Ex-Asia Pacific</v>
      </c>
      <c r="C5369" s="2" t="s">
        <v>810</v>
      </c>
      <c r="D5369" s="2" t="str">
        <f t="shared" si="300"/>
        <v>United States</v>
      </c>
      <c r="E5369" s="5">
        <v>32689</v>
      </c>
      <c r="F5369" s="5">
        <v>32692</v>
      </c>
      <c r="G5369" s="3"/>
      <c r="H5369" s="3"/>
      <c r="I5369" s="2" t="str">
        <f t="shared" si="299"/>
        <v>S&amp;P BMI</v>
      </c>
    </row>
    <row r="5370" spans="1:9">
      <c r="A5370" s="2" t="s">
        <v>6775</v>
      </c>
      <c r="B5370" s="121" t="str">
        <f t="shared" si="298"/>
        <v>Developed Ex-UK &amp; Korea</v>
      </c>
      <c r="C5370" s="2" t="s">
        <v>7575</v>
      </c>
      <c r="D5370" s="2" t="str">
        <f t="shared" si="300"/>
        <v>Austria</v>
      </c>
      <c r="E5370" s="5">
        <v>32689</v>
      </c>
      <c r="F5370" s="5">
        <v>32692</v>
      </c>
      <c r="G5370" s="3"/>
      <c r="H5370" s="3"/>
      <c r="I5370" s="2" t="str">
        <f t="shared" si="299"/>
        <v>S&amp;P BMI</v>
      </c>
    </row>
    <row r="5371" spans="1:9">
      <c r="A5371" s="2" t="s">
        <v>6775</v>
      </c>
      <c r="B5371" s="121" t="str">
        <f t="shared" si="298"/>
        <v>Developed Ex-UK &amp; Korea</v>
      </c>
      <c r="C5371" s="2" t="s">
        <v>7589</v>
      </c>
      <c r="D5371" s="2" t="str">
        <f t="shared" si="300"/>
        <v>Australia</v>
      </c>
      <c r="E5371" s="5">
        <v>32689</v>
      </c>
      <c r="F5371" s="5">
        <v>32692</v>
      </c>
      <c r="G5371" s="3"/>
      <c r="H5371" s="3"/>
      <c r="I5371" s="2" t="str">
        <f t="shared" si="299"/>
        <v>S&amp;P BMI</v>
      </c>
    </row>
    <row r="5372" spans="1:9">
      <c r="A5372" s="2" t="s">
        <v>6775</v>
      </c>
      <c r="B5372" s="121" t="str">
        <f t="shared" si="298"/>
        <v>Developed Ex-UK &amp; Korea</v>
      </c>
      <c r="C5372" s="2" t="s">
        <v>7576</v>
      </c>
      <c r="D5372" s="2" t="str">
        <f t="shared" si="300"/>
        <v>Belgium</v>
      </c>
      <c r="E5372" s="5">
        <v>32689</v>
      </c>
      <c r="F5372" s="5">
        <v>32692</v>
      </c>
      <c r="G5372" s="3"/>
      <c r="H5372" s="3"/>
      <c r="I5372" s="2" t="str">
        <f t="shared" si="299"/>
        <v>S&amp;P BMI</v>
      </c>
    </row>
    <row r="5373" spans="1:9">
      <c r="A5373" s="2" t="s">
        <v>6775</v>
      </c>
      <c r="B5373" s="121" t="str">
        <f t="shared" si="298"/>
        <v>Developed Ex-UK &amp; Korea</v>
      </c>
      <c r="C5373" s="2" t="s">
        <v>5722</v>
      </c>
      <c r="D5373" s="2" t="str">
        <f t="shared" si="300"/>
        <v>Canada</v>
      </c>
      <c r="E5373" s="5">
        <v>32689</v>
      </c>
      <c r="F5373" s="5">
        <v>32692</v>
      </c>
      <c r="G5373" s="3"/>
      <c r="H5373" s="3"/>
      <c r="I5373" s="2" t="str">
        <f t="shared" si="299"/>
        <v>S&amp;P BMI</v>
      </c>
    </row>
    <row r="5374" spans="1:9">
      <c r="A5374" s="2" t="s">
        <v>6775</v>
      </c>
      <c r="B5374" s="121" t="str">
        <f t="shared" si="298"/>
        <v>Developed Ex-UK &amp; Korea</v>
      </c>
      <c r="C5374" s="2" t="s">
        <v>6147</v>
      </c>
      <c r="D5374" s="2" t="str">
        <f t="shared" si="300"/>
        <v>Switzerland</v>
      </c>
      <c r="E5374" s="5">
        <v>32689</v>
      </c>
      <c r="F5374" s="5">
        <v>32692</v>
      </c>
      <c r="G5374" s="3"/>
      <c r="H5374" s="3"/>
      <c r="I5374" s="2" t="str">
        <f t="shared" si="299"/>
        <v>S&amp;P BMI</v>
      </c>
    </row>
    <row r="5375" spans="1:9">
      <c r="A5375" s="2" t="s">
        <v>6775</v>
      </c>
      <c r="B5375" s="121" t="str">
        <f t="shared" si="298"/>
        <v>Developed Ex-UK &amp; Korea</v>
      </c>
      <c r="C5375" s="2" t="s">
        <v>7584</v>
      </c>
      <c r="D5375" s="2" t="str">
        <f t="shared" si="300"/>
        <v>Czech Republic</v>
      </c>
      <c r="E5375" s="5">
        <v>37071</v>
      </c>
      <c r="F5375" s="5">
        <v>37074</v>
      </c>
      <c r="G5375" s="3">
        <v>38168</v>
      </c>
      <c r="H5375" s="3">
        <v>38169</v>
      </c>
      <c r="I5375" s="2" t="str">
        <f t="shared" si="299"/>
        <v>S&amp;P BMI</v>
      </c>
    </row>
    <row r="5376" spans="1:9">
      <c r="A5376" s="2" t="s">
        <v>6775</v>
      </c>
      <c r="B5376" s="121" t="str">
        <f t="shared" si="298"/>
        <v>Developed Ex-UK &amp; Korea</v>
      </c>
      <c r="C5376" s="2" t="s">
        <v>7579</v>
      </c>
      <c r="D5376" s="2" t="str">
        <f t="shared" si="300"/>
        <v>Germany</v>
      </c>
      <c r="E5376" s="5">
        <v>32689</v>
      </c>
      <c r="F5376" s="5">
        <v>32692</v>
      </c>
      <c r="G5376" s="3"/>
      <c r="H5376" s="3"/>
      <c r="I5376" s="2" t="str">
        <f t="shared" si="299"/>
        <v>S&amp;P BMI</v>
      </c>
    </row>
    <row r="5377" spans="1:9">
      <c r="A5377" s="2" t="s">
        <v>6775</v>
      </c>
      <c r="B5377" s="121" t="str">
        <f t="shared" si="298"/>
        <v>Developed Ex-UK &amp; Korea</v>
      </c>
      <c r="C5377" s="2" t="s">
        <v>7577</v>
      </c>
      <c r="D5377" s="2" t="str">
        <f t="shared" si="300"/>
        <v>Denmark</v>
      </c>
      <c r="E5377" s="5">
        <v>32689</v>
      </c>
      <c r="F5377" s="5">
        <v>32692</v>
      </c>
      <c r="G5377" s="3"/>
      <c r="H5377" s="3"/>
      <c r="I5377" s="2" t="str">
        <f t="shared" si="299"/>
        <v>S&amp;P BMI</v>
      </c>
    </row>
    <row r="5378" spans="1:9">
      <c r="A5378" s="2" t="s">
        <v>6775</v>
      </c>
      <c r="B5378" s="121" t="str">
        <f t="shared" si="298"/>
        <v>Developed Ex-UK &amp; Korea</v>
      </c>
      <c r="C5378" s="2" t="s">
        <v>6415</v>
      </c>
      <c r="D5378" s="2" t="str">
        <f t="shared" si="300"/>
        <v>Spain</v>
      </c>
      <c r="E5378" s="5">
        <v>32689</v>
      </c>
      <c r="F5378" s="5">
        <v>32692</v>
      </c>
      <c r="G5378" s="3"/>
      <c r="H5378" s="3"/>
      <c r="I5378" s="2" t="str">
        <f t="shared" si="299"/>
        <v>S&amp;P BMI</v>
      </c>
    </row>
    <row r="5379" spans="1:9">
      <c r="A5379" s="2" t="s">
        <v>6775</v>
      </c>
      <c r="B5379" s="121" t="str">
        <f t="shared" si="298"/>
        <v>Developed Ex-UK &amp; Korea</v>
      </c>
      <c r="C5379" s="2" t="s">
        <v>5810</v>
      </c>
      <c r="D5379" s="2" t="str">
        <f t="shared" si="300"/>
        <v>Finland</v>
      </c>
      <c r="E5379" s="5">
        <v>32689</v>
      </c>
      <c r="F5379" s="5">
        <v>32692</v>
      </c>
      <c r="G5379" s="3"/>
      <c r="H5379" s="3"/>
      <c r="I5379" s="2" t="str">
        <f t="shared" si="299"/>
        <v>S&amp;P BMI</v>
      </c>
    </row>
    <row r="5380" spans="1:9">
      <c r="A5380" s="2" t="s">
        <v>6775</v>
      </c>
      <c r="B5380" s="121" t="str">
        <f t="shared" si="298"/>
        <v>Developed Ex-UK &amp; Korea</v>
      </c>
      <c r="C5380" s="2" t="s">
        <v>7578</v>
      </c>
      <c r="D5380" s="2" t="str">
        <f t="shared" si="300"/>
        <v>France</v>
      </c>
      <c r="E5380" s="5">
        <v>32689</v>
      </c>
      <c r="F5380" s="5">
        <v>32692</v>
      </c>
      <c r="G5380" s="3"/>
      <c r="H5380" s="3"/>
      <c r="I5380" s="2" t="str">
        <f t="shared" si="299"/>
        <v>S&amp;P BMI</v>
      </c>
    </row>
    <row r="5381" spans="1:9">
      <c r="A5381" s="2" t="s">
        <v>6775</v>
      </c>
      <c r="B5381" s="121" t="str">
        <f t="shared" si="298"/>
        <v>Developed Ex-UK &amp; Korea</v>
      </c>
      <c r="C5381" s="2" t="s">
        <v>7580</v>
      </c>
      <c r="D5381" s="2" t="str">
        <f t="shared" si="300"/>
        <v>Greece</v>
      </c>
      <c r="E5381" s="5">
        <v>36433</v>
      </c>
      <c r="F5381" s="5">
        <v>36434</v>
      </c>
      <c r="G5381" s="3">
        <v>41901</v>
      </c>
      <c r="H5381" s="3">
        <v>41904</v>
      </c>
      <c r="I5381" s="2" t="str">
        <f t="shared" si="299"/>
        <v>S&amp;P BMI</v>
      </c>
    </row>
    <row r="5382" spans="1:9">
      <c r="A5382" s="2" t="s">
        <v>6775</v>
      </c>
      <c r="B5382" s="121" t="str">
        <f t="shared" ref="B5382:B5445" si="301">VLOOKUP(A5382,CountryRegion,2,FALSE)</f>
        <v>Developed Ex-UK &amp; Korea</v>
      </c>
      <c r="C5382" s="2" t="s">
        <v>7571</v>
      </c>
      <c r="D5382" s="2" t="str">
        <f t="shared" si="300"/>
        <v>Hong Kong</v>
      </c>
      <c r="E5382" s="5">
        <v>32689</v>
      </c>
      <c r="F5382" s="5">
        <v>32692</v>
      </c>
      <c r="G5382" s="3"/>
      <c r="H5382" s="3"/>
      <c r="I5382" s="2" t="str">
        <f t="shared" si="299"/>
        <v>S&amp;P BMI</v>
      </c>
    </row>
    <row r="5383" spans="1:9">
      <c r="A5383" s="2" t="s">
        <v>6775</v>
      </c>
      <c r="B5383" s="121" t="str">
        <f t="shared" si="301"/>
        <v>Developed Ex-UK &amp; Korea</v>
      </c>
      <c r="C5383" s="2" t="s">
        <v>5567</v>
      </c>
      <c r="D5383" s="2" t="str">
        <f t="shared" si="300"/>
        <v>Hungary</v>
      </c>
      <c r="E5383" s="5">
        <v>37802</v>
      </c>
      <c r="F5383" s="5">
        <v>37803</v>
      </c>
      <c r="G5383" s="3">
        <v>38168</v>
      </c>
      <c r="H5383" s="3">
        <v>38169</v>
      </c>
      <c r="I5383" s="2" t="str">
        <f t="shared" si="299"/>
        <v>S&amp;P BMI</v>
      </c>
    </row>
    <row r="5384" spans="1:9">
      <c r="A5384" s="2" t="s">
        <v>6775</v>
      </c>
      <c r="B5384" s="121" t="str">
        <f t="shared" si="301"/>
        <v>Developed Ex-UK &amp; Korea</v>
      </c>
      <c r="C5384" s="2" t="s">
        <v>6100</v>
      </c>
      <c r="D5384" s="2" t="str">
        <f t="shared" si="300"/>
        <v>Ireland</v>
      </c>
      <c r="E5384" s="5">
        <v>32689</v>
      </c>
      <c r="F5384" s="5">
        <v>32692</v>
      </c>
      <c r="G5384" s="3"/>
      <c r="H5384" s="3"/>
      <c r="I5384" s="2" t="str">
        <f t="shared" ref="I5384:I5447" si="302">IF(ISBLANK(VLOOKUP(A5384,CountryRegion,4,FALSE)),"",VLOOKUP(A5384,CountryRegion,4,FALSE))</f>
        <v>S&amp;P BMI</v>
      </c>
    </row>
    <row r="5385" spans="1:9">
      <c r="A5385" s="2" t="s">
        <v>6775</v>
      </c>
      <c r="B5385" s="121" t="str">
        <f t="shared" si="301"/>
        <v>Developed Ex-UK &amp; Korea</v>
      </c>
      <c r="C5385" s="2" t="s">
        <v>7598</v>
      </c>
      <c r="D5385" s="2" t="str">
        <f t="shared" si="300"/>
        <v>Israel</v>
      </c>
      <c r="E5385" s="5">
        <v>40438</v>
      </c>
      <c r="F5385" s="5">
        <v>40441</v>
      </c>
      <c r="G5385" s="3"/>
      <c r="H5385" s="3"/>
      <c r="I5385" s="2" t="str">
        <f t="shared" si="302"/>
        <v>S&amp;P BMI</v>
      </c>
    </row>
    <row r="5386" spans="1:9">
      <c r="A5386" s="2" t="s">
        <v>6775</v>
      </c>
      <c r="B5386" s="121" t="str">
        <f t="shared" si="301"/>
        <v>Developed Ex-UK &amp; Korea</v>
      </c>
      <c r="C5386" s="2" t="s">
        <v>5572</v>
      </c>
      <c r="D5386" s="2" t="str">
        <f t="shared" si="300"/>
        <v>Iceland</v>
      </c>
      <c r="E5386" s="5">
        <v>37435</v>
      </c>
      <c r="F5386" s="5">
        <v>37438</v>
      </c>
      <c r="G5386" s="3">
        <v>39780</v>
      </c>
      <c r="H5386" s="3">
        <v>39783</v>
      </c>
      <c r="I5386" s="2" t="str">
        <f t="shared" si="302"/>
        <v>S&amp;P BMI</v>
      </c>
    </row>
    <row r="5387" spans="1:9">
      <c r="A5387" s="2" t="s">
        <v>6775</v>
      </c>
      <c r="B5387" s="121" t="str">
        <f t="shared" si="301"/>
        <v>Developed Ex-UK &amp; Korea</v>
      </c>
      <c r="C5387" s="2" t="s">
        <v>5614</v>
      </c>
      <c r="D5387" s="2" t="str">
        <f t="shared" si="300"/>
        <v>Italy</v>
      </c>
      <c r="E5387" s="5">
        <v>32689</v>
      </c>
      <c r="F5387" s="5">
        <v>32692</v>
      </c>
      <c r="G5387" s="3"/>
      <c r="H5387" s="3"/>
      <c r="I5387" s="2" t="str">
        <f t="shared" si="302"/>
        <v>S&amp;P BMI</v>
      </c>
    </row>
    <row r="5388" spans="1:9">
      <c r="A5388" s="2" t="s">
        <v>6775</v>
      </c>
      <c r="B5388" s="121" t="str">
        <f t="shared" si="301"/>
        <v>Developed Ex-UK &amp; Korea</v>
      </c>
      <c r="C5388" s="2" t="s">
        <v>7572</v>
      </c>
      <c r="D5388" s="2" t="str">
        <f t="shared" si="300"/>
        <v>Japan</v>
      </c>
      <c r="E5388" s="5">
        <v>32689</v>
      </c>
      <c r="F5388" s="5">
        <v>32692</v>
      </c>
      <c r="G5388" s="3"/>
      <c r="H5388" s="3"/>
      <c r="I5388" s="2" t="str">
        <f t="shared" si="302"/>
        <v>S&amp;P BMI</v>
      </c>
    </row>
    <row r="5389" spans="1:9">
      <c r="A5389" s="2" t="s">
        <v>6775</v>
      </c>
      <c r="B5389" s="121" t="str">
        <f t="shared" si="301"/>
        <v>Developed Ex-UK &amp; Korea</v>
      </c>
      <c r="C5389" s="2" t="s">
        <v>7581</v>
      </c>
      <c r="D5389" s="2" t="str">
        <f t="shared" si="300"/>
        <v>Luxembourg</v>
      </c>
      <c r="E5389" s="5">
        <v>38625</v>
      </c>
      <c r="F5389" s="5">
        <v>38628</v>
      </c>
      <c r="G5389" s="3"/>
      <c r="H5389" s="3"/>
      <c r="I5389" s="2" t="str">
        <f t="shared" si="302"/>
        <v>S&amp;P BMI</v>
      </c>
    </row>
    <row r="5390" spans="1:9">
      <c r="A5390" s="2" t="s">
        <v>6775</v>
      </c>
      <c r="B5390" s="121" t="str">
        <f t="shared" si="301"/>
        <v>Developed Ex-UK &amp; Korea</v>
      </c>
      <c r="C5390" s="2" t="s">
        <v>7573</v>
      </c>
      <c r="D5390" s="2" t="str">
        <f t="shared" ref="D5390:D5453" si="303">VLOOKUP(C5390&amp;"-",CountryRegion,2,FALSE)</f>
        <v>Malaysia</v>
      </c>
      <c r="E5390" s="5">
        <v>32689</v>
      </c>
      <c r="F5390" s="5">
        <v>32692</v>
      </c>
      <c r="G5390" s="3">
        <v>35976</v>
      </c>
      <c r="H5390" s="3">
        <v>35977</v>
      </c>
      <c r="I5390" s="2" t="str">
        <f t="shared" si="302"/>
        <v>S&amp;P BMI</v>
      </c>
    </row>
    <row r="5391" spans="1:9">
      <c r="A5391" s="2" t="s">
        <v>6775</v>
      </c>
      <c r="B5391" s="121" t="str">
        <f t="shared" si="301"/>
        <v>Developed Ex-UK &amp; Korea</v>
      </c>
      <c r="C5391" s="2" t="s">
        <v>5921</v>
      </c>
      <c r="D5391" s="2" t="str">
        <f t="shared" si="303"/>
        <v>Netherlands</v>
      </c>
      <c r="E5391" s="5">
        <v>32689</v>
      </c>
      <c r="F5391" s="5">
        <v>32692</v>
      </c>
      <c r="G5391" s="3"/>
      <c r="H5391" s="3"/>
      <c r="I5391" s="2" t="str">
        <f t="shared" si="302"/>
        <v>S&amp;P BMI</v>
      </c>
    </row>
    <row r="5392" spans="1:9">
      <c r="A5392" s="2" t="s">
        <v>6775</v>
      </c>
      <c r="B5392" s="121" t="str">
        <f t="shared" si="301"/>
        <v>Developed Ex-UK &amp; Korea</v>
      </c>
      <c r="C5392" s="2" t="s">
        <v>5865</v>
      </c>
      <c r="D5392" s="2" t="str">
        <f t="shared" si="303"/>
        <v>Norway</v>
      </c>
      <c r="E5392" s="5">
        <v>32689</v>
      </c>
      <c r="F5392" s="5">
        <v>32692</v>
      </c>
      <c r="G5392" s="3"/>
      <c r="H5392" s="3"/>
      <c r="I5392" s="2" t="str">
        <f t="shared" si="302"/>
        <v>S&amp;P BMI</v>
      </c>
    </row>
    <row r="5393" spans="1:9">
      <c r="A5393" s="2" t="s">
        <v>6775</v>
      </c>
      <c r="B5393" s="121" t="str">
        <f t="shared" si="301"/>
        <v>Developed Ex-UK &amp; Korea</v>
      </c>
      <c r="C5393" s="2" t="s">
        <v>5883</v>
      </c>
      <c r="D5393" s="2" t="str">
        <f t="shared" si="303"/>
        <v>New Zealand</v>
      </c>
      <c r="E5393" s="5">
        <v>32689</v>
      </c>
      <c r="F5393" s="5">
        <v>32692</v>
      </c>
      <c r="G5393" s="3"/>
      <c r="H5393" s="3"/>
      <c r="I5393" s="2" t="str">
        <f t="shared" si="302"/>
        <v>S&amp;P BMI</v>
      </c>
    </row>
    <row r="5394" spans="1:9">
      <c r="A5394" s="2" t="s">
        <v>6775</v>
      </c>
      <c r="B5394" s="121" t="str">
        <f t="shared" si="301"/>
        <v>Developed Ex-UK &amp; Korea</v>
      </c>
      <c r="C5394" s="2" t="s">
        <v>7582</v>
      </c>
      <c r="D5394" s="2" t="str">
        <f t="shared" si="303"/>
        <v>Portugal</v>
      </c>
      <c r="E5394" s="5">
        <v>35976</v>
      </c>
      <c r="F5394" s="5">
        <v>35977</v>
      </c>
      <c r="G5394" s="3"/>
      <c r="H5394" s="3"/>
      <c r="I5394" s="2" t="str">
        <f t="shared" si="302"/>
        <v>S&amp;P BMI</v>
      </c>
    </row>
    <row r="5395" spans="1:9">
      <c r="A5395" s="2" t="s">
        <v>6775</v>
      </c>
      <c r="B5395" s="121" t="str">
        <f t="shared" si="301"/>
        <v>Developed Ex-UK &amp; Korea</v>
      </c>
      <c r="C5395" s="2" t="s">
        <v>6227</v>
      </c>
      <c r="D5395" s="2" t="str">
        <f t="shared" si="303"/>
        <v>Sweden</v>
      </c>
      <c r="E5395" s="5">
        <v>32689</v>
      </c>
      <c r="F5395" s="5">
        <v>32692</v>
      </c>
      <c r="G5395" s="3"/>
      <c r="H5395" s="3"/>
      <c r="I5395" s="2" t="str">
        <f t="shared" si="302"/>
        <v>S&amp;P BMI</v>
      </c>
    </row>
    <row r="5396" spans="1:9">
      <c r="A5396" s="2" t="s">
        <v>6775</v>
      </c>
      <c r="B5396" s="121" t="str">
        <f t="shared" si="301"/>
        <v>Developed Ex-UK &amp; Korea</v>
      </c>
      <c r="C5396" s="2" t="s">
        <v>7574</v>
      </c>
      <c r="D5396" s="2" t="str">
        <f t="shared" si="303"/>
        <v>Singapore</v>
      </c>
      <c r="E5396" s="5">
        <v>32689</v>
      </c>
      <c r="F5396" s="5">
        <v>32692</v>
      </c>
      <c r="G5396" s="3"/>
      <c r="H5396" s="3"/>
      <c r="I5396" s="2" t="str">
        <f t="shared" si="302"/>
        <v>S&amp;P BMI</v>
      </c>
    </row>
    <row r="5397" spans="1:9">
      <c r="A5397" s="2" t="s">
        <v>6775</v>
      </c>
      <c r="B5397" s="121" t="str">
        <f t="shared" si="301"/>
        <v>Developed Ex-UK &amp; Korea</v>
      </c>
      <c r="C5397" s="2" t="s">
        <v>7605</v>
      </c>
      <c r="D5397" s="2" t="str">
        <f t="shared" si="303"/>
        <v>Slovenia</v>
      </c>
      <c r="E5397" s="5">
        <v>37802</v>
      </c>
      <c r="F5397" s="5">
        <v>37803</v>
      </c>
      <c r="G5397" s="3">
        <v>39353</v>
      </c>
      <c r="H5397" s="3">
        <v>39356</v>
      </c>
      <c r="I5397" s="2" t="str">
        <f t="shared" si="302"/>
        <v>S&amp;P BMI</v>
      </c>
    </row>
    <row r="5398" spans="1:9">
      <c r="A5398" s="2" t="s">
        <v>6775</v>
      </c>
      <c r="B5398" s="121" t="str">
        <f t="shared" si="301"/>
        <v>Developed Ex-UK &amp; Korea</v>
      </c>
      <c r="C5398" s="2" t="s">
        <v>810</v>
      </c>
      <c r="D5398" s="2" t="str">
        <f t="shared" si="303"/>
        <v>United States</v>
      </c>
      <c r="E5398" s="5">
        <v>32689</v>
      </c>
      <c r="F5398" s="5">
        <v>32692</v>
      </c>
      <c r="G5398" s="3"/>
      <c r="H5398" s="3"/>
      <c r="I5398" s="2" t="str">
        <f t="shared" si="302"/>
        <v>S&amp;P BMI</v>
      </c>
    </row>
    <row r="5399" spans="1:9">
      <c r="A5399" s="2" t="s">
        <v>6765</v>
      </c>
      <c r="B5399" s="121" t="str">
        <f t="shared" si="301"/>
        <v>Developed Ex-Korea</v>
      </c>
      <c r="C5399" s="2" t="s">
        <v>7575</v>
      </c>
      <c r="D5399" s="2" t="str">
        <f t="shared" si="303"/>
        <v>Austria</v>
      </c>
      <c r="E5399" s="5">
        <v>32689</v>
      </c>
      <c r="F5399" s="5">
        <v>32692</v>
      </c>
      <c r="G5399" s="3"/>
      <c r="H5399" s="3"/>
      <c r="I5399" s="2" t="str">
        <f t="shared" si="302"/>
        <v>S&amp;P BMI</v>
      </c>
    </row>
    <row r="5400" spans="1:9">
      <c r="A5400" s="2" t="s">
        <v>6765</v>
      </c>
      <c r="B5400" s="121" t="str">
        <f t="shared" si="301"/>
        <v>Developed Ex-Korea</v>
      </c>
      <c r="C5400" s="2" t="s">
        <v>7589</v>
      </c>
      <c r="D5400" s="2" t="str">
        <f t="shared" si="303"/>
        <v>Australia</v>
      </c>
      <c r="E5400" s="5">
        <v>32689</v>
      </c>
      <c r="F5400" s="5">
        <v>32692</v>
      </c>
      <c r="G5400" s="3"/>
      <c r="H5400" s="3"/>
      <c r="I5400" s="2" t="str">
        <f t="shared" si="302"/>
        <v>S&amp;P BMI</v>
      </c>
    </row>
    <row r="5401" spans="1:9">
      <c r="A5401" s="2" t="s">
        <v>6765</v>
      </c>
      <c r="B5401" s="121" t="str">
        <f t="shared" si="301"/>
        <v>Developed Ex-Korea</v>
      </c>
      <c r="C5401" s="2" t="s">
        <v>7576</v>
      </c>
      <c r="D5401" s="2" t="str">
        <f t="shared" si="303"/>
        <v>Belgium</v>
      </c>
      <c r="E5401" s="5">
        <v>32689</v>
      </c>
      <c r="F5401" s="5">
        <v>32692</v>
      </c>
      <c r="G5401" s="3"/>
      <c r="H5401" s="3"/>
      <c r="I5401" s="2" t="str">
        <f t="shared" si="302"/>
        <v>S&amp;P BMI</v>
      </c>
    </row>
    <row r="5402" spans="1:9">
      <c r="A5402" s="2" t="s">
        <v>6765</v>
      </c>
      <c r="B5402" s="121" t="str">
        <f t="shared" si="301"/>
        <v>Developed Ex-Korea</v>
      </c>
      <c r="C5402" s="2" t="s">
        <v>5722</v>
      </c>
      <c r="D5402" s="2" t="str">
        <f t="shared" si="303"/>
        <v>Canada</v>
      </c>
      <c r="E5402" s="5">
        <v>32689</v>
      </c>
      <c r="F5402" s="5">
        <v>32692</v>
      </c>
      <c r="G5402" s="3"/>
      <c r="H5402" s="3"/>
      <c r="I5402" s="2" t="str">
        <f t="shared" si="302"/>
        <v>S&amp;P BMI</v>
      </c>
    </row>
    <row r="5403" spans="1:9">
      <c r="A5403" s="2" t="s">
        <v>6765</v>
      </c>
      <c r="B5403" s="121" t="str">
        <f t="shared" si="301"/>
        <v>Developed Ex-Korea</v>
      </c>
      <c r="C5403" s="2" t="s">
        <v>6147</v>
      </c>
      <c r="D5403" s="2" t="str">
        <f t="shared" si="303"/>
        <v>Switzerland</v>
      </c>
      <c r="E5403" s="5">
        <v>32689</v>
      </c>
      <c r="F5403" s="5">
        <v>32692</v>
      </c>
      <c r="G5403" s="3"/>
      <c r="H5403" s="3"/>
      <c r="I5403" s="2" t="str">
        <f t="shared" si="302"/>
        <v>S&amp;P BMI</v>
      </c>
    </row>
    <row r="5404" spans="1:9">
      <c r="A5404" s="2" t="s">
        <v>6765</v>
      </c>
      <c r="B5404" s="121" t="str">
        <f t="shared" si="301"/>
        <v>Developed Ex-Korea</v>
      </c>
      <c r="C5404" s="2" t="s">
        <v>7584</v>
      </c>
      <c r="D5404" s="2" t="str">
        <f t="shared" si="303"/>
        <v>Czech Republic</v>
      </c>
      <c r="E5404" s="5">
        <v>37071</v>
      </c>
      <c r="F5404" s="5">
        <v>37074</v>
      </c>
      <c r="G5404" s="3">
        <v>38168</v>
      </c>
      <c r="H5404" s="3">
        <v>38169</v>
      </c>
      <c r="I5404" s="2" t="str">
        <f t="shared" si="302"/>
        <v>S&amp;P BMI</v>
      </c>
    </row>
    <row r="5405" spans="1:9">
      <c r="A5405" s="2" t="s">
        <v>6765</v>
      </c>
      <c r="B5405" s="121" t="str">
        <f t="shared" si="301"/>
        <v>Developed Ex-Korea</v>
      </c>
      <c r="C5405" s="2" t="s">
        <v>7579</v>
      </c>
      <c r="D5405" s="2" t="str">
        <f t="shared" si="303"/>
        <v>Germany</v>
      </c>
      <c r="E5405" s="5">
        <v>32689</v>
      </c>
      <c r="F5405" s="5">
        <v>32692</v>
      </c>
      <c r="G5405" s="3"/>
      <c r="H5405" s="3"/>
      <c r="I5405" s="2" t="str">
        <f t="shared" si="302"/>
        <v>S&amp;P BMI</v>
      </c>
    </row>
    <row r="5406" spans="1:9">
      <c r="A5406" s="2" t="s">
        <v>6765</v>
      </c>
      <c r="B5406" s="121" t="str">
        <f t="shared" si="301"/>
        <v>Developed Ex-Korea</v>
      </c>
      <c r="C5406" s="2" t="s">
        <v>7577</v>
      </c>
      <c r="D5406" s="2" t="str">
        <f t="shared" si="303"/>
        <v>Denmark</v>
      </c>
      <c r="E5406" s="5">
        <v>32689</v>
      </c>
      <c r="F5406" s="5">
        <v>32692</v>
      </c>
      <c r="G5406" s="3"/>
      <c r="H5406" s="3"/>
      <c r="I5406" s="2" t="str">
        <f t="shared" si="302"/>
        <v>S&amp;P BMI</v>
      </c>
    </row>
    <row r="5407" spans="1:9">
      <c r="A5407" s="2" t="s">
        <v>6765</v>
      </c>
      <c r="B5407" s="121" t="str">
        <f t="shared" si="301"/>
        <v>Developed Ex-Korea</v>
      </c>
      <c r="C5407" s="2" t="s">
        <v>6415</v>
      </c>
      <c r="D5407" s="2" t="str">
        <f t="shared" si="303"/>
        <v>Spain</v>
      </c>
      <c r="E5407" s="5">
        <v>32689</v>
      </c>
      <c r="F5407" s="5">
        <v>32692</v>
      </c>
      <c r="G5407" s="3"/>
      <c r="H5407" s="3"/>
      <c r="I5407" s="2" t="str">
        <f t="shared" si="302"/>
        <v>S&amp;P BMI</v>
      </c>
    </row>
    <row r="5408" spans="1:9">
      <c r="A5408" s="2" t="s">
        <v>6765</v>
      </c>
      <c r="B5408" s="121" t="str">
        <f t="shared" si="301"/>
        <v>Developed Ex-Korea</v>
      </c>
      <c r="C5408" s="2" t="s">
        <v>5810</v>
      </c>
      <c r="D5408" s="2" t="str">
        <f t="shared" si="303"/>
        <v>Finland</v>
      </c>
      <c r="E5408" s="5">
        <v>32689</v>
      </c>
      <c r="F5408" s="5">
        <v>32692</v>
      </c>
      <c r="G5408" s="3"/>
      <c r="H5408" s="3"/>
      <c r="I5408" s="2" t="str">
        <f t="shared" si="302"/>
        <v>S&amp;P BMI</v>
      </c>
    </row>
    <row r="5409" spans="1:9">
      <c r="A5409" s="2" t="s">
        <v>6765</v>
      </c>
      <c r="B5409" s="121" t="str">
        <f t="shared" si="301"/>
        <v>Developed Ex-Korea</v>
      </c>
      <c r="C5409" s="2" t="s">
        <v>7578</v>
      </c>
      <c r="D5409" s="2" t="str">
        <f t="shared" si="303"/>
        <v>France</v>
      </c>
      <c r="E5409" s="5">
        <v>32689</v>
      </c>
      <c r="F5409" s="5">
        <v>32692</v>
      </c>
      <c r="G5409" s="3"/>
      <c r="H5409" s="3"/>
      <c r="I5409" s="2" t="str">
        <f t="shared" si="302"/>
        <v>S&amp;P BMI</v>
      </c>
    </row>
    <row r="5410" spans="1:9">
      <c r="A5410" s="2" t="s">
        <v>6765</v>
      </c>
      <c r="B5410" s="121" t="str">
        <f t="shared" si="301"/>
        <v>Developed Ex-Korea</v>
      </c>
      <c r="C5410" s="2" t="s">
        <v>7583</v>
      </c>
      <c r="D5410" s="2" t="str">
        <f t="shared" si="303"/>
        <v>United Kingdom</v>
      </c>
      <c r="E5410" s="5">
        <v>32689</v>
      </c>
      <c r="F5410" s="5">
        <v>32692</v>
      </c>
      <c r="G5410" s="3"/>
      <c r="H5410" s="3"/>
      <c r="I5410" s="2" t="str">
        <f t="shared" si="302"/>
        <v>S&amp;P BMI</v>
      </c>
    </row>
    <row r="5411" spans="1:9">
      <c r="A5411" s="2" t="s">
        <v>6765</v>
      </c>
      <c r="B5411" s="121" t="str">
        <f t="shared" si="301"/>
        <v>Developed Ex-Korea</v>
      </c>
      <c r="C5411" s="2" t="s">
        <v>7580</v>
      </c>
      <c r="D5411" s="2" t="str">
        <f t="shared" si="303"/>
        <v>Greece</v>
      </c>
      <c r="E5411" s="5">
        <v>36433</v>
      </c>
      <c r="F5411" s="5">
        <v>36434</v>
      </c>
      <c r="G5411" s="3">
        <v>41901</v>
      </c>
      <c r="H5411" s="3">
        <v>41904</v>
      </c>
      <c r="I5411" s="2" t="str">
        <f t="shared" si="302"/>
        <v>S&amp;P BMI</v>
      </c>
    </row>
    <row r="5412" spans="1:9">
      <c r="A5412" s="2" t="s">
        <v>6765</v>
      </c>
      <c r="B5412" s="121" t="str">
        <f t="shared" si="301"/>
        <v>Developed Ex-Korea</v>
      </c>
      <c r="C5412" s="2" t="s">
        <v>7571</v>
      </c>
      <c r="D5412" s="2" t="str">
        <f t="shared" si="303"/>
        <v>Hong Kong</v>
      </c>
      <c r="E5412" s="5">
        <v>32689</v>
      </c>
      <c r="F5412" s="5">
        <v>32692</v>
      </c>
      <c r="G5412" s="3"/>
      <c r="H5412" s="3"/>
      <c r="I5412" s="2" t="str">
        <f t="shared" si="302"/>
        <v>S&amp;P BMI</v>
      </c>
    </row>
    <row r="5413" spans="1:9">
      <c r="A5413" s="2" t="s">
        <v>6765</v>
      </c>
      <c r="B5413" s="121" t="str">
        <f t="shared" si="301"/>
        <v>Developed Ex-Korea</v>
      </c>
      <c r="C5413" s="2" t="s">
        <v>5567</v>
      </c>
      <c r="D5413" s="2" t="str">
        <f t="shared" si="303"/>
        <v>Hungary</v>
      </c>
      <c r="E5413" s="5">
        <v>37802</v>
      </c>
      <c r="F5413" s="5">
        <v>37803</v>
      </c>
      <c r="G5413" s="3">
        <v>38168</v>
      </c>
      <c r="H5413" s="3">
        <v>38169</v>
      </c>
      <c r="I5413" s="2" t="str">
        <f t="shared" si="302"/>
        <v>S&amp;P BMI</v>
      </c>
    </row>
    <row r="5414" spans="1:9">
      <c r="A5414" s="2" t="s">
        <v>6765</v>
      </c>
      <c r="B5414" s="121" t="str">
        <f t="shared" si="301"/>
        <v>Developed Ex-Korea</v>
      </c>
      <c r="C5414" s="2" t="s">
        <v>6100</v>
      </c>
      <c r="D5414" s="2" t="str">
        <f t="shared" si="303"/>
        <v>Ireland</v>
      </c>
      <c r="E5414" s="5">
        <v>32689</v>
      </c>
      <c r="F5414" s="5">
        <v>32692</v>
      </c>
      <c r="G5414" s="3"/>
      <c r="H5414" s="3"/>
      <c r="I5414" s="2" t="str">
        <f t="shared" si="302"/>
        <v>S&amp;P BMI</v>
      </c>
    </row>
    <row r="5415" spans="1:9">
      <c r="A5415" s="2" t="s">
        <v>6765</v>
      </c>
      <c r="B5415" s="121" t="str">
        <f t="shared" si="301"/>
        <v>Developed Ex-Korea</v>
      </c>
      <c r="C5415" s="2" t="s">
        <v>7598</v>
      </c>
      <c r="D5415" s="2" t="str">
        <f t="shared" si="303"/>
        <v>Israel</v>
      </c>
      <c r="E5415" s="5">
        <v>40438</v>
      </c>
      <c r="F5415" s="5">
        <v>40441</v>
      </c>
      <c r="G5415" s="3"/>
      <c r="H5415" s="3"/>
      <c r="I5415" s="2" t="str">
        <f t="shared" si="302"/>
        <v>S&amp;P BMI</v>
      </c>
    </row>
    <row r="5416" spans="1:9">
      <c r="A5416" s="2" t="s">
        <v>6765</v>
      </c>
      <c r="B5416" s="121" t="str">
        <f t="shared" si="301"/>
        <v>Developed Ex-Korea</v>
      </c>
      <c r="C5416" s="2" t="s">
        <v>5572</v>
      </c>
      <c r="D5416" s="2" t="str">
        <f t="shared" si="303"/>
        <v>Iceland</v>
      </c>
      <c r="E5416" s="5">
        <v>37435</v>
      </c>
      <c r="F5416" s="5">
        <v>37438</v>
      </c>
      <c r="G5416" s="3">
        <v>39780</v>
      </c>
      <c r="H5416" s="3">
        <v>39783</v>
      </c>
      <c r="I5416" s="2" t="str">
        <f t="shared" si="302"/>
        <v>S&amp;P BMI</v>
      </c>
    </row>
    <row r="5417" spans="1:9">
      <c r="A5417" s="2" t="s">
        <v>6765</v>
      </c>
      <c r="B5417" s="121" t="str">
        <f t="shared" si="301"/>
        <v>Developed Ex-Korea</v>
      </c>
      <c r="C5417" s="2" t="s">
        <v>5614</v>
      </c>
      <c r="D5417" s="2" t="str">
        <f t="shared" si="303"/>
        <v>Italy</v>
      </c>
      <c r="E5417" s="3">
        <v>32689</v>
      </c>
      <c r="F5417" s="5">
        <v>32692</v>
      </c>
      <c r="G5417" s="3"/>
      <c r="H5417" s="3"/>
      <c r="I5417" s="2" t="str">
        <f t="shared" si="302"/>
        <v>S&amp;P BMI</v>
      </c>
    </row>
    <row r="5418" spans="1:9">
      <c r="A5418" s="2" t="s">
        <v>6765</v>
      </c>
      <c r="B5418" s="121" t="str">
        <f t="shared" si="301"/>
        <v>Developed Ex-Korea</v>
      </c>
      <c r="C5418" s="2" t="s">
        <v>7572</v>
      </c>
      <c r="D5418" s="2" t="str">
        <f t="shared" si="303"/>
        <v>Japan</v>
      </c>
      <c r="E5418" s="5">
        <v>32689</v>
      </c>
      <c r="F5418" s="5">
        <v>32692</v>
      </c>
      <c r="G5418" s="3"/>
      <c r="H5418" s="3"/>
      <c r="I5418" s="2" t="str">
        <f t="shared" si="302"/>
        <v>S&amp;P BMI</v>
      </c>
    </row>
    <row r="5419" spans="1:9">
      <c r="A5419" s="2" t="s">
        <v>6765</v>
      </c>
      <c r="B5419" s="121" t="str">
        <f t="shared" si="301"/>
        <v>Developed Ex-Korea</v>
      </c>
      <c r="C5419" s="2" t="s">
        <v>7581</v>
      </c>
      <c r="D5419" s="2" t="str">
        <f t="shared" si="303"/>
        <v>Luxembourg</v>
      </c>
      <c r="E5419" s="5">
        <v>38625</v>
      </c>
      <c r="F5419" s="5">
        <v>38628</v>
      </c>
      <c r="G5419" s="3"/>
      <c r="H5419" s="3"/>
      <c r="I5419" s="2" t="str">
        <f t="shared" si="302"/>
        <v>S&amp;P BMI</v>
      </c>
    </row>
    <row r="5420" spans="1:9">
      <c r="A5420" s="2" t="s">
        <v>6765</v>
      </c>
      <c r="B5420" s="121" t="str">
        <f t="shared" si="301"/>
        <v>Developed Ex-Korea</v>
      </c>
      <c r="C5420" s="2" t="s">
        <v>7573</v>
      </c>
      <c r="D5420" s="2" t="str">
        <f t="shared" si="303"/>
        <v>Malaysia</v>
      </c>
      <c r="E5420" s="5">
        <v>32689</v>
      </c>
      <c r="F5420" s="5">
        <v>32692</v>
      </c>
      <c r="G5420" s="3">
        <v>35976</v>
      </c>
      <c r="H5420" s="3">
        <v>35977</v>
      </c>
      <c r="I5420" s="2" t="str">
        <f t="shared" si="302"/>
        <v>S&amp;P BMI</v>
      </c>
    </row>
    <row r="5421" spans="1:9">
      <c r="A5421" s="2" t="s">
        <v>6765</v>
      </c>
      <c r="B5421" s="121" t="str">
        <f t="shared" si="301"/>
        <v>Developed Ex-Korea</v>
      </c>
      <c r="C5421" s="2" t="s">
        <v>5921</v>
      </c>
      <c r="D5421" s="2" t="str">
        <f t="shared" si="303"/>
        <v>Netherlands</v>
      </c>
      <c r="E5421" s="5">
        <v>32689</v>
      </c>
      <c r="F5421" s="5">
        <v>32692</v>
      </c>
      <c r="G5421" s="3"/>
      <c r="H5421" s="3"/>
      <c r="I5421" s="2" t="str">
        <f t="shared" si="302"/>
        <v>S&amp;P BMI</v>
      </c>
    </row>
    <row r="5422" spans="1:9">
      <c r="A5422" s="2" t="s">
        <v>6765</v>
      </c>
      <c r="B5422" s="121" t="str">
        <f t="shared" si="301"/>
        <v>Developed Ex-Korea</v>
      </c>
      <c r="C5422" s="2" t="s">
        <v>5865</v>
      </c>
      <c r="D5422" s="2" t="str">
        <f t="shared" si="303"/>
        <v>Norway</v>
      </c>
      <c r="E5422" s="5">
        <v>32689</v>
      </c>
      <c r="F5422" s="5">
        <v>32692</v>
      </c>
      <c r="G5422" s="3"/>
      <c r="H5422" s="3"/>
      <c r="I5422" s="2" t="str">
        <f t="shared" si="302"/>
        <v>S&amp;P BMI</v>
      </c>
    </row>
    <row r="5423" spans="1:9">
      <c r="A5423" s="2" t="s">
        <v>6765</v>
      </c>
      <c r="B5423" s="121" t="str">
        <f t="shared" si="301"/>
        <v>Developed Ex-Korea</v>
      </c>
      <c r="C5423" s="2" t="s">
        <v>5883</v>
      </c>
      <c r="D5423" s="2" t="str">
        <f t="shared" si="303"/>
        <v>New Zealand</v>
      </c>
      <c r="E5423" s="5">
        <v>32689</v>
      </c>
      <c r="F5423" s="5">
        <v>32692</v>
      </c>
      <c r="G5423" s="3"/>
      <c r="H5423" s="3"/>
      <c r="I5423" s="2" t="str">
        <f t="shared" si="302"/>
        <v>S&amp;P BMI</v>
      </c>
    </row>
    <row r="5424" spans="1:9">
      <c r="A5424" s="2" t="s">
        <v>6765</v>
      </c>
      <c r="B5424" s="121" t="str">
        <f t="shared" si="301"/>
        <v>Developed Ex-Korea</v>
      </c>
      <c r="C5424" s="2" t="s">
        <v>7582</v>
      </c>
      <c r="D5424" s="2" t="str">
        <f t="shared" si="303"/>
        <v>Portugal</v>
      </c>
      <c r="E5424" s="5">
        <v>35976</v>
      </c>
      <c r="F5424" s="5">
        <v>35977</v>
      </c>
      <c r="G5424" s="3"/>
      <c r="H5424" s="3"/>
      <c r="I5424" s="2" t="str">
        <f t="shared" si="302"/>
        <v>S&amp;P BMI</v>
      </c>
    </row>
    <row r="5425" spans="1:9">
      <c r="A5425" s="2" t="s">
        <v>6765</v>
      </c>
      <c r="B5425" s="121" t="str">
        <f t="shared" si="301"/>
        <v>Developed Ex-Korea</v>
      </c>
      <c r="C5425" s="2" t="s">
        <v>6227</v>
      </c>
      <c r="D5425" s="2" t="str">
        <f t="shared" si="303"/>
        <v>Sweden</v>
      </c>
      <c r="E5425" s="5">
        <v>32689</v>
      </c>
      <c r="F5425" s="5">
        <v>32692</v>
      </c>
      <c r="G5425" s="3"/>
      <c r="H5425" s="3"/>
      <c r="I5425" s="2" t="str">
        <f t="shared" si="302"/>
        <v>S&amp;P BMI</v>
      </c>
    </row>
    <row r="5426" spans="1:9">
      <c r="A5426" s="2" t="s">
        <v>6765</v>
      </c>
      <c r="B5426" s="121" t="str">
        <f t="shared" si="301"/>
        <v>Developed Ex-Korea</v>
      </c>
      <c r="C5426" s="2" t="s">
        <v>7574</v>
      </c>
      <c r="D5426" s="2" t="str">
        <f t="shared" si="303"/>
        <v>Singapore</v>
      </c>
      <c r="E5426" s="5">
        <v>32689</v>
      </c>
      <c r="F5426" s="5">
        <v>32692</v>
      </c>
      <c r="G5426" s="3"/>
      <c r="H5426" s="3"/>
      <c r="I5426" s="2" t="str">
        <f t="shared" si="302"/>
        <v>S&amp;P BMI</v>
      </c>
    </row>
    <row r="5427" spans="1:9">
      <c r="A5427" s="2" t="s">
        <v>6765</v>
      </c>
      <c r="B5427" s="121" t="str">
        <f t="shared" si="301"/>
        <v>Developed Ex-Korea</v>
      </c>
      <c r="C5427" s="2" t="s">
        <v>7605</v>
      </c>
      <c r="D5427" s="2" t="str">
        <f t="shared" si="303"/>
        <v>Slovenia</v>
      </c>
      <c r="E5427" s="5">
        <v>37802</v>
      </c>
      <c r="F5427" s="5">
        <v>37803</v>
      </c>
      <c r="G5427" s="3">
        <v>39353</v>
      </c>
      <c r="H5427" s="3">
        <v>39356</v>
      </c>
      <c r="I5427" s="2" t="str">
        <f t="shared" si="302"/>
        <v>S&amp;P BMI</v>
      </c>
    </row>
    <row r="5428" spans="1:9">
      <c r="A5428" s="2" t="s">
        <v>6765</v>
      </c>
      <c r="B5428" s="121" t="str">
        <f t="shared" si="301"/>
        <v>Developed Ex-Korea</v>
      </c>
      <c r="C5428" s="2" t="s">
        <v>810</v>
      </c>
      <c r="D5428" s="2" t="str">
        <f t="shared" si="303"/>
        <v>United States</v>
      </c>
      <c r="E5428" s="5">
        <v>32689</v>
      </c>
      <c r="F5428" s="5">
        <v>32692</v>
      </c>
      <c r="G5428" s="3"/>
      <c r="H5428" s="3"/>
      <c r="I5428" s="2" t="str">
        <f t="shared" si="302"/>
        <v>S&amp;P BMI</v>
      </c>
    </row>
    <row r="5429" spans="1:9">
      <c r="A5429" s="2" t="s">
        <v>6777</v>
      </c>
      <c r="B5429" s="121" t="str">
        <f t="shared" si="301"/>
        <v>Developed Ex-U.S.</v>
      </c>
      <c r="C5429" s="2" t="s">
        <v>7575</v>
      </c>
      <c r="D5429" s="2" t="str">
        <f t="shared" si="303"/>
        <v>Austria</v>
      </c>
      <c r="E5429" s="5">
        <v>32689</v>
      </c>
      <c r="F5429" s="5">
        <v>32692</v>
      </c>
      <c r="G5429" s="3"/>
      <c r="H5429" s="3"/>
      <c r="I5429" s="2" t="str">
        <f t="shared" si="302"/>
        <v>S&amp;P BMI</v>
      </c>
    </row>
    <row r="5430" spans="1:9">
      <c r="A5430" s="2" t="s">
        <v>6777</v>
      </c>
      <c r="B5430" s="121" t="str">
        <f t="shared" si="301"/>
        <v>Developed Ex-U.S.</v>
      </c>
      <c r="C5430" s="2" t="s">
        <v>7589</v>
      </c>
      <c r="D5430" s="2" t="str">
        <f t="shared" si="303"/>
        <v>Australia</v>
      </c>
      <c r="E5430" s="5">
        <v>32689</v>
      </c>
      <c r="F5430" s="5">
        <v>32692</v>
      </c>
      <c r="G5430" s="3"/>
      <c r="H5430" s="3"/>
      <c r="I5430" s="2" t="str">
        <f t="shared" si="302"/>
        <v>S&amp;P BMI</v>
      </c>
    </row>
    <row r="5431" spans="1:9">
      <c r="A5431" s="2" t="s">
        <v>6777</v>
      </c>
      <c r="B5431" s="121" t="str">
        <f t="shared" si="301"/>
        <v>Developed Ex-U.S.</v>
      </c>
      <c r="C5431" s="2" t="s">
        <v>7576</v>
      </c>
      <c r="D5431" s="2" t="str">
        <f t="shared" si="303"/>
        <v>Belgium</v>
      </c>
      <c r="E5431" s="5">
        <v>32689</v>
      </c>
      <c r="F5431" s="5">
        <v>32692</v>
      </c>
      <c r="G5431" s="3"/>
      <c r="H5431" s="3"/>
      <c r="I5431" s="2" t="str">
        <f t="shared" si="302"/>
        <v>S&amp;P BMI</v>
      </c>
    </row>
    <row r="5432" spans="1:9">
      <c r="A5432" s="2" t="s">
        <v>6777</v>
      </c>
      <c r="B5432" s="121" t="str">
        <f t="shared" si="301"/>
        <v>Developed Ex-U.S.</v>
      </c>
      <c r="C5432" s="2" t="s">
        <v>5722</v>
      </c>
      <c r="D5432" s="2" t="str">
        <f t="shared" si="303"/>
        <v>Canada</v>
      </c>
      <c r="E5432" s="5">
        <v>32689</v>
      </c>
      <c r="F5432" s="5">
        <v>32692</v>
      </c>
      <c r="G5432" s="3"/>
      <c r="H5432" s="3"/>
      <c r="I5432" s="2" t="str">
        <f t="shared" si="302"/>
        <v>S&amp;P BMI</v>
      </c>
    </row>
    <row r="5433" spans="1:9">
      <c r="A5433" s="2" t="s">
        <v>6777</v>
      </c>
      <c r="B5433" s="121" t="str">
        <f t="shared" si="301"/>
        <v>Developed Ex-U.S.</v>
      </c>
      <c r="C5433" s="2" t="s">
        <v>6147</v>
      </c>
      <c r="D5433" s="2" t="str">
        <f t="shared" si="303"/>
        <v>Switzerland</v>
      </c>
      <c r="E5433" s="5">
        <v>32689</v>
      </c>
      <c r="F5433" s="5">
        <v>32692</v>
      </c>
      <c r="G5433" s="3"/>
      <c r="H5433" s="3"/>
      <c r="I5433" s="2" t="str">
        <f t="shared" si="302"/>
        <v>S&amp;P BMI</v>
      </c>
    </row>
    <row r="5434" spans="1:9">
      <c r="A5434" s="2" t="s">
        <v>6777</v>
      </c>
      <c r="B5434" s="121" t="str">
        <f t="shared" si="301"/>
        <v>Developed Ex-U.S.</v>
      </c>
      <c r="C5434" s="2" t="s">
        <v>7584</v>
      </c>
      <c r="D5434" s="2" t="str">
        <f t="shared" si="303"/>
        <v>Czech Republic</v>
      </c>
      <c r="E5434" s="5">
        <v>37071</v>
      </c>
      <c r="F5434" s="5">
        <v>37074</v>
      </c>
      <c r="G5434" s="3">
        <v>38168</v>
      </c>
      <c r="H5434" s="3">
        <v>38169</v>
      </c>
      <c r="I5434" s="2" t="str">
        <f t="shared" si="302"/>
        <v>S&amp;P BMI</v>
      </c>
    </row>
    <row r="5435" spans="1:9">
      <c r="A5435" s="2" t="s">
        <v>6777</v>
      </c>
      <c r="B5435" s="121" t="str">
        <f t="shared" si="301"/>
        <v>Developed Ex-U.S.</v>
      </c>
      <c r="C5435" s="2" t="s">
        <v>7579</v>
      </c>
      <c r="D5435" s="2" t="str">
        <f t="shared" si="303"/>
        <v>Germany</v>
      </c>
      <c r="E5435" s="5">
        <v>32689</v>
      </c>
      <c r="F5435" s="5">
        <v>32692</v>
      </c>
      <c r="G5435" s="3"/>
      <c r="H5435" s="3"/>
      <c r="I5435" s="2" t="str">
        <f t="shared" si="302"/>
        <v>S&amp;P BMI</v>
      </c>
    </row>
    <row r="5436" spans="1:9">
      <c r="A5436" s="2" t="s">
        <v>6777</v>
      </c>
      <c r="B5436" s="121" t="str">
        <f t="shared" si="301"/>
        <v>Developed Ex-U.S.</v>
      </c>
      <c r="C5436" s="2" t="s">
        <v>7577</v>
      </c>
      <c r="D5436" s="2" t="str">
        <f t="shared" si="303"/>
        <v>Denmark</v>
      </c>
      <c r="E5436" s="5">
        <v>32689</v>
      </c>
      <c r="F5436" s="5">
        <v>32692</v>
      </c>
      <c r="G5436" s="3"/>
      <c r="H5436" s="3"/>
      <c r="I5436" s="2" t="str">
        <f t="shared" si="302"/>
        <v>S&amp;P BMI</v>
      </c>
    </row>
    <row r="5437" spans="1:9">
      <c r="A5437" s="2" t="s">
        <v>6777</v>
      </c>
      <c r="B5437" s="121" t="str">
        <f t="shared" si="301"/>
        <v>Developed Ex-U.S.</v>
      </c>
      <c r="C5437" s="2" t="s">
        <v>6415</v>
      </c>
      <c r="D5437" s="2" t="str">
        <f t="shared" si="303"/>
        <v>Spain</v>
      </c>
      <c r="E5437" s="5">
        <v>32689</v>
      </c>
      <c r="F5437" s="5">
        <v>32692</v>
      </c>
      <c r="G5437" s="3"/>
      <c r="H5437" s="3"/>
      <c r="I5437" s="2" t="str">
        <f t="shared" si="302"/>
        <v>S&amp;P BMI</v>
      </c>
    </row>
    <row r="5438" spans="1:9">
      <c r="A5438" s="2" t="s">
        <v>6777</v>
      </c>
      <c r="B5438" s="121" t="str">
        <f t="shared" si="301"/>
        <v>Developed Ex-U.S.</v>
      </c>
      <c r="C5438" s="2" t="s">
        <v>5810</v>
      </c>
      <c r="D5438" s="2" t="str">
        <f t="shared" si="303"/>
        <v>Finland</v>
      </c>
      <c r="E5438" s="5">
        <v>32689</v>
      </c>
      <c r="F5438" s="5">
        <v>32692</v>
      </c>
      <c r="G5438" s="3"/>
      <c r="H5438" s="3"/>
      <c r="I5438" s="2" t="str">
        <f t="shared" si="302"/>
        <v>S&amp;P BMI</v>
      </c>
    </row>
    <row r="5439" spans="1:9">
      <c r="A5439" s="2" t="s">
        <v>6777</v>
      </c>
      <c r="B5439" s="121" t="str">
        <f t="shared" si="301"/>
        <v>Developed Ex-U.S.</v>
      </c>
      <c r="C5439" s="2" t="s">
        <v>7578</v>
      </c>
      <c r="D5439" s="2" t="str">
        <f t="shared" si="303"/>
        <v>France</v>
      </c>
      <c r="E5439" s="5">
        <v>32689</v>
      </c>
      <c r="F5439" s="5">
        <v>32692</v>
      </c>
      <c r="G5439" s="3"/>
      <c r="H5439" s="3"/>
      <c r="I5439" s="2" t="str">
        <f t="shared" si="302"/>
        <v>S&amp;P BMI</v>
      </c>
    </row>
    <row r="5440" spans="1:9">
      <c r="A5440" s="2" t="s">
        <v>6777</v>
      </c>
      <c r="B5440" s="121" t="str">
        <f t="shared" si="301"/>
        <v>Developed Ex-U.S.</v>
      </c>
      <c r="C5440" s="2" t="s">
        <v>7583</v>
      </c>
      <c r="D5440" s="2" t="str">
        <f t="shared" si="303"/>
        <v>United Kingdom</v>
      </c>
      <c r="E5440" s="5">
        <v>32689</v>
      </c>
      <c r="F5440" s="5">
        <v>32692</v>
      </c>
      <c r="G5440" s="3"/>
      <c r="H5440" s="3"/>
      <c r="I5440" s="2" t="str">
        <f t="shared" si="302"/>
        <v>S&amp;P BMI</v>
      </c>
    </row>
    <row r="5441" spans="1:9">
      <c r="A5441" s="2" t="s">
        <v>6777</v>
      </c>
      <c r="B5441" s="121" t="str">
        <f t="shared" si="301"/>
        <v>Developed Ex-U.S.</v>
      </c>
      <c r="C5441" s="2" t="s">
        <v>7580</v>
      </c>
      <c r="D5441" s="2" t="str">
        <f t="shared" si="303"/>
        <v>Greece</v>
      </c>
      <c r="E5441" s="5">
        <v>36433</v>
      </c>
      <c r="F5441" s="5">
        <v>36434</v>
      </c>
      <c r="G5441" s="3">
        <v>41901</v>
      </c>
      <c r="H5441" s="3">
        <v>41904</v>
      </c>
      <c r="I5441" s="2" t="str">
        <f t="shared" si="302"/>
        <v>S&amp;P BMI</v>
      </c>
    </row>
    <row r="5442" spans="1:9">
      <c r="A5442" s="2" t="s">
        <v>6777</v>
      </c>
      <c r="B5442" s="121" t="str">
        <f t="shared" si="301"/>
        <v>Developed Ex-U.S.</v>
      </c>
      <c r="C5442" s="2" t="s">
        <v>7571</v>
      </c>
      <c r="D5442" s="2" t="str">
        <f t="shared" si="303"/>
        <v>Hong Kong</v>
      </c>
      <c r="E5442" s="5">
        <v>32689</v>
      </c>
      <c r="F5442" s="5">
        <v>32692</v>
      </c>
      <c r="G5442" s="3"/>
      <c r="H5442" s="3"/>
      <c r="I5442" s="2" t="str">
        <f t="shared" si="302"/>
        <v>S&amp;P BMI</v>
      </c>
    </row>
    <row r="5443" spans="1:9">
      <c r="A5443" s="2" t="s">
        <v>6777</v>
      </c>
      <c r="B5443" s="121" t="str">
        <f t="shared" si="301"/>
        <v>Developed Ex-U.S.</v>
      </c>
      <c r="C5443" s="2" t="s">
        <v>5567</v>
      </c>
      <c r="D5443" s="2" t="str">
        <f t="shared" si="303"/>
        <v>Hungary</v>
      </c>
      <c r="E5443" s="5">
        <v>37802</v>
      </c>
      <c r="F5443" s="5">
        <v>37803</v>
      </c>
      <c r="G5443" s="3">
        <v>38168</v>
      </c>
      <c r="H5443" s="3">
        <v>38169</v>
      </c>
      <c r="I5443" s="2" t="str">
        <f t="shared" si="302"/>
        <v>S&amp;P BMI</v>
      </c>
    </row>
    <row r="5444" spans="1:9">
      <c r="A5444" s="2" t="s">
        <v>6777</v>
      </c>
      <c r="B5444" s="121" t="str">
        <f t="shared" si="301"/>
        <v>Developed Ex-U.S.</v>
      </c>
      <c r="C5444" s="2" t="s">
        <v>6100</v>
      </c>
      <c r="D5444" s="2" t="str">
        <f t="shared" si="303"/>
        <v>Ireland</v>
      </c>
      <c r="E5444" s="5">
        <v>32689</v>
      </c>
      <c r="F5444" s="5">
        <v>32692</v>
      </c>
      <c r="G5444" s="3"/>
      <c r="H5444" s="3"/>
      <c r="I5444" s="2" t="str">
        <f t="shared" si="302"/>
        <v>S&amp;P BMI</v>
      </c>
    </row>
    <row r="5445" spans="1:9">
      <c r="A5445" s="2" t="s">
        <v>6777</v>
      </c>
      <c r="B5445" s="121" t="str">
        <f t="shared" si="301"/>
        <v>Developed Ex-U.S.</v>
      </c>
      <c r="C5445" s="2" t="s">
        <v>7598</v>
      </c>
      <c r="D5445" s="2" t="str">
        <f t="shared" si="303"/>
        <v>Israel</v>
      </c>
      <c r="E5445" s="5">
        <v>40438</v>
      </c>
      <c r="F5445" s="5">
        <v>40441</v>
      </c>
      <c r="G5445" s="3"/>
      <c r="H5445" s="3"/>
      <c r="I5445" s="2" t="str">
        <f t="shared" si="302"/>
        <v>S&amp;P BMI</v>
      </c>
    </row>
    <row r="5446" spans="1:9">
      <c r="A5446" s="2" t="s">
        <v>6777</v>
      </c>
      <c r="B5446" s="121" t="str">
        <f t="shared" ref="B5446:B5509" si="304">VLOOKUP(A5446,CountryRegion,2,FALSE)</f>
        <v>Developed Ex-U.S.</v>
      </c>
      <c r="C5446" s="2" t="s">
        <v>5572</v>
      </c>
      <c r="D5446" s="2" t="str">
        <f t="shared" si="303"/>
        <v>Iceland</v>
      </c>
      <c r="E5446" s="5">
        <v>37435</v>
      </c>
      <c r="F5446" s="5">
        <v>37438</v>
      </c>
      <c r="G5446" s="3">
        <v>39780</v>
      </c>
      <c r="H5446" s="3">
        <v>39783</v>
      </c>
      <c r="I5446" s="2" t="str">
        <f t="shared" si="302"/>
        <v>S&amp;P BMI</v>
      </c>
    </row>
    <row r="5447" spans="1:9">
      <c r="A5447" s="2" t="s">
        <v>6777</v>
      </c>
      <c r="B5447" s="121" t="str">
        <f t="shared" si="304"/>
        <v>Developed Ex-U.S.</v>
      </c>
      <c r="C5447" s="2" t="s">
        <v>5614</v>
      </c>
      <c r="D5447" s="2" t="str">
        <f t="shared" si="303"/>
        <v>Italy</v>
      </c>
      <c r="E5447" s="5">
        <v>32689</v>
      </c>
      <c r="F5447" s="5">
        <v>32692</v>
      </c>
      <c r="G5447" s="3"/>
      <c r="H5447" s="3"/>
      <c r="I5447" s="2" t="str">
        <f t="shared" si="302"/>
        <v>S&amp;P BMI</v>
      </c>
    </row>
    <row r="5448" spans="1:9">
      <c r="A5448" s="2" t="s">
        <v>6777</v>
      </c>
      <c r="B5448" s="121" t="str">
        <f t="shared" si="304"/>
        <v>Developed Ex-U.S.</v>
      </c>
      <c r="C5448" s="2" t="s">
        <v>7572</v>
      </c>
      <c r="D5448" s="2" t="str">
        <f t="shared" si="303"/>
        <v>Japan</v>
      </c>
      <c r="E5448" s="5">
        <v>32689</v>
      </c>
      <c r="F5448" s="5">
        <v>32692</v>
      </c>
      <c r="G5448" s="3"/>
      <c r="H5448" s="3"/>
      <c r="I5448" s="2" t="str">
        <f t="shared" ref="I5448:I5511" si="305">IF(ISBLANK(VLOOKUP(A5448,CountryRegion,4,FALSE)),"",VLOOKUP(A5448,CountryRegion,4,FALSE))</f>
        <v>S&amp;P BMI</v>
      </c>
    </row>
    <row r="5449" spans="1:9">
      <c r="A5449" s="2" t="s">
        <v>6777</v>
      </c>
      <c r="B5449" s="121" t="str">
        <f t="shared" si="304"/>
        <v>Developed Ex-U.S.</v>
      </c>
      <c r="C5449" s="2" t="s">
        <v>6013</v>
      </c>
      <c r="D5449" s="2" t="str">
        <f t="shared" si="303"/>
        <v>Korea</v>
      </c>
      <c r="E5449" s="5">
        <v>37071</v>
      </c>
      <c r="F5449" s="5">
        <v>37074</v>
      </c>
      <c r="G5449" s="3"/>
      <c r="H5449" s="3"/>
      <c r="I5449" s="2" t="str">
        <f t="shared" si="305"/>
        <v>S&amp;P BMI</v>
      </c>
    </row>
    <row r="5450" spans="1:9">
      <c r="A5450" s="2" t="s">
        <v>6777</v>
      </c>
      <c r="B5450" s="121" t="str">
        <f t="shared" si="304"/>
        <v>Developed Ex-U.S.</v>
      </c>
      <c r="C5450" s="2" t="s">
        <v>7581</v>
      </c>
      <c r="D5450" s="2" t="str">
        <f t="shared" si="303"/>
        <v>Luxembourg</v>
      </c>
      <c r="E5450" s="5">
        <v>38625</v>
      </c>
      <c r="F5450" s="5">
        <v>38628</v>
      </c>
      <c r="G5450" s="3"/>
      <c r="H5450" s="3"/>
      <c r="I5450" s="2" t="str">
        <f t="shared" si="305"/>
        <v>S&amp;P BMI</v>
      </c>
    </row>
    <row r="5451" spans="1:9">
      <c r="A5451" s="2" t="s">
        <v>6777</v>
      </c>
      <c r="B5451" s="121" t="str">
        <f t="shared" si="304"/>
        <v>Developed Ex-U.S.</v>
      </c>
      <c r="C5451" s="2" t="s">
        <v>7573</v>
      </c>
      <c r="D5451" s="2" t="str">
        <f t="shared" si="303"/>
        <v>Malaysia</v>
      </c>
      <c r="E5451" s="5">
        <v>32689</v>
      </c>
      <c r="F5451" s="5">
        <v>32692</v>
      </c>
      <c r="G5451" s="3">
        <v>35976</v>
      </c>
      <c r="H5451" s="3">
        <v>35977</v>
      </c>
      <c r="I5451" s="2" t="str">
        <f t="shared" si="305"/>
        <v>S&amp;P BMI</v>
      </c>
    </row>
    <row r="5452" spans="1:9">
      <c r="A5452" s="2" t="s">
        <v>6777</v>
      </c>
      <c r="B5452" s="121" t="str">
        <f t="shared" si="304"/>
        <v>Developed Ex-U.S.</v>
      </c>
      <c r="C5452" s="2" t="s">
        <v>5921</v>
      </c>
      <c r="D5452" s="2" t="str">
        <f t="shared" si="303"/>
        <v>Netherlands</v>
      </c>
      <c r="E5452" s="5">
        <v>32689</v>
      </c>
      <c r="F5452" s="5">
        <v>32692</v>
      </c>
      <c r="G5452" s="3"/>
      <c r="H5452" s="3"/>
      <c r="I5452" s="2" t="str">
        <f t="shared" si="305"/>
        <v>S&amp;P BMI</v>
      </c>
    </row>
    <row r="5453" spans="1:9">
      <c r="A5453" s="2" t="s">
        <v>6777</v>
      </c>
      <c r="B5453" s="121" t="str">
        <f t="shared" si="304"/>
        <v>Developed Ex-U.S.</v>
      </c>
      <c r="C5453" s="2" t="s">
        <v>5865</v>
      </c>
      <c r="D5453" s="2" t="str">
        <f t="shared" si="303"/>
        <v>Norway</v>
      </c>
      <c r="E5453" s="5">
        <v>32689</v>
      </c>
      <c r="F5453" s="5">
        <v>32692</v>
      </c>
      <c r="G5453" s="3"/>
      <c r="H5453" s="3"/>
      <c r="I5453" s="2" t="str">
        <f t="shared" si="305"/>
        <v>S&amp;P BMI</v>
      </c>
    </row>
    <row r="5454" spans="1:9">
      <c r="A5454" s="2" t="s">
        <v>6777</v>
      </c>
      <c r="B5454" s="121" t="str">
        <f t="shared" si="304"/>
        <v>Developed Ex-U.S.</v>
      </c>
      <c r="C5454" s="2" t="s">
        <v>5883</v>
      </c>
      <c r="D5454" s="2" t="str">
        <f t="shared" ref="D5454:D5517" si="306">VLOOKUP(C5454&amp;"-",CountryRegion,2,FALSE)</f>
        <v>New Zealand</v>
      </c>
      <c r="E5454" s="5">
        <v>32689</v>
      </c>
      <c r="F5454" s="5">
        <v>32692</v>
      </c>
      <c r="G5454" s="3"/>
      <c r="H5454" s="3"/>
      <c r="I5454" s="2" t="str">
        <f t="shared" si="305"/>
        <v>S&amp;P BMI</v>
      </c>
    </row>
    <row r="5455" spans="1:9">
      <c r="A5455" s="2" t="s">
        <v>6777</v>
      </c>
      <c r="B5455" s="121" t="str">
        <f t="shared" si="304"/>
        <v>Developed Ex-U.S.</v>
      </c>
      <c r="C5455" s="2" t="s">
        <v>7582</v>
      </c>
      <c r="D5455" s="2" t="str">
        <f t="shared" si="306"/>
        <v>Portugal</v>
      </c>
      <c r="E5455" s="5">
        <v>35976</v>
      </c>
      <c r="F5455" s="5">
        <v>35977</v>
      </c>
      <c r="G5455" s="3"/>
      <c r="H5455" s="3"/>
      <c r="I5455" s="2" t="str">
        <f t="shared" si="305"/>
        <v>S&amp;P BMI</v>
      </c>
    </row>
    <row r="5456" spans="1:9">
      <c r="A5456" s="2" t="s">
        <v>6777</v>
      </c>
      <c r="B5456" s="121" t="str">
        <f t="shared" si="304"/>
        <v>Developed Ex-U.S.</v>
      </c>
      <c r="C5456" s="2" t="s">
        <v>6227</v>
      </c>
      <c r="D5456" s="2" t="str">
        <f t="shared" si="306"/>
        <v>Sweden</v>
      </c>
      <c r="E5456" s="5">
        <v>32689</v>
      </c>
      <c r="F5456" s="5">
        <v>32692</v>
      </c>
      <c r="G5456" s="3"/>
      <c r="H5456" s="3"/>
      <c r="I5456" s="2" t="str">
        <f t="shared" si="305"/>
        <v>S&amp;P BMI</v>
      </c>
    </row>
    <row r="5457" spans="1:9">
      <c r="A5457" s="2" t="s">
        <v>6777</v>
      </c>
      <c r="B5457" s="121" t="str">
        <f t="shared" si="304"/>
        <v>Developed Ex-U.S.</v>
      </c>
      <c r="C5457" s="2" t="s">
        <v>7574</v>
      </c>
      <c r="D5457" s="2" t="str">
        <f t="shared" si="306"/>
        <v>Singapore</v>
      </c>
      <c r="E5457" s="5">
        <v>32689</v>
      </c>
      <c r="F5457" s="5">
        <v>32692</v>
      </c>
      <c r="G5457" s="3"/>
      <c r="H5457" s="3"/>
      <c r="I5457" s="2" t="str">
        <f t="shared" si="305"/>
        <v>S&amp;P BMI</v>
      </c>
    </row>
    <row r="5458" spans="1:9">
      <c r="A5458" s="2" t="s">
        <v>6777</v>
      </c>
      <c r="B5458" s="121" t="str">
        <f t="shared" si="304"/>
        <v>Developed Ex-U.S.</v>
      </c>
      <c r="C5458" s="2" t="s">
        <v>7605</v>
      </c>
      <c r="D5458" s="2" t="str">
        <f t="shared" si="306"/>
        <v>Slovenia</v>
      </c>
      <c r="E5458" s="5">
        <v>37802</v>
      </c>
      <c r="F5458" s="5">
        <v>37803</v>
      </c>
      <c r="G5458" s="3">
        <v>39353</v>
      </c>
      <c r="H5458" s="3">
        <v>39356</v>
      </c>
      <c r="I5458" s="2" t="str">
        <f t="shared" si="305"/>
        <v>S&amp;P BMI</v>
      </c>
    </row>
    <row r="5459" spans="1:9">
      <c r="A5459" s="82" t="s">
        <v>7526</v>
      </c>
      <c r="B5459" s="82" t="str">
        <f t="shared" si="304"/>
        <v xml:space="preserve">Developed Ex-Korea &amp; Luxembourg </v>
      </c>
      <c r="C5459" s="82" t="s">
        <v>7589</v>
      </c>
      <c r="D5459" s="82" t="str">
        <f t="shared" si="306"/>
        <v>Australia</v>
      </c>
      <c r="E5459" s="5">
        <v>32689</v>
      </c>
      <c r="F5459" s="5">
        <v>32692</v>
      </c>
      <c r="G5459" s="3"/>
      <c r="H5459" s="3" t="s">
        <v>7570</v>
      </c>
      <c r="I5459" s="92" t="str">
        <f t="shared" si="305"/>
        <v>S&amp;P BMI</v>
      </c>
    </row>
    <row r="5460" spans="1:9">
      <c r="A5460" s="82" t="s">
        <v>7526</v>
      </c>
      <c r="B5460" s="82" t="str">
        <f t="shared" si="304"/>
        <v xml:space="preserve">Developed Ex-Korea &amp; Luxembourg </v>
      </c>
      <c r="C5460" s="82" t="s">
        <v>7575</v>
      </c>
      <c r="D5460" s="82" t="str">
        <f t="shared" si="306"/>
        <v>Austria</v>
      </c>
      <c r="E5460" s="5">
        <v>32689</v>
      </c>
      <c r="F5460" s="5">
        <v>32692</v>
      </c>
      <c r="G5460" s="3"/>
      <c r="H5460" s="3" t="s">
        <v>7570</v>
      </c>
      <c r="I5460" s="92" t="str">
        <f t="shared" si="305"/>
        <v>S&amp;P BMI</v>
      </c>
    </row>
    <row r="5461" spans="1:9">
      <c r="A5461" s="82" t="s">
        <v>7526</v>
      </c>
      <c r="B5461" s="82" t="str">
        <f t="shared" si="304"/>
        <v xml:space="preserve">Developed Ex-Korea &amp; Luxembourg </v>
      </c>
      <c r="C5461" s="82" t="s">
        <v>7576</v>
      </c>
      <c r="D5461" s="82" t="str">
        <f t="shared" si="306"/>
        <v>Belgium</v>
      </c>
      <c r="E5461" s="5">
        <v>32689</v>
      </c>
      <c r="F5461" s="5">
        <v>32692</v>
      </c>
      <c r="G5461" s="3"/>
      <c r="H5461" s="3" t="s">
        <v>7570</v>
      </c>
      <c r="I5461" s="92" t="str">
        <f t="shared" si="305"/>
        <v>S&amp;P BMI</v>
      </c>
    </row>
    <row r="5462" spans="1:9">
      <c r="A5462" s="82" t="s">
        <v>7526</v>
      </c>
      <c r="B5462" s="82" t="str">
        <f t="shared" si="304"/>
        <v xml:space="preserve">Developed Ex-Korea &amp; Luxembourg </v>
      </c>
      <c r="C5462" s="82" t="s">
        <v>5722</v>
      </c>
      <c r="D5462" s="82" t="str">
        <f t="shared" si="306"/>
        <v>Canada</v>
      </c>
      <c r="E5462" s="5">
        <v>32689</v>
      </c>
      <c r="F5462" s="5">
        <v>32692</v>
      </c>
      <c r="G5462" s="3"/>
      <c r="H5462" s="3" t="s">
        <v>7570</v>
      </c>
      <c r="I5462" s="92" t="str">
        <f t="shared" si="305"/>
        <v>S&amp;P BMI</v>
      </c>
    </row>
    <row r="5463" spans="1:9">
      <c r="A5463" s="82" t="s">
        <v>7526</v>
      </c>
      <c r="B5463" s="82" t="str">
        <f t="shared" si="304"/>
        <v xml:space="preserve">Developed Ex-Korea &amp; Luxembourg </v>
      </c>
      <c r="C5463" s="82" t="s">
        <v>7584</v>
      </c>
      <c r="D5463" s="82" t="str">
        <f t="shared" si="306"/>
        <v>Czech Republic</v>
      </c>
      <c r="E5463" s="5">
        <v>37071</v>
      </c>
      <c r="F5463" s="5">
        <v>37074</v>
      </c>
      <c r="G5463" s="3">
        <v>38168</v>
      </c>
      <c r="H5463" s="3">
        <v>38169</v>
      </c>
      <c r="I5463" s="92" t="str">
        <f t="shared" si="305"/>
        <v>S&amp;P BMI</v>
      </c>
    </row>
    <row r="5464" spans="1:9">
      <c r="A5464" s="82" t="s">
        <v>7526</v>
      </c>
      <c r="B5464" s="82" t="str">
        <f t="shared" si="304"/>
        <v xml:space="preserve">Developed Ex-Korea &amp; Luxembourg </v>
      </c>
      <c r="C5464" s="82" t="s">
        <v>7577</v>
      </c>
      <c r="D5464" s="82" t="str">
        <f t="shared" si="306"/>
        <v>Denmark</v>
      </c>
      <c r="E5464" s="5">
        <v>32689</v>
      </c>
      <c r="F5464" s="5">
        <v>32692</v>
      </c>
      <c r="G5464" s="3"/>
      <c r="H5464" s="3" t="s">
        <v>7570</v>
      </c>
      <c r="I5464" s="92" t="str">
        <f t="shared" si="305"/>
        <v>S&amp;P BMI</v>
      </c>
    </row>
    <row r="5465" spans="1:9">
      <c r="A5465" s="82" t="s">
        <v>7526</v>
      </c>
      <c r="B5465" s="82" t="str">
        <f t="shared" si="304"/>
        <v xml:space="preserve">Developed Ex-Korea &amp; Luxembourg </v>
      </c>
      <c r="C5465" s="82" t="s">
        <v>5810</v>
      </c>
      <c r="D5465" s="82" t="str">
        <f t="shared" si="306"/>
        <v>Finland</v>
      </c>
      <c r="E5465" s="5">
        <v>32689</v>
      </c>
      <c r="F5465" s="5">
        <v>32692</v>
      </c>
      <c r="G5465" s="3"/>
      <c r="H5465" s="3" t="s">
        <v>7570</v>
      </c>
      <c r="I5465" s="92" t="str">
        <f t="shared" si="305"/>
        <v>S&amp;P BMI</v>
      </c>
    </row>
    <row r="5466" spans="1:9">
      <c r="A5466" s="82" t="s">
        <v>7526</v>
      </c>
      <c r="B5466" s="82" t="str">
        <f t="shared" si="304"/>
        <v xml:space="preserve">Developed Ex-Korea &amp; Luxembourg </v>
      </c>
      <c r="C5466" s="82" t="s">
        <v>7578</v>
      </c>
      <c r="D5466" s="82" t="str">
        <f t="shared" si="306"/>
        <v>France</v>
      </c>
      <c r="E5466" s="5">
        <v>32689</v>
      </c>
      <c r="F5466" s="5">
        <v>32692</v>
      </c>
      <c r="G5466" s="3"/>
      <c r="H5466" s="3" t="s">
        <v>7570</v>
      </c>
      <c r="I5466" s="92" t="str">
        <f t="shared" si="305"/>
        <v>S&amp;P BMI</v>
      </c>
    </row>
    <row r="5467" spans="1:9">
      <c r="A5467" s="82" t="s">
        <v>7526</v>
      </c>
      <c r="B5467" s="82" t="str">
        <f t="shared" si="304"/>
        <v xml:space="preserve">Developed Ex-Korea &amp; Luxembourg </v>
      </c>
      <c r="C5467" s="82" t="s">
        <v>7579</v>
      </c>
      <c r="D5467" s="82" t="str">
        <f t="shared" si="306"/>
        <v>Germany</v>
      </c>
      <c r="E5467" s="5">
        <v>32689</v>
      </c>
      <c r="F5467" s="5">
        <v>32692</v>
      </c>
      <c r="G5467" s="3"/>
      <c r="H5467" s="3" t="s">
        <v>7570</v>
      </c>
      <c r="I5467" s="92" t="str">
        <f t="shared" si="305"/>
        <v>S&amp;P BMI</v>
      </c>
    </row>
    <row r="5468" spans="1:9">
      <c r="A5468" s="82" t="s">
        <v>7526</v>
      </c>
      <c r="B5468" s="82" t="str">
        <f t="shared" si="304"/>
        <v xml:space="preserve">Developed Ex-Korea &amp; Luxembourg </v>
      </c>
      <c r="C5468" s="82" t="s">
        <v>7580</v>
      </c>
      <c r="D5468" s="82" t="str">
        <f t="shared" si="306"/>
        <v>Greece</v>
      </c>
      <c r="E5468" s="5">
        <v>36433</v>
      </c>
      <c r="F5468" s="5">
        <v>36434</v>
      </c>
      <c r="G5468" s="3">
        <v>41901</v>
      </c>
      <c r="H5468" s="3">
        <v>41904</v>
      </c>
      <c r="I5468" s="92" t="str">
        <f t="shared" si="305"/>
        <v>S&amp;P BMI</v>
      </c>
    </row>
    <row r="5469" spans="1:9">
      <c r="A5469" s="82" t="s">
        <v>7526</v>
      </c>
      <c r="B5469" s="82" t="str">
        <f t="shared" si="304"/>
        <v xml:space="preserve">Developed Ex-Korea &amp; Luxembourg </v>
      </c>
      <c r="C5469" s="82" t="s">
        <v>7571</v>
      </c>
      <c r="D5469" s="82" t="str">
        <f t="shared" si="306"/>
        <v>Hong Kong</v>
      </c>
      <c r="E5469" s="5">
        <v>32689</v>
      </c>
      <c r="F5469" s="5">
        <v>32692</v>
      </c>
      <c r="G5469" s="3"/>
      <c r="H5469" s="3" t="s">
        <v>7570</v>
      </c>
      <c r="I5469" s="92" t="str">
        <f t="shared" si="305"/>
        <v>S&amp;P BMI</v>
      </c>
    </row>
    <row r="5470" spans="1:9">
      <c r="A5470" s="82" t="s">
        <v>7526</v>
      </c>
      <c r="B5470" s="82" t="str">
        <f t="shared" si="304"/>
        <v xml:space="preserve">Developed Ex-Korea &amp; Luxembourg </v>
      </c>
      <c r="C5470" s="82" t="s">
        <v>5567</v>
      </c>
      <c r="D5470" s="82" t="str">
        <f t="shared" si="306"/>
        <v>Hungary</v>
      </c>
      <c r="E5470" s="5">
        <v>37802</v>
      </c>
      <c r="F5470" s="5">
        <v>37803</v>
      </c>
      <c r="G5470" s="3">
        <v>38168</v>
      </c>
      <c r="H5470" s="3">
        <v>38169</v>
      </c>
      <c r="I5470" s="92" t="str">
        <f t="shared" si="305"/>
        <v>S&amp;P BMI</v>
      </c>
    </row>
    <row r="5471" spans="1:9">
      <c r="A5471" s="82" t="s">
        <v>7526</v>
      </c>
      <c r="B5471" s="82" t="str">
        <f t="shared" si="304"/>
        <v xml:space="preserve">Developed Ex-Korea &amp; Luxembourg </v>
      </c>
      <c r="C5471" s="82" t="s">
        <v>5572</v>
      </c>
      <c r="D5471" s="82" t="str">
        <f t="shared" si="306"/>
        <v>Iceland</v>
      </c>
      <c r="E5471" s="5">
        <v>37435</v>
      </c>
      <c r="F5471" s="5">
        <v>37438</v>
      </c>
      <c r="G5471" s="3">
        <v>39780</v>
      </c>
      <c r="H5471" s="3">
        <v>39783</v>
      </c>
      <c r="I5471" s="92" t="str">
        <f t="shared" si="305"/>
        <v>S&amp;P BMI</v>
      </c>
    </row>
    <row r="5472" spans="1:9">
      <c r="A5472" s="82" t="s">
        <v>7526</v>
      </c>
      <c r="B5472" s="82" t="str">
        <f t="shared" si="304"/>
        <v xml:space="preserve">Developed Ex-Korea &amp; Luxembourg </v>
      </c>
      <c r="C5472" s="82" t="s">
        <v>6100</v>
      </c>
      <c r="D5472" s="82" t="str">
        <f t="shared" si="306"/>
        <v>Ireland</v>
      </c>
      <c r="E5472" s="5">
        <v>32689</v>
      </c>
      <c r="F5472" s="5">
        <v>32692</v>
      </c>
      <c r="G5472" s="3"/>
      <c r="H5472" s="3" t="s">
        <v>7570</v>
      </c>
      <c r="I5472" s="92" t="str">
        <f t="shared" si="305"/>
        <v>S&amp;P BMI</v>
      </c>
    </row>
    <row r="5473" spans="1:9">
      <c r="A5473" s="82" t="s">
        <v>7526</v>
      </c>
      <c r="B5473" s="82" t="str">
        <f t="shared" si="304"/>
        <v xml:space="preserve">Developed Ex-Korea &amp; Luxembourg </v>
      </c>
      <c r="C5473" s="82" t="s">
        <v>7598</v>
      </c>
      <c r="D5473" s="82" t="str">
        <f t="shared" si="306"/>
        <v>Israel</v>
      </c>
      <c r="E5473" s="5">
        <v>40438</v>
      </c>
      <c r="F5473" s="5">
        <v>40441</v>
      </c>
      <c r="G5473" s="3"/>
      <c r="H5473" s="3" t="s">
        <v>7570</v>
      </c>
      <c r="I5473" s="92" t="str">
        <f t="shared" si="305"/>
        <v>S&amp;P BMI</v>
      </c>
    </row>
    <row r="5474" spans="1:9">
      <c r="A5474" s="82" t="s">
        <v>7526</v>
      </c>
      <c r="B5474" s="82" t="str">
        <f t="shared" si="304"/>
        <v xml:space="preserve">Developed Ex-Korea &amp; Luxembourg </v>
      </c>
      <c r="C5474" s="82" t="s">
        <v>5614</v>
      </c>
      <c r="D5474" s="82" t="str">
        <f t="shared" si="306"/>
        <v>Italy</v>
      </c>
      <c r="E5474" s="5">
        <v>32689</v>
      </c>
      <c r="F5474" s="5">
        <v>32692</v>
      </c>
      <c r="G5474" s="3"/>
      <c r="H5474" s="3" t="s">
        <v>7570</v>
      </c>
      <c r="I5474" s="92" t="str">
        <f t="shared" si="305"/>
        <v>S&amp;P BMI</v>
      </c>
    </row>
    <row r="5475" spans="1:9">
      <c r="A5475" s="82" t="s">
        <v>7526</v>
      </c>
      <c r="B5475" s="82" t="str">
        <f t="shared" si="304"/>
        <v xml:space="preserve">Developed Ex-Korea &amp; Luxembourg </v>
      </c>
      <c r="C5475" s="82" t="s">
        <v>7572</v>
      </c>
      <c r="D5475" s="82" t="str">
        <f t="shared" si="306"/>
        <v>Japan</v>
      </c>
      <c r="E5475" s="5">
        <v>32689</v>
      </c>
      <c r="F5475" s="5">
        <v>32692</v>
      </c>
      <c r="G5475" s="3"/>
      <c r="H5475" s="3" t="s">
        <v>7570</v>
      </c>
      <c r="I5475" s="92" t="str">
        <f t="shared" si="305"/>
        <v>S&amp;P BMI</v>
      </c>
    </row>
    <row r="5476" spans="1:9">
      <c r="A5476" s="82" t="s">
        <v>7526</v>
      </c>
      <c r="B5476" s="82" t="str">
        <f t="shared" si="304"/>
        <v xml:space="preserve">Developed Ex-Korea &amp; Luxembourg </v>
      </c>
      <c r="C5476" s="82" t="s">
        <v>7573</v>
      </c>
      <c r="D5476" s="82" t="str">
        <f t="shared" si="306"/>
        <v>Malaysia</v>
      </c>
      <c r="E5476" s="5">
        <v>32689</v>
      </c>
      <c r="F5476" s="5">
        <v>32692</v>
      </c>
      <c r="G5476" s="3">
        <v>35976</v>
      </c>
      <c r="H5476" s="3">
        <v>35977</v>
      </c>
      <c r="I5476" s="92" t="str">
        <f t="shared" si="305"/>
        <v>S&amp;P BMI</v>
      </c>
    </row>
    <row r="5477" spans="1:9">
      <c r="A5477" s="82" t="s">
        <v>7526</v>
      </c>
      <c r="B5477" s="82" t="str">
        <f t="shared" si="304"/>
        <v xml:space="preserve">Developed Ex-Korea &amp; Luxembourg </v>
      </c>
      <c r="C5477" s="82" t="s">
        <v>5921</v>
      </c>
      <c r="D5477" s="82" t="str">
        <f t="shared" si="306"/>
        <v>Netherlands</v>
      </c>
      <c r="E5477" s="5">
        <v>32689</v>
      </c>
      <c r="F5477" s="5">
        <v>32692</v>
      </c>
      <c r="G5477" s="3"/>
      <c r="H5477" s="3" t="s">
        <v>7570</v>
      </c>
      <c r="I5477" s="92" t="str">
        <f t="shared" si="305"/>
        <v>S&amp;P BMI</v>
      </c>
    </row>
    <row r="5478" spans="1:9">
      <c r="A5478" s="82" t="s">
        <v>7526</v>
      </c>
      <c r="B5478" s="82" t="str">
        <f t="shared" si="304"/>
        <v xml:space="preserve">Developed Ex-Korea &amp; Luxembourg </v>
      </c>
      <c r="C5478" s="82" t="s">
        <v>5883</v>
      </c>
      <c r="D5478" s="82" t="str">
        <f t="shared" si="306"/>
        <v>New Zealand</v>
      </c>
      <c r="E5478" s="5">
        <v>32689</v>
      </c>
      <c r="F5478" s="5">
        <v>32692</v>
      </c>
      <c r="G5478" s="3"/>
      <c r="H5478" s="3" t="s">
        <v>7570</v>
      </c>
      <c r="I5478" s="92" t="str">
        <f t="shared" si="305"/>
        <v>S&amp;P BMI</v>
      </c>
    </row>
    <row r="5479" spans="1:9">
      <c r="A5479" s="82" t="s">
        <v>7526</v>
      </c>
      <c r="B5479" s="82" t="str">
        <f t="shared" si="304"/>
        <v xml:space="preserve">Developed Ex-Korea &amp; Luxembourg </v>
      </c>
      <c r="C5479" s="82" t="s">
        <v>5865</v>
      </c>
      <c r="D5479" s="82" t="str">
        <f t="shared" si="306"/>
        <v>Norway</v>
      </c>
      <c r="E5479" s="5">
        <v>32689</v>
      </c>
      <c r="F5479" s="5">
        <v>32692</v>
      </c>
      <c r="G5479" s="3"/>
      <c r="H5479" s="3" t="s">
        <v>7570</v>
      </c>
      <c r="I5479" s="92" t="str">
        <f t="shared" si="305"/>
        <v>S&amp;P BMI</v>
      </c>
    </row>
    <row r="5480" spans="1:9">
      <c r="A5480" s="82" t="s">
        <v>7526</v>
      </c>
      <c r="B5480" s="82" t="str">
        <f t="shared" si="304"/>
        <v xml:space="preserve">Developed Ex-Korea &amp; Luxembourg </v>
      </c>
      <c r="C5480" s="82" t="s">
        <v>7582</v>
      </c>
      <c r="D5480" s="82" t="str">
        <f t="shared" si="306"/>
        <v>Portugal</v>
      </c>
      <c r="E5480" s="5">
        <v>35976</v>
      </c>
      <c r="F5480" s="5">
        <v>35977</v>
      </c>
      <c r="G5480" s="3"/>
      <c r="H5480" s="3" t="s">
        <v>7570</v>
      </c>
      <c r="I5480" s="92" t="str">
        <f t="shared" si="305"/>
        <v>S&amp;P BMI</v>
      </c>
    </row>
    <row r="5481" spans="1:9">
      <c r="A5481" s="82" t="s">
        <v>7526</v>
      </c>
      <c r="B5481" s="82" t="str">
        <f t="shared" si="304"/>
        <v xml:space="preserve">Developed Ex-Korea &amp; Luxembourg </v>
      </c>
      <c r="C5481" s="82" t="s">
        <v>7574</v>
      </c>
      <c r="D5481" s="82" t="str">
        <f t="shared" si="306"/>
        <v>Singapore</v>
      </c>
      <c r="E5481" s="5">
        <v>32689</v>
      </c>
      <c r="F5481" s="5">
        <v>32692</v>
      </c>
      <c r="G5481" s="3"/>
      <c r="H5481" s="3" t="s">
        <v>7570</v>
      </c>
      <c r="I5481" s="92" t="str">
        <f t="shared" si="305"/>
        <v>S&amp;P BMI</v>
      </c>
    </row>
    <row r="5482" spans="1:9">
      <c r="A5482" s="82" t="s">
        <v>7526</v>
      </c>
      <c r="B5482" s="82" t="str">
        <f t="shared" si="304"/>
        <v xml:space="preserve">Developed Ex-Korea &amp; Luxembourg </v>
      </c>
      <c r="C5482" s="82" t="s">
        <v>7605</v>
      </c>
      <c r="D5482" s="82" t="str">
        <f t="shared" si="306"/>
        <v>Slovenia</v>
      </c>
      <c r="E5482" s="5">
        <v>37802</v>
      </c>
      <c r="F5482" s="5">
        <v>37803</v>
      </c>
      <c r="G5482" s="3">
        <v>39353</v>
      </c>
      <c r="H5482" s="3">
        <v>39356</v>
      </c>
      <c r="I5482" s="92" t="str">
        <f t="shared" si="305"/>
        <v>S&amp;P BMI</v>
      </c>
    </row>
    <row r="5483" spans="1:9">
      <c r="A5483" s="82" t="s">
        <v>7526</v>
      </c>
      <c r="B5483" s="82" t="str">
        <f t="shared" si="304"/>
        <v xml:space="preserve">Developed Ex-Korea &amp; Luxembourg </v>
      </c>
      <c r="C5483" s="82" t="s">
        <v>6415</v>
      </c>
      <c r="D5483" s="82" t="str">
        <f t="shared" si="306"/>
        <v>Spain</v>
      </c>
      <c r="E5483" s="5">
        <v>32689</v>
      </c>
      <c r="F5483" s="5">
        <v>32692</v>
      </c>
      <c r="G5483" s="3"/>
      <c r="H5483" s="3" t="s">
        <v>7570</v>
      </c>
      <c r="I5483" s="92" t="str">
        <f t="shared" si="305"/>
        <v>S&amp;P BMI</v>
      </c>
    </row>
    <row r="5484" spans="1:9">
      <c r="A5484" s="82" t="s">
        <v>7526</v>
      </c>
      <c r="B5484" s="82" t="str">
        <f t="shared" si="304"/>
        <v xml:space="preserve">Developed Ex-Korea &amp; Luxembourg </v>
      </c>
      <c r="C5484" s="82" t="s">
        <v>6227</v>
      </c>
      <c r="D5484" s="82" t="str">
        <f t="shared" si="306"/>
        <v>Sweden</v>
      </c>
      <c r="E5484" s="5">
        <v>32689</v>
      </c>
      <c r="F5484" s="5">
        <v>32692</v>
      </c>
      <c r="G5484" s="3"/>
      <c r="H5484" s="3" t="s">
        <v>7570</v>
      </c>
      <c r="I5484" s="92" t="str">
        <f t="shared" si="305"/>
        <v>S&amp;P BMI</v>
      </c>
    </row>
    <row r="5485" spans="1:9">
      <c r="A5485" s="82" t="s">
        <v>7526</v>
      </c>
      <c r="B5485" s="82" t="str">
        <f t="shared" si="304"/>
        <v xml:space="preserve">Developed Ex-Korea &amp; Luxembourg </v>
      </c>
      <c r="C5485" s="82" t="s">
        <v>6147</v>
      </c>
      <c r="D5485" s="82" t="str">
        <f t="shared" si="306"/>
        <v>Switzerland</v>
      </c>
      <c r="E5485" s="5">
        <v>32689</v>
      </c>
      <c r="F5485" s="5">
        <v>32692</v>
      </c>
      <c r="G5485" s="3"/>
      <c r="H5485" s="3" t="s">
        <v>7570</v>
      </c>
      <c r="I5485" s="92" t="str">
        <f t="shared" si="305"/>
        <v>S&amp;P BMI</v>
      </c>
    </row>
    <row r="5486" spans="1:9">
      <c r="A5486" s="82" t="s">
        <v>7526</v>
      </c>
      <c r="B5486" s="82" t="str">
        <f t="shared" si="304"/>
        <v xml:space="preserve">Developed Ex-Korea &amp; Luxembourg </v>
      </c>
      <c r="C5486" s="82" t="s">
        <v>7583</v>
      </c>
      <c r="D5486" s="82" t="str">
        <f t="shared" si="306"/>
        <v>United Kingdom</v>
      </c>
      <c r="E5486" s="5">
        <v>32689</v>
      </c>
      <c r="F5486" s="5">
        <v>32692</v>
      </c>
      <c r="G5486" s="3"/>
      <c r="H5486" s="3" t="s">
        <v>7570</v>
      </c>
      <c r="I5486" s="92" t="str">
        <f t="shared" si="305"/>
        <v>S&amp;P BMI</v>
      </c>
    </row>
    <row r="5487" spans="1:9">
      <c r="A5487" s="82" t="s">
        <v>7526</v>
      </c>
      <c r="B5487" s="82" t="str">
        <f t="shared" si="304"/>
        <v xml:space="preserve">Developed Ex-Korea &amp; Luxembourg </v>
      </c>
      <c r="C5487" s="82" t="s">
        <v>810</v>
      </c>
      <c r="D5487" s="82" t="str">
        <f t="shared" si="306"/>
        <v>United States</v>
      </c>
      <c r="E5487" s="5">
        <v>32689</v>
      </c>
      <c r="F5487" s="5">
        <v>32692</v>
      </c>
      <c r="G5487" s="3"/>
      <c r="H5487" s="3" t="s">
        <v>7570</v>
      </c>
      <c r="I5487" s="92" t="str">
        <f t="shared" si="305"/>
        <v>S&amp;P BMI</v>
      </c>
    </row>
    <row r="5488" spans="1:9">
      <c r="A5488" s="2" t="s">
        <v>6771</v>
      </c>
      <c r="B5488" s="121" t="str">
        <f t="shared" si="304"/>
        <v>Developed Ex-Switzerland</v>
      </c>
      <c r="C5488" s="2" t="s">
        <v>7575</v>
      </c>
      <c r="D5488" s="2" t="str">
        <f t="shared" si="306"/>
        <v>Austria</v>
      </c>
      <c r="E5488" s="5">
        <v>32689</v>
      </c>
      <c r="F5488" s="5">
        <v>32692</v>
      </c>
      <c r="G5488" s="3"/>
      <c r="H5488" s="3"/>
      <c r="I5488" s="2" t="str">
        <f t="shared" si="305"/>
        <v>S&amp;P BMI</v>
      </c>
    </row>
    <row r="5489" spans="1:13">
      <c r="A5489" s="2" t="s">
        <v>6771</v>
      </c>
      <c r="B5489" s="121" t="str">
        <f t="shared" si="304"/>
        <v>Developed Ex-Switzerland</v>
      </c>
      <c r="C5489" s="2" t="s">
        <v>7589</v>
      </c>
      <c r="D5489" s="2" t="str">
        <f t="shared" si="306"/>
        <v>Australia</v>
      </c>
      <c r="E5489" s="5">
        <v>32689</v>
      </c>
      <c r="F5489" s="5">
        <v>32692</v>
      </c>
      <c r="G5489" s="3"/>
      <c r="H5489" s="3"/>
      <c r="I5489" s="2" t="str">
        <f t="shared" si="305"/>
        <v>S&amp;P BMI</v>
      </c>
    </row>
    <row r="5490" spans="1:13">
      <c r="A5490" s="2" t="s">
        <v>6771</v>
      </c>
      <c r="B5490" s="121" t="str">
        <f t="shared" si="304"/>
        <v>Developed Ex-Switzerland</v>
      </c>
      <c r="C5490" s="2" t="s">
        <v>7576</v>
      </c>
      <c r="D5490" s="2" t="str">
        <f t="shared" si="306"/>
        <v>Belgium</v>
      </c>
      <c r="E5490" s="5">
        <v>32689</v>
      </c>
      <c r="F5490" s="5">
        <v>32692</v>
      </c>
      <c r="G5490" s="3"/>
      <c r="H5490" s="3"/>
      <c r="I5490" s="2" t="str">
        <f t="shared" si="305"/>
        <v>S&amp;P BMI</v>
      </c>
    </row>
    <row r="5491" spans="1:13">
      <c r="A5491" s="2" t="s">
        <v>6771</v>
      </c>
      <c r="B5491" s="121" t="str">
        <f t="shared" si="304"/>
        <v>Developed Ex-Switzerland</v>
      </c>
      <c r="C5491" s="2" t="s">
        <v>5722</v>
      </c>
      <c r="D5491" s="2" t="str">
        <f t="shared" si="306"/>
        <v>Canada</v>
      </c>
      <c r="E5491" s="5">
        <v>32689</v>
      </c>
      <c r="F5491" s="5">
        <v>32692</v>
      </c>
      <c r="G5491" s="3"/>
      <c r="H5491" s="3"/>
      <c r="I5491" s="2" t="str">
        <f t="shared" si="305"/>
        <v>S&amp;P BMI</v>
      </c>
    </row>
    <row r="5492" spans="1:13">
      <c r="A5492" s="2" t="s">
        <v>6771</v>
      </c>
      <c r="B5492" s="121" t="str">
        <f t="shared" si="304"/>
        <v>Developed Ex-Switzerland</v>
      </c>
      <c r="C5492" s="2" t="s">
        <v>7584</v>
      </c>
      <c r="D5492" s="2" t="str">
        <f t="shared" si="306"/>
        <v>Czech Republic</v>
      </c>
      <c r="E5492" s="5">
        <v>37071</v>
      </c>
      <c r="F5492" s="5">
        <v>37074</v>
      </c>
      <c r="G5492" s="3">
        <v>38168</v>
      </c>
      <c r="H5492" s="3">
        <v>38169</v>
      </c>
      <c r="I5492" s="2" t="str">
        <f t="shared" si="305"/>
        <v>S&amp;P BMI</v>
      </c>
    </row>
    <row r="5493" spans="1:13">
      <c r="A5493" s="2" t="s">
        <v>6771</v>
      </c>
      <c r="B5493" s="121" t="str">
        <f t="shared" si="304"/>
        <v>Developed Ex-Switzerland</v>
      </c>
      <c r="C5493" s="2" t="s">
        <v>7579</v>
      </c>
      <c r="D5493" s="2" t="str">
        <f t="shared" si="306"/>
        <v>Germany</v>
      </c>
      <c r="E5493" s="5">
        <v>32689</v>
      </c>
      <c r="F5493" s="5">
        <v>32692</v>
      </c>
      <c r="G5493" s="3"/>
      <c r="H5493" s="3"/>
      <c r="I5493" s="2" t="str">
        <f t="shared" si="305"/>
        <v>S&amp;P BMI</v>
      </c>
    </row>
    <row r="5494" spans="1:13">
      <c r="A5494" s="2" t="s">
        <v>6771</v>
      </c>
      <c r="B5494" s="121" t="str">
        <f t="shared" si="304"/>
        <v>Developed Ex-Switzerland</v>
      </c>
      <c r="C5494" s="2" t="s">
        <v>7577</v>
      </c>
      <c r="D5494" s="2" t="str">
        <f t="shared" si="306"/>
        <v>Denmark</v>
      </c>
      <c r="E5494" s="5">
        <v>32689</v>
      </c>
      <c r="F5494" s="5">
        <v>32692</v>
      </c>
      <c r="G5494" s="3"/>
      <c r="H5494" s="3"/>
      <c r="I5494" s="2" t="str">
        <f t="shared" si="305"/>
        <v>S&amp;P BMI</v>
      </c>
    </row>
    <row r="5495" spans="1:13">
      <c r="A5495" s="2" t="s">
        <v>6771</v>
      </c>
      <c r="B5495" s="121" t="str">
        <f t="shared" si="304"/>
        <v>Developed Ex-Switzerland</v>
      </c>
      <c r="C5495" s="2" t="s">
        <v>6415</v>
      </c>
      <c r="D5495" s="2" t="str">
        <f t="shared" si="306"/>
        <v>Spain</v>
      </c>
      <c r="E5495" s="5">
        <v>32689</v>
      </c>
      <c r="F5495" s="5">
        <v>32692</v>
      </c>
      <c r="G5495" s="3"/>
      <c r="H5495" s="3"/>
      <c r="I5495" s="2" t="str">
        <f t="shared" si="305"/>
        <v>S&amp;P BMI</v>
      </c>
    </row>
    <row r="5496" spans="1:13">
      <c r="A5496" s="2" t="s">
        <v>6771</v>
      </c>
      <c r="B5496" s="121" t="str">
        <f t="shared" si="304"/>
        <v>Developed Ex-Switzerland</v>
      </c>
      <c r="C5496" s="2" t="s">
        <v>5810</v>
      </c>
      <c r="D5496" s="2" t="str">
        <f t="shared" si="306"/>
        <v>Finland</v>
      </c>
      <c r="E5496" s="5">
        <v>32689</v>
      </c>
      <c r="F5496" s="5">
        <v>32692</v>
      </c>
      <c r="G5496" s="3"/>
      <c r="H5496" s="3"/>
      <c r="I5496" s="2" t="str">
        <f t="shared" si="305"/>
        <v>S&amp;P BMI</v>
      </c>
    </row>
    <row r="5497" spans="1:13">
      <c r="A5497" s="2" t="s">
        <v>6771</v>
      </c>
      <c r="B5497" s="121" t="str">
        <f t="shared" si="304"/>
        <v>Developed Ex-Switzerland</v>
      </c>
      <c r="C5497" s="2" t="s">
        <v>7578</v>
      </c>
      <c r="D5497" s="2" t="str">
        <f t="shared" si="306"/>
        <v>France</v>
      </c>
      <c r="E5497" s="5">
        <v>32689</v>
      </c>
      <c r="F5497" s="5">
        <v>32692</v>
      </c>
      <c r="G5497" s="3"/>
      <c r="H5497" s="3"/>
      <c r="I5497" s="2" t="str">
        <f t="shared" si="305"/>
        <v>S&amp;P BMI</v>
      </c>
    </row>
    <row r="5498" spans="1:13">
      <c r="A5498" s="2" t="s">
        <v>6771</v>
      </c>
      <c r="B5498" s="121" t="str">
        <f t="shared" si="304"/>
        <v>Developed Ex-Switzerland</v>
      </c>
      <c r="C5498" s="2" t="s">
        <v>7583</v>
      </c>
      <c r="D5498" s="2" t="str">
        <f t="shared" si="306"/>
        <v>United Kingdom</v>
      </c>
      <c r="E5498" s="5">
        <v>32689</v>
      </c>
      <c r="F5498" s="5">
        <v>32692</v>
      </c>
      <c r="G5498" s="3"/>
      <c r="H5498" s="3"/>
      <c r="I5498" s="2" t="str">
        <f t="shared" si="305"/>
        <v>S&amp;P BMI</v>
      </c>
    </row>
    <row r="5499" spans="1:13">
      <c r="A5499" s="2" t="s">
        <v>6771</v>
      </c>
      <c r="B5499" s="121" t="str">
        <f t="shared" si="304"/>
        <v>Developed Ex-Switzerland</v>
      </c>
      <c r="C5499" s="2" t="s">
        <v>7580</v>
      </c>
      <c r="D5499" s="2" t="str">
        <f t="shared" si="306"/>
        <v>Greece</v>
      </c>
      <c r="E5499" s="5">
        <v>36433</v>
      </c>
      <c r="F5499" s="5">
        <v>36434</v>
      </c>
      <c r="G5499" s="3">
        <v>41901</v>
      </c>
      <c r="H5499" s="3">
        <v>41904</v>
      </c>
      <c r="I5499" s="2" t="str">
        <f t="shared" si="305"/>
        <v>S&amp;P BMI</v>
      </c>
    </row>
    <row r="5500" spans="1:13">
      <c r="A5500" s="2" t="s">
        <v>6771</v>
      </c>
      <c r="B5500" s="121" t="str">
        <f t="shared" si="304"/>
        <v>Developed Ex-Switzerland</v>
      </c>
      <c r="C5500" s="2" t="s">
        <v>7571</v>
      </c>
      <c r="D5500" s="2" t="str">
        <f t="shared" si="306"/>
        <v>Hong Kong</v>
      </c>
      <c r="E5500" s="5">
        <v>32689</v>
      </c>
      <c r="F5500" s="5">
        <v>32692</v>
      </c>
      <c r="G5500" s="3"/>
      <c r="H5500" s="3"/>
      <c r="I5500" s="2" t="str">
        <f t="shared" si="305"/>
        <v>S&amp;P BMI</v>
      </c>
    </row>
    <row r="5501" spans="1:13">
      <c r="A5501" s="2" t="s">
        <v>6771</v>
      </c>
      <c r="B5501" s="121" t="str">
        <f t="shared" si="304"/>
        <v>Developed Ex-Switzerland</v>
      </c>
      <c r="C5501" s="2" t="s">
        <v>5567</v>
      </c>
      <c r="D5501" s="2" t="str">
        <f t="shared" si="306"/>
        <v>Hungary</v>
      </c>
      <c r="E5501" s="5">
        <v>37802</v>
      </c>
      <c r="F5501" s="5">
        <v>37803</v>
      </c>
      <c r="G5501" s="3">
        <v>38168</v>
      </c>
      <c r="H5501" s="3">
        <v>38169</v>
      </c>
      <c r="I5501" s="2" t="str">
        <f t="shared" si="305"/>
        <v>S&amp;P BMI</v>
      </c>
      <c r="M5501" s="131"/>
    </row>
    <row r="5502" spans="1:13">
      <c r="A5502" s="2" t="s">
        <v>6771</v>
      </c>
      <c r="B5502" s="121" t="str">
        <f t="shared" si="304"/>
        <v>Developed Ex-Switzerland</v>
      </c>
      <c r="C5502" s="2" t="s">
        <v>6100</v>
      </c>
      <c r="D5502" s="2" t="str">
        <f t="shared" si="306"/>
        <v>Ireland</v>
      </c>
      <c r="E5502" s="5">
        <v>32689</v>
      </c>
      <c r="F5502" s="5">
        <v>32692</v>
      </c>
      <c r="G5502" s="3"/>
      <c r="H5502" s="3"/>
      <c r="I5502" s="2" t="str">
        <f t="shared" si="305"/>
        <v>S&amp;P BMI</v>
      </c>
      <c r="M5502" s="131"/>
    </row>
    <row r="5503" spans="1:13">
      <c r="A5503" s="2" t="s">
        <v>6771</v>
      </c>
      <c r="B5503" s="121" t="str">
        <f t="shared" si="304"/>
        <v>Developed Ex-Switzerland</v>
      </c>
      <c r="C5503" s="2" t="s">
        <v>7598</v>
      </c>
      <c r="D5503" s="2" t="str">
        <f t="shared" si="306"/>
        <v>Israel</v>
      </c>
      <c r="E5503" s="5">
        <v>40438</v>
      </c>
      <c r="F5503" s="5">
        <v>40441</v>
      </c>
      <c r="G5503" s="3"/>
      <c r="H5503" s="3"/>
      <c r="I5503" s="2" t="str">
        <f t="shared" si="305"/>
        <v>S&amp;P BMI</v>
      </c>
      <c r="M5503" s="131"/>
    </row>
    <row r="5504" spans="1:13">
      <c r="A5504" s="2" t="s">
        <v>6771</v>
      </c>
      <c r="B5504" s="121" t="str">
        <f t="shared" si="304"/>
        <v>Developed Ex-Switzerland</v>
      </c>
      <c r="C5504" s="2" t="s">
        <v>5572</v>
      </c>
      <c r="D5504" s="2" t="str">
        <f t="shared" si="306"/>
        <v>Iceland</v>
      </c>
      <c r="E5504" s="5">
        <v>37435</v>
      </c>
      <c r="F5504" s="5">
        <v>37438</v>
      </c>
      <c r="G5504" s="3">
        <v>39780</v>
      </c>
      <c r="H5504" s="3">
        <v>39783</v>
      </c>
      <c r="I5504" s="2" t="str">
        <f t="shared" si="305"/>
        <v>S&amp;P BMI</v>
      </c>
      <c r="M5504" s="131"/>
    </row>
    <row r="5505" spans="1:13">
      <c r="A5505" s="2" t="s">
        <v>6771</v>
      </c>
      <c r="B5505" s="121" t="str">
        <f t="shared" si="304"/>
        <v>Developed Ex-Switzerland</v>
      </c>
      <c r="C5505" s="2" t="s">
        <v>5614</v>
      </c>
      <c r="D5505" s="2" t="str">
        <f t="shared" si="306"/>
        <v>Italy</v>
      </c>
      <c r="E5505" s="5">
        <v>32689</v>
      </c>
      <c r="F5505" s="5">
        <v>32692</v>
      </c>
      <c r="G5505" s="3"/>
      <c r="H5505" s="3"/>
      <c r="I5505" s="2" t="str">
        <f t="shared" si="305"/>
        <v>S&amp;P BMI</v>
      </c>
      <c r="M5505" s="131"/>
    </row>
    <row r="5506" spans="1:13">
      <c r="A5506" s="2" t="s">
        <v>6771</v>
      </c>
      <c r="B5506" s="121" t="str">
        <f t="shared" si="304"/>
        <v>Developed Ex-Switzerland</v>
      </c>
      <c r="C5506" s="2" t="s">
        <v>7572</v>
      </c>
      <c r="D5506" s="2" t="str">
        <f t="shared" si="306"/>
        <v>Japan</v>
      </c>
      <c r="E5506" s="5">
        <v>32689</v>
      </c>
      <c r="F5506" s="5">
        <v>32692</v>
      </c>
      <c r="G5506" s="3"/>
      <c r="H5506" s="3"/>
      <c r="I5506" s="2" t="str">
        <f t="shared" si="305"/>
        <v>S&amp;P BMI</v>
      </c>
      <c r="M5506" s="131"/>
    </row>
    <row r="5507" spans="1:13">
      <c r="A5507" s="2" t="s">
        <v>6771</v>
      </c>
      <c r="B5507" s="121" t="str">
        <f t="shared" si="304"/>
        <v>Developed Ex-Switzerland</v>
      </c>
      <c r="C5507" s="2" t="s">
        <v>6013</v>
      </c>
      <c r="D5507" s="2" t="str">
        <f t="shared" si="306"/>
        <v>Korea</v>
      </c>
      <c r="E5507" s="5">
        <v>37071</v>
      </c>
      <c r="F5507" s="5">
        <v>37074</v>
      </c>
      <c r="G5507" s="3"/>
      <c r="H5507" s="3"/>
      <c r="I5507" s="2" t="str">
        <f t="shared" si="305"/>
        <v>S&amp;P BMI</v>
      </c>
      <c r="M5507" s="131"/>
    </row>
    <row r="5508" spans="1:13">
      <c r="A5508" s="2" t="s">
        <v>6771</v>
      </c>
      <c r="B5508" s="121" t="str">
        <f t="shared" si="304"/>
        <v>Developed Ex-Switzerland</v>
      </c>
      <c r="C5508" s="2" t="s">
        <v>7581</v>
      </c>
      <c r="D5508" s="2" t="str">
        <f t="shared" si="306"/>
        <v>Luxembourg</v>
      </c>
      <c r="E5508" s="5">
        <v>38625</v>
      </c>
      <c r="F5508" s="5">
        <v>38628</v>
      </c>
      <c r="G5508" s="3"/>
      <c r="H5508" s="3"/>
      <c r="I5508" s="2" t="str">
        <f t="shared" si="305"/>
        <v>S&amp;P BMI</v>
      </c>
      <c r="M5508" s="131"/>
    </row>
    <row r="5509" spans="1:13">
      <c r="A5509" s="2" t="s">
        <v>6771</v>
      </c>
      <c r="B5509" s="121" t="str">
        <f t="shared" si="304"/>
        <v>Developed Ex-Switzerland</v>
      </c>
      <c r="C5509" s="2" t="s">
        <v>7573</v>
      </c>
      <c r="D5509" s="2" t="str">
        <f t="shared" si="306"/>
        <v>Malaysia</v>
      </c>
      <c r="E5509" s="5">
        <v>32689</v>
      </c>
      <c r="F5509" s="5">
        <v>32692</v>
      </c>
      <c r="G5509" s="3">
        <v>35976</v>
      </c>
      <c r="H5509" s="3">
        <v>35977</v>
      </c>
      <c r="I5509" s="2" t="str">
        <f t="shared" si="305"/>
        <v>S&amp;P BMI</v>
      </c>
      <c r="M5509" s="131"/>
    </row>
    <row r="5510" spans="1:13">
      <c r="A5510" s="2" t="s">
        <v>6771</v>
      </c>
      <c r="B5510" s="121" t="str">
        <f t="shared" ref="B5510:B5582" si="307">VLOOKUP(A5510,CountryRegion,2,FALSE)</f>
        <v>Developed Ex-Switzerland</v>
      </c>
      <c r="C5510" s="2" t="s">
        <v>5921</v>
      </c>
      <c r="D5510" s="2" t="str">
        <f t="shared" si="306"/>
        <v>Netherlands</v>
      </c>
      <c r="E5510" s="5">
        <v>32689</v>
      </c>
      <c r="F5510" s="5">
        <v>32692</v>
      </c>
      <c r="G5510" s="3"/>
      <c r="H5510" s="3"/>
      <c r="I5510" s="2" t="str">
        <f t="shared" si="305"/>
        <v>S&amp;P BMI</v>
      </c>
      <c r="M5510" s="131"/>
    </row>
    <row r="5511" spans="1:13">
      <c r="A5511" s="2" t="s">
        <v>6771</v>
      </c>
      <c r="B5511" s="121" t="str">
        <f t="shared" si="307"/>
        <v>Developed Ex-Switzerland</v>
      </c>
      <c r="C5511" s="2" t="s">
        <v>5865</v>
      </c>
      <c r="D5511" s="2" t="str">
        <f t="shared" si="306"/>
        <v>Norway</v>
      </c>
      <c r="E5511" s="5">
        <v>32689</v>
      </c>
      <c r="F5511" s="5">
        <v>32692</v>
      </c>
      <c r="G5511" s="3"/>
      <c r="H5511" s="3"/>
      <c r="I5511" s="2" t="str">
        <f t="shared" si="305"/>
        <v>S&amp;P BMI</v>
      </c>
      <c r="M5511" s="131"/>
    </row>
    <row r="5512" spans="1:13">
      <c r="A5512" s="2" t="s">
        <v>6771</v>
      </c>
      <c r="B5512" s="121" t="str">
        <f t="shared" si="307"/>
        <v>Developed Ex-Switzerland</v>
      </c>
      <c r="C5512" s="2" t="s">
        <v>5883</v>
      </c>
      <c r="D5512" s="2" t="str">
        <f t="shared" si="306"/>
        <v>New Zealand</v>
      </c>
      <c r="E5512" s="5">
        <v>32689</v>
      </c>
      <c r="F5512" s="5">
        <v>32692</v>
      </c>
      <c r="G5512" s="3"/>
      <c r="H5512" s="3"/>
      <c r="I5512" s="2" t="str">
        <f t="shared" ref="I5512:I5517" si="308">IF(ISBLANK(VLOOKUP(A5512,CountryRegion,4,FALSE)),"",VLOOKUP(A5512,CountryRegion,4,FALSE))</f>
        <v>S&amp;P BMI</v>
      </c>
      <c r="M5512" s="131"/>
    </row>
    <row r="5513" spans="1:13">
      <c r="A5513" s="2" t="s">
        <v>6771</v>
      </c>
      <c r="B5513" s="121" t="str">
        <f t="shared" si="307"/>
        <v>Developed Ex-Switzerland</v>
      </c>
      <c r="C5513" s="2" t="s">
        <v>7582</v>
      </c>
      <c r="D5513" s="2" t="str">
        <f t="shared" si="306"/>
        <v>Portugal</v>
      </c>
      <c r="E5513" s="5">
        <v>35976</v>
      </c>
      <c r="F5513" s="5">
        <v>35977</v>
      </c>
      <c r="G5513" s="3"/>
      <c r="H5513" s="3"/>
      <c r="I5513" s="2" t="str">
        <f t="shared" si="308"/>
        <v>S&amp;P BMI</v>
      </c>
      <c r="M5513" s="131"/>
    </row>
    <row r="5514" spans="1:13">
      <c r="A5514" s="2" t="s">
        <v>6771</v>
      </c>
      <c r="B5514" s="121" t="str">
        <f t="shared" si="307"/>
        <v>Developed Ex-Switzerland</v>
      </c>
      <c r="C5514" s="2" t="s">
        <v>6227</v>
      </c>
      <c r="D5514" s="2" t="str">
        <f t="shared" si="306"/>
        <v>Sweden</v>
      </c>
      <c r="E5514" s="5">
        <v>32689</v>
      </c>
      <c r="F5514" s="5">
        <v>32692</v>
      </c>
      <c r="G5514" s="3"/>
      <c r="H5514" s="3"/>
      <c r="I5514" s="2" t="str">
        <f t="shared" si="308"/>
        <v>S&amp;P BMI</v>
      </c>
      <c r="M5514" s="131"/>
    </row>
    <row r="5515" spans="1:13">
      <c r="A5515" s="2" t="s">
        <v>6771</v>
      </c>
      <c r="B5515" s="121" t="str">
        <f t="shared" si="307"/>
        <v>Developed Ex-Switzerland</v>
      </c>
      <c r="C5515" s="2" t="s">
        <v>7574</v>
      </c>
      <c r="D5515" s="2" t="str">
        <f t="shared" si="306"/>
        <v>Singapore</v>
      </c>
      <c r="E5515" s="5">
        <v>32689</v>
      </c>
      <c r="F5515" s="5">
        <v>32692</v>
      </c>
      <c r="G5515" s="3"/>
      <c r="H5515" s="3"/>
      <c r="I5515" s="2" t="str">
        <f t="shared" si="308"/>
        <v>S&amp;P BMI</v>
      </c>
      <c r="M5515" s="131"/>
    </row>
    <row r="5516" spans="1:13">
      <c r="A5516" s="2" t="s">
        <v>6771</v>
      </c>
      <c r="B5516" s="121" t="str">
        <f t="shared" si="307"/>
        <v>Developed Ex-Switzerland</v>
      </c>
      <c r="C5516" s="2" t="s">
        <v>7605</v>
      </c>
      <c r="D5516" s="2" t="str">
        <f t="shared" si="306"/>
        <v>Slovenia</v>
      </c>
      <c r="E5516" s="5">
        <v>37802</v>
      </c>
      <c r="F5516" s="5">
        <v>37803</v>
      </c>
      <c r="G5516" s="3">
        <v>39353</v>
      </c>
      <c r="H5516" s="3">
        <v>39356</v>
      </c>
      <c r="I5516" s="2" t="str">
        <f t="shared" si="308"/>
        <v>S&amp;P BMI</v>
      </c>
      <c r="M5516" s="131"/>
    </row>
    <row r="5517" spans="1:13">
      <c r="A5517" s="2" t="s">
        <v>6771</v>
      </c>
      <c r="B5517" s="121" t="str">
        <f t="shared" si="307"/>
        <v>Developed Ex-Switzerland</v>
      </c>
      <c r="C5517" s="2" t="s">
        <v>810</v>
      </c>
      <c r="D5517" s="2" t="str">
        <f t="shared" si="306"/>
        <v>United States</v>
      </c>
      <c r="E5517" s="5">
        <v>32689</v>
      </c>
      <c r="F5517" s="5">
        <v>32692</v>
      </c>
      <c r="G5517" s="3"/>
      <c r="H5517" s="3"/>
      <c r="I5517" s="2" t="str">
        <f t="shared" si="308"/>
        <v>S&amp;P BMI</v>
      </c>
      <c r="M5517" s="131"/>
    </row>
    <row r="5518" spans="1:13">
      <c r="A5518" s="2" t="s">
        <v>6838</v>
      </c>
      <c r="B5518" s="121" t="str">
        <f t="shared" si="307"/>
        <v>Emerging Ex-Africa</v>
      </c>
      <c r="C5518" s="2" t="s">
        <v>7599</v>
      </c>
      <c r="D5518" s="2" t="str">
        <f t="shared" ref="D5518:D5590" si="309">VLOOKUP(C5518&amp;"-",CountryRegion,2,FALSE)</f>
        <v>United Arab Emirates</v>
      </c>
      <c r="E5518" s="5">
        <v>41903</v>
      </c>
      <c r="F5518" s="5">
        <v>41904</v>
      </c>
      <c r="G5518" s="3"/>
      <c r="H5518" s="3"/>
      <c r="I5518" s="2" t="s">
        <v>6663</v>
      </c>
      <c r="M5518" s="131"/>
    </row>
    <row r="5519" spans="1:13">
      <c r="A5519" s="2" t="s">
        <v>6838</v>
      </c>
      <c r="B5519" s="121" t="str">
        <f t="shared" si="307"/>
        <v>Emerging Ex-Africa</v>
      </c>
      <c r="C5519" s="2" t="s">
        <v>7591</v>
      </c>
      <c r="D5519" s="2" t="str">
        <f t="shared" si="309"/>
        <v>Brazil</v>
      </c>
      <c r="E5519" s="5">
        <v>34698</v>
      </c>
      <c r="F5519" s="5">
        <v>34701</v>
      </c>
      <c r="G5519" s="3"/>
      <c r="H5519" s="3"/>
      <c r="I5519" s="2" t="s">
        <v>6663</v>
      </c>
      <c r="M5519" s="131"/>
    </row>
    <row r="5520" spans="1:13">
      <c r="A5520" s="2" t="s">
        <v>6838</v>
      </c>
      <c r="B5520" s="121" t="str">
        <f t="shared" si="307"/>
        <v>Emerging Ex-Africa</v>
      </c>
      <c r="C5520" s="2" t="s">
        <v>7592</v>
      </c>
      <c r="D5520" s="2" t="str">
        <f t="shared" si="309"/>
        <v>Chile</v>
      </c>
      <c r="E5520" s="5">
        <v>34698</v>
      </c>
      <c r="F5520" s="5">
        <v>34701</v>
      </c>
      <c r="G5520" s="3"/>
      <c r="H5520" s="3"/>
      <c r="I5520" s="2" t="s">
        <v>6663</v>
      </c>
    </row>
    <row r="5521" spans="1:9">
      <c r="A5521" s="2" t="s">
        <v>6838</v>
      </c>
      <c r="B5521" s="121" t="str">
        <f t="shared" si="307"/>
        <v>Emerging Ex-Africa</v>
      </c>
      <c r="C5521" s="2" t="s">
        <v>7588</v>
      </c>
      <c r="D5521" s="2" t="str">
        <f t="shared" si="309"/>
        <v>China</v>
      </c>
      <c r="E5521" s="5">
        <v>34698</v>
      </c>
      <c r="F5521" s="5">
        <v>34701</v>
      </c>
      <c r="G5521" s="3"/>
      <c r="H5521" s="3"/>
      <c r="I5521" s="2" t="s">
        <v>6663</v>
      </c>
    </row>
    <row r="5522" spans="1:9">
      <c r="A5522" s="2" t="s">
        <v>6838</v>
      </c>
      <c r="B5522" s="121" t="str">
        <f t="shared" si="307"/>
        <v>Emerging Ex-Africa</v>
      </c>
      <c r="C5522" s="2" t="s">
        <v>7593</v>
      </c>
      <c r="D5522" s="2" t="str">
        <f t="shared" si="309"/>
        <v>Colombia</v>
      </c>
      <c r="E5522" s="5">
        <v>34698</v>
      </c>
      <c r="F5522" s="5">
        <v>34701</v>
      </c>
      <c r="G5522" s="3">
        <v>39752</v>
      </c>
      <c r="H5522" s="3">
        <v>39755</v>
      </c>
      <c r="I5522" s="2" t="s">
        <v>6663</v>
      </c>
    </row>
    <row r="5523" spans="1:9">
      <c r="A5523" s="2" t="s">
        <v>6838</v>
      </c>
      <c r="B5523" s="121" t="str">
        <f t="shared" si="307"/>
        <v>Emerging Ex-Africa</v>
      </c>
      <c r="C5523" s="2" t="s">
        <v>7593</v>
      </c>
      <c r="D5523" s="2" t="str">
        <f t="shared" si="309"/>
        <v>Colombia</v>
      </c>
      <c r="E5523" s="5">
        <v>40802</v>
      </c>
      <c r="F5523" s="5">
        <v>40805</v>
      </c>
      <c r="G5523" s="3"/>
      <c r="H5523" s="3"/>
      <c r="I5523" s="2" t="s">
        <v>6663</v>
      </c>
    </row>
    <row r="5524" spans="1:9">
      <c r="A5524" s="2" t="s">
        <v>6838</v>
      </c>
      <c r="B5524" s="121" t="str">
        <f t="shared" si="307"/>
        <v>Emerging Ex-Africa</v>
      </c>
      <c r="C5524" s="2" t="s">
        <v>7584</v>
      </c>
      <c r="D5524" s="2" t="str">
        <f t="shared" si="309"/>
        <v>Czech Republic</v>
      </c>
      <c r="E5524" s="5">
        <v>34698</v>
      </c>
      <c r="F5524" s="5">
        <v>34701</v>
      </c>
      <c r="G5524" s="3">
        <v>37071</v>
      </c>
      <c r="H5524" s="3">
        <v>37074</v>
      </c>
      <c r="I5524" s="2" t="s">
        <v>6663</v>
      </c>
    </row>
    <row r="5525" spans="1:9">
      <c r="A5525" s="2" t="s">
        <v>6838</v>
      </c>
      <c r="B5525" s="121" t="str">
        <f t="shared" si="307"/>
        <v>Emerging Ex-Africa</v>
      </c>
      <c r="C5525" s="2" t="s">
        <v>7584</v>
      </c>
      <c r="D5525" s="2" t="str">
        <f t="shared" si="309"/>
        <v>Czech Republic</v>
      </c>
      <c r="E5525" s="5">
        <v>38168</v>
      </c>
      <c r="F5525" s="5">
        <v>38169</v>
      </c>
      <c r="G5525" s="3"/>
      <c r="H5525" s="3"/>
      <c r="I5525" s="2" t="s">
        <v>6663</v>
      </c>
    </row>
    <row r="5526" spans="1:9">
      <c r="A5526" s="2" t="s">
        <v>6838</v>
      </c>
      <c r="B5526" s="121" t="str">
        <f t="shared" si="307"/>
        <v>Emerging Ex-Africa</v>
      </c>
      <c r="C5526" s="2" t="s">
        <v>7580</v>
      </c>
      <c r="D5526" s="2" t="str">
        <f t="shared" si="309"/>
        <v>Greece</v>
      </c>
      <c r="E5526" s="5">
        <v>34698</v>
      </c>
      <c r="F5526" s="5">
        <v>34701</v>
      </c>
      <c r="G5526" s="3">
        <v>36433</v>
      </c>
      <c r="H5526" s="3">
        <v>36434</v>
      </c>
      <c r="I5526" s="2" t="s">
        <v>6663</v>
      </c>
    </row>
    <row r="5527" spans="1:9">
      <c r="A5527" s="2" t="s">
        <v>6838</v>
      </c>
      <c r="B5527" s="121" t="str">
        <f t="shared" si="307"/>
        <v>Emerging Ex-Africa</v>
      </c>
      <c r="C5527" s="2" t="s">
        <v>7580</v>
      </c>
      <c r="D5527" s="2" t="str">
        <f t="shared" si="309"/>
        <v>Greece</v>
      </c>
      <c r="E5527" s="5">
        <v>41901</v>
      </c>
      <c r="F5527" s="5">
        <v>41904</v>
      </c>
      <c r="G5527" s="3"/>
      <c r="H5527" s="3"/>
      <c r="I5527" s="2" t="s">
        <v>6663</v>
      </c>
    </row>
    <row r="5528" spans="1:9">
      <c r="A5528" s="2" t="s">
        <v>6838</v>
      </c>
      <c r="B5528" s="121" t="str">
        <f t="shared" si="307"/>
        <v>Emerging Ex-Africa</v>
      </c>
      <c r="C5528" s="2" t="s">
        <v>5567</v>
      </c>
      <c r="D5528" s="2" t="str">
        <f t="shared" si="309"/>
        <v>Hungary</v>
      </c>
      <c r="E5528" s="5">
        <v>34698</v>
      </c>
      <c r="F5528" s="5">
        <v>34701</v>
      </c>
      <c r="G5528" s="3">
        <v>37802</v>
      </c>
      <c r="H5528" s="3">
        <v>37803</v>
      </c>
      <c r="I5528" s="2" t="s">
        <v>6663</v>
      </c>
    </row>
    <row r="5529" spans="1:9">
      <c r="A5529" s="2" t="s">
        <v>6838</v>
      </c>
      <c r="B5529" s="121" t="str">
        <f t="shared" si="307"/>
        <v>Emerging Ex-Africa</v>
      </c>
      <c r="C5529" s="2" t="s">
        <v>5567</v>
      </c>
      <c r="D5529" s="2" t="str">
        <f t="shared" si="309"/>
        <v>Hungary</v>
      </c>
      <c r="E5529" s="5">
        <v>38168</v>
      </c>
      <c r="F5529" s="5">
        <v>38169</v>
      </c>
      <c r="G5529" s="3"/>
      <c r="H5529" s="3"/>
      <c r="I5529" s="2" t="s">
        <v>6663</v>
      </c>
    </row>
    <row r="5530" spans="1:9">
      <c r="A5530" s="2" t="s">
        <v>6838</v>
      </c>
      <c r="B5530" s="121" t="str">
        <f t="shared" si="307"/>
        <v>Emerging Ex-Africa</v>
      </c>
      <c r="C5530" s="2" t="s">
        <v>7590</v>
      </c>
      <c r="D5530" s="2" t="str">
        <f t="shared" si="309"/>
        <v>Argentina</v>
      </c>
      <c r="E5530" s="5">
        <v>34698</v>
      </c>
      <c r="F5530" s="5">
        <v>34701</v>
      </c>
      <c r="G5530" s="5">
        <v>40074</v>
      </c>
      <c r="H5530" s="5">
        <v>40077</v>
      </c>
      <c r="I5530" s="2" t="s">
        <v>6663</v>
      </c>
    </row>
    <row r="5531" spans="1:9">
      <c r="A5531" s="2" t="s">
        <v>6838</v>
      </c>
      <c r="B5531" s="121" t="str">
        <f t="shared" si="307"/>
        <v>Emerging Ex-Africa</v>
      </c>
      <c r="C5531" s="2" t="s">
        <v>7598</v>
      </c>
      <c r="D5531" s="2" t="str">
        <f t="shared" si="309"/>
        <v>Israel</v>
      </c>
      <c r="E5531" s="5">
        <v>34698</v>
      </c>
      <c r="F5531" s="5">
        <v>34701</v>
      </c>
      <c r="G5531" s="5">
        <v>40438</v>
      </c>
      <c r="H5531" s="5">
        <v>40441</v>
      </c>
      <c r="I5531" s="2" t="s">
        <v>6663</v>
      </c>
    </row>
    <row r="5532" spans="1:9">
      <c r="A5532" s="2" t="s">
        <v>6838</v>
      </c>
      <c r="B5532" s="121" t="str">
        <f t="shared" si="307"/>
        <v>Emerging Ex-Africa</v>
      </c>
      <c r="C5532" s="2" t="s">
        <v>6013</v>
      </c>
      <c r="D5532" s="2" t="str">
        <f t="shared" si="309"/>
        <v>Korea</v>
      </c>
      <c r="E5532" s="5">
        <v>34698</v>
      </c>
      <c r="F5532" s="5">
        <v>34701</v>
      </c>
      <c r="G5532" s="5">
        <v>37071</v>
      </c>
      <c r="H5532" s="5">
        <v>37074</v>
      </c>
      <c r="I5532" s="2" t="s">
        <v>6663</v>
      </c>
    </row>
    <row r="5533" spans="1:9">
      <c r="A5533" s="2" t="s">
        <v>6838</v>
      </c>
      <c r="B5533" s="121" t="str">
        <f t="shared" si="307"/>
        <v>Emerging Ex-Africa</v>
      </c>
      <c r="C5533" s="2" t="s">
        <v>7601</v>
      </c>
      <c r="D5533" s="2" t="str">
        <f t="shared" si="309"/>
        <v>Pakistan</v>
      </c>
      <c r="E5533" s="5">
        <v>34698</v>
      </c>
      <c r="F5533" s="5">
        <v>34701</v>
      </c>
      <c r="G5533" s="5">
        <v>39752</v>
      </c>
      <c r="H5533" s="5">
        <v>39755</v>
      </c>
      <c r="I5533" s="2" t="s">
        <v>6663</v>
      </c>
    </row>
    <row r="5534" spans="1:9">
      <c r="A5534" s="2" t="s">
        <v>6838</v>
      </c>
      <c r="B5534" s="121" t="str">
        <f t="shared" si="307"/>
        <v>Emerging Ex-Africa</v>
      </c>
      <c r="C5534" s="2" t="s">
        <v>7582</v>
      </c>
      <c r="D5534" s="2" t="str">
        <f t="shared" si="309"/>
        <v>Portugal</v>
      </c>
      <c r="E5534" s="5">
        <v>34698</v>
      </c>
      <c r="F5534" s="5">
        <v>34701</v>
      </c>
      <c r="G5534" s="5">
        <v>35976</v>
      </c>
      <c r="H5534" s="5">
        <v>35977</v>
      </c>
      <c r="I5534" s="2" t="s">
        <v>6663</v>
      </c>
    </row>
    <row r="5535" spans="1:9">
      <c r="A5535" s="2" t="s">
        <v>6838</v>
      </c>
      <c r="B5535" s="121" t="str">
        <f t="shared" si="307"/>
        <v>Emerging Ex-Africa</v>
      </c>
      <c r="C5535" s="2" t="s">
        <v>7596</v>
      </c>
      <c r="D5535" s="2" t="str">
        <f t="shared" si="309"/>
        <v>Venezuela</v>
      </c>
      <c r="E5535" s="5">
        <v>34698</v>
      </c>
      <c r="F5535" s="5">
        <v>34701</v>
      </c>
      <c r="G5535" s="5">
        <v>39183</v>
      </c>
      <c r="H5535" s="5">
        <v>39184</v>
      </c>
      <c r="I5535" s="2" t="s">
        <v>6663</v>
      </c>
    </row>
    <row r="5536" spans="1:9">
      <c r="A5536" s="2" t="s">
        <v>6838</v>
      </c>
      <c r="B5536" s="121" t="str">
        <f t="shared" si="307"/>
        <v>Emerging Ex-Africa</v>
      </c>
      <c r="C5536" s="2" t="s">
        <v>7607</v>
      </c>
      <c r="D5536" s="2" t="str">
        <f t="shared" si="309"/>
        <v>Jordan</v>
      </c>
      <c r="E5536" s="5">
        <v>34698</v>
      </c>
      <c r="F5536" s="5">
        <v>34701</v>
      </c>
      <c r="G5536" s="5">
        <v>39752</v>
      </c>
      <c r="H5536" s="5">
        <v>39755</v>
      </c>
      <c r="I5536" s="2" t="s">
        <v>6663</v>
      </c>
    </row>
    <row r="5537" spans="1:9">
      <c r="A5537" s="2" t="s">
        <v>6838</v>
      </c>
      <c r="B5537" s="121" t="str">
        <f t="shared" si="307"/>
        <v>Emerging Ex-Africa</v>
      </c>
      <c r="C5537" s="2" t="s">
        <v>7605</v>
      </c>
      <c r="D5537" s="2" t="str">
        <f t="shared" si="309"/>
        <v>Slovenia</v>
      </c>
      <c r="E5537" s="5">
        <v>37529</v>
      </c>
      <c r="F5537" s="5">
        <v>37530</v>
      </c>
      <c r="G5537" s="5">
        <v>37802</v>
      </c>
      <c r="H5537" s="5">
        <v>37803</v>
      </c>
      <c r="I5537" s="2" t="s">
        <v>6663</v>
      </c>
    </row>
    <row r="5538" spans="1:9">
      <c r="A5538" s="2" t="s">
        <v>6838</v>
      </c>
      <c r="B5538" s="121" t="str">
        <f t="shared" si="307"/>
        <v>Emerging Ex-Africa</v>
      </c>
      <c r="C5538" s="2" t="s">
        <v>7605</v>
      </c>
      <c r="D5538" s="2" t="str">
        <f t="shared" si="309"/>
        <v>Slovenia</v>
      </c>
      <c r="E5538" s="5">
        <v>39353</v>
      </c>
      <c r="F5538" s="5">
        <v>39356</v>
      </c>
      <c r="G5538" s="5">
        <v>39752</v>
      </c>
      <c r="H5538" s="5">
        <v>39755</v>
      </c>
      <c r="I5538" s="2" t="s">
        <v>6663</v>
      </c>
    </row>
    <row r="5539" spans="1:9">
      <c r="A5539" s="2" t="s">
        <v>6838</v>
      </c>
      <c r="B5539" s="121" t="str">
        <f t="shared" si="307"/>
        <v>Emerging Ex-Africa</v>
      </c>
      <c r="C5539" s="2" t="s">
        <v>6098</v>
      </c>
      <c r="D5539" s="2" t="str">
        <f t="shared" si="309"/>
        <v>Indonesia</v>
      </c>
      <c r="E5539" s="5">
        <v>34698</v>
      </c>
      <c r="F5539" s="5">
        <v>34701</v>
      </c>
      <c r="G5539" s="3"/>
      <c r="H5539" s="3"/>
      <c r="I5539" s="2" t="s">
        <v>6663</v>
      </c>
    </row>
    <row r="5540" spans="1:9">
      <c r="A5540" s="2" t="s">
        <v>6838</v>
      </c>
      <c r="B5540" s="121" t="str">
        <f t="shared" si="307"/>
        <v>Emerging Ex-Africa</v>
      </c>
      <c r="C5540" s="2" t="s">
        <v>5720</v>
      </c>
      <c r="D5540" s="2" t="str">
        <f t="shared" si="309"/>
        <v>India</v>
      </c>
      <c r="E5540" s="5">
        <v>34698</v>
      </c>
      <c r="F5540" s="5">
        <v>34701</v>
      </c>
      <c r="G5540" s="3"/>
      <c r="H5540" s="3"/>
      <c r="I5540" s="2" t="s">
        <v>6663</v>
      </c>
    </row>
    <row r="5541" spans="1:9">
      <c r="A5541" s="2" t="s">
        <v>6838</v>
      </c>
      <c r="B5541" s="121" t="str">
        <f t="shared" si="307"/>
        <v>Emerging Ex-Africa</v>
      </c>
      <c r="C5541" s="2" t="s">
        <v>7594</v>
      </c>
      <c r="D5541" s="2" t="str">
        <f t="shared" si="309"/>
        <v>Mexico</v>
      </c>
      <c r="E5541" s="5">
        <v>34698</v>
      </c>
      <c r="F5541" s="5">
        <v>34701</v>
      </c>
      <c r="G5541" s="3"/>
      <c r="H5541" s="3"/>
      <c r="I5541" s="2" t="s">
        <v>6663</v>
      </c>
    </row>
    <row r="5542" spans="1:9">
      <c r="A5542" s="2" t="s">
        <v>6838</v>
      </c>
      <c r="B5542" s="121" t="str">
        <f t="shared" si="307"/>
        <v>Emerging Ex-Africa</v>
      </c>
      <c r="C5542" s="2" t="s">
        <v>7573</v>
      </c>
      <c r="D5542" s="2" t="str">
        <f t="shared" si="309"/>
        <v>Malaysia</v>
      </c>
      <c r="E5542" s="5">
        <v>35976</v>
      </c>
      <c r="F5542" s="5">
        <v>35977</v>
      </c>
      <c r="G5542" s="3"/>
      <c r="H5542" s="3"/>
      <c r="I5542" s="2" t="s">
        <v>6663</v>
      </c>
    </row>
    <row r="5543" spans="1:9">
      <c r="A5543" s="2" t="s">
        <v>6838</v>
      </c>
      <c r="B5543" s="121" t="str">
        <f t="shared" si="307"/>
        <v>Emerging Ex-Africa</v>
      </c>
      <c r="C5543" s="2" t="s">
        <v>7595</v>
      </c>
      <c r="D5543" s="2" t="str">
        <f t="shared" si="309"/>
        <v>Peru</v>
      </c>
      <c r="E5543" s="5">
        <v>34698</v>
      </c>
      <c r="F5543" s="5">
        <v>34701</v>
      </c>
      <c r="G5543" s="3"/>
      <c r="H5543" s="3"/>
      <c r="I5543" s="2" t="s">
        <v>6663</v>
      </c>
    </row>
    <row r="5544" spans="1:9">
      <c r="A5544" s="2" t="s">
        <v>6838</v>
      </c>
      <c r="B5544" s="121" t="str">
        <f t="shared" si="307"/>
        <v>Emerging Ex-Africa</v>
      </c>
      <c r="C5544" s="2" t="s">
        <v>5970</v>
      </c>
      <c r="D5544" s="2" t="str">
        <f t="shared" si="309"/>
        <v>Philippines</v>
      </c>
      <c r="E5544" s="5">
        <v>34698</v>
      </c>
      <c r="F5544" s="5">
        <v>34701</v>
      </c>
      <c r="G5544" s="3"/>
      <c r="H5544" s="3"/>
      <c r="I5544" s="2" t="s">
        <v>6663</v>
      </c>
    </row>
    <row r="5545" spans="1:9">
      <c r="A5545" s="2" t="s">
        <v>6838</v>
      </c>
      <c r="B5545" s="121" t="str">
        <f t="shared" si="307"/>
        <v>Emerging Ex-Africa</v>
      </c>
      <c r="C5545" s="2" t="s">
        <v>7601</v>
      </c>
      <c r="D5545" s="2" t="str">
        <f t="shared" si="309"/>
        <v>Pakistan</v>
      </c>
      <c r="E5545" s="5">
        <v>42993</v>
      </c>
      <c r="F5545" s="5">
        <v>42996</v>
      </c>
      <c r="G5545" s="3">
        <v>45184</v>
      </c>
      <c r="H5545" s="3">
        <v>45187</v>
      </c>
      <c r="I5545" s="2" t="s">
        <v>6663</v>
      </c>
    </row>
    <row r="5546" spans="1:9">
      <c r="A5546" s="2" t="s">
        <v>6838</v>
      </c>
      <c r="B5546" s="121" t="str">
        <f t="shared" si="307"/>
        <v>Emerging Ex-Africa</v>
      </c>
      <c r="C5546" s="2" t="s">
        <v>7585</v>
      </c>
      <c r="D5546" s="2" t="str">
        <f t="shared" si="309"/>
        <v>Poland</v>
      </c>
      <c r="E5546" s="5">
        <v>34698</v>
      </c>
      <c r="F5546" s="5">
        <v>34701</v>
      </c>
      <c r="G5546" s="3"/>
      <c r="H5546" s="3"/>
      <c r="I5546" s="2" t="s">
        <v>6663</v>
      </c>
    </row>
    <row r="5547" spans="1:9">
      <c r="A5547" s="2" t="s">
        <v>6838</v>
      </c>
      <c r="B5547" s="121" t="str">
        <f t="shared" si="307"/>
        <v>Emerging Ex-Africa</v>
      </c>
      <c r="C5547" s="2" t="s">
        <v>7602</v>
      </c>
      <c r="D5547" s="2" t="str">
        <f t="shared" si="309"/>
        <v>Qatar</v>
      </c>
      <c r="E5547" s="5">
        <v>41903</v>
      </c>
      <c r="F5547" s="5">
        <v>41904</v>
      </c>
      <c r="G5547" s="3"/>
      <c r="H5547" s="3"/>
      <c r="I5547" s="2" t="s">
        <v>6663</v>
      </c>
    </row>
    <row r="5548" spans="1:9">
      <c r="A5548" s="2" t="s">
        <v>6838</v>
      </c>
      <c r="B5548" s="121" t="str">
        <f t="shared" si="307"/>
        <v>Emerging Ex-Africa</v>
      </c>
      <c r="C5548" s="2" t="s">
        <v>7586</v>
      </c>
      <c r="D5548" s="2" t="str">
        <f t="shared" si="309"/>
        <v>Russia</v>
      </c>
      <c r="E5548" s="5">
        <v>34698</v>
      </c>
      <c r="F5548" s="5">
        <v>34701</v>
      </c>
      <c r="G5548" s="3">
        <v>44628</v>
      </c>
      <c r="H5548" s="3">
        <v>44629</v>
      </c>
      <c r="I5548" s="2" t="s">
        <v>6663</v>
      </c>
    </row>
    <row r="5549" spans="1:9">
      <c r="A5549" s="2" t="s">
        <v>6838</v>
      </c>
      <c r="B5549" s="121" t="str">
        <f t="shared" si="307"/>
        <v>Emerging Ex-Africa</v>
      </c>
      <c r="C5549" s="2" t="s">
        <v>6029</v>
      </c>
      <c r="D5549" s="2" t="str">
        <f t="shared" si="309"/>
        <v>Thailand</v>
      </c>
      <c r="E5549" s="5">
        <v>34698</v>
      </c>
      <c r="F5549" s="5">
        <v>34701</v>
      </c>
      <c r="G5549" s="3"/>
      <c r="H5549" s="3"/>
      <c r="I5549" s="2" t="s">
        <v>6663</v>
      </c>
    </row>
    <row r="5550" spans="1:9">
      <c r="A5550" s="2" t="s">
        <v>6838</v>
      </c>
      <c r="B5550" s="121" t="str">
        <f t="shared" si="307"/>
        <v>Emerging Ex-Africa</v>
      </c>
      <c r="C5550" s="2" t="s">
        <v>7587</v>
      </c>
      <c r="D5550" s="2" t="str">
        <f t="shared" si="309"/>
        <v>Turkey</v>
      </c>
      <c r="E5550" s="5">
        <v>34698</v>
      </c>
      <c r="F5550" s="5">
        <v>34701</v>
      </c>
      <c r="G5550" s="3"/>
      <c r="H5550" s="3"/>
      <c r="I5550" s="2" t="s">
        <v>6663</v>
      </c>
    </row>
    <row r="5551" spans="1:9">
      <c r="A5551" s="2" t="s">
        <v>6838</v>
      </c>
      <c r="B5551" s="121" t="str">
        <f t="shared" si="307"/>
        <v>Emerging Ex-Africa</v>
      </c>
      <c r="C5551" s="2" t="s">
        <v>5700</v>
      </c>
      <c r="D5551" s="2" t="str">
        <f t="shared" si="309"/>
        <v>Taiwan</v>
      </c>
      <c r="E5551" s="5">
        <v>34698</v>
      </c>
      <c r="F5551" s="5">
        <v>34701</v>
      </c>
      <c r="G5551" s="3"/>
      <c r="H5551" s="3"/>
      <c r="I5551" s="2" t="s">
        <v>6663</v>
      </c>
    </row>
    <row r="5552" spans="1:9">
      <c r="A5552" s="121" t="s">
        <v>6838</v>
      </c>
      <c r="B5552" s="121" t="str">
        <f t="shared" si="307"/>
        <v>Emerging Ex-Africa</v>
      </c>
      <c r="C5552" s="121" t="s">
        <v>5776</v>
      </c>
      <c r="D5552" s="2" t="str">
        <f t="shared" si="309"/>
        <v>Saudi Arabia</v>
      </c>
      <c r="E5552" s="122">
        <v>43539</v>
      </c>
      <c r="F5552" s="122">
        <v>43542</v>
      </c>
      <c r="G5552" s="122"/>
      <c r="H5552" s="122"/>
      <c r="I5552" s="121" t="s">
        <v>6663</v>
      </c>
    </row>
    <row r="5553" spans="1:9">
      <c r="A5553" s="2" t="s">
        <v>6838</v>
      </c>
      <c r="B5553" s="121" t="str">
        <f t="shared" si="307"/>
        <v>Emerging Ex-Africa</v>
      </c>
      <c r="C5553" s="2" t="s">
        <v>6023</v>
      </c>
      <c r="D5553" s="2" t="str">
        <f t="shared" si="309"/>
        <v>Kuwait</v>
      </c>
      <c r="E5553" s="93">
        <v>43728</v>
      </c>
      <c r="F5553" s="93">
        <v>43731</v>
      </c>
      <c r="G5553" s="93"/>
      <c r="H5553" s="93"/>
      <c r="I5553" s="2" t="str">
        <f t="shared" ref="I5553" si="310">IF(ISBLANK(VLOOKUP(A5553,CountryRegion,4,FALSE)),"",VLOOKUP(A5553,CountryRegion,4,FALSE))</f>
        <v>S&amp;P BMI</v>
      </c>
    </row>
    <row r="5554" spans="1:9">
      <c r="A5554" s="2" t="s">
        <v>6842</v>
      </c>
      <c r="B5554" s="121" t="str">
        <f t="shared" si="307"/>
        <v>Composite Ex-Malaysia</v>
      </c>
      <c r="C5554" s="2" t="s">
        <v>7599</v>
      </c>
      <c r="D5554" s="2" t="str">
        <f t="shared" si="309"/>
        <v>United Arab Emirates</v>
      </c>
      <c r="E5554" s="5">
        <v>41903</v>
      </c>
      <c r="F5554" s="5">
        <v>41904</v>
      </c>
      <c r="G5554" s="3"/>
      <c r="H5554" s="3"/>
      <c r="I5554" s="2" t="str">
        <f t="shared" ref="I5554:I5588" si="311">IF(ISBLANK(VLOOKUP(A5554,CountryRegion,4,FALSE)),"",VLOOKUP(A5554,CountryRegion,4,FALSE))</f>
        <v>S&amp;P EMDB</v>
      </c>
    </row>
    <row r="5555" spans="1:9">
      <c r="A5555" s="2" t="s">
        <v>6842</v>
      </c>
      <c r="B5555" s="121" t="str">
        <f t="shared" si="307"/>
        <v>Composite Ex-Malaysia</v>
      </c>
      <c r="C5555" s="2" t="s">
        <v>7590</v>
      </c>
      <c r="D5555" s="2" t="str">
        <f t="shared" si="309"/>
        <v>Argentina</v>
      </c>
      <c r="E5555" s="5">
        <v>32506</v>
      </c>
      <c r="F5555" s="5">
        <v>32507</v>
      </c>
      <c r="G5555" s="3">
        <v>40076</v>
      </c>
      <c r="H5555" s="3">
        <v>40077</v>
      </c>
      <c r="I5555" s="2" t="str">
        <f t="shared" si="311"/>
        <v>S&amp;P EMDB</v>
      </c>
    </row>
    <row r="5556" spans="1:9">
      <c r="A5556" s="2" t="s">
        <v>6842</v>
      </c>
      <c r="B5556" s="121" t="str">
        <f t="shared" si="307"/>
        <v>Composite Ex-Malaysia</v>
      </c>
      <c r="C5556" s="2" t="s">
        <v>7591</v>
      </c>
      <c r="D5556" s="2" t="str">
        <f t="shared" si="309"/>
        <v>Brazil</v>
      </c>
      <c r="E5556" s="5">
        <v>32506</v>
      </c>
      <c r="F5556" s="5">
        <v>32507</v>
      </c>
      <c r="G5556" s="3"/>
      <c r="H5556" s="3"/>
      <c r="I5556" s="2" t="str">
        <f t="shared" si="311"/>
        <v>S&amp;P EMDB</v>
      </c>
    </row>
    <row r="5557" spans="1:9">
      <c r="A5557" s="2" t="s">
        <v>6842</v>
      </c>
      <c r="B5557" s="121" t="str">
        <f t="shared" si="307"/>
        <v>Composite Ex-Malaysia</v>
      </c>
      <c r="C5557" s="2" t="s">
        <v>7592</v>
      </c>
      <c r="D5557" s="2" t="str">
        <f t="shared" si="309"/>
        <v>Chile</v>
      </c>
      <c r="E5557" s="5">
        <v>32506</v>
      </c>
      <c r="F5557" s="5">
        <v>32507</v>
      </c>
      <c r="G5557" s="3"/>
      <c r="H5557" s="3"/>
      <c r="I5557" s="2" t="str">
        <f t="shared" si="311"/>
        <v>S&amp;P EMDB</v>
      </c>
    </row>
    <row r="5558" spans="1:9">
      <c r="A5558" s="2" t="s">
        <v>6842</v>
      </c>
      <c r="B5558" s="121" t="str">
        <f t="shared" si="307"/>
        <v>Composite Ex-Malaysia</v>
      </c>
      <c r="C5558" s="2" t="s">
        <v>7588</v>
      </c>
      <c r="D5558" s="2" t="str">
        <f t="shared" si="309"/>
        <v>China</v>
      </c>
      <c r="E5558" s="5">
        <v>34978</v>
      </c>
      <c r="F5558" s="5">
        <v>34981</v>
      </c>
      <c r="G5558" s="3"/>
      <c r="H5558" s="3"/>
      <c r="I5558" s="2" t="str">
        <f t="shared" si="311"/>
        <v>S&amp;P EMDB</v>
      </c>
    </row>
    <row r="5559" spans="1:9">
      <c r="A5559" s="2" t="s">
        <v>6842</v>
      </c>
      <c r="B5559" s="121" t="str">
        <f t="shared" si="307"/>
        <v>Composite Ex-Malaysia</v>
      </c>
      <c r="C5559" s="2" t="s">
        <v>7593</v>
      </c>
      <c r="D5559" s="2" t="str">
        <f t="shared" si="309"/>
        <v>Colombia</v>
      </c>
      <c r="E5559" s="5">
        <v>33296</v>
      </c>
      <c r="F5559" s="5">
        <v>33297</v>
      </c>
      <c r="G5559" s="3">
        <v>37195</v>
      </c>
      <c r="H5559" s="3">
        <v>37196</v>
      </c>
      <c r="I5559" s="2" t="str">
        <f t="shared" si="311"/>
        <v>S&amp;P EMDB</v>
      </c>
    </row>
    <row r="5560" spans="1:9">
      <c r="A5560" s="2" t="s">
        <v>6842</v>
      </c>
      <c r="B5560" s="121" t="str">
        <f t="shared" si="307"/>
        <v>Composite Ex-Malaysia</v>
      </c>
      <c r="C5560" s="2" t="s">
        <v>7593</v>
      </c>
      <c r="D5560" s="2" t="str">
        <f t="shared" si="309"/>
        <v>Colombia</v>
      </c>
      <c r="E5560" s="5">
        <v>40805</v>
      </c>
      <c r="F5560" s="5">
        <v>40802</v>
      </c>
      <c r="G5560" s="3"/>
      <c r="H5560" s="3"/>
      <c r="I5560" s="2" t="str">
        <f t="shared" si="311"/>
        <v>S&amp;P EMDB</v>
      </c>
    </row>
    <row r="5561" spans="1:9">
      <c r="A5561" s="2" t="s">
        <v>6842</v>
      </c>
      <c r="B5561" s="121" t="str">
        <f t="shared" si="307"/>
        <v>Composite Ex-Malaysia</v>
      </c>
      <c r="C5561" s="2" t="s">
        <v>7584</v>
      </c>
      <c r="D5561" s="2" t="str">
        <f t="shared" si="309"/>
        <v>Czech Republic</v>
      </c>
      <c r="E5561" s="5">
        <v>35061</v>
      </c>
      <c r="F5561" s="5">
        <v>35062</v>
      </c>
      <c r="G5561" s="3"/>
      <c r="H5561" s="3"/>
      <c r="I5561" s="2" t="str">
        <f t="shared" si="311"/>
        <v>S&amp;P EMDB</v>
      </c>
    </row>
    <row r="5562" spans="1:9">
      <c r="A5562" s="2" t="s">
        <v>6842</v>
      </c>
      <c r="B5562" s="121" t="str">
        <f t="shared" si="307"/>
        <v>Composite Ex-Malaysia</v>
      </c>
      <c r="C5562" s="2" t="s">
        <v>7600</v>
      </c>
      <c r="D5562" s="2" t="str">
        <f t="shared" si="309"/>
        <v>Egypt</v>
      </c>
      <c r="E5562" s="5">
        <v>35737</v>
      </c>
      <c r="F5562" s="5">
        <v>35738</v>
      </c>
      <c r="G5562" s="3"/>
      <c r="H5562" s="3"/>
      <c r="I5562" s="2" t="str">
        <f t="shared" si="311"/>
        <v>S&amp;P EMDB</v>
      </c>
    </row>
    <row r="5563" spans="1:9">
      <c r="A5563" s="2" t="s">
        <v>6842</v>
      </c>
      <c r="B5563" s="121" t="str">
        <f t="shared" si="307"/>
        <v>Composite Ex-Malaysia</v>
      </c>
      <c r="C5563" s="2" t="s">
        <v>7580</v>
      </c>
      <c r="D5563" s="2" t="str">
        <f t="shared" si="309"/>
        <v>Greece</v>
      </c>
      <c r="E5563" s="5">
        <v>32506</v>
      </c>
      <c r="F5563" s="5">
        <v>32507</v>
      </c>
      <c r="G5563" s="3">
        <v>37011</v>
      </c>
      <c r="H5563" s="3">
        <v>37012</v>
      </c>
      <c r="I5563" s="2" t="str">
        <f t="shared" si="311"/>
        <v>S&amp;P EMDB</v>
      </c>
    </row>
    <row r="5564" spans="1:9">
      <c r="A5564" s="2" t="s">
        <v>6842</v>
      </c>
      <c r="B5564" s="121" t="str">
        <f t="shared" si="307"/>
        <v>Composite Ex-Malaysia</v>
      </c>
      <c r="C5564" s="2" t="s">
        <v>7580</v>
      </c>
      <c r="D5564" s="2" t="str">
        <f t="shared" si="309"/>
        <v>Greece</v>
      </c>
      <c r="E5564" s="5">
        <v>41901</v>
      </c>
      <c r="F5564" s="5">
        <v>41904</v>
      </c>
      <c r="G5564" s="3"/>
      <c r="H5564" s="3"/>
      <c r="I5564" s="2" t="str">
        <f t="shared" si="311"/>
        <v>S&amp;P EMDB</v>
      </c>
    </row>
    <row r="5565" spans="1:9">
      <c r="A5565" s="2" t="s">
        <v>6842</v>
      </c>
      <c r="B5565" s="121" t="str">
        <f t="shared" si="307"/>
        <v>Composite Ex-Malaysia</v>
      </c>
      <c r="C5565" s="2" t="s">
        <v>5567</v>
      </c>
      <c r="D5565" s="2" t="str">
        <f t="shared" si="309"/>
        <v>Hungary</v>
      </c>
      <c r="E5565" s="5">
        <v>34452</v>
      </c>
      <c r="F5565" s="5">
        <v>34453</v>
      </c>
      <c r="G5565" s="3"/>
      <c r="H5565" s="3"/>
      <c r="I5565" s="2" t="str">
        <f t="shared" si="311"/>
        <v>S&amp;P EMDB</v>
      </c>
    </row>
    <row r="5566" spans="1:9">
      <c r="A5566" s="2" t="s">
        <v>6842</v>
      </c>
      <c r="B5566" s="121" t="str">
        <f t="shared" si="307"/>
        <v>Composite Ex-Malaysia</v>
      </c>
      <c r="C5566" s="2" t="s">
        <v>6098</v>
      </c>
      <c r="D5566" s="2" t="str">
        <f t="shared" si="309"/>
        <v>Indonesia</v>
      </c>
      <c r="E5566" s="5">
        <v>33143</v>
      </c>
      <c r="F5566" s="5">
        <v>33144</v>
      </c>
      <c r="G5566" s="3"/>
      <c r="H5566" s="3"/>
      <c r="I5566" s="2" t="str">
        <f t="shared" si="311"/>
        <v>S&amp;P EMDB</v>
      </c>
    </row>
    <row r="5567" spans="1:9">
      <c r="A5567" s="2" t="s">
        <v>6842</v>
      </c>
      <c r="B5567" s="121" t="str">
        <f t="shared" si="307"/>
        <v>Composite Ex-Malaysia</v>
      </c>
      <c r="C5567" s="2" t="s">
        <v>7598</v>
      </c>
      <c r="D5567" s="2" t="str">
        <f t="shared" si="309"/>
        <v>Israel</v>
      </c>
      <c r="E5567" s="5">
        <v>35737</v>
      </c>
      <c r="F5567" s="5">
        <v>35738</v>
      </c>
      <c r="G5567" s="3">
        <v>40440</v>
      </c>
      <c r="H5567" s="3">
        <v>40441</v>
      </c>
      <c r="I5567" s="2" t="str">
        <f t="shared" si="311"/>
        <v>S&amp;P EMDB</v>
      </c>
    </row>
    <row r="5568" spans="1:9">
      <c r="A5568" s="2" t="s">
        <v>6842</v>
      </c>
      <c r="B5568" s="121" t="str">
        <f t="shared" si="307"/>
        <v>Composite Ex-Malaysia</v>
      </c>
      <c r="C5568" s="2" t="s">
        <v>5720</v>
      </c>
      <c r="D5568" s="2" t="str">
        <f t="shared" si="309"/>
        <v>India</v>
      </c>
      <c r="E5568" s="5">
        <v>33934</v>
      </c>
      <c r="F5568" s="5">
        <v>33935</v>
      </c>
      <c r="G5568" s="3"/>
      <c r="H5568" s="3"/>
      <c r="I5568" s="2" t="str">
        <f t="shared" si="311"/>
        <v>S&amp;P EMDB</v>
      </c>
    </row>
    <row r="5569" spans="1:9">
      <c r="A5569" s="2" t="s">
        <v>6842</v>
      </c>
      <c r="B5569" s="121" t="str">
        <f t="shared" si="307"/>
        <v>Composite Ex-Malaysia</v>
      </c>
      <c r="C5569" s="2" t="s">
        <v>7607</v>
      </c>
      <c r="D5569" s="2" t="str">
        <f t="shared" si="309"/>
        <v>Jordan</v>
      </c>
      <c r="E5569" s="5">
        <v>32506</v>
      </c>
      <c r="F5569" s="5">
        <v>32507</v>
      </c>
      <c r="G5569" s="3">
        <v>37195</v>
      </c>
      <c r="H5569" s="3">
        <v>37196</v>
      </c>
      <c r="I5569" s="2" t="str">
        <f t="shared" si="311"/>
        <v>S&amp;P EMDB</v>
      </c>
    </row>
    <row r="5570" spans="1:9">
      <c r="A5570" s="2" t="s">
        <v>6842</v>
      </c>
      <c r="B5570" s="121" t="str">
        <f t="shared" si="307"/>
        <v>Composite Ex-Malaysia</v>
      </c>
      <c r="C5570" s="2" t="s">
        <v>6013</v>
      </c>
      <c r="D5570" s="2" t="str">
        <f t="shared" si="309"/>
        <v>Korea</v>
      </c>
      <c r="E5570" s="5">
        <v>33633</v>
      </c>
      <c r="F5570" s="5">
        <v>33634</v>
      </c>
      <c r="G5570" s="3"/>
      <c r="H5570" s="3"/>
      <c r="I5570" s="2" t="str">
        <f t="shared" si="311"/>
        <v>S&amp;P EMDB</v>
      </c>
    </row>
    <row r="5571" spans="1:9">
      <c r="A5571" s="2" t="s">
        <v>6842</v>
      </c>
      <c r="B5571" s="121" t="str">
        <f t="shared" si="307"/>
        <v>Composite Ex-Malaysia</v>
      </c>
      <c r="C5571" s="2" t="s">
        <v>7622</v>
      </c>
      <c r="D5571" s="2" t="str">
        <f t="shared" si="309"/>
        <v>Sri Lanka</v>
      </c>
      <c r="E5571" s="5">
        <v>34362</v>
      </c>
      <c r="F5571" s="5">
        <v>34365</v>
      </c>
      <c r="G5571" s="3">
        <v>37195</v>
      </c>
      <c r="H5571" s="3">
        <v>37196</v>
      </c>
      <c r="I5571" s="2" t="str">
        <f t="shared" si="311"/>
        <v>S&amp;P EMDB</v>
      </c>
    </row>
    <row r="5572" spans="1:9">
      <c r="A5572" s="2" t="s">
        <v>6842</v>
      </c>
      <c r="B5572" s="121" t="str">
        <f t="shared" si="307"/>
        <v>Composite Ex-Malaysia</v>
      </c>
      <c r="C5572" s="2" t="s">
        <v>5947</v>
      </c>
      <c r="D5572" s="2" t="str">
        <f t="shared" si="309"/>
        <v>Morocco</v>
      </c>
      <c r="E5572" s="5">
        <v>35737</v>
      </c>
      <c r="F5572" s="5">
        <v>35738</v>
      </c>
      <c r="G5572" s="3">
        <v>42265</v>
      </c>
      <c r="H5572" s="3">
        <v>42268</v>
      </c>
      <c r="I5572" s="2" t="str">
        <f t="shared" si="311"/>
        <v>S&amp;P EMDB</v>
      </c>
    </row>
    <row r="5573" spans="1:9">
      <c r="A5573" s="2" t="s">
        <v>6842</v>
      </c>
      <c r="B5573" s="121" t="str">
        <f t="shared" si="307"/>
        <v>Composite Ex-Malaysia</v>
      </c>
      <c r="C5573" s="2" t="s">
        <v>7594</v>
      </c>
      <c r="D5573" s="2" t="str">
        <f t="shared" si="309"/>
        <v>Mexico</v>
      </c>
      <c r="E5573" s="5">
        <v>32506</v>
      </c>
      <c r="F5573" s="5">
        <v>32507</v>
      </c>
      <c r="G5573" s="3"/>
      <c r="H5573" s="3"/>
      <c r="I5573" s="2" t="str">
        <f t="shared" si="311"/>
        <v>S&amp;P EMDB</v>
      </c>
    </row>
    <row r="5574" spans="1:9">
      <c r="A5574" s="2" t="s">
        <v>6842</v>
      </c>
      <c r="B5574" s="121" t="str">
        <f t="shared" si="307"/>
        <v>Composite Ex-Malaysia</v>
      </c>
      <c r="C5574" s="2" t="s">
        <v>7595</v>
      </c>
      <c r="D5574" s="2" t="str">
        <f t="shared" si="309"/>
        <v>Peru</v>
      </c>
      <c r="E5574" s="5">
        <v>34361</v>
      </c>
      <c r="F5574" s="5">
        <v>34362</v>
      </c>
      <c r="G5574" s="3"/>
      <c r="H5574" s="3"/>
      <c r="I5574" s="2" t="str">
        <f t="shared" si="311"/>
        <v>S&amp;P EMDB</v>
      </c>
    </row>
    <row r="5575" spans="1:9">
      <c r="A5575" s="2" t="s">
        <v>6842</v>
      </c>
      <c r="B5575" s="121" t="str">
        <f t="shared" si="307"/>
        <v>Composite Ex-Malaysia</v>
      </c>
      <c r="C5575" s="2" t="s">
        <v>5970</v>
      </c>
      <c r="D5575" s="2" t="str">
        <f t="shared" si="309"/>
        <v>Philippines</v>
      </c>
      <c r="E5575" s="5">
        <v>32506</v>
      </c>
      <c r="F5575" s="5">
        <v>32507</v>
      </c>
      <c r="G5575" s="3"/>
      <c r="H5575" s="3"/>
      <c r="I5575" s="2" t="str">
        <f t="shared" si="311"/>
        <v>S&amp;P EMDB</v>
      </c>
    </row>
    <row r="5576" spans="1:9">
      <c r="A5576" s="2" t="s">
        <v>6842</v>
      </c>
      <c r="B5576" s="121" t="str">
        <f t="shared" si="307"/>
        <v>Composite Ex-Malaysia</v>
      </c>
      <c r="C5576" s="2" t="s">
        <v>7601</v>
      </c>
      <c r="D5576" s="2" t="str">
        <f t="shared" si="309"/>
        <v>Pakistan</v>
      </c>
      <c r="E5576" s="5">
        <v>33325</v>
      </c>
      <c r="F5576" s="5">
        <v>33326</v>
      </c>
      <c r="G5576" s="3">
        <v>37195</v>
      </c>
      <c r="H5576" s="3">
        <v>37196</v>
      </c>
      <c r="I5576" s="2" t="str">
        <f t="shared" si="311"/>
        <v>S&amp;P EMDB</v>
      </c>
    </row>
    <row r="5577" spans="1:9">
      <c r="A5577" s="2" t="s">
        <v>6842</v>
      </c>
      <c r="B5577" s="121" t="str">
        <f t="shared" si="307"/>
        <v>Composite Ex-Malaysia</v>
      </c>
      <c r="C5577" s="2" t="s">
        <v>7601</v>
      </c>
      <c r="D5577" s="2" t="str">
        <f t="shared" si="309"/>
        <v>Pakistan</v>
      </c>
      <c r="E5577" s="5">
        <v>42993</v>
      </c>
      <c r="F5577" s="5">
        <v>42996</v>
      </c>
      <c r="G5577" s="3">
        <v>45184</v>
      </c>
      <c r="H5577" s="3">
        <v>45187</v>
      </c>
      <c r="I5577" s="2" t="str">
        <f t="shared" si="311"/>
        <v>S&amp;P EMDB</v>
      </c>
    </row>
    <row r="5578" spans="1:9">
      <c r="A5578" s="2" t="s">
        <v>6842</v>
      </c>
      <c r="B5578" s="121" t="str">
        <f t="shared" si="307"/>
        <v>Composite Ex-Malaysia</v>
      </c>
      <c r="C5578" s="2" t="s">
        <v>7585</v>
      </c>
      <c r="D5578" s="2" t="str">
        <f t="shared" si="309"/>
        <v>Poland</v>
      </c>
      <c r="E5578" s="5">
        <v>34452</v>
      </c>
      <c r="F5578" s="5">
        <v>34453</v>
      </c>
      <c r="G5578" s="3"/>
      <c r="H5578" s="3"/>
      <c r="I5578" s="2" t="str">
        <f t="shared" si="311"/>
        <v>S&amp;P EMDB</v>
      </c>
    </row>
    <row r="5579" spans="1:9">
      <c r="A5579" s="2" t="s">
        <v>6842</v>
      </c>
      <c r="B5579" s="121" t="str">
        <f t="shared" si="307"/>
        <v>Composite Ex-Malaysia</v>
      </c>
      <c r="C5579" s="2" t="s">
        <v>7582</v>
      </c>
      <c r="D5579" s="2" t="str">
        <f t="shared" si="309"/>
        <v>Portugal</v>
      </c>
      <c r="E5579" s="5">
        <v>32506</v>
      </c>
      <c r="F5579" s="5">
        <v>32507</v>
      </c>
      <c r="G5579" s="3">
        <v>36250</v>
      </c>
      <c r="H5579" s="3">
        <v>36251</v>
      </c>
      <c r="I5579" s="2" t="str">
        <f t="shared" si="311"/>
        <v>S&amp;P EMDB</v>
      </c>
    </row>
    <row r="5580" spans="1:9">
      <c r="A5580" s="2" t="s">
        <v>6842</v>
      </c>
      <c r="B5580" s="121" t="str">
        <f t="shared" si="307"/>
        <v>Composite Ex-Malaysia</v>
      </c>
      <c r="C5580" s="2" t="s">
        <v>7602</v>
      </c>
      <c r="D5580" s="2" t="str">
        <f t="shared" si="309"/>
        <v>Qatar</v>
      </c>
      <c r="E5580" s="5">
        <v>41903</v>
      </c>
      <c r="F5580" s="5">
        <v>41904</v>
      </c>
      <c r="G5580" s="3"/>
      <c r="H5580" s="3"/>
      <c r="I5580" s="2" t="str">
        <f t="shared" si="311"/>
        <v>S&amp;P EMDB</v>
      </c>
    </row>
    <row r="5581" spans="1:9">
      <c r="A5581" s="2" t="s">
        <v>6842</v>
      </c>
      <c r="B5581" s="121" t="str">
        <f t="shared" si="307"/>
        <v>Composite Ex-Malaysia</v>
      </c>
      <c r="C5581" s="2" t="s">
        <v>7586</v>
      </c>
      <c r="D5581" s="2" t="str">
        <f t="shared" si="309"/>
        <v>Russia</v>
      </c>
      <c r="E5581" s="5">
        <v>35737</v>
      </c>
      <c r="F5581" s="5">
        <v>35738</v>
      </c>
      <c r="G5581" s="3">
        <v>44628</v>
      </c>
      <c r="H5581" s="3">
        <v>44629</v>
      </c>
      <c r="I5581" s="2" t="str">
        <f t="shared" si="311"/>
        <v>S&amp;P EMDB</v>
      </c>
    </row>
    <row r="5582" spans="1:9">
      <c r="A5582" s="2" t="s">
        <v>6842</v>
      </c>
      <c r="B5582" s="121" t="str">
        <f t="shared" si="307"/>
        <v>Composite Ex-Malaysia</v>
      </c>
      <c r="C5582" s="2" t="s">
        <v>7616</v>
      </c>
      <c r="D5582" s="2" t="str">
        <f t="shared" si="309"/>
        <v>Slovakia</v>
      </c>
      <c r="E5582" s="5">
        <v>35737</v>
      </c>
      <c r="F5582" s="5">
        <v>35738</v>
      </c>
      <c r="G5582" s="3">
        <v>37195</v>
      </c>
      <c r="H5582" s="3">
        <v>37196</v>
      </c>
      <c r="I5582" s="2" t="str">
        <f t="shared" si="311"/>
        <v>S&amp;P EMDB</v>
      </c>
    </row>
    <row r="5583" spans="1:9">
      <c r="A5583" s="2" t="s">
        <v>6842</v>
      </c>
      <c r="B5583" s="121" t="str">
        <f t="shared" ref="B5583:B5646" si="312">VLOOKUP(A5583,CountryRegion,2,FALSE)</f>
        <v>Composite Ex-Malaysia</v>
      </c>
      <c r="C5583" s="2" t="s">
        <v>6029</v>
      </c>
      <c r="D5583" s="2" t="str">
        <f t="shared" si="309"/>
        <v>Thailand</v>
      </c>
      <c r="E5583" s="5">
        <v>32506</v>
      </c>
      <c r="F5583" s="5">
        <v>32507</v>
      </c>
      <c r="G5583" s="3"/>
      <c r="H5583" s="3"/>
      <c r="I5583" s="2" t="str">
        <f t="shared" si="311"/>
        <v>S&amp;P EMDB</v>
      </c>
    </row>
    <row r="5584" spans="1:9">
      <c r="A5584" s="2" t="s">
        <v>6842</v>
      </c>
      <c r="B5584" s="121" t="str">
        <f t="shared" si="312"/>
        <v>Composite Ex-Malaysia</v>
      </c>
      <c r="C5584" s="2" t="s">
        <v>7587</v>
      </c>
      <c r="D5584" s="2" t="str">
        <f t="shared" si="309"/>
        <v>Turkey</v>
      </c>
      <c r="E5584" s="5">
        <v>32744</v>
      </c>
      <c r="F5584" s="5">
        <v>32745</v>
      </c>
      <c r="G5584" s="3"/>
      <c r="H5584" s="3"/>
      <c r="I5584" s="2" t="str">
        <f t="shared" si="311"/>
        <v>S&amp;P EMDB</v>
      </c>
    </row>
    <row r="5585" spans="1:9">
      <c r="A5585" s="2" t="s">
        <v>6842</v>
      </c>
      <c r="B5585" s="121" t="str">
        <f t="shared" si="312"/>
        <v>Composite Ex-Malaysia</v>
      </c>
      <c r="C5585" s="2" t="s">
        <v>5700</v>
      </c>
      <c r="D5585" s="2" t="str">
        <f t="shared" si="309"/>
        <v>Taiwan</v>
      </c>
      <c r="E5585" s="5">
        <v>33262</v>
      </c>
      <c r="F5585" s="5">
        <v>33263</v>
      </c>
      <c r="G5585" s="3"/>
      <c r="H5585" s="3"/>
      <c r="I5585" s="2" t="str">
        <f t="shared" si="311"/>
        <v>S&amp;P EMDB</v>
      </c>
    </row>
    <row r="5586" spans="1:9">
      <c r="A5586" s="2" t="s">
        <v>6842</v>
      </c>
      <c r="B5586" s="121" t="str">
        <f t="shared" si="312"/>
        <v>Composite Ex-Malaysia</v>
      </c>
      <c r="C5586" s="2" t="s">
        <v>7596</v>
      </c>
      <c r="D5586" s="2" t="str">
        <f t="shared" si="309"/>
        <v>Venezuela</v>
      </c>
      <c r="E5586" s="5">
        <v>32903</v>
      </c>
      <c r="F5586" s="5">
        <v>32904</v>
      </c>
      <c r="G5586" s="3">
        <v>37195</v>
      </c>
      <c r="H5586" s="3">
        <v>37196</v>
      </c>
      <c r="I5586" s="2" t="str">
        <f t="shared" si="311"/>
        <v>S&amp;P EMDB</v>
      </c>
    </row>
    <row r="5587" spans="1:9">
      <c r="A5587" s="2" t="s">
        <v>6842</v>
      </c>
      <c r="B5587" s="121" t="str">
        <f t="shared" si="312"/>
        <v>Composite Ex-Malaysia</v>
      </c>
      <c r="C5587" s="2" t="s">
        <v>7603</v>
      </c>
      <c r="D5587" s="2" t="str">
        <f t="shared" si="309"/>
        <v>South Africa</v>
      </c>
      <c r="E5587" s="5">
        <v>34816</v>
      </c>
      <c r="F5587" s="5">
        <v>34817</v>
      </c>
      <c r="G5587" s="3"/>
      <c r="H5587" s="3"/>
      <c r="I5587" s="2" t="str">
        <f t="shared" si="311"/>
        <v>S&amp;P EMDB</v>
      </c>
    </row>
    <row r="5588" spans="1:9">
      <c r="A5588" s="2" t="s">
        <v>6842</v>
      </c>
      <c r="B5588" s="121" t="str">
        <f t="shared" si="312"/>
        <v>Composite Ex-Malaysia</v>
      </c>
      <c r="C5588" s="2" t="s">
        <v>7630</v>
      </c>
      <c r="D5588" s="2" t="str">
        <f t="shared" si="309"/>
        <v>Zimbabwe</v>
      </c>
      <c r="E5588" s="5">
        <v>34452</v>
      </c>
      <c r="F5588" s="5">
        <v>34453</v>
      </c>
      <c r="G5588" s="3">
        <v>37195</v>
      </c>
      <c r="H5588" s="3">
        <v>37196</v>
      </c>
      <c r="I5588" s="2" t="str">
        <f t="shared" si="311"/>
        <v>S&amp;P EMDB</v>
      </c>
    </row>
    <row r="5589" spans="1:9">
      <c r="A5589" s="121" t="s">
        <v>6842</v>
      </c>
      <c r="B5589" s="121" t="str">
        <f t="shared" si="312"/>
        <v>Composite Ex-Malaysia</v>
      </c>
      <c r="C5589" s="121" t="s">
        <v>5776</v>
      </c>
      <c r="D5589" s="2" t="str">
        <f t="shared" si="309"/>
        <v>Saudi Arabia</v>
      </c>
      <c r="E5589" s="122">
        <v>43539</v>
      </c>
      <c r="F5589" s="122">
        <v>43542</v>
      </c>
      <c r="G5589" s="122"/>
      <c r="H5589" s="122"/>
      <c r="I5589" s="121" t="s">
        <v>6691</v>
      </c>
    </row>
    <row r="5590" spans="1:9">
      <c r="A5590" s="2" t="s">
        <v>6842</v>
      </c>
      <c r="B5590" s="121" t="str">
        <f t="shared" si="312"/>
        <v>Composite Ex-Malaysia</v>
      </c>
      <c r="C5590" s="2" t="s">
        <v>6023</v>
      </c>
      <c r="D5590" s="2" t="str">
        <f t="shared" si="309"/>
        <v>Kuwait</v>
      </c>
      <c r="E5590" s="93">
        <v>43728</v>
      </c>
      <c r="F5590" s="93">
        <v>43731</v>
      </c>
      <c r="G5590" s="93"/>
      <c r="H5590" s="93"/>
      <c r="I5590" s="2" t="s">
        <v>6691</v>
      </c>
    </row>
    <row r="5591" spans="1:9">
      <c r="A5591" s="2" t="s">
        <v>6785</v>
      </c>
      <c r="B5591" s="121" t="str">
        <f t="shared" si="312"/>
        <v>Developed Ex-GR, IS, KR, SI &amp; U.S.</v>
      </c>
      <c r="C5591" s="2" t="s">
        <v>7575</v>
      </c>
      <c r="D5591" s="2" t="str">
        <f t="shared" ref="D5591:D5654" si="313">VLOOKUP(C5591&amp;"-",CountryRegion,2,FALSE)</f>
        <v>Austria</v>
      </c>
      <c r="E5591" s="5">
        <v>32689</v>
      </c>
      <c r="F5591" s="5">
        <v>32692</v>
      </c>
      <c r="G5591" s="3"/>
      <c r="H5591" s="3"/>
      <c r="I5591" s="2" t="str">
        <f t="shared" ref="I5591:I5618" si="314">IF(ISBLANK(VLOOKUP(A5591,CountryRegion,4,FALSE)),"",VLOOKUP(A5591,CountryRegion,4,FALSE))</f>
        <v>S&amp;P BMI</v>
      </c>
    </row>
    <row r="5592" spans="1:9">
      <c r="A5592" s="2" t="s">
        <v>6785</v>
      </c>
      <c r="B5592" s="121" t="str">
        <f t="shared" si="312"/>
        <v>Developed Ex-GR, IS, KR, SI &amp; U.S.</v>
      </c>
      <c r="C5592" s="2" t="s">
        <v>7589</v>
      </c>
      <c r="D5592" s="2" t="str">
        <f t="shared" si="313"/>
        <v>Australia</v>
      </c>
      <c r="E5592" s="5">
        <v>32689</v>
      </c>
      <c r="F5592" s="5">
        <v>32692</v>
      </c>
      <c r="G5592" s="3"/>
      <c r="H5592" s="3"/>
      <c r="I5592" s="2" t="str">
        <f t="shared" si="314"/>
        <v>S&amp;P BMI</v>
      </c>
    </row>
    <row r="5593" spans="1:9">
      <c r="A5593" s="2" t="s">
        <v>6785</v>
      </c>
      <c r="B5593" s="121" t="str">
        <f t="shared" si="312"/>
        <v>Developed Ex-GR, IS, KR, SI &amp; U.S.</v>
      </c>
      <c r="C5593" s="2" t="s">
        <v>7576</v>
      </c>
      <c r="D5593" s="2" t="str">
        <f t="shared" si="313"/>
        <v>Belgium</v>
      </c>
      <c r="E5593" s="5">
        <v>32689</v>
      </c>
      <c r="F5593" s="5">
        <v>32692</v>
      </c>
      <c r="G5593" s="3"/>
      <c r="H5593" s="3"/>
      <c r="I5593" s="2" t="str">
        <f t="shared" si="314"/>
        <v>S&amp;P BMI</v>
      </c>
    </row>
    <row r="5594" spans="1:9">
      <c r="A5594" s="2" t="s">
        <v>6785</v>
      </c>
      <c r="B5594" s="121" t="str">
        <f t="shared" si="312"/>
        <v>Developed Ex-GR, IS, KR, SI &amp; U.S.</v>
      </c>
      <c r="C5594" s="2" t="s">
        <v>5722</v>
      </c>
      <c r="D5594" s="2" t="str">
        <f t="shared" si="313"/>
        <v>Canada</v>
      </c>
      <c r="E5594" s="5">
        <v>32689</v>
      </c>
      <c r="F5594" s="5">
        <v>32692</v>
      </c>
      <c r="G5594" s="3"/>
      <c r="H5594" s="3"/>
      <c r="I5594" s="2" t="str">
        <f t="shared" si="314"/>
        <v>S&amp;P BMI</v>
      </c>
    </row>
    <row r="5595" spans="1:9">
      <c r="A5595" s="2" t="s">
        <v>6785</v>
      </c>
      <c r="B5595" s="121" t="str">
        <f t="shared" si="312"/>
        <v>Developed Ex-GR, IS, KR, SI &amp; U.S.</v>
      </c>
      <c r="C5595" s="2" t="s">
        <v>6147</v>
      </c>
      <c r="D5595" s="2" t="str">
        <f t="shared" si="313"/>
        <v>Switzerland</v>
      </c>
      <c r="E5595" s="5">
        <v>32689</v>
      </c>
      <c r="F5595" s="5">
        <v>32692</v>
      </c>
      <c r="G5595" s="3"/>
      <c r="H5595" s="3"/>
      <c r="I5595" s="2" t="str">
        <f t="shared" si="314"/>
        <v>S&amp;P BMI</v>
      </c>
    </row>
    <row r="5596" spans="1:9">
      <c r="A5596" s="2" t="s">
        <v>6785</v>
      </c>
      <c r="B5596" s="121" t="str">
        <f t="shared" si="312"/>
        <v>Developed Ex-GR, IS, KR, SI &amp; U.S.</v>
      </c>
      <c r="C5596" s="2" t="s">
        <v>7584</v>
      </c>
      <c r="D5596" s="2" t="str">
        <f t="shared" si="313"/>
        <v>Czech Republic</v>
      </c>
      <c r="E5596" s="5">
        <v>37071</v>
      </c>
      <c r="F5596" s="5">
        <v>37074</v>
      </c>
      <c r="G5596" s="3">
        <v>38168</v>
      </c>
      <c r="H5596" s="3">
        <v>38169</v>
      </c>
      <c r="I5596" s="2" t="str">
        <f t="shared" si="314"/>
        <v>S&amp;P BMI</v>
      </c>
    </row>
    <row r="5597" spans="1:9">
      <c r="A5597" s="2" t="s">
        <v>6785</v>
      </c>
      <c r="B5597" s="121" t="str">
        <f t="shared" si="312"/>
        <v>Developed Ex-GR, IS, KR, SI &amp; U.S.</v>
      </c>
      <c r="C5597" s="2" t="s">
        <v>7579</v>
      </c>
      <c r="D5597" s="2" t="str">
        <f t="shared" si="313"/>
        <v>Germany</v>
      </c>
      <c r="E5597" s="5">
        <v>32689</v>
      </c>
      <c r="F5597" s="5">
        <v>32692</v>
      </c>
      <c r="G5597" s="3"/>
      <c r="H5597" s="3"/>
      <c r="I5597" s="2" t="str">
        <f t="shared" si="314"/>
        <v>S&amp;P BMI</v>
      </c>
    </row>
    <row r="5598" spans="1:9">
      <c r="A5598" s="2" t="s">
        <v>6785</v>
      </c>
      <c r="B5598" s="121" t="str">
        <f t="shared" si="312"/>
        <v>Developed Ex-GR, IS, KR, SI &amp; U.S.</v>
      </c>
      <c r="C5598" s="2" t="s">
        <v>7577</v>
      </c>
      <c r="D5598" s="2" t="str">
        <f t="shared" si="313"/>
        <v>Denmark</v>
      </c>
      <c r="E5598" s="5">
        <v>32689</v>
      </c>
      <c r="F5598" s="5">
        <v>32692</v>
      </c>
      <c r="G5598" s="3"/>
      <c r="H5598" s="3"/>
      <c r="I5598" s="2" t="str">
        <f t="shared" si="314"/>
        <v>S&amp;P BMI</v>
      </c>
    </row>
    <row r="5599" spans="1:9">
      <c r="A5599" s="2" t="s">
        <v>6785</v>
      </c>
      <c r="B5599" s="121" t="str">
        <f t="shared" si="312"/>
        <v>Developed Ex-GR, IS, KR, SI &amp; U.S.</v>
      </c>
      <c r="C5599" s="2" t="s">
        <v>6415</v>
      </c>
      <c r="D5599" s="2" t="str">
        <f t="shared" si="313"/>
        <v>Spain</v>
      </c>
      <c r="E5599" s="5">
        <v>32689</v>
      </c>
      <c r="F5599" s="5">
        <v>32692</v>
      </c>
      <c r="G5599" s="3"/>
      <c r="H5599" s="3"/>
      <c r="I5599" s="2" t="str">
        <f t="shared" si="314"/>
        <v>S&amp;P BMI</v>
      </c>
    </row>
    <row r="5600" spans="1:9">
      <c r="A5600" s="2" t="s">
        <v>6785</v>
      </c>
      <c r="B5600" s="121" t="str">
        <f t="shared" si="312"/>
        <v>Developed Ex-GR, IS, KR, SI &amp; U.S.</v>
      </c>
      <c r="C5600" s="2" t="s">
        <v>5810</v>
      </c>
      <c r="D5600" s="2" t="str">
        <f t="shared" si="313"/>
        <v>Finland</v>
      </c>
      <c r="E5600" s="5">
        <v>32689</v>
      </c>
      <c r="F5600" s="5">
        <v>32692</v>
      </c>
      <c r="G5600" s="3"/>
      <c r="H5600" s="3"/>
      <c r="I5600" s="2" t="str">
        <f t="shared" si="314"/>
        <v>S&amp;P BMI</v>
      </c>
    </row>
    <row r="5601" spans="1:9">
      <c r="A5601" s="2" t="s">
        <v>6785</v>
      </c>
      <c r="B5601" s="121" t="str">
        <f t="shared" si="312"/>
        <v>Developed Ex-GR, IS, KR, SI &amp; U.S.</v>
      </c>
      <c r="C5601" s="2" t="s">
        <v>7578</v>
      </c>
      <c r="D5601" s="2" t="str">
        <f t="shared" si="313"/>
        <v>France</v>
      </c>
      <c r="E5601" s="5">
        <v>32689</v>
      </c>
      <c r="F5601" s="5">
        <v>32692</v>
      </c>
      <c r="G5601" s="3"/>
      <c r="H5601" s="3"/>
      <c r="I5601" s="2" t="str">
        <f t="shared" si="314"/>
        <v>S&amp;P BMI</v>
      </c>
    </row>
    <row r="5602" spans="1:9">
      <c r="A5602" s="2" t="s">
        <v>6785</v>
      </c>
      <c r="B5602" s="121" t="str">
        <f t="shared" si="312"/>
        <v>Developed Ex-GR, IS, KR, SI &amp; U.S.</v>
      </c>
      <c r="C5602" s="2" t="s">
        <v>7583</v>
      </c>
      <c r="D5602" s="2" t="str">
        <f t="shared" si="313"/>
        <v>United Kingdom</v>
      </c>
      <c r="E5602" s="5">
        <v>32689</v>
      </c>
      <c r="F5602" s="5">
        <v>32692</v>
      </c>
      <c r="G5602" s="3"/>
      <c r="H5602" s="3"/>
      <c r="I5602" s="2" t="str">
        <f t="shared" si="314"/>
        <v>S&amp;P BMI</v>
      </c>
    </row>
    <row r="5603" spans="1:9">
      <c r="A5603" s="2" t="s">
        <v>6785</v>
      </c>
      <c r="B5603" s="121" t="str">
        <f t="shared" si="312"/>
        <v>Developed Ex-GR, IS, KR, SI &amp; U.S.</v>
      </c>
      <c r="C5603" s="2" t="s">
        <v>7571</v>
      </c>
      <c r="D5603" s="2" t="str">
        <f t="shared" si="313"/>
        <v>Hong Kong</v>
      </c>
      <c r="E5603" s="5">
        <v>32689</v>
      </c>
      <c r="F5603" s="5">
        <v>32692</v>
      </c>
      <c r="G5603" s="3"/>
      <c r="H5603" s="3"/>
      <c r="I5603" s="2" t="str">
        <f t="shared" si="314"/>
        <v>S&amp;P BMI</v>
      </c>
    </row>
    <row r="5604" spans="1:9">
      <c r="A5604" s="2" t="s">
        <v>6785</v>
      </c>
      <c r="B5604" s="121" t="str">
        <f t="shared" si="312"/>
        <v>Developed Ex-GR, IS, KR, SI &amp; U.S.</v>
      </c>
      <c r="C5604" s="2" t="s">
        <v>5567</v>
      </c>
      <c r="D5604" s="2" t="str">
        <f t="shared" si="313"/>
        <v>Hungary</v>
      </c>
      <c r="E5604" s="5">
        <v>37802</v>
      </c>
      <c r="F5604" s="5">
        <v>37803</v>
      </c>
      <c r="G5604" s="3">
        <v>38168</v>
      </c>
      <c r="H5604" s="3">
        <v>38169</v>
      </c>
      <c r="I5604" s="2" t="str">
        <f t="shared" si="314"/>
        <v>S&amp;P BMI</v>
      </c>
    </row>
    <row r="5605" spans="1:9">
      <c r="A5605" s="2" t="s">
        <v>6785</v>
      </c>
      <c r="B5605" s="121" t="str">
        <f t="shared" si="312"/>
        <v>Developed Ex-GR, IS, KR, SI &amp; U.S.</v>
      </c>
      <c r="C5605" s="2" t="s">
        <v>6100</v>
      </c>
      <c r="D5605" s="2" t="str">
        <f t="shared" si="313"/>
        <v>Ireland</v>
      </c>
      <c r="E5605" s="5">
        <v>32689</v>
      </c>
      <c r="F5605" s="5">
        <v>32692</v>
      </c>
      <c r="G5605" s="3"/>
      <c r="H5605" s="3"/>
      <c r="I5605" s="2" t="str">
        <f t="shared" si="314"/>
        <v>S&amp;P BMI</v>
      </c>
    </row>
    <row r="5606" spans="1:9">
      <c r="A5606" s="2" t="s">
        <v>6785</v>
      </c>
      <c r="B5606" s="121" t="str">
        <f t="shared" si="312"/>
        <v>Developed Ex-GR, IS, KR, SI &amp; U.S.</v>
      </c>
      <c r="C5606" s="2" t="s">
        <v>7598</v>
      </c>
      <c r="D5606" s="2" t="str">
        <f t="shared" si="313"/>
        <v>Israel</v>
      </c>
      <c r="E5606" s="5">
        <v>40438</v>
      </c>
      <c r="F5606" s="5">
        <v>40441</v>
      </c>
      <c r="G5606" s="3"/>
      <c r="H5606" s="3"/>
      <c r="I5606" s="2" t="str">
        <f t="shared" si="314"/>
        <v>S&amp;P BMI</v>
      </c>
    </row>
    <row r="5607" spans="1:9">
      <c r="A5607" s="2" t="s">
        <v>6785</v>
      </c>
      <c r="B5607" s="121" t="str">
        <f t="shared" si="312"/>
        <v>Developed Ex-GR, IS, KR, SI &amp; U.S.</v>
      </c>
      <c r="C5607" s="2" t="s">
        <v>5614</v>
      </c>
      <c r="D5607" s="2" t="str">
        <f t="shared" si="313"/>
        <v>Italy</v>
      </c>
      <c r="E5607" s="5">
        <v>32689</v>
      </c>
      <c r="F5607" s="5">
        <v>32692</v>
      </c>
      <c r="G5607" s="3"/>
      <c r="H5607" s="3"/>
      <c r="I5607" s="2" t="str">
        <f t="shared" si="314"/>
        <v>S&amp;P BMI</v>
      </c>
    </row>
    <row r="5608" spans="1:9">
      <c r="A5608" s="2" t="s">
        <v>6785</v>
      </c>
      <c r="B5608" s="121" t="str">
        <f t="shared" si="312"/>
        <v>Developed Ex-GR, IS, KR, SI &amp; U.S.</v>
      </c>
      <c r="C5608" s="2" t="s">
        <v>7572</v>
      </c>
      <c r="D5608" s="2" t="str">
        <f t="shared" si="313"/>
        <v>Japan</v>
      </c>
      <c r="E5608" s="5">
        <v>32689</v>
      </c>
      <c r="F5608" s="5">
        <v>32692</v>
      </c>
      <c r="G5608" s="3"/>
      <c r="H5608" s="3"/>
      <c r="I5608" s="2" t="str">
        <f t="shared" si="314"/>
        <v>S&amp;P BMI</v>
      </c>
    </row>
    <row r="5609" spans="1:9">
      <c r="A5609" s="2" t="s">
        <v>6785</v>
      </c>
      <c r="B5609" s="121" t="str">
        <f t="shared" si="312"/>
        <v>Developed Ex-GR, IS, KR, SI &amp; U.S.</v>
      </c>
      <c r="C5609" s="2" t="s">
        <v>7581</v>
      </c>
      <c r="D5609" s="2" t="str">
        <f t="shared" si="313"/>
        <v>Luxembourg</v>
      </c>
      <c r="E5609" s="5">
        <v>38625</v>
      </c>
      <c r="F5609" s="5">
        <v>38628</v>
      </c>
      <c r="G5609" s="3"/>
      <c r="H5609" s="3"/>
      <c r="I5609" s="2" t="str">
        <f t="shared" si="314"/>
        <v>S&amp;P BMI</v>
      </c>
    </row>
    <row r="5610" spans="1:9">
      <c r="A5610" s="2" t="s">
        <v>6785</v>
      </c>
      <c r="B5610" s="121" t="str">
        <f t="shared" si="312"/>
        <v>Developed Ex-GR, IS, KR, SI &amp; U.S.</v>
      </c>
      <c r="C5610" s="2" t="s">
        <v>7573</v>
      </c>
      <c r="D5610" s="2" t="str">
        <f t="shared" si="313"/>
        <v>Malaysia</v>
      </c>
      <c r="E5610" s="5">
        <v>32689</v>
      </c>
      <c r="F5610" s="5">
        <v>32692</v>
      </c>
      <c r="G5610" s="3">
        <v>35976</v>
      </c>
      <c r="H5610" s="3">
        <v>35977</v>
      </c>
      <c r="I5610" s="2" t="str">
        <f t="shared" si="314"/>
        <v>S&amp;P BMI</v>
      </c>
    </row>
    <row r="5611" spans="1:9">
      <c r="A5611" s="2" t="s">
        <v>6785</v>
      </c>
      <c r="B5611" s="121" t="str">
        <f t="shared" si="312"/>
        <v>Developed Ex-GR, IS, KR, SI &amp; U.S.</v>
      </c>
      <c r="C5611" s="2" t="s">
        <v>5921</v>
      </c>
      <c r="D5611" s="2" t="str">
        <f t="shared" si="313"/>
        <v>Netherlands</v>
      </c>
      <c r="E5611" s="5">
        <v>32689</v>
      </c>
      <c r="F5611" s="5">
        <v>32692</v>
      </c>
      <c r="G5611" s="3"/>
      <c r="H5611" s="3"/>
      <c r="I5611" s="2" t="str">
        <f t="shared" si="314"/>
        <v>S&amp;P BMI</v>
      </c>
    </row>
    <row r="5612" spans="1:9">
      <c r="A5612" s="2" t="s">
        <v>6785</v>
      </c>
      <c r="B5612" s="121" t="str">
        <f t="shared" si="312"/>
        <v>Developed Ex-GR, IS, KR, SI &amp; U.S.</v>
      </c>
      <c r="C5612" s="2" t="s">
        <v>5865</v>
      </c>
      <c r="D5612" s="2" t="str">
        <f t="shared" si="313"/>
        <v>Norway</v>
      </c>
      <c r="E5612" s="5">
        <v>32689</v>
      </c>
      <c r="F5612" s="5">
        <v>32692</v>
      </c>
      <c r="G5612" s="3"/>
      <c r="H5612" s="3"/>
      <c r="I5612" s="2" t="str">
        <f t="shared" si="314"/>
        <v>S&amp;P BMI</v>
      </c>
    </row>
    <row r="5613" spans="1:9">
      <c r="A5613" s="2" t="s">
        <v>6785</v>
      </c>
      <c r="B5613" s="121" t="str">
        <f t="shared" si="312"/>
        <v>Developed Ex-GR, IS, KR, SI &amp; U.S.</v>
      </c>
      <c r="C5613" s="2" t="s">
        <v>5883</v>
      </c>
      <c r="D5613" s="2" t="str">
        <f t="shared" si="313"/>
        <v>New Zealand</v>
      </c>
      <c r="E5613" s="5">
        <v>32689</v>
      </c>
      <c r="F5613" s="5">
        <v>32692</v>
      </c>
      <c r="G5613" s="3"/>
      <c r="H5613" s="3"/>
      <c r="I5613" s="2" t="str">
        <f t="shared" si="314"/>
        <v>S&amp;P BMI</v>
      </c>
    </row>
    <row r="5614" spans="1:9">
      <c r="A5614" s="2" t="s">
        <v>6785</v>
      </c>
      <c r="B5614" s="121" t="str">
        <f t="shared" si="312"/>
        <v>Developed Ex-GR, IS, KR, SI &amp; U.S.</v>
      </c>
      <c r="C5614" s="2" t="s">
        <v>7582</v>
      </c>
      <c r="D5614" s="2" t="str">
        <f t="shared" si="313"/>
        <v>Portugal</v>
      </c>
      <c r="E5614" s="5">
        <v>35976</v>
      </c>
      <c r="F5614" s="5">
        <v>35977</v>
      </c>
      <c r="G5614" s="3"/>
      <c r="H5614" s="3"/>
      <c r="I5614" s="2" t="str">
        <f t="shared" si="314"/>
        <v>S&amp;P BMI</v>
      </c>
    </row>
    <row r="5615" spans="1:9">
      <c r="A5615" s="2" t="s">
        <v>6785</v>
      </c>
      <c r="B5615" s="121" t="str">
        <f t="shared" si="312"/>
        <v>Developed Ex-GR, IS, KR, SI &amp; U.S.</v>
      </c>
      <c r="C5615" s="2" t="s">
        <v>6227</v>
      </c>
      <c r="D5615" s="2" t="str">
        <f t="shared" si="313"/>
        <v>Sweden</v>
      </c>
      <c r="E5615" s="5">
        <v>32689</v>
      </c>
      <c r="F5615" s="5">
        <v>32692</v>
      </c>
      <c r="G5615" s="3"/>
      <c r="H5615" s="3"/>
      <c r="I5615" s="2" t="str">
        <f t="shared" si="314"/>
        <v>S&amp;P BMI</v>
      </c>
    </row>
    <row r="5616" spans="1:9">
      <c r="A5616" s="2" t="s">
        <v>6785</v>
      </c>
      <c r="B5616" s="121" t="str">
        <f t="shared" si="312"/>
        <v>Developed Ex-GR, IS, KR, SI &amp; U.S.</v>
      </c>
      <c r="C5616" s="2" t="s">
        <v>7574</v>
      </c>
      <c r="D5616" s="2" t="str">
        <f t="shared" si="313"/>
        <v>Singapore</v>
      </c>
      <c r="E5616" s="5">
        <v>32689</v>
      </c>
      <c r="F5616" s="5">
        <v>32692</v>
      </c>
      <c r="G5616" s="3"/>
      <c r="H5616" s="3"/>
      <c r="I5616" s="2" t="str">
        <f t="shared" si="314"/>
        <v>S&amp;P BMI</v>
      </c>
    </row>
    <row r="5617" spans="1:9">
      <c r="A5617" s="2" t="s">
        <v>6709</v>
      </c>
      <c r="B5617" s="121" t="str">
        <f t="shared" si="312"/>
        <v>Australia &amp; New Zealand</v>
      </c>
      <c r="C5617" s="2" t="s">
        <v>7589</v>
      </c>
      <c r="D5617" s="2" t="str">
        <f t="shared" si="313"/>
        <v>Australia</v>
      </c>
      <c r="E5617" s="5">
        <v>32689</v>
      </c>
      <c r="F5617" s="5">
        <v>32692</v>
      </c>
      <c r="G5617" s="3"/>
      <c r="H5617" s="3"/>
      <c r="I5617" s="2" t="str">
        <f t="shared" si="314"/>
        <v>S&amp;P BMI</v>
      </c>
    </row>
    <row r="5618" spans="1:9">
      <c r="A5618" s="2" t="s">
        <v>6709</v>
      </c>
      <c r="B5618" s="121" t="str">
        <f t="shared" si="312"/>
        <v>Australia &amp; New Zealand</v>
      </c>
      <c r="C5618" s="2" t="s">
        <v>5883</v>
      </c>
      <c r="D5618" s="2" t="str">
        <f t="shared" si="313"/>
        <v>New Zealand</v>
      </c>
      <c r="E5618" s="5">
        <v>32689</v>
      </c>
      <c r="F5618" s="5">
        <v>32692</v>
      </c>
      <c r="G5618" s="3"/>
      <c r="H5618" s="3"/>
      <c r="I5618" s="2" t="str">
        <f t="shared" si="314"/>
        <v>S&amp;P BMI</v>
      </c>
    </row>
    <row r="5619" spans="1:9">
      <c r="A5619" s="98" t="s">
        <v>7510</v>
      </c>
      <c r="B5619" s="121" t="str">
        <f t="shared" si="312"/>
        <v>U.S., Europe and Asia</v>
      </c>
      <c r="C5619" s="98" t="s">
        <v>7589</v>
      </c>
      <c r="D5619" s="2" t="str">
        <f t="shared" si="313"/>
        <v>Australia</v>
      </c>
      <c r="E5619" s="99">
        <v>34698</v>
      </c>
      <c r="F5619" s="99">
        <v>34701</v>
      </c>
      <c r="G5619" s="99"/>
      <c r="H5619" s="99" t="s">
        <v>7570</v>
      </c>
      <c r="I5619" s="98" t="s">
        <v>6663</v>
      </c>
    </row>
    <row r="5620" spans="1:9">
      <c r="A5620" s="98" t="s">
        <v>7510</v>
      </c>
      <c r="B5620" s="121" t="str">
        <f t="shared" si="312"/>
        <v>U.S., Europe and Asia</v>
      </c>
      <c r="C5620" s="98" t="s">
        <v>7588</v>
      </c>
      <c r="D5620" s="2" t="str">
        <f t="shared" si="313"/>
        <v>China</v>
      </c>
      <c r="E5620" s="99">
        <v>34698</v>
      </c>
      <c r="F5620" s="99">
        <v>34701</v>
      </c>
      <c r="G5620" s="99"/>
      <c r="H5620" s="99" t="s">
        <v>7570</v>
      </c>
      <c r="I5620" s="98" t="s">
        <v>6663</v>
      </c>
    </row>
    <row r="5621" spans="1:9">
      <c r="A5621" s="98" t="s">
        <v>7510</v>
      </c>
      <c r="B5621" s="121" t="str">
        <f t="shared" si="312"/>
        <v>U.S., Europe and Asia</v>
      </c>
      <c r="C5621" s="98" t="s">
        <v>7571</v>
      </c>
      <c r="D5621" s="2" t="str">
        <f t="shared" si="313"/>
        <v>Hong Kong</v>
      </c>
      <c r="E5621" s="99">
        <v>34698</v>
      </c>
      <c r="F5621" s="99">
        <v>34701</v>
      </c>
      <c r="G5621" s="99"/>
      <c r="H5621" s="99" t="s">
        <v>7570</v>
      </c>
      <c r="I5621" s="98" t="s">
        <v>6663</v>
      </c>
    </row>
    <row r="5622" spans="1:9">
      <c r="A5622" s="98" t="s">
        <v>7510</v>
      </c>
      <c r="B5622" s="121" t="str">
        <f t="shared" si="312"/>
        <v>U.S., Europe and Asia</v>
      </c>
      <c r="C5622" s="98" t="s">
        <v>5720</v>
      </c>
      <c r="D5622" s="2" t="str">
        <f t="shared" si="313"/>
        <v>India</v>
      </c>
      <c r="E5622" s="99">
        <v>34698</v>
      </c>
      <c r="F5622" s="99">
        <v>34701</v>
      </c>
      <c r="G5622" s="99"/>
      <c r="H5622" s="99" t="s">
        <v>7570</v>
      </c>
      <c r="I5622" s="98" t="s">
        <v>6663</v>
      </c>
    </row>
    <row r="5623" spans="1:9">
      <c r="A5623" s="98" t="s">
        <v>7510</v>
      </c>
      <c r="B5623" s="121" t="str">
        <f t="shared" si="312"/>
        <v>U.S., Europe and Asia</v>
      </c>
      <c r="C5623" s="98" t="s">
        <v>6098</v>
      </c>
      <c r="D5623" s="2" t="str">
        <f t="shared" si="313"/>
        <v>Indonesia</v>
      </c>
      <c r="E5623" s="99">
        <v>34698</v>
      </c>
      <c r="F5623" s="99">
        <v>34701</v>
      </c>
      <c r="G5623" s="99"/>
      <c r="H5623" s="99" t="s">
        <v>7570</v>
      </c>
      <c r="I5623" s="98" t="s">
        <v>6663</v>
      </c>
    </row>
    <row r="5624" spans="1:9">
      <c r="A5624" s="98" t="s">
        <v>7510</v>
      </c>
      <c r="B5624" s="121" t="str">
        <f t="shared" si="312"/>
        <v>U.S., Europe and Asia</v>
      </c>
      <c r="C5624" s="98" t="s">
        <v>7572</v>
      </c>
      <c r="D5624" s="2" t="str">
        <f t="shared" si="313"/>
        <v>Japan</v>
      </c>
      <c r="E5624" s="99">
        <v>34698</v>
      </c>
      <c r="F5624" s="99">
        <v>34701</v>
      </c>
      <c r="G5624" s="99"/>
      <c r="H5624" s="99" t="s">
        <v>7570</v>
      </c>
      <c r="I5624" s="98" t="s">
        <v>6663</v>
      </c>
    </row>
    <row r="5625" spans="1:9">
      <c r="A5625" s="98" t="s">
        <v>7510</v>
      </c>
      <c r="B5625" s="121" t="str">
        <f t="shared" si="312"/>
        <v>U.S., Europe and Asia</v>
      </c>
      <c r="C5625" s="98" t="s">
        <v>7573</v>
      </c>
      <c r="D5625" s="2" t="str">
        <f t="shared" si="313"/>
        <v>Malaysia</v>
      </c>
      <c r="E5625" s="99">
        <v>34698</v>
      </c>
      <c r="F5625" s="99">
        <v>34701</v>
      </c>
      <c r="G5625" s="99"/>
      <c r="H5625" s="99" t="s">
        <v>7570</v>
      </c>
      <c r="I5625" s="98" t="s">
        <v>6663</v>
      </c>
    </row>
    <row r="5626" spans="1:9">
      <c r="A5626" s="98" t="s">
        <v>7510</v>
      </c>
      <c r="B5626" s="121" t="str">
        <f t="shared" si="312"/>
        <v>U.S., Europe and Asia</v>
      </c>
      <c r="C5626" s="98" t="s">
        <v>5883</v>
      </c>
      <c r="D5626" s="2" t="str">
        <f t="shared" si="313"/>
        <v>New Zealand</v>
      </c>
      <c r="E5626" s="99">
        <v>34698</v>
      </c>
      <c r="F5626" s="99">
        <v>34701</v>
      </c>
      <c r="G5626" s="99"/>
      <c r="H5626" s="99" t="s">
        <v>7570</v>
      </c>
      <c r="I5626" s="98" t="s">
        <v>6663</v>
      </c>
    </row>
    <row r="5627" spans="1:9">
      <c r="A5627" s="98" t="s">
        <v>7510</v>
      </c>
      <c r="B5627" s="121" t="str">
        <f t="shared" si="312"/>
        <v>U.S., Europe and Asia</v>
      </c>
      <c r="C5627" s="98" t="s">
        <v>7601</v>
      </c>
      <c r="D5627" s="2" t="str">
        <f t="shared" si="313"/>
        <v>Pakistan</v>
      </c>
      <c r="E5627" s="99">
        <v>42993</v>
      </c>
      <c r="F5627" s="99">
        <v>42996</v>
      </c>
      <c r="G5627" s="99"/>
      <c r="H5627" s="99"/>
      <c r="I5627" s="98" t="s">
        <v>6663</v>
      </c>
    </row>
    <row r="5628" spans="1:9">
      <c r="A5628" s="98" t="s">
        <v>7510</v>
      </c>
      <c r="B5628" s="121" t="str">
        <f t="shared" si="312"/>
        <v>U.S., Europe and Asia</v>
      </c>
      <c r="C5628" s="98" t="s">
        <v>5970</v>
      </c>
      <c r="D5628" s="2" t="str">
        <f t="shared" si="313"/>
        <v>Philippines</v>
      </c>
      <c r="E5628" s="99">
        <v>34698</v>
      </c>
      <c r="F5628" s="99">
        <v>34701</v>
      </c>
      <c r="G5628" s="99"/>
      <c r="H5628" s="99" t="s">
        <v>7570</v>
      </c>
      <c r="I5628" s="98" t="s">
        <v>6663</v>
      </c>
    </row>
    <row r="5629" spans="1:9">
      <c r="A5629" s="98" t="s">
        <v>7510</v>
      </c>
      <c r="B5629" s="121" t="str">
        <f t="shared" si="312"/>
        <v>U.S., Europe and Asia</v>
      </c>
      <c r="C5629" s="98" t="s">
        <v>6013</v>
      </c>
      <c r="D5629" s="2" t="str">
        <f t="shared" si="313"/>
        <v>Korea</v>
      </c>
      <c r="E5629" s="99">
        <v>34698</v>
      </c>
      <c r="F5629" s="99">
        <v>34701</v>
      </c>
      <c r="G5629" s="99"/>
      <c r="H5629" s="99" t="s">
        <v>7570</v>
      </c>
      <c r="I5629" s="98" t="s">
        <v>6663</v>
      </c>
    </row>
    <row r="5630" spans="1:9">
      <c r="A5630" s="98" t="s">
        <v>7510</v>
      </c>
      <c r="B5630" s="121" t="str">
        <f t="shared" si="312"/>
        <v>U.S., Europe and Asia</v>
      </c>
      <c r="C5630" s="98" t="s">
        <v>7574</v>
      </c>
      <c r="D5630" s="2" t="str">
        <f t="shared" si="313"/>
        <v>Singapore</v>
      </c>
      <c r="E5630" s="99">
        <v>34698</v>
      </c>
      <c r="F5630" s="99">
        <v>34701</v>
      </c>
      <c r="G5630" s="99"/>
      <c r="H5630" s="99" t="s">
        <v>7570</v>
      </c>
      <c r="I5630" s="98" t="s">
        <v>6663</v>
      </c>
    </row>
    <row r="5631" spans="1:9">
      <c r="A5631" s="98" t="s">
        <v>7510</v>
      </c>
      <c r="B5631" s="121" t="str">
        <f t="shared" si="312"/>
        <v>U.S., Europe and Asia</v>
      </c>
      <c r="C5631" s="98" t="s">
        <v>5700</v>
      </c>
      <c r="D5631" s="2" t="str">
        <f t="shared" si="313"/>
        <v>Taiwan</v>
      </c>
      <c r="E5631" s="99">
        <v>34698</v>
      </c>
      <c r="F5631" s="99">
        <v>34701</v>
      </c>
      <c r="G5631" s="99"/>
      <c r="H5631" s="99" t="s">
        <v>7570</v>
      </c>
      <c r="I5631" s="98" t="s">
        <v>6663</v>
      </c>
    </row>
    <row r="5632" spans="1:9">
      <c r="A5632" s="98" t="s">
        <v>7510</v>
      </c>
      <c r="B5632" s="121" t="str">
        <f t="shared" si="312"/>
        <v>U.S., Europe and Asia</v>
      </c>
      <c r="C5632" s="98" t="s">
        <v>6029</v>
      </c>
      <c r="D5632" s="2" t="str">
        <f t="shared" si="313"/>
        <v>Thailand</v>
      </c>
      <c r="E5632" s="99">
        <v>34698</v>
      </c>
      <c r="F5632" s="99">
        <v>34701</v>
      </c>
      <c r="G5632" s="99"/>
      <c r="H5632" s="99" t="s">
        <v>7570</v>
      </c>
      <c r="I5632" s="98" t="s">
        <v>6663</v>
      </c>
    </row>
    <row r="5633" spans="1:9">
      <c r="A5633" s="98" t="s">
        <v>7510</v>
      </c>
      <c r="B5633" s="121" t="str">
        <f t="shared" si="312"/>
        <v>U.S., Europe and Asia</v>
      </c>
      <c r="C5633" s="98" t="s">
        <v>810</v>
      </c>
      <c r="D5633" s="2" t="str">
        <f t="shared" si="313"/>
        <v>United States</v>
      </c>
      <c r="E5633" s="99">
        <v>32689</v>
      </c>
      <c r="F5633" s="99">
        <v>32692</v>
      </c>
      <c r="G5633" s="99"/>
      <c r="H5633" s="99" t="s">
        <v>7570</v>
      </c>
      <c r="I5633" s="98" t="s">
        <v>6663</v>
      </c>
    </row>
    <row r="5634" spans="1:9">
      <c r="A5634" s="98" t="s">
        <v>7510</v>
      </c>
      <c r="B5634" s="121" t="str">
        <f t="shared" si="312"/>
        <v>U.S., Europe and Asia</v>
      </c>
      <c r="C5634" s="98" t="s">
        <v>7575</v>
      </c>
      <c r="D5634" s="2" t="str">
        <f t="shared" si="313"/>
        <v>Austria</v>
      </c>
      <c r="E5634" s="99">
        <v>32689</v>
      </c>
      <c r="F5634" s="99">
        <v>32692</v>
      </c>
      <c r="G5634" s="99"/>
      <c r="H5634" s="99" t="s">
        <v>7570</v>
      </c>
      <c r="I5634" s="98" t="s">
        <v>6663</v>
      </c>
    </row>
    <row r="5635" spans="1:9">
      <c r="A5635" s="98" t="s">
        <v>7510</v>
      </c>
      <c r="B5635" s="121" t="str">
        <f t="shared" si="312"/>
        <v>U.S., Europe and Asia</v>
      </c>
      <c r="C5635" s="98" t="s">
        <v>7576</v>
      </c>
      <c r="D5635" s="2" t="str">
        <f t="shared" si="313"/>
        <v>Belgium</v>
      </c>
      <c r="E5635" s="99">
        <v>32689</v>
      </c>
      <c r="F5635" s="99">
        <v>32692</v>
      </c>
      <c r="G5635" s="99"/>
      <c r="H5635" s="99" t="s">
        <v>7570</v>
      </c>
      <c r="I5635" s="98" t="s">
        <v>6663</v>
      </c>
    </row>
    <row r="5636" spans="1:9">
      <c r="A5636" s="98" t="s">
        <v>7510</v>
      </c>
      <c r="B5636" s="121" t="str">
        <f t="shared" si="312"/>
        <v>U.S., Europe and Asia</v>
      </c>
      <c r="C5636" s="98" t="s">
        <v>7577</v>
      </c>
      <c r="D5636" s="2" t="str">
        <f t="shared" si="313"/>
        <v>Denmark</v>
      </c>
      <c r="E5636" s="99">
        <v>32689</v>
      </c>
      <c r="F5636" s="99">
        <v>32692</v>
      </c>
      <c r="G5636" s="99"/>
      <c r="H5636" s="99" t="s">
        <v>7570</v>
      </c>
      <c r="I5636" s="98" t="s">
        <v>6663</v>
      </c>
    </row>
    <row r="5637" spans="1:9">
      <c r="A5637" s="98" t="s">
        <v>7510</v>
      </c>
      <c r="B5637" s="121" t="str">
        <f t="shared" si="312"/>
        <v>U.S., Europe and Asia</v>
      </c>
      <c r="C5637" s="98" t="s">
        <v>5810</v>
      </c>
      <c r="D5637" s="2" t="str">
        <f t="shared" si="313"/>
        <v>Finland</v>
      </c>
      <c r="E5637" s="99">
        <v>32689</v>
      </c>
      <c r="F5637" s="99">
        <v>32692</v>
      </c>
      <c r="G5637" s="99"/>
      <c r="H5637" s="99" t="s">
        <v>7570</v>
      </c>
      <c r="I5637" s="98" t="s">
        <v>6663</v>
      </c>
    </row>
    <row r="5638" spans="1:9">
      <c r="A5638" s="98" t="s">
        <v>7510</v>
      </c>
      <c r="B5638" s="121" t="str">
        <f t="shared" si="312"/>
        <v>U.S., Europe and Asia</v>
      </c>
      <c r="C5638" s="98" t="s">
        <v>7578</v>
      </c>
      <c r="D5638" s="2" t="str">
        <f t="shared" si="313"/>
        <v>France</v>
      </c>
      <c r="E5638" s="99">
        <v>32689</v>
      </c>
      <c r="F5638" s="99">
        <v>32692</v>
      </c>
      <c r="G5638" s="99"/>
      <c r="H5638" s="99" t="s">
        <v>7570</v>
      </c>
      <c r="I5638" s="98" t="s">
        <v>6663</v>
      </c>
    </row>
    <row r="5639" spans="1:9">
      <c r="A5639" s="98" t="s">
        <v>7510</v>
      </c>
      <c r="B5639" s="121" t="str">
        <f t="shared" si="312"/>
        <v>U.S., Europe and Asia</v>
      </c>
      <c r="C5639" s="98" t="s">
        <v>7579</v>
      </c>
      <c r="D5639" s="2" t="str">
        <f t="shared" si="313"/>
        <v>Germany</v>
      </c>
      <c r="E5639" s="99">
        <v>32689</v>
      </c>
      <c r="F5639" s="99">
        <v>32692</v>
      </c>
      <c r="G5639" s="99"/>
      <c r="H5639" s="99" t="s">
        <v>7570</v>
      </c>
      <c r="I5639" s="98" t="s">
        <v>6663</v>
      </c>
    </row>
    <row r="5640" spans="1:9">
      <c r="A5640" s="98" t="s">
        <v>7510</v>
      </c>
      <c r="B5640" s="121" t="str">
        <f t="shared" si="312"/>
        <v>U.S., Europe and Asia</v>
      </c>
      <c r="C5640" s="98" t="s">
        <v>6100</v>
      </c>
      <c r="D5640" s="2" t="str">
        <f t="shared" si="313"/>
        <v>Ireland</v>
      </c>
      <c r="E5640" s="99">
        <v>32689</v>
      </c>
      <c r="F5640" s="99">
        <v>32692</v>
      </c>
      <c r="G5640" s="99"/>
      <c r="H5640" s="99" t="s">
        <v>7570</v>
      </c>
      <c r="I5640" s="98" t="s">
        <v>6663</v>
      </c>
    </row>
    <row r="5641" spans="1:9">
      <c r="A5641" s="98" t="s">
        <v>7510</v>
      </c>
      <c r="B5641" s="121" t="str">
        <f t="shared" si="312"/>
        <v>U.S., Europe and Asia</v>
      </c>
      <c r="C5641" s="98" t="s">
        <v>5614</v>
      </c>
      <c r="D5641" s="2" t="str">
        <f t="shared" si="313"/>
        <v>Italy</v>
      </c>
      <c r="E5641" s="99">
        <v>32689</v>
      </c>
      <c r="F5641" s="99">
        <v>32692</v>
      </c>
      <c r="G5641" s="99"/>
      <c r="H5641" s="99" t="s">
        <v>7570</v>
      </c>
      <c r="I5641" s="98" t="s">
        <v>6663</v>
      </c>
    </row>
    <row r="5642" spans="1:9">
      <c r="A5642" s="98" t="s">
        <v>7510</v>
      </c>
      <c r="B5642" s="121" t="str">
        <f t="shared" si="312"/>
        <v>U.S., Europe and Asia</v>
      </c>
      <c r="C5642" s="98" t="s">
        <v>7581</v>
      </c>
      <c r="D5642" s="2" t="str">
        <f t="shared" si="313"/>
        <v>Luxembourg</v>
      </c>
      <c r="E5642" s="99">
        <v>38625</v>
      </c>
      <c r="F5642" s="99">
        <v>38628</v>
      </c>
      <c r="G5642" s="99"/>
      <c r="H5642" s="99" t="s">
        <v>7570</v>
      </c>
      <c r="I5642" s="98" t="s">
        <v>6663</v>
      </c>
    </row>
    <row r="5643" spans="1:9">
      <c r="A5643" s="98" t="s">
        <v>7510</v>
      </c>
      <c r="B5643" s="121" t="str">
        <f t="shared" si="312"/>
        <v>U.S., Europe and Asia</v>
      </c>
      <c r="C5643" s="98" t="s">
        <v>5921</v>
      </c>
      <c r="D5643" s="2" t="str">
        <f t="shared" si="313"/>
        <v>Netherlands</v>
      </c>
      <c r="E5643" s="99">
        <v>32689</v>
      </c>
      <c r="F5643" s="99">
        <v>32692</v>
      </c>
      <c r="G5643" s="99"/>
      <c r="H5643" s="99" t="s">
        <v>7570</v>
      </c>
      <c r="I5643" s="98" t="s">
        <v>6663</v>
      </c>
    </row>
    <row r="5644" spans="1:9">
      <c r="A5644" s="98" t="s">
        <v>7510</v>
      </c>
      <c r="B5644" s="121" t="str">
        <f t="shared" si="312"/>
        <v>U.S., Europe and Asia</v>
      </c>
      <c r="C5644" s="98" t="s">
        <v>5865</v>
      </c>
      <c r="D5644" s="2" t="str">
        <f t="shared" si="313"/>
        <v>Norway</v>
      </c>
      <c r="E5644" s="99">
        <v>32689</v>
      </c>
      <c r="F5644" s="99">
        <v>32692</v>
      </c>
      <c r="G5644" s="99"/>
      <c r="H5644" s="99" t="s">
        <v>7570</v>
      </c>
      <c r="I5644" s="98" t="s">
        <v>6663</v>
      </c>
    </row>
    <row r="5645" spans="1:9">
      <c r="A5645" s="98" t="s">
        <v>7510</v>
      </c>
      <c r="B5645" s="121" t="str">
        <f t="shared" si="312"/>
        <v>U.S., Europe and Asia</v>
      </c>
      <c r="C5645" s="98" t="s">
        <v>7582</v>
      </c>
      <c r="D5645" s="2" t="str">
        <f t="shared" si="313"/>
        <v>Portugal</v>
      </c>
      <c r="E5645" s="99">
        <v>35976</v>
      </c>
      <c r="F5645" s="99">
        <v>35977</v>
      </c>
      <c r="G5645" s="99"/>
      <c r="H5645" s="99" t="s">
        <v>7570</v>
      </c>
      <c r="I5645" s="98" t="s">
        <v>6663</v>
      </c>
    </row>
    <row r="5646" spans="1:9">
      <c r="A5646" s="98" t="s">
        <v>7510</v>
      </c>
      <c r="B5646" s="121" t="str">
        <f t="shared" si="312"/>
        <v>U.S., Europe and Asia</v>
      </c>
      <c r="C5646" s="98" t="s">
        <v>6415</v>
      </c>
      <c r="D5646" s="2" t="str">
        <f t="shared" si="313"/>
        <v>Spain</v>
      </c>
      <c r="E5646" s="99">
        <v>32689</v>
      </c>
      <c r="F5646" s="99">
        <v>32692</v>
      </c>
      <c r="G5646" s="99"/>
      <c r="H5646" s="99" t="s">
        <v>7570</v>
      </c>
      <c r="I5646" s="98" t="s">
        <v>6663</v>
      </c>
    </row>
    <row r="5647" spans="1:9">
      <c r="A5647" s="98" t="s">
        <v>7510</v>
      </c>
      <c r="B5647" s="121" t="str">
        <f t="shared" ref="B5647:B5710" si="315">VLOOKUP(A5647,CountryRegion,2,FALSE)</f>
        <v>U.S., Europe and Asia</v>
      </c>
      <c r="C5647" s="98" t="s">
        <v>6227</v>
      </c>
      <c r="D5647" s="2" t="str">
        <f t="shared" si="313"/>
        <v>Sweden</v>
      </c>
      <c r="E5647" s="99">
        <v>32689</v>
      </c>
      <c r="F5647" s="99">
        <v>32692</v>
      </c>
      <c r="G5647" s="99"/>
      <c r="H5647" s="99" t="s">
        <v>7570</v>
      </c>
      <c r="I5647" s="98" t="s">
        <v>6663</v>
      </c>
    </row>
    <row r="5648" spans="1:9">
      <c r="A5648" s="98" t="s">
        <v>7510</v>
      </c>
      <c r="B5648" s="121" t="str">
        <f t="shared" si="315"/>
        <v>U.S., Europe and Asia</v>
      </c>
      <c r="C5648" s="98" t="s">
        <v>6147</v>
      </c>
      <c r="D5648" s="2" t="str">
        <f t="shared" si="313"/>
        <v>Switzerland</v>
      </c>
      <c r="E5648" s="99">
        <v>32689</v>
      </c>
      <c r="F5648" s="99">
        <v>32692</v>
      </c>
      <c r="G5648" s="99"/>
      <c r="H5648" s="99" t="s">
        <v>7570</v>
      </c>
      <c r="I5648" s="98" t="s">
        <v>6663</v>
      </c>
    </row>
    <row r="5649" spans="1:9">
      <c r="A5649" s="98" t="s">
        <v>7510</v>
      </c>
      <c r="B5649" s="121" t="str">
        <f t="shared" si="315"/>
        <v>U.S., Europe and Asia</v>
      </c>
      <c r="C5649" s="98" t="s">
        <v>7583</v>
      </c>
      <c r="D5649" s="2" t="str">
        <f t="shared" si="313"/>
        <v>United Kingdom</v>
      </c>
      <c r="E5649" s="99">
        <v>32689</v>
      </c>
      <c r="F5649" s="99">
        <v>32692</v>
      </c>
      <c r="G5649" s="99"/>
      <c r="H5649" s="99" t="s">
        <v>7570</v>
      </c>
      <c r="I5649" s="98" t="s">
        <v>6663</v>
      </c>
    </row>
    <row r="5650" spans="1:9">
      <c r="A5650" s="2" t="s">
        <v>7522</v>
      </c>
      <c r="B5650" s="121" t="str">
        <f t="shared" si="315"/>
        <v>U.S., Europe, and Japan</v>
      </c>
      <c r="C5650" s="2" t="s">
        <v>7575</v>
      </c>
      <c r="D5650" s="2" t="str">
        <f t="shared" si="313"/>
        <v>Austria</v>
      </c>
      <c r="E5650" s="3">
        <v>32689</v>
      </c>
      <c r="F5650" s="3">
        <v>32692</v>
      </c>
      <c r="G5650" s="3"/>
      <c r="H5650" s="3" t="s">
        <v>7570</v>
      </c>
      <c r="I5650" s="93" t="str">
        <f t="shared" ref="I5650:I5674" si="316">IF(ISBLANK(VLOOKUP(A5650,CountryRegion,4,FALSE)),"",VLOOKUP(A5650,CountryRegion,4,FALSE))</f>
        <v>S&amp;P BMI</v>
      </c>
    </row>
    <row r="5651" spans="1:9">
      <c r="A5651" s="2" t="s">
        <v>7522</v>
      </c>
      <c r="B5651" s="121" t="str">
        <f t="shared" si="315"/>
        <v>U.S., Europe, and Japan</v>
      </c>
      <c r="C5651" s="2" t="s">
        <v>7576</v>
      </c>
      <c r="D5651" s="2" t="str">
        <f t="shared" si="313"/>
        <v>Belgium</v>
      </c>
      <c r="E5651" s="3">
        <v>32689</v>
      </c>
      <c r="F5651" s="3">
        <v>32692</v>
      </c>
      <c r="G5651" s="3"/>
      <c r="H5651" s="3" t="s">
        <v>7570</v>
      </c>
      <c r="I5651" s="93" t="str">
        <f t="shared" si="316"/>
        <v>S&amp;P BMI</v>
      </c>
    </row>
    <row r="5652" spans="1:9">
      <c r="A5652" s="2" t="s">
        <v>7522</v>
      </c>
      <c r="B5652" s="121" t="str">
        <f t="shared" si="315"/>
        <v>U.S., Europe, and Japan</v>
      </c>
      <c r="C5652" s="2" t="s">
        <v>7584</v>
      </c>
      <c r="D5652" s="2" t="str">
        <f t="shared" si="313"/>
        <v>Czech Republic</v>
      </c>
      <c r="E5652" s="3">
        <v>37071</v>
      </c>
      <c r="F5652" s="3">
        <v>37074</v>
      </c>
      <c r="G5652" s="3">
        <v>38168</v>
      </c>
      <c r="H5652" s="3">
        <v>38169</v>
      </c>
      <c r="I5652" s="93" t="str">
        <f t="shared" si="316"/>
        <v>S&amp;P BMI</v>
      </c>
    </row>
    <row r="5653" spans="1:9">
      <c r="A5653" s="2" t="s">
        <v>7522</v>
      </c>
      <c r="B5653" s="121" t="str">
        <f t="shared" si="315"/>
        <v>U.S., Europe, and Japan</v>
      </c>
      <c r="C5653" s="2" t="s">
        <v>7577</v>
      </c>
      <c r="D5653" s="2" t="str">
        <f t="shared" si="313"/>
        <v>Denmark</v>
      </c>
      <c r="E5653" s="3">
        <v>32689</v>
      </c>
      <c r="F5653" s="3">
        <v>32692</v>
      </c>
      <c r="G5653" s="3"/>
      <c r="H5653" s="3" t="s">
        <v>7570</v>
      </c>
      <c r="I5653" s="93" t="str">
        <f t="shared" si="316"/>
        <v>S&amp;P BMI</v>
      </c>
    </row>
    <row r="5654" spans="1:9">
      <c r="A5654" s="2" t="s">
        <v>7522</v>
      </c>
      <c r="B5654" s="121" t="str">
        <f t="shared" si="315"/>
        <v>U.S., Europe, and Japan</v>
      </c>
      <c r="C5654" s="2" t="s">
        <v>5810</v>
      </c>
      <c r="D5654" s="2" t="str">
        <f t="shared" si="313"/>
        <v>Finland</v>
      </c>
      <c r="E5654" s="3">
        <v>32689</v>
      </c>
      <c r="F5654" s="3">
        <v>32692</v>
      </c>
      <c r="G5654" s="3"/>
      <c r="H5654" s="3" t="s">
        <v>7570</v>
      </c>
      <c r="I5654" s="93" t="str">
        <f t="shared" si="316"/>
        <v>S&amp;P BMI</v>
      </c>
    </row>
    <row r="5655" spans="1:9">
      <c r="A5655" s="2" t="s">
        <v>7522</v>
      </c>
      <c r="B5655" s="121" t="str">
        <f t="shared" si="315"/>
        <v>U.S., Europe, and Japan</v>
      </c>
      <c r="C5655" s="2" t="s">
        <v>7578</v>
      </c>
      <c r="D5655" s="2" t="str">
        <f t="shared" ref="D5655:D5718" si="317">VLOOKUP(C5655&amp;"-",CountryRegion,2,FALSE)</f>
        <v>France</v>
      </c>
      <c r="E5655" s="3">
        <v>32689</v>
      </c>
      <c r="F5655" s="3">
        <v>32692</v>
      </c>
      <c r="G5655" s="3"/>
      <c r="H5655" s="3" t="s">
        <v>7570</v>
      </c>
      <c r="I5655" s="93" t="str">
        <f t="shared" si="316"/>
        <v>S&amp;P BMI</v>
      </c>
    </row>
    <row r="5656" spans="1:9">
      <c r="A5656" s="2" t="s">
        <v>7522</v>
      </c>
      <c r="B5656" s="121" t="str">
        <f t="shared" si="315"/>
        <v>U.S., Europe, and Japan</v>
      </c>
      <c r="C5656" s="2" t="s">
        <v>7579</v>
      </c>
      <c r="D5656" s="2" t="str">
        <f t="shared" si="317"/>
        <v>Germany</v>
      </c>
      <c r="E5656" s="3">
        <v>32689</v>
      </c>
      <c r="F5656" s="3">
        <v>32692</v>
      </c>
      <c r="G5656" s="3"/>
      <c r="H5656" s="3" t="s">
        <v>7570</v>
      </c>
      <c r="I5656" s="93" t="str">
        <f t="shared" si="316"/>
        <v>S&amp;P BMI</v>
      </c>
    </row>
    <row r="5657" spans="1:9">
      <c r="A5657" s="2" t="s">
        <v>7522</v>
      </c>
      <c r="B5657" s="121" t="str">
        <f t="shared" si="315"/>
        <v>U.S., Europe, and Japan</v>
      </c>
      <c r="C5657" s="2" t="s">
        <v>7580</v>
      </c>
      <c r="D5657" s="2" t="str">
        <f t="shared" si="317"/>
        <v>Greece</v>
      </c>
      <c r="E5657" s="3">
        <v>36433</v>
      </c>
      <c r="F5657" s="3">
        <v>36434</v>
      </c>
      <c r="G5657" s="3">
        <v>41901</v>
      </c>
      <c r="H5657" s="3">
        <v>41904</v>
      </c>
      <c r="I5657" s="93" t="str">
        <f t="shared" si="316"/>
        <v>S&amp;P BMI</v>
      </c>
    </row>
    <row r="5658" spans="1:9">
      <c r="A5658" s="2" t="s">
        <v>7522</v>
      </c>
      <c r="B5658" s="121" t="str">
        <f t="shared" si="315"/>
        <v>U.S., Europe, and Japan</v>
      </c>
      <c r="C5658" s="2" t="s">
        <v>5567</v>
      </c>
      <c r="D5658" s="2" t="str">
        <f t="shared" si="317"/>
        <v>Hungary</v>
      </c>
      <c r="E5658" s="3">
        <v>37802</v>
      </c>
      <c r="F5658" s="3">
        <v>37803</v>
      </c>
      <c r="G5658" s="3">
        <v>38168</v>
      </c>
      <c r="H5658" s="3">
        <v>38169</v>
      </c>
      <c r="I5658" s="93" t="str">
        <f t="shared" si="316"/>
        <v>S&amp;P BMI</v>
      </c>
    </row>
    <row r="5659" spans="1:9">
      <c r="A5659" s="2" t="s">
        <v>7522</v>
      </c>
      <c r="B5659" s="121" t="str">
        <f t="shared" si="315"/>
        <v>U.S., Europe, and Japan</v>
      </c>
      <c r="C5659" s="2" t="s">
        <v>5572</v>
      </c>
      <c r="D5659" s="2" t="str">
        <f t="shared" si="317"/>
        <v>Iceland</v>
      </c>
      <c r="E5659" s="3">
        <v>37435</v>
      </c>
      <c r="F5659" s="3">
        <v>37438</v>
      </c>
      <c r="G5659" s="3">
        <v>39780</v>
      </c>
      <c r="H5659" s="3">
        <v>39783</v>
      </c>
      <c r="I5659" s="93" t="str">
        <f t="shared" si="316"/>
        <v>S&amp;P BMI</v>
      </c>
    </row>
    <row r="5660" spans="1:9">
      <c r="A5660" s="2" t="s">
        <v>7522</v>
      </c>
      <c r="B5660" s="121" t="str">
        <f t="shared" si="315"/>
        <v>U.S., Europe, and Japan</v>
      </c>
      <c r="C5660" s="2" t="s">
        <v>6100</v>
      </c>
      <c r="D5660" s="2" t="str">
        <f t="shared" si="317"/>
        <v>Ireland</v>
      </c>
      <c r="E5660" s="3">
        <v>32689</v>
      </c>
      <c r="F5660" s="3">
        <v>32692</v>
      </c>
      <c r="G5660" s="3"/>
      <c r="H5660" s="3" t="s">
        <v>7570</v>
      </c>
      <c r="I5660" s="93" t="str">
        <f t="shared" si="316"/>
        <v>S&amp;P BMI</v>
      </c>
    </row>
    <row r="5661" spans="1:9">
      <c r="A5661" s="2" t="s">
        <v>7522</v>
      </c>
      <c r="B5661" s="121" t="str">
        <f t="shared" si="315"/>
        <v>U.S., Europe, and Japan</v>
      </c>
      <c r="C5661" s="2" t="s">
        <v>5614</v>
      </c>
      <c r="D5661" s="2" t="str">
        <f t="shared" si="317"/>
        <v>Italy</v>
      </c>
      <c r="E5661" s="3">
        <v>32689</v>
      </c>
      <c r="F5661" s="3">
        <v>32692</v>
      </c>
      <c r="G5661" s="3"/>
      <c r="H5661" s="3" t="s">
        <v>7570</v>
      </c>
      <c r="I5661" s="93" t="str">
        <f t="shared" si="316"/>
        <v>S&amp;P BMI</v>
      </c>
    </row>
    <row r="5662" spans="1:9">
      <c r="A5662" s="2" t="s">
        <v>7522</v>
      </c>
      <c r="B5662" s="121" t="str">
        <f t="shared" si="315"/>
        <v>U.S., Europe, and Japan</v>
      </c>
      <c r="C5662" s="2" t="s">
        <v>7581</v>
      </c>
      <c r="D5662" s="2" t="str">
        <f t="shared" si="317"/>
        <v>Luxembourg</v>
      </c>
      <c r="E5662" s="3">
        <v>32689</v>
      </c>
      <c r="F5662" s="3">
        <v>32692</v>
      </c>
      <c r="G5662" s="3"/>
      <c r="H5662" s="3" t="s">
        <v>7570</v>
      </c>
      <c r="I5662" s="93" t="str">
        <f t="shared" si="316"/>
        <v>S&amp;P BMI</v>
      </c>
    </row>
    <row r="5663" spans="1:9">
      <c r="A5663" s="2" t="s">
        <v>7522</v>
      </c>
      <c r="B5663" s="121" t="str">
        <f t="shared" si="315"/>
        <v>U.S., Europe, and Japan</v>
      </c>
      <c r="C5663" s="2" t="s">
        <v>5921</v>
      </c>
      <c r="D5663" s="2" t="str">
        <f t="shared" si="317"/>
        <v>Netherlands</v>
      </c>
      <c r="E5663" s="3">
        <v>32689</v>
      </c>
      <c r="F5663" s="3">
        <v>32692</v>
      </c>
      <c r="G5663" s="3"/>
      <c r="H5663" s="3" t="s">
        <v>7570</v>
      </c>
      <c r="I5663" s="93" t="str">
        <f t="shared" si="316"/>
        <v>S&amp;P BMI</v>
      </c>
    </row>
    <row r="5664" spans="1:9">
      <c r="A5664" s="2" t="s">
        <v>7522</v>
      </c>
      <c r="B5664" s="121" t="str">
        <f t="shared" si="315"/>
        <v>U.S., Europe, and Japan</v>
      </c>
      <c r="C5664" s="2" t="s">
        <v>5865</v>
      </c>
      <c r="D5664" s="2" t="str">
        <f t="shared" si="317"/>
        <v>Norway</v>
      </c>
      <c r="E5664" s="3">
        <v>32689</v>
      </c>
      <c r="F5664" s="3">
        <v>32692</v>
      </c>
      <c r="G5664" s="3"/>
      <c r="H5664" s="3" t="s">
        <v>7570</v>
      </c>
      <c r="I5664" s="93" t="str">
        <f t="shared" si="316"/>
        <v>S&amp;P BMI</v>
      </c>
    </row>
    <row r="5665" spans="1:9">
      <c r="A5665" s="2" t="s">
        <v>7522</v>
      </c>
      <c r="B5665" s="121" t="str">
        <f t="shared" si="315"/>
        <v>U.S., Europe, and Japan</v>
      </c>
      <c r="C5665" s="2" t="s">
        <v>7582</v>
      </c>
      <c r="D5665" s="2" t="str">
        <f t="shared" si="317"/>
        <v>Portugal</v>
      </c>
      <c r="E5665" s="3">
        <v>35976</v>
      </c>
      <c r="F5665" s="3">
        <v>35977</v>
      </c>
      <c r="G5665" s="3"/>
      <c r="H5665" s="3" t="s">
        <v>7570</v>
      </c>
      <c r="I5665" s="93" t="str">
        <f t="shared" si="316"/>
        <v>S&amp;P BMI</v>
      </c>
    </row>
    <row r="5666" spans="1:9">
      <c r="A5666" s="2" t="s">
        <v>7522</v>
      </c>
      <c r="B5666" s="121" t="str">
        <f t="shared" si="315"/>
        <v>U.S., Europe, and Japan</v>
      </c>
      <c r="C5666" s="2" t="s">
        <v>7605</v>
      </c>
      <c r="D5666" s="2" t="str">
        <f t="shared" si="317"/>
        <v>Slovenia</v>
      </c>
      <c r="E5666" s="3">
        <v>37802</v>
      </c>
      <c r="F5666" s="3">
        <v>37803</v>
      </c>
      <c r="G5666" s="3">
        <v>39353</v>
      </c>
      <c r="H5666" s="3">
        <v>39356</v>
      </c>
      <c r="I5666" s="93" t="str">
        <f t="shared" si="316"/>
        <v>S&amp;P BMI</v>
      </c>
    </row>
    <row r="5667" spans="1:9">
      <c r="A5667" s="2" t="s">
        <v>7522</v>
      </c>
      <c r="B5667" s="121" t="str">
        <f t="shared" si="315"/>
        <v>U.S., Europe, and Japan</v>
      </c>
      <c r="C5667" s="2" t="s">
        <v>6415</v>
      </c>
      <c r="D5667" s="2" t="str">
        <f t="shared" si="317"/>
        <v>Spain</v>
      </c>
      <c r="E5667" s="3">
        <v>32689</v>
      </c>
      <c r="F5667" s="3">
        <v>32692</v>
      </c>
      <c r="G5667" s="3"/>
      <c r="H5667" s="3" t="s">
        <v>7570</v>
      </c>
      <c r="I5667" s="93" t="str">
        <f t="shared" si="316"/>
        <v>S&amp;P BMI</v>
      </c>
    </row>
    <row r="5668" spans="1:9">
      <c r="A5668" s="2" t="s">
        <v>7522</v>
      </c>
      <c r="B5668" s="121" t="str">
        <f t="shared" si="315"/>
        <v>U.S., Europe, and Japan</v>
      </c>
      <c r="C5668" s="2" t="s">
        <v>6227</v>
      </c>
      <c r="D5668" s="2" t="str">
        <f t="shared" si="317"/>
        <v>Sweden</v>
      </c>
      <c r="E5668" s="3">
        <v>32689</v>
      </c>
      <c r="F5668" s="3">
        <v>32692</v>
      </c>
      <c r="G5668" s="3"/>
      <c r="H5668" s="3" t="s">
        <v>7570</v>
      </c>
      <c r="I5668" s="93" t="str">
        <f t="shared" si="316"/>
        <v>S&amp;P BMI</v>
      </c>
    </row>
    <row r="5669" spans="1:9">
      <c r="A5669" s="2" t="s">
        <v>7522</v>
      </c>
      <c r="B5669" s="121" t="str">
        <f t="shared" si="315"/>
        <v>U.S., Europe, and Japan</v>
      </c>
      <c r="C5669" s="2" t="s">
        <v>6147</v>
      </c>
      <c r="D5669" s="2" t="str">
        <f t="shared" si="317"/>
        <v>Switzerland</v>
      </c>
      <c r="E5669" s="3">
        <v>32689</v>
      </c>
      <c r="F5669" s="3">
        <v>32692</v>
      </c>
      <c r="G5669" s="3"/>
      <c r="H5669" s="3" t="s">
        <v>7570</v>
      </c>
      <c r="I5669" s="93" t="str">
        <f t="shared" si="316"/>
        <v>S&amp;P BMI</v>
      </c>
    </row>
    <row r="5670" spans="1:9">
      <c r="A5670" s="2" t="s">
        <v>7522</v>
      </c>
      <c r="B5670" s="121" t="str">
        <f t="shared" si="315"/>
        <v>U.S., Europe, and Japan</v>
      </c>
      <c r="C5670" s="2" t="s">
        <v>7583</v>
      </c>
      <c r="D5670" s="2" t="str">
        <f t="shared" si="317"/>
        <v>United Kingdom</v>
      </c>
      <c r="E5670" s="3">
        <v>32689</v>
      </c>
      <c r="F5670" s="3">
        <v>32692</v>
      </c>
      <c r="G5670" s="3"/>
      <c r="H5670" s="3" t="s">
        <v>7570</v>
      </c>
      <c r="I5670" s="93" t="str">
        <f t="shared" si="316"/>
        <v>S&amp;P BMI</v>
      </c>
    </row>
    <row r="5671" spans="1:9">
      <c r="A5671" s="2" t="s">
        <v>7522</v>
      </c>
      <c r="B5671" s="121" t="str">
        <f t="shared" si="315"/>
        <v>U.S., Europe, and Japan</v>
      </c>
      <c r="C5671" s="2" t="s">
        <v>810</v>
      </c>
      <c r="D5671" s="2" t="str">
        <f t="shared" si="317"/>
        <v>United States</v>
      </c>
      <c r="E5671" s="3">
        <v>34698</v>
      </c>
      <c r="F5671" s="3">
        <v>34701</v>
      </c>
      <c r="G5671" s="3"/>
      <c r="H5671" s="3"/>
      <c r="I5671" s="93" t="str">
        <f t="shared" si="316"/>
        <v>S&amp;P BMI</v>
      </c>
    </row>
    <row r="5672" spans="1:9">
      <c r="A5672" s="2" t="s">
        <v>7522</v>
      </c>
      <c r="B5672" s="121" t="str">
        <f t="shared" si="315"/>
        <v>U.S., Europe, and Japan</v>
      </c>
      <c r="C5672" s="2" t="s">
        <v>7572</v>
      </c>
      <c r="D5672" s="2" t="str">
        <f t="shared" si="317"/>
        <v>Japan</v>
      </c>
      <c r="E5672" s="3">
        <v>34698</v>
      </c>
      <c r="F5672" s="3">
        <v>34701</v>
      </c>
      <c r="G5672" s="3"/>
      <c r="H5672" s="3"/>
      <c r="I5672" s="93" t="str">
        <f t="shared" si="316"/>
        <v>S&amp;P BMI</v>
      </c>
    </row>
    <row r="5673" spans="1:9">
      <c r="A5673" s="82" t="s">
        <v>7532</v>
      </c>
      <c r="B5673" s="82" t="str">
        <f t="shared" si="315"/>
        <v>U.S. and South Korea</v>
      </c>
      <c r="C5673" s="82" t="s">
        <v>810</v>
      </c>
      <c r="D5673" s="82" t="str">
        <f t="shared" si="317"/>
        <v>United States</v>
      </c>
      <c r="E5673" s="3">
        <v>34698</v>
      </c>
      <c r="F5673" s="3">
        <v>34701</v>
      </c>
      <c r="G5673" s="3"/>
      <c r="H5673" s="3" t="s">
        <v>7570</v>
      </c>
      <c r="I5673" s="92" t="str">
        <f t="shared" si="316"/>
        <v>S&amp;P BMI</v>
      </c>
    </row>
    <row r="5674" spans="1:9">
      <c r="A5674" s="82" t="s">
        <v>7532</v>
      </c>
      <c r="B5674" s="82" t="str">
        <f t="shared" si="315"/>
        <v>U.S. and South Korea</v>
      </c>
      <c r="C5674" s="82" t="s">
        <v>6013</v>
      </c>
      <c r="D5674" s="82" t="str">
        <f t="shared" si="317"/>
        <v>Korea</v>
      </c>
      <c r="E5674" s="3">
        <v>34698</v>
      </c>
      <c r="F5674" s="3">
        <v>34701</v>
      </c>
      <c r="G5674" s="3"/>
      <c r="H5674" s="3" t="s">
        <v>7570</v>
      </c>
      <c r="I5674" s="92" t="str">
        <f t="shared" si="316"/>
        <v>S&amp;P BMI</v>
      </c>
    </row>
    <row r="5675" spans="1:9">
      <c r="A5675" s="2" t="s">
        <v>6661</v>
      </c>
      <c r="B5675" s="121" t="str">
        <f t="shared" si="315"/>
        <v>All Africa</v>
      </c>
      <c r="C5675" s="2" t="s">
        <v>7626</v>
      </c>
      <c r="D5675" s="2" t="str">
        <f t="shared" si="317"/>
        <v>Botswana</v>
      </c>
      <c r="E5675" s="5">
        <v>32689</v>
      </c>
      <c r="F5675" s="5">
        <v>32692</v>
      </c>
      <c r="G5675" s="3"/>
      <c r="H5675" s="3"/>
      <c r="I5675" s="2" t="s">
        <v>6663</v>
      </c>
    </row>
    <row r="5676" spans="1:9">
      <c r="A5676" s="2" t="s">
        <v>6661</v>
      </c>
      <c r="B5676" s="121" t="str">
        <f t="shared" si="315"/>
        <v>All Africa</v>
      </c>
      <c r="C5676" s="2" t="s">
        <v>7627</v>
      </c>
      <c r="D5676" s="2" t="str">
        <f t="shared" si="317"/>
        <v>Cote d'Ivoire</v>
      </c>
      <c r="E5676" s="5">
        <v>32689</v>
      </c>
      <c r="F5676" s="5">
        <v>32692</v>
      </c>
      <c r="G5676" s="3"/>
      <c r="H5676" s="3"/>
      <c r="I5676" s="2" t="s">
        <v>6663</v>
      </c>
    </row>
    <row r="5677" spans="1:9">
      <c r="A5677" s="2" t="s">
        <v>6661</v>
      </c>
      <c r="B5677" s="121" t="str">
        <f t="shared" si="315"/>
        <v>All Africa</v>
      </c>
      <c r="C5677" s="2" t="s">
        <v>7600</v>
      </c>
      <c r="D5677" s="2" t="str">
        <f t="shared" si="317"/>
        <v>Egypt</v>
      </c>
      <c r="E5677" s="5">
        <v>32689</v>
      </c>
      <c r="F5677" s="5">
        <v>32692</v>
      </c>
      <c r="G5677" s="3"/>
      <c r="H5677" s="3"/>
      <c r="I5677" s="2" t="s">
        <v>6663</v>
      </c>
    </row>
    <row r="5678" spans="1:9">
      <c r="A5678" s="2" t="s">
        <v>6661</v>
      </c>
      <c r="B5678" s="121" t="str">
        <f t="shared" si="315"/>
        <v>All Africa</v>
      </c>
      <c r="C5678" s="2" t="s">
        <v>7628</v>
      </c>
      <c r="D5678" s="2" t="str">
        <f t="shared" si="317"/>
        <v>Ghana</v>
      </c>
      <c r="E5678" s="5">
        <v>32689</v>
      </c>
      <c r="F5678" s="5">
        <v>32692</v>
      </c>
      <c r="G5678" s="3"/>
      <c r="H5678" s="3"/>
      <c r="I5678" s="2" t="s">
        <v>6663</v>
      </c>
    </row>
    <row r="5679" spans="1:9">
      <c r="A5679" s="2" t="s">
        <v>6661</v>
      </c>
      <c r="B5679" s="121" t="str">
        <f t="shared" si="315"/>
        <v>All Africa</v>
      </c>
      <c r="C5679" s="2" t="s">
        <v>7618</v>
      </c>
      <c r="D5679" s="2" t="str">
        <f t="shared" si="317"/>
        <v>Mauritius</v>
      </c>
      <c r="E5679" s="5">
        <v>32689</v>
      </c>
      <c r="F5679" s="5">
        <v>32692</v>
      </c>
      <c r="G5679" s="3"/>
      <c r="H5679" s="3"/>
      <c r="I5679" s="2" t="s">
        <v>6663</v>
      </c>
    </row>
    <row r="5680" spans="1:9">
      <c r="A5680" s="2" t="s">
        <v>6661</v>
      </c>
      <c r="B5680" s="121" t="str">
        <f t="shared" si="315"/>
        <v>All Africa</v>
      </c>
      <c r="C5680" s="2" t="s">
        <v>5947</v>
      </c>
      <c r="D5680" s="2" t="str">
        <f t="shared" si="317"/>
        <v>Morocco</v>
      </c>
      <c r="E5680" s="5">
        <v>32689</v>
      </c>
      <c r="F5680" s="5">
        <v>32692</v>
      </c>
      <c r="G5680" s="3"/>
      <c r="H5680" s="3"/>
      <c r="I5680" s="2" t="s">
        <v>6663</v>
      </c>
    </row>
    <row r="5681" spans="1:9">
      <c r="A5681" s="2" t="s">
        <v>6661</v>
      </c>
      <c r="B5681" s="121" t="str">
        <f t="shared" si="315"/>
        <v>All Africa</v>
      </c>
      <c r="C5681" s="2" t="s">
        <v>5845</v>
      </c>
      <c r="D5681" s="2" t="str">
        <f t="shared" si="317"/>
        <v>Namibia</v>
      </c>
      <c r="E5681" s="5">
        <v>32689</v>
      </c>
      <c r="F5681" s="5">
        <v>32692</v>
      </c>
      <c r="G5681" s="3"/>
      <c r="H5681" s="3"/>
      <c r="I5681" s="2" t="s">
        <v>6663</v>
      </c>
    </row>
    <row r="5682" spans="1:9">
      <c r="A5682" s="2" t="s">
        <v>6661</v>
      </c>
      <c r="B5682" s="121" t="str">
        <f t="shared" si="315"/>
        <v>All Africa</v>
      </c>
      <c r="C5682" s="2" t="s">
        <v>5918</v>
      </c>
      <c r="D5682" s="2" t="str">
        <f t="shared" si="317"/>
        <v>Nigeria</v>
      </c>
      <c r="E5682" s="5">
        <v>32689</v>
      </c>
      <c r="F5682" s="5">
        <v>32692</v>
      </c>
      <c r="G5682" s="3"/>
      <c r="H5682" s="3"/>
      <c r="I5682" s="2" t="s">
        <v>6663</v>
      </c>
    </row>
    <row r="5683" spans="1:9">
      <c r="A5683" s="2" t="s">
        <v>6661</v>
      </c>
      <c r="B5683" s="121" t="str">
        <f t="shared" si="315"/>
        <v>All Africa</v>
      </c>
      <c r="C5683" s="2" t="s">
        <v>7603</v>
      </c>
      <c r="D5683" s="2" t="str">
        <f t="shared" si="317"/>
        <v>South Africa</v>
      </c>
      <c r="E5683" s="5">
        <v>32689</v>
      </c>
      <c r="F5683" s="5">
        <v>32692</v>
      </c>
      <c r="G5683" s="3"/>
      <c r="H5683" s="3"/>
      <c r="I5683" s="2" t="s">
        <v>6663</v>
      </c>
    </row>
    <row r="5684" spans="1:9">
      <c r="A5684" s="2" t="s">
        <v>6661</v>
      </c>
      <c r="B5684" s="121" t="str">
        <f t="shared" si="315"/>
        <v>All Africa</v>
      </c>
      <c r="C5684" s="2" t="s">
        <v>7619</v>
      </c>
      <c r="D5684" s="2" t="str">
        <f t="shared" si="317"/>
        <v>Tunisia</v>
      </c>
      <c r="E5684" s="5">
        <v>32689</v>
      </c>
      <c r="F5684" s="5">
        <v>32692</v>
      </c>
      <c r="G5684" s="3"/>
      <c r="H5684" s="3"/>
      <c r="I5684" s="2" t="s">
        <v>6663</v>
      </c>
    </row>
    <row r="5685" spans="1:9">
      <c r="A5685" s="2" t="s">
        <v>6661</v>
      </c>
      <c r="B5685" s="121" t="str">
        <f t="shared" si="315"/>
        <v>All Africa</v>
      </c>
      <c r="C5685" s="2" t="s">
        <v>7629</v>
      </c>
      <c r="D5685" s="2" t="str">
        <f t="shared" si="317"/>
        <v>Zambia</v>
      </c>
      <c r="E5685" s="5">
        <v>32689</v>
      </c>
      <c r="F5685" s="5">
        <v>32692</v>
      </c>
      <c r="G5685" s="3"/>
      <c r="H5685" s="3"/>
      <c r="I5685" s="2" t="s">
        <v>6663</v>
      </c>
    </row>
    <row r="5686" spans="1:9">
      <c r="A5686" s="2" t="s">
        <v>6661</v>
      </c>
      <c r="B5686" s="121" t="str">
        <f t="shared" si="315"/>
        <v>All Africa</v>
      </c>
      <c r="C5686" s="2" t="s">
        <v>7630</v>
      </c>
      <c r="D5686" s="2" t="str">
        <f t="shared" si="317"/>
        <v>Zimbabwe</v>
      </c>
      <c r="E5686" s="5">
        <v>32689</v>
      </c>
      <c r="F5686" s="5">
        <v>32692</v>
      </c>
      <c r="G5686" s="3"/>
      <c r="H5686" s="3"/>
      <c r="I5686" s="2" t="s">
        <v>6663</v>
      </c>
    </row>
    <row r="5687" spans="1:9">
      <c r="A5687" s="2" t="s">
        <v>6661</v>
      </c>
      <c r="B5687" s="121" t="str">
        <f t="shared" si="315"/>
        <v>All Africa</v>
      </c>
      <c r="C5687" s="2" t="s">
        <v>5987</v>
      </c>
      <c r="D5687" s="2" t="str">
        <f t="shared" si="317"/>
        <v>Kenya</v>
      </c>
      <c r="E5687" s="2"/>
      <c r="F5687" s="93">
        <v>32689</v>
      </c>
      <c r="G5687" s="2"/>
      <c r="H5687" s="2"/>
      <c r="I5687" s="2" t="s">
        <v>6663</v>
      </c>
    </row>
    <row r="5688" spans="1:9">
      <c r="A5688" s="2" t="s">
        <v>6665</v>
      </c>
      <c r="B5688" s="121" t="str">
        <f t="shared" si="315"/>
        <v>All Africa Ex-South Africa</v>
      </c>
      <c r="C5688" s="2" t="s">
        <v>7626</v>
      </c>
      <c r="D5688" s="2" t="str">
        <f t="shared" si="317"/>
        <v>Botswana</v>
      </c>
      <c r="E5688" s="5">
        <v>32689</v>
      </c>
      <c r="F5688" s="5">
        <v>32692</v>
      </c>
      <c r="G5688" s="3"/>
      <c r="H5688" s="3"/>
      <c r="I5688" s="2" t="s">
        <v>6663</v>
      </c>
    </row>
    <row r="5689" spans="1:9">
      <c r="A5689" s="2" t="s">
        <v>6665</v>
      </c>
      <c r="B5689" s="121" t="str">
        <f t="shared" si="315"/>
        <v>All Africa Ex-South Africa</v>
      </c>
      <c r="C5689" s="2" t="s">
        <v>7627</v>
      </c>
      <c r="D5689" s="2" t="str">
        <f t="shared" si="317"/>
        <v>Cote d'Ivoire</v>
      </c>
      <c r="E5689" s="5">
        <v>32689</v>
      </c>
      <c r="F5689" s="5">
        <v>32692</v>
      </c>
      <c r="G5689" s="3"/>
      <c r="H5689" s="3"/>
      <c r="I5689" s="2" t="s">
        <v>6663</v>
      </c>
    </row>
    <row r="5690" spans="1:9">
      <c r="A5690" s="2" t="s">
        <v>6665</v>
      </c>
      <c r="B5690" s="121" t="str">
        <f t="shared" si="315"/>
        <v>All Africa Ex-South Africa</v>
      </c>
      <c r="C5690" s="2" t="s">
        <v>7600</v>
      </c>
      <c r="D5690" s="2" t="str">
        <f t="shared" si="317"/>
        <v>Egypt</v>
      </c>
      <c r="E5690" s="5">
        <v>32689</v>
      </c>
      <c r="F5690" s="5">
        <v>32692</v>
      </c>
      <c r="G5690" s="3"/>
      <c r="H5690" s="3"/>
      <c r="I5690" s="2" t="s">
        <v>6663</v>
      </c>
    </row>
    <row r="5691" spans="1:9">
      <c r="A5691" s="2" t="s">
        <v>6665</v>
      </c>
      <c r="B5691" s="121" t="str">
        <f t="shared" si="315"/>
        <v>All Africa Ex-South Africa</v>
      </c>
      <c r="C5691" s="2" t="s">
        <v>7628</v>
      </c>
      <c r="D5691" s="2" t="str">
        <f t="shared" si="317"/>
        <v>Ghana</v>
      </c>
      <c r="E5691" s="5">
        <v>32689</v>
      </c>
      <c r="F5691" s="5">
        <v>32692</v>
      </c>
      <c r="G5691" s="3"/>
      <c r="H5691" s="3"/>
      <c r="I5691" s="2" t="s">
        <v>6663</v>
      </c>
    </row>
    <row r="5692" spans="1:9">
      <c r="A5692" s="2" t="s">
        <v>6665</v>
      </c>
      <c r="B5692" s="121" t="str">
        <f t="shared" si="315"/>
        <v>All Africa Ex-South Africa</v>
      </c>
      <c r="C5692" s="2" t="s">
        <v>7618</v>
      </c>
      <c r="D5692" s="2" t="str">
        <f t="shared" si="317"/>
        <v>Mauritius</v>
      </c>
      <c r="E5692" s="5">
        <v>32689</v>
      </c>
      <c r="F5692" s="5">
        <v>32692</v>
      </c>
      <c r="G5692" s="3"/>
      <c r="H5692" s="3"/>
      <c r="I5692" s="2" t="s">
        <v>6663</v>
      </c>
    </row>
    <row r="5693" spans="1:9">
      <c r="A5693" s="2" t="s">
        <v>6665</v>
      </c>
      <c r="B5693" s="121" t="str">
        <f t="shared" si="315"/>
        <v>All Africa Ex-South Africa</v>
      </c>
      <c r="C5693" s="2" t="s">
        <v>5947</v>
      </c>
      <c r="D5693" s="2" t="str">
        <f t="shared" si="317"/>
        <v>Morocco</v>
      </c>
      <c r="E5693" s="5">
        <v>32689</v>
      </c>
      <c r="F5693" s="5">
        <v>32692</v>
      </c>
      <c r="G5693" s="3"/>
      <c r="H5693" s="3"/>
      <c r="I5693" s="2" t="s">
        <v>6663</v>
      </c>
    </row>
    <row r="5694" spans="1:9">
      <c r="A5694" s="2" t="s">
        <v>6665</v>
      </c>
      <c r="B5694" s="121" t="str">
        <f t="shared" si="315"/>
        <v>All Africa Ex-South Africa</v>
      </c>
      <c r="C5694" s="2" t="s">
        <v>5845</v>
      </c>
      <c r="D5694" s="2" t="str">
        <f t="shared" si="317"/>
        <v>Namibia</v>
      </c>
      <c r="E5694" s="5">
        <v>32689</v>
      </c>
      <c r="F5694" s="5">
        <v>32692</v>
      </c>
      <c r="G5694" s="3"/>
      <c r="H5694" s="3"/>
      <c r="I5694" s="2" t="s">
        <v>6663</v>
      </c>
    </row>
    <row r="5695" spans="1:9">
      <c r="A5695" s="2" t="s">
        <v>6665</v>
      </c>
      <c r="B5695" s="121" t="str">
        <f t="shared" si="315"/>
        <v>All Africa Ex-South Africa</v>
      </c>
      <c r="C5695" s="2" t="s">
        <v>5918</v>
      </c>
      <c r="D5695" s="2" t="str">
        <f t="shared" si="317"/>
        <v>Nigeria</v>
      </c>
      <c r="E5695" s="5">
        <v>32689</v>
      </c>
      <c r="F5695" s="5">
        <v>32692</v>
      </c>
      <c r="G5695" s="3"/>
      <c r="H5695" s="3"/>
      <c r="I5695" s="2" t="s">
        <v>6663</v>
      </c>
    </row>
    <row r="5696" spans="1:9">
      <c r="A5696" s="2" t="s">
        <v>6665</v>
      </c>
      <c r="B5696" s="121" t="str">
        <f t="shared" si="315"/>
        <v>All Africa Ex-South Africa</v>
      </c>
      <c r="C5696" s="2" t="s">
        <v>7619</v>
      </c>
      <c r="D5696" s="2" t="str">
        <f t="shared" si="317"/>
        <v>Tunisia</v>
      </c>
      <c r="E5696" s="5">
        <v>32689</v>
      </c>
      <c r="F5696" s="5">
        <v>32692</v>
      </c>
      <c r="G5696" s="3"/>
      <c r="H5696" s="3"/>
      <c r="I5696" s="2" t="s">
        <v>6663</v>
      </c>
    </row>
    <row r="5697" spans="1:9">
      <c r="A5697" s="2" t="s">
        <v>6665</v>
      </c>
      <c r="B5697" s="121" t="str">
        <f t="shared" si="315"/>
        <v>All Africa Ex-South Africa</v>
      </c>
      <c r="C5697" s="2" t="s">
        <v>7629</v>
      </c>
      <c r="D5697" s="2" t="str">
        <f t="shared" si="317"/>
        <v>Zambia</v>
      </c>
      <c r="E5697" s="5">
        <v>32689</v>
      </c>
      <c r="F5697" s="5">
        <v>32692</v>
      </c>
      <c r="G5697" s="3"/>
      <c r="H5697" s="3"/>
      <c r="I5697" s="2" t="s">
        <v>6663</v>
      </c>
    </row>
    <row r="5698" spans="1:9">
      <c r="A5698" s="2" t="s">
        <v>6665</v>
      </c>
      <c r="B5698" s="121" t="str">
        <f t="shared" si="315"/>
        <v>All Africa Ex-South Africa</v>
      </c>
      <c r="C5698" s="2" t="s">
        <v>7630</v>
      </c>
      <c r="D5698" s="2" t="str">
        <f t="shared" si="317"/>
        <v>Zimbabwe</v>
      </c>
      <c r="E5698" s="5">
        <v>32689</v>
      </c>
      <c r="F5698" s="5">
        <v>32692</v>
      </c>
      <c r="G5698" s="3"/>
      <c r="H5698" s="3"/>
      <c r="I5698" s="2" t="s">
        <v>6663</v>
      </c>
    </row>
    <row r="5699" spans="1:9">
      <c r="A5699" s="2" t="s">
        <v>6665</v>
      </c>
      <c r="B5699" s="121" t="str">
        <f t="shared" si="315"/>
        <v>All Africa Ex-South Africa</v>
      </c>
      <c r="C5699" s="2" t="s">
        <v>5987</v>
      </c>
      <c r="D5699" s="2" t="str">
        <f t="shared" si="317"/>
        <v>Kenya</v>
      </c>
      <c r="E5699" s="2" t="s">
        <v>7570</v>
      </c>
      <c r="F5699" s="93">
        <v>32689</v>
      </c>
      <c r="G5699" s="2"/>
      <c r="H5699" s="2"/>
      <c r="I5699" s="2" t="s">
        <v>6663</v>
      </c>
    </row>
    <row r="5700" spans="1:9">
      <c r="A5700" s="2" t="s">
        <v>6679</v>
      </c>
      <c r="B5700" s="121" t="str">
        <f t="shared" si="315"/>
        <v>Southern Africa Ex-South Africa</v>
      </c>
      <c r="C5700" s="2" t="s">
        <v>7626</v>
      </c>
      <c r="D5700" s="2" t="str">
        <f t="shared" si="317"/>
        <v>Botswana</v>
      </c>
      <c r="E5700" s="5">
        <v>32689</v>
      </c>
      <c r="F5700" s="5">
        <v>32692</v>
      </c>
      <c r="G5700" s="3"/>
      <c r="H5700" s="3"/>
      <c r="I5700" s="2" t="s">
        <v>6663</v>
      </c>
    </row>
    <row r="5701" spans="1:9">
      <c r="A5701" s="2" t="s">
        <v>6679</v>
      </c>
      <c r="B5701" s="121" t="str">
        <f t="shared" si="315"/>
        <v>Southern Africa Ex-South Africa</v>
      </c>
      <c r="C5701" s="2" t="s">
        <v>7618</v>
      </c>
      <c r="D5701" s="2" t="str">
        <f t="shared" si="317"/>
        <v>Mauritius</v>
      </c>
      <c r="E5701" s="5">
        <v>32689</v>
      </c>
      <c r="F5701" s="5">
        <v>32692</v>
      </c>
      <c r="G5701" s="3"/>
      <c r="H5701" s="3"/>
      <c r="I5701" s="2" t="s">
        <v>6663</v>
      </c>
    </row>
    <row r="5702" spans="1:9">
      <c r="A5702" s="2" t="s">
        <v>6679</v>
      </c>
      <c r="B5702" s="121" t="str">
        <f t="shared" si="315"/>
        <v>Southern Africa Ex-South Africa</v>
      </c>
      <c r="C5702" s="2" t="s">
        <v>5845</v>
      </c>
      <c r="D5702" s="2" t="str">
        <f t="shared" si="317"/>
        <v>Namibia</v>
      </c>
      <c r="E5702" s="5">
        <v>32689</v>
      </c>
      <c r="F5702" s="5">
        <v>32692</v>
      </c>
      <c r="G5702" s="3"/>
      <c r="H5702" s="3"/>
      <c r="I5702" s="2" t="s">
        <v>6663</v>
      </c>
    </row>
    <row r="5703" spans="1:9">
      <c r="A5703" s="2" t="s">
        <v>6679</v>
      </c>
      <c r="B5703" s="121" t="str">
        <f t="shared" si="315"/>
        <v>Southern Africa Ex-South Africa</v>
      </c>
      <c r="C5703" s="2" t="s">
        <v>7629</v>
      </c>
      <c r="D5703" s="2" t="str">
        <f t="shared" si="317"/>
        <v>Zambia</v>
      </c>
      <c r="E5703" s="5">
        <v>32689</v>
      </c>
      <c r="F5703" s="5">
        <v>32692</v>
      </c>
      <c r="G5703" s="3"/>
      <c r="H5703" s="3"/>
      <c r="I5703" s="2" t="s">
        <v>6663</v>
      </c>
    </row>
    <row r="5704" spans="1:9">
      <c r="A5704" s="2" t="s">
        <v>6679</v>
      </c>
      <c r="B5704" s="121" t="str">
        <f t="shared" si="315"/>
        <v>Southern Africa Ex-South Africa</v>
      </c>
      <c r="C5704" s="2" t="s">
        <v>7630</v>
      </c>
      <c r="D5704" s="2" t="str">
        <f t="shared" si="317"/>
        <v>Zimbabwe</v>
      </c>
      <c r="E5704" s="5">
        <v>32689</v>
      </c>
      <c r="F5704" s="5">
        <v>32692</v>
      </c>
      <c r="G5704" s="3"/>
      <c r="H5704" s="3"/>
      <c r="I5704" s="2" t="s">
        <v>6663</v>
      </c>
    </row>
    <row r="5705" spans="1:9">
      <c r="A5705" s="2" t="s">
        <v>6667</v>
      </c>
      <c r="B5705" s="121" t="str">
        <f t="shared" si="315"/>
        <v>East Africa</v>
      </c>
      <c r="C5705" s="2" t="s">
        <v>5987</v>
      </c>
      <c r="D5705" s="2" t="str">
        <f t="shared" si="317"/>
        <v>Kenya</v>
      </c>
      <c r="E5705" s="5">
        <v>32689</v>
      </c>
      <c r="F5705" s="5">
        <v>32692</v>
      </c>
      <c r="G5705" s="3"/>
      <c r="H5705" s="3"/>
      <c r="I5705" s="2" t="s">
        <v>6663</v>
      </c>
    </row>
    <row r="5706" spans="1:9">
      <c r="A5706" s="2" t="s">
        <v>6669</v>
      </c>
      <c r="B5706" s="121" t="str">
        <f t="shared" si="315"/>
        <v>North Africa</v>
      </c>
      <c r="C5706" s="2" t="s">
        <v>7600</v>
      </c>
      <c r="D5706" s="2" t="str">
        <f t="shared" si="317"/>
        <v>Egypt</v>
      </c>
      <c r="E5706" s="5">
        <v>32689</v>
      </c>
      <c r="F5706" s="5">
        <v>32692</v>
      </c>
      <c r="G5706" s="3"/>
      <c r="H5706" s="3"/>
      <c r="I5706" s="2" t="s">
        <v>6663</v>
      </c>
    </row>
    <row r="5707" spans="1:9">
      <c r="A5707" s="2" t="s">
        <v>6669</v>
      </c>
      <c r="B5707" s="121" t="str">
        <f t="shared" si="315"/>
        <v>North Africa</v>
      </c>
      <c r="C5707" s="2" t="s">
        <v>5947</v>
      </c>
      <c r="D5707" s="2" t="str">
        <f t="shared" si="317"/>
        <v>Morocco</v>
      </c>
      <c r="E5707" s="5">
        <v>32689</v>
      </c>
      <c r="F5707" s="5">
        <v>32692</v>
      </c>
      <c r="G5707" s="3"/>
      <c r="H5707" s="3"/>
      <c r="I5707" s="2" t="s">
        <v>6663</v>
      </c>
    </row>
    <row r="5708" spans="1:9">
      <c r="A5708" s="2" t="s">
        <v>6669</v>
      </c>
      <c r="B5708" s="121" t="str">
        <f t="shared" si="315"/>
        <v>North Africa</v>
      </c>
      <c r="C5708" s="2" t="s">
        <v>7619</v>
      </c>
      <c r="D5708" s="2" t="str">
        <f t="shared" si="317"/>
        <v>Tunisia</v>
      </c>
      <c r="E5708" s="5">
        <v>32689</v>
      </c>
      <c r="F5708" s="5">
        <v>32690</v>
      </c>
      <c r="G5708" s="3"/>
      <c r="H5708" s="3"/>
      <c r="I5708" s="2" t="s">
        <v>6663</v>
      </c>
    </row>
    <row r="5709" spans="1:9">
      <c r="A5709" s="2" t="s">
        <v>6678</v>
      </c>
      <c r="B5709" s="121" t="str">
        <f t="shared" si="315"/>
        <v>South Africa</v>
      </c>
      <c r="C5709" s="2" t="s">
        <v>7575</v>
      </c>
      <c r="D5709" s="2" t="str">
        <f t="shared" si="317"/>
        <v>Austria</v>
      </c>
      <c r="E5709" s="5">
        <v>32689</v>
      </c>
      <c r="F5709" s="5">
        <v>32692</v>
      </c>
      <c r="G5709" s="3"/>
      <c r="H5709" s="3"/>
      <c r="I5709" s="2" t="str">
        <f t="shared" ref="I5709:I5749" si="318">IF(ISBLANK(VLOOKUP(A5709,CountryRegion,4,FALSE)),"",VLOOKUP(A5709,CountryRegion,4,FALSE))</f>
        <v>S&amp;P BMI</v>
      </c>
    </row>
    <row r="5710" spans="1:9">
      <c r="A5710" s="2" t="s">
        <v>6678</v>
      </c>
      <c r="B5710" s="121" t="str">
        <f t="shared" si="315"/>
        <v>South Africa</v>
      </c>
      <c r="C5710" s="2" t="s">
        <v>7589</v>
      </c>
      <c r="D5710" s="2" t="str">
        <f t="shared" si="317"/>
        <v>Australia</v>
      </c>
      <c r="E5710" s="5">
        <v>32689</v>
      </c>
      <c r="F5710" s="5">
        <v>32692</v>
      </c>
      <c r="G5710" s="3"/>
      <c r="H5710" s="3"/>
      <c r="I5710" s="2" t="str">
        <f t="shared" si="318"/>
        <v>S&amp;P BMI</v>
      </c>
    </row>
    <row r="5711" spans="1:9">
      <c r="A5711" s="2" t="s">
        <v>6678</v>
      </c>
      <c r="B5711" s="121" t="str">
        <f t="shared" ref="B5711:B5774" si="319">VLOOKUP(A5711,CountryRegion,2,FALSE)</f>
        <v>South Africa</v>
      </c>
      <c r="C5711" s="2" t="s">
        <v>7576</v>
      </c>
      <c r="D5711" s="2" t="str">
        <f t="shared" si="317"/>
        <v>Belgium</v>
      </c>
      <c r="E5711" s="5">
        <v>32689</v>
      </c>
      <c r="F5711" s="5">
        <v>32692</v>
      </c>
      <c r="G5711" s="3"/>
      <c r="H5711" s="3"/>
      <c r="I5711" s="2" t="str">
        <f t="shared" si="318"/>
        <v>S&amp;P BMI</v>
      </c>
    </row>
    <row r="5712" spans="1:9">
      <c r="A5712" s="2" t="s">
        <v>6678</v>
      </c>
      <c r="B5712" s="121" t="str">
        <f t="shared" si="319"/>
        <v>South Africa</v>
      </c>
      <c r="C5712" s="2" t="s">
        <v>5722</v>
      </c>
      <c r="D5712" s="2" t="str">
        <f t="shared" si="317"/>
        <v>Canada</v>
      </c>
      <c r="E5712" s="5">
        <v>32689</v>
      </c>
      <c r="F5712" s="5">
        <v>32692</v>
      </c>
      <c r="G5712" s="3"/>
      <c r="H5712" s="3"/>
      <c r="I5712" s="2" t="str">
        <f t="shared" si="318"/>
        <v>S&amp;P BMI</v>
      </c>
    </row>
    <row r="5713" spans="1:9">
      <c r="A5713" s="2" t="s">
        <v>6678</v>
      </c>
      <c r="B5713" s="121" t="str">
        <f t="shared" si="319"/>
        <v>South Africa</v>
      </c>
      <c r="C5713" s="2" t="s">
        <v>6147</v>
      </c>
      <c r="D5713" s="2" t="str">
        <f t="shared" si="317"/>
        <v>Switzerland</v>
      </c>
      <c r="E5713" s="5">
        <v>32689</v>
      </c>
      <c r="F5713" s="5">
        <v>32692</v>
      </c>
      <c r="G5713" s="3"/>
      <c r="H5713" s="3"/>
      <c r="I5713" s="2" t="str">
        <f t="shared" si="318"/>
        <v>S&amp;P BMI</v>
      </c>
    </row>
    <row r="5714" spans="1:9">
      <c r="A5714" s="2" t="s">
        <v>6678</v>
      </c>
      <c r="B5714" s="121" t="str">
        <f t="shared" si="319"/>
        <v>South Africa</v>
      </c>
      <c r="C5714" s="2" t="s">
        <v>7584</v>
      </c>
      <c r="D5714" s="2" t="str">
        <f t="shared" si="317"/>
        <v>Czech Republic</v>
      </c>
      <c r="E5714" s="5">
        <v>37071</v>
      </c>
      <c r="F5714" s="5">
        <v>37074</v>
      </c>
      <c r="G5714" s="3">
        <v>38168</v>
      </c>
      <c r="H5714" s="3">
        <v>38169</v>
      </c>
      <c r="I5714" s="2" t="str">
        <f t="shared" si="318"/>
        <v>S&amp;P BMI</v>
      </c>
    </row>
    <row r="5715" spans="1:9">
      <c r="A5715" s="2" t="s">
        <v>6678</v>
      </c>
      <c r="B5715" s="121" t="str">
        <f t="shared" si="319"/>
        <v>South Africa</v>
      </c>
      <c r="C5715" s="2" t="s">
        <v>7579</v>
      </c>
      <c r="D5715" s="2" t="str">
        <f t="shared" si="317"/>
        <v>Germany</v>
      </c>
      <c r="E5715" s="5">
        <v>32689</v>
      </c>
      <c r="F5715" s="5">
        <v>32692</v>
      </c>
      <c r="G5715" s="3"/>
      <c r="H5715" s="3"/>
      <c r="I5715" s="2" t="str">
        <f t="shared" si="318"/>
        <v>S&amp;P BMI</v>
      </c>
    </row>
    <row r="5716" spans="1:9">
      <c r="A5716" s="2" t="s">
        <v>6678</v>
      </c>
      <c r="B5716" s="121" t="str">
        <f t="shared" si="319"/>
        <v>South Africa</v>
      </c>
      <c r="C5716" s="2" t="s">
        <v>7577</v>
      </c>
      <c r="D5716" s="2" t="str">
        <f t="shared" si="317"/>
        <v>Denmark</v>
      </c>
      <c r="E5716" s="5">
        <v>32689</v>
      </c>
      <c r="F5716" s="5">
        <v>32692</v>
      </c>
      <c r="G5716" s="3"/>
      <c r="H5716" s="3"/>
      <c r="I5716" s="2" t="str">
        <f t="shared" si="318"/>
        <v>S&amp;P BMI</v>
      </c>
    </row>
    <row r="5717" spans="1:9">
      <c r="A5717" s="2" t="s">
        <v>6678</v>
      </c>
      <c r="B5717" s="121" t="str">
        <f t="shared" si="319"/>
        <v>South Africa</v>
      </c>
      <c r="C5717" s="2" t="s">
        <v>6415</v>
      </c>
      <c r="D5717" s="2" t="str">
        <f t="shared" si="317"/>
        <v>Spain</v>
      </c>
      <c r="E5717" s="5">
        <v>32689</v>
      </c>
      <c r="F5717" s="5">
        <v>32692</v>
      </c>
      <c r="G5717" s="3"/>
      <c r="H5717" s="3"/>
      <c r="I5717" s="2" t="str">
        <f t="shared" si="318"/>
        <v>S&amp;P BMI</v>
      </c>
    </row>
    <row r="5718" spans="1:9">
      <c r="A5718" s="2" t="s">
        <v>6678</v>
      </c>
      <c r="B5718" s="121" t="str">
        <f t="shared" si="319"/>
        <v>South Africa</v>
      </c>
      <c r="C5718" s="2" t="s">
        <v>5810</v>
      </c>
      <c r="D5718" s="2" t="str">
        <f t="shared" si="317"/>
        <v>Finland</v>
      </c>
      <c r="E5718" s="5">
        <v>32689</v>
      </c>
      <c r="F5718" s="5">
        <v>32692</v>
      </c>
      <c r="G5718" s="3"/>
      <c r="H5718" s="3"/>
      <c r="I5718" s="2" t="str">
        <f t="shared" si="318"/>
        <v>S&amp;P BMI</v>
      </c>
    </row>
    <row r="5719" spans="1:9">
      <c r="A5719" s="2" t="s">
        <v>6678</v>
      </c>
      <c r="B5719" s="121" t="str">
        <f t="shared" si="319"/>
        <v>South Africa</v>
      </c>
      <c r="C5719" s="2" t="s">
        <v>7578</v>
      </c>
      <c r="D5719" s="2" t="str">
        <f t="shared" ref="D5719:D5782" si="320">VLOOKUP(C5719&amp;"-",CountryRegion,2,FALSE)</f>
        <v>France</v>
      </c>
      <c r="E5719" s="5">
        <v>32689</v>
      </c>
      <c r="F5719" s="5">
        <v>32692</v>
      </c>
      <c r="G5719" s="3"/>
      <c r="H5719" s="3"/>
      <c r="I5719" s="2" t="str">
        <f t="shared" si="318"/>
        <v>S&amp;P BMI</v>
      </c>
    </row>
    <row r="5720" spans="1:9">
      <c r="A5720" s="2" t="s">
        <v>6678</v>
      </c>
      <c r="B5720" s="121" t="str">
        <f t="shared" si="319"/>
        <v>South Africa</v>
      </c>
      <c r="C5720" s="2" t="s">
        <v>7583</v>
      </c>
      <c r="D5720" s="2" t="str">
        <f t="shared" si="320"/>
        <v>United Kingdom</v>
      </c>
      <c r="E5720" s="5">
        <v>32689</v>
      </c>
      <c r="F5720" s="5">
        <v>32692</v>
      </c>
      <c r="G5720" s="3"/>
      <c r="H5720" s="3"/>
      <c r="I5720" s="2" t="str">
        <f t="shared" si="318"/>
        <v>S&amp;P BMI</v>
      </c>
    </row>
    <row r="5721" spans="1:9">
      <c r="A5721" s="2" t="s">
        <v>6678</v>
      </c>
      <c r="B5721" s="121" t="str">
        <f t="shared" si="319"/>
        <v>South Africa</v>
      </c>
      <c r="C5721" s="2" t="s">
        <v>7580</v>
      </c>
      <c r="D5721" s="2" t="str">
        <f t="shared" si="320"/>
        <v>Greece</v>
      </c>
      <c r="E5721" s="5">
        <v>36433</v>
      </c>
      <c r="F5721" s="5">
        <v>36434</v>
      </c>
      <c r="G5721" s="3">
        <v>41901</v>
      </c>
      <c r="H5721" s="3">
        <v>41904</v>
      </c>
      <c r="I5721" s="2" t="str">
        <f t="shared" si="318"/>
        <v>S&amp;P BMI</v>
      </c>
    </row>
    <row r="5722" spans="1:9">
      <c r="A5722" s="2" t="s">
        <v>6678</v>
      </c>
      <c r="B5722" s="121" t="str">
        <f t="shared" si="319"/>
        <v>South Africa</v>
      </c>
      <c r="C5722" s="2" t="s">
        <v>7571</v>
      </c>
      <c r="D5722" s="2" t="str">
        <f t="shared" si="320"/>
        <v>Hong Kong</v>
      </c>
      <c r="E5722" s="5">
        <v>32689</v>
      </c>
      <c r="F5722" s="5">
        <v>32692</v>
      </c>
      <c r="G5722" s="3"/>
      <c r="H5722" s="3"/>
      <c r="I5722" s="2" t="str">
        <f t="shared" si="318"/>
        <v>S&amp;P BMI</v>
      </c>
    </row>
    <row r="5723" spans="1:9">
      <c r="A5723" s="2" t="s">
        <v>6678</v>
      </c>
      <c r="B5723" s="121" t="str">
        <f t="shared" si="319"/>
        <v>South Africa</v>
      </c>
      <c r="C5723" s="2" t="s">
        <v>5567</v>
      </c>
      <c r="D5723" s="2" t="str">
        <f t="shared" si="320"/>
        <v>Hungary</v>
      </c>
      <c r="E5723" s="5">
        <v>37802</v>
      </c>
      <c r="F5723" s="5">
        <v>37803</v>
      </c>
      <c r="G5723" s="3">
        <v>38168</v>
      </c>
      <c r="H5723" s="3">
        <v>38169</v>
      </c>
      <c r="I5723" s="2" t="str">
        <f t="shared" si="318"/>
        <v>S&amp;P BMI</v>
      </c>
    </row>
    <row r="5724" spans="1:9">
      <c r="A5724" s="2" t="s">
        <v>6678</v>
      </c>
      <c r="B5724" s="121" t="str">
        <f t="shared" si="319"/>
        <v>South Africa</v>
      </c>
      <c r="C5724" s="2" t="s">
        <v>6100</v>
      </c>
      <c r="D5724" s="2" t="str">
        <f t="shared" si="320"/>
        <v>Ireland</v>
      </c>
      <c r="E5724" s="5">
        <v>32689</v>
      </c>
      <c r="F5724" s="5">
        <v>32692</v>
      </c>
      <c r="G5724" s="3"/>
      <c r="H5724" s="3"/>
      <c r="I5724" s="2" t="str">
        <f t="shared" si="318"/>
        <v>S&amp;P BMI</v>
      </c>
    </row>
    <row r="5725" spans="1:9">
      <c r="A5725" s="2" t="s">
        <v>6678</v>
      </c>
      <c r="B5725" s="121" t="str">
        <f t="shared" si="319"/>
        <v>South Africa</v>
      </c>
      <c r="C5725" s="2" t="s">
        <v>7598</v>
      </c>
      <c r="D5725" s="2" t="str">
        <f t="shared" si="320"/>
        <v>Israel</v>
      </c>
      <c r="E5725" s="5">
        <v>40438</v>
      </c>
      <c r="F5725" s="5">
        <v>40441</v>
      </c>
      <c r="G5725" s="3"/>
      <c r="H5725" s="3"/>
      <c r="I5725" s="2" t="str">
        <f t="shared" si="318"/>
        <v>S&amp;P BMI</v>
      </c>
    </row>
    <row r="5726" spans="1:9">
      <c r="A5726" s="2" t="s">
        <v>6678</v>
      </c>
      <c r="B5726" s="121" t="str">
        <f t="shared" si="319"/>
        <v>South Africa</v>
      </c>
      <c r="C5726" s="2" t="s">
        <v>5572</v>
      </c>
      <c r="D5726" s="2" t="str">
        <f t="shared" si="320"/>
        <v>Iceland</v>
      </c>
      <c r="E5726" s="5">
        <v>37435</v>
      </c>
      <c r="F5726" s="5">
        <v>37438</v>
      </c>
      <c r="G5726" s="3">
        <v>39780</v>
      </c>
      <c r="H5726" s="3">
        <v>39783</v>
      </c>
      <c r="I5726" s="2" t="str">
        <f t="shared" si="318"/>
        <v>S&amp;P BMI</v>
      </c>
    </row>
    <row r="5727" spans="1:9">
      <c r="A5727" s="2" t="s">
        <v>6678</v>
      </c>
      <c r="B5727" s="121" t="str">
        <f t="shared" si="319"/>
        <v>South Africa</v>
      </c>
      <c r="C5727" s="2" t="s">
        <v>5614</v>
      </c>
      <c r="D5727" s="2" t="str">
        <f t="shared" si="320"/>
        <v>Italy</v>
      </c>
      <c r="E5727" s="5">
        <v>32689</v>
      </c>
      <c r="F5727" s="5">
        <v>32692</v>
      </c>
      <c r="G5727" s="3"/>
      <c r="H5727" s="3"/>
      <c r="I5727" s="2" t="str">
        <f t="shared" si="318"/>
        <v>S&amp;P BMI</v>
      </c>
    </row>
    <row r="5728" spans="1:9">
      <c r="A5728" s="2" t="s">
        <v>6678</v>
      </c>
      <c r="B5728" s="121" t="str">
        <f t="shared" si="319"/>
        <v>South Africa</v>
      </c>
      <c r="C5728" s="2" t="s">
        <v>7572</v>
      </c>
      <c r="D5728" s="2" t="str">
        <f t="shared" si="320"/>
        <v>Japan</v>
      </c>
      <c r="E5728" s="5">
        <v>32689</v>
      </c>
      <c r="F5728" s="5">
        <v>32692</v>
      </c>
      <c r="G5728" s="3"/>
      <c r="H5728" s="3"/>
      <c r="I5728" s="2" t="str">
        <f t="shared" si="318"/>
        <v>S&amp;P BMI</v>
      </c>
    </row>
    <row r="5729" spans="1:9">
      <c r="A5729" s="2" t="s">
        <v>6678</v>
      </c>
      <c r="B5729" s="121" t="str">
        <f t="shared" si="319"/>
        <v>South Africa</v>
      </c>
      <c r="C5729" s="2" t="s">
        <v>6013</v>
      </c>
      <c r="D5729" s="2" t="str">
        <f t="shared" si="320"/>
        <v>Korea</v>
      </c>
      <c r="E5729" s="5">
        <v>37071</v>
      </c>
      <c r="F5729" s="5">
        <v>37074</v>
      </c>
      <c r="G5729" s="3"/>
      <c r="H5729" s="3"/>
      <c r="I5729" s="2" t="str">
        <f t="shared" si="318"/>
        <v>S&amp;P BMI</v>
      </c>
    </row>
    <row r="5730" spans="1:9">
      <c r="A5730" s="2" t="s">
        <v>6678</v>
      </c>
      <c r="B5730" s="121" t="str">
        <f t="shared" si="319"/>
        <v>South Africa</v>
      </c>
      <c r="C5730" s="2" t="s">
        <v>7581</v>
      </c>
      <c r="D5730" s="2" t="str">
        <f t="shared" si="320"/>
        <v>Luxembourg</v>
      </c>
      <c r="E5730" s="5">
        <v>32689</v>
      </c>
      <c r="F5730" s="5">
        <v>32692</v>
      </c>
      <c r="G5730" s="3"/>
      <c r="H5730" s="3"/>
      <c r="I5730" s="2" t="str">
        <f t="shared" si="318"/>
        <v>S&amp;P BMI</v>
      </c>
    </row>
    <row r="5731" spans="1:9">
      <c r="A5731" s="2" t="s">
        <v>6678</v>
      </c>
      <c r="B5731" s="121" t="str">
        <f t="shared" si="319"/>
        <v>South Africa</v>
      </c>
      <c r="C5731" s="2" t="s">
        <v>7573</v>
      </c>
      <c r="D5731" s="2" t="str">
        <f t="shared" si="320"/>
        <v>Malaysia</v>
      </c>
      <c r="E5731" s="5">
        <v>32689</v>
      </c>
      <c r="F5731" s="5">
        <v>32692</v>
      </c>
      <c r="G5731" s="3">
        <v>35976</v>
      </c>
      <c r="H5731" s="3">
        <v>35977</v>
      </c>
      <c r="I5731" s="2" t="str">
        <f t="shared" si="318"/>
        <v>S&amp;P BMI</v>
      </c>
    </row>
    <row r="5732" spans="1:9">
      <c r="A5732" s="2" t="s">
        <v>6678</v>
      </c>
      <c r="B5732" s="121" t="str">
        <f t="shared" si="319"/>
        <v>South Africa</v>
      </c>
      <c r="C5732" s="2" t="s">
        <v>5921</v>
      </c>
      <c r="D5732" s="2" t="str">
        <f t="shared" si="320"/>
        <v>Netherlands</v>
      </c>
      <c r="E5732" s="5">
        <v>32689</v>
      </c>
      <c r="F5732" s="5">
        <v>32692</v>
      </c>
      <c r="G5732" s="3"/>
      <c r="H5732" s="3"/>
      <c r="I5732" s="2" t="str">
        <f t="shared" si="318"/>
        <v>S&amp;P BMI</v>
      </c>
    </row>
    <row r="5733" spans="1:9">
      <c r="A5733" s="2" t="s">
        <v>6678</v>
      </c>
      <c r="B5733" s="121" t="str">
        <f t="shared" si="319"/>
        <v>South Africa</v>
      </c>
      <c r="C5733" s="2" t="s">
        <v>5865</v>
      </c>
      <c r="D5733" s="2" t="str">
        <f t="shared" si="320"/>
        <v>Norway</v>
      </c>
      <c r="E5733" s="5">
        <v>32689</v>
      </c>
      <c r="F5733" s="5">
        <v>32692</v>
      </c>
      <c r="G5733" s="3"/>
      <c r="H5733" s="3"/>
      <c r="I5733" s="2" t="str">
        <f t="shared" si="318"/>
        <v>S&amp;P BMI</v>
      </c>
    </row>
    <row r="5734" spans="1:9">
      <c r="A5734" s="2" t="s">
        <v>6678</v>
      </c>
      <c r="B5734" s="121" t="str">
        <f t="shared" si="319"/>
        <v>South Africa</v>
      </c>
      <c r="C5734" s="2" t="s">
        <v>5883</v>
      </c>
      <c r="D5734" s="2" t="str">
        <f t="shared" si="320"/>
        <v>New Zealand</v>
      </c>
      <c r="E5734" s="5">
        <v>32689</v>
      </c>
      <c r="F5734" s="5">
        <v>32692</v>
      </c>
      <c r="G5734" s="3"/>
      <c r="H5734" s="3"/>
      <c r="I5734" s="2" t="str">
        <f t="shared" si="318"/>
        <v>S&amp;P BMI</v>
      </c>
    </row>
    <row r="5735" spans="1:9">
      <c r="A5735" s="2" t="s">
        <v>6678</v>
      </c>
      <c r="B5735" s="121" t="str">
        <f t="shared" si="319"/>
        <v>South Africa</v>
      </c>
      <c r="C5735" s="2" t="s">
        <v>7582</v>
      </c>
      <c r="D5735" s="2" t="str">
        <f t="shared" si="320"/>
        <v>Portugal</v>
      </c>
      <c r="E5735" s="5">
        <v>35976</v>
      </c>
      <c r="F5735" s="5">
        <v>35977</v>
      </c>
      <c r="G5735" s="3"/>
      <c r="H5735" s="3"/>
      <c r="I5735" s="2" t="str">
        <f t="shared" si="318"/>
        <v>S&amp;P BMI</v>
      </c>
    </row>
    <row r="5736" spans="1:9">
      <c r="A5736" s="2" t="s">
        <v>6678</v>
      </c>
      <c r="B5736" s="121" t="str">
        <f t="shared" si="319"/>
        <v>South Africa</v>
      </c>
      <c r="C5736" s="2" t="s">
        <v>6227</v>
      </c>
      <c r="D5736" s="2" t="str">
        <f t="shared" si="320"/>
        <v>Sweden</v>
      </c>
      <c r="E5736" s="5">
        <v>32689</v>
      </c>
      <c r="F5736" s="5">
        <v>32692</v>
      </c>
      <c r="G5736" s="3"/>
      <c r="H5736" s="3"/>
      <c r="I5736" s="2" t="str">
        <f t="shared" si="318"/>
        <v>S&amp;P BMI</v>
      </c>
    </row>
    <row r="5737" spans="1:9">
      <c r="A5737" s="2" t="s">
        <v>6678</v>
      </c>
      <c r="B5737" s="121" t="str">
        <f t="shared" si="319"/>
        <v>South Africa</v>
      </c>
      <c r="C5737" s="2" t="s">
        <v>7574</v>
      </c>
      <c r="D5737" s="2" t="str">
        <f t="shared" si="320"/>
        <v>Singapore</v>
      </c>
      <c r="E5737" s="5">
        <v>32689</v>
      </c>
      <c r="F5737" s="5">
        <v>32692</v>
      </c>
      <c r="G5737" s="3"/>
      <c r="H5737" s="3"/>
      <c r="I5737" s="2" t="str">
        <f t="shared" si="318"/>
        <v>S&amp;P BMI</v>
      </c>
    </row>
    <row r="5738" spans="1:9">
      <c r="A5738" s="2" t="s">
        <v>6678</v>
      </c>
      <c r="B5738" s="121" t="str">
        <f t="shared" si="319"/>
        <v>South Africa</v>
      </c>
      <c r="C5738" s="2" t="s">
        <v>7605</v>
      </c>
      <c r="D5738" s="2" t="str">
        <f t="shared" si="320"/>
        <v>Slovenia</v>
      </c>
      <c r="E5738" s="5">
        <v>37802</v>
      </c>
      <c r="F5738" s="5">
        <v>37803</v>
      </c>
      <c r="G5738" s="3">
        <v>39353</v>
      </c>
      <c r="H5738" s="3">
        <v>39356</v>
      </c>
      <c r="I5738" s="2" t="str">
        <f t="shared" si="318"/>
        <v>S&amp;P BMI</v>
      </c>
    </row>
    <row r="5739" spans="1:9">
      <c r="A5739" s="2" t="s">
        <v>6678</v>
      </c>
      <c r="B5739" s="121" t="str">
        <f t="shared" si="319"/>
        <v>South Africa</v>
      </c>
      <c r="C5739" s="2" t="s">
        <v>810</v>
      </c>
      <c r="D5739" s="2" t="str">
        <f t="shared" si="320"/>
        <v>United States</v>
      </c>
      <c r="E5739" s="5">
        <v>32689</v>
      </c>
      <c r="F5739" s="5">
        <v>32692</v>
      </c>
      <c r="G5739" s="3"/>
      <c r="H5739" s="3"/>
      <c r="I5739" s="2" t="str">
        <f t="shared" si="318"/>
        <v>S&amp;P BMI</v>
      </c>
    </row>
    <row r="5740" spans="1:9">
      <c r="A5740" s="2" t="s">
        <v>6678</v>
      </c>
      <c r="B5740" s="121" t="str">
        <f t="shared" si="319"/>
        <v>South Africa</v>
      </c>
      <c r="C5740" s="2" t="s">
        <v>7603</v>
      </c>
      <c r="D5740" s="2" t="str">
        <f t="shared" si="320"/>
        <v>South Africa</v>
      </c>
      <c r="E5740" s="5">
        <v>32689</v>
      </c>
      <c r="F5740" s="5">
        <v>32692</v>
      </c>
      <c r="G5740" s="3"/>
      <c r="H5740" s="3"/>
      <c r="I5740" s="2" t="str">
        <f t="shared" si="318"/>
        <v>S&amp;P BMI</v>
      </c>
    </row>
    <row r="5741" spans="1:9">
      <c r="A5741" s="2" t="s">
        <v>6681</v>
      </c>
      <c r="B5741" s="121" t="str">
        <f t="shared" si="319"/>
        <v>Sub-Saharan Africa Ex-South Africa</v>
      </c>
      <c r="C5741" s="2" t="s">
        <v>7626</v>
      </c>
      <c r="D5741" s="2" t="str">
        <f t="shared" si="320"/>
        <v>Botswana</v>
      </c>
      <c r="E5741" s="5">
        <v>32689</v>
      </c>
      <c r="F5741" s="5">
        <v>32692</v>
      </c>
      <c r="G5741" s="3"/>
      <c r="H5741" s="3"/>
      <c r="I5741" s="2" t="str">
        <f t="shared" si="318"/>
        <v>S&amp;P BMI</v>
      </c>
    </row>
    <row r="5742" spans="1:9">
      <c r="A5742" s="2" t="s">
        <v>6681</v>
      </c>
      <c r="B5742" s="121" t="str">
        <f t="shared" si="319"/>
        <v>Sub-Saharan Africa Ex-South Africa</v>
      </c>
      <c r="C5742" s="2" t="s">
        <v>7627</v>
      </c>
      <c r="D5742" s="2" t="str">
        <f t="shared" si="320"/>
        <v>Cote d'Ivoire</v>
      </c>
      <c r="E5742" s="5">
        <v>32689</v>
      </c>
      <c r="F5742" s="5">
        <v>32692</v>
      </c>
      <c r="G5742" s="3"/>
      <c r="H5742" s="3"/>
      <c r="I5742" s="2" t="str">
        <f t="shared" si="318"/>
        <v>S&amp;P BMI</v>
      </c>
    </row>
    <row r="5743" spans="1:9">
      <c r="A5743" s="2" t="s">
        <v>6681</v>
      </c>
      <c r="B5743" s="121" t="str">
        <f t="shared" si="319"/>
        <v>Sub-Saharan Africa Ex-South Africa</v>
      </c>
      <c r="C5743" s="2" t="s">
        <v>7628</v>
      </c>
      <c r="D5743" s="2" t="str">
        <f t="shared" si="320"/>
        <v>Ghana</v>
      </c>
      <c r="E5743" s="5">
        <v>32689</v>
      </c>
      <c r="F5743" s="5">
        <v>32692</v>
      </c>
      <c r="G5743" s="3"/>
      <c r="H5743" s="3"/>
      <c r="I5743" s="2" t="str">
        <f t="shared" si="318"/>
        <v>S&amp;P BMI</v>
      </c>
    </row>
    <row r="5744" spans="1:9">
      <c r="A5744" s="2" t="s">
        <v>6681</v>
      </c>
      <c r="B5744" s="121" t="str">
        <f t="shared" si="319"/>
        <v>Sub-Saharan Africa Ex-South Africa</v>
      </c>
      <c r="C5744" s="2" t="s">
        <v>5987</v>
      </c>
      <c r="D5744" s="2" t="str">
        <f t="shared" si="320"/>
        <v>Kenya</v>
      </c>
      <c r="E5744" s="3">
        <v>32689</v>
      </c>
      <c r="F5744" s="3">
        <v>32692</v>
      </c>
      <c r="G5744" s="3"/>
      <c r="H5744" s="3"/>
      <c r="I5744" s="2" t="str">
        <f t="shared" si="318"/>
        <v>S&amp;P BMI</v>
      </c>
    </row>
    <row r="5745" spans="1:9">
      <c r="A5745" s="2" t="s">
        <v>6681</v>
      </c>
      <c r="B5745" s="121" t="str">
        <f t="shared" si="319"/>
        <v>Sub-Saharan Africa Ex-South Africa</v>
      </c>
      <c r="C5745" s="2" t="s">
        <v>7618</v>
      </c>
      <c r="D5745" s="2" t="str">
        <f t="shared" si="320"/>
        <v>Mauritius</v>
      </c>
      <c r="E5745" s="3">
        <v>32689</v>
      </c>
      <c r="F5745" s="3">
        <v>32692</v>
      </c>
      <c r="G5745" s="3"/>
      <c r="H5745" s="3"/>
      <c r="I5745" s="2" t="str">
        <f t="shared" si="318"/>
        <v>S&amp;P BMI</v>
      </c>
    </row>
    <row r="5746" spans="1:9">
      <c r="A5746" s="2" t="s">
        <v>6681</v>
      </c>
      <c r="B5746" s="121" t="str">
        <f t="shared" si="319"/>
        <v>Sub-Saharan Africa Ex-South Africa</v>
      </c>
      <c r="C5746" s="2" t="s">
        <v>5845</v>
      </c>
      <c r="D5746" s="2" t="str">
        <f t="shared" si="320"/>
        <v>Namibia</v>
      </c>
      <c r="E5746" s="3">
        <v>32689</v>
      </c>
      <c r="F5746" s="3">
        <v>32692</v>
      </c>
      <c r="G5746" s="3"/>
      <c r="H5746" s="3"/>
      <c r="I5746" s="2" t="str">
        <f t="shared" si="318"/>
        <v>S&amp;P BMI</v>
      </c>
    </row>
    <row r="5747" spans="1:9">
      <c r="A5747" s="2" t="s">
        <v>6681</v>
      </c>
      <c r="B5747" s="121" t="str">
        <f t="shared" si="319"/>
        <v>Sub-Saharan Africa Ex-South Africa</v>
      </c>
      <c r="C5747" s="2" t="s">
        <v>5918</v>
      </c>
      <c r="D5747" s="2" t="str">
        <f t="shared" si="320"/>
        <v>Nigeria</v>
      </c>
      <c r="E5747" s="3">
        <v>32689</v>
      </c>
      <c r="F5747" s="3">
        <v>32692</v>
      </c>
      <c r="G5747" s="3"/>
      <c r="H5747" s="3"/>
      <c r="I5747" s="2" t="str">
        <f t="shared" si="318"/>
        <v>S&amp;P BMI</v>
      </c>
    </row>
    <row r="5748" spans="1:9">
      <c r="A5748" s="2" t="s">
        <v>6681</v>
      </c>
      <c r="B5748" s="121" t="str">
        <f t="shared" si="319"/>
        <v>Sub-Saharan Africa Ex-South Africa</v>
      </c>
      <c r="C5748" s="2" t="s">
        <v>7629</v>
      </c>
      <c r="D5748" s="2" t="str">
        <f t="shared" si="320"/>
        <v>Zambia</v>
      </c>
      <c r="E5748" s="3">
        <v>32689</v>
      </c>
      <c r="F5748" s="3">
        <v>32692</v>
      </c>
      <c r="G5748" s="3"/>
      <c r="H5748" s="3"/>
      <c r="I5748" s="2" t="str">
        <f t="shared" si="318"/>
        <v>S&amp;P BMI</v>
      </c>
    </row>
    <row r="5749" spans="1:9">
      <c r="A5749" s="2" t="s">
        <v>6681</v>
      </c>
      <c r="B5749" s="121" t="str">
        <f t="shared" si="319"/>
        <v>Sub-Saharan Africa Ex-South Africa</v>
      </c>
      <c r="C5749" s="2" t="s">
        <v>7630</v>
      </c>
      <c r="D5749" s="2" t="str">
        <f t="shared" si="320"/>
        <v>Zimbabwe</v>
      </c>
      <c r="E5749" s="3">
        <v>32689</v>
      </c>
      <c r="F5749" s="3">
        <v>32692</v>
      </c>
      <c r="G5749" s="3"/>
      <c r="H5749" s="3"/>
      <c r="I5749" s="2" t="str">
        <f t="shared" si="318"/>
        <v>S&amp;P BMI</v>
      </c>
    </row>
    <row r="5750" spans="1:9">
      <c r="A5750" s="2" t="s">
        <v>6683</v>
      </c>
      <c r="B5750" s="121" t="str">
        <f t="shared" si="319"/>
        <v>West Africa</v>
      </c>
      <c r="C5750" s="2" t="s">
        <v>7627</v>
      </c>
      <c r="D5750" s="2" t="str">
        <f t="shared" si="320"/>
        <v>Cote d'Ivoire</v>
      </c>
      <c r="E5750" s="3">
        <v>32689</v>
      </c>
      <c r="F5750" s="3">
        <v>32692</v>
      </c>
      <c r="G5750" s="3"/>
      <c r="H5750" s="3"/>
      <c r="I5750" s="2" t="s">
        <v>6663</v>
      </c>
    </row>
    <row r="5751" spans="1:9">
      <c r="A5751" s="2" t="s">
        <v>6683</v>
      </c>
      <c r="B5751" s="121" t="str">
        <f t="shared" si="319"/>
        <v>West Africa</v>
      </c>
      <c r="C5751" s="2" t="s">
        <v>7628</v>
      </c>
      <c r="D5751" s="2" t="str">
        <f t="shared" si="320"/>
        <v>Ghana</v>
      </c>
      <c r="E5751" s="3">
        <v>32689</v>
      </c>
      <c r="F5751" s="3">
        <v>32692</v>
      </c>
      <c r="G5751" s="3"/>
      <c r="H5751" s="3"/>
      <c r="I5751" s="2" t="s">
        <v>6663</v>
      </c>
    </row>
    <row r="5752" spans="1:9">
      <c r="A5752" s="2" t="s">
        <v>6683</v>
      </c>
      <c r="B5752" s="121" t="str">
        <f t="shared" si="319"/>
        <v>West Africa</v>
      </c>
      <c r="C5752" s="2" t="s">
        <v>5918</v>
      </c>
      <c r="D5752" s="2" t="str">
        <f t="shared" si="320"/>
        <v>Nigeria</v>
      </c>
      <c r="E5752" s="3">
        <v>32689</v>
      </c>
      <c r="F5752" s="3">
        <v>32692</v>
      </c>
      <c r="G5752" s="3"/>
      <c r="H5752" s="3"/>
      <c r="I5752" s="2" t="s">
        <v>6663</v>
      </c>
    </row>
    <row r="5753" spans="1:9">
      <c r="A5753" s="2" t="s">
        <v>6850</v>
      </c>
      <c r="B5753" s="121" t="str">
        <f t="shared" si="319"/>
        <v>IFCG Composite</v>
      </c>
      <c r="C5753" s="2" t="s">
        <v>7599</v>
      </c>
      <c r="D5753" s="2" t="str">
        <f t="shared" si="320"/>
        <v>United Arab Emirates</v>
      </c>
      <c r="E5753" s="3"/>
      <c r="F5753" s="3">
        <v>38784</v>
      </c>
      <c r="G5753" s="3">
        <v>39752</v>
      </c>
      <c r="H5753" s="3">
        <v>39755</v>
      </c>
      <c r="I5753" s="2" t="str">
        <f t="shared" ref="I5753:I5784" si="321">IF(ISBLANK(VLOOKUP(A5753,CountryRegion,4,FALSE)),"",VLOOKUP(A5753,CountryRegion,4,FALSE))</f>
        <v>xIFCG DISCONTINUES</v>
      </c>
    </row>
    <row r="5754" spans="1:9">
      <c r="A5754" s="82" t="s">
        <v>6850</v>
      </c>
      <c r="B5754" s="121" t="str">
        <f t="shared" si="319"/>
        <v>IFCG Composite</v>
      </c>
      <c r="C5754" s="82" t="s">
        <v>7590</v>
      </c>
      <c r="D5754" s="2" t="str">
        <f t="shared" si="320"/>
        <v>Argentina</v>
      </c>
      <c r="E5754" s="83"/>
      <c r="F5754" s="83">
        <v>31044</v>
      </c>
      <c r="G5754" s="83">
        <v>39752</v>
      </c>
      <c r="H5754" s="3">
        <v>39755</v>
      </c>
      <c r="I5754" s="2" t="str">
        <f t="shared" si="321"/>
        <v>xIFCG DISCONTINUES</v>
      </c>
    </row>
    <row r="5755" spans="1:9">
      <c r="A5755" s="82" t="s">
        <v>6850</v>
      </c>
      <c r="B5755" s="121" t="str">
        <f t="shared" si="319"/>
        <v>IFCG Composite</v>
      </c>
      <c r="C5755" s="82" t="s">
        <v>7606</v>
      </c>
      <c r="D5755" s="2" t="str">
        <f t="shared" si="320"/>
        <v>Bahrain</v>
      </c>
      <c r="E5755" s="83"/>
      <c r="F5755" s="83">
        <v>36465</v>
      </c>
      <c r="G5755" s="83">
        <v>39752</v>
      </c>
      <c r="H5755" s="3">
        <v>39755</v>
      </c>
      <c r="I5755" s="2" t="str">
        <f t="shared" si="321"/>
        <v>xIFCG DISCONTINUES</v>
      </c>
    </row>
    <row r="5756" spans="1:9">
      <c r="A5756" s="82" t="s">
        <v>6850</v>
      </c>
      <c r="B5756" s="121" t="str">
        <f t="shared" si="319"/>
        <v>IFCG Composite</v>
      </c>
      <c r="C5756" s="82" t="s">
        <v>7591</v>
      </c>
      <c r="D5756" s="2" t="str">
        <f t="shared" si="320"/>
        <v>Brazil</v>
      </c>
      <c r="E5756" s="83"/>
      <c r="F5756" s="83">
        <v>31044</v>
      </c>
      <c r="G5756" s="83">
        <v>39752</v>
      </c>
      <c r="H5756" s="3">
        <v>39755</v>
      </c>
      <c r="I5756" s="2" t="str">
        <f t="shared" si="321"/>
        <v>xIFCG DISCONTINUES</v>
      </c>
    </row>
    <row r="5757" spans="1:9">
      <c r="A5757" s="82" t="s">
        <v>6850</v>
      </c>
      <c r="B5757" s="121" t="str">
        <f t="shared" si="319"/>
        <v>IFCG Composite</v>
      </c>
      <c r="C5757" s="82" t="s">
        <v>7592</v>
      </c>
      <c r="D5757" s="2" t="str">
        <f t="shared" si="320"/>
        <v>Chile</v>
      </c>
      <c r="E5757" s="83"/>
      <c r="F5757" s="83">
        <v>31044</v>
      </c>
      <c r="G5757" s="83">
        <v>39752</v>
      </c>
      <c r="H5757" s="3">
        <v>39755</v>
      </c>
      <c r="I5757" s="2" t="str">
        <f t="shared" si="321"/>
        <v>xIFCG DISCONTINUES</v>
      </c>
    </row>
    <row r="5758" spans="1:9">
      <c r="A5758" s="82" t="s">
        <v>6850</v>
      </c>
      <c r="B5758" s="121" t="str">
        <f t="shared" si="319"/>
        <v>IFCG Composite</v>
      </c>
      <c r="C5758" s="82" t="s">
        <v>7588</v>
      </c>
      <c r="D5758" s="2" t="str">
        <f t="shared" si="320"/>
        <v>China</v>
      </c>
      <c r="E5758" s="83"/>
      <c r="F5758" s="83">
        <v>34981</v>
      </c>
      <c r="G5758" s="83">
        <v>39752</v>
      </c>
      <c r="H5758" s="3">
        <v>39755</v>
      </c>
      <c r="I5758" s="2" t="str">
        <f t="shared" si="321"/>
        <v>xIFCG DISCONTINUES</v>
      </c>
    </row>
    <row r="5759" spans="1:9">
      <c r="A5759" s="82" t="s">
        <v>6850</v>
      </c>
      <c r="B5759" s="121" t="str">
        <f t="shared" si="319"/>
        <v>IFCG Composite</v>
      </c>
      <c r="C5759" s="82" t="s">
        <v>7593</v>
      </c>
      <c r="D5759" s="2" t="str">
        <f t="shared" si="320"/>
        <v>Colombia</v>
      </c>
      <c r="E5759" s="83"/>
      <c r="F5759" s="83">
        <v>31044</v>
      </c>
      <c r="G5759" s="83">
        <v>39752</v>
      </c>
      <c r="H5759" s="3">
        <v>39755</v>
      </c>
      <c r="I5759" s="2" t="str">
        <f t="shared" si="321"/>
        <v>xIFCG DISCONTINUES</v>
      </c>
    </row>
    <row r="5760" spans="1:9">
      <c r="A5760" s="82" t="s">
        <v>6850</v>
      </c>
      <c r="B5760" s="121" t="str">
        <f t="shared" si="319"/>
        <v>IFCG Composite</v>
      </c>
      <c r="C5760" s="82" t="s">
        <v>7584</v>
      </c>
      <c r="D5760" s="2" t="str">
        <f t="shared" si="320"/>
        <v>Czech Republic</v>
      </c>
      <c r="E5760" s="83"/>
      <c r="F5760" s="83">
        <v>34880</v>
      </c>
      <c r="G5760" s="83">
        <v>39752</v>
      </c>
      <c r="H5760" s="3">
        <v>39755</v>
      </c>
      <c r="I5760" s="2" t="str">
        <f t="shared" si="321"/>
        <v>xIFCG DISCONTINUES</v>
      </c>
    </row>
    <row r="5761" spans="1:9">
      <c r="A5761" s="82" t="s">
        <v>6850</v>
      </c>
      <c r="B5761" s="121" t="str">
        <f t="shared" si="319"/>
        <v>IFCG Composite</v>
      </c>
      <c r="C5761" s="82" t="s">
        <v>7600</v>
      </c>
      <c r="D5761" s="2" t="str">
        <f t="shared" si="320"/>
        <v>Egypt</v>
      </c>
      <c r="E5761" s="83"/>
      <c r="F5761" s="83">
        <v>35461</v>
      </c>
      <c r="G5761" s="83">
        <v>39752</v>
      </c>
      <c r="H5761" s="3">
        <v>39755</v>
      </c>
      <c r="I5761" s="2" t="str">
        <f t="shared" si="321"/>
        <v>xIFCG DISCONTINUES</v>
      </c>
    </row>
    <row r="5762" spans="1:9">
      <c r="A5762" s="82" t="s">
        <v>6850</v>
      </c>
      <c r="B5762" s="121" t="str">
        <f t="shared" si="319"/>
        <v>IFCG Composite</v>
      </c>
      <c r="C5762" s="82" t="s">
        <v>7580</v>
      </c>
      <c r="D5762" s="2" t="str">
        <f t="shared" si="320"/>
        <v>Greece</v>
      </c>
      <c r="E5762" s="83"/>
      <c r="F5762" s="83">
        <v>34880</v>
      </c>
      <c r="G5762" s="83">
        <v>37011</v>
      </c>
      <c r="H5762" s="90">
        <v>37012</v>
      </c>
      <c r="I5762" s="2" t="str">
        <f t="shared" si="321"/>
        <v>xIFCG DISCONTINUES</v>
      </c>
    </row>
    <row r="5763" spans="1:9">
      <c r="A5763" s="82" t="s">
        <v>6850</v>
      </c>
      <c r="B5763" s="121" t="str">
        <f t="shared" si="319"/>
        <v>IFCG Composite</v>
      </c>
      <c r="C5763" s="82" t="s">
        <v>5567</v>
      </c>
      <c r="D5763" s="2" t="str">
        <f t="shared" si="320"/>
        <v>Hungary</v>
      </c>
      <c r="E5763" s="83"/>
      <c r="F5763" s="83">
        <v>34453</v>
      </c>
      <c r="G5763" s="83">
        <v>39752</v>
      </c>
      <c r="H5763" s="3">
        <v>39755</v>
      </c>
      <c r="I5763" s="2" t="str">
        <f t="shared" si="321"/>
        <v>xIFCG DISCONTINUES</v>
      </c>
    </row>
    <row r="5764" spans="1:9">
      <c r="A5764" s="82" t="s">
        <v>6850</v>
      </c>
      <c r="B5764" s="121" t="str">
        <f t="shared" si="319"/>
        <v>IFCG Composite</v>
      </c>
      <c r="C5764" s="82" t="s">
        <v>6098</v>
      </c>
      <c r="D5764" s="2" t="str">
        <f t="shared" si="320"/>
        <v>Indonesia</v>
      </c>
      <c r="E5764" s="83"/>
      <c r="F5764" s="83">
        <v>32871</v>
      </c>
      <c r="G5764" s="83">
        <v>39752</v>
      </c>
      <c r="H5764" s="3">
        <v>39755</v>
      </c>
      <c r="I5764" s="2" t="str">
        <f t="shared" si="321"/>
        <v>xIFCG DISCONTINUES</v>
      </c>
    </row>
    <row r="5765" spans="1:9">
      <c r="A5765" s="82" t="s">
        <v>6850</v>
      </c>
      <c r="B5765" s="121" t="str">
        <f t="shared" si="319"/>
        <v>IFCG Composite</v>
      </c>
      <c r="C5765" s="82" t="s">
        <v>7598</v>
      </c>
      <c r="D5765" s="2" t="str">
        <f t="shared" si="320"/>
        <v>Israel</v>
      </c>
      <c r="E5765" s="83"/>
      <c r="F5765" s="83">
        <v>35738</v>
      </c>
      <c r="G5765" s="83">
        <v>39752</v>
      </c>
      <c r="H5765" s="3">
        <v>39755</v>
      </c>
      <c r="I5765" s="2" t="str">
        <f t="shared" si="321"/>
        <v>xIFCG DISCONTINUES</v>
      </c>
    </row>
    <row r="5766" spans="1:9">
      <c r="A5766" s="82" t="s">
        <v>6850</v>
      </c>
      <c r="B5766" s="121" t="str">
        <f t="shared" si="319"/>
        <v>IFCG Composite</v>
      </c>
      <c r="C5766" s="82" t="s">
        <v>5720</v>
      </c>
      <c r="D5766" s="2" t="str">
        <f t="shared" si="320"/>
        <v>India</v>
      </c>
      <c r="E5766" s="83"/>
      <c r="F5766" s="83">
        <v>31044</v>
      </c>
      <c r="G5766" s="83">
        <v>39752</v>
      </c>
      <c r="H5766" s="3">
        <v>39755</v>
      </c>
      <c r="I5766" s="2" t="str">
        <f t="shared" si="321"/>
        <v>xIFCG DISCONTINUES</v>
      </c>
    </row>
    <row r="5767" spans="1:9">
      <c r="A5767" s="82" t="s">
        <v>6850</v>
      </c>
      <c r="B5767" s="121" t="str">
        <f t="shared" si="319"/>
        <v>IFCG Composite</v>
      </c>
      <c r="C5767" s="82" t="s">
        <v>7607</v>
      </c>
      <c r="D5767" s="2" t="str">
        <f t="shared" si="320"/>
        <v>Jordan</v>
      </c>
      <c r="E5767" s="83"/>
      <c r="F5767" s="83">
        <v>31044</v>
      </c>
      <c r="G5767" s="83">
        <v>39752</v>
      </c>
      <c r="H5767" s="3">
        <v>39755</v>
      </c>
      <c r="I5767" s="2" t="str">
        <f t="shared" si="321"/>
        <v>xIFCG DISCONTINUES</v>
      </c>
    </row>
    <row r="5768" spans="1:9">
      <c r="A5768" s="82" t="s">
        <v>6850</v>
      </c>
      <c r="B5768" s="121" t="str">
        <f t="shared" si="319"/>
        <v>IFCG Composite</v>
      </c>
      <c r="C5768" s="82" t="s">
        <v>6013</v>
      </c>
      <c r="D5768" s="2" t="str">
        <f t="shared" si="320"/>
        <v>Korea</v>
      </c>
      <c r="E5768" s="83"/>
      <c r="F5768" s="83">
        <v>31044</v>
      </c>
      <c r="G5768" s="83">
        <v>39752</v>
      </c>
      <c r="H5768" s="3">
        <v>39755</v>
      </c>
      <c r="I5768" s="2" t="str">
        <f t="shared" si="321"/>
        <v>xIFCG DISCONTINUES</v>
      </c>
    </row>
    <row r="5769" spans="1:9">
      <c r="A5769" s="82" t="s">
        <v>6850</v>
      </c>
      <c r="B5769" s="121" t="str">
        <f t="shared" si="319"/>
        <v>IFCG Composite</v>
      </c>
      <c r="C5769" s="82" t="s">
        <v>6023</v>
      </c>
      <c r="D5769" s="2" t="str">
        <f t="shared" si="320"/>
        <v>Kuwait</v>
      </c>
      <c r="E5769" s="3"/>
      <c r="F5769" s="83">
        <v>38784</v>
      </c>
      <c r="G5769" s="83">
        <v>39752</v>
      </c>
      <c r="H5769" s="3">
        <v>39755</v>
      </c>
      <c r="I5769" s="2" t="str">
        <f t="shared" si="321"/>
        <v>xIFCG DISCONTINUES</v>
      </c>
    </row>
    <row r="5770" spans="1:9">
      <c r="A5770" s="82" t="s">
        <v>6850</v>
      </c>
      <c r="B5770" s="121" t="str">
        <f t="shared" si="319"/>
        <v>IFCG Composite</v>
      </c>
      <c r="C5770" s="82" t="s">
        <v>7622</v>
      </c>
      <c r="D5770" s="2" t="str">
        <f t="shared" si="320"/>
        <v>Sri Lanka</v>
      </c>
      <c r="E5770" s="83"/>
      <c r="F5770" s="83">
        <v>34362</v>
      </c>
      <c r="G5770" s="83">
        <v>39752</v>
      </c>
      <c r="H5770" s="3">
        <v>39755</v>
      </c>
      <c r="I5770" s="2" t="str">
        <f t="shared" si="321"/>
        <v>xIFCG DISCONTINUES</v>
      </c>
    </row>
    <row r="5771" spans="1:9">
      <c r="A5771" s="82" t="s">
        <v>6850</v>
      </c>
      <c r="B5771" s="121" t="str">
        <f t="shared" si="319"/>
        <v>IFCG Composite</v>
      </c>
      <c r="C5771" s="82" t="s">
        <v>5947</v>
      </c>
      <c r="D5771" s="2" t="str">
        <f t="shared" si="320"/>
        <v>Morocco</v>
      </c>
      <c r="E5771" s="83"/>
      <c r="F5771" s="83">
        <v>35461</v>
      </c>
      <c r="G5771" s="83">
        <v>39752</v>
      </c>
      <c r="H5771" s="3">
        <v>39755</v>
      </c>
      <c r="I5771" s="2" t="str">
        <f t="shared" si="321"/>
        <v>xIFCG DISCONTINUES</v>
      </c>
    </row>
    <row r="5772" spans="1:9">
      <c r="A5772" s="82" t="s">
        <v>6850</v>
      </c>
      <c r="B5772" s="121" t="str">
        <f t="shared" si="319"/>
        <v>IFCG Composite</v>
      </c>
      <c r="C5772" s="82" t="s">
        <v>7594</v>
      </c>
      <c r="D5772" s="2" t="str">
        <f t="shared" si="320"/>
        <v>Mexico</v>
      </c>
      <c r="E5772" s="83"/>
      <c r="F5772" s="83">
        <v>31044</v>
      </c>
      <c r="G5772" s="83">
        <v>39752</v>
      </c>
      <c r="H5772" s="3">
        <v>39755</v>
      </c>
      <c r="I5772" s="2" t="str">
        <f t="shared" si="321"/>
        <v>xIFCG DISCONTINUES</v>
      </c>
    </row>
    <row r="5773" spans="1:9">
      <c r="A5773" s="82" t="s">
        <v>6850</v>
      </c>
      <c r="B5773" s="121" t="str">
        <f t="shared" si="319"/>
        <v>IFCG Composite</v>
      </c>
      <c r="C5773" s="82" t="s">
        <v>7573</v>
      </c>
      <c r="D5773" s="2" t="str">
        <f t="shared" si="320"/>
        <v>Malaysia</v>
      </c>
      <c r="E5773" s="83"/>
      <c r="F5773" s="83">
        <v>31044</v>
      </c>
      <c r="G5773" s="83">
        <v>39752</v>
      </c>
      <c r="H5773" s="3">
        <v>39755</v>
      </c>
      <c r="I5773" s="2" t="str">
        <f t="shared" si="321"/>
        <v>xIFCG DISCONTINUES</v>
      </c>
    </row>
    <row r="5774" spans="1:9">
      <c r="A5774" s="82" t="s">
        <v>6850</v>
      </c>
      <c r="B5774" s="121" t="str">
        <f t="shared" si="319"/>
        <v>IFCG Composite</v>
      </c>
      <c r="C5774" s="82" t="s">
        <v>5918</v>
      </c>
      <c r="D5774" s="2" t="str">
        <f t="shared" si="320"/>
        <v>Nigeria</v>
      </c>
      <c r="E5774" s="83"/>
      <c r="F5774" s="83">
        <v>31044</v>
      </c>
      <c r="G5774" s="83">
        <v>39752</v>
      </c>
      <c r="H5774" s="3">
        <v>39755</v>
      </c>
      <c r="I5774" s="2" t="str">
        <f t="shared" si="321"/>
        <v>xIFCG DISCONTINUES</v>
      </c>
    </row>
    <row r="5775" spans="1:9">
      <c r="A5775" s="82" t="s">
        <v>6850</v>
      </c>
      <c r="B5775" s="121" t="str">
        <f t="shared" ref="B5775:B5838" si="322">VLOOKUP(A5775,CountryRegion,2,FALSE)</f>
        <v>IFCG Composite</v>
      </c>
      <c r="C5775" s="82" t="s">
        <v>6159</v>
      </c>
      <c r="D5775" s="2" t="str">
        <f t="shared" si="320"/>
        <v>Oman</v>
      </c>
      <c r="E5775" s="83"/>
      <c r="F5775" s="83">
        <v>36465</v>
      </c>
      <c r="G5775" s="83">
        <v>39752</v>
      </c>
      <c r="H5775" s="3">
        <v>39755</v>
      </c>
      <c r="I5775" s="2" t="str">
        <f t="shared" si="321"/>
        <v>xIFCG DISCONTINUES</v>
      </c>
    </row>
    <row r="5776" spans="1:9">
      <c r="A5776" s="82" t="s">
        <v>6850</v>
      </c>
      <c r="B5776" s="121" t="str">
        <f t="shared" si="322"/>
        <v>IFCG Composite</v>
      </c>
      <c r="C5776" s="82" t="s">
        <v>7595</v>
      </c>
      <c r="D5776" s="2" t="str">
        <f t="shared" si="320"/>
        <v>Peru</v>
      </c>
      <c r="E5776" s="83"/>
      <c r="F5776" s="83">
        <v>34362</v>
      </c>
      <c r="G5776" s="83">
        <v>39752</v>
      </c>
      <c r="H5776" s="3">
        <v>39755</v>
      </c>
      <c r="I5776" s="2" t="str">
        <f t="shared" si="321"/>
        <v>xIFCG DISCONTINUES</v>
      </c>
    </row>
    <row r="5777" spans="1:9">
      <c r="A5777" s="82" t="s">
        <v>6850</v>
      </c>
      <c r="B5777" s="121" t="str">
        <f t="shared" si="322"/>
        <v>IFCG Composite</v>
      </c>
      <c r="C5777" s="82" t="s">
        <v>5970</v>
      </c>
      <c r="D5777" s="2" t="str">
        <f t="shared" si="320"/>
        <v>Philippines</v>
      </c>
      <c r="E5777" s="83"/>
      <c r="F5777" s="83">
        <v>31044</v>
      </c>
      <c r="G5777" s="83">
        <v>39752</v>
      </c>
      <c r="H5777" s="3">
        <v>39755</v>
      </c>
      <c r="I5777" s="2" t="str">
        <f t="shared" si="321"/>
        <v>xIFCG DISCONTINUES</v>
      </c>
    </row>
    <row r="5778" spans="1:9">
      <c r="A5778" s="82" t="s">
        <v>6850</v>
      </c>
      <c r="B5778" s="121" t="str">
        <f t="shared" si="322"/>
        <v>IFCG Composite</v>
      </c>
      <c r="C5778" s="82" t="s">
        <v>7601</v>
      </c>
      <c r="D5778" s="2" t="str">
        <f t="shared" si="320"/>
        <v>Pakistan</v>
      </c>
      <c r="E5778" s="83"/>
      <c r="F5778" s="83">
        <v>31044</v>
      </c>
      <c r="G5778" s="83">
        <v>39752</v>
      </c>
      <c r="H5778" s="3">
        <v>39755</v>
      </c>
      <c r="I5778" s="2" t="str">
        <f t="shared" si="321"/>
        <v>xIFCG DISCONTINUES</v>
      </c>
    </row>
    <row r="5779" spans="1:9">
      <c r="A5779" s="82" t="s">
        <v>6850</v>
      </c>
      <c r="B5779" s="121" t="str">
        <f t="shared" si="322"/>
        <v>IFCG Composite</v>
      </c>
      <c r="C5779" s="82" t="s">
        <v>7585</v>
      </c>
      <c r="D5779" s="2" t="str">
        <f t="shared" si="320"/>
        <v>Poland</v>
      </c>
      <c r="E5779" s="83"/>
      <c r="F5779" s="83">
        <v>34453</v>
      </c>
      <c r="G5779" s="83">
        <v>39752</v>
      </c>
      <c r="H5779" s="3">
        <v>39755</v>
      </c>
      <c r="I5779" s="2" t="str">
        <f t="shared" si="321"/>
        <v>xIFCG DISCONTINUES</v>
      </c>
    </row>
    <row r="5780" spans="1:9">
      <c r="A5780" s="82" t="s">
        <v>6850</v>
      </c>
      <c r="B5780" s="121" t="str">
        <f t="shared" si="322"/>
        <v>IFCG Composite</v>
      </c>
      <c r="C5780" s="82" t="s">
        <v>7582</v>
      </c>
      <c r="D5780" s="2" t="str">
        <f t="shared" si="320"/>
        <v>Portugal</v>
      </c>
      <c r="E5780" s="83"/>
      <c r="F5780" s="83">
        <v>34880</v>
      </c>
      <c r="G5780" s="83">
        <v>36250</v>
      </c>
      <c r="H5780" s="83">
        <v>36251</v>
      </c>
      <c r="I5780" s="2" t="str">
        <f t="shared" si="321"/>
        <v>xIFCG DISCONTINUES</v>
      </c>
    </row>
    <row r="5781" spans="1:9">
      <c r="A5781" s="82" t="s">
        <v>6850</v>
      </c>
      <c r="B5781" s="121" t="str">
        <f t="shared" si="322"/>
        <v>IFCG Composite</v>
      </c>
      <c r="C5781" s="82" t="s">
        <v>7602</v>
      </c>
      <c r="D5781" s="2" t="str">
        <f t="shared" si="320"/>
        <v>Qatar</v>
      </c>
      <c r="E5781" s="3"/>
      <c r="F5781" s="83">
        <v>38784</v>
      </c>
      <c r="G5781" s="83">
        <v>39752</v>
      </c>
      <c r="H5781" s="3">
        <v>39755</v>
      </c>
      <c r="I5781" s="2" t="str">
        <f t="shared" si="321"/>
        <v>xIFCG DISCONTINUES</v>
      </c>
    </row>
    <row r="5782" spans="1:9">
      <c r="A5782" s="82" t="s">
        <v>6850</v>
      </c>
      <c r="B5782" s="121" t="str">
        <f t="shared" si="322"/>
        <v>IFCG Composite</v>
      </c>
      <c r="C5782" s="82" t="s">
        <v>7586</v>
      </c>
      <c r="D5782" s="2" t="str">
        <f t="shared" si="320"/>
        <v>Russia</v>
      </c>
      <c r="E5782" s="83"/>
      <c r="F5782" s="83">
        <v>35433</v>
      </c>
      <c r="G5782" s="83">
        <v>39752</v>
      </c>
      <c r="H5782" s="3">
        <v>39755</v>
      </c>
      <c r="I5782" s="2" t="str">
        <f t="shared" si="321"/>
        <v>xIFCG DISCONTINUES</v>
      </c>
    </row>
    <row r="5783" spans="1:9">
      <c r="A5783" s="82" t="s">
        <v>6850</v>
      </c>
      <c r="B5783" s="121" t="str">
        <f t="shared" si="322"/>
        <v>IFCG Composite</v>
      </c>
      <c r="C5783" s="82" t="s">
        <v>5776</v>
      </c>
      <c r="D5783" s="2" t="str">
        <f t="shared" ref="D5783:D5846" si="323">VLOOKUP(C5783&amp;"-",CountryRegion,2,FALSE)</f>
        <v>Saudi Arabia</v>
      </c>
      <c r="E5783" s="83"/>
      <c r="F5783" s="83">
        <v>36126</v>
      </c>
      <c r="G5783" s="83">
        <v>39752</v>
      </c>
      <c r="H5783" s="3">
        <v>39755</v>
      </c>
      <c r="I5783" s="2" t="str">
        <f t="shared" si="321"/>
        <v>xIFCG DISCONTINUES</v>
      </c>
    </row>
    <row r="5784" spans="1:9">
      <c r="A5784" s="82" t="s">
        <v>6850</v>
      </c>
      <c r="B5784" s="121" t="str">
        <f t="shared" si="322"/>
        <v>IFCG Composite</v>
      </c>
      <c r="C5784" s="82" t="s">
        <v>7616</v>
      </c>
      <c r="D5784" s="2" t="str">
        <f t="shared" si="323"/>
        <v>Slovakia</v>
      </c>
      <c r="E5784" s="83"/>
      <c r="F5784" s="83">
        <v>35738</v>
      </c>
      <c r="G5784" s="83">
        <v>38291</v>
      </c>
      <c r="H5784" s="3">
        <v>38292</v>
      </c>
      <c r="I5784" s="2" t="str">
        <f t="shared" si="321"/>
        <v>xIFCG DISCONTINUES</v>
      </c>
    </row>
    <row r="5785" spans="1:9">
      <c r="A5785" s="82" t="s">
        <v>6850</v>
      </c>
      <c r="B5785" s="121" t="str">
        <f t="shared" si="322"/>
        <v>IFCG Composite</v>
      </c>
      <c r="C5785" s="82" t="s">
        <v>6029</v>
      </c>
      <c r="D5785" s="2" t="str">
        <f t="shared" si="323"/>
        <v>Thailand</v>
      </c>
      <c r="E5785" s="83"/>
      <c r="F5785" s="83">
        <v>31044</v>
      </c>
      <c r="G5785" s="83">
        <v>39752</v>
      </c>
      <c r="H5785" s="3">
        <v>39755</v>
      </c>
      <c r="I5785" s="2" t="str">
        <f t="shared" ref="I5785:I5816" si="324">IF(ISBLANK(VLOOKUP(A5785,CountryRegion,4,FALSE)),"",VLOOKUP(A5785,CountryRegion,4,FALSE))</f>
        <v>xIFCG DISCONTINUES</v>
      </c>
    </row>
    <row r="5786" spans="1:9">
      <c r="A5786" s="82" t="s">
        <v>6850</v>
      </c>
      <c r="B5786" s="121" t="str">
        <f t="shared" si="322"/>
        <v>IFCG Composite</v>
      </c>
      <c r="C5786" s="82" t="s">
        <v>7587</v>
      </c>
      <c r="D5786" s="2" t="str">
        <f t="shared" si="323"/>
        <v>Turkey</v>
      </c>
      <c r="E5786" s="83"/>
      <c r="F5786" s="83">
        <v>31772</v>
      </c>
      <c r="G5786" s="83">
        <v>39752</v>
      </c>
      <c r="H5786" s="3">
        <v>39755</v>
      </c>
      <c r="I5786" s="2" t="str">
        <f t="shared" si="324"/>
        <v>xIFCG DISCONTINUES</v>
      </c>
    </row>
    <row r="5787" spans="1:9">
      <c r="A5787" s="82" t="s">
        <v>6850</v>
      </c>
      <c r="B5787" s="121" t="str">
        <f t="shared" si="322"/>
        <v>IFCG Composite</v>
      </c>
      <c r="C5787" s="82" t="s">
        <v>5700</v>
      </c>
      <c r="D5787" s="2" t="str">
        <f t="shared" si="323"/>
        <v>Taiwan</v>
      </c>
      <c r="E5787" s="83"/>
      <c r="F5787" s="83">
        <v>31044</v>
      </c>
      <c r="G5787" s="83">
        <v>39752</v>
      </c>
      <c r="H5787" s="3">
        <v>39755</v>
      </c>
      <c r="I5787" s="2" t="str">
        <f t="shared" si="324"/>
        <v>xIFCG DISCONTINUES</v>
      </c>
    </row>
    <row r="5788" spans="1:9">
      <c r="A5788" s="82" t="s">
        <v>6850</v>
      </c>
      <c r="B5788" s="121" t="str">
        <f t="shared" si="322"/>
        <v>IFCG Composite</v>
      </c>
      <c r="C5788" s="82" t="s">
        <v>7596</v>
      </c>
      <c r="D5788" s="2" t="str">
        <f t="shared" si="323"/>
        <v>Venezuela</v>
      </c>
      <c r="E5788" s="83"/>
      <c r="F5788" s="83">
        <v>34880</v>
      </c>
      <c r="G5788" s="83">
        <v>39183</v>
      </c>
      <c r="H5788" s="83">
        <v>39184</v>
      </c>
      <c r="I5788" s="2" t="str">
        <f t="shared" si="324"/>
        <v>xIFCG DISCONTINUES</v>
      </c>
    </row>
    <row r="5789" spans="1:9">
      <c r="A5789" s="82" t="s">
        <v>6850</v>
      </c>
      <c r="B5789" s="121" t="str">
        <f t="shared" si="322"/>
        <v>IFCG Composite</v>
      </c>
      <c r="C5789" s="82" t="s">
        <v>7603</v>
      </c>
      <c r="D5789" s="2" t="str">
        <f t="shared" si="323"/>
        <v>South Africa</v>
      </c>
      <c r="E5789" s="83"/>
      <c r="F5789" s="83">
        <v>34817</v>
      </c>
      <c r="G5789" s="83">
        <v>39752</v>
      </c>
      <c r="H5789" s="3">
        <v>39755</v>
      </c>
      <c r="I5789" s="2" t="str">
        <f t="shared" si="324"/>
        <v>xIFCG DISCONTINUES</v>
      </c>
    </row>
    <row r="5790" spans="1:9">
      <c r="A5790" s="82" t="s">
        <v>6850</v>
      </c>
      <c r="B5790" s="121" t="str">
        <f t="shared" si="322"/>
        <v>IFCG Composite</v>
      </c>
      <c r="C5790" s="82" t="s">
        <v>7630</v>
      </c>
      <c r="D5790" s="2" t="str">
        <f t="shared" si="323"/>
        <v>Zimbabwe</v>
      </c>
      <c r="E5790" s="83"/>
      <c r="F5790" s="83">
        <v>31044</v>
      </c>
      <c r="G5790" s="83">
        <v>39703</v>
      </c>
      <c r="H5790" s="83">
        <v>39706</v>
      </c>
      <c r="I5790" s="2" t="str">
        <f t="shared" si="324"/>
        <v>xIFCG DISCONTINUES</v>
      </c>
    </row>
    <row r="5791" spans="1:9">
      <c r="A5791" s="82" t="s">
        <v>6847</v>
      </c>
      <c r="B5791" s="121" t="str">
        <f t="shared" si="322"/>
        <v>IFCG Asia</v>
      </c>
      <c r="C5791" s="82" t="s">
        <v>7588</v>
      </c>
      <c r="D5791" s="2" t="str">
        <f t="shared" si="323"/>
        <v>China</v>
      </c>
      <c r="E5791" s="83"/>
      <c r="F5791" s="83">
        <v>34981</v>
      </c>
      <c r="G5791" s="83">
        <v>39752</v>
      </c>
      <c r="H5791" s="3">
        <v>39755</v>
      </c>
      <c r="I5791" s="2" t="str">
        <f t="shared" si="324"/>
        <v>xIFCG DISCONTINUES</v>
      </c>
    </row>
    <row r="5792" spans="1:9">
      <c r="A5792" s="82" t="s">
        <v>6847</v>
      </c>
      <c r="B5792" s="121" t="str">
        <f t="shared" si="322"/>
        <v>IFCG Asia</v>
      </c>
      <c r="C5792" s="82" t="s">
        <v>6098</v>
      </c>
      <c r="D5792" s="2" t="str">
        <f t="shared" si="323"/>
        <v>Indonesia</v>
      </c>
      <c r="E5792" s="83"/>
      <c r="F5792" s="83">
        <v>32871</v>
      </c>
      <c r="G5792" s="83">
        <v>39752</v>
      </c>
      <c r="H5792" s="3">
        <v>39755</v>
      </c>
      <c r="I5792" s="2" t="str">
        <f t="shared" si="324"/>
        <v>xIFCG DISCONTINUES</v>
      </c>
    </row>
    <row r="5793" spans="1:9">
      <c r="A5793" s="82" t="s">
        <v>6847</v>
      </c>
      <c r="B5793" s="121" t="str">
        <f t="shared" si="322"/>
        <v>IFCG Asia</v>
      </c>
      <c r="C5793" s="82" t="s">
        <v>5720</v>
      </c>
      <c r="D5793" s="2" t="str">
        <f t="shared" si="323"/>
        <v>India</v>
      </c>
      <c r="E5793" s="83"/>
      <c r="F5793" s="83">
        <v>31044</v>
      </c>
      <c r="G5793" s="83">
        <v>39752</v>
      </c>
      <c r="H5793" s="3">
        <v>39755</v>
      </c>
      <c r="I5793" s="92" t="str">
        <f t="shared" si="324"/>
        <v>xIFCG DISCONTINUES</v>
      </c>
    </row>
    <row r="5794" spans="1:9">
      <c r="A5794" s="82" t="s">
        <v>6847</v>
      </c>
      <c r="B5794" s="121" t="str">
        <f t="shared" si="322"/>
        <v>IFCG Asia</v>
      </c>
      <c r="C5794" s="82" t="s">
        <v>6013</v>
      </c>
      <c r="D5794" s="2" t="str">
        <f t="shared" si="323"/>
        <v>Korea</v>
      </c>
      <c r="E5794" s="83"/>
      <c r="F5794" s="83">
        <v>31044</v>
      </c>
      <c r="G5794" s="83">
        <v>39752</v>
      </c>
      <c r="H5794" s="3">
        <v>39755</v>
      </c>
      <c r="I5794" s="92" t="str">
        <f t="shared" si="324"/>
        <v>xIFCG DISCONTINUES</v>
      </c>
    </row>
    <row r="5795" spans="1:9">
      <c r="A5795" s="82" t="s">
        <v>6847</v>
      </c>
      <c r="B5795" s="121" t="str">
        <f t="shared" si="322"/>
        <v>IFCG Asia</v>
      </c>
      <c r="C5795" s="82" t="s">
        <v>7622</v>
      </c>
      <c r="D5795" s="2" t="str">
        <f t="shared" si="323"/>
        <v>Sri Lanka</v>
      </c>
      <c r="E5795" s="83"/>
      <c r="F5795" s="83">
        <v>34362</v>
      </c>
      <c r="G5795" s="83">
        <v>39752</v>
      </c>
      <c r="H5795" s="3">
        <v>39755</v>
      </c>
      <c r="I5795" s="92" t="str">
        <f t="shared" si="324"/>
        <v>xIFCG DISCONTINUES</v>
      </c>
    </row>
    <row r="5796" spans="1:9">
      <c r="A5796" s="82" t="s">
        <v>6847</v>
      </c>
      <c r="B5796" s="121" t="str">
        <f t="shared" si="322"/>
        <v>IFCG Asia</v>
      </c>
      <c r="C5796" s="82" t="s">
        <v>7573</v>
      </c>
      <c r="D5796" s="2" t="str">
        <f t="shared" si="323"/>
        <v>Malaysia</v>
      </c>
      <c r="E5796" s="83"/>
      <c r="F5796" s="83">
        <v>31044</v>
      </c>
      <c r="G5796" s="83">
        <v>39752</v>
      </c>
      <c r="H5796" s="3">
        <v>39755</v>
      </c>
      <c r="I5796" s="92" t="str">
        <f t="shared" si="324"/>
        <v>xIFCG DISCONTINUES</v>
      </c>
    </row>
    <row r="5797" spans="1:9">
      <c r="A5797" s="82" t="s">
        <v>6847</v>
      </c>
      <c r="B5797" s="121" t="str">
        <f t="shared" si="322"/>
        <v>IFCG Asia</v>
      </c>
      <c r="C5797" s="82" t="s">
        <v>5970</v>
      </c>
      <c r="D5797" s="2" t="str">
        <f t="shared" si="323"/>
        <v>Philippines</v>
      </c>
      <c r="E5797" s="83"/>
      <c r="F5797" s="83">
        <v>31044</v>
      </c>
      <c r="G5797" s="83">
        <v>39752</v>
      </c>
      <c r="H5797" s="3">
        <v>39755</v>
      </c>
      <c r="I5797" s="92" t="str">
        <f t="shared" si="324"/>
        <v>xIFCG DISCONTINUES</v>
      </c>
    </row>
    <row r="5798" spans="1:9">
      <c r="A5798" s="82" t="s">
        <v>6847</v>
      </c>
      <c r="B5798" s="121" t="str">
        <f t="shared" si="322"/>
        <v>IFCG Asia</v>
      </c>
      <c r="C5798" s="82" t="s">
        <v>7601</v>
      </c>
      <c r="D5798" s="2" t="str">
        <f t="shared" si="323"/>
        <v>Pakistan</v>
      </c>
      <c r="E5798" s="83"/>
      <c r="F5798" s="83">
        <v>31044</v>
      </c>
      <c r="G5798" s="83">
        <v>39752</v>
      </c>
      <c r="H5798" s="3">
        <v>39755</v>
      </c>
      <c r="I5798" s="92" t="str">
        <f t="shared" si="324"/>
        <v>xIFCG DISCONTINUES</v>
      </c>
    </row>
    <row r="5799" spans="1:9">
      <c r="A5799" s="82" t="s">
        <v>6847</v>
      </c>
      <c r="B5799" s="121" t="str">
        <f t="shared" si="322"/>
        <v>IFCG Asia</v>
      </c>
      <c r="C5799" s="82" t="s">
        <v>6029</v>
      </c>
      <c r="D5799" s="2" t="str">
        <f t="shared" si="323"/>
        <v>Thailand</v>
      </c>
      <c r="E5799" s="83"/>
      <c r="F5799" s="83">
        <v>31044</v>
      </c>
      <c r="G5799" s="83">
        <v>39752</v>
      </c>
      <c r="H5799" s="3">
        <v>39755</v>
      </c>
      <c r="I5799" s="92" t="str">
        <f t="shared" si="324"/>
        <v>xIFCG DISCONTINUES</v>
      </c>
    </row>
    <row r="5800" spans="1:9">
      <c r="A5800" s="82" t="s">
        <v>6847</v>
      </c>
      <c r="B5800" s="121" t="str">
        <f t="shared" si="322"/>
        <v>IFCG Asia</v>
      </c>
      <c r="C5800" s="82" t="s">
        <v>5700</v>
      </c>
      <c r="D5800" s="2" t="str">
        <f t="shared" si="323"/>
        <v>Taiwan</v>
      </c>
      <c r="E5800" s="83"/>
      <c r="F5800" s="83">
        <v>31044</v>
      </c>
      <c r="G5800" s="83">
        <v>39752</v>
      </c>
      <c r="H5800" s="3">
        <v>39755</v>
      </c>
      <c r="I5800" s="92" t="str">
        <f t="shared" si="324"/>
        <v>xIFCG DISCONTINUES</v>
      </c>
    </row>
    <row r="5801" spans="1:9">
      <c r="A5801" s="82" t="s">
        <v>6858</v>
      </c>
      <c r="B5801" s="121" t="str">
        <f t="shared" si="322"/>
        <v>IFCG Latin America</v>
      </c>
      <c r="C5801" s="82" t="s">
        <v>7590</v>
      </c>
      <c r="D5801" s="2" t="str">
        <f t="shared" si="323"/>
        <v>Argentina</v>
      </c>
      <c r="E5801" s="83"/>
      <c r="F5801" s="83">
        <v>31044</v>
      </c>
      <c r="G5801" s="83">
        <v>39752</v>
      </c>
      <c r="H5801" s="3">
        <v>39755</v>
      </c>
      <c r="I5801" s="92" t="str">
        <f t="shared" si="324"/>
        <v>xIFCG DISCONTINUES</v>
      </c>
    </row>
    <row r="5802" spans="1:9">
      <c r="A5802" s="82" t="s">
        <v>6858</v>
      </c>
      <c r="B5802" s="121" t="str">
        <f t="shared" si="322"/>
        <v>IFCG Latin America</v>
      </c>
      <c r="C5802" s="82" t="s">
        <v>7591</v>
      </c>
      <c r="D5802" s="2" t="str">
        <f t="shared" si="323"/>
        <v>Brazil</v>
      </c>
      <c r="E5802" s="83"/>
      <c r="F5802" s="83">
        <v>31044</v>
      </c>
      <c r="G5802" s="83">
        <v>39752</v>
      </c>
      <c r="H5802" s="3">
        <v>39755</v>
      </c>
      <c r="I5802" s="92" t="str">
        <f t="shared" si="324"/>
        <v>xIFCG DISCONTINUES</v>
      </c>
    </row>
    <row r="5803" spans="1:9">
      <c r="A5803" s="82" t="s">
        <v>6858</v>
      </c>
      <c r="B5803" s="121" t="str">
        <f t="shared" si="322"/>
        <v>IFCG Latin America</v>
      </c>
      <c r="C5803" s="82" t="s">
        <v>7592</v>
      </c>
      <c r="D5803" s="2" t="str">
        <f t="shared" si="323"/>
        <v>Chile</v>
      </c>
      <c r="E5803" s="83"/>
      <c r="F5803" s="83">
        <v>31044</v>
      </c>
      <c r="G5803" s="83">
        <v>39752</v>
      </c>
      <c r="H5803" s="3">
        <v>39755</v>
      </c>
      <c r="I5803" s="92" t="str">
        <f t="shared" si="324"/>
        <v>xIFCG DISCONTINUES</v>
      </c>
    </row>
    <row r="5804" spans="1:9">
      <c r="A5804" s="82" t="s">
        <v>6858</v>
      </c>
      <c r="B5804" s="121" t="str">
        <f t="shared" si="322"/>
        <v>IFCG Latin America</v>
      </c>
      <c r="C5804" s="82" t="s">
        <v>7593</v>
      </c>
      <c r="D5804" s="2" t="str">
        <f t="shared" si="323"/>
        <v>Colombia</v>
      </c>
      <c r="E5804" s="83"/>
      <c r="F5804" s="83">
        <v>31044</v>
      </c>
      <c r="G5804" s="83">
        <v>39752</v>
      </c>
      <c r="H5804" s="3">
        <v>39755</v>
      </c>
      <c r="I5804" s="92" t="str">
        <f t="shared" si="324"/>
        <v>xIFCG DISCONTINUES</v>
      </c>
    </row>
    <row r="5805" spans="1:9">
      <c r="A5805" s="82" t="s">
        <v>6858</v>
      </c>
      <c r="B5805" s="121" t="str">
        <f t="shared" si="322"/>
        <v>IFCG Latin America</v>
      </c>
      <c r="C5805" s="82" t="s">
        <v>7594</v>
      </c>
      <c r="D5805" s="2" t="str">
        <f t="shared" si="323"/>
        <v>Mexico</v>
      </c>
      <c r="E5805" s="83"/>
      <c r="F5805" s="83">
        <v>31044</v>
      </c>
      <c r="G5805" s="83">
        <v>39752</v>
      </c>
      <c r="H5805" s="3">
        <v>39755</v>
      </c>
      <c r="I5805" s="92" t="str">
        <f t="shared" si="324"/>
        <v>xIFCG DISCONTINUES</v>
      </c>
    </row>
    <row r="5806" spans="1:9">
      <c r="A5806" s="92" t="s">
        <v>6858</v>
      </c>
      <c r="B5806" s="121" t="str">
        <f t="shared" si="322"/>
        <v>IFCG Latin America</v>
      </c>
      <c r="C5806" s="92" t="s">
        <v>7595</v>
      </c>
      <c r="D5806" s="2" t="str">
        <f t="shared" si="323"/>
        <v>Peru</v>
      </c>
      <c r="E5806" s="93"/>
      <c r="F5806" s="93">
        <v>34362</v>
      </c>
      <c r="G5806" s="90">
        <v>39752</v>
      </c>
      <c r="H5806" s="3">
        <v>39755</v>
      </c>
      <c r="I5806" s="92" t="str">
        <f t="shared" si="324"/>
        <v>xIFCG DISCONTINUES</v>
      </c>
    </row>
    <row r="5807" spans="1:9">
      <c r="A5807" s="92" t="s">
        <v>6858</v>
      </c>
      <c r="B5807" s="121" t="str">
        <f t="shared" si="322"/>
        <v>IFCG Latin America</v>
      </c>
      <c r="C5807" s="92" t="s">
        <v>7596</v>
      </c>
      <c r="D5807" s="2" t="str">
        <f t="shared" si="323"/>
        <v>Venezuela</v>
      </c>
      <c r="E5807" s="93"/>
      <c r="F5807" s="93">
        <v>34880</v>
      </c>
      <c r="G5807" s="90">
        <v>39183</v>
      </c>
      <c r="H5807" s="83">
        <v>39184</v>
      </c>
      <c r="I5807" s="92" t="str">
        <f t="shared" si="324"/>
        <v>xIFCG DISCONTINUES</v>
      </c>
    </row>
    <row r="5808" spans="1:9">
      <c r="A5808" s="92" t="s">
        <v>6856</v>
      </c>
      <c r="B5808" s="121" t="str">
        <f t="shared" si="322"/>
        <v>IFCG Europe</v>
      </c>
      <c r="C5808" s="92" t="s">
        <v>7584</v>
      </c>
      <c r="D5808" s="2" t="str">
        <f t="shared" si="323"/>
        <v>Czech Republic</v>
      </c>
      <c r="E5808" s="93"/>
      <c r="F5808" s="93">
        <v>34880</v>
      </c>
      <c r="G5808" s="90">
        <v>39752</v>
      </c>
      <c r="H5808" s="3">
        <v>39755</v>
      </c>
      <c r="I5808" s="92" t="str">
        <f t="shared" si="324"/>
        <v>xIFCG DISCONTINUES</v>
      </c>
    </row>
    <row r="5809" spans="1:9">
      <c r="A5809" s="92" t="s">
        <v>6856</v>
      </c>
      <c r="B5809" s="121" t="str">
        <f t="shared" si="322"/>
        <v>IFCG Europe</v>
      </c>
      <c r="C5809" s="92" t="s">
        <v>7580</v>
      </c>
      <c r="D5809" s="2" t="str">
        <f t="shared" si="323"/>
        <v>Greece</v>
      </c>
      <c r="E5809" s="93"/>
      <c r="F5809" s="93">
        <v>34880</v>
      </c>
      <c r="G5809" s="90">
        <v>37011</v>
      </c>
      <c r="H5809" s="90">
        <v>37012</v>
      </c>
      <c r="I5809" s="92" t="str">
        <f t="shared" si="324"/>
        <v>xIFCG DISCONTINUES</v>
      </c>
    </row>
    <row r="5810" spans="1:9">
      <c r="A5810" s="92" t="s">
        <v>6856</v>
      </c>
      <c r="B5810" s="121" t="str">
        <f t="shared" si="322"/>
        <v>IFCG Europe</v>
      </c>
      <c r="C5810" s="92" t="s">
        <v>5567</v>
      </c>
      <c r="D5810" s="2" t="str">
        <f t="shared" si="323"/>
        <v>Hungary</v>
      </c>
      <c r="E5810" s="93"/>
      <c r="F5810" s="93">
        <v>34453</v>
      </c>
      <c r="G5810" s="90">
        <v>39752</v>
      </c>
      <c r="H5810" s="3">
        <v>39755</v>
      </c>
      <c r="I5810" s="92" t="str">
        <f t="shared" si="324"/>
        <v>xIFCG DISCONTINUES</v>
      </c>
    </row>
    <row r="5811" spans="1:9">
      <c r="A5811" s="92" t="s">
        <v>6856</v>
      </c>
      <c r="B5811" s="121" t="str">
        <f t="shared" si="322"/>
        <v>IFCG Europe</v>
      </c>
      <c r="C5811" s="92" t="s">
        <v>7585</v>
      </c>
      <c r="D5811" s="2" t="str">
        <f t="shared" si="323"/>
        <v>Poland</v>
      </c>
      <c r="E5811" s="93"/>
      <c r="F5811" s="93">
        <v>34453</v>
      </c>
      <c r="G5811" s="90">
        <v>39752</v>
      </c>
      <c r="H5811" s="3">
        <v>39755</v>
      </c>
      <c r="I5811" s="92" t="str">
        <f t="shared" si="324"/>
        <v>xIFCG DISCONTINUES</v>
      </c>
    </row>
    <row r="5812" spans="1:9">
      <c r="A5812" s="92" t="s">
        <v>6856</v>
      </c>
      <c r="B5812" s="121" t="str">
        <f t="shared" si="322"/>
        <v>IFCG Europe</v>
      </c>
      <c r="C5812" s="92" t="s">
        <v>7582</v>
      </c>
      <c r="D5812" s="2" t="str">
        <f t="shared" si="323"/>
        <v>Portugal</v>
      </c>
      <c r="E5812" s="93"/>
      <c r="F5812" s="93">
        <v>34880</v>
      </c>
      <c r="G5812" s="90">
        <v>36250</v>
      </c>
      <c r="H5812" s="83">
        <v>36251</v>
      </c>
      <c r="I5812" s="92" t="str">
        <f t="shared" si="324"/>
        <v>xIFCG DISCONTINUES</v>
      </c>
    </row>
    <row r="5813" spans="1:9">
      <c r="A5813" s="92" t="s">
        <v>6856</v>
      </c>
      <c r="B5813" s="121" t="str">
        <f t="shared" si="322"/>
        <v>IFCG Europe</v>
      </c>
      <c r="C5813" s="92" t="s">
        <v>7586</v>
      </c>
      <c r="D5813" s="2" t="str">
        <f t="shared" si="323"/>
        <v>Russia</v>
      </c>
      <c r="E5813" s="93"/>
      <c r="F5813" s="93">
        <v>35433</v>
      </c>
      <c r="G5813" s="90">
        <v>39752</v>
      </c>
      <c r="H5813" s="3">
        <v>39755</v>
      </c>
      <c r="I5813" s="92" t="str">
        <f t="shared" si="324"/>
        <v>xIFCG DISCONTINUES</v>
      </c>
    </row>
    <row r="5814" spans="1:9">
      <c r="A5814" s="92" t="s">
        <v>6856</v>
      </c>
      <c r="B5814" s="121" t="str">
        <f t="shared" si="322"/>
        <v>IFCG Europe</v>
      </c>
      <c r="C5814" s="92" t="s">
        <v>7616</v>
      </c>
      <c r="D5814" s="2" t="str">
        <f t="shared" si="323"/>
        <v>Slovakia</v>
      </c>
      <c r="E5814" s="93"/>
      <c r="F5814" s="93">
        <v>35738</v>
      </c>
      <c r="G5814" s="90">
        <v>38291</v>
      </c>
      <c r="H5814" s="3">
        <v>38292</v>
      </c>
      <c r="I5814" s="92" t="str">
        <f t="shared" si="324"/>
        <v>xIFCG DISCONTINUES</v>
      </c>
    </row>
    <row r="5815" spans="1:9">
      <c r="A5815" s="92" t="s">
        <v>6856</v>
      </c>
      <c r="B5815" s="121" t="str">
        <f t="shared" si="322"/>
        <v>IFCG Europe</v>
      </c>
      <c r="C5815" s="92" t="s">
        <v>7587</v>
      </c>
      <c r="D5815" s="2" t="str">
        <f t="shared" si="323"/>
        <v>Turkey</v>
      </c>
      <c r="E5815" s="93"/>
      <c r="F5815" s="93">
        <v>31772</v>
      </c>
      <c r="G5815" s="90">
        <v>39752</v>
      </c>
      <c r="H5815" s="3">
        <v>39755</v>
      </c>
      <c r="I5815" s="92" t="str">
        <f t="shared" si="324"/>
        <v>xIFCG DISCONTINUES</v>
      </c>
    </row>
    <row r="5816" spans="1:9">
      <c r="A5816" s="92" t="s">
        <v>6852</v>
      </c>
      <c r="B5816" s="121" t="str">
        <f t="shared" si="322"/>
        <v>IFCG East Europe</v>
      </c>
      <c r="C5816" s="92" t="s">
        <v>5567</v>
      </c>
      <c r="D5816" s="2" t="str">
        <f t="shared" si="323"/>
        <v>Hungary</v>
      </c>
      <c r="E5816" s="93"/>
      <c r="F5816" s="93">
        <v>34453</v>
      </c>
      <c r="G5816" s="90">
        <v>39752</v>
      </c>
      <c r="H5816" s="3">
        <v>39755</v>
      </c>
      <c r="I5816" s="92" t="str">
        <f t="shared" si="324"/>
        <v>xIFCG DISCONTINUES</v>
      </c>
    </row>
    <row r="5817" spans="1:9">
      <c r="A5817" s="92" t="s">
        <v>6852</v>
      </c>
      <c r="B5817" s="121" t="str">
        <f t="shared" si="322"/>
        <v>IFCG East Europe</v>
      </c>
      <c r="C5817" s="92" t="s">
        <v>7585</v>
      </c>
      <c r="D5817" s="2" t="str">
        <f t="shared" si="323"/>
        <v>Poland</v>
      </c>
      <c r="E5817" s="93"/>
      <c r="F5817" s="93">
        <v>34453</v>
      </c>
      <c r="G5817" s="90">
        <v>39752</v>
      </c>
      <c r="H5817" s="3">
        <v>39755</v>
      </c>
      <c r="I5817" s="92" t="str">
        <f t="shared" ref="I5817:I5880" si="325">IF(ISBLANK(VLOOKUP(A5817,CountryRegion,4,FALSE)),"",VLOOKUP(A5817,CountryRegion,4,FALSE))</f>
        <v>xIFCG DISCONTINUES</v>
      </c>
    </row>
    <row r="5818" spans="1:9">
      <c r="A5818" s="92" t="s">
        <v>6852</v>
      </c>
      <c r="B5818" s="121" t="str">
        <f t="shared" si="322"/>
        <v>IFCG East Europe</v>
      </c>
      <c r="C5818" s="92" t="s">
        <v>7586</v>
      </c>
      <c r="D5818" s="2" t="str">
        <f t="shared" si="323"/>
        <v>Russia</v>
      </c>
      <c r="E5818" s="93"/>
      <c r="F5818" s="93">
        <v>35433</v>
      </c>
      <c r="G5818" s="90">
        <v>39752</v>
      </c>
      <c r="H5818" s="3">
        <v>39755</v>
      </c>
      <c r="I5818" s="92" t="str">
        <f t="shared" si="325"/>
        <v>xIFCG DISCONTINUES</v>
      </c>
    </row>
    <row r="5819" spans="1:9">
      <c r="A5819" s="92" t="s">
        <v>6852</v>
      </c>
      <c r="B5819" s="121" t="str">
        <f t="shared" si="322"/>
        <v>IFCG East Europe</v>
      </c>
      <c r="C5819" s="92" t="s">
        <v>7616</v>
      </c>
      <c r="D5819" s="2" t="str">
        <f t="shared" si="323"/>
        <v>Slovakia</v>
      </c>
      <c r="E5819" s="93"/>
      <c r="F5819" s="93">
        <v>35738</v>
      </c>
      <c r="G5819" s="90">
        <v>38291</v>
      </c>
      <c r="H5819" s="3">
        <v>38292</v>
      </c>
      <c r="I5819" s="92" t="str">
        <f t="shared" si="325"/>
        <v>xIFCG DISCONTINUES</v>
      </c>
    </row>
    <row r="5820" spans="1:9">
      <c r="A5820" s="92" t="s">
        <v>6860</v>
      </c>
      <c r="B5820" s="121" t="str">
        <f t="shared" si="322"/>
        <v>IFCG Middle East &amp; Africa</v>
      </c>
      <c r="C5820" s="92" t="s">
        <v>7599</v>
      </c>
      <c r="D5820" s="2" t="str">
        <f t="shared" si="323"/>
        <v>United Arab Emirates</v>
      </c>
      <c r="E5820" s="3"/>
      <c r="F5820" s="93">
        <v>38784</v>
      </c>
      <c r="G5820" s="90">
        <v>39752</v>
      </c>
      <c r="H5820" s="3">
        <v>39755</v>
      </c>
      <c r="I5820" s="92" t="str">
        <f t="shared" si="325"/>
        <v>xIFCG DISCONTINUES</v>
      </c>
    </row>
    <row r="5821" spans="1:9">
      <c r="A5821" s="92" t="s">
        <v>6860</v>
      </c>
      <c r="B5821" s="121" t="str">
        <f t="shared" si="322"/>
        <v>IFCG Middle East &amp; Africa</v>
      </c>
      <c r="C5821" s="92" t="s">
        <v>7606</v>
      </c>
      <c r="D5821" s="2" t="str">
        <f t="shared" si="323"/>
        <v>Bahrain</v>
      </c>
      <c r="E5821" s="93"/>
      <c r="F5821" s="93">
        <v>36465</v>
      </c>
      <c r="G5821" s="90">
        <v>39752</v>
      </c>
      <c r="H5821" s="3">
        <v>39755</v>
      </c>
      <c r="I5821" s="92" t="str">
        <f t="shared" si="325"/>
        <v>xIFCG DISCONTINUES</v>
      </c>
    </row>
    <row r="5822" spans="1:9">
      <c r="A5822" s="92" t="s">
        <v>6860</v>
      </c>
      <c r="B5822" s="121" t="str">
        <f t="shared" si="322"/>
        <v>IFCG Middle East &amp; Africa</v>
      </c>
      <c r="C5822" s="92" t="s">
        <v>7600</v>
      </c>
      <c r="D5822" s="2" t="str">
        <f t="shared" si="323"/>
        <v>Egypt</v>
      </c>
      <c r="E5822" s="93"/>
      <c r="F5822" s="93">
        <v>35062</v>
      </c>
      <c r="G5822" s="90">
        <v>39752</v>
      </c>
      <c r="H5822" s="3">
        <v>39755</v>
      </c>
      <c r="I5822" s="92" t="str">
        <f t="shared" si="325"/>
        <v>xIFCG DISCONTINUES</v>
      </c>
    </row>
    <row r="5823" spans="1:9">
      <c r="A5823" s="92" t="s">
        <v>6860</v>
      </c>
      <c r="B5823" s="121" t="str">
        <f t="shared" si="322"/>
        <v>IFCG Middle East &amp; Africa</v>
      </c>
      <c r="C5823" s="92" t="s">
        <v>7598</v>
      </c>
      <c r="D5823" s="2" t="str">
        <f t="shared" si="323"/>
        <v>Israel</v>
      </c>
      <c r="E5823" s="93"/>
      <c r="F5823" s="93">
        <v>35062</v>
      </c>
      <c r="G5823" s="90">
        <v>39752</v>
      </c>
      <c r="H5823" s="3">
        <v>39755</v>
      </c>
      <c r="I5823" s="92" t="str">
        <f t="shared" si="325"/>
        <v>xIFCG DISCONTINUES</v>
      </c>
    </row>
    <row r="5824" spans="1:9">
      <c r="A5824" s="92" t="s">
        <v>6860</v>
      </c>
      <c r="B5824" s="121" t="str">
        <f t="shared" si="322"/>
        <v>IFCG Middle East &amp; Africa</v>
      </c>
      <c r="C5824" s="92" t="s">
        <v>7607</v>
      </c>
      <c r="D5824" s="2" t="str">
        <f t="shared" si="323"/>
        <v>Jordan</v>
      </c>
      <c r="E5824" s="93"/>
      <c r="F5824" s="93">
        <v>35062</v>
      </c>
      <c r="G5824" s="90">
        <v>39752</v>
      </c>
      <c r="H5824" s="3">
        <v>39755</v>
      </c>
      <c r="I5824" s="92" t="str">
        <f t="shared" si="325"/>
        <v>xIFCG DISCONTINUES</v>
      </c>
    </row>
    <row r="5825" spans="1:9">
      <c r="A5825" s="92" t="s">
        <v>6860</v>
      </c>
      <c r="B5825" s="121" t="str">
        <f t="shared" si="322"/>
        <v>IFCG Middle East &amp; Africa</v>
      </c>
      <c r="C5825" s="92" t="s">
        <v>6023</v>
      </c>
      <c r="D5825" s="2" t="str">
        <f t="shared" si="323"/>
        <v>Kuwait</v>
      </c>
      <c r="E5825" s="3"/>
      <c r="F5825" s="93">
        <v>38784</v>
      </c>
      <c r="G5825" s="90">
        <v>39752</v>
      </c>
      <c r="H5825" s="3">
        <v>39755</v>
      </c>
      <c r="I5825" s="92" t="str">
        <f t="shared" si="325"/>
        <v>xIFCG DISCONTINUES</v>
      </c>
    </row>
    <row r="5826" spans="1:9">
      <c r="A5826" s="92" t="s">
        <v>6860</v>
      </c>
      <c r="B5826" s="121" t="str">
        <f t="shared" si="322"/>
        <v>IFCG Middle East &amp; Africa</v>
      </c>
      <c r="C5826" s="92" t="s">
        <v>5947</v>
      </c>
      <c r="D5826" s="2" t="str">
        <f t="shared" si="323"/>
        <v>Morocco</v>
      </c>
      <c r="E5826" s="93"/>
      <c r="F5826" s="93">
        <v>35062</v>
      </c>
      <c r="G5826" s="90">
        <v>39752</v>
      </c>
      <c r="H5826" s="3">
        <v>39755</v>
      </c>
      <c r="I5826" s="92" t="str">
        <f t="shared" si="325"/>
        <v>xIFCG DISCONTINUES</v>
      </c>
    </row>
    <row r="5827" spans="1:9">
      <c r="A5827" s="92" t="s">
        <v>6860</v>
      </c>
      <c r="B5827" s="121" t="str">
        <f t="shared" si="322"/>
        <v>IFCG Middle East &amp; Africa</v>
      </c>
      <c r="C5827" s="92" t="s">
        <v>5918</v>
      </c>
      <c r="D5827" s="2" t="str">
        <f t="shared" si="323"/>
        <v>Nigeria</v>
      </c>
      <c r="E5827" s="93"/>
      <c r="F5827" s="93">
        <v>35062</v>
      </c>
      <c r="G5827" s="90">
        <v>39752</v>
      </c>
      <c r="H5827" s="3">
        <v>39755</v>
      </c>
      <c r="I5827" s="92" t="str">
        <f t="shared" si="325"/>
        <v>xIFCG DISCONTINUES</v>
      </c>
    </row>
    <row r="5828" spans="1:9">
      <c r="A5828" s="92" t="s">
        <v>6860</v>
      </c>
      <c r="B5828" s="121" t="str">
        <f t="shared" si="322"/>
        <v>IFCG Middle East &amp; Africa</v>
      </c>
      <c r="C5828" s="92" t="s">
        <v>6159</v>
      </c>
      <c r="D5828" s="2" t="str">
        <f t="shared" si="323"/>
        <v>Oman</v>
      </c>
      <c r="E5828" s="93"/>
      <c r="F5828" s="93">
        <v>36465</v>
      </c>
      <c r="G5828" s="90">
        <v>39752</v>
      </c>
      <c r="H5828" s="3">
        <v>39755</v>
      </c>
      <c r="I5828" s="92" t="str">
        <f t="shared" si="325"/>
        <v>xIFCG DISCONTINUES</v>
      </c>
    </row>
    <row r="5829" spans="1:9">
      <c r="A5829" s="92" t="s">
        <v>6860</v>
      </c>
      <c r="B5829" s="121" t="str">
        <f t="shared" si="322"/>
        <v>IFCG Middle East &amp; Africa</v>
      </c>
      <c r="C5829" s="92" t="s">
        <v>7602</v>
      </c>
      <c r="D5829" s="2" t="str">
        <f t="shared" si="323"/>
        <v>Qatar</v>
      </c>
      <c r="E5829" s="3"/>
      <c r="F5829" s="93">
        <v>38784</v>
      </c>
      <c r="G5829" s="90">
        <v>39752</v>
      </c>
      <c r="H5829" s="3">
        <v>39755</v>
      </c>
      <c r="I5829" s="92" t="str">
        <f t="shared" si="325"/>
        <v>xIFCG DISCONTINUES</v>
      </c>
    </row>
    <row r="5830" spans="1:9">
      <c r="A5830" s="92" t="s">
        <v>6860</v>
      </c>
      <c r="B5830" s="121" t="str">
        <f t="shared" si="322"/>
        <v>IFCG Middle East &amp; Africa</v>
      </c>
      <c r="C5830" s="92" t="s">
        <v>5776</v>
      </c>
      <c r="D5830" s="2" t="str">
        <f t="shared" si="323"/>
        <v>Saudi Arabia</v>
      </c>
      <c r="E5830" s="93"/>
      <c r="F5830" s="93">
        <v>36126</v>
      </c>
      <c r="G5830" s="90">
        <v>39752</v>
      </c>
      <c r="H5830" s="3">
        <v>39755</v>
      </c>
      <c r="I5830" s="92" t="str">
        <f t="shared" si="325"/>
        <v>xIFCG DISCONTINUES</v>
      </c>
    </row>
    <row r="5831" spans="1:9">
      <c r="A5831" s="92" t="s">
        <v>6860</v>
      </c>
      <c r="B5831" s="121" t="str">
        <f t="shared" si="322"/>
        <v>IFCG Middle East &amp; Africa</v>
      </c>
      <c r="C5831" s="92" t="s">
        <v>7603</v>
      </c>
      <c r="D5831" s="2" t="str">
        <f t="shared" si="323"/>
        <v>South Africa</v>
      </c>
      <c r="E5831" s="93"/>
      <c r="F5831" s="93">
        <v>35062</v>
      </c>
      <c r="G5831" s="90">
        <v>39752</v>
      </c>
      <c r="H5831" s="3">
        <v>39755</v>
      </c>
      <c r="I5831" s="92" t="str">
        <f t="shared" si="325"/>
        <v>xIFCG DISCONTINUES</v>
      </c>
    </row>
    <row r="5832" spans="1:9">
      <c r="A5832" s="92" t="s">
        <v>6860</v>
      </c>
      <c r="B5832" s="121" t="str">
        <f t="shared" si="322"/>
        <v>IFCG Middle East &amp; Africa</v>
      </c>
      <c r="C5832" s="92" t="s">
        <v>7630</v>
      </c>
      <c r="D5832" s="2" t="str">
        <f t="shared" si="323"/>
        <v>Zimbabwe</v>
      </c>
      <c r="E5832" s="93"/>
      <c r="F5832" s="93">
        <v>35062</v>
      </c>
      <c r="G5832" s="90">
        <v>39703</v>
      </c>
      <c r="H5832" s="83">
        <v>39706</v>
      </c>
      <c r="I5832" s="92" t="str">
        <f t="shared" si="325"/>
        <v>xIFCG DISCONTINUES</v>
      </c>
    </row>
    <row r="5833" spans="1:9">
      <c r="A5833" s="92" t="s">
        <v>6854</v>
      </c>
      <c r="B5833" s="121" t="str">
        <f t="shared" si="322"/>
        <v>IFCG EMEA</v>
      </c>
      <c r="C5833" s="92" t="s">
        <v>7599</v>
      </c>
      <c r="D5833" s="2" t="str">
        <f t="shared" si="323"/>
        <v>United Arab Emirates</v>
      </c>
      <c r="E5833" s="3"/>
      <c r="F5833" s="93">
        <v>38784</v>
      </c>
      <c r="G5833" s="90">
        <v>39752</v>
      </c>
      <c r="H5833" s="3">
        <v>39755</v>
      </c>
      <c r="I5833" s="92" t="str">
        <f t="shared" si="325"/>
        <v>xIFCG DISCONTINUES</v>
      </c>
    </row>
    <row r="5834" spans="1:9">
      <c r="A5834" s="92" t="s">
        <v>6854</v>
      </c>
      <c r="B5834" s="92" t="str">
        <f t="shared" si="322"/>
        <v>IFCG EMEA</v>
      </c>
      <c r="C5834" s="92" t="s">
        <v>7606</v>
      </c>
      <c r="D5834" s="92" t="str">
        <f t="shared" si="323"/>
        <v>Bahrain</v>
      </c>
      <c r="E5834" s="93"/>
      <c r="F5834" s="93">
        <v>36465</v>
      </c>
      <c r="G5834" s="90">
        <v>39752</v>
      </c>
      <c r="H5834" s="3">
        <v>39755</v>
      </c>
      <c r="I5834" s="92" t="str">
        <f t="shared" si="325"/>
        <v>xIFCG DISCONTINUES</v>
      </c>
    </row>
    <row r="5835" spans="1:9">
      <c r="A5835" s="92" t="s">
        <v>6854</v>
      </c>
      <c r="B5835" s="92" t="str">
        <f t="shared" si="322"/>
        <v>IFCG EMEA</v>
      </c>
      <c r="C5835" s="92" t="s">
        <v>7584</v>
      </c>
      <c r="D5835" s="92" t="str">
        <f t="shared" si="323"/>
        <v>Czech Republic</v>
      </c>
      <c r="E5835" s="93"/>
      <c r="F5835" s="93">
        <v>35062</v>
      </c>
      <c r="G5835" s="90">
        <v>39752</v>
      </c>
      <c r="H5835" s="3">
        <v>39755</v>
      </c>
      <c r="I5835" s="92" t="str">
        <f t="shared" si="325"/>
        <v>xIFCG DISCONTINUES</v>
      </c>
    </row>
    <row r="5836" spans="1:9">
      <c r="A5836" s="92" t="s">
        <v>6854</v>
      </c>
      <c r="B5836" s="92" t="str">
        <f t="shared" si="322"/>
        <v>IFCG EMEA</v>
      </c>
      <c r="C5836" s="92" t="s">
        <v>7600</v>
      </c>
      <c r="D5836" s="92" t="str">
        <f t="shared" si="323"/>
        <v>Egypt</v>
      </c>
      <c r="E5836" s="93"/>
      <c r="F5836" s="93">
        <v>35062</v>
      </c>
      <c r="G5836" s="90">
        <v>39752</v>
      </c>
      <c r="H5836" s="3">
        <v>39755</v>
      </c>
      <c r="I5836" s="92" t="str">
        <f t="shared" si="325"/>
        <v>xIFCG DISCONTINUES</v>
      </c>
    </row>
    <row r="5837" spans="1:9">
      <c r="A5837" s="82" t="s">
        <v>6854</v>
      </c>
      <c r="B5837" s="82" t="str">
        <f t="shared" si="322"/>
        <v>IFCG EMEA</v>
      </c>
      <c r="C5837" s="82" t="s">
        <v>7580</v>
      </c>
      <c r="D5837" s="82" t="str">
        <f t="shared" si="323"/>
        <v>Greece</v>
      </c>
      <c r="E5837" s="93"/>
      <c r="F5837" s="93">
        <v>35062</v>
      </c>
      <c r="G5837" s="90">
        <v>37011</v>
      </c>
      <c r="H5837" s="90">
        <v>37012</v>
      </c>
      <c r="I5837" s="92" t="str">
        <f t="shared" si="325"/>
        <v>xIFCG DISCONTINUES</v>
      </c>
    </row>
    <row r="5838" spans="1:9">
      <c r="A5838" s="82" t="s">
        <v>6854</v>
      </c>
      <c r="B5838" s="82" t="str">
        <f t="shared" si="322"/>
        <v>IFCG EMEA</v>
      </c>
      <c r="C5838" s="82" t="s">
        <v>5567</v>
      </c>
      <c r="D5838" s="82" t="str">
        <f t="shared" si="323"/>
        <v>Hungary</v>
      </c>
      <c r="E5838" s="93"/>
      <c r="F5838" s="93">
        <v>35062</v>
      </c>
      <c r="G5838" s="90">
        <v>39752</v>
      </c>
      <c r="H5838" s="3">
        <v>39755</v>
      </c>
      <c r="I5838" s="92" t="str">
        <f t="shared" si="325"/>
        <v>xIFCG DISCONTINUES</v>
      </c>
    </row>
    <row r="5839" spans="1:9">
      <c r="A5839" s="82" t="s">
        <v>6854</v>
      </c>
      <c r="B5839" s="82" t="str">
        <f t="shared" ref="B5839:B5891" si="326">VLOOKUP(A5839,CountryRegion,2,FALSE)</f>
        <v>IFCG EMEA</v>
      </c>
      <c r="C5839" s="82" t="s">
        <v>7598</v>
      </c>
      <c r="D5839" s="82" t="str">
        <f t="shared" si="323"/>
        <v>Israel</v>
      </c>
      <c r="E5839" s="93"/>
      <c r="F5839" s="93">
        <v>35062</v>
      </c>
      <c r="G5839" s="90">
        <v>39752</v>
      </c>
      <c r="H5839" s="3">
        <v>39755</v>
      </c>
      <c r="I5839" s="92" t="str">
        <f t="shared" si="325"/>
        <v>xIFCG DISCONTINUES</v>
      </c>
    </row>
    <row r="5840" spans="1:9">
      <c r="A5840" s="82" t="s">
        <v>6854</v>
      </c>
      <c r="B5840" s="82" t="str">
        <f t="shared" si="326"/>
        <v>IFCG EMEA</v>
      </c>
      <c r="C5840" s="82" t="s">
        <v>7607</v>
      </c>
      <c r="D5840" s="82" t="str">
        <f t="shared" si="323"/>
        <v>Jordan</v>
      </c>
      <c r="E5840" s="93"/>
      <c r="F5840" s="93">
        <v>35062</v>
      </c>
      <c r="G5840" s="90">
        <v>39752</v>
      </c>
      <c r="H5840" s="3">
        <v>39755</v>
      </c>
      <c r="I5840" s="92" t="str">
        <f t="shared" si="325"/>
        <v>xIFCG DISCONTINUES</v>
      </c>
    </row>
    <row r="5841" spans="1:9">
      <c r="A5841" s="82" t="s">
        <v>6854</v>
      </c>
      <c r="B5841" s="82" t="str">
        <f t="shared" si="326"/>
        <v>IFCG EMEA</v>
      </c>
      <c r="C5841" s="82" t="s">
        <v>6023</v>
      </c>
      <c r="D5841" s="82" t="str">
        <f t="shared" si="323"/>
        <v>Kuwait</v>
      </c>
      <c r="E5841" s="3"/>
      <c r="F5841" s="93">
        <v>38784</v>
      </c>
      <c r="G5841" s="90">
        <v>39752</v>
      </c>
      <c r="H5841" s="3">
        <v>39755</v>
      </c>
      <c r="I5841" s="92" t="str">
        <f t="shared" si="325"/>
        <v>xIFCG DISCONTINUES</v>
      </c>
    </row>
    <row r="5842" spans="1:9">
      <c r="A5842" s="82" t="s">
        <v>6854</v>
      </c>
      <c r="B5842" s="82" t="str">
        <f t="shared" si="326"/>
        <v>IFCG EMEA</v>
      </c>
      <c r="C5842" s="82" t="s">
        <v>5947</v>
      </c>
      <c r="D5842" s="82" t="str">
        <f t="shared" si="323"/>
        <v>Morocco</v>
      </c>
      <c r="E5842" s="93"/>
      <c r="F5842" s="93">
        <v>35062</v>
      </c>
      <c r="G5842" s="90">
        <v>39752</v>
      </c>
      <c r="H5842" s="3">
        <v>39755</v>
      </c>
      <c r="I5842" s="92" t="str">
        <f t="shared" si="325"/>
        <v>xIFCG DISCONTINUES</v>
      </c>
    </row>
    <row r="5843" spans="1:9">
      <c r="A5843" s="82" t="s">
        <v>6854</v>
      </c>
      <c r="B5843" s="82" t="str">
        <f t="shared" si="326"/>
        <v>IFCG EMEA</v>
      </c>
      <c r="C5843" s="82" t="s">
        <v>5918</v>
      </c>
      <c r="D5843" s="82" t="str">
        <f t="shared" si="323"/>
        <v>Nigeria</v>
      </c>
      <c r="E5843" s="93"/>
      <c r="F5843" s="93">
        <v>35062</v>
      </c>
      <c r="G5843" s="90">
        <v>39752</v>
      </c>
      <c r="H5843" s="3">
        <v>39755</v>
      </c>
      <c r="I5843" s="92" t="str">
        <f t="shared" si="325"/>
        <v>xIFCG DISCONTINUES</v>
      </c>
    </row>
    <row r="5844" spans="1:9">
      <c r="A5844" s="82" t="s">
        <v>6854</v>
      </c>
      <c r="B5844" s="82" t="str">
        <f t="shared" si="326"/>
        <v>IFCG EMEA</v>
      </c>
      <c r="C5844" s="82" t="s">
        <v>6159</v>
      </c>
      <c r="D5844" s="82" t="str">
        <f t="shared" si="323"/>
        <v>Oman</v>
      </c>
      <c r="E5844" s="93"/>
      <c r="F5844" s="93">
        <v>36465</v>
      </c>
      <c r="G5844" s="90">
        <v>39752</v>
      </c>
      <c r="H5844" s="3">
        <v>39755</v>
      </c>
      <c r="I5844" s="92" t="str">
        <f t="shared" si="325"/>
        <v>xIFCG DISCONTINUES</v>
      </c>
    </row>
    <row r="5845" spans="1:9">
      <c r="A5845" s="82" t="s">
        <v>6854</v>
      </c>
      <c r="B5845" s="82" t="str">
        <f t="shared" si="326"/>
        <v>IFCG EMEA</v>
      </c>
      <c r="C5845" s="82" t="s">
        <v>7585</v>
      </c>
      <c r="D5845" s="82" t="str">
        <f t="shared" si="323"/>
        <v>Poland</v>
      </c>
      <c r="E5845" s="93"/>
      <c r="F5845" s="93">
        <v>35062</v>
      </c>
      <c r="G5845" s="90">
        <v>39752</v>
      </c>
      <c r="H5845" s="3">
        <v>39755</v>
      </c>
      <c r="I5845" s="92" t="str">
        <f t="shared" si="325"/>
        <v>xIFCG DISCONTINUES</v>
      </c>
    </row>
    <row r="5846" spans="1:9">
      <c r="A5846" s="82" t="s">
        <v>6854</v>
      </c>
      <c r="B5846" s="82" t="str">
        <f t="shared" si="326"/>
        <v>IFCG EMEA</v>
      </c>
      <c r="C5846" s="82" t="s">
        <v>7582</v>
      </c>
      <c r="D5846" s="82" t="str">
        <f t="shared" si="323"/>
        <v>Portugal</v>
      </c>
      <c r="E5846" s="93"/>
      <c r="F5846" s="93">
        <v>35062</v>
      </c>
      <c r="G5846" s="90">
        <v>36250</v>
      </c>
      <c r="H5846" s="83">
        <v>36251</v>
      </c>
      <c r="I5846" s="92" t="str">
        <f t="shared" si="325"/>
        <v>xIFCG DISCONTINUES</v>
      </c>
    </row>
    <row r="5847" spans="1:9">
      <c r="A5847" s="82" t="s">
        <v>6854</v>
      </c>
      <c r="B5847" s="82" t="str">
        <f t="shared" si="326"/>
        <v>IFCG EMEA</v>
      </c>
      <c r="C5847" s="82" t="s">
        <v>7602</v>
      </c>
      <c r="D5847" s="82" t="str">
        <f t="shared" ref="D5847:D5910" si="327">VLOOKUP(C5847&amp;"-",CountryRegion,2,FALSE)</f>
        <v>Qatar</v>
      </c>
      <c r="E5847" s="3"/>
      <c r="F5847" s="93">
        <v>38784</v>
      </c>
      <c r="G5847" s="90">
        <v>39752</v>
      </c>
      <c r="H5847" s="3">
        <v>39755</v>
      </c>
      <c r="I5847" s="92" t="str">
        <f t="shared" si="325"/>
        <v>xIFCG DISCONTINUES</v>
      </c>
    </row>
    <row r="5848" spans="1:9">
      <c r="A5848" s="82" t="s">
        <v>6854</v>
      </c>
      <c r="B5848" s="82" t="str">
        <f t="shared" si="326"/>
        <v>IFCG EMEA</v>
      </c>
      <c r="C5848" s="82" t="s">
        <v>7586</v>
      </c>
      <c r="D5848" s="82" t="str">
        <f t="shared" si="327"/>
        <v>Russia</v>
      </c>
      <c r="E5848" s="93"/>
      <c r="F5848" s="93">
        <v>35062</v>
      </c>
      <c r="G5848" s="90">
        <v>39752</v>
      </c>
      <c r="H5848" s="3">
        <v>39755</v>
      </c>
      <c r="I5848" s="92" t="str">
        <f t="shared" si="325"/>
        <v>xIFCG DISCONTINUES</v>
      </c>
    </row>
    <row r="5849" spans="1:9">
      <c r="A5849" s="82" t="s">
        <v>6854</v>
      </c>
      <c r="B5849" s="82" t="str">
        <f t="shared" si="326"/>
        <v>IFCG EMEA</v>
      </c>
      <c r="C5849" s="82" t="s">
        <v>5776</v>
      </c>
      <c r="D5849" s="82" t="str">
        <f t="shared" si="327"/>
        <v>Saudi Arabia</v>
      </c>
      <c r="E5849" s="93"/>
      <c r="F5849" s="93">
        <v>36126</v>
      </c>
      <c r="G5849" s="90">
        <v>39752</v>
      </c>
      <c r="H5849" s="3">
        <v>39755</v>
      </c>
      <c r="I5849" s="92" t="str">
        <f t="shared" si="325"/>
        <v>xIFCG DISCONTINUES</v>
      </c>
    </row>
    <row r="5850" spans="1:9">
      <c r="A5850" s="82" t="s">
        <v>6854</v>
      </c>
      <c r="B5850" s="82" t="str">
        <f t="shared" si="326"/>
        <v>IFCG EMEA</v>
      </c>
      <c r="C5850" s="82" t="s">
        <v>7616</v>
      </c>
      <c r="D5850" s="82" t="str">
        <f t="shared" si="327"/>
        <v>Slovakia</v>
      </c>
      <c r="E5850" s="93"/>
      <c r="F5850" s="93">
        <v>35738</v>
      </c>
      <c r="G5850" s="90">
        <v>38291</v>
      </c>
      <c r="H5850" s="3">
        <v>38292</v>
      </c>
      <c r="I5850" s="92" t="str">
        <f t="shared" si="325"/>
        <v>xIFCG DISCONTINUES</v>
      </c>
    </row>
    <row r="5851" spans="1:9">
      <c r="A5851" s="82" t="s">
        <v>6854</v>
      </c>
      <c r="B5851" s="82" t="str">
        <f t="shared" si="326"/>
        <v>IFCG EMEA</v>
      </c>
      <c r="C5851" s="82" t="s">
        <v>7587</v>
      </c>
      <c r="D5851" s="82" t="str">
        <f t="shared" si="327"/>
        <v>Turkey</v>
      </c>
      <c r="E5851" s="93"/>
      <c r="F5851" s="93">
        <v>35062</v>
      </c>
      <c r="G5851" s="93">
        <v>39752</v>
      </c>
      <c r="H5851" s="3">
        <v>39755</v>
      </c>
      <c r="I5851" s="92" t="str">
        <f t="shared" si="325"/>
        <v>xIFCG DISCONTINUES</v>
      </c>
    </row>
    <row r="5852" spans="1:9">
      <c r="A5852" s="82" t="s">
        <v>6854</v>
      </c>
      <c r="B5852" s="82" t="str">
        <f t="shared" si="326"/>
        <v>IFCG EMEA</v>
      </c>
      <c r="C5852" s="82" t="s">
        <v>7603</v>
      </c>
      <c r="D5852" s="82" t="str">
        <f t="shared" si="327"/>
        <v>South Africa</v>
      </c>
      <c r="E5852" s="93"/>
      <c r="F5852" s="93">
        <v>35062</v>
      </c>
      <c r="G5852" s="93">
        <v>39752</v>
      </c>
      <c r="H5852" s="3">
        <v>39755</v>
      </c>
      <c r="I5852" s="92" t="str">
        <f t="shared" si="325"/>
        <v>xIFCG DISCONTINUES</v>
      </c>
    </row>
    <row r="5853" spans="1:9">
      <c r="A5853" s="82" t="s">
        <v>6854</v>
      </c>
      <c r="B5853" s="82" t="str">
        <f t="shared" si="326"/>
        <v>IFCG EMEA</v>
      </c>
      <c r="C5853" s="82" t="s">
        <v>7630</v>
      </c>
      <c r="D5853" s="82" t="str">
        <f t="shared" si="327"/>
        <v>Zimbabwe</v>
      </c>
      <c r="E5853" s="93"/>
      <c r="F5853" s="93">
        <v>35062</v>
      </c>
      <c r="G5853" s="93">
        <v>39703</v>
      </c>
      <c r="H5853" s="83">
        <v>39706</v>
      </c>
      <c r="I5853" s="92" t="str">
        <f t="shared" si="325"/>
        <v>xIFCG DISCONTINUES</v>
      </c>
    </row>
    <row r="5854" spans="1:9">
      <c r="A5854" s="82" t="s">
        <v>7552</v>
      </c>
      <c r="B5854" s="82" t="str">
        <f t="shared" si="326"/>
        <v>U.S., UK, Japan, &amp; China</v>
      </c>
      <c r="C5854" s="82" t="s">
        <v>810</v>
      </c>
      <c r="D5854" s="82" t="str">
        <f t="shared" si="327"/>
        <v>United States</v>
      </c>
      <c r="E5854" s="93">
        <v>34698</v>
      </c>
      <c r="F5854" s="93">
        <v>34701</v>
      </c>
      <c r="G5854" s="82"/>
      <c r="H5854" s="82"/>
      <c r="I5854" s="82" t="str">
        <f t="shared" si="325"/>
        <v>S&amp;P BMI</v>
      </c>
    </row>
    <row r="5855" spans="1:9">
      <c r="A5855" s="82" t="s">
        <v>7552</v>
      </c>
      <c r="B5855" s="82" t="str">
        <f t="shared" si="326"/>
        <v>U.S., UK, Japan, &amp; China</v>
      </c>
      <c r="C5855" s="82" t="s">
        <v>7588</v>
      </c>
      <c r="D5855" s="82" t="str">
        <f t="shared" si="327"/>
        <v>China</v>
      </c>
      <c r="E5855" s="93">
        <v>34698</v>
      </c>
      <c r="F5855" s="93">
        <v>34701</v>
      </c>
      <c r="G5855" s="82"/>
      <c r="H5855" s="82"/>
      <c r="I5855" s="82" t="str">
        <f t="shared" si="325"/>
        <v>S&amp;P BMI</v>
      </c>
    </row>
    <row r="5856" spans="1:9">
      <c r="A5856" s="82" t="s">
        <v>7552</v>
      </c>
      <c r="B5856" s="82" t="str">
        <f t="shared" si="326"/>
        <v>U.S., UK, Japan, &amp; China</v>
      </c>
      <c r="C5856" s="82" t="s">
        <v>7572</v>
      </c>
      <c r="D5856" s="82" t="str">
        <f t="shared" si="327"/>
        <v>Japan</v>
      </c>
      <c r="E5856" s="93">
        <v>34698</v>
      </c>
      <c r="F5856" s="93">
        <v>34701</v>
      </c>
      <c r="G5856" s="82"/>
      <c r="H5856" s="82"/>
      <c r="I5856" s="82" t="str">
        <f t="shared" si="325"/>
        <v>S&amp;P BMI</v>
      </c>
    </row>
    <row r="5857" spans="1:9">
      <c r="A5857" s="82" t="s">
        <v>7552</v>
      </c>
      <c r="B5857" s="82" t="str">
        <f t="shared" si="326"/>
        <v>U.S., UK, Japan, &amp; China</v>
      </c>
      <c r="C5857" s="82" t="s">
        <v>7583</v>
      </c>
      <c r="D5857" s="82" t="str">
        <f t="shared" si="327"/>
        <v>United Kingdom</v>
      </c>
      <c r="E5857" s="93">
        <v>34698</v>
      </c>
      <c r="F5857" s="93">
        <v>34701</v>
      </c>
      <c r="G5857" s="82"/>
      <c r="H5857" s="82"/>
      <c r="I5857" s="82" t="str">
        <f t="shared" si="325"/>
        <v>S&amp;P BMI</v>
      </c>
    </row>
    <row r="5858" spans="1:9">
      <c r="A5858" s="82" t="s">
        <v>7554</v>
      </c>
      <c r="B5858" s="82" t="str">
        <f t="shared" si="326"/>
        <v>Emerging BMI Plus Ex-China</v>
      </c>
      <c r="C5858" s="82" t="s">
        <v>7599</v>
      </c>
      <c r="D5858" s="82" t="str">
        <f t="shared" si="327"/>
        <v>United Arab Emirates</v>
      </c>
      <c r="E5858" s="93">
        <v>41903</v>
      </c>
      <c r="F5858" s="93">
        <v>41904</v>
      </c>
      <c r="G5858" s="93"/>
      <c r="H5858" s="93"/>
      <c r="I5858" s="82" t="str">
        <f t="shared" si="325"/>
        <v>S&amp;P BMI Plus</v>
      </c>
    </row>
    <row r="5859" spans="1:9">
      <c r="A5859" s="82" t="s">
        <v>7554</v>
      </c>
      <c r="B5859" s="82" t="str">
        <f t="shared" si="326"/>
        <v>Emerging BMI Plus Ex-China</v>
      </c>
      <c r="C5859" s="82" t="s">
        <v>7590</v>
      </c>
      <c r="D5859" s="82" t="str">
        <f t="shared" si="327"/>
        <v>Argentina</v>
      </c>
      <c r="E5859" s="93">
        <v>34698</v>
      </c>
      <c r="F5859" s="93">
        <v>34701</v>
      </c>
      <c r="G5859" s="93">
        <v>40074</v>
      </c>
      <c r="H5859" s="93">
        <v>40077</v>
      </c>
      <c r="I5859" s="82" t="str">
        <f t="shared" si="325"/>
        <v>S&amp;P BMI Plus</v>
      </c>
    </row>
    <row r="5860" spans="1:9">
      <c r="A5860" s="82" t="s">
        <v>7554</v>
      </c>
      <c r="B5860" s="82" t="str">
        <f t="shared" si="326"/>
        <v>Emerging BMI Plus Ex-China</v>
      </c>
      <c r="C5860" s="82" t="s">
        <v>7591</v>
      </c>
      <c r="D5860" s="82" t="str">
        <f t="shared" si="327"/>
        <v>Brazil</v>
      </c>
      <c r="E5860" s="93">
        <v>34698</v>
      </c>
      <c r="F5860" s="93">
        <v>34701</v>
      </c>
      <c r="G5860" s="93"/>
      <c r="H5860" s="93"/>
      <c r="I5860" s="82" t="str">
        <f t="shared" si="325"/>
        <v>S&amp;P BMI Plus</v>
      </c>
    </row>
    <row r="5861" spans="1:9">
      <c r="A5861" s="82" t="s">
        <v>7554</v>
      </c>
      <c r="B5861" s="82" t="str">
        <f t="shared" si="326"/>
        <v>Emerging BMI Plus Ex-China</v>
      </c>
      <c r="C5861" s="82" t="s">
        <v>7592</v>
      </c>
      <c r="D5861" s="82" t="str">
        <f t="shared" si="327"/>
        <v>Chile</v>
      </c>
      <c r="E5861" s="93">
        <v>34698</v>
      </c>
      <c r="F5861" s="93">
        <v>34701</v>
      </c>
      <c r="G5861" s="93"/>
      <c r="H5861" s="93"/>
      <c r="I5861" s="82" t="str">
        <f t="shared" si="325"/>
        <v>S&amp;P BMI Plus</v>
      </c>
    </row>
    <row r="5862" spans="1:9">
      <c r="A5862" s="82" t="s">
        <v>7554</v>
      </c>
      <c r="B5862" s="82" t="str">
        <f t="shared" si="326"/>
        <v>Emerging BMI Plus Ex-China</v>
      </c>
      <c r="C5862" s="82" t="s">
        <v>7593</v>
      </c>
      <c r="D5862" s="82" t="str">
        <f t="shared" si="327"/>
        <v>Colombia</v>
      </c>
      <c r="E5862" s="93">
        <v>34698</v>
      </c>
      <c r="F5862" s="93">
        <v>34701</v>
      </c>
      <c r="G5862" s="93">
        <v>39752</v>
      </c>
      <c r="H5862" s="93">
        <v>39755</v>
      </c>
      <c r="I5862" s="82" t="str">
        <f t="shared" si="325"/>
        <v>S&amp;P BMI Plus</v>
      </c>
    </row>
    <row r="5863" spans="1:9">
      <c r="A5863" s="82" t="s">
        <v>7554</v>
      </c>
      <c r="B5863" s="82" t="str">
        <f t="shared" si="326"/>
        <v>Emerging BMI Plus Ex-China</v>
      </c>
      <c r="C5863" s="82" t="s">
        <v>7593</v>
      </c>
      <c r="D5863" s="82" t="str">
        <f t="shared" si="327"/>
        <v>Colombia</v>
      </c>
      <c r="E5863" s="93">
        <v>40805</v>
      </c>
      <c r="F5863" s="93">
        <v>40802</v>
      </c>
      <c r="G5863" s="93"/>
      <c r="H5863" s="93"/>
      <c r="I5863" s="82" t="str">
        <f t="shared" si="325"/>
        <v>S&amp;P BMI Plus</v>
      </c>
    </row>
    <row r="5864" spans="1:9">
      <c r="A5864" s="82" t="s">
        <v>7554</v>
      </c>
      <c r="B5864" s="82" t="str">
        <f t="shared" si="326"/>
        <v>Emerging BMI Plus Ex-China</v>
      </c>
      <c r="C5864" s="82" t="s">
        <v>7584</v>
      </c>
      <c r="D5864" s="82" t="str">
        <f t="shared" si="327"/>
        <v>Czech Republic</v>
      </c>
      <c r="E5864" s="93">
        <v>34698</v>
      </c>
      <c r="F5864" s="93">
        <v>34701</v>
      </c>
      <c r="G5864" s="93">
        <v>37071</v>
      </c>
      <c r="H5864" s="93">
        <v>37074</v>
      </c>
      <c r="I5864" s="82" t="str">
        <f t="shared" si="325"/>
        <v>S&amp;P BMI Plus</v>
      </c>
    </row>
    <row r="5865" spans="1:9">
      <c r="A5865" s="82" t="s">
        <v>7554</v>
      </c>
      <c r="B5865" s="82" t="str">
        <f t="shared" si="326"/>
        <v>Emerging BMI Plus Ex-China</v>
      </c>
      <c r="C5865" s="82" t="s">
        <v>7584</v>
      </c>
      <c r="D5865" s="82" t="str">
        <f t="shared" si="327"/>
        <v>Czech Republic</v>
      </c>
      <c r="E5865" s="93">
        <v>38168</v>
      </c>
      <c r="F5865" s="93">
        <v>38169</v>
      </c>
      <c r="G5865" s="93"/>
      <c r="H5865" s="93"/>
      <c r="I5865" s="82" t="str">
        <f t="shared" si="325"/>
        <v>S&amp;P BMI Plus</v>
      </c>
    </row>
    <row r="5866" spans="1:9">
      <c r="A5866" s="82" t="s">
        <v>7554</v>
      </c>
      <c r="B5866" s="82" t="str">
        <f t="shared" si="326"/>
        <v>Emerging BMI Plus Ex-China</v>
      </c>
      <c r="C5866" s="82" t="s">
        <v>7600</v>
      </c>
      <c r="D5866" s="82" t="str">
        <f t="shared" si="327"/>
        <v>Egypt</v>
      </c>
      <c r="E5866" s="93">
        <v>34698</v>
      </c>
      <c r="F5866" s="93">
        <v>34701</v>
      </c>
      <c r="G5866" s="93"/>
      <c r="H5866" s="93"/>
      <c r="I5866" s="82" t="str">
        <f t="shared" si="325"/>
        <v>S&amp;P BMI Plus</v>
      </c>
    </row>
    <row r="5867" spans="1:9">
      <c r="A5867" s="82" t="s">
        <v>7554</v>
      </c>
      <c r="B5867" s="82" t="str">
        <f t="shared" si="326"/>
        <v>Emerging BMI Plus Ex-China</v>
      </c>
      <c r="C5867" s="82" t="s">
        <v>7580</v>
      </c>
      <c r="D5867" s="82" t="str">
        <f t="shared" si="327"/>
        <v>Greece</v>
      </c>
      <c r="E5867" s="93">
        <v>34698</v>
      </c>
      <c r="F5867" s="93">
        <v>34701</v>
      </c>
      <c r="G5867" s="93">
        <v>36433</v>
      </c>
      <c r="H5867" s="93">
        <v>36434</v>
      </c>
      <c r="I5867" s="82" t="str">
        <f t="shared" si="325"/>
        <v>S&amp;P BMI Plus</v>
      </c>
    </row>
    <row r="5868" spans="1:9">
      <c r="A5868" s="82" t="s">
        <v>7554</v>
      </c>
      <c r="B5868" s="82" t="str">
        <f t="shared" si="326"/>
        <v>Emerging BMI Plus Ex-China</v>
      </c>
      <c r="C5868" s="82" t="s">
        <v>7580</v>
      </c>
      <c r="D5868" s="82" t="str">
        <f t="shared" si="327"/>
        <v>Greece</v>
      </c>
      <c r="E5868" s="93">
        <v>41901</v>
      </c>
      <c r="F5868" s="93">
        <v>41904</v>
      </c>
      <c r="G5868" s="93"/>
      <c r="H5868" s="93"/>
      <c r="I5868" s="82" t="str">
        <f t="shared" si="325"/>
        <v>S&amp;P BMI Plus</v>
      </c>
    </row>
    <row r="5869" spans="1:9">
      <c r="A5869" s="82" t="s">
        <v>7554</v>
      </c>
      <c r="B5869" s="82" t="str">
        <f t="shared" si="326"/>
        <v>Emerging BMI Plus Ex-China</v>
      </c>
      <c r="C5869" s="82" t="s">
        <v>5567</v>
      </c>
      <c r="D5869" s="82" t="str">
        <f t="shared" si="327"/>
        <v>Hungary</v>
      </c>
      <c r="E5869" s="93">
        <v>34698</v>
      </c>
      <c r="F5869" s="93">
        <v>34701</v>
      </c>
      <c r="G5869" s="93">
        <v>37802</v>
      </c>
      <c r="H5869" s="93">
        <v>37803</v>
      </c>
      <c r="I5869" s="82" t="str">
        <f t="shared" si="325"/>
        <v>S&amp;P BMI Plus</v>
      </c>
    </row>
    <row r="5870" spans="1:9">
      <c r="A5870" s="82" t="s">
        <v>7554</v>
      </c>
      <c r="B5870" s="82" t="str">
        <f t="shared" si="326"/>
        <v>Emerging BMI Plus Ex-China</v>
      </c>
      <c r="C5870" s="82" t="s">
        <v>5567</v>
      </c>
      <c r="D5870" s="82" t="str">
        <f t="shared" si="327"/>
        <v>Hungary</v>
      </c>
      <c r="E5870" s="93">
        <v>38168</v>
      </c>
      <c r="F5870" s="93">
        <v>38169</v>
      </c>
      <c r="G5870" s="93"/>
      <c r="H5870" s="93"/>
      <c r="I5870" s="82" t="str">
        <f t="shared" si="325"/>
        <v>S&amp;P BMI Plus</v>
      </c>
    </row>
    <row r="5871" spans="1:9">
      <c r="A5871" s="82" t="s">
        <v>7554</v>
      </c>
      <c r="B5871" s="82" t="str">
        <f t="shared" si="326"/>
        <v>Emerging BMI Plus Ex-China</v>
      </c>
      <c r="C5871" s="82" t="s">
        <v>6098</v>
      </c>
      <c r="D5871" s="82" t="str">
        <f t="shared" si="327"/>
        <v>Indonesia</v>
      </c>
      <c r="E5871" s="93">
        <v>34698</v>
      </c>
      <c r="F5871" s="93">
        <v>34701</v>
      </c>
      <c r="G5871" s="93"/>
      <c r="H5871" s="93"/>
      <c r="I5871" s="82" t="str">
        <f t="shared" si="325"/>
        <v>S&amp;P BMI Plus</v>
      </c>
    </row>
    <row r="5872" spans="1:9">
      <c r="A5872" s="82" t="s">
        <v>7554</v>
      </c>
      <c r="B5872" s="82" t="str">
        <f t="shared" si="326"/>
        <v>Emerging BMI Plus Ex-China</v>
      </c>
      <c r="C5872" s="82" t="s">
        <v>7598</v>
      </c>
      <c r="D5872" s="82" t="str">
        <f t="shared" si="327"/>
        <v>Israel</v>
      </c>
      <c r="E5872" s="93">
        <v>34698</v>
      </c>
      <c r="F5872" s="93">
        <v>34701</v>
      </c>
      <c r="G5872" s="93">
        <v>40438</v>
      </c>
      <c r="H5872" s="93">
        <v>40441</v>
      </c>
      <c r="I5872" s="82" t="str">
        <f t="shared" si="325"/>
        <v>S&amp;P BMI Plus</v>
      </c>
    </row>
    <row r="5873" spans="1:9">
      <c r="A5873" s="82" t="s">
        <v>7554</v>
      </c>
      <c r="B5873" s="82" t="str">
        <f t="shared" si="326"/>
        <v>Emerging BMI Plus Ex-China</v>
      </c>
      <c r="C5873" s="82" t="s">
        <v>5720</v>
      </c>
      <c r="D5873" s="82" t="str">
        <f t="shared" si="327"/>
        <v>India</v>
      </c>
      <c r="E5873" s="93">
        <v>34698</v>
      </c>
      <c r="F5873" s="93">
        <v>34701</v>
      </c>
      <c r="G5873" s="93"/>
      <c r="H5873" s="93"/>
      <c r="I5873" s="82" t="str">
        <f t="shared" si="325"/>
        <v>S&amp;P BMI Plus</v>
      </c>
    </row>
    <row r="5874" spans="1:9">
      <c r="A5874" s="82" t="s">
        <v>7554</v>
      </c>
      <c r="B5874" s="82" t="str">
        <f t="shared" si="326"/>
        <v>Emerging BMI Plus Ex-China</v>
      </c>
      <c r="C5874" s="82" t="s">
        <v>7607</v>
      </c>
      <c r="D5874" s="82" t="str">
        <f t="shared" si="327"/>
        <v>Jordan</v>
      </c>
      <c r="E5874" s="93">
        <v>34698</v>
      </c>
      <c r="F5874" s="93">
        <v>34701</v>
      </c>
      <c r="G5874" s="93">
        <v>39752</v>
      </c>
      <c r="H5874" s="93">
        <v>39755</v>
      </c>
      <c r="I5874" s="82" t="str">
        <f t="shared" si="325"/>
        <v>S&amp;P BMI Plus</v>
      </c>
    </row>
    <row r="5875" spans="1:9">
      <c r="A5875" s="82" t="s">
        <v>7554</v>
      </c>
      <c r="B5875" s="82" t="str">
        <f t="shared" si="326"/>
        <v>Emerging BMI Plus Ex-China</v>
      </c>
      <c r="C5875" s="82" t="s">
        <v>6013</v>
      </c>
      <c r="D5875" s="82" t="str">
        <f t="shared" si="327"/>
        <v>Korea</v>
      </c>
      <c r="E5875" s="93">
        <v>34698</v>
      </c>
      <c r="F5875" s="93">
        <v>34701</v>
      </c>
      <c r="G5875" s="93"/>
      <c r="H5875" s="93"/>
      <c r="I5875" s="82" t="str">
        <f t="shared" si="325"/>
        <v>S&amp;P BMI Plus</v>
      </c>
    </row>
    <row r="5876" spans="1:9">
      <c r="A5876" s="82" t="s">
        <v>7554</v>
      </c>
      <c r="B5876" s="82" t="str">
        <f t="shared" si="326"/>
        <v>Emerging BMI Plus Ex-China</v>
      </c>
      <c r="C5876" s="82" t="s">
        <v>5947</v>
      </c>
      <c r="D5876" s="82" t="str">
        <f t="shared" si="327"/>
        <v>Morocco</v>
      </c>
      <c r="E5876" s="93">
        <v>34698</v>
      </c>
      <c r="F5876" s="93">
        <v>34701</v>
      </c>
      <c r="G5876" s="93">
        <v>42265</v>
      </c>
      <c r="H5876" s="93">
        <v>42268</v>
      </c>
      <c r="I5876" s="82" t="str">
        <f t="shared" si="325"/>
        <v>S&amp;P BMI Plus</v>
      </c>
    </row>
    <row r="5877" spans="1:9">
      <c r="A5877" s="82" t="s">
        <v>7554</v>
      </c>
      <c r="B5877" s="82" t="str">
        <f t="shared" si="326"/>
        <v>Emerging BMI Plus Ex-China</v>
      </c>
      <c r="C5877" s="82" t="s">
        <v>7594</v>
      </c>
      <c r="D5877" s="82" t="str">
        <f t="shared" si="327"/>
        <v>Mexico</v>
      </c>
      <c r="E5877" s="93">
        <v>34698</v>
      </c>
      <c r="F5877" s="93">
        <v>34701</v>
      </c>
      <c r="G5877" s="93"/>
      <c r="H5877" s="93"/>
      <c r="I5877" s="82" t="str">
        <f t="shared" si="325"/>
        <v>S&amp;P BMI Plus</v>
      </c>
    </row>
    <row r="5878" spans="1:9">
      <c r="A5878" s="82" t="s">
        <v>7554</v>
      </c>
      <c r="B5878" s="82" t="str">
        <f t="shared" si="326"/>
        <v>Emerging BMI Plus Ex-China</v>
      </c>
      <c r="C5878" s="82" t="s">
        <v>7573</v>
      </c>
      <c r="D5878" s="82" t="str">
        <f t="shared" si="327"/>
        <v>Malaysia</v>
      </c>
      <c r="E5878" s="93">
        <v>35976</v>
      </c>
      <c r="F5878" s="93">
        <v>35977</v>
      </c>
      <c r="G5878" s="93"/>
      <c r="H5878" s="93"/>
      <c r="I5878" s="82" t="str">
        <f t="shared" si="325"/>
        <v>S&amp;P BMI Plus</v>
      </c>
    </row>
    <row r="5879" spans="1:9">
      <c r="A5879" s="82" t="s">
        <v>7554</v>
      </c>
      <c r="B5879" s="82" t="str">
        <f t="shared" si="326"/>
        <v>Emerging BMI Plus Ex-China</v>
      </c>
      <c r="C5879" s="82" t="s">
        <v>5918</v>
      </c>
      <c r="D5879" s="82" t="str">
        <f t="shared" si="327"/>
        <v>Nigeria</v>
      </c>
      <c r="E5879" s="93">
        <v>34698</v>
      </c>
      <c r="F5879" s="93">
        <v>34701</v>
      </c>
      <c r="G5879" s="93">
        <v>39752</v>
      </c>
      <c r="H5879" s="93">
        <v>39755</v>
      </c>
      <c r="I5879" s="82" t="str">
        <f t="shared" si="325"/>
        <v>S&amp;P BMI Plus</v>
      </c>
    </row>
    <row r="5880" spans="1:9">
      <c r="A5880" s="82" t="s">
        <v>7554</v>
      </c>
      <c r="B5880" s="82" t="str">
        <f t="shared" si="326"/>
        <v>Emerging BMI Plus Ex-China</v>
      </c>
      <c r="C5880" s="82" t="s">
        <v>7595</v>
      </c>
      <c r="D5880" s="82" t="str">
        <f t="shared" si="327"/>
        <v>Peru</v>
      </c>
      <c r="E5880" s="93">
        <v>34698</v>
      </c>
      <c r="F5880" s="93">
        <v>34701</v>
      </c>
      <c r="G5880" s="93"/>
      <c r="H5880" s="93"/>
      <c r="I5880" s="82" t="str">
        <f t="shared" si="325"/>
        <v>S&amp;P BMI Plus</v>
      </c>
    </row>
    <row r="5881" spans="1:9">
      <c r="A5881" s="82" t="s">
        <v>7554</v>
      </c>
      <c r="B5881" s="82" t="str">
        <f t="shared" si="326"/>
        <v>Emerging BMI Plus Ex-China</v>
      </c>
      <c r="C5881" s="82" t="s">
        <v>5970</v>
      </c>
      <c r="D5881" s="82" t="str">
        <f t="shared" si="327"/>
        <v>Philippines</v>
      </c>
      <c r="E5881" s="93">
        <v>34698</v>
      </c>
      <c r="F5881" s="93">
        <v>34701</v>
      </c>
      <c r="G5881" s="93"/>
      <c r="H5881" s="93"/>
      <c r="I5881" s="82" t="str">
        <f t="shared" ref="I5881:I5944" si="328">IF(ISBLANK(VLOOKUP(A5881,CountryRegion,4,FALSE)),"",VLOOKUP(A5881,CountryRegion,4,FALSE))</f>
        <v>S&amp;P BMI Plus</v>
      </c>
    </row>
    <row r="5882" spans="1:9">
      <c r="A5882" s="82" t="s">
        <v>7554</v>
      </c>
      <c r="B5882" s="82" t="str">
        <f t="shared" si="326"/>
        <v>Emerging BMI Plus Ex-China</v>
      </c>
      <c r="C5882" s="82" t="s">
        <v>7601</v>
      </c>
      <c r="D5882" s="82" t="str">
        <f t="shared" si="327"/>
        <v>Pakistan</v>
      </c>
      <c r="E5882" s="93">
        <v>34698</v>
      </c>
      <c r="F5882" s="93">
        <v>34701</v>
      </c>
      <c r="G5882" s="93">
        <v>39752</v>
      </c>
      <c r="H5882" s="93">
        <v>39755</v>
      </c>
      <c r="I5882" s="82" t="str">
        <f t="shared" si="328"/>
        <v>S&amp;P BMI Plus</v>
      </c>
    </row>
    <row r="5883" spans="1:9">
      <c r="A5883" s="82" t="s">
        <v>7554</v>
      </c>
      <c r="B5883" s="82" t="str">
        <f t="shared" si="326"/>
        <v>Emerging BMI Plus Ex-China</v>
      </c>
      <c r="C5883" s="82" t="s">
        <v>7601</v>
      </c>
      <c r="D5883" s="82" t="str">
        <f t="shared" si="327"/>
        <v>Pakistan</v>
      </c>
      <c r="E5883" s="93">
        <v>42993</v>
      </c>
      <c r="F5883" s="93">
        <v>42996</v>
      </c>
      <c r="G5883" s="3">
        <v>45184</v>
      </c>
      <c r="H5883" s="3">
        <v>45187</v>
      </c>
      <c r="I5883" s="82" t="str">
        <f t="shared" si="328"/>
        <v>S&amp;P BMI Plus</v>
      </c>
    </row>
    <row r="5884" spans="1:9">
      <c r="A5884" s="82" t="s">
        <v>7554</v>
      </c>
      <c r="B5884" s="82" t="str">
        <f t="shared" si="326"/>
        <v>Emerging BMI Plus Ex-China</v>
      </c>
      <c r="C5884" s="82" t="s">
        <v>7585</v>
      </c>
      <c r="D5884" s="82" t="str">
        <f t="shared" si="327"/>
        <v>Poland</v>
      </c>
      <c r="E5884" s="93">
        <v>34698</v>
      </c>
      <c r="F5884" s="93">
        <v>34701</v>
      </c>
      <c r="G5884" s="93"/>
      <c r="H5884" s="93"/>
      <c r="I5884" s="82" t="str">
        <f t="shared" si="328"/>
        <v>S&amp;P BMI Plus</v>
      </c>
    </row>
    <row r="5885" spans="1:9">
      <c r="A5885" s="82" t="s">
        <v>7554</v>
      </c>
      <c r="B5885" s="82" t="str">
        <f t="shared" si="326"/>
        <v>Emerging BMI Plus Ex-China</v>
      </c>
      <c r="C5885" s="82" t="s">
        <v>7582</v>
      </c>
      <c r="D5885" s="82" t="str">
        <f t="shared" si="327"/>
        <v>Portugal</v>
      </c>
      <c r="E5885" s="93">
        <v>34698</v>
      </c>
      <c r="F5885" s="93">
        <v>34701</v>
      </c>
      <c r="G5885" s="93">
        <v>35976</v>
      </c>
      <c r="H5885" s="93">
        <v>35977</v>
      </c>
      <c r="I5885" s="82" t="str">
        <f t="shared" si="328"/>
        <v>S&amp;P BMI Plus</v>
      </c>
    </row>
    <row r="5886" spans="1:9">
      <c r="A5886" s="82" t="s">
        <v>7554</v>
      </c>
      <c r="B5886" s="82" t="str">
        <f t="shared" si="326"/>
        <v>Emerging BMI Plus Ex-China</v>
      </c>
      <c r="C5886" s="82" t="s">
        <v>7602</v>
      </c>
      <c r="D5886" s="82" t="str">
        <f t="shared" si="327"/>
        <v>Qatar</v>
      </c>
      <c r="E5886" s="93">
        <v>41903</v>
      </c>
      <c r="F5886" s="93">
        <v>41904</v>
      </c>
      <c r="G5886" s="93"/>
      <c r="H5886" s="93"/>
      <c r="I5886" s="82" t="str">
        <f t="shared" si="328"/>
        <v>S&amp;P BMI Plus</v>
      </c>
    </row>
    <row r="5887" spans="1:9">
      <c r="A5887" s="82" t="s">
        <v>7554</v>
      </c>
      <c r="B5887" s="82" t="str">
        <f t="shared" si="326"/>
        <v>Emerging BMI Plus Ex-China</v>
      </c>
      <c r="C5887" s="82" t="s">
        <v>7586</v>
      </c>
      <c r="D5887" s="82" t="str">
        <f t="shared" si="327"/>
        <v>Russia</v>
      </c>
      <c r="E5887" s="93">
        <v>34698</v>
      </c>
      <c r="F5887" s="93">
        <v>34701</v>
      </c>
      <c r="G5887" s="3">
        <v>44628</v>
      </c>
      <c r="H5887" s="3">
        <v>44629</v>
      </c>
      <c r="I5887" s="82" t="str">
        <f t="shared" si="328"/>
        <v>S&amp;P BMI Plus</v>
      </c>
    </row>
    <row r="5888" spans="1:9">
      <c r="A5888" s="82" t="s">
        <v>7554</v>
      </c>
      <c r="B5888" s="82" t="str">
        <f t="shared" si="326"/>
        <v>Emerging BMI Plus Ex-China</v>
      </c>
      <c r="C5888" s="82" t="s">
        <v>7605</v>
      </c>
      <c r="D5888" s="82" t="str">
        <f t="shared" si="327"/>
        <v>Slovenia</v>
      </c>
      <c r="E5888" s="93">
        <v>37529</v>
      </c>
      <c r="F5888" s="93">
        <v>37530</v>
      </c>
      <c r="G5888" s="93">
        <v>37802</v>
      </c>
      <c r="H5888" s="93">
        <v>37803</v>
      </c>
      <c r="I5888" s="82" t="str">
        <f t="shared" si="328"/>
        <v>S&amp;P BMI Plus</v>
      </c>
    </row>
    <row r="5889" spans="1:9">
      <c r="A5889" s="82" t="s">
        <v>7554</v>
      </c>
      <c r="B5889" s="82" t="str">
        <f t="shared" si="326"/>
        <v>Emerging BMI Plus Ex-China</v>
      </c>
      <c r="C5889" s="82" t="s">
        <v>7605</v>
      </c>
      <c r="D5889" s="82" t="str">
        <f t="shared" si="327"/>
        <v>Slovenia</v>
      </c>
      <c r="E5889" s="93">
        <v>39353</v>
      </c>
      <c r="F5889" s="93">
        <v>39356</v>
      </c>
      <c r="G5889" s="93">
        <v>39752</v>
      </c>
      <c r="H5889" s="93">
        <v>39755</v>
      </c>
      <c r="I5889" s="82" t="str">
        <f t="shared" si="328"/>
        <v>S&amp;P BMI Plus</v>
      </c>
    </row>
    <row r="5890" spans="1:9">
      <c r="A5890" s="82" t="s">
        <v>7554</v>
      </c>
      <c r="B5890" s="82" t="str">
        <f t="shared" si="326"/>
        <v>Emerging BMI Plus Ex-China</v>
      </c>
      <c r="C5890" s="82" t="s">
        <v>6029</v>
      </c>
      <c r="D5890" s="82" t="str">
        <f t="shared" si="327"/>
        <v>Thailand</v>
      </c>
      <c r="E5890" s="93">
        <v>34698</v>
      </c>
      <c r="F5890" s="93">
        <v>34701</v>
      </c>
      <c r="G5890" s="93"/>
      <c r="H5890" s="93"/>
      <c r="I5890" s="82" t="str">
        <f t="shared" si="328"/>
        <v>S&amp;P BMI Plus</v>
      </c>
    </row>
    <row r="5891" spans="1:9">
      <c r="A5891" s="82" t="s">
        <v>7554</v>
      </c>
      <c r="B5891" s="82" t="str">
        <f t="shared" si="326"/>
        <v>Emerging BMI Plus Ex-China</v>
      </c>
      <c r="C5891" s="82" t="s">
        <v>7587</v>
      </c>
      <c r="D5891" s="82" t="str">
        <f t="shared" si="327"/>
        <v>Turkey</v>
      </c>
      <c r="E5891" s="93">
        <v>34698</v>
      </c>
      <c r="F5891" s="93">
        <v>34701</v>
      </c>
      <c r="G5891" s="93"/>
      <c r="H5891" s="93"/>
      <c r="I5891" s="82" t="str">
        <f t="shared" si="328"/>
        <v>S&amp;P BMI Plus</v>
      </c>
    </row>
    <row r="5892" spans="1:9">
      <c r="A5892" s="82" t="s">
        <v>7554</v>
      </c>
      <c r="B5892" s="82" t="str">
        <f t="shared" ref="B5892" si="329">VLOOKUP(A5892,CountryRegion,2,FALSE)</f>
        <v>Emerging BMI Plus Ex-China</v>
      </c>
      <c r="C5892" s="82" t="s">
        <v>5700</v>
      </c>
      <c r="D5892" s="82" t="str">
        <f t="shared" si="327"/>
        <v>Taiwan</v>
      </c>
      <c r="E5892" s="93">
        <v>34698</v>
      </c>
      <c r="F5892" s="93">
        <v>34701</v>
      </c>
      <c r="G5892" s="93"/>
      <c r="H5892" s="93"/>
      <c r="I5892" s="82" t="str">
        <f t="shared" si="328"/>
        <v>S&amp;P BMI Plus</v>
      </c>
    </row>
    <row r="5893" spans="1:9">
      <c r="A5893" s="82" t="s">
        <v>7554</v>
      </c>
      <c r="B5893" s="82" t="str">
        <f t="shared" ref="B5893" si="330">VLOOKUP(A5893,CountryRegion,2,FALSE)</f>
        <v>Emerging BMI Plus Ex-China</v>
      </c>
      <c r="C5893" s="82" t="s">
        <v>7596</v>
      </c>
      <c r="D5893" s="82" t="str">
        <f t="shared" si="327"/>
        <v>Venezuela</v>
      </c>
      <c r="E5893" s="93">
        <v>34698</v>
      </c>
      <c r="F5893" s="93">
        <v>34701</v>
      </c>
      <c r="G5893" s="93">
        <v>39183</v>
      </c>
      <c r="H5893" s="93">
        <v>39184</v>
      </c>
      <c r="I5893" s="82" t="str">
        <f t="shared" si="328"/>
        <v>S&amp;P BMI Plus</v>
      </c>
    </row>
    <row r="5894" spans="1:9">
      <c r="A5894" s="82" t="s">
        <v>7554</v>
      </c>
      <c r="B5894" s="82" t="str">
        <f t="shared" ref="B5894" si="331">VLOOKUP(A5894,CountryRegion,2,FALSE)</f>
        <v>Emerging BMI Plus Ex-China</v>
      </c>
      <c r="C5894" s="82" t="s">
        <v>7603</v>
      </c>
      <c r="D5894" s="82" t="str">
        <f t="shared" si="327"/>
        <v>South Africa</v>
      </c>
      <c r="E5894" s="93">
        <v>34698</v>
      </c>
      <c r="F5894" s="93">
        <v>34701</v>
      </c>
      <c r="G5894" s="93"/>
      <c r="H5894" s="93"/>
      <c r="I5894" s="82" t="str">
        <f t="shared" si="328"/>
        <v>S&amp;P BMI Plus</v>
      </c>
    </row>
    <row r="5895" spans="1:9">
      <c r="A5895" s="82" t="s">
        <v>7554</v>
      </c>
      <c r="B5895" s="82" t="str">
        <f t="shared" ref="B5895" si="332">VLOOKUP(A5895,CountryRegion,2,FALSE)</f>
        <v>Emerging BMI Plus Ex-China</v>
      </c>
      <c r="C5895" s="82" t="s">
        <v>5776</v>
      </c>
      <c r="D5895" s="82" t="str">
        <f t="shared" si="327"/>
        <v>Saudi Arabia</v>
      </c>
      <c r="E5895" s="93">
        <v>43539</v>
      </c>
      <c r="F5895" s="93">
        <v>43542</v>
      </c>
      <c r="G5895" s="93"/>
      <c r="H5895" s="93"/>
      <c r="I5895" s="82" t="str">
        <f t="shared" si="328"/>
        <v>S&amp;P BMI Plus</v>
      </c>
    </row>
    <row r="5896" spans="1:9">
      <c r="A5896" s="82" t="s">
        <v>7554</v>
      </c>
      <c r="B5896" s="82" t="str">
        <f t="shared" ref="B5896:B5959" si="333">VLOOKUP(A5896,CountryRegion,2,FALSE)</f>
        <v>Emerging BMI Plus Ex-China</v>
      </c>
      <c r="C5896" s="82" t="s">
        <v>6023</v>
      </c>
      <c r="D5896" s="82" t="str">
        <f t="shared" si="327"/>
        <v>Kuwait</v>
      </c>
      <c r="E5896" s="93">
        <v>43728</v>
      </c>
      <c r="F5896" s="93">
        <v>43731</v>
      </c>
      <c r="G5896" s="93"/>
      <c r="H5896" s="93"/>
      <c r="I5896" s="82" t="str">
        <f t="shared" si="328"/>
        <v>S&amp;P BMI Plus</v>
      </c>
    </row>
    <row r="5897" spans="1:9">
      <c r="A5897" s="82" t="s">
        <v>7556</v>
      </c>
      <c r="B5897" s="82" t="str">
        <f t="shared" si="333"/>
        <v>Europe Ex-Luxembourg</v>
      </c>
      <c r="C5897" s="82" t="s">
        <v>7575</v>
      </c>
      <c r="D5897" s="82" t="str">
        <f t="shared" si="327"/>
        <v>Austria</v>
      </c>
      <c r="E5897" s="93">
        <v>32692</v>
      </c>
      <c r="F5897" s="93"/>
      <c r="G5897" s="93"/>
      <c r="H5897" s="93"/>
      <c r="I5897" s="82" t="str">
        <f t="shared" si="328"/>
        <v>S&amp;P BMI</v>
      </c>
    </row>
    <row r="5898" spans="1:9">
      <c r="A5898" s="82" t="s">
        <v>7556</v>
      </c>
      <c r="B5898" s="82" t="str">
        <f t="shared" si="333"/>
        <v>Europe Ex-Luxembourg</v>
      </c>
      <c r="C5898" s="82" t="s">
        <v>7576</v>
      </c>
      <c r="D5898" s="82" t="str">
        <f t="shared" si="327"/>
        <v>Belgium</v>
      </c>
      <c r="E5898" s="93">
        <v>32692</v>
      </c>
      <c r="F5898" s="93"/>
      <c r="G5898" s="93"/>
      <c r="H5898" s="93"/>
      <c r="I5898" s="82" t="str">
        <f t="shared" si="328"/>
        <v>S&amp;P BMI</v>
      </c>
    </row>
    <row r="5899" spans="1:9">
      <c r="A5899" s="82" t="s">
        <v>7556</v>
      </c>
      <c r="B5899" s="82" t="str">
        <f t="shared" si="333"/>
        <v>Europe Ex-Luxembourg</v>
      </c>
      <c r="C5899" s="82" t="s">
        <v>6147</v>
      </c>
      <c r="D5899" s="82" t="str">
        <f t="shared" si="327"/>
        <v>Switzerland</v>
      </c>
      <c r="E5899" s="93">
        <v>32692</v>
      </c>
      <c r="F5899" s="93"/>
      <c r="G5899" s="93"/>
      <c r="H5899" s="93"/>
      <c r="I5899" s="82" t="str">
        <f t="shared" si="328"/>
        <v>S&amp;P BMI</v>
      </c>
    </row>
    <row r="5900" spans="1:9">
      <c r="A5900" s="82" t="s">
        <v>7556</v>
      </c>
      <c r="B5900" s="82" t="str">
        <f t="shared" si="333"/>
        <v>Europe Ex-Luxembourg</v>
      </c>
      <c r="C5900" s="82" t="s">
        <v>7584</v>
      </c>
      <c r="D5900" s="82" t="str">
        <f t="shared" si="327"/>
        <v>Czech Republic</v>
      </c>
      <c r="E5900" s="3">
        <v>37071</v>
      </c>
      <c r="F5900" s="3">
        <v>37074</v>
      </c>
      <c r="G5900" s="3">
        <v>38168</v>
      </c>
      <c r="H5900" s="3">
        <v>38169</v>
      </c>
      <c r="I5900" s="82" t="str">
        <f t="shared" si="328"/>
        <v>S&amp;P BMI</v>
      </c>
    </row>
    <row r="5901" spans="1:9">
      <c r="A5901" s="82" t="s">
        <v>7556</v>
      </c>
      <c r="B5901" s="82" t="str">
        <f t="shared" si="333"/>
        <v>Europe Ex-Luxembourg</v>
      </c>
      <c r="C5901" s="82" t="s">
        <v>7579</v>
      </c>
      <c r="D5901" s="82" t="str">
        <f t="shared" si="327"/>
        <v>Germany</v>
      </c>
      <c r="E5901" s="93">
        <v>32692</v>
      </c>
      <c r="F5901" s="93"/>
      <c r="G5901" s="93"/>
      <c r="H5901" s="93"/>
      <c r="I5901" s="82" t="str">
        <f t="shared" si="328"/>
        <v>S&amp;P BMI</v>
      </c>
    </row>
    <row r="5902" spans="1:9">
      <c r="A5902" s="82" t="s">
        <v>7556</v>
      </c>
      <c r="B5902" s="82" t="str">
        <f t="shared" si="333"/>
        <v>Europe Ex-Luxembourg</v>
      </c>
      <c r="C5902" s="82" t="s">
        <v>7577</v>
      </c>
      <c r="D5902" s="82" t="str">
        <f t="shared" si="327"/>
        <v>Denmark</v>
      </c>
      <c r="E5902" s="93">
        <v>32692</v>
      </c>
      <c r="F5902" s="93"/>
      <c r="G5902" s="93"/>
      <c r="H5902" s="93"/>
      <c r="I5902" s="82" t="str">
        <f t="shared" si="328"/>
        <v>S&amp;P BMI</v>
      </c>
    </row>
    <row r="5903" spans="1:9">
      <c r="A5903" s="82" t="s">
        <v>7556</v>
      </c>
      <c r="B5903" s="82" t="str">
        <f t="shared" si="333"/>
        <v>Europe Ex-Luxembourg</v>
      </c>
      <c r="C5903" s="82" t="s">
        <v>6415</v>
      </c>
      <c r="D5903" s="82" t="str">
        <f t="shared" si="327"/>
        <v>Spain</v>
      </c>
      <c r="E5903" s="93">
        <v>32692</v>
      </c>
      <c r="F5903" s="93"/>
      <c r="G5903" s="93"/>
      <c r="H5903" s="93"/>
      <c r="I5903" s="82" t="str">
        <f t="shared" si="328"/>
        <v>S&amp;P BMI</v>
      </c>
    </row>
    <row r="5904" spans="1:9">
      <c r="A5904" s="82" t="s">
        <v>7556</v>
      </c>
      <c r="B5904" s="82" t="str">
        <f t="shared" si="333"/>
        <v>Europe Ex-Luxembourg</v>
      </c>
      <c r="C5904" s="82" t="s">
        <v>5810</v>
      </c>
      <c r="D5904" s="82" t="str">
        <f t="shared" si="327"/>
        <v>Finland</v>
      </c>
      <c r="E5904" s="93">
        <v>32692</v>
      </c>
      <c r="F5904" s="93"/>
      <c r="G5904" s="93"/>
      <c r="H5904" s="93"/>
      <c r="I5904" s="82" t="str">
        <f t="shared" si="328"/>
        <v>S&amp;P BMI</v>
      </c>
    </row>
    <row r="5905" spans="1:9">
      <c r="A5905" s="82" t="s">
        <v>7556</v>
      </c>
      <c r="B5905" s="82" t="str">
        <f t="shared" si="333"/>
        <v>Europe Ex-Luxembourg</v>
      </c>
      <c r="C5905" s="82" t="s">
        <v>7578</v>
      </c>
      <c r="D5905" s="82" t="str">
        <f t="shared" si="327"/>
        <v>France</v>
      </c>
      <c r="E5905" s="93">
        <v>32692</v>
      </c>
      <c r="F5905" s="93"/>
      <c r="G5905" s="93"/>
      <c r="H5905" s="93"/>
      <c r="I5905" s="82" t="str">
        <f t="shared" si="328"/>
        <v>S&amp;P BMI</v>
      </c>
    </row>
    <row r="5906" spans="1:9">
      <c r="A5906" s="82" t="s">
        <v>7556</v>
      </c>
      <c r="B5906" s="82" t="str">
        <f t="shared" si="333"/>
        <v>Europe Ex-Luxembourg</v>
      </c>
      <c r="C5906" s="82" t="s">
        <v>7583</v>
      </c>
      <c r="D5906" s="82" t="str">
        <f t="shared" si="327"/>
        <v>United Kingdom</v>
      </c>
      <c r="E5906" s="93">
        <v>32692</v>
      </c>
      <c r="F5906" s="93"/>
      <c r="G5906" s="93"/>
      <c r="H5906" s="93"/>
      <c r="I5906" s="82" t="str">
        <f t="shared" si="328"/>
        <v>S&amp;P BMI</v>
      </c>
    </row>
    <row r="5907" spans="1:9">
      <c r="A5907" s="82" t="s">
        <v>7556</v>
      </c>
      <c r="B5907" s="82" t="str">
        <f t="shared" si="333"/>
        <v>Europe Ex-Luxembourg</v>
      </c>
      <c r="C5907" s="82" t="s">
        <v>7580</v>
      </c>
      <c r="D5907" s="82" t="str">
        <f t="shared" si="327"/>
        <v>Greece</v>
      </c>
      <c r="E5907" s="3">
        <v>36433</v>
      </c>
      <c r="F5907" s="3">
        <v>36434</v>
      </c>
      <c r="G5907" s="3">
        <v>41901</v>
      </c>
      <c r="H5907" s="3">
        <v>41904</v>
      </c>
      <c r="I5907" s="82" t="str">
        <f t="shared" si="328"/>
        <v>S&amp;P BMI</v>
      </c>
    </row>
    <row r="5908" spans="1:9">
      <c r="A5908" s="82" t="s">
        <v>7556</v>
      </c>
      <c r="B5908" s="82" t="str">
        <f t="shared" si="333"/>
        <v>Europe Ex-Luxembourg</v>
      </c>
      <c r="C5908" s="82" t="s">
        <v>5567</v>
      </c>
      <c r="D5908" s="82" t="str">
        <f t="shared" si="327"/>
        <v>Hungary</v>
      </c>
      <c r="E5908" s="3">
        <v>37802</v>
      </c>
      <c r="F5908" s="3">
        <v>37803</v>
      </c>
      <c r="G5908" s="3">
        <v>38168</v>
      </c>
      <c r="H5908" s="3">
        <v>38169</v>
      </c>
      <c r="I5908" s="82" t="str">
        <f t="shared" si="328"/>
        <v>S&amp;P BMI</v>
      </c>
    </row>
    <row r="5909" spans="1:9">
      <c r="A5909" s="82" t="s">
        <v>7556</v>
      </c>
      <c r="B5909" s="82" t="str">
        <f t="shared" si="333"/>
        <v>Europe Ex-Luxembourg</v>
      </c>
      <c r="C5909" s="82" t="s">
        <v>6100</v>
      </c>
      <c r="D5909" s="82" t="str">
        <f t="shared" si="327"/>
        <v>Ireland</v>
      </c>
      <c r="E5909" s="93">
        <v>32692</v>
      </c>
      <c r="F5909" s="93"/>
      <c r="G5909" s="93"/>
      <c r="H5909" s="93"/>
      <c r="I5909" s="82" t="str">
        <f t="shared" si="328"/>
        <v>S&amp;P BMI</v>
      </c>
    </row>
    <row r="5910" spans="1:9">
      <c r="A5910" s="82" t="s">
        <v>7556</v>
      </c>
      <c r="B5910" s="82" t="str">
        <f t="shared" si="333"/>
        <v>Europe Ex-Luxembourg</v>
      </c>
      <c r="C5910" s="82" t="s">
        <v>5572</v>
      </c>
      <c r="D5910" s="82" t="str">
        <f t="shared" si="327"/>
        <v>Iceland</v>
      </c>
      <c r="E5910" s="5">
        <v>37435</v>
      </c>
      <c r="F5910" s="5">
        <v>37438</v>
      </c>
      <c r="G5910" s="3">
        <v>39780</v>
      </c>
      <c r="H5910" s="3">
        <v>39783</v>
      </c>
      <c r="I5910" s="82" t="str">
        <f t="shared" si="328"/>
        <v>S&amp;P BMI</v>
      </c>
    </row>
    <row r="5911" spans="1:9">
      <c r="A5911" s="82" t="s">
        <v>7556</v>
      </c>
      <c r="B5911" s="82" t="str">
        <f t="shared" si="333"/>
        <v>Europe Ex-Luxembourg</v>
      </c>
      <c r="C5911" s="82" t="s">
        <v>5614</v>
      </c>
      <c r="D5911" s="82" t="str">
        <f t="shared" ref="D5911:D5974" si="334">VLOOKUP(C5911&amp;"-",CountryRegion,2,FALSE)</f>
        <v>Italy</v>
      </c>
      <c r="E5911" s="93">
        <v>32692</v>
      </c>
      <c r="F5911" s="93"/>
      <c r="G5911" s="93"/>
      <c r="H5911" s="93"/>
      <c r="I5911" s="82" t="str">
        <f t="shared" si="328"/>
        <v>S&amp;P BMI</v>
      </c>
    </row>
    <row r="5912" spans="1:9">
      <c r="A5912" s="82" t="s">
        <v>7556</v>
      </c>
      <c r="B5912" s="82" t="str">
        <f t="shared" si="333"/>
        <v>Europe Ex-Luxembourg</v>
      </c>
      <c r="C5912" s="82" t="s">
        <v>5921</v>
      </c>
      <c r="D5912" s="82" t="str">
        <f t="shared" si="334"/>
        <v>Netherlands</v>
      </c>
      <c r="E5912" s="93">
        <v>32692</v>
      </c>
      <c r="F5912" s="93"/>
      <c r="G5912" s="93"/>
      <c r="H5912" s="93"/>
      <c r="I5912" s="82" t="str">
        <f t="shared" si="328"/>
        <v>S&amp;P BMI</v>
      </c>
    </row>
    <row r="5913" spans="1:9">
      <c r="A5913" s="82" t="s">
        <v>7556</v>
      </c>
      <c r="B5913" s="82" t="str">
        <f t="shared" si="333"/>
        <v>Europe Ex-Luxembourg</v>
      </c>
      <c r="C5913" s="82" t="s">
        <v>5865</v>
      </c>
      <c r="D5913" s="82" t="str">
        <f t="shared" si="334"/>
        <v>Norway</v>
      </c>
      <c r="E5913" s="93">
        <v>32692</v>
      </c>
      <c r="F5913" s="93"/>
      <c r="G5913" s="93"/>
      <c r="H5913" s="93"/>
      <c r="I5913" s="82" t="str">
        <f t="shared" si="328"/>
        <v>S&amp;P BMI</v>
      </c>
    </row>
    <row r="5914" spans="1:9">
      <c r="A5914" s="82" t="s">
        <v>7556</v>
      </c>
      <c r="B5914" s="82" t="str">
        <f t="shared" si="333"/>
        <v>Europe Ex-Luxembourg</v>
      </c>
      <c r="C5914" s="82" t="s">
        <v>7582</v>
      </c>
      <c r="D5914" s="82" t="str">
        <f t="shared" si="334"/>
        <v>Portugal</v>
      </c>
      <c r="E5914" s="93">
        <v>35977</v>
      </c>
      <c r="F5914" s="93"/>
      <c r="G5914" s="93"/>
      <c r="H5914" s="93"/>
      <c r="I5914" s="82" t="str">
        <f t="shared" si="328"/>
        <v>S&amp;P BMI</v>
      </c>
    </row>
    <row r="5915" spans="1:9">
      <c r="A5915" s="82" t="s">
        <v>7556</v>
      </c>
      <c r="B5915" s="82" t="str">
        <f t="shared" si="333"/>
        <v>Europe Ex-Luxembourg</v>
      </c>
      <c r="C5915" s="82" t="s">
        <v>6227</v>
      </c>
      <c r="D5915" s="82" t="str">
        <f t="shared" si="334"/>
        <v>Sweden</v>
      </c>
      <c r="E5915" s="93">
        <v>32692</v>
      </c>
      <c r="F5915" s="93"/>
      <c r="G5915" s="93"/>
      <c r="H5915" s="93"/>
      <c r="I5915" s="82" t="str">
        <f t="shared" si="328"/>
        <v>S&amp;P BMI</v>
      </c>
    </row>
    <row r="5916" spans="1:9">
      <c r="A5916" s="82" t="s">
        <v>7556</v>
      </c>
      <c r="B5916" s="82" t="str">
        <f t="shared" si="333"/>
        <v>Europe Ex-Luxembourg</v>
      </c>
      <c r="C5916" s="82" t="s">
        <v>7605</v>
      </c>
      <c r="D5916" s="82" t="str">
        <f t="shared" si="334"/>
        <v>Slovenia</v>
      </c>
      <c r="E5916" s="5">
        <v>37802</v>
      </c>
      <c r="F5916" s="5">
        <v>37803</v>
      </c>
      <c r="G5916" s="3">
        <v>39353</v>
      </c>
      <c r="H5916" s="3">
        <v>39356</v>
      </c>
      <c r="I5916" s="82" t="str">
        <f t="shared" si="328"/>
        <v>S&amp;P BMI</v>
      </c>
    </row>
    <row r="5917" spans="1:9">
      <c r="A5917" s="82" t="s">
        <v>7558</v>
      </c>
      <c r="B5917" s="82" t="str">
        <f t="shared" si="333"/>
        <v>Eurozone, U.S., and Japan</v>
      </c>
      <c r="C5917" s="82" t="s">
        <v>7575</v>
      </c>
      <c r="D5917" s="82" t="str">
        <f t="shared" si="334"/>
        <v>Austria</v>
      </c>
      <c r="E5917" s="93">
        <v>35976</v>
      </c>
      <c r="F5917" s="93">
        <v>35977</v>
      </c>
      <c r="G5917" s="93"/>
      <c r="H5917" s="93" t="s">
        <v>7570</v>
      </c>
      <c r="I5917" s="82" t="str">
        <f t="shared" si="328"/>
        <v>S&amp;P BMI</v>
      </c>
    </row>
    <row r="5918" spans="1:9">
      <c r="A5918" s="82" t="s">
        <v>7558</v>
      </c>
      <c r="B5918" s="82" t="str">
        <f t="shared" si="333"/>
        <v>Eurozone, U.S., and Japan</v>
      </c>
      <c r="C5918" s="82" t="s">
        <v>7576</v>
      </c>
      <c r="D5918" s="82" t="str">
        <f t="shared" si="334"/>
        <v>Belgium</v>
      </c>
      <c r="E5918" s="93">
        <v>35976</v>
      </c>
      <c r="F5918" s="93">
        <v>35977</v>
      </c>
      <c r="G5918" s="93"/>
      <c r="H5918" s="93" t="s">
        <v>7570</v>
      </c>
      <c r="I5918" s="82" t="str">
        <f t="shared" si="328"/>
        <v>S&amp;P BMI</v>
      </c>
    </row>
    <row r="5919" spans="1:9">
      <c r="A5919" s="82" t="s">
        <v>7558</v>
      </c>
      <c r="B5919" s="82" t="str">
        <f t="shared" si="333"/>
        <v>Eurozone, U.S., and Japan</v>
      </c>
      <c r="C5919" s="82" t="s">
        <v>5810</v>
      </c>
      <c r="D5919" s="82" t="str">
        <f t="shared" si="334"/>
        <v>Finland</v>
      </c>
      <c r="E5919" s="93">
        <v>35976</v>
      </c>
      <c r="F5919" s="93">
        <v>35977</v>
      </c>
      <c r="G5919" s="93"/>
      <c r="H5919" s="93" t="s">
        <v>7570</v>
      </c>
      <c r="I5919" s="82" t="str">
        <f t="shared" si="328"/>
        <v>S&amp;P BMI</v>
      </c>
    </row>
    <row r="5920" spans="1:9">
      <c r="A5920" s="82" t="s">
        <v>7558</v>
      </c>
      <c r="B5920" s="82" t="str">
        <f t="shared" si="333"/>
        <v>Eurozone, U.S., and Japan</v>
      </c>
      <c r="C5920" s="82" t="s">
        <v>7578</v>
      </c>
      <c r="D5920" s="82" t="str">
        <f t="shared" si="334"/>
        <v>France</v>
      </c>
      <c r="E5920" s="93">
        <v>35976</v>
      </c>
      <c r="F5920" s="93">
        <v>35977</v>
      </c>
      <c r="G5920" s="93"/>
      <c r="H5920" s="93" t="s">
        <v>7570</v>
      </c>
      <c r="I5920" s="82" t="str">
        <f t="shared" si="328"/>
        <v>S&amp;P BMI</v>
      </c>
    </row>
    <row r="5921" spans="1:9">
      <c r="A5921" s="82" t="s">
        <v>7558</v>
      </c>
      <c r="B5921" s="82" t="str">
        <f t="shared" si="333"/>
        <v>Eurozone, U.S., and Japan</v>
      </c>
      <c r="C5921" s="82" t="s">
        <v>7579</v>
      </c>
      <c r="D5921" s="82" t="str">
        <f t="shared" si="334"/>
        <v>Germany</v>
      </c>
      <c r="E5921" s="93">
        <v>35976</v>
      </c>
      <c r="F5921" s="93">
        <v>35977</v>
      </c>
      <c r="G5921" s="93"/>
      <c r="H5921" s="93" t="s">
        <v>7570</v>
      </c>
      <c r="I5921" s="82" t="str">
        <f t="shared" si="328"/>
        <v>S&amp;P BMI</v>
      </c>
    </row>
    <row r="5922" spans="1:9">
      <c r="A5922" s="82" t="s">
        <v>7558</v>
      </c>
      <c r="B5922" s="82" t="str">
        <f t="shared" si="333"/>
        <v>Eurozone, U.S., and Japan</v>
      </c>
      <c r="C5922" s="82" t="s">
        <v>7580</v>
      </c>
      <c r="D5922" s="82" t="str">
        <f t="shared" si="334"/>
        <v>Greece</v>
      </c>
      <c r="E5922" s="93">
        <v>36889</v>
      </c>
      <c r="F5922" s="93">
        <v>36892</v>
      </c>
      <c r="G5922" s="93">
        <v>44729</v>
      </c>
      <c r="H5922" s="93">
        <v>44732</v>
      </c>
      <c r="I5922" s="82" t="str">
        <f t="shared" si="328"/>
        <v>S&amp;P BMI</v>
      </c>
    </row>
    <row r="5923" spans="1:9">
      <c r="A5923" s="82" t="s">
        <v>7558</v>
      </c>
      <c r="B5923" s="82" t="str">
        <f t="shared" si="333"/>
        <v>Eurozone, U.S., and Japan</v>
      </c>
      <c r="C5923" s="82" t="s">
        <v>6100</v>
      </c>
      <c r="D5923" s="82" t="str">
        <f t="shared" si="334"/>
        <v>Ireland</v>
      </c>
      <c r="E5923" s="93">
        <v>35976</v>
      </c>
      <c r="F5923" s="93">
        <v>35977</v>
      </c>
      <c r="G5923" s="93"/>
      <c r="H5923" s="93" t="s">
        <v>7570</v>
      </c>
      <c r="I5923" s="82" t="str">
        <f t="shared" si="328"/>
        <v>S&amp;P BMI</v>
      </c>
    </row>
    <row r="5924" spans="1:9">
      <c r="A5924" s="82" t="s">
        <v>7558</v>
      </c>
      <c r="B5924" s="82" t="str">
        <f t="shared" si="333"/>
        <v>Eurozone, U.S., and Japan</v>
      </c>
      <c r="C5924" s="82" t="s">
        <v>5614</v>
      </c>
      <c r="D5924" s="82" t="str">
        <f t="shared" si="334"/>
        <v>Italy</v>
      </c>
      <c r="E5924" s="93">
        <v>35976</v>
      </c>
      <c r="F5924" s="93">
        <v>35977</v>
      </c>
      <c r="G5924" s="93"/>
      <c r="H5924" s="93" t="s">
        <v>7570</v>
      </c>
      <c r="I5924" s="82" t="str">
        <f t="shared" si="328"/>
        <v>S&amp;P BMI</v>
      </c>
    </row>
    <row r="5925" spans="1:9">
      <c r="A5925" s="82" t="s">
        <v>7558</v>
      </c>
      <c r="B5925" s="82" t="str">
        <f t="shared" si="333"/>
        <v>Eurozone, U.S., and Japan</v>
      </c>
      <c r="C5925" s="82" t="s">
        <v>7581</v>
      </c>
      <c r="D5925" s="82" t="str">
        <f t="shared" si="334"/>
        <v>Luxembourg</v>
      </c>
      <c r="E5925" s="93">
        <v>32689</v>
      </c>
      <c r="F5925" s="93">
        <v>32692</v>
      </c>
      <c r="G5925" s="93"/>
      <c r="H5925" s="93" t="s">
        <v>7570</v>
      </c>
      <c r="I5925" s="82" t="str">
        <f t="shared" si="328"/>
        <v>S&amp;P BMI</v>
      </c>
    </row>
    <row r="5926" spans="1:9">
      <c r="A5926" s="82" t="s">
        <v>7558</v>
      </c>
      <c r="B5926" s="82" t="str">
        <f t="shared" si="333"/>
        <v>Eurozone, U.S., and Japan</v>
      </c>
      <c r="C5926" s="82" t="s">
        <v>5921</v>
      </c>
      <c r="D5926" s="82" t="str">
        <f t="shared" si="334"/>
        <v>Netherlands</v>
      </c>
      <c r="E5926" s="93">
        <v>35976</v>
      </c>
      <c r="F5926" s="93">
        <v>35977</v>
      </c>
      <c r="G5926" s="93"/>
      <c r="H5926" s="93" t="s">
        <v>7570</v>
      </c>
      <c r="I5926" s="82" t="str">
        <f t="shared" si="328"/>
        <v>S&amp;P BMI</v>
      </c>
    </row>
    <row r="5927" spans="1:9">
      <c r="A5927" s="82" t="s">
        <v>7558</v>
      </c>
      <c r="B5927" s="82" t="str">
        <f t="shared" si="333"/>
        <v>Eurozone, U.S., and Japan</v>
      </c>
      <c r="C5927" s="82" t="s">
        <v>7582</v>
      </c>
      <c r="D5927" s="82" t="str">
        <f t="shared" si="334"/>
        <v>Portugal</v>
      </c>
      <c r="E5927" s="93">
        <v>35976</v>
      </c>
      <c r="F5927" s="93">
        <v>35977</v>
      </c>
      <c r="G5927" s="93"/>
      <c r="H5927" s="93" t="s">
        <v>7570</v>
      </c>
      <c r="I5927" s="82" t="str">
        <f t="shared" si="328"/>
        <v>S&amp;P BMI</v>
      </c>
    </row>
    <row r="5928" spans="1:9">
      <c r="A5928" s="82" t="s">
        <v>7558</v>
      </c>
      <c r="B5928" s="82" t="str">
        <f t="shared" si="333"/>
        <v>Eurozone, U.S., and Japan</v>
      </c>
      <c r="C5928" s="82" t="s">
        <v>7605</v>
      </c>
      <c r="D5928" s="82" t="str">
        <f t="shared" si="334"/>
        <v>Slovenia</v>
      </c>
      <c r="E5928" s="93">
        <v>39080</v>
      </c>
      <c r="F5928" s="93">
        <v>39083</v>
      </c>
      <c r="G5928" s="93">
        <v>39752</v>
      </c>
      <c r="H5928" s="93">
        <v>39755</v>
      </c>
      <c r="I5928" s="82" t="str">
        <f t="shared" si="328"/>
        <v>S&amp;P BMI</v>
      </c>
    </row>
    <row r="5929" spans="1:9">
      <c r="A5929" s="82" t="s">
        <v>7558</v>
      </c>
      <c r="B5929" s="82" t="str">
        <f t="shared" si="333"/>
        <v>Eurozone, U.S., and Japan</v>
      </c>
      <c r="C5929" s="82" t="s">
        <v>6415</v>
      </c>
      <c r="D5929" s="82" t="str">
        <f t="shared" si="334"/>
        <v>Spain</v>
      </c>
      <c r="E5929" s="93">
        <v>35976</v>
      </c>
      <c r="F5929" s="93">
        <v>35977</v>
      </c>
      <c r="G5929" s="93"/>
      <c r="H5929" s="93" t="s">
        <v>7570</v>
      </c>
      <c r="I5929" s="82" t="str">
        <f t="shared" si="328"/>
        <v>S&amp;P BMI</v>
      </c>
    </row>
    <row r="5930" spans="1:9">
      <c r="A5930" s="82" t="s">
        <v>7558</v>
      </c>
      <c r="B5930" s="82" t="str">
        <f t="shared" si="333"/>
        <v>Eurozone, U.S., and Japan</v>
      </c>
      <c r="C5930" s="82" t="s">
        <v>810</v>
      </c>
      <c r="D5930" s="82" t="str">
        <f t="shared" si="334"/>
        <v>United States</v>
      </c>
      <c r="E5930" s="93">
        <v>34698</v>
      </c>
      <c r="F5930" s="93">
        <v>34701</v>
      </c>
      <c r="G5930" s="93"/>
      <c r="H5930" s="93"/>
      <c r="I5930" s="82" t="str">
        <f t="shared" si="328"/>
        <v>S&amp;P BMI</v>
      </c>
    </row>
    <row r="5931" spans="1:9">
      <c r="A5931" s="82" t="s">
        <v>7558</v>
      </c>
      <c r="B5931" s="82" t="str">
        <f t="shared" si="333"/>
        <v>Eurozone, U.S., and Japan</v>
      </c>
      <c r="C5931" s="82" t="s">
        <v>7572</v>
      </c>
      <c r="D5931" s="82" t="str">
        <f t="shared" si="334"/>
        <v>Japan</v>
      </c>
      <c r="E5931" s="93">
        <v>34698</v>
      </c>
      <c r="F5931" s="93">
        <v>34701</v>
      </c>
      <c r="G5931" s="93"/>
      <c r="H5931" s="93"/>
      <c r="I5931" s="82" t="str">
        <f t="shared" si="328"/>
        <v>S&amp;P BMI</v>
      </c>
    </row>
    <row r="5932" spans="1:9">
      <c r="A5932" s="82" t="s">
        <v>7560</v>
      </c>
      <c r="B5932" s="82" t="str">
        <f t="shared" si="333"/>
        <v>Eurozone and U.S.</v>
      </c>
      <c r="C5932" s="82" t="s">
        <v>7575</v>
      </c>
      <c r="D5932" s="82" t="str">
        <f t="shared" si="334"/>
        <v>Austria</v>
      </c>
      <c r="E5932" s="93">
        <v>35976</v>
      </c>
      <c r="F5932" s="93">
        <v>35977</v>
      </c>
      <c r="G5932" s="93"/>
      <c r="H5932" s="93" t="s">
        <v>7570</v>
      </c>
      <c r="I5932" s="82" t="str">
        <f t="shared" si="328"/>
        <v>S&amp;P BMI</v>
      </c>
    </row>
    <row r="5933" spans="1:9">
      <c r="A5933" s="82" t="s">
        <v>7560</v>
      </c>
      <c r="B5933" s="82" t="str">
        <f t="shared" si="333"/>
        <v>Eurozone and U.S.</v>
      </c>
      <c r="C5933" s="82" t="s">
        <v>7576</v>
      </c>
      <c r="D5933" s="82" t="str">
        <f t="shared" si="334"/>
        <v>Belgium</v>
      </c>
      <c r="E5933" s="93">
        <v>35976</v>
      </c>
      <c r="F5933" s="93">
        <v>35977</v>
      </c>
      <c r="G5933" s="93"/>
      <c r="H5933" s="93" t="s">
        <v>7570</v>
      </c>
      <c r="I5933" s="82" t="str">
        <f t="shared" si="328"/>
        <v>S&amp;P BMI</v>
      </c>
    </row>
    <row r="5934" spans="1:9">
      <c r="A5934" s="82" t="s">
        <v>7560</v>
      </c>
      <c r="B5934" s="82" t="str">
        <f t="shared" si="333"/>
        <v>Eurozone and U.S.</v>
      </c>
      <c r="C5934" s="82" t="s">
        <v>5810</v>
      </c>
      <c r="D5934" s="82" t="str">
        <f t="shared" si="334"/>
        <v>Finland</v>
      </c>
      <c r="E5934" s="93">
        <v>35976</v>
      </c>
      <c r="F5934" s="93">
        <v>35977</v>
      </c>
      <c r="G5934" s="93"/>
      <c r="H5934" s="93" t="s">
        <v>7570</v>
      </c>
      <c r="I5934" s="82" t="str">
        <f t="shared" si="328"/>
        <v>S&amp;P BMI</v>
      </c>
    </row>
    <row r="5935" spans="1:9">
      <c r="A5935" s="82" t="s">
        <v>7560</v>
      </c>
      <c r="B5935" s="82" t="str">
        <f t="shared" si="333"/>
        <v>Eurozone and U.S.</v>
      </c>
      <c r="C5935" s="82" t="s">
        <v>7578</v>
      </c>
      <c r="D5935" s="82" t="str">
        <f t="shared" si="334"/>
        <v>France</v>
      </c>
      <c r="E5935" s="93">
        <v>35976</v>
      </c>
      <c r="F5935" s="93">
        <v>35977</v>
      </c>
      <c r="G5935" s="93"/>
      <c r="H5935" s="93" t="s">
        <v>7570</v>
      </c>
      <c r="I5935" s="82" t="str">
        <f t="shared" si="328"/>
        <v>S&amp;P BMI</v>
      </c>
    </row>
    <row r="5936" spans="1:9">
      <c r="A5936" s="82" t="s">
        <v>7560</v>
      </c>
      <c r="B5936" s="82" t="str">
        <f t="shared" si="333"/>
        <v>Eurozone and U.S.</v>
      </c>
      <c r="C5936" s="82" t="s">
        <v>7579</v>
      </c>
      <c r="D5936" s="82" t="str">
        <f t="shared" si="334"/>
        <v>Germany</v>
      </c>
      <c r="E5936" s="93">
        <v>35976</v>
      </c>
      <c r="F5936" s="93">
        <v>35977</v>
      </c>
      <c r="G5936" s="93"/>
      <c r="H5936" s="93" t="s">
        <v>7570</v>
      </c>
      <c r="I5936" s="82" t="str">
        <f t="shared" si="328"/>
        <v>S&amp;P BMI</v>
      </c>
    </row>
    <row r="5937" spans="1:9">
      <c r="A5937" s="82" t="s">
        <v>7560</v>
      </c>
      <c r="B5937" s="82" t="str">
        <f t="shared" si="333"/>
        <v>Eurozone and U.S.</v>
      </c>
      <c r="C5937" s="82" t="s">
        <v>7580</v>
      </c>
      <c r="D5937" s="82" t="str">
        <f t="shared" si="334"/>
        <v>Greece</v>
      </c>
      <c r="E5937" s="93">
        <v>36889</v>
      </c>
      <c r="F5937" s="93">
        <v>36892</v>
      </c>
      <c r="G5937" s="93">
        <v>44729</v>
      </c>
      <c r="H5937" s="93">
        <v>44732</v>
      </c>
      <c r="I5937" s="82" t="str">
        <f t="shared" si="328"/>
        <v>S&amp;P BMI</v>
      </c>
    </row>
    <row r="5938" spans="1:9">
      <c r="A5938" s="82" t="s">
        <v>7560</v>
      </c>
      <c r="B5938" s="82" t="str">
        <f t="shared" si="333"/>
        <v>Eurozone and U.S.</v>
      </c>
      <c r="C5938" s="82" t="s">
        <v>6100</v>
      </c>
      <c r="D5938" s="82" t="str">
        <f t="shared" si="334"/>
        <v>Ireland</v>
      </c>
      <c r="E5938" s="93">
        <v>35976</v>
      </c>
      <c r="F5938" s="93">
        <v>35977</v>
      </c>
      <c r="G5938" s="93"/>
      <c r="H5938" s="93" t="s">
        <v>7570</v>
      </c>
      <c r="I5938" s="82" t="str">
        <f t="shared" si="328"/>
        <v>S&amp;P BMI</v>
      </c>
    </row>
    <row r="5939" spans="1:9">
      <c r="A5939" s="82" t="s">
        <v>7560</v>
      </c>
      <c r="B5939" s="82" t="str">
        <f t="shared" si="333"/>
        <v>Eurozone and U.S.</v>
      </c>
      <c r="C5939" s="82" t="s">
        <v>5614</v>
      </c>
      <c r="D5939" s="82" t="str">
        <f t="shared" si="334"/>
        <v>Italy</v>
      </c>
      <c r="E5939" s="93">
        <v>35976</v>
      </c>
      <c r="F5939" s="93">
        <v>35977</v>
      </c>
      <c r="G5939" s="93"/>
      <c r="H5939" s="93" t="s">
        <v>7570</v>
      </c>
      <c r="I5939" s="82" t="str">
        <f t="shared" si="328"/>
        <v>S&amp;P BMI</v>
      </c>
    </row>
    <row r="5940" spans="1:9">
      <c r="A5940" s="82" t="s">
        <v>7560</v>
      </c>
      <c r="B5940" s="82" t="str">
        <f t="shared" si="333"/>
        <v>Eurozone and U.S.</v>
      </c>
      <c r="C5940" s="82" t="s">
        <v>7581</v>
      </c>
      <c r="D5940" s="82" t="str">
        <f t="shared" si="334"/>
        <v>Luxembourg</v>
      </c>
      <c r="E5940" s="93">
        <v>32689</v>
      </c>
      <c r="F5940" s="93">
        <v>32692</v>
      </c>
      <c r="G5940" s="93"/>
      <c r="H5940" s="93" t="s">
        <v>7570</v>
      </c>
      <c r="I5940" s="82" t="str">
        <f t="shared" si="328"/>
        <v>S&amp;P BMI</v>
      </c>
    </row>
    <row r="5941" spans="1:9">
      <c r="A5941" s="82" t="s">
        <v>7560</v>
      </c>
      <c r="B5941" s="82" t="str">
        <f t="shared" si="333"/>
        <v>Eurozone and U.S.</v>
      </c>
      <c r="C5941" s="82" t="s">
        <v>5921</v>
      </c>
      <c r="D5941" s="82" t="str">
        <f t="shared" si="334"/>
        <v>Netherlands</v>
      </c>
      <c r="E5941" s="93">
        <v>35976</v>
      </c>
      <c r="F5941" s="93">
        <v>35977</v>
      </c>
      <c r="G5941" s="93"/>
      <c r="H5941" s="93" t="s">
        <v>7570</v>
      </c>
      <c r="I5941" s="82" t="str">
        <f t="shared" si="328"/>
        <v>S&amp;P BMI</v>
      </c>
    </row>
    <row r="5942" spans="1:9">
      <c r="A5942" s="82" t="s">
        <v>7560</v>
      </c>
      <c r="B5942" s="82" t="str">
        <f t="shared" si="333"/>
        <v>Eurozone and U.S.</v>
      </c>
      <c r="C5942" s="82" t="s">
        <v>7582</v>
      </c>
      <c r="D5942" s="82" t="str">
        <f t="shared" si="334"/>
        <v>Portugal</v>
      </c>
      <c r="E5942" s="93">
        <v>35976</v>
      </c>
      <c r="F5942" s="93">
        <v>35977</v>
      </c>
      <c r="G5942" s="93"/>
      <c r="H5942" s="93" t="s">
        <v>7570</v>
      </c>
      <c r="I5942" s="82" t="str">
        <f t="shared" si="328"/>
        <v>S&amp;P BMI</v>
      </c>
    </row>
    <row r="5943" spans="1:9">
      <c r="A5943" s="82" t="s">
        <v>7560</v>
      </c>
      <c r="B5943" s="82" t="str">
        <f t="shared" si="333"/>
        <v>Eurozone and U.S.</v>
      </c>
      <c r="C5943" s="82" t="s">
        <v>7605</v>
      </c>
      <c r="D5943" s="82" t="str">
        <f t="shared" si="334"/>
        <v>Slovenia</v>
      </c>
      <c r="E5943" s="93">
        <v>39080</v>
      </c>
      <c r="F5943" s="93">
        <v>39083</v>
      </c>
      <c r="G5943" s="93">
        <v>39752</v>
      </c>
      <c r="H5943" s="93">
        <v>39755</v>
      </c>
      <c r="I5943" s="82" t="str">
        <f t="shared" si="328"/>
        <v>S&amp;P BMI</v>
      </c>
    </row>
    <row r="5944" spans="1:9">
      <c r="A5944" s="82" t="s">
        <v>7560</v>
      </c>
      <c r="B5944" s="82" t="str">
        <f t="shared" si="333"/>
        <v>Eurozone and U.S.</v>
      </c>
      <c r="C5944" s="82" t="s">
        <v>6415</v>
      </c>
      <c r="D5944" s="82" t="str">
        <f t="shared" si="334"/>
        <v>Spain</v>
      </c>
      <c r="E5944" s="93">
        <v>35976</v>
      </c>
      <c r="F5944" s="93">
        <v>35977</v>
      </c>
      <c r="G5944" s="93"/>
      <c r="H5944" s="93" t="s">
        <v>7570</v>
      </c>
      <c r="I5944" s="82" t="str">
        <f t="shared" si="328"/>
        <v>S&amp;P BMI</v>
      </c>
    </row>
    <row r="5945" spans="1:9">
      <c r="A5945" s="82" t="s">
        <v>7560</v>
      </c>
      <c r="B5945" s="82" t="str">
        <f t="shared" si="333"/>
        <v>Eurozone and U.S.</v>
      </c>
      <c r="C5945" s="82" t="s">
        <v>810</v>
      </c>
      <c r="D5945" s="82" t="str">
        <f t="shared" si="334"/>
        <v>United States</v>
      </c>
      <c r="E5945" s="93">
        <v>34698</v>
      </c>
      <c r="F5945" s="93">
        <v>34701</v>
      </c>
      <c r="G5945" s="93"/>
      <c r="H5945" s="93"/>
      <c r="I5945" s="82" t="str">
        <f t="shared" ref="I5945:I6008" si="335">IF(ISBLANK(VLOOKUP(A5945,CountryRegion,4,FALSE)),"",VLOOKUP(A5945,CountryRegion,4,FALSE))</f>
        <v>S&amp;P BMI</v>
      </c>
    </row>
    <row r="5946" spans="1:9">
      <c r="A5946" s="82" t="s">
        <v>7562</v>
      </c>
      <c r="B5946" s="82" t="str">
        <f t="shared" si="333"/>
        <v>Global Ex-Korea, India, and Taiwan</v>
      </c>
      <c r="C5946" s="82" t="s">
        <v>7590</v>
      </c>
      <c r="D5946" s="82" t="str">
        <f t="shared" si="334"/>
        <v>Argentina</v>
      </c>
      <c r="E5946" s="93"/>
      <c r="F5946" s="93"/>
      <c r="G5946" s="93"/>
      <c r="H5946" s="93"/>
      <c r="I5946" s="82" t="str">
        <f t="shared" si="335"/>
        <v>DJI</v>
      </c>
    </row>
    <row r="5947" spans="1:9">
      <c r="A5947" s="82" t="s">
        <v>7562</v>
      </c>
      <c r="B5947" s="82" t="str">
        <f t="shared" si="333"/>
        <v>Global Ex-Korea, India, and Taiwan</v>
      </c>
      <c r="C5947" s="82" t="s">
        <v>7589</v>
      </c>
      <c r="D5947" s="82" t="str">
        <f t="shared" si="334"/>
        <v>Australia</v>
      </c>
      <c r="E5947" s="93"/>
      <c r="F5947" s="93"/>
      <c r="G5947" s="93"/>
      <c r="H5947" s="93"/>
      <c r="I5947" s="82" t="str">
        <f t="shared" si="335"/>
        <v>DJI</v>
      </c>
    </row>
    <row r="5948" spans="1:9">
      <c r="A5948" s="82" t="s">
        <v>7562</v>
      </c>
      <c r="B5948" s="82" t="str">
        <f t="shared" si="333"/>
        <v>Global Ex-Korea, India, and Taiwan</v>
      </c>
      <c r="C5948" s="82" t="s">
        <v>7575</v>
      </c>
      <c r="D5948" s="82" t="str">
        <f t="shared" si="334"/>
        <v>Austria</v>
      </c>
      <c r="E5948" s="93"/>
      <c r="F5948" s="93"/>
      <c r="G5948" s="93"/>
      <c r="H5948" s="93"/>
      <c r="I5948" s="82" t="str">
        <f t="shared" si="335"/>
        <v>DJI</v>
      </c>
    </row>
    <row r="5949" spans="1:9">
      <c r="A5949" s="82" t="s">
        <v>7562</v>
      </c>
      <c r="B5949" s="82" t="str">
        <f t="shared" si="333"/>
        <v>Global Ex-Korea, India, and Taiwan</v>
      </c>
      <c r="C5949" s="82" t="s">
        <v>7606</v>
      </c>
      <c r="D5949" s="82" t="str">
        <f t="shared" si="334"/>
        <v>Bahrain</v>
      </c>
      <c r="E5949" s="93"/>
      <c r="F5949" s="93"/>
      <c r="G5949" s="93"/>
      <c r="H5949" s="93"/>
      <c r="I5949" s="82" t="str">
        <f t="shared" si="335"/>
        <v>DJI</v>
      </c>
    </row>
    <row r="5950" spans="1:9">
      <c r="A5950" s="82" t="s">
        <v>7562</v>
      </c>
      <c r="B5950" s="82" t="str">
        <f t="shared" si="333"/>
        <v>Global Ex-Korea, India, and Taiwan</v>
      </c>
      <c r="C5950" s="82" t="s">
        <v>7621</v>
      </c>
      <c r="D5950" s="82" t="str">
        <f t="shared" si="334"/>
        <v>Bangladesh</v>
      </c>
      <c r="E5950" s="93"/>
      <c r="F5950" s="93"/>
      <c r="G5950" s="93"/>
      <c r="H5950" s="93"/>
      <c r="I5950" s="82" t="str">
        <f t="shared" si="335"/>
        <v>DJI</v>
      </c>
    </row>
    <row r="5951" spans="1:9">
      <c r="A5951" s="82" t="s">
        <v>7562</v>
      </c>
      <c r="B5951" s="82" t="str">
        <f t="shared" si="333"/>
        <v>Global Ex-Korea, India, and Taiwan</v>
      </c>
      <c r="C5951" s="82" t="s">
        <v>7576</v>
      </c>
      <c r="D5951" s="82" t="str">
        <f t="shared" si="334"/>
        <v>Belgium</v>
      </c>
      <c r="E5951" s="93"/>
      <c r="F5951" s="93"/>
      <c r="G5951" s="93"/>
      <c r="H5951" s="93"/>
      <c r="I5951" s="82" t="str">
        <f t="shared" si="335"/>
        <v>DJI</v>
      </c>
    </row>
    <row r="5952" spans="1:9">
      <c r="A5952" s="82" t="s">
        <v>7562</v>
      </c>
      <c r="B5952" s="82" t="str">
        <f t="shared" si="333"/>
        <v>Global Ex-Korea, India, and Taiwan</v>
      </c>
      <c r="C5952" s="82" t="s">
        <v>7609</v>
      </c>
      <c r="D5952" s="82" t="str">
        <f t="shared" si="334"/>
        <v>Bosnia-Herzegovina</v>
      </c>
      <c r="E5952" s="93"/>
      <c r="F5952" s="93"/>
      <c r="G5952" s="93"/>
      <c r="H5952" s="93"/>
      <c r="I5952" s="82" t="str">
        <f t="shared" si="335"/>
        <v>DJI</v>
      </c>
    </row>
    <row r="5953" spans="1:9">
      <c r="A5953" s="82" t="s">
        <v>7562</v>
      </c>
      <c r="B5953" s="82" t="str">
        <f t="shared" si="333"/>
        <v>Global Ex-Korea, India, and Taiwan</v>
      </c>
      <c r="C5953" s="82" t="s">
        <v>7591</v>
      </c>
      <c r="D5953" s="82" t="str">
        <f t="shared" si="334"/>
        <v>Brazil</v>
      </c>
      <c r="E5953" s="93"/>
      <c r="F5953" s="93"/>
      <c r="G5953" s="93"/>
      <c r="H5953" s="93"/>
      <c r="I5953" s="82" t="str">
        <f t="shared" si="335"/>
        <v>DJI</v>
      </c>
    </row>
    <row r="5954" spans="1:9">
      <c r="A5954" s="82" t="s">
        <v>7562</v>
      </c>
      <c r="B5954" s="82" t="str">
        <f t="shared" si="333"/>
        <v>Global Ex-Korea, India, and Taiwan</v>
      </c>
      <c r="C5954" s="82" t="s">
        <v>7610</v>
      </c>
      <c r="D5954" s="82" t="str">
        <f t="shared" si="334"/>
        <v>Bulgaria</v>
      </c>
      <c r="E5954" s="93"/>
      <c r="F5954" s="93"/>
      <c r="G5954" s="93"/>
      <c r="H5954" s="93"/>
      <c r="I5954" s="82" t="str">
        <f t="shared" si="335"/>
        <v>DJI</v>
      </c>
    </row>
    <row r="5955" spans="1:9">
      <c r="A5955" s="82" t="s">
        <v>7562</v>
      </c>
      <c r="B5955" s="82" t="str">
        <f t="shared" si="333"/>
        <v>Global Ex-Korea, India, and Taiwan</v>
      </c>
      <c r="C5955" s="82" t="s">
        <v>5722</v>
      </c>
      <c r="D5955" s="82" t="str">
        <f t="shared" si="334"/>
        <v>Canada</v>
      </c>
      <c r="E5955" s="93"/>
      <c r="F5955" s="93"/>
      <c r="G5955" s="93"/>
      <c r="H5955" s="93"/>
      <c r="I5955" s="82" t="str">
        <f t="shared" si="335"/>
        <v>DJI</v>
      </c>
    </row>
    <row r="5956" spans="1:9">
      <c r="A5956" s="82" t="s">
        <v>7562</v>
      </c>
      <c r="B5956" s="82" t="str">
        <f t="shared" si="333"/>
        <v>Global Ex-Korea, India, and Taiwan</v>
      </c>
      <c r="C5956" s="82" t="s">
        <v>7592</v>
      </c>
      <c r="D5956" s="82" t="str">
        <f t="shared" si="334"/>
        <v>Chile</v>
      </c>
      <c r="E5956" s="93"/>
      <c r="F5956" s="93"/>
      <c r="G5956" s="93"/>
      <c r="H5956" s="93"/>
      <c r="I5956" s="82" t="str">
        <f t="shared" si="335"/>
        <v>DJI</v>
      </c>
    </row>
    <row r="5957" spans="1:9">
      <c r="A5957" s="82" t="s">
        <v>7562</v>
      </c>
      <c r="B5957" s="82" t="str">
        <f t="shared" si="333"/>
        <v>Global Ex-Korea, India, and Taiwan</v>
      </c>
      <c r="C5957" s="82" t="s">
        <v>7588</v>
      </c>
      <c r="D5957" s="82" t="str">
        <f t="shared" si="334"/>
        <v>China</v>
      </c>
      <c r="E5957" s="93"/>
      <c r="F5957" s="93"/>
      <c r="G5957" s="93"/>
      <c r="H5957" s="93"/>
      <c r="I5957" s="82" t="str">
        <f t="shared" si="335"/>
        <v>DJI</v>
      </c>
    </row>
    <row r="5958" spans="1:9">
      <c r="A5958" s="82" t="s">
        <v>7562</v>
      </c>
      <c r="B5958" s="82" t="str">
        <f t="shared" si="333"/>
        <v>Global Ex-Korea, India, and Taiwan</v>
      </c>
      <c r="C5958" s="82" t="s">
        <v>7593</v>
      </c>
      <c r="D5958" s="82" t="str">
        <f t="shared" si="334"/>
        <v>Colombia</v>
      </c>
      <c r="E5958" s="93"/>
      <c r="F5958" s="93"/>
      <c r="G5958" s="93"/>
      <c r="H5958" s="93"/>
      <c r="I5958" s="82" t="str">
        <f t="shared" si="335"/>
        <v>DJI</v>
      </c>
    </row>
    <row r="5959" spans="1:9">
      <c r="A5959" s="82" t="s">
        <v>7562</v>
      </c>
      <c r="B5959" s="82" t="str">
        <f t="shared" si="333"/>
        <v>Global Ex-Korea, India, and Taiwan</v>
      </c>
      <c r="C5959" s="82" t="s">
        <v>6137</v>
      </c>
      <c r="D5959" s="82" t="str">
        <f t="shared" si="334"/>
        <v>Croatia</v>
      </c>
      <c r="E5959" s="93"/>
      <c r="F5959" s="93"/>
      <c r="G5959" s="93"/>
      <c r="H5959" s="93"/>
      <c r="I5959" s="82" t="str">
        <f t="shared" si="335"/>
        <v>DJI</v>
      </c>
    </row>
    <row r="5960" spans="1:9">
      <c r="A5960" s="82" t="s">
        <v>7562</v>
      </c>
      <c r="B5960" s="82" t="str">
        <f t="shared" ref="B5960:B6024" si="336">VLOOKUP(A5960,CountryRegion,2,FALSE)</f>
        <v>Global Ex-Korea, India, and Taiwan</v>
      </c>
      <c r="C5960" s="82" t="s">
        <v>6215</v>
      </c>
      <c r="D5960" s="82" t="str">
        <f t="shared" si="334"/>
        <v>Cyprus</v>
      </c>
      <c r="E5960" s="93"/>
      <c r="F5960" s="93"/>
      <c r="G5960" s="93"/>
      <c r="H5960" s="93"/>
      <c r="I5960" s="82" t="str">
        <f t="shared" si="335"/>
        <v>DJI</v>
      </c>
    </row>
    <row r="5961" spans="1:9">
      <c r="A5961" s="82" t="s">
        <v>7562</v>
      </c>
      <c r="B5961" s="82" t="str">
        <f t="shared" si="336"/>
        <v>Global Ex-Korea, India, and Taiwan</v>
      </c>
      <c r="C5961" s="82" t="s">
        <v>7584</v>
      </c>
      <c r="D5961" s="82" t="str">
        <f t="shared" si="334"/>
        <v>Czech Republic</v>
      </c>
      <c r="E5961" s="93"/>
      <c r="F5961" s="93"/>
      <c r="G5961" s="93"/>
      <c r="H5961" s="93"/>
      <c r="I5961" s="82" t="str">
        <f t="shared" si="335"/>
        <v>DJI</v>
      </c>
    </row>
    <row r="5962" spans="1:9">
      <c r="A5962" s="82" t="s">
        <v>7562</v>
      </c>
      <c r="B5962" s="82" t="str">
        <f t="shared" si="336"/>
        <v>Global Ex-Korea, India, and Taiwan</v>
      </c>
      <c r="C5962" s="82" t="s">
        <v>7577</v>
      </c>
      <c r="D5962" s="82" t="str">
        <f t="shared" si="334"/>
        <v>Denmark</v>
      </c>
      <c r="E5962" s="93"/>
      <c r="F5962" s="93"/>
      <c r="G5962" s="93"/>
      <c r="H5962" s="93"/>
      <c r="I5962" s="82" t="str">
        <f t="shared" si="335"/>
        <v>DJI</v>
      </c>
    </row>
    <row r="5963" spans="1:9">
      <c r="A5963" s="82" t="s">
        <v>7562</v>
      </c>
      <c r="B5963" s="82" t="str">
        <f t="shared" si="336"/>
        <v>Global Ex-Korea, India, and Taiwan</v>
      </c>
      <c r="C5963" s="82" t="s">
        <v>7600</v>
      </c>
      <c r="D5963" s="82" t="str">
        <f t="shared" si="334"/>
        <v>Egypt</v>
      </c>
      <c r="E5963" s="93"/>
      <c r="F5963" s="93"/>
      <c r="G5963" s="93"/>
      <c r="H5963" s="93"/>
      <c r="I5963" s="82" t="str">
        <f t="shared" si="335"/>
        <v>DJI</v>
      </c>
    </row>
    <row r="5964" spans="1:9">
      <c r="A5964" s="82" t="s">
        <v>7562</v>
      </c>
      <c r="B5964" s="82" t="str">
        <f t="shared" si="336"/>
        <v>Global Ex-Korea, India, and Taiwan</v>
      </c>
      <c r="C5964" s="82" t="s">
        <v>7611</v>
      </c>
      <c r="D5964" s="82" t="str">
        <f t="shared" si="334"/>
        <v>Estonia</v>
      </c>
      <c r="E5964" s="93"/>
      <c r="F5964" s="93"/>
      <c r="G5964" s="93"/>
      <c r="H5964" s="93"/>
      <c r="I5964" s="82" t="str">
        <f t="shared" si="335"/>
        <v>DJI</v>
      </c>
    </row>
    <row r="5965" spans="1:9">
      <c r="A5965" s="82" t="s">
        <v>7562</v>
      </c>
      <c r="B5965" s="82" t="str">
        <f t="shared" si="336"/>
        <v>Global Ex-Korea, India, and Taiwan</v>
      </c>
      <c r="C5965" s="82" t="s">
        <v>5810</v>
      </c>
      <c r="D5965" s="82" t="str">
        <f t="shared" si="334"/>
        <v>Finland</v>
      </c>
      <c r="E5965" s="93"/>
      <c r="F5965" s="93"/>
      <c r="G5965" s="93"/>
      <c r="H5965" s="93"/>
      <c r="I5965" s="82" t="str">
        <f t="shared" si="335"/>
        <v>DJI</v>
      </c>
    </row>
    <row r="5966" spans="1:9">
      <c r="A5966" s="82" t="s">
        <v>7562</v>
      </c>
      <c r="B5966" s="82" t="str">
        <f t="shared" si="336"/>
        <v>Global Ex-Korea, India, and Taiwan</v>
      </c>
      <c r="C5966" s="82" t="s">
        <v>7578</v>
      </c>
      <c r="D5966" s="82" t="str">
        <f t="shared" si="334"/>
        <v>France</v>
      </c>
      <c r="E5966" s="93"/>
      <c r="F5966" s="93"/>
      <c r="G5966" s="93"/>
      <c r="H5966" s="93"/>
      <c r="I5966" s="82" t="str">
        <f t="shared" si="335"/>
        <v>DJI</v>
      </c>
    </row>
    <row r="5967" spans="1:9">
      <c r="A5967" s="82" t="s">
        <v>7562</v>
      </c>
      <c r="B5967" s="82" t="str">
        <f t="shared" si="336"/>
        <v>Global Ex-Korea, India, and Taiwan</v>
      </c>
      <c r="C5967" s="82" t="s">
        <v>7579</v>
      </c>
      <c r="D5967" s="82" t="str">
        <f t="shared" si="334"/>
        <v>Germany</v>
      </c>
      <c r="E5967" s="93"/>
      <c r="F5967" s="93"/>
      <c r="G5967" s="93"/>
      <c r="H5967" s="93"/>
      <c r="I5967" s="82" t="str">
        <f t="shared" si="335"/>
        <v>DJI</v>
      </c>
    </row>
    <row r="5968" spans="1:9">
      <c r="A5968" s="82" t="s">
        <v>7562</v>
      </c>
      <c r="B5968" s="82" t="str">
        <f t="shared" si="336"/>
        <v>Global Ex-Korea, India, and Taiwan</v>
      </c>
      <c r="C5968" s="82" t="s">
        <v>7580</v>
      </c>
      <c r="D5968" s="82" t="str">
        <f t="shared" si="334"/>
        <v>Greece</v>
      </c>
      <c r="E5968" s="93"/>
      <c r="F5968" s="93"/>
      <c r="G5968" s="93"/>
      <c r="H5968" s="93"/>
      <c r="I5968" s="82" t="str">
        <f t="shared" si="335"/>
        <v>DJI</v>
      </c>
    </row>
    <row r="5969" spans="1:9">
      <c r="A5969" s="82" t="s">
        <v>7562</v>
      </c>
      <c r="B5969" s="82" t="str">
        <f t="shared" si="336"/>
        <v>Global Ex-Korea, India, and Taiwan</v>
      </c>
      <c r="C5969" s="82" t="s">
        <v>7571</v>
      </c>
      <c r="D5969" s="82" t="str">
        <f t="shared" si="334"/>
        <v>Hong Kong</v>
      </c>
      <c r="E5969" s="93"/>
      <c r="F5969" s="93"/>
      <c r="G5969" s="93"/>
      <c r="H5969" s="93"/>
      <c r="I5969" s="82" t="str">
        <f t="shared" si="335"/>
        <v>DJI</v>
      </c>
    </row>
    <row r="5970" spans="1:9">
      <c r="A5970" s="82" t="s">
        <v>7562</v>
      </c>
      <c r="B5970" s="82" t="str">
        <f t="shared" si="336"/>
        <v>Global Ex-Korea, India, and Taiwan</v>
      </c>
      <c r="C5970" s="82" t="s">
        <v>5567</v>
      </c>
      <c r="D5970" s="82" t="str">
        <f t="shared" si="334"/>
        <v>Hungary</v>
      </c>
      <c r="E5970" s="93"/>
      <c r="F5970" s="93"/>
      <c r="G5970" s="93"/>
      <c r="H5970" s="93"/>
      <c r="I5970" s="82" t="str">
        <f t="shared" si="335"/>
        <v>DJI</v>
      </c>
    </row>
    <row r="5971" spans="1:9">
      <c r="A5971" s="82" t="s">
        <v>7562</v>
      </c>
      <c r="B5971" s="82" t="str">
        <f t="shared" si="336"/>
        <v>Global Ex-Korea, India, and Taiwan</v>
      </c>
      <c r="C5971" s="82" t="s">
        <v>5572</v>
      </c>
      <c r="D5971" s="82" t="str">
        <f t="shared" si="334"/>
        <v>Iceland</v>
      </c>
      <c r="E5971" s="93"/>
      <c r="F5971" s="93"/>
      <c r="G5971" s="93"/>
      <c r="H5971" s="93"/>
      <c r="I5971" s="82" t="str">
        <f t="shared" si="335"/>
        <v>DJI</v>
      </c>
    </row>
    <row r="5972" spans="1:9">
      <c r="A5972" s="82" t="s">
        <v>7562</v>
      </c>
      <c r="B5972" s="82" t="str">
        <f t="shared" si="336"/>
        <v>Global Ex-Korea, India, and Taiwan</v>
      </c>
      <c r="C5972" s="82" t="s">
        <v>6098</v>
      </c>
      <c r="D5972" s="82" t="str">
        <f t="shared" si="334"/>
        <v>Indonesia</v>
      </c>
      <c r="E5972" s="93"/>
      <c r="F5972" s="93"/>
      <c r="G5972" s="93"/>
      <c r="H5972" s="93"/>
      <c r="I5972" s="82" t="str">
        <f t="shared" si="335"/>
        <v>DJI</v>
      </c>
    </row>
    <row r="5973" spans="1:9">
      <c r="A5973" s="82" t="s">
        <v>7562</v>
      </c>
      <c r="B5973" s="82" t="str">
        <f t="shared" si="336"/>
        <v>Global Ex-Korea, India, and Taiwan</v>
      </c>
      <c r="C5973" s="82" t="s">
        <v>6100</v>
      </c>
      <c r="D5973" s="82" t="str">
        <f t="shared" si="334"/>
        <v>Ireland</v>
      </c>
      <c r="E5973" s="93"/>
      <c r="F5973" s="93"/>
      <c r="G5973" s="93"/>
      <c r="H5973" s="93"/>
      <c r="I5973" s="82" t="str">
        <f t="shared" si="335"/>
        <v>DJI</v>
      </c>
    </row>
    <row r="5974" spans="1:9">
      <c r="A5974" s="82" t="s">
        <v>7562</v>
      </c>
      <c r="B5974" s="82" t="str">
        <f t="shared" si="336"/>
        <v>Global Ex-Korea, India, and Taiwan</v>
      </c>
      <c r="C5974" s="82" t="s">
        <v>7598</v>
      </c>
      <c r="D5974" s="82" t="str">
        <f t="shared" si="334"/>
        <v>Israel</v>
      </c>
      <c r="E5974" s="93"/>
      <c r="F5974" s="93"/>
      <c r="G5974" s="93"/>
      <c r="H5974" s="93"/>
      <c r="I5974" s="82" t="str">
        <f t="shared" si="335"/>
        <v>DJI</v>
      </c>
    </row>
    <row r="5975" spans="1:9">
      <c r="A5975" s="82" t="s">
        <v>7562</v>
      </c>
      <c r="B5975" s="82" t="str">
        <f t="shared" si="336"/>
        <v>Global Ex-Korea, India, and Taiwan</v>
      </c>
      <c r="C5975" s="82" t="s">
        <v>5614</v>
      </c>
      <c r="D5975" s="82" t="str">
        <f t="shared" ref="D5975:D6038" si="337">VLOOKUP(C5975&amp;"-",CountryRegion,2,FALSE)</f>
        <v>Italy</v>
      </c>
      <c r="E5975" s="93"/>
      <c r="F5975" s="93"/>
      <c r="G5975" s="93"/>
      <c r="H5975" s="93"/>
      <c r="I5975" s="82" t="str">
        <f t="shared" si="335"/>
        <v>DJI</v>
      </c>
    </row>
    <row r="5976" spans="1:9">
      <c r="A5976" s="82" t="s">
        <v>7562</v>
      </c>
      <c r="B5976" s="82" t="str">
        <f t="shared" si="336"/>
        <v>Global Ex-Korea, India, and Taiwan</v>
      </c>
      <c r="C5976" s="82" t="s">
        <v>7572</v>
      </c>
      <c r="D5976" s="82" t="str">
        <f t="shared" si="337"/>
        <v>Japan</v>
      </c>
      <c r="E5976" s="93"/>
      <c r="F5976" s="93"/>
      <c r="G5976" s="93"/>
      <c r="H5976" s="93"/>
      <c r="I5976" s="82" t="str">
        <f t="shared" si="335"/>
        <v>DJI</v>
      </c>
    </row>
    <row r="5977" spans="1:9">
      <c r="A5977" s="82" t="s">
        <v>7562</v>
      </c>
      <c r="B5977" s="82" t="str">
        <f t="shared" si="336"/>
        <v>Global Ex-Korea, India, and Taiwan</v>
      </c>
      <c r="C5977" s="82" t="s">
        <v>7607</v>
      </c>
      <c r="D5977" s="82" t="str">
        <f t="shared" si="337"/>
        <v>Jordan</v>
      </c>
      <c r="E5977" s="93"/>
      <c r="F5977" s="93"/>
      <c r="G5977" s="93"/>
      <c r="H5977" s="93"/>
      <c r="I5977" s="82" t="str">
        <f t="shared" si="335"/>
        <v>DJI</v>
      </c>
    </row>
    <row r="5978" spans="1:9">
      <c r="A5978" s="82" t="s">
        <v>7562</v>
      </c>
      <c r="B5978" s="82" t="str">
        <f t="shared" si="336"/>
        <v>Global Ex-Korea, India, and Taiwan</v>
      </c>
      <c r="C5978" s="82" t="s">
        <v>7620</v>
      </c>
      <c r="D5978" s="82" t="str">
        <f t="shared" si="337"/>
        <v>Kazakhstan</v>
      </c>
      <c r="E5978" s="93"/>
      <c r="F5978" s="93"/>
      <c r="G5978" s="93"/>
      <c r="H5978" s="93"/>
      <c r="I5978" s="82" t="str">
        <f t="shared" si="335"/>
        <v>DJI</v>
      </c>
    </row>
    <row r="5979" spans="1:9">
      <c r="A5979" s="82" t="s">
        <v>7562</v>
      </c>
      <c r="B5979" s="82" t="str">
        <f t="shared" si="336"/>
        <v>Global Ex-Korea, India, and Taiwan</v>
      </c>
      <c r="C5979" s="82" t="s">
        <v>5987</v>
      </c>
      <c r="D5979" s="82" t="str">
        <f t="shared" si="337"/>
        <v>Kenya</v>
      </c>
      <c r="E5979" s="93"/>
      <c r="F5979" s="93"/>
      <c r="G5979" s="93"/>
      <c r="H5979" s="93"/>
      <c r="I5979" s="82" t="str">
        <f t="shared" si="335"/>
        <v>DJI</v>
      </c>
    </row>
    <row r="5980" spans="1:9">
      <c r="A5980" s="82" t="s">
        <v>7562</v>
      </c>
      <c r="B5980" s="82" t="str">
        <f t="shared" si="336"/>
        <v>Global Ex-Korea, India, and Taiwan</v>
      </c>
      <c r="C5980" s="82" t="s">
        <v>6023</v>
      </c>
      <c r="D5980" s="82" t="str">
        <f t="shared" si="337"/>
        <v>Kuwait</v>
      </c>
      <c r="E5980" s="93"/>
      <c r="F5980" s="93"/>
      <c r="G5980" s="93"/>
      <c r="H5980" s="93"/>
      <c r="I5980" s="82" t="str">
        <f t="shared" si="335"/>
        <v>DJI</v>
      </c>
    </row>
    <row r="5981" spans="1:9">
      <c r="A5981" s="82" t="s">
        <v>7562</v>
      </c>
      <c r="B5981" s="82" t="str">
        <f t="shared" si="336"/>
        <v>Global Ex-Korea, India, and Taiwan</v>
      </c>
      <c r="C5981" s="82" t="s">
        <v>5760</v>
      </c>
      <c r="D5981" s="82" t="str">
        <f t="shared" si="337"/>
        <v>Latvia</v>
      </c>
      <c r="E5981" s="93"/>
      <c r="F5981" s="93"/>
      <c r="G5981" s="93"/>
      <c r="H5981" s="93"/>
      <c r="I5981" s="82" t="str">
        <f t="shared" si="335"/>
        <v>DJI</v>
      </c>
    </row>
    <row r="5982" spans="1:9">
      <c r="A5982" s="82" t="s">
        <v>7562</v>
      </c>
      <c r="B5982" s="82" t="str">
        <f t="shared" si="336"/>
        <v>Global Ex-Korea, India, and Taiwan</v>
      </c>
      <c r="C5982" s="82" t="s">
        <v>5664</v>
      </c>
      <c r="D5982" s="82" t="str">
        <f t="shared" si="337"/>
        <v>Lebanon</v>
      </c>
      <c r="E5982" s="93"/>
      <c r="F5982" s="93"/>
      <c r="G5982" s="93">
        <v>44365</v>
      </c>
      <c r="H5982" s="93">
        <v>44368</v>
      </c>
      <c r="I5982" s="82" t="str">
        <f t="shared" si="335"/>
        <v>DJI</v>
      </c>
    </row>
    <row r="5983" spans="1:9">
      <c r="A5983" s="82" t="s">
        <v>7562</v>
      </c>
      <c r="B5983" s="82" t="str">
        <f t="shared" si="336"/>
        <v>Global Ex-Korea, India, and Taiwan</v>
      </c>
      <c r="C5983" s="82" t="s">
        <v>7612</v>
      </c>
      <c r="D5983" s="82" t="str">
        <f t="shared" si="337"/>
        <v>Lithuania</v>
      </c>
      <c r="E5983" s="93"/>
      <c r="F5983" s="93"/>
      <c r="G5983" s="93"/>
      <c r="H5983" s="93"/>
      <c r="I5983" s="82" t="str">
        <f t="shared" si="335"/>
        <v>DJI</v>
      </c>
    </row>
    <row r="5984" spans="1:9">
      <c r="A5984" s="82" t="s">
        <v>7562</v>
      </c>
      <c r="B5984" s="82" t="str">
        <f t="shared" si="336"/>
        <v>Global Ex-Korea, India, and Taiwan</v>
      </c>
      <c r="C5984" s="82" t="s">
        <v>7581</v>
      </c>
      <c r="D5984" s="82" t="str">
        <f t="shared" si="337"/>
        <v>Luxembourg</v>
      </c>
      <c r="E5984" s="93"/>
      <c r="F5984" s="93"/>
      <c r="G5984" s="93"/>
      <c r="H5984" s="93"/>
      <c r="I5984" s="82" t="str">
        <f t="shared" si="335"/>
        <v>DJI</v>
      </c>
    </row>
    <row r="5985" spans="1:9">
      <c r="A5985" s="82" t="s">
        <v>7562</v>
      </c>
      <c r="B5985" s="82" t="str">
        <f t="shared" si="336"/>
        <v>Global Ex-Korea, India, and Taiwan</v>
      </c>
      <c r="C5985" s="82" t="s">
        <v>7613</v>
      </c>
      <c r="D5985" s="82" t="str">
        <f t="shared" si="337"/>
        <v>Macedonia</v>
      </c>
      <c r="E5985" s="93"/>
      <c r="F5985" s="93"/>
      <c r="G5985" s="93"/>
      <c r="H5985" s="93"/>
      <c r="I5985" s="82" t="str">
        <f t="shared" si="335"/>
        <v>DJI</v>
      </c>
    </row>
    <row r="5986" spans="1:9">
      <c r="A5986" s="82" t="s">
        <v>7562</v>
      </c>
      <c r="B5986" s="82" t="str">
        <f t="shared" si="336"/>
        <v>Global Ex-Korea, India, and Taiwan</v>
      </c>
      <c r="C5986" s="82" t="s">
        <v>7573</v>
      </c>
      <c r="D5986" s="82" t="str">
        <f t="shared" si="337"/>
        <v>Malaysia</v>
      </c>
      <c r="E5986" s="93"/>
      <c r="F5986" s="93"/>
      <c r="G5986" s="93"/>
      <c r="H5986" s="93"/>
      <c r="I5986" s="82" t="str">
        <f t="shared" si="335"/>
        <v>DJI</v>
      </c>
    </row>
    <row r="5987" spans="1:9">
      <c r="A5987" s="82" t="s">
        <v>7562</v>
      </c>
      <c r="B5987" s="82" t="str">
        <f t="shared" si="336"/>
        <v>Global Ex-Korea, India, and Taiwan</v>
      </c>
      <c r="C5987" s="82" t="s">
        <v>7604</v>
      </c>
      <c r="D5987" s="82" t="str">
        <f t="shared" si="337"/>
        <v>Malta</v>
      </c>
      <c r="E5987" s="93"/>
      <c r="F5987" s="93"/>
      <c r="G5987" s="93"/>
      <c r="H5987" s="93"/>
      <c r="I5987" s="82" t="str">
        <f t="shared" si="335"/>
        <v>DJI</v>
      </c>
    </row>
    <row r="5988" spans="1:9">
      <c r="A5988" s="82" t="s">
        <v>7562</v>
      </c>
      <c r="B5988" s="82" t="str">
        <f t="shared" si="336"/>
        <v>Global Ex-Korea, India, and Taiwan</v>
      </c>
      <c r="C5988" s="82" t="s">
        <v>7618</v>
      </c>
      <c r="D5988" s="82" t="str">
        <f t="shared" si="337"/>
        <v>Mauritius</v>
      </c>
      <c r="E5988" s="93"/>
      <c r="F5988" s="93"/>
      <c r="G5988" s="93"/>
      <c r="H5988" s="93"/>
      <c r="I5988" s="82" t="str">
        <f t="shared" si="335"/>
        <v>DJI</v>
      </c>
    </row>
    <row r="5989" spans="1:9">
      <c r="A5989" s="82" t="s">
        <v>7562</v>
      </c>
      <c r="B5989" s="82" t="str">
        <f t="shared" si="336"/>
        <v>Global Ex-Korea, India, and Taiwan</v>
      </c>
      <c r="C5989" s="82" t="s">
        <v>7594</v>
      </c>
      <c r="D5989" s="82" t="str">
        <f t="shared" si="337"/>
        <v>Mexico</v>
      </c>
      <c r="E5989" s="93"/>
      <c r="F5989" s="93"/>
      <c r="G5989" s="93"/>
      <c r="H5989" s="93"/>
      <c r="I5989" s="82" t="str">
        <f t="shared" si="335"/>
        <v>DJI</v>
      </c>
    </row>
    <row r="5990" spans="1:9">
      <c r="A5990" s="82" t="s">
        <v>7562</v>
      </c>
      <c r="B5990" s="82" t="str">
        <f t="shared" si="336"/>
        <v>Global Ex-Korea, India, and Taiwan</v>
      </c>
      <c r="C5990" s="82" t="s">
        <v>5947</v>
      </c>
      <c r="D5990" s="82" t="str">
        <f t="shared" si="337"/>
        <v>Morocco</v>
      </c>
      <c r="E5990" s="93"/>
      <c r="F5990" s="93"/>
      <c r="G5990" s="93"/>
      <c r="H5990" s="93"/>
      <c r="I5990" s="82" t="str">
        <f t="shared" si="335"/>
        <v>DJI</v>
      </c>
    </row>
    <row r="5991" spans="1:9">
      <c r="A5991" s="82" t="s">
        <v>7562</v>
      </c>
      <c r="B5991" s="82" t="str">
        <f t="shared" si="336"/>
        <v>Global Ex-Korea, India, and Taiwan</v>
      </c>
      <c r="C5991" s="82" t="s">
        <v>5921</v>
      </c>
      <c r="D5991" s="82" t="str">
        <f t="shared" si="337"/>
        <v>Netherlands</v>
      </c>
      <c r="E5991" s="93"/>
      <c r="F5991" s="93"/>
      <c r="G5991" s="93"/>
      <c r="H5991" s="93"/>
      <c r="I5991" s="82" t="str">
        <f t="shared" si="335"/>
        <v>DJI</v>
      </c>
    </row>
    <row r="5992" spans="1:9">
      <c r="A5992" s="82" t="s">
        <v>7562</v>
      </c>
      <c r="B5992" s="82" t="str">
        <f t="shared" si="336"/>
        <v>Global Ex-Korea, India, and Taiwan</v>
      </c>
      <c r="C5992" s="82" t="s">
        <v>5883</v>
      </c>
      <c r="D5992" s="82" t="str">
        <f t="shared" si="337"/>
        <v>New Zealand</v>
      </c>
      <c r="E5992" s="93"/>
      <c r="F5992" s="93"/>
      <c r="G5992" s="93"/>
      <c r="H5992" s="93"/>
      <c r="I5992" s="82" t="str">
        <f t="shared" si="335"/>
        <v>DJI</v>
      </c>
    </row>
    <row r="5993" spans="1:9">
      <c r="A5993" s="82" t="s">
        <v>7562</v>
      </c>
      <c r="B5993" s="82" t="str">
        <f t="shared" si="336"/>
        <v>Global Ex-Korea, India, and Taiwan</v>
      </c>
      <c r="C5993" s="82" t="s">
        <v>5918</v>
      </c>
      <c r="D5993" s="82" t="str">
        <f t="shared" si="337"/>
        <v>Nigeria</v>
      </c>
      <c r="E5993" s="93"/>
      <c r="F5993" s="93"/>
      <c r="G5993" s="93"/>
      <c r="H5993" s="93"/>
      <c r="I5993" s="82" t="str">
        <f t="shared" si="335"/>
        <v>DJI</v>
      </c>
    </row>
    <row r="5994" spans="1:9">
      <c r="A5994" s="82" t="s">
        <v>7562</v>
      </c>
      <c r="B5994" s="82" t="str">
        <f t="shared" si="336"/>
        <v>Global Ex-Korea, India, and Taiwan</v>
      </c>
      <c r="C5994" s="82" t="s">
        <v>5865</v>
      </c>
      <c r="D5994" s="82" t="str">
        <f t="shared" si="337"/>
        <v>Norway</v>
      </c>
      <c r="E5994" s="93"/>
      <c r="F5994" s="93"/>
      <c r="G5994" s="93"/>
      <c r="H5994" s="93"/>
      <c r="I5994" s="82" t="str">
        <f t="shared" si="335"/>
        <v>DJI</v>
      </c>
    </row>
    <row r="5995" spans="1:9">
      <c r="A5995" s="82" t="s">
        <v>7562</v>
      </c>
      <c r="B5995" s="82" t="str">
        <f t="shared" si="336"/>
        <v>Global Ex-Korea, India, and Taiwan</v>
      </c>
      <c r="C5995" s="82" t="s">
        <v>6159</v>
      </c>
      <c r="D5995" s="82" t="str">
        <f t="shared" si="337"/>
        <v>Oman</v>
      </c>
      <c r="E5995" s="93"/>
      <c r="F5995" s="93"/>
      <c r="G5995" s="93"/>
      <c r="H5995" s="93"/>
      <c r="I5995" s="82" t="str">
        <f t="shared" si="335"/>
        <v>DJI</v>
      </c>
    </row>
    <row r="5996" spans="1:9">
      <c r="A5996" s="82" t="s">
        <v>7562</v>
      </c>
      <c r="B5996" s="82" t="str">
        <f t="shared" si="336"/>
        <v>Global Ex-Korea, India, and Taiwan</v>
      </c>
      <c r="C5996" s="82" t="s">
        <v>7601</v>
      </c>
      <c r="D5996" s="82" t="str">
        <f t="shared" si="337"/>
        <v>Pakistan</v>
      </c>
      <c r="E5996" s="93"/>
      <c r="F5996" s="93"/>
      <c r="G5996" s="93"/>
      <c r="H5996" s="93"/>
      <c r="I5996" s="82" t="str">
        <f t="shared" si="335"/>
        <v>DJI</v>
      </c>
    </row>
    <row r="5997" spans="1:9">
      <c r="A5997" s="82" t="s">
        <v>7562</v>
      </c>
      <c r="B5997" s="82" t="str">
        <f t="shared" si="336"/>
        <v>Global Ex-Korea, India, and Taiwan</v>
      </c>
      <c r="C5997" s="82" t="s">
        <v>7608</v>
      </c>
      <c r="D5997" s="82" t="str">
        <f t="shared" si="337"/>
        <v>Palestine</v>
      </c>
      <c r="E5997" s="93"/>
      <c r="F5997" s="93"/>
      <c r="G5997" s="93"/>
      <c r="H5997" s="93"/>
      <c r="I5997" s="82" t="str">
        <f t="shared" si="335"/>
        <v>DJI</v>
      </c>
    </row>
    <row r="5998" spans="1:9">
      <c r="A5998" s="82" t="s">
        <v>7562</v>
      </c>
      <c r="B5998" s="82" t="str">
        <f t="shared" si="336"/>
        <v>Global Ex-Korea, India, and Taiwan</v>
      </c>
      <c r="C5998" s="82" t="s">
        <v>7595</v>
      </c>
      <c r="D5998" s="82" t="str">
        <f t="shared" si="337"/>
        <v>Peru</v>
      </c>
      <c r="E5998" s="93"/>
      <c r="F5998" s="93"/>
      <c r="G5998" s="93"/>
      <c r="H5998" s="93"/>
      <c r="I5998" s="82" t="str">
        <f t="shared" si="335"/>
        <v>DJI</v>
      </c>
    </row>
    <row r="5999" spans="1:9">
      <c r="A5999" s="82" t="s">
        <v>7562</v>
      </c>
      <c r="B5999" s="82" t="str">
        <f t="shared" si="336"/>
        <v>Global Ex-Korea, India, and Taiwan</v>
      </c>
      <c r="C5999" s="82" t="s">
        <v>5970</v>
      </c>
      <c r="D5999" s="82" t="str">
        <f t="shared" si="337"/>
        <v>Philippines</v>
      </c>
      <c r="E5999" s="93"/>
      <c r="F5999" s="93"/>
      <c r="G5999" s="93"/>
      <c r="H5999" s="93"/>
      <c r="I5999" s="82" t="str">
        <f t="shared" si="335"/>
        <v>DJI</v>
      </c>
    </row>
    <row r="6000" spans="1:9">
      <c r="A6000" s="82" t="s">
        <v>7562</v>
      </c>
      <c r="B6000" s="82" t="str">
        <f t="shared" si="336"/>
        <v>Global Ex-Korea, India, and Taiwan</v>
      </c>
      <c r="C6000" s="82" t="s">
        <v>7585</v>
      </c>
      <c r="D6000" s="82" t="str">
        <f t="shared" si="337"/>
        <v>Poland</v>
      </c>
      <c r="E6000" s="93"/>
      <c r="F6000" s="93"/>
      <c r="G6000" s="93"/>
      <c r="H6000" s="93"/>
      <c r="I6000" s="82" t="str">
        <f t="shared" si="335"/>
        <v>DJI</v>
      </c>
    </row>
    <row r="6001" spans="1:9">
      <c r="A6001" s="82" t="s">
        <v>7562</v>
      </c>
      <c r="B6001" s="82" t="str">
        <f t="shared" si="336"/>
        <v>Global Ex-Korea, India, and Taiwan</v>
      </c>
      <c r="C6001" s="82" t="s">
        <v>7582</v>
      </c>
      <c r="D6001" s="82" t="str">
        <f t="shared" si="337"/>
        <v>Portugal</v>
      </c>
      <c r="E6001" s="93"/>
      <c r="F6001" s="93"/>
      <c r="G6001" s="93"/>
      <c r="H6001" s="93"/>
      <c r="I6001" s="82" t="str">
        <f t="shared" si="335"/>
        <v>DJI</v>
      </c>
    </row>
    <row r="6002" spans="1:9">
      <c r="A6002" s="82" t="s">
        <v>7562</v>
      </c>
      <c r="B6002" s="82" t="str">
        <f t="shared" si="336"/>
        <v>Global Ex-Korea, India, and Taiwan</v>
      </c>
      <c r="C6002" s="82" t="s">
        <v>7602</v>
      </c>
      <c r="D6002" s="82" t="str">
        <f t="shared" si="337"/>
        <v>Qatar</v>
      </c>
      <c r="E6002" s="93"/>
      <c r="F6002" s="93"/>
      <c r="G6002" s="93"/>
      <c r="H6002" s="93"/>
      <c r="I6002" s="82" t="str">
        <f t="shared" si="335"/>
        <v>DJI</v>
      </c>
    </row>
    <row r="6003" spans="1:9">
      <c r="A6003" s="82" t="s">
        <v>7562</v>
      </c>
      <c r="B6003" s="82" t="str">
        <f t="shared" si="336"/>
        <v>Global Ex-Korea, India, and Taiwan</v>
      </c>
      <c r="C6003" s="82" t="s">
        <v>7614</v>
      </c>
      <c r="D6003" s="82" t="str">
        <f t="shared" si="337"/>
        <v>Romania</v>
      </c>
      <c r="E6003" s="93"/>
      <c r="F6003" s="93"/>
      <c r="G6003" s="93"/>
      <c r="H6003" s="93"/>
      <c r="I6003" s="82" t="str">
        <f t="shared" si="335"/>
        <v>DJI</v>
      </c>
    </row>
    <row r="6004" spans="1:9">
      <c r="A6004" s="82" t="s">
        <v>7562</v>
      </c>
      <c r="B6004" s="82" t="str">
        <f t="shared" si="336"/>
        <v>Global Ex-Korea, India, and Taiwan</v>
      </c>
      <c r="C6004" s="82" t="s">
        <v>7586</v>
      </c>
      <c r="D6004" s="82" t="str">
        <f t="shared" si="337"/>
        <v>Russia</v>
      </c>
      <c r="E6004" s="93"/>
      <c r="F6004" s="93"/>
      <c r="G6004" s="3">
        <v>44628</v>
      </c>
      <c r="H6004" s="3">
        <v>44629</v>
      </c>
      <c r="I6004" s="82" t="str">
        <f t="shared" si="335"/>
        <v>DJI</v>
      </c>
    </row>
    <row r="6005" spans="1:9">
      <c r="A6005" s="82" t="s">
        <v>7562</v>
      </c>
      <c r="B6005" s="82" t="str">
        <f t="shared" si="336"/>
        <v>Global Ex-Korea, India, and Taiwan</v>
      </c>
      <c r="C6005" s="82" t="s">
        <v>5776</v>
      </c>
      <c r="D6005" s="82" t="str">
        <f t="shared" si="337"/>
        <v>Saudi Arabia</v>
      </c>
      <c r="E6005" s="93"/>
      <c r="F6005" s="93"/>
      <c r="G6005" s="93"/>
      <c r="H6005" s="93"/>
      <c r="I6005" s="82" t="str">
        <f t="shared" si="335"/>
        <v>DJI</v>
      </c>
    </row>
    <row r="6006" spans="1:9">
      <c r="A6006" s="82" t="s">
        <v>7562</v>
      </c>
      <c r="B6006" s="82" t="str">
        <f t="shared" si="336"/>
        <v>Global Ex-Korea, India, and Taiwan</v>
      </c>
      <c r="C6006" s="82" t="s">
        <v>7615</v>
      </c>
      <c r="D6006" s="82" t="str">
        <f t="shared" si="337"/>
        <v>Serbia</v>
      </c>
      <c r="E6006" s="93"/>
      <c r="F6006" s="93"/>
      <c r="G6006" s="93"/>
      <c r="H6006" s="93"/>
      <c r="I6006" s="82" t="str">
        <f t="shared" si="335"/>
        <v>DJI</v>
      </c>
    </row>
    <row r="6007" spans="1:9">
      <c r="A6007" s="82" t="s">
        <v>7562</v>
      </c>
      <c r="B6007" s="82" t="str">
        <f t="shared" si="336"/>
        <v>Global Ex-Korea, India, and Taiwan</v>
      </c>
      <c r="C6007" s="82" t="s">
        <v>7574</v>
      </c>
      <c r="D6007" s="82" t="str">
        <f t="shared" si="337"/>
        <v>Singapore</v>
      </c>
      <c r="E6007" s="93"/>
      <c r="F6007" s="93"/>
      <c r="G6007" s="93"/>
      <c r="H6007" s="93"/>
      <c r="I6007" s="82" t="str">
        <f t="shared" si="335"/>
        <v>DJI</v>
      </c>
    </row>
    <row r="6008" spans="1:9">
      <c r="A6008" s="82" t="s">
        <v>7562</v>
      </c>
      <c r="B6008" s="82" t="str">
        <f t="shared" si="336"/>
        <v>Global Ex-Korea, India, and Taiwan</v>
      </c>
      <c r="C6008" s="82" t="s">
        <v>7616</v>
      </c>
      <c r="D6008" s="82" t="str">
        <f t="shared" si="337"/>
        <v>Slovakia</v>
      </c>
      <c r="E6008" s="93"/>
      <c r="F6008" s="93"/>
      <c r="G6008" s="93"/>
      <c r="H6008" s="93"/>
      <c r="I6008" s="82" t="str">
        <f t="shared" si="335"/>
        <v>DJI</v>
      </c>
    </row>
    <row r="6009" spans="1:9">
      <c r="A6009" s="82" t="s">
        <v>7562</v>
      </c>
      <c r="B6009" s="82" t="str">
        <f t="shared" si="336"/>
        <v>Global Ex-Korea, India, and Taiwan</v>
      </c>
      <c r="C6009" s="82" t="s">
        <v>7605</v>
      </c>
      <c r="D6009" s="82" t="str">
        <f t="shared" si="337"/>
        <v>Slovenia</v>
      </c>
      <c r="E6009" s="93"/>
      <c r="F6009" s="93"/>
      <c r="G6009" s="93"/>
      <c r="H6009" s="93"/>
      <c r="I6009" s="82" t="str">
        <f t="shared" ref="I6009:I6072" si="338">IF(ISBLANK(VLOOKUP(A6009,CountryRegion,4,FALSE)),"",VLOOKUP(A6009,CountryRegion,4,FALSE))</f>
        <v>DJI</v>
      </c>
    </row>
    <row r="6010" spans="1:9">
      <c r="A6010" s="82" t="s">
        <v>7562</v>
      </c>
      <c r="B6010" s="82" t="str">
        <f t="shared" si="336"/>
        <v>Global Ex-Korea, India, and Taiwan</v>
      </c>
      <c r="C6010" s="82" t="s">
        <v>7603</v>
      </c>
      <c r="D6010" s="82" t="str">
        <f t="shared" si="337"/>
        <v>South Africa</v>
      </c>
      <c r="E6010" s="93"/>
      <c r="F6010" s="93"/>
      <c r="G6010" s="93"/>
      <c r="H6010" s="93"/>
      <c r="I6010" s="82" t="str">
        <f t="shared" si="338"/>
        <v>DJI</v>
      </c>
    </row>
    <row r="6011" spans="1:9">
      <c r="A6011" s="82" t="s">
        <v>7562</v>
      </c>
      <c r="B6011" s="82" t="str">
        <f t="shared" si="336"/>
        <v>Global Ex-Korea, India, and Taiwan</v>
      </c>
      <c r="C6011" s="82" t="s">
        <v>6415</v>
      </c>
      <c r="D6011" s="82" t="str">
        <f t="shared" si="337"/>
        <v>Spain</v>
      </c>
      <c r="E6011" s="93"/>
      <c r="F6011" s="93"/>
      <c r="G6011" s="93"/>
      <c r="H6011" s="93"/>
      <c r="I6011" s="82" t="str">
        <f t="shared" si="338"/>
        <v>DJI</v>
      </c>
    </row>
    <row r="6012" spans="1:9">
      <c r="A6012" s="82" t="s">
        <v>7562</v>
      </c>
      <c r="B6012" s="82" t="str">
        <f t="shared" si="336"/>
        <v>Global Ex-Korea, India, and Taiwan</v>
      </c>
      <c r="C6012" s="82" t="s">
        <v>7622</v>
      </c>
      <c r="D6012" s="82" t="str">
        <f t="shared" si="337"/>
        <v>Sri Lanka</v>
      </c>
      <c r="E6012" s="93"/>
      <c r="F6012" s="93"/>
      <c r="G6012" s="93"/>
      <c r="H6012" s="93"/>
      <c r="I6012" s="82" t="str">
        <f t="shared" si="338"/>
        <v>DJI</v>
      </c>
    </row>
    <row r="6013" spans="1:9">
      <c r="A6013" s="82" t="s">
        <v>7562</v>
      </c>
      <c r="B6013" s="82" t="str">
        <f t="shared" si="336"/>
        <v>Global Ex-Korea, India, and Taiwan</v>
      </c>
      <c r="C6013" s="82" t="s">
        <v>6227</v>
      </c>
      <c r="D6013" s="82" t="str">
        <f t="shared" si="337"/>
        <v>Sweden</v>
      </c>
      <c r="E6013" s="93"/>
      <c r="F6013" s="93"/>
      <c r="G6013" s="93"/>
      <c r="H6013" s="93"/>
      <c r="I6013" s="82" t="str">
        <f t="shared" si="338"/>
        <v>DJI</v>
      </c>
    </row>
    <row r="6014" spans="1:9">
      <c r="A6014" s="82" t="s">
        <v>7562</v>
      </c>
      <c r="B6014" s="82" t="str">
        <f t="shared" si="336"/>
        <v>Global Ex-Korea, India, and Taiwan</v>
      </c>
      <c r="C6014" s="82" t="s">
        <v>6147</v>
      </c>
      <c r="D6014" s="82" t="str">
        <f t="shared" si="337"/>
        <v>Switzerland</v>
      </c>
      <c r="E6014" s="93"/>
      <c r="F6014" s="93"/>
      <c r="G6014" s="93"/>
      <c r="H6014" s="93"/>
      <c r="I6014" s="82" t="str">
        <f t="shared" si="338"/>
        <v>DJI</v>
      </c>
    </row>
    <row r="6015" spans="1:9">
      <c r="A6015" s="82" t="s">
        <v>7562</v>
      </c>
      <c r="B6015" s="82" t="str">
        <f t="shared" si="336"/>
        <v>Global Ex-Korea, India, and Taiwan</v>
      </c>
      <c r="C6015" s="82" t="s">
        <v>6029</v>
      </c>
      <c r="D6015" s="82" t="str">
        <f t="shared" si="337"/>
        <v>Thailand</v>
      </c>
      <c r="E6015" s="93"/>
      <c r="F6015" s="93"/>
      <c r="G6015" s="93"/>
      <c r="H6015" s="93"/>
      <c r="I6015" s="82" t="str">
        <f t="shared" si="338"/>
        <v>DJI</v>
      </c>
    </row>
    <row r="6016" spans="1:9">
      <c r="A6016" s="82" t="s">
        <v>7562</v>
      </c>
      <c r="B6016" s="82" t="str">
        <f t="shared" si="336"/>
        <v>Global Ex-Korea, India, and Taiwan</v>
      </c>
      <c r="C6016" s="82" t="s">
        <v>7619</v>
      </c>
      <c r="D6016" s="82" t="str">
        <f t="shared" si="337"/>
        <v>Tunisia</v>
      </c>
      <c r="E6016" s="93"/>
      <c r="F6016" s="93"/>
      <c r="G6016" s="93"/>
      <c r="H6016" s="93"/>
      <c r="I6016" s="82" t="str">
        <f t="shared" si="338"/>
        <v>DJI</v>
      </c>
    </row>
    <row r="6017" spans="1:9">
      <c r="A6017" s="82" t="s">
        <v>7562</v>
      </c>
      <c r="B6017" s="82" t="str">
        <f t="shared" si="336"/>
        <v>Global Ex-Korea, India, and Taiwan</v>
      </c>
      <c r="C6017" s="82" t="s">
        <v>7587</v>
      </c>
      <c r="D6017" s="82" t="str">
        <f t="shared" si="337"/>
        <v>Turkey</v>
      </c>
      <c r="E6017" s="93"/>
      <c r="F6017" s="93"/>
      <c r="G6017" s="93"/>
      <c r="H6017" s="93"/>
      <c r="I6017" s="82" t="str">
        <f t="shared" si="338"/>
        <v>DJI</v>
      </c>
    </row>
    <row r="6018" spans="1:9">
      <c r="A6018" s="82" t="s">
        <v>7562</v>
      </c>
      <c r="B6018" s="82" t="str">
        <f t="shared" si="336"/>
        <v>Global Ex-Korea, India, and Taiwan</v>
      </c>
      <c r="C6018" s="82" t="s">
        <v>7617</v>
      </c>
      <c r="D6018" s="82" t="str">
        <f t="shared" si="337"/>
        <v>Ukraine</v>
      </c>
      <c r="E6018" s="93"/>
      <c r="F6018" s="93"/>
      <c r="G6018" s="93">
        <v>42449</v>
      </c>
      <c r="H6018" s="93">
        <v>42450</v>
      </c>
      <c r="I6018" s="82" t="str">
        <f t="shared" si="338"/>
        <v>DJI</v>
      </c>
    </row>
    <row r="6019" spans="1:9">
      <c r="A6019" s="82" t="s">
        <v>7562</v>
      </c>
      <c r="B6019" s="82" t="str">
        <f t="shared" si="336"/>
        <v>Global Ex-Korea, India, and Taiwan</v>
      </c>
      <c r="C6019" s="82" t="s">
        <v>7599</v>
      </c>
      <c r="D6019" s="82" t="str">
        <f t="shared" si="337"/>
        <v>United Arab Emirates</v>
      </c>
      <c r="E6019" s="93"/>
      <c r="F6019" s="93"/>
      <c r="G6019" s="93"/>
      <c r="H6019" s="93"/>
      <c r="I6019" s="82" t="str">
        <f t="shared" si="338"/>
        <v>DJI</v>
      </c>
    </row>
    <row r="6020" spans="1:9">
      <c r="A6020" s="82" t="s">
        <v>7562</v>
      </c>
      <c r="B6020" s="82" t="str">
        <f t="shared" si="336"/>
        <v>Global Ex-Korea, India, and Taiwan</v>
      </c>
      <c r="C6020" s="82" t="s">
        <v>7583</v>
      </c>
      <c r="D6020" s="82" t="str">
        <f t="shared" si="337"/>
        <v>United Kingdom</v>
      </c>
      <c r="E6020" s="93"/>
      <c r="F6020" s="93"/>
      <c r="G6020" s="93"/>
      <c r="H6020" s="93"/>
      <c r="I6020" s="82" t="str">
        <f t="shared" si="338"/>
        <v>DJI</v>
      </c>
    </row>
    <row r="6021" spans="1:9">
      <c r="A6021" s="82" t="s">
        <v>7562</v>
      </c>
      <c r="B6021" s="82" t="str">
        <f t="shared" si="336"/>
        <v>Global Ex-Korea, India, and Taiwan</v>
      </c>
      <c r="C6021" s="82" t="s">
        <v>810</v>
      </c>
      <c r="D6021" s="82" t="str">
        <f t="shared" si="337"/>
        <v>United States</v>
      </c>
      <c r="E6021" s="93"/>
      <c r="F6021" s="93"/>
      <c r="G6021" s="93"/>
      <c r="H6021" s="93"/>
      <c r="I6021" s="82" t="str">
        <f t="shared" si="338"/>
        <v>DJI</v>
      </c>
    </row>
    <row r="6022" spans="1:9">
      <c r="A6022" s="82" t="s">
        <v>7562</v>
      </c>
      <c r="B6022" s="82" t="str">
        <f t="shared" si="336"/>
        <v>Global Ex-Korea, India, and Taiwan</v>
      </c>
      <c r="C6022" s="82" t="s">
        <v>7596</v>
      </c>
      <c r="D6022" s="82" t="str">
        <f t="shared" si="337"/>
        <v>Venezuela</v>
      </c>
      <c r="E6022" s="93"/>
      <c r="F6022" s="93"/>
      <c r="G6022" s="93"/>
      <c r="H6022" s="93"/>
      <c r="I6022" s="82" t="str">
        <f t="shared" si="338"/>
        <v>DJI</v>
      </c>
    </row>
    <row r="6023" spans="1:9">
      <c r="A6023" s="82" t="s">
        <v>7562</v>
      </c>
      <c r="B6023" s="82" t="str">
        <f t="shared" si="336"/>
        <v>Global Ex-Korea, India, and Taiwan</v>
      </c>
      <c r="C6023" s="82" t="s">
        <v>7597</v>
      </c>
      <c r="D6023" s="82" t="str">
        <f t="shared" si="337"/>
        <v>Vietnam</v>
      </c>
      <c r="E6023" s="93"/>
      <c r="F6023" s="93"/>
      <c r="G6023" s="93"/>
      <c r="H6023" s="93"/>
      <c r="I6023" s="82" t="str">
        <f t="shared" si="338"/>
        <v>DJI</v>
      </c>
    </row>
    <row r="6024" spans="1:9">
      <c r="A6024" s="82" t="s">
        <v>27570</v>
      </c>
      <c r="B6024" s="82" t="str">
        <f t="shared" si="336"/>
        <v>Emerging + Frontier Ex-Saudi Arabia</v>
      </c>
      <c r="C6024" s="82" t="s">
        <v>7599</v>
      </c>
      <c r="D6024" s="82" t="str">
        <f t="shared" si="337"/>
        <v>United Arab Emirates</v>
      </c>
      <c r="E6024" s="93"/>
      <c r="F6024" s="93"/>
      <c r="G6024" s="93"/>
      <c r="H6024" s="93"/>
      <c r="I6024" s="82" t="str">
        <f t="shared" si="338"/>
        <v>DJI</v>
      </c>
    </row>
    <row r="6025" spans="1:9">
      <c r="A6025" s="82" t="s">
        <v>27570</v>
      </c>
      <c r="B6025" s="82" t="str">
        <f t="shared" ref="B6025:B6088" si="339">VLOOKUP(A6025,CountryRegion,2,FALSE)</f>
        <v>Emerging + Frontier Ex-Saudi Arabia</v>
      </c>
      <c r="C6025" s="82" t="s">
        <v>7590</v>
      </c>
      <c r="D6025" s="82" t="str">
        <f t="shared" si="337"/>
        <v>Argentina</v>
      </c>
      <c r="E6025" s="93"/>
      <c r="F6025" s="93"/>
      <c r="G6025" s="93"/>
      <c r="H6025" s="93"/>
      <c r="I6025" s="82" t="str">
        <f t="shared" si="338"/>
        <v>DJI</v>
      </c>
    </row>
    <row r="6026" spans="1:9">
      <c r="A6026" s="82" t="s">
        <v>27570</v>
      </c>
      <c r="B6026" s="82" t="str">
        <f t="shared" si="339"/>
        <v>Emerging + Frontier Ex-Saudi Arabia</v>
      </c>
      <c r="C6026" s="82" t="s">
        <v>7609</v>
      </c>
      <c r="D6026" s="82" t="str">
        <f t="shared" si="337"/>
        <v>Bosnia-Herzegovina</v>
      </c>
      <c r="E6026" s="93"/>
      <c r="F6026" s="93"/>
      <c r="G6026" s="93"/>
      <c r="H6026" s="93"/>
      <c r="I6026" s="82" t="str">
        <f t="shared" si="338"/>
        <v>DJI</v>
      </c>
    </row>
    <row r="6027" spans="1:9">
      <c r="A6027" s="82" t="s">
        <v>27570</v>
      </c>
      <c r="B6027" s="82" t="str">
        <f t="shared" si="339"/>
        <v>Emerging + Frontier Ex-Saudi Arabia</v>
      </c>
      <c r="C6027" s="82" t="s">
        <v>7621</v>
      </c>
      <c r="D6027" s="82" t="str">
        <f t="shared" si="337"/>
        <v>Bangladesh</v>
      </c>
      <c r="E6027" s="93"/>
      <c r="F6027" s="93"/>
      <c r="G6027" s="93"/>
      <c r="H6027" s="93"/>
      <c r="I6027" s="82" t="str">
        <f t="shared" si="338"/>
        <v>DJI</v>
      </c>
    </row>
    <row r="6028" spans="1:9">
      <c r="A6028" s="82" t="s">
        <v>27570</v>
      </c>
      <c r="B6028" s="82" t="str">
        <f t="shared" si="339"/>
        <v>Emerging + Frontier Ex-Saudi Arabia</v>
      </c>
      <c r="C6028" s="82" t="s">
        <v>7610</v>
      </c>
      <c r="D6028" s="82" t="str">
        <f t="shared" si="337"/>
        <v>Bulgaria</v>
      </c>
      <c r="E6028" s="93"/>
      <c r="F6028" s="93"/>
      <c r="G6028" s="93"/>
      <c r="H6028" s="93"/>
      <c r="I6028" s="82" t="str">
        <f t="shared" si="338"/>
        <v>DJI</v>
      </c>
    </row>
    <row r="6029" spans="1:9">
      <c r="A6029" s="82" t="s">
        <v>27570</v>
      </c>
      <c r="B6029" s="82" t="str">
        <f t="shared" si="339"/>
        <v>Emerging + Frontier Ex-Saudi Arabia</v>
      </c>
      <c r="C6029" s="82" t="s">
        <v>7606</v>
      </c>
      <c r="D6029" s="82" t="str">
        <f t="shared" si="337"/>
        <v>Bahrain</v>
      </c>
      <c r="E6029" s="93"/>
      <c r="F6029" s="93"/>
      <c r="G6029" s="93"/>
      <c r="H6029" s="93"/>
      <c r="I6029" s="82" t="str">
        <f t="shared" si="338"/>
        <v>DJI</v>
      </c>
    </row>
    <row r="6030" spans="1:9">
      <c r="A6030" s="82" t="s">
        <v>27570</v>
      </c>
      <c r="B6030" s="82" t="str">
        <f t="shared" si="339"/>
        <v>Emerging + Frontier Ex-Saudi Arabia</v>
      </c>
      <c r="C6030" s="82" t="s">
        <v>7591</v>
      </c>
      <c r="D6030" s="82" t="str">
        <f t="shared" si="337"/>
        <v>Brazil</v>
      </c>
      <c r="E6030" s="93"/>
      <c r="F6030" s="93"/>
      <c r="G6030" s="93"/>
      <c r="H6030" s="93"/>
      <c r="I6030" s="82" t="str">
        <f t="shared" si="338"/>
        <v>DJI</v>
      </c>
    </row>
    <row r="6031" spans="1:9">
      <c r="A6031" s="82" t="s">
        <v>27570</v>
      </c>
      <c r="B6031" s="82" t="str">
        <f t="shared" si="339"/>
        <v>Emerging + Frontier Ex-Saudi Arabia</v>
      </c>
      <c r="C6031" s="82" t="s">
        <v>7592</v>
      </c>
      <c r="D6031" s="82" t="str">
        <f t="shared" si="337"/>
        <v>Chile</v>
      </c>
      <c r="E6031" s="93"/>
      <c r="F6031" s="93"/>
      <c r="G6031" s="93"/>
      <c r="H6031" s="93"/>
      <c r="I6031" s="82" t="str">
        <f t="shared" si="338"/>
        <v>DJI</v>
      </c>
    </row>
    <row r="6032" spans="1:9">
      <c r="A6032" s="82" t="s">
        <v>27570</v>
      </c>
      <c r="B6032" s="82" t="str">
        <f t="shared" si="339"/>
        <v>Emerging + Frontier Ex-Saudi Arabia</v>
      </c>
      <c r="C6032" s="82" t="s">
        <v>7588</v>
      </c>
      <c r="D6032" s="82" t="str">
        <f t="shared" si="337"/>
        <v>China</v>
      </c>
      <c r="E6032" s="93"/>
      <c r="F6032" s="93"/>
      <c r="G6032" s="93"/>
      <c r="H6032" s="93"/>
      <c r="I6032" s="82" t="str">
        <f t="shared" si="338"/>
        <v>DJI</v>
      </c>
    </row>
    <row r="6033" spans="1:9">
      <c r="A6033" s="82" t="s">
        <v>27570</v>
      </c>
      <c r="B6033" s="82" t="str">
        <f t="shared" si="339"/>
        <v>Emerging + Frontier Ex-Saudi Arabia</v>
      </c>
      <c r="C6033" s="82" t="s">
        <v>7593</v>
      </c>
      <c r="D6033" s="82" t="str">
        <f t="shared" si="337"/>
        <v>Colombia</v>
      </c>
      <c r="E6033" s="93"/>
      <c r="F6033" s="93"/>
      <c r="G6033" s="93"/>
      <c r="H6033" s="93"/>
      <c r="I6033" s="82" t="str">
        <f t="shared" si="338"/>
        <v>DJI</v>
      </c>
    </row>
    <row r="6034" spans="1:9">
      <c r="A6034" s="82" t="s">
        <v>27570</v>
      </c>
      <c r="B6034" s="82" t="str">
        <f t="shared" si="339"/>
        <v>Emerging + Frontier Ex-Saudi Arabia</v>
      </c>
      <c r="C6034" s="82" t="s">
        <v>6215</v>
      </c>
      <c r="D6034" s="82" t="str">
        <f t="shared" si="337"/>
        <v>Cyprus</v>
      </c>
      <c r="E6034" s="93"/>
      <c r="F6034" s="93"/>
      <c r="G6034" s="93"/>
      <c r="H6034" s="93"/>
      <c r="I6034" s="82" t="str">
        <f t="shared" si="338"/>
        <v>DJI</v>
      </c>
    </row>
    <row r="6035" spans="1:9">
      <c r="A6035" s="82" t="s">
        <v>27570</v>
      </c>
      <c r="B6035" s="82" t="str">
        <f t="shared" si="339"/>
        <v>Emerging + Frontier Ex-Saudi Arabia</v>
      </c>
      <c r="C6035" s="82" t="s">
        <v>7584</v>
      </c>
      <c r="D6035" s="82" t="str">
        <f t="shared" si="337"/>
        <v>Czech Republic</v>
      </c>
      <c r="E6035" s="93"/>
      <c r="F6035" s="93"/>
      <c r="G6035" s="93"/>
      <c r="H6035" s="93"/>
      <c r="I6035" s="82" t="str">
        <f t="shared" si="338"/>
        <v>DJI</v>
      </c>
    </row>
    <row r="6036" spans="1:9">
      <c r="A6036" s="82" t="s">
        <v>27570</v>
      </c>
      <c r="B6036" s="82" t="str">
        <f t="shared" si="339"/>
        <v>Emerging + Frontier Ex-Saudi Arabia</v>
      </c>
      <c r="C6036" s="82" t="s">
        <v>7611</v>
      </c>
      <c r="D6036" s="82" t="str">
        <f t="shared" si="337"/>
        <v>Estonia</v>
      </c>
      <c r="E6036" s="93"/>
      <c r="F6036" s="93"/>
      <c r="G6036" s="93"/>
      <c r="H6036" s="93"/>
      <c r="I6036" s="82" t="str">
        <f t="shared" si="338"/>
        <v>DJI</v>
      </c>
    </row>
    <row r="6037" spans="1:9">
      <c r="A6037" s="82" t="s">
        <v>27570</v>
      </c>
      <c r="B6037" s="82" t="str">
        <f t="shared" si="339"/>
        <v>Emerging + Frontier Ex-Saudi Arabia</v>
      </c>
      <c r="C6037" s="82" t="s">
        <v>7600</v>
      </c>
      <c r="D6037" s="82" t="str">
        <f t="shared" si="337"/>
        <v>Egypt</v>
      </c>
      <c r="E6037" s="93"/>
      <c r="F6037" s="93"/>
      <c r="G6037" s="93"/>
      <c r="H6037" s="93"/>
      <c r="I6037" s="82" t="str">
        <f t="shared" si="338"/>
        <v>DJI</v>
      </c>
    </row>
    <row r="6038" spans="1:9">
      <c r="A6038" s="82" t="s">
        <v>27570</v>
      </c>
      <c r="B6038" s="82" t="str">
        <f t="shared" si="339"/>
        <v>Emerging + Frontier Ex-Saudi Arabia</v>
      </c>
      <c r="C6038" s="82" t="s">
        <v>7580</v>
      </c>
      <c r="D6038" s="82" t="str">
        <f t="shared" si="337"/>
        <v>Greece</v>
      </c>
      <c r="E6038" s="93">
        <v>41901</v>
      </c>
      <c r="F6038" s="93">
        <v>41904</v>
      </c>
      <c r="G6038" s="93"/>
      <c r="H6038" s="93"/>
      <c r="I6038" s="82" t="str">
        <f t="shared" si="338"/>
        <v>DJI</v>
      </c>
    </row>
    <row r="6039" spans="1:9">
      <c r="A6039" s="82" t="s">
        <v>27570</v>
      </c>
      <c r="B6039" s="82" t="str">
        <f t="shared" si="339"/>
        <v>Emerging + Frontier Ex-Saudi Arabia</v>
      </c>
      <c r="C6039" s="82" t="s">
        <v>6137</v>
      </c>
      <c r="D6039" s="82" t="str">
        <f t="shared" ref="D6039:D6106" si="340">VLOOKUP(C6039&amp;"-",CountryRegion,2,FALSE)</f>
        <v>Croatia</v>
      </c>
      <c r="E6039" s="93"/>
      <c r="F6039" s="93"/>
      <c r="G6039" s="93"/>
      <c r="H6039" s="93"/>
      <c r="I6039" s="82" t="str">
        <f t="shared" si="338"/>
        <v>DJI</v>
      </c>
    </row>
    <row r="6040" spans="1:9">
      <c r="A6040" s="82" t="s">
        <v>27570</v>
      </c>
      <c r="B6040" s="82" t="str">
        <f t="shared" si="339"/>
        <v>Emerging + Frontier Ex-Saudi Arabia</v>
      </c>
      <c r="C6040" s="82" t="s">
        <v>5567</v>
      </c>
      <c r="D6040" s="82" t="str">
        <f t="shared" si="340"/>
        <v>Hungary</v>
      </c>
      <c r="E6040" s="93"/>
      <c r="F6040" s="93"/>
      <c r="G6040" s="93"/>
      <c r="H6040" s="93"/>
      <c r="I6040" s="82" t="str">
        <f t="shared" si="338"/>
        <v>DJI</v>
      </c>
    </row>
    <row r="6041" spans="1:9">
      <c r="A6041" s="82" t="s">
        <v>27570</v>
      </c>
      <c r="B6041" s="82" t="str">
        <f t="shared" si="339"/>
        <v>Emerging + Frontier Ex-Saudi Arabia</v>
      </c>
      <c r="C6041" s="82" t="s">
        <v>6098</v>
      </c>
      <c r="D6041" s="82" t="str">
        <f t="shared" si="340"/>
        <v>Indonesia</v>
      </c>
      <c r="E6041" s="93"/>
      <c r="F6041" s="93"/>
      <c r="G6041" s="93"/>
      <c r="H6041" s="93"/>
      <c r="I6041" s="82" t="str">
        <f t="shared" si="338"/>
        <v>DJI</v>
      </c>
    </row>
    <row r="6042" spans="1:9">
      <c r="A6042" s="82" t="s">
        <v>27570</v>
      </c>
      <c r="B6042" s="82" t="str">
        <f t="shared" si="339"/>
        <v>Emerging + Frontier Ex-Saudi Arabia</v>
      </c>
      <c r="C6042" s="82" t="s">
        <v>5720</v>
      </c>
      <c r="D6042" s="82" t="str">
        <f t="shared" si="340"/>
        <v>India</v>
      </c>
      <c r="E6042" s="93"/>
      <c r="F6042" s="93"/>
      <c r="G6042" s="93"/>
      <c r="H6042" s="93"/>
      <c r="I6042" s="82" t="str">
        <f t="shared" si="338"/>
        <v>DJI</v>
      </c>
    </row>
    <row r="6043" spans="1:9">
      <c r="A6043" s="82" t="s">
        <v>27570</v>
      </c>
      <c r="B6043" s="82" t="str">
        <f t="shared" si="339"/>
        <v>Emerging + Frontier Ex-Saudi Arabia</v>
      </c>
      <c r="C6043" s="82" t="s">
        <v>7607</v>
      </c>
      <c r="D6043" s="82" t="str">
        <f t="shared" si="340"/>
        <v>Jordan</v>
      </c>
      <c r="E6043" s="93"/>
      <c r="F6043" s="93"/>
      <c r="G6043" s="93"/>
      <c r="H6043" s="93"/>
      <c r="I6043" s="82" t="str">
        <f t="shared" si="338"/>
        <v>DJI</v>
      </c>
    </row>
    <row r="6044" spans="1:9">
      <c r="A6044" s="82" t="s">
        <v>27570</v>
      </c>
      <c r="B6044" s="82" t="str">
        <f t="shared" si="339"/>
        <v>Emerging + Frontier Ex-Saudi Arabia</v>
      </c>
      <c r="C6044" s="82" t="s">
        <v>5987</v>
      </c>
      <c r="D6044" s="82" t="str">
        <f t="shared" si="340"/>
        <v>Kenya</v>
      </c>
      <c r="E6044" s="93"/>
      <c r="F6044" s="93"/>
      <c r="G6044" s="93"/>
      <c r="H6044" s="93"/>
      <c r="I6044" s="82" t="str">
        <f t="shared" si="338"/>
        <v>DJI</v>
      </c>
    </row>
    <row r="6045" spans="1:9">
      <c r="A6045" s="82" t="s">
        <v>27570</v>
      </c>
      <c r="B6045" s="82" t="str">
        <f t="shared" si="339"/>
        <v>Emerging + Frontier Ex-Saudi Arabia</v>
      </c>
      <c r="C6045" s="82" t="s">
        <v>6013</v>
      </c>
      <c r="D6045" s="82" t="str">
        <f t="shared" si="340"/>
        <v>Korea</v>
      </c>
      <c r="E6045" s="93"/>
      <c r="F6045" s="93"/>
      <c r="G6045" s="93">
        <v>41903</v>
      </c>
      <c r="H6045" s="93">
        <v>41904</v>
      </c>
      <c r="I6045" s="82" t="str">
        <f t="shared" si="338"/>
        <v>DJI</v>
      </c>
    </row>
    <row r="6046" spans="1:9">
      <c r="A6046" s="82" t="s">
        <v>27570</v>
      </c>
      <c r="B6046" s="82" t="str">
        <f t="shared" si="339"/>
        <v>Emerging + Frontier Ex-Saudi Arabia</v>
      </c>
      <c r="C6046" s="82" t="s">
        <v>6023</v>
      </c>
      <c r="D6046" s="82" t="str">
        <f t="shared" si="340"/>
        <v>Kuwait</v>
      </c>
      <c r="E6046" s="93"/>
      <c r="F6046" s="93"/>
      <c r="G6046" s="93"/>
      <c r="H6046" s="93"/>
      <c r="I6046" s="82" t="str">
        <f t="shared" si="338"/>
        <v>DJI</v>
      </c>
    </row>
    <row r="6047" spans="1:9">
      <c r="A6047" s="82" t="s">
        <v>27570</v>
      </c>
      <c r="B6047" s="82" t="str">
        <f t="shared" si="339"/>
        <v>Emerging + Frontier Ex-Saudi Arabia</v>
      </c>
      <c r="C6047" s="82" t="s">
        <v>7620</v>
      </c>
      <c r="D6047" s="82" t="str">
        <f t="shared" si="340"/>
        <v>Kazakhstan</v>
      </c>
      <c r="E6047" s="93"/>
      <c r="F6047" s="93"/>
      <c r="G6047" s="93"/>
      <c r="H6047" s="93"/>
      <c r="I6047" s="82" t="str">
        <f t="shared" si="338"/>
        <v>DJI</v>
      </c>
    </row>
    <row r="6048" spans="1:9">
      <c r="A6048" s="82" t="s">
        <v>27570</v>
      </c>
      <c r="B6048" s="82" t="str">
        <f t="shared" si="339"/>
        <v>Emerging + Frontier Ex-Saudi Arabia</v>
      </c>
      <c r="C6048" s="82" t="s">
        <v>5664</v>
      </c>
      <c r="D6048" s="82" t="str">
        <f t="shared" si="340"/>
        <v>Lebanon</v>
      </c>
      <c r="E6048" s="93"/>
      <c r="F6048" s="93"/>
      <c r="G6048" s="93">
        <v>44365</v>
      </c>
      <c r="H6048" s="93">
        <v>44368</v>
      </c>
      <c r="I6048" s="82" t="str">
        <f t="shared" si="338"/>
        <v>DJI</v>
      </c>
    </row>
    <row r="6049" spans="1:9">
      <c r="A6049" s="82" t="s">
        <v>27570</v>
      </c>
      <c r="B6049" s="82" t="str">
        <f t="shared" si="339"/>
        <v>Emerging + Frontier Ex-Saudi Arabia</v>
      </c>
      <c r="C6049" s="82" t="s">
        <v>7622</v>
      </c>
      <c r="D6049" s="82" t="str">
        <f t="shared" si="340"/>
        <v>Sri Lanka</v>
      </c>
      <c r="E6049" s="93"/>
      <c r="F6049" s="93"/>
      <c r="G6049" s="93"/>
      <c r="H6049" s="93"/>
      <c r="I6049" s="82" t="str">
        <f t="shared" si="338"/>
        <v>DJI</v>
      </c>
    </row>
    <row r="6050" spans="1:9">
      <c r="A6050" s="82" t="s">
        <v>27570</v>
      </c>
      <c r="B6050" s="82" t="str">
        <f t="shared" si="339"/>
        <v>Emerging + Frontier Ex-Saudi Arabia</v>
      </c>
      <c r="C6050" s="82" t="s">
        <v>7612</v>
      </c>
      <c r="D6050" s="82" t="str">
        <f t="shared" si="340"/>
        <v>Lithuania</v>
      </c>
      <c r="E6050" s="93"/>
      <c r="F6050" s="93"/>
      <c r="G6050" s="93"/>
      <c r="H6050" s="93"/>
      <c r="I6050" s="82" t="str">
        <f t="shared" si="338"/>
        <v>DJI</v>
      </c>
    </row>
    <row r="6051" spans="1:9">
      <c r="A6051" s="82" t="s">
        <v>27570</v>
      </c>
      <c r="B6051" s="82" t="str">
        <f t="shared" si="339"/>
        <v>Emerging + Frontier Ex-Saudi Arabia</v>
      </c>
      <c r="C6051" s="82" t="s">
        <v>5760</v>
      </c>
      <c r="D6051" s="82" t="str">
        <f t="shared" si="340"/>
        <v>Latvia</v>
      </c>
      <c r="E6051" s="93"/>
      <c r="F6051" s="93"/>
      <c r="G6051" s="93"/>
      <c r="H6051" s="93"/>
      <c r="I6051" s="82" t="str">
        <f t="shared" si="338"/>
        <v>DJI</v>
      </c>
    </row>
    <row r="6052" spans="1:9">
      <c r="A6052" s="82" t="s">
        <v>27570</v>
      </c>
      <c r="B6052" s="82" t="str">
        <f t="shared" si="339"/>
        <v>Emerging + Frontier Ex-Saudi Arabia</v>
      </c>
      <c r="C6052" s="82" t="s">
        <v>5947</v>
      </c>
      <c r="D6052" s="82" t="str">
        <f t="shared" si="340"/>
        <v>Morocco</v>
      </c>
      <c r="E6052" s="93"/>
      <c r="F6052" s="93"/>
      <c r="G6052" s="93"/>
      <c r="H6052" s="93"/>
      <c r="I6052" s="82" t="str">
        <f t="shared" si="338"/>
        <v>DJI</v>
      </c>
    </row>
    <row r="6053" spans="1:9">
      <c r="A6053" s="82" t="s">
        <v>27570</v>
      </c>
      <c r="B6053" s="82" t="str">
        <f t="shared" si="339"/>
        <v>Emerging + Frontier Ex-Saudi Arabia</v>
      </c>
      <c r="C6053" s="82" t="s">
        <v>7613</v>
      </c>
      <c r="D6053" s="82" t="str">
        <f t="shared" si="340"/>
        <v>Macedonia</v>
      </c>
      <c r="E6053" s="93"/>
      <c r="F6053" s="93"/>
      <c r="G6053" s="93"/>
      <c r="H6053" s="93"/>
      <c r="I6053" s="82" t="str">
        <f t="shared" si="338"/>
        <v>DJI</v>
      </c>
    </row>
    <row r="6054" spans="1:9">
      <c r="A6054" s="82" t="s">
        <v>27570</v>
      </c>
      <c r="B6054" s="82" t="str">
        <f t="shared" si="339"/>
        <v>Emerging + Frontier Ex-Saudi Arabia</v>
      </c>
      <c r="C6054" s="82" t="s">
        <v>7604</v>
      </c>
      <c r="D6054" s="82" t="str">
        <f t="shared" si="340"/>
        <v>Malta</v>
      </c>
      <c r="E6054" s="93"/>
      <c r="F6054" s="93"/>
      <c r="G6054" s="93"/>
      <c r="H6054" s="93"/>
      <c r="I6054" s="82" t="str">
        <f t="shared" si="338"/>
        <v>DJI</v>
      </c>
    </row>
    <row r="6055" spans="1:9">
      <c r="A6055" s="82" t="s">
        <v>27570</v>
      </c>
      <c r="B6055" s="82" t="str">
        <f t="shared" si="339"/>
        <v>Emerging + Frontier Ex-Saudi Arabia</v>
      </c>
      <c r="C6055" s="82" t="s">
        <v>7618</v>
      </c>
      <c r="D6055" s="82" t="str">
        <f t="shared" si="340"/>
        <v>Mauritius</v>
      </c>
      <c r="E6055" s="93"/>
      <c r="F6055" s="93"/>
      <c r="G6055" s="93"/>
      <c r="H6055" s="93"/>
      <c r="I6055" s="82" t="str">
        <f t="shared" si="338"/>
        <v>DJI</v>
      </c>
    </row>
    <row r="6056" spans="1:9">
      <c r="A6056" s="82" t="s">
        <v>27570</v>
      </c>
      <c r="B6056" s="82" t="str">
        <f t="shared" si="339"/>
        <v>Emerging + Frontier Ex-Saudi Arabia</v>
      </c>
      <c r="C6056" s="82" t="s">
        <v>7594</v>
      </c>
      <c r="D6056" s="82" t="str">
        <f t="shared" si="340"/>
        <v>Mexico</v>
      </c>
      <c r="E6056" s="93"/>
      <c r="F6056" s="93"/>
      <c r="G6056" s="93"/>
      <c r="H6056" s="93"/>
      <c r="I6056" s="82" t="str">
        <f t="shared" si="338"/>
        <v>DJI</v>
      </c>
    </row>
    <row r="6057" spans="1:9">
      <c r="A6057" s="82" t="s">
        <v>27570</v>
      </c>
      <c r="B6057" s="82" t="str">
        <f t="shared" si="339"/>
        <v>Emerging + Frontier Ex-Saudi Arabia</v>
      </c>
      <c r="C6057" s="82" t="s">
        <v>7573</v>
      </c>
      <c r="D6057" s="82" t="str">
        <f t="shared" si="340"/>
        <v>Malaysia</v>
      </c>
      <c r="E6057" s="93"/>
      <c r="F6057" s="93"/>
      <c r="G6057" s="93"/>
      <c r="H6057" s="93"/>
      <c r="I6057" s="82" t="str">
        <f t="shared" si="338"/>
        <v>DJI</v>
      </c>
    </row>
    <row r="6058" spans="1:9">
      <c r="A6058" s="82" t="s">
        <v>27570</v>
      </c>
      <c r="B6058" s="82" t="str">
        <f t="shared" si="339"/>
        <v>Emerging + Frontier Ex-Saudi Arabia</v>
      </c>
      <c r="C6058" s="82" t="s">
        <v>5918</v>
      </c>
      <c r="D6058" s="82" t="str">
        <f t="shared" si="340"/>
        <v>Nigeria</v>
      </c>
      <c r="E6058" s="93"/>
      <c r="F6058" s="93"/>
      <c r="G6058" s="3"/>
      <c r="H6058" s="3"/>
      <c r="I6058" s="82" t="str">
        <f t="shared" si="338"/>
        <v>DJI</v>
      </c>
    </row>
    <row r="6059" spans="1:9">
      <c r="A6059" s="82" t="s">
        <v>27570</v>
      </c>
      <c r="B6059" s="82" t="str">
        <f t="shared" si="339"/>
        <v>Emerging + Frontier Ex-Saudi Arabia</v>
      </c>
      <c r="C6059" s="82" t="s">
        <v>6159</v>
      </c>
      <c r="D6059" s="82" t="str">
        <f t="shared" si="340"/>
        <v>Oman</v>
      </c>
      <c r="E6059" s="93"/>
      <c r="F6059" s="93"/>
      <c r="G6059" s="93"/>
      <c r="H6059" s="93"/>
      <c r="I6059" s="82" t="str">
        <f t="shared" si="338"/>
        <v>DJI</v>
      </c>
    </row>
    <row r="6060" spans="1:9">
      <c r="A6060" s="82" t="s">
        <v>27570</v>
      </c>
      <c r="B6060" s="82" t="str">
        <f t="shared" si="339"/>
        <v>Emerging + Frontier Ex-Saudi Arabia</v>
      </c>
      <c r="C6060" s="82" t="s">
        <v>7595</v>
      </c>
      <c r="D6060" s="82" t="str">
        <f t="shared" si="340"/>
        <v>Peru</v>
      </c>
      <c r="E6060" s="93"/>
      <c r="F6060" s="93"/>
      <c r="G6060" s="93"/>
      <c r="H6060" s="93"/>
      <c r="I6060" s="82" t="str">
        <f t="shared" si="338"/>
        <v>DJI</v>
      </c>
    </row>
    <row r="6061" spans="1:9">
      <c r="A6061" s="82" t="s">
        <v>27570</v>
      </c>
      <c r="B6061" s="82" t="str">
        <f t="shared" si="339"/>
        <v>Emerging + Frontier Ex-Saudi Arabia</v>
      </c>
      <c r="C6061" s="82" t="s">
        <v>5970</v>
      </c>
      <c r="D6061" s="82" t="str">
        <f t="shared" si="340"/>
        <v>Philippines</v>
      </c>
      <c r="E6061" s="93"/>
      <c r="F6061" s="93"/>
      <c r="G6061" s="93"/>
      <c r="H6061" s="93"/>
      <c r="I6061" s="82" t="str">
        <f t="shared" si="338"/>
        <v>DJI</v>
      </c>
    </row>
    <row r="6062" spans="1:9">
      <c r="A6062" s="82" t="s">
        <v>27570</v>
      </c>
      <c r="B6062" s="82" t="str">
        <f t="shared" si="339"/>
        <v>Emerging + Frontier Ex-Saudi Arabia</v>
      </c>
      <c r="C6062" s="82" t="s">
        <v>7601</v>
      </c>
      <c r="D6062" s="82" t="str">
        <f t="shared" si="340"/>
        <v>Pakistan</v>
      </c>
      <c r="E6062" s="93"/>
      <c r="F6062" s="93"/>
      <c r="G6062" s="93"/>
      <c r="H6062" s="93"/>
      <c r="I6062" s="82" t="str">
        <f t="shared" si="338"/>
        <v>DJI</v>
      </c>
    </row>
    <row r="6063" spans="1:9">
      <c r="A6063" s="82" t="s">
        <v>27570</v>
      </c>
      <c r="B6063" s="82" t="str">
        <f t="shared" si="339"/>
        <v>Emerging + Frontier Ex-Saudi Arabia</v>
      </c>
      <c r="C6063" s="82" t="s">
        <v>7585</v>
      </c>
      <c r="D6063" s="82" t="str">
        <f t="shared" si="340"/>
        <v>Poland</v>
      </c>
      <c r="E6063" s="93"/>
      <c r="F6063" s="93"/>
      <c r="G6063" s="93"/>
      <c r="H6063" s="93"/>
      <c r="I6063" s="82" t="str">
        <f t="shared" si="338"/>
        <v>DJI</v>
      </c>
    </row>
    <row r="6064" spans="1:9">
      <c r="A6064" s="82" t="s">
        <v>27570</v>
      </c>
      <c r="B6064" s="82" t="str">
        <f t="shared" si="339"/>
        <v>Emerging + Frontier Ex-Saudi Arabia</v>
      </c>
      <c r="C6064" s="82" t="s">
        <v>7608</v>
      </c>
      <c r="D6064" s="82" t="str">
        <f t="shared" si="340"/>
        <v>Palestine</v>
      </c>
      <c r="E6064" s="93"/>
      <c r="F6064" s="93"/>
      <c r="G6064" s="93"/>
      <c r="H6064" s="93"/>
      <c r="I6064" s="82" t="str">
        <f t="shared" si="338"/>
        <v>DJI</v>
      </c>
    </row>
    <row r="6065" spans="1:9">
      <c r="A6065" s="82" t="s">
        <v>27570</v>
      </c>
      <c r="B6065" s="82" t="str">
        <f t="shared" si="339"/>
        <v>Emerging + Frontier Ex-Saudi Arabia</v>
      </c>
      <c r="C6065" s="82" t="s">
        <v>7602</v>
      </c>
      <c r="D6065" s="82" t="str">
        <f t="shared" si="340"/>
        <v>Qatar</v>
      </c>
      <c r="E6065" s="93"/>
      <c r="F6065" s="93"/>
      <c r="G6065" s="93"/>
      <c r="H6065" s="93"/>
      <c r="I6065" s="82" t="str">
        <f t="shared" si="338"/>
        <v>DJI</v>
      </c>
    </row>
    <row r="6066" spans="1:9">
      <c r="A6066" s="82" t="s">
        <v>27570</v>
      </c>
      <c r="B6066" s="82" t="str">
        <f t="shared" si="339"/>
        <v>Emerging + Frontier Ex-Saudi Arabia</v>
      </c>
      <c r="C6066" s="82" t="s">
        <v>7614</v>
      </c>
      <c r="D6066" s="82" t="str">
        <f t="shared" si="340"/>
        <v>Romania</v>
      </c>
      <c r="E6066" s="93"/>
      <c r="F6066" s="93"/>
      <c r="G6066" s="93"/>
      <c r="H6066" s="93"/>
      <c r="I6066" s="82" t="str">
        <f t="shared" si="338"/>
        <v>DJI</v>
      </c>
    </row>
    <row r="6067" spans="1:9">
      <c r="A6067" s="82" t="s">
        <v>27570</v>
      </c>
      <c r="B6067" s="82" t="str">
        <f t="shared" si="339"/>
        <v>Emerging + Frontier Ex-Saudi Arabia</v>
      </c>
      <c r="C6067" s="82" t="s">
        <v>7615</v>
      </c>
      <c r="D6067" s="82" t="str">
        <f t="shared" si="340"/>
        <v>Serbia</v>
      </c>
      <c r="E6067" s="93"/>
      <c r="F6067" s="93"/>
      <c r="G6067" s="93"/>
      <c r="H6067" s="93"/>
      <c r="I6067" s="82" t="str">
        <f t="shared" si="338"/>
        <v>DJI</v>
      </c>
    </row>
    <row r="6068" spans="1:9">
      <c r="A6068" s="82" t="s">
        <v>27570</v>
      </c>
      <c r="B6068" s="82" t="str">
        <f t="shared" si="339"/>
        <v>Emerging + Frontier Ex-Saudi Arabia</v>
      </c>
      <c r="C6068" s="82" t="s">
        <v>7586</v>
      </c>
      <c r="D6068" s="82" t="str">
        <f t="shared" si="340"/>
        <v>Russia</v>
      </c>
      <c r="E6068" s="93"/>
      <c r="F6068" s="93"/>
      <c r="G6068" s="93">
        <v>44628</v>
      </c>
      <c r="H6068" s="93">
        <v>44629</v>
      </c>
      <c r="I6068" s="82" t="str">
        <f t="shared" si="338"/>
        <v>DJI</v>
      </c>
    </row>
    <row r="6069" spans="1:9">
      <c r="A6069" s="82" t="s">
        <v>27570</v>
      </c>
      <c r="B6069" s="82" t="str">
        <f t="shared" si="339"/>
        <v>Emerging + Frontier Ex-Saudi Arabia</v>
      </c>
      <c r="C6069" s="82" t="s">
        <v>7605</v>
      </c>
      <c r="D6069" s="82" t="str">
        <f t="shared" si="340"/>
        <v>Slovenia</v>
      </c>
      <c r="E6069" s="93"/>
      <c r="F6069" s="93"/>
      <c r="G6069" s="93"/>
      <c r="H6069" s="93"/>
      <c r="I6069" s="82" t="str">
        <f t="shared" si="338"/>
        <v>DJI</v>
      </c>
    </row>
    <row r="6070" spans="1:9">
      <c r="A6070" s="82" t="s">
        <v>27570</v>
      </c>
      <c r="B6070" s="82" t="str">
        <f t="shared" si="339"/>
        <v>Emerging + Frontier Ex-Saudi Arabia</v>
      </c>
      <c r="C6070" s="82" t="s">
        <v>7616</v>
      </c>
      <c r="D6070" s="82" t="str">
        <f t="shared" si="340"/>
        <v>Slovakia</v>
      </c>
      <c r="E6070" s="93"/>
      <c r="F6070" s="93"/>
      <c r="G6070" s="93"/>
      <c r="H6070" s="93"/>
      <c r="I6070" s="82" t="str">
        <f t="shared" si="338"/>
        <v>DJI</v>
      </c>
    </row>
    <row r="6071" spans="1:9">
      <c r="A6071" s="82" t="s">
        <v>27570</v>
      </c>
      <c r="B6071" s="82" t="str">
        <f t="shared" si="339"/>
        <v>Emerging + Frontier Ex-Saudi Arabia</v>
      </c>
      <c r="C6071" s="82" t="s">
        <v>6029</v>
      </c>
      <c r="D6071" s="82" t="str">
        <f t="shared" si="340"/>
        <v>Thailand</v>
      </c>
      <c r="E6071" s="93"/>
      <c r="F6071" s="93"/>
      <c r="G6071" s="93"/>
      <c r="H6071" s="93"/>
      <c r="I6071" s="82" t="str">
        <f t="shared" si="338"/>
        <v>DJI</v>
      </c>
    </row>
    <row r="6072" spans="1:9">
      <c r="A6072" s="82" t="s">
        <v>27570</v>
      </c>
      <c r="B6072" s="82" t="str">
        <f t="shared" si="339"/>
        <v>Emerging + Frontier Ex-Saudi Arabia</v>
      </c>
      <c r="C6072" s="82" t="s">
        <v>7619</v>
      </c>
      <c r="D6072" s="82" t="str">
        <f t="shared" si="340"/>
        <v>Tunisia</v>
      </c>
      <c r="E6072" s="93"/>
      <c r="F6072" s="93"/>
      <c r="G6072" s="93"/>
      <c r="H6072" s="93"/>
      <c r="I6072" s="82" t="str">
        <f t="shared" si="338"/>
        <v>DJI</v>
      </c>
    </row>
    <row r="6073" spans="1:9">
      <c r="A6073" s="82" t="s">
        <v>27570</v>
      </c>
      <c r="B6073" s="82" t="str">
        <f t="shared" si="339"/>
        <v>Emerging + Frontier Ex-Saudi Arabia</v>
      </c>
      <c r="C6073" s="82" t="s">
        <v>7587</v>
      </c>
      <c r="D6073" s="82" t="str">
        <f t="shared" si="340"/>
        <v>Turkey</v>
      </c>
      <c r="E6073" s="93"/>
      <c r="F6073" s="93"/>
      <c r="G6073" s="93"/>
      <c r="H6073" s="93"/>
      <c r="I6073" s="82" t="str">
        <f t="shared" ref="I6073:I6140" si="341">IF(ISBLANK(VLOOKUP(A6073,CountryRegion,4,FALSE)),"",VLOOKUP(A6073,CountryRegion,4,FALSE))</f>
        <v>DJI</v>
      </c>
    </row>
    <row r="6074" spans="1:9">
      <c r="A6074" s="82" t="s">
        <v>27570</v>
      </c>
      <c r="B6074" s="82" t="str">
        <f t="shared" si="339"/>
        <v>Emerging + Frontier Ex-Saudi Arabia</v>
      </c>
      <c r="C6074" s="82" t="s">
        <v>5700</v>
      </c>
      <c r="D6074" s="82" t="str">
        <f t="shared" si="340"/>
        <v>Taiwan</v>
      </c>
      <c r="E6074" s="93"/>
      <c r="F6074" s="93"/>
      <c r="G6074" s="93"/>
      <c r="H6074" s="93"/>
      <c r="I6074" s="82" t="str">
        <f t="shared" si="341"/>
        <v>DJI</v>
      </c>
    </row>
    <row r="6075" spans="1:9">
      <c r="A6075" s="82" t="s">
        <v>27570</v>
      </c>
      <c r="B6075" s="82" t="str">
        <f t="shared" si="339"/>
        <v>Emerging + Frontier Ex-Saudi Arabia</v>
      </c>
      <c r="C6075" s="82" t="s">
        <v>7617</v>
      </c>
      <c r="D6075" s="82" t="str">
        <f t="shared" si="340"/>
        <v>Ukraine</v>
      </c>
      <c r="E6075" s="93"/>
      <c r="F6075" s="93"/>
      <c r="G6075" s="93">
        <v>42449</v>
      </c>
      <c r="H6075" s="93">
        <v>42450</v>
      </c>
      <c r="I6075" s="82" t="str">
        <f t="shared" si="341"/>
        <v>DJI</v>
      </c>
    </row>
    <row r="6076" spans="1:9">
      <c r="A6076" s="82" t="s">
        <v>27570</v>
      </c>
      <c r="B6076" s="82" t="str">
        <f t="shared" si="339"/>
        <v>Emerging + Frontier Ex-Saudi Arabia</v>
      </c>
      <c r="C6076" s="82" t="s">
        <v>7596</v>
      </c>
      <c r="D6076" s="82" t="str">
        <f t="shared" si="340"/>
        <v>Venezuela</v>
      </c>
      <c r="E6076" s="93"/>
      <c r="F6076" s="93"/>
      <c r="G6076" s="93"/>
      <c r="H6076" s="93"/>
      <c r="I6076" s="82" t="str">
        <f t="shared" si="341"/>
        <v>DJI</v>
      </c>
    </row>
    <row r="6077" spans="1:9">
      <c r="A6077" s="82" t="s">
        <v>27570</v>
      </c>
      <c r="B6077" s="82" t="str">
        <f t="shared" si="339"/>
        <v>Emerging + Frontier Ex-Saudi Arabia</v>
      </c>
      <c r="C6077" s="82" t="s">
        <v>7597</v>
      </c>
      <c r="D6077" s="82" t="str">
        <f t="shared" si="340"/>
        <v>Vietnam</v>
      </c>
      <c r="E6077" s="93"/>
      <c r="F6077" s="93"/>
      <c r="G6077" s="93"/>
      <c r="H6077" s="93"/>
      <c r="I6077" s="82" t="str">
        <f t="shared" si="341"/>
        <v>DJI</v>
      </c>
    </row>
    <row r="6078" spans="1:9">
      <c r="A6078" s="82" t="s">
        <v>27570</v>
      </c>
      <c r="B6078" s="82" t="str">
        <f t="shared" si="339"/>
        <v>Emerging + Frontier Ex-Saudi Arabia</v>
      </c>
      <c r="C6078" s="82" t="s">
        <v>7603</v>
      </c>
      <c r="D6078" s="82" t="str">
        <f t="shared" si="340"/>
        <v>South Africa</v>
      </c>
      <c r="E6078" s="93"/>
      <c r="F6078" s="93"/>
      <c r="G6078" s="93"/>
      <c r="H6078" s="93"/>
      <c r="I6078" s="82" t="str">
        <f t="shared" si="341"/>
        <v>DJI</v>
      </c>
    </row>
    <row r="6079" spans="1:9">
      <c r="A6079" s="82" t="s">
        <v>27606</v>
      </c>
      <c r="B6079" s="82" t="str">
        <f t="shared" si="339"/>
        <v>U.S., Japan and Europe Ex-UK</v>
      </c>
      <c r="C6079" s="82" t="s">
        <v>810</v>
      </c>
      <c r="D6079" s="82" t="str">
        <f t="shared" si="340"/>
        <v>United States</v>
      </c>
      <c r="E6079" s="93">
        <v>32689</v>
      </c>
      <c r="F6079" s="93">
        <v>32692</v>
      </c>
      <c r="G6079" s="93"/>
      <c r="H6079" s="93"/>
      <c r="I6079" s="82" t="str">
        <f t="shared" si="341"/>
        <v>S&amp;P BMI</v>
      </c>
    </row>
    <row r="6080" spans="1:9">
      <c r="A6080" s="82" t="s">
        <v>27606</v>
      </c>
      <c r="B6080" s="82" t="str">
        <f t="shared" si="339"/>
        <v>U.S., Japan and Europe Ex-UK</v>
      </c>
      <c r="C6080" s="82" t="s">
        <v>7575</v>
      </c>
      <c r="D6080" s="82" t="str">
        <f t="shared" si="340"/>
        <v>Austria</v>
      </c>
      <c r="E6080" s="93">
        <v>32689</v>
      </c>
      <c r="F6080" s="93">
        <v>32692</v>
      </c>
      <c r="G6080" s="93"/>
      <c r="H6080" s="93"/>
      <c r="I6080" s="82" t="str">
        <f t="shared" si="341"/>
        <v>S&amp;P BMI</v>
      </c>
    </row>
    <row r="6081" spans="1:9">
      <c r="A6081" s="82" t="s">
        <v>27606</v>
      </c>
      <c r="B6081" s="82" t="str">
        <f t="shared" si="339"/>
        <v>U.S., Japan and Europe Ex-UK</v>
      </c>
      <c r="C6081" s="82" t="s">
        <v>7576</v>
      </c>
      <c r="D6081" s="82" t="str">
        <f t="shared" si="340"/>
        <v>Belgium</v>
      </c>
      <c r="E6081" s="93">
        <v>32689</v>
      </c>
      <c r="F6081" s="93">
        <v>32692</v>
      </c>
      <c r="G6081" s="93"/>
      <c r="H6081" s="93"/>
      <c r="I6081" s="82" t="str">
        <f t="shared" si="341"/>
        <v>S&amp;P BMI</v>
      </c>
    </row>
    <row r="6082" spans="1:9">
      <c r="A6082" s="82" t="s">
        <v>27606</v>
      </c>
      <c r="B6082" s="82" t="str">
        <f t="shared" si="339"/>
        <v>U.S., Japan and Europe Ex-UK</v>
      </c>
      <c r="C6082" s="82" t="s">
        <v>6147</v>
      </c>
      <c r="D6082" s="82" t="str">
        <f t="shared" si="340"/>
        <v>Switzerland</v>
      </c>
      <c r="E6082" s="93">
        <v>32689</v>
      </c>
      <c r="F6082" s="93">
        <v>32692</v>
      </c>
      <c r="G6082" s="93"/>
      <c r="H6082" s="93"/>
      <c r="I6082" s="82" t="str">
        <f t="shared" si="341"/>
        <v>S&amp;P BMI</v>
      </c>
    </row>
    <row r="6083" spans="1:9">
      <c r="A6083" s="82" t="s">
        <v>27606</v>
      </c>
      <c r="B6083" s="82" t="str">
        <f t="shared" si="339"/>
        <v>U.S., Japan and Europe Ex-UK</v>
      </c>
      <c r="C6083" s="82" t="s">
        <v>7584</v>
      </c>
      <c r="D6083" s="82" t="str">
        <f t="shared" si="340"/>
        <v>Czech Republic</v>
      </c>
      <c r="E6083" s="93">
        <v>37071</v>
      </c>
      <c r="F6083" s="93">
        <v>37074</v>
      </c>
      <c r="G6083" s="93">
        <v>38168</v>
      </c>
      <c r="H6083" s="93">
        <v>38169</v>
      </c>
      <c r="I6083" s="82" t="str">
        <f t="shared" si="341"/>
        <v>S&amp;P BMI</v>
      </c>
    </row>
    <row r="6084" spans="1:9">
      <c r="A6084" s="82" t="s">
        <v>27606</v>
      </c>
      <c r="B6084" s="82" t="str">
        <f t="shared" si="339"/>
        <v>U.S., Japan and Europe Ex-UK</v>
      </c>
      <c r="C6084" s="82" t="s">
        <v>7579</v>
      </c>
      <c r="D6084" s="82" t="str">
        <f t="shared" si="340"/>
        <v>Germany</v>
      </c>
      <c r="E6084" s="93">
        <v>32689</v>
      </c>
      <c r="F6084" s="93">
        <v>32692</v>
      </c>
      <c r="G6084" s="93"/>
      <c r="H6084" s="93"/>
      <c r="I6084" s="82" t="str">
        <f t="shared" si="341"/>
        <v>S&amp;P BMI</v>
      </c>
    </row>
    <row r="6085" spans="1:9">
      <c r="A6085" s="82" t="s">
        <v>27606</v>
      </c>
      <c r="B6085" s="82" t="str">
        <f t="shared" si="339"/>
        <v>U.S., Japan and Europe Ex-UK</v>
      </c>
      <c r="C6085" s="82" t="s">
        <v>7577</v>
      </c>
      <c r="D6085" s="82" t="str">
        <f t="shared" si="340"/>
        <v>Denmark</v>
      </c>
      <c r="E6085" s="93">
        <v>32689</v>
      </c>
      <c r="F6085" s="93">
        <v>32692</v>
      </c>
      <c r="G6085" s="93"/>
      <c r="H6085" s="93"/>
      <c r="I6085" s="82" t="str">
        <f t="shared" si="341"/>
        <v>S&amp;P BMI</v>
      </c>
    </row>
    <row r="6086" spans="1:9">
      <c r="A6086" s="82" t="s">
        <v>27606</v>
      </c>
      <c r="B6086" s="82" t="str">
        <f t="shared" si="339"/>
        <v>U.S., Japan and Europe Ex-UK</v>
      </c>
      <c r="C6086" s="82" t="s">
        <v>6415</v>
      </c>
      <c r="D6086" s="82" t="str">
        <f t="shared" si="340"/>
        <v>Spain</v>
      </c>
      <c r="E6086" s="93">
        <v>32689</v>
      </c>
      <c r="F6086" s="93">
        <v>32692</v>
      </c>
      <c r="G6086" s="93"/>
      <c r="H6086" s="93"/>
      <c r="I6086" s="82" t="str">
        <f t="shared" si="341"/>
        <v>S&amp;P BMI</v>
      </c>
    </row>
    <row r="6087" spans="1:9">
      <c r="A6087" s="82" t="s">
        <v>27606</v>
      </c>
      <c r="B6087" s="82" t="str">
        <f t="shared" si="339"/>
        <v>U.S., Japan and Europe Ex-UK</v>
      </c>
      <c r="C6087" s="82" t="s">
        <v>5810</v>
      </c>
      <c r="D6087" s="82" t="str">
        <f t="shared" si="340"/>
        <v>Finland</v>
      </c>
      <c r="E6087" s="93">
        <v>32689</v>
      </c>
      <c r="F6087" s="93">
        <v>32692</v>
      </c>
      <c r="G6087" s="93"/>
      <c r="H6087" s="93"/>
      <c r="I6087" s="82" t="str">
        <f t="shared" si="341"/>
        <v>S&amp;P BMI</v>
      </c>
    </row>
    <row r="6088" spans="1:9">
      <c r="A6088" s="82" t="s">
        <v>27606</v>
      </c>
      <c r="B6088" s="82" t="str">
        <f t="shared" si="339"/>
        <v>U.S., Japan and Europe Ex-UK</v>
      </c>
      <c r="C6088" s="82" t="s">
        <v>7578</v>
      </c>
      <c r="D6088" s="82" t="str">
        <f t="shared" si="340"/>
        <v>France</v>
      </c>
      <c r="E6088" s="93">
        <v>32689</v>
      </c>
      <c r="F6088" s="93">
        <v>32692</v>
      </c>
      <c r="G6088" s="93"/>
      <c r="H6088" s="93"/>
      <c r="I6088" s="82" t="str">
        <f t="shared" si="341"/>
        <v>S&amp;P BMI</v>
      </c>
    </row>
    <row r="6089" spans="1:9">
      <c r="A6089" s="82" t="s">
        <v>27606</v>
      </c>
      <c r="B6089" s="82" t="str">
        <f t="shared" ref="B6089:B6152" si="342">VLOOKUP(A6089,CountryRegion,2,FALSE)</f>
        <v>U.S., Japan and Europe Ex-UK</v>
      </c>
      <c r="C6089" s="82" t="s">
        <v>7580</v>
      </c>
      <c r="D6089" s="82" t="str">
        <f t="shared" si="340"/>
        <v>Greece</v>
      </c>
      <c r="E6089" s="93">
        <v>36433</v>
      </c>
      <c r="F6089" s="93">
        <v>36434</v>
      </c>
      <c r="G6089" s="93">
        <v>41901</v>
      </c>
      <c r="H6089" s="93">
        <v>41904</v>
      </c>
      <c r="I6089" s="82" t="str">
        <f t="shared" si="341"/>
        <v>S&amp;P BMI</v>
      </c>
    </row>
    <row r="6090" spans="1:9">
      <c r="A6090" s="82" t="s">
        <v>27606</v>
      </c>
      <c r="B6090" s="82" t="str">
        <f t="shared" si="342"/>
        <v>U.S., Japan and Europe Ex-UK</v>
      </c>
      <c r="C6090" s="82" t="s">
        <v>5567</v>
      </c>
      <c r="D6090" s="82" t="str">
        <f t="shared" si="340"/>
        <v>Hungary</v>
      </c>
      <c r="E6090" s="93">
        <v>37802</v>
      </c>
      <c r="F6090" s="93">
        <v>37803</v>
      </c>
      <c r="G6090" s="93">
        <v>38168</v>
      </c>
      <c r="H6090" s="93">
        <v>38169</v>
      </c>
      <c r="I6090" s="82" t="str">
        <f t="shared" si="341"/>
        <v>S&amp;P BMI</v>
      </c>
    </row>
    <row r="6091" spans="1:9">
      <c r="A6091" s="82" t="s">
        <v>27606</v>
      </c>
      <c r="B6091" s="82" t="str">
        <f t="shared" si="342"/>
        <v>U.S., Japan and Europe Ex-UK</v>
      </c>
      <c r="C6091" s="82" t="s">
        <v>6100</v>
      </c>
      <c r="D6091" s="82" t="str">
        <f t="shared" si="340"/>
        <v>Ireland</v>
      </c>
      <c r="E6091" s="93">
        <v>32689</v>
      </c>
      <c r="F6091" s="93">
        <v>32692</v>
      </c>
      <c r="G6091" s="93"/>
      <c r="H6091" s="93"/>
      <c r="I6091" s="82" t="str">
        <f t="shared" si="341"/>
        <v>S&amp;P BMI</v>
      </c>
    </row>
    <row r="6092" spans="1:9">
      <c r="A6092" s="82" t="s">
        <v>27606</v>
      </c>
      <c r="B6092" s="82" t="str">
        <f t="shared" si="342"/>
        <v>U.S., Japan and Europe Ex-UK</v>
      </c>
      <c r="C6092" s="82" t="s">
        <v>5572</v>
      </c>
      <c r="D6092" s="82" t="str">
        <f t="shared" si="340"/>
        <v>Iceland</v>
      </c>
      <c r="E6092" s="93">
        <v>37435</v>
      </c>
      <c r="F6092" s="93">
        <v>37438</v>
      </c>
      <c r="G6092" s="93">
        <v>39780</v>
      </c>
      <c r="H6092" s="93">
        <v>39783</v>
      </c>
      <c r="I6092" s="82" t="str">
        <f t="shared" si="341"/>
        <v>S&amp;P BMI</v>
      </c>
    </row>
    <row r="6093" spans="1:9">
      <c r="A6093" s="82" t="s">
        <v>27606</v>
      </c>
      <c r="B6093" s="82" t="str">
        <f t="shared" si="342"/>
        <v>U.S., Japan and Europe Ex-UK</v>
      </c>
      <c r="C6093" s="82" t="s">
        <v>5614</v>
      </c>
      <c r="D6093" s="82" t="str">
        <f t="shared" si="340"/>
        <v>Italy</v>
      </c>
      <c r="E6093" s="93">
        <v>32689</v>
      </c>
      <c r="F6093" s="93">
        <v>32692</v>
      </c>
      <c r="G6093" s="93"/>
      <c r="H6093" s="93"/>
      <c r="I6093" s="82" t="str">
        <f t="shared" si="341"/>
        <v>S&amp;P BMI</v>
      </c>
    </row>
    <row r="6094" spans="1:9">
      <c r="A6094" s="82" t="s">
        <v>27606</v>
      </c>
      <c r="B6094" s="82" t="str">
        <f t="shared" si="342"/>
        <v>U.S., Japan and Europe Ex-UK</v>
      </c>
      <c r="C6094" s="82" t="s">
        <v>7581</v>
      </c>
      <c r="D6094" s="82" t="str">
        <f t="shared" si="340"/>
        <v>Luxembourg</v>
      </c>
      <c r="E6094" s="93">
        <v>32689</v>
      </c>
      <c r="F6094" s="93">
        <v>32692</v>
      </c>
      <c r="G6094" s="93"/>
      <c r="H6094" s="93"/>
      <c r="I6094" s="82" t="str">
        <f t="shared" si="341"/>
        <v>S&amp;P BMI</v>
      </c>
    </row>
    <row r="6095" spans="1:9">
      <c r="A6095" s="82" t="s">
        <v>27606</v>
      </c>
      <c r="B6095" s="82" t="str">
        <f t="shared" si="342"/>
        <v>U.S., Japan and Europe Ex-UK</v>
      </c>
      <c r="C6095" s="82" t="s">
        <v>5921</v>
      </c>
      <c r="D6095" s="82" t="str">
        <f t="shared" si="340"/>
        <v>Netherlands</v>
      </c>
      <c r="E6095" s="93">
        <v>32689</v>
      </c>
      <c r="F6095" s="93">
        <v>32692</v>
      </c>
      <c r="G6095" s="93"/>
      <c r="H6095" s="93"/>
      <c r="I6095" s="82" t="str">
        <f t="shared" si="341"/>
        <v>S&amp;P BMI</v>
      </c>
    </row>
    <row r="6096" spans="1:9">
      <c r="A6096" s="82" t="s">
        <v>27606</v>
      </c>
      <c r="B6096" s="82" t="str">
        <f t="shared" si="342"/>
        <v>U.S., Japan and Europe Ex-UK</v>
      </c>
      <c r="C6096" s="82" t="s">
        <v>5865</v>
      </c>
      <c r="D6096" s="82" t="str">
        <f t="shared" si="340"/>
        <v>Norway</v>
      </c>
      <c r="E6096" s="93">
        <v>32689</v>
      </c>
      <c r="F6096" s="93">
        <v>32692</v>
      </c>
      <c r="G6096" s="93"/>
      <c r="H6096" s="93"/>
      <c r="I6096" s="82" t="str">
        <f t="shared" si="341"/>
        <v>S&amp;P BMI</v>
      </c>
    </row>
    <row r="6097" spans="1:9">
      <c r="A6097" s="82" t="s">
        <v>27606</v>
      </c>
      <c r="B6097" s="82" t="str">
        <f t="shared" si="342"/>
        <v>U.S., Japan and Europe Ex-UK</v>
      </c>
      <c r="C6097" s="82" t="s">
        <v>7582</v>
      </c>
      <c r="D6097" s="82" t="str">
        <f t="shared" si="340"/>
        <v>Portugal</v>
      </c>
      <c r="E6097" s="93">
        <v>35976</v>
      </c>
      <c r="F6097" s="93">
        <v>35977</v>
      </c>
      <c r="G6097" s="93"/>
      <c r="H6097" s="93"/>
      <c r="I6097" s="82" t="str">
        <f t="shared" si="341"/>
        <v>S&amp;P BMI</v>
      </c>
    </row>
    <row r="6098" spans="1:9">
      <c r="A6098" s="82" t="s">
        <v>27606</v>
      </c>
      <c r="B6098" s="82" t="str">
        <f t="shared" si="342"/>
        <v>U.S., Japan and Europe Ex-UK</v>
      </c>
      <c r="C6098" s="82" t="s">
        <v>6227</v>
      </c>
      <c r="D6098" s="82" t="str">
        <f t="shared" si="340"/>
        <v>Sweden</v>
      </c>
      <c r="E6098" s="93">
        <v>32689</v>
      </c>
      <c r="F6098" s="93">
        <v>32692</v>
      </c>
      <c r="G6098" s="93"/>
      <c r="H6098" s="93"/>
      <c r="I6098" s="82" t="str">
        <f t="shared" si="341"/>
        <v>S&amp;P BMI</v>
      </c>
    </row>
    <row r="6099" spans="1:9">
      <c r="A6099" s="82" t="s">
        <v>27606</v>
      </c>
      <c r="B6099" s="82" t="str">
        <f t="shared" si="342"/>
        <v>U.S., Japan and Europe Ex-UK</v>
      </c>
      <c r="C6099" s="82" t="s">
        <v>7605</v>
      </c>
      <c r="D6099" s="82" t="str">
        <f t="shared" si="340"/>
        <v>Slovenia</v>
      </c>
      <c r="E6099" s="93">
        <v>37802</v>
      </c>
      <c r="F6099" s="93">
        <v>37803</v>
      </c>
      <c r="G6099" s="93">
        <v>39353</v>
      </c>
      <c r="H6099" s="93">
        <v>39356</v>
      </c>
      <c r="I6099" s="82" t="str">
        <f t="shared" si="341"/>
        <v>S&amp;P BMI</v>
      </c>
    </row>
    <row r="6100" spans="1:9">
      <c r="A6100" s="82" t="s">
        <v>27606</v>
      </c>
      <c r="B6100" s="82" t="str">
        <f t="shared" si="342"/>
        <v>U.S., Japan and Europe Ex-UK</v>
      </c>
      <c r="C6100" s="82" t="s">
        <v>7572</v>
      </c>
      <c r="D6100" s="82" t="str">
        <f t="shared" si="340"/>
        <v>Japan</v>
      </c>
      <c r="E6100" s="93">
        <v>34698</v>
      </c>
      <c r="F6100" s="93">
        <v>34701</v>
      </c>
      <c r="G6100" s="93"/>
      <c r="H6100" s="93"/>
      <c r="I6100" s="82" t="str">
        <f t="shared" si="341"/>
        <v>S&amp;P BMI</v>
      </c>
    </row>
    <row r="6101" spans="1:9">
      <c r="A6101" s="82" t="s">
        <v>27608</v>
      </c>
      <c r="B6101" s="82" t="str">
        <f t="shared" si="342"/>
        <v>Developed + South Korea, Taiwan, Cyprus, Slovenia &amp; Malta Ex-Australia</v>
      </c>
      <c r="C6101" s="82" t="s">
        <v>7575</v>
      </c>
      <c r="D6101" s="82" t="str">
        <f t="shared" si="340"/>
        <v>Austria</v>
      </c>
      <c r="E6101" s="93"/>
      <c r="F6101" s="93"/>
      <c r="G6101" s="93"/>
      <c r="H6101" s="93"/>
      <c r="I6101" s="82" t="str">
        <f t="shared" si="341"/>
        <v>DJI</v>
      </c>
    </row>
    <row r="6102" spans="1:9">
      <c r="A6102" s="82" t="s">
        <v>27608</v>
      </c>
      <c r="B6102" s="82" t="str">
        <f t="shared" si="342"/>
        <v>Developed + South Korea, Taiwan, Cyprus, Slovenia &amp; Malta Ex-Australia</v>
      </c>
      <c r="C6102" s="82" t="s">
        <v>7576</v>
      </c>
      <c r="D6102" s="82" t="str">
        <f t="shared" si="340"/>
        <v>Belgium</v>
      </c>
      <c r="E6102" s="93"/>
      <c r="F6102" s="93"/>
      <c r="G6102" s="93"/>
      <c r="H6102" s="93"/>
      <c r="I6102" s="82" t="str">
        <f t="shared" si="341"/>
        <v>DJI</v>
      </c>
    </row>
    <row r="6103" spans="1:9">
      <c r="A6103" s="82" t="s">
        <v>27608</v>
      </c>
      <c r="B6103" s="82" t="str">
        <f t="shared" si="342"/>
        <v>Developed + South Korea, Taiwan, Cyprus, Slovenia &amp; Malta Ex-Australia</v>
      </c>
      <c r="C6103" s="82" t="s">
        <v>5722</v>
      </c>
      <c r="D6103" s="82" t="str">
        <f t="shared" si="340"/>
        <v>Canada</v>
      </c>
      <c r="E6103" s="93"/>
      <c r="F6103" s="93"/>
      <c r="G6103" s="93"/>
      <c r="H6103" s="93"/>
      <c r="I6103" s="82" t="str">
        <f t="shared" si="341"/>
        <v>DJI</v>
      </c>
    </row>
    <row r="6104" spans="1:9">
      <c r="A6104" s="82" t="s">
        <v>27608</v>
      </c>
      <c r="B6104" s="82" t="str">
        <f t="shared" si="342"/>
        <v>Developed + South Korea, Taiwan, Cyprus, Slovenia &amp; Malta Ex-Australia</v>
      </c>
      <c r="C6104" s="82" t="s">
        <v>6147</v>
      </c>
      <c r="D6104" s="82" t="str">
        <f t="shared" si="340"/>
        <v>Switzerland</v>
      </c>
      <c r="E6104" s="93"/>
      <c r="F6104" s="93"/>
      <c r="G6104" s="93"/>
      <c r="H6104" s="93"/>
      <c r="I6104" s="82" t="str">
        <f t="shared" si="341"/>
        <v>DJI</v>
      </c>
    </row>
    <row r="6105" spans="1:9">
      <c r="A6105" s="82" t="s">
        <v>27608</v>
      </c>
      <c r="B6105" s="82" t="str">
        <f t="shared" si="342"/>
        <v>Developed + South Korea, Taiwan, Cyprus, Slovenia &amp; Malta Ex-Australia</v>
      </c>
      <c r="C6105" s="82" t="s">
        <v>6215</v>
      </c>
      <c r="D6105" s="82" t="str">
        <f t="shared" si="340"/>
        <v>Cyprus</v>
      </c>
      <c r="E6105" s="93"/>
      <c r="F6105" s="93"/>
      <c r="G6105" s="93"/>
      <c r="H6105" s="93"/>
      <c r="I6105" s="82" t="str">
        <f t="shared" si="341"/>
        <v>DJI</v>
      </c>
    </row>
    <row r="6106" spans="1:9">
      <c r="A6106" s="82" t="s">
        <v>27608</v>
      </c>
      <c r="B6106" s="82" t="str">
        <f t="shared" si="342"/>
        <v>Developed + South Korea, Taiwan, Cyprus, Slovenia &amp; Malta Ex-Australia</v>
      </c>
      <c r="C6106" s="82" t="s">
        <v>7579</v>
      </c>
      <c r="D6106" s="82" t="str">
        <f t="shared" si="340"/>
        <v>Germany</v>
      </c>
      <c r="E6106" s="93"/>
      <c r="F6106" s="93"/>
      <c r="G6106" s="93"/>
      <c r="H6106" s="93"/>
      <c r="I6106" s="82" t="str">
        <f t="shared" si="341"/>
        <v>DJI</v>
      </c>
    </row>
    <row r="6107" spans="1:9">
      <c r="A6107" s="82" t="s">
        <v>27608</v>
      </c>
      <c r="B6107" s="82" t="str">
        <f t="shared" si="342"/>
        <v>Developed + South Korea, Taiwan, Cyprus, Slovenia &amp; Malta Ex-Australia</v>
      </c>
      <c r="C6107" s="82" t="s">
        <v>7577</v>
      </c>
      <c r="D6107" s="82" t="str">
        <f t="shared" ref="D6107:D6170" si="343">VLOOKUP(C6107&amp;"-",CountryRegion,2,FALSE)</f>
        <v>Denmark</v>
      </c>
      <c r="E6107" s="93"/>
      <c r="F6107" s="93"/>
      <c r="G6107" s="93"/>
      <c r="H6107" s="93"/>
      <c r="I6107" s="82" t="str">
        <f t="shared" si="341"/>
        <v>DJI</v>
      </c>
    </row>
    <row r="6108" spans="1:9">
      <c r="A6108" s="82" t="s">
        <v>27608</v>
      </c>
      <c r="B6108" s="82" t="str">
        <f t="shared" si="342"/>
        <v>Developed + South Korea, Taiwan, Cyprus, Slovenia &amp; Malta Ex-Australia</v>
      </c>
      <c r="C6108" s="82" t="s">
        <v>6415</v>
      </c>
      <c r="D6108" s="82" t="str">
        <f t="shared" si="343"/>
        <v>Spain</v>
      </c>
      <c r="E6108" s="93"/>
      <c r="F6108" s="93"/>
      <c r="G6108" s="93"/>
      <c r="H6108" s="93"/>
      <c r="I6108" s="82" t="str">
        <f t="shared" si="341"/>
        <v>DJI</v>
      </c>
    </row>
    <row r="6109" spans="1:9">
      <c r="A6109" s="82" t="s">
        <v>27608</v>
      </c>
      <c r="B6109" s="82" t="str">
        <f t="shared" si="342"/>
        <v>Developed + South Korea, Taiwan, Cyprus, Slovenia &amp; Malta Ex-Australia</v>
      </c>
      <c r="C6109" s="82" t="s">
        <v>5810</v>
      </c>
      <c r="D6109" s="82" t="str">
        <f t="shared" si="343"/>
        <v>Finland</v>
      </c>
      <c r="E6109" s="93"/>
      <c r="F6109" s="93"/>
      <c r="G6109" s="93"/>
      <c r="H6109" s="93"/>
      <c r="I6109" s="82" t="str">
        <f t="shared" si="341"/>
        <v>DJI</v>
      </c>
    </row>
    <row r="6110" spans="1:9">
      <c r="A6110" s="82" t="s">
        <v>27608</v>
      </c>
      <c r="B6110" s="82" t="str">
        <f t="shared" si="342"/>
        <v>Developed + South Korea, Taiwan, Cyprus, Slovenia &amp; Malta Ex-Australia</v>
      </c>
      <c r="C6110" s="82" t="s">
        <v>7578</v>
      </c>
      <c r="D6110" s="82" t="str">
        <f t="shared" si="343"/>
        <v>France</v>
      </c>
      <c r="E6110" s="93"/>
      <c r="F6110" s="93"/>
      <c r="G6110" s="93"/>
      <c r="H6110" s="93"/>
      <c r="I6110" s="82" t="str">
        <f t="shared" si="341"/>
        <v>DJI</v>
      </c>
    </row>
    <row r="6111" spans="1:9">
      <c r="A6111" s="82" t="s">
        <v>27608</v>
      </c>
      <c r="B6111" s="82" t="str">
        <f t="shared" si="342"/>
        <v>Developed + South Korea, Taiwan, Cyprus, Slovenia &amp; Malta Ex-Australia</v>
      </c>
      <c r="C6111" s="82" t="s">
        <v>7583</v>
      </c>
      <c r="D6111" s="82" t="str">
        <f t="shared" si="343"/>
        <v>United Kingdom</v>
      </c>
      <c r="E6111" s="93"/>
      <c r="F6111" s="93"/>
      <c r="G6111" s="93"/>
      <c r="H6111" s="93"/>
      <c r="I6111" s="82" t="str">
        <f t="shared" si="341"/>
        <v>DJI</v>
      </c>
    </row>
    <row r="6112" spans="1:9">
      <c r="A6112" s="82" t="s">
        <v>27608</v>
      </c>
      <c r="B6112" s="82" t="str">
        <f t="shared" si="342"/>
        <v>Developed + South Korea, Taiwan, Cyprus, Slovenia &amp; Malta Ex-Australia</v>
      </c>
      <c r="C6112" s="82" t="s">
        <v>7580</v>
      </c>
      <c r="D6112" s="82" t="str">
        <f t="shared" si="343"/>
        <v>Greece</v>
      </c>
      <c r="E6112" s="93"/>
      <c r="F6112" s="93"/>
      <c r="G6112" s="93">
        <v>41901</v>
      </c>
      <c r="H6112" s="93">
        <v>41904</v>
      </c>
      <c r="I6112" s="82" t="str">
        <f t="shared" si="341"/>
        <v>DJI</v>
      </c>
    </row>
    <row r="6113" spans="1:9">
      <c r="A6113" s="82" t="s">
        <v>27608</v>
      </c>
      <c r="B6113" s="82" t="str">
        <f t="shared" si="342"/>
        <v>Developed + South Korea, Taiwan, Cyprus, Slovenia &amp; Malta Ex-Australia</v>
      </c>
      <c r="C6113" s="82" t="s">
        <v>7571</v>
      </c>
      <c r="D6113" s="82" t="str">
        <f t="shared" si="343"/>
        <v>Hong Kong</v>
      </c>
      <c r="E6113" s="93"/>
      <c r="F6113" s="93"/>
      <c r="G6113" s="93"/>
      <c r="H6113" s="93"/>
      <c r="I6113" s="82" t="str">
        <f t="shared" si="341"/>
        <v>DJI</v>
      </c>
    </row>
    <row r="6114" spans="1:9">
      <c r="A6114" s="82" t="s">
        <v>27608</v>
      </c>
      <c r="B6114" s="82" t="str">
        <f t="shared" si="342"/>
        <v>Developed + South Korea, Taiwan, Cyprus, Slovenia &amp; Malta Ex-Australia</v>
      </c>
      <c r="C6114" s="82" t="s">
        <v>6100</v>
      </c>
      <c r="D6114" s="82" t="str">
        <f t="shared" si="343"/>
        <v>Ireland</v>
      </c>
      <c r="E6114" s="93"/>
      <c r="F6114" s="93"/>
      <c r="G6114" s="93"/>
      <c r="H6114" s="93"/>
      <c r="I6114" s="82" t="str">
        <f t="shared" si="341"/>
        <v>DJI</v>
      </c>
    </row>
    <row r="6115" spans="1:9">
      <c r="A6115" s="82" t="s">
        <v>27608</v>
      </c>
      <c r="B6115" s="82" t="str">
        <f t="shared" si="342"/>
        <v>Developed + South Korea, Taiwan, Cyprus, Slovenia &amp; Malta Ex-Australia</v>
      </c>
      <c r="C6115" s="82" t="s">
        <v>7598</v>
      </c>
      <c r="D6115" s="82" t="str">
        <f t="shared" si="343"/>
        <v>Israel</v>
      </c>
      <c r="E6115" s="93"/>
      <c r="F6115" s="93"/>
      <c r="G6115" s="93"/>
      <c r="H6115" s="93"/>
      <c r="I6115" s="82" t="str">
        <f t="shared" si="341"/>
        <v>DJI</v>
      </c>
    </row>
    <row r="6116" spans="1:9">
      <c r="A6116" s="82" t="s">
        <v>27608</v>
      </c>
      <c r="B6116" s="82" t="str">
        <f t="shared" si="342"/>
        <v>Developed + South Korea, Taiwan, Cyprus, Slovenia &amp; Malta Ex-Australia</v>
      </c>
      <c r="C6116" s="82" t="s">
        <v>5572</v>
      </c>
      <c r="D6116" s="82" t="str">
        <f t="shared" si="343"/>
        <v>Iceland</v>
      </c>
      <c r="E6116" s="93"/>
      <c r="F6116" s="93"/>
      <c r="G6116" s="93"/>
      <c r="H6116" s="93"/>
      <c r="I6116" s="82" t="str">
        <f t="shared" si="341"/>
        <v>DJI</v>
      </c>
    </row>
    <row r="6117" spans="1:9">
      <c r="A6117" s="82" t="s">
        <v>27608</v>
      </c>
      <c r="B6117" s="82" t="str">
        <f t="shared" si="342"/>
        <v>Developed + South Korea, Taiwan, Cyprus, Slovenia &amp; Malta Ex-Australia</v>
      </c>
      <c r="C6117" s="82" t="s">
        <v>5614</v>
      </c>
      <c r="D6117" s="82" t="str">
        <f t="shared" si="343"/>
        <v>Italy</v>
      </c>
      <c r="E6117" s="93"/>
      <c r="F6117" s="93"/>
      <c r="G6117" s="93"/>
      <c r="H6117" s="93"/>
      <c r="I6117" s="82" t="str">
        <f t="shared" si="341"/>
        <v>DJI</v>
      </c>
    </row>
    <row r="6118" spans="1:9">
      <c r="A6118" s="82" t="s">
        <v>27608</v>
      </c>
      <c r="B6118" s="82" t="str">
        <f t="shared" si="342"/>
        <v>Developed + South Korea, Taiwan, Cyprus, Slovenia &amp; Malta Ex-Australia</v>
      </c>
      <c r="C6118" s="82" t="s">
        <v>7572</v>
      </c>
      <c r="D6118" s="82" t="str">
        <f t="shared" si="343"/>
        <v>Japan</v>
      </c>
      <c r="E6118" s="93"/>
      <c r="F6118" s="93"/>
      <c r="G6118" s="93"/>
      <c r="H6118" s="93"/>
      <c r="I6118" s="82" t="str">
        <f t="shared" si="341"/>
        <v>DJI</v>
      </c>
    </row>
    <row r="6119" spans="1:9">
      <c r="A6119" s="82" t="s">
        <v>27608</v>
      </c>
      <c r="B6119" s="82" t="str">
        <f t="shared" si="342"/>
        <v>Developed + South Korea, Taiwan, Cyprus, Slovenia &amp; Malta Ex-Australia</v>
      </c>
      <c r="C6119" s="82" t="s">
        <v>6013</v>
      </c>
      <c r="D6119" s="82" t="str">
        <f t="shared" si="343"/>
        <v>Korea</v>
      </c>
      <c r="E6119" s="93"/>
      <c r="F6119" s="93"/>
      <c r="G6119" s="93"/>
      <c r="H6119" s="93"/>
      <c r="I6119" s="82" t="str">
        <f t="shared" si="341"/>
        <v>DJI</v>
      </c>
    </row>
    <row r="6120" spans="1:9">
      <c r="A6120" s="82" t="s">
        <v>27608</v>
      </c>
      <c r="B6120" s="82" t="str">
        <f t="shared" si="342"/>
        <v>Developed + South Korea, Taiwan, Cyprus, Slovenia &amp; Malta Ex-Australia</v>
      </c>
      <c r="C6120" s="82" t="s">
        <v>7581</v>
      </c>
      <c r="D6120" s="82" t="str">
        <f t="shared" si="343"/>
        <v>Luxembourg</v>
      </c>
      <c r="E6120" s="93"/>
      <c r="F6120" s="93"/>
      <c r="G6120" s="93"/>
      <c r="H6120" s="93"/>
      <c r="I6120" s="82" t="str">
        <f t="shared" si="341"/>
        <v>DJI</v>
      </c>
    </row>
    <row r="6121" spans="1:9">
      <c r="A6121" s="82" t="s">
        <v>27608</v>
      </c>
      <c r="B6121" s="82" t="str">
        <f t="shared" si="342"/>
        <v>Developed + South Korea, Taiwan, Cyprus, Slovenia &amp; Malta Ex-Australia</v>
      </c>
      <c r="C6121" s="82" t="s">
        <v>7604</v>
      </c>
      <c r="D6121" s="82" t="str">
        <f t="shared" si="343"/>
        <v>Malta</v>
      </c>
      <c r="E6121" s="93"/>
      <c r="F6121" s="93"/>
      <c r="G6121" s="93"/>
      <c r="H6121" s="93"/>
      <c r="I6121" s="82" t="str">
        <f t="shared" si="341"/>
        <v>DJI</v>
      </c>
    </row>
    <row r="6122" spans="1:9">
      <c r="A6122" s="82" t="s">
        <v>27608</v>
      </c>
      <c r="B6122" s="82" t="str">
        <f t="shared" si="342"/>
        <v>Developed + South Korea, Taiwan, Cyprus, Slovenia &amp; Malta Ex-Australia</v>
      </c>
      <c r="C6122" s="82" t="s">
        <v>5921</v>
      </c>
      <c r="D6122" s="82" t="str">
        <f t="shared" si="343"/>
        <v>Netherlands</v>
      </c>
      <c r="E6122" s="93"/>
      <c r="F6122" s="93"/>
      <c r="G6122" s="93"/>
      <c r="H6122" s="93"/>
      <c r="I6122" s="82" t="str">
        <f t="shared" si="341"/>
        <v>DJI</v>
      </c>
    </row>
    <row r="6123" spans="1:9">
      <c r="A6123" s="82" t="s">
        <v>27608</v>
      </c>
      <c r="B6123" s="82" t="str">
        <f t="shared" si="342"/>
        <v>Developed + South Korea, Taiwan, Cyprus, Slovenia &amp; Malta Ex-Australia</v>
      </c>
      <c r="C6123" s="82" t="s">
        <v>5865</v>
      </c>
      <c r="D6123" s="82" t="str">
        <f t="shared" si="343"/>
        <v>Norway</v>
      </c>
      <c r="E6123" s="93"/>
      <c r="F6123" s="93"/>
      <c r="G6123" s="93"/>
      <c r="H6123" s="93"/>
      <c r="I6123" s="82" t="str">
        <f t="shared" si="341"/>
        <v>DJI</v>
      </c>
    </row>
    <row r="6124" spans="1:9">
      <c r="A6124" s="82" t="s">
        <v>27608</v>
      </c>
      <c r="B6124" s="82" t="str">
        <f t="shared" si="342"/>
        <v>Developed + South Korea, Taiwan, Cyprus, Slovenia &amp; Malta Ex-Australia</v>
      </c>
      <c r="C6124" s="82" t="s">
        <v>5883</v>
      </c>
      <c r="D6124" s="82" t="str">
        <f t="shared" si="343"/>
        <v>New Zealand</v>
      </c>
      <c r="E6124" s="93"/>
      <c r="F6124" s="93"/>
      <c r="G6124" s="93"/>
      <c r="H6124" s="93"/>
      <c r="I6124" s="82" t="str">
        <f t="shared" si="341"/>
        <v>DJI</v>
      </c>
    </row>
    <row r="6125" spans="1:9">
      <c r="A6125" s="82" t="s">
        <v>27608</v>
      </c>
      <c r="B6125" s="82" t="str">
        <f t="shared" si="342"/>
        <v>Developed + South Korea, Taiwan, Cyprus, Slovenia &amp; Malta Ex-Australia</v>
      </c>
      <c r="C6125" s="82" t="s">
        <v>7582</v>
      </c>
      <c r="D6125" s="82" t="str">
        <f t="shared" si="343"/>
        <v>Portugal</v>
      </c>
      <c r="E6125" s="93"/>
      <c r="F6125" s="93"/>
      <c r="G6125" s="93"/>
      <c r="H6125" s="93"/>
      <c r="I6125" s="82" t="str">
        <f t="shared" si="341"/>
        <v>DJI</v>
      </c>
    </row>
    <row r="6126" spans="1:9">
      <c r="A6126" s="82" t="s">
        <v>27608</v>
      </c>
      <c r="B6126" s="82" t="str">
        <f t="shared" si="342"/>
        <v>Developed + South Korea, Taiwan, Cyprus, Slovenia &amp; Malta Ex-Australia</v>
      </c>
      <c r="C6126" s="82" t="s">
        <v>6227</v>
      </c>
      <c r="D6126" s="82" t="str">
        <f t="shared" si="343"/>
        <v>Sweden</v>
      </c>
      <c r="E6126" s="93"/>
      <c r="F6126" s="93"/>
      <c r="G6126" s="93"/>
      <c r="H6126" s="93"/>
      <c r="I6126" s="82" t="str">
        <f t="shared" si="341"/>
        <v>DJI</v>
      </c>
    </row>
    <row r="6127" spans="1:9">
      <c r="A6127" s="82" t="s">
        <v>27608</v>
      </c>
      <c r="B6127" s="82" t="str">
        <f t="shared" si="342"/>
        <v>Developed + South Korea, Taiwan, Cyprus, Slovenia &amp; Malta Ex-Australia</v>
      </c>
      <c r="C6127" s="82" t="s">
        <v>7574</v>
      </c>
      <c r="D6127" s="82" t="str">
        <f t="shared" si="343"/>
        <v>Singapore</v>
      </c>
      <c r="E6127" s="93"/>
      <c r="F6127" s="93"/>
      <c r="G6127" s="93"/>
      <c r="H6127" s="93"/>
      <c r="I6127" s="82" t="str">
        <f t="shared" si="341"/>
        <v>DJI</v>
      </c>
    </row>
    <row r="6128" spans="1:9">
      <c r="A6128" s="82" t="s">
        <v>27608</v>
      </c>
      <c r="B6128" s="82" t="str">
        <f t="shared" si="342"/>
        <v>Developed + South Korea, Taiwan, Cyprus, Slovenia &amp; Malta Ex-Australia</v>
      </c>
      <c r="C6128" s="82" t="s">
        <v>7605</v>
      </c>
      <c r="D6128" s="82" t="str">
        <f t="shared" si="343"/>
        <v>Slovenia</v>
      </c>
      <c r="E6128" s="93"/>
      <c r="F6128" s="93"/>
      <c r="G6128" s="93"/>
      <c r="H6128" s="93"/>
      <c r="I6128" s="82" t="str">
        <f t="shared" si="341"/>
        <v>DJI</v>
      </c>
    </row>
    <row r="6129" spans="1:9">
      <c r="A6129" s="82" t="s">
        <v>27608</v>
      </c>
      <c r="B6129" s="82" t="str">
        <f t="shared" si="342"/>
        <v>Developed + South Korea, Taiwan, Cyprus, Slovenia &amp; Malta Ex-Australia</v>
      </c>
      <c r="C6129" s="82" t="s">
        <v>5700</v>
      </c>
      <c r="D6129" s="82" t="str">
        <f t="shared" si="343"/>
        <v>Taiwan</v>
      </c>
      <c r="E6129" s="93"/>
      <c r="F6129" s="93"/>
      <c r="G6129" s="93"/>
      <c r="H6129" s="93"/>
      <c r="I6129" s="82" t="str">
        <f t="shared" si="341"/>
        <v>DJI</v>
      </c>
    </row>
    <row r="6130" spans="1:9">
      <c r="A6130" s="82" t="s">
        <v>27608</v>
      </c>
      <c r="B6130" s="82" t="str">
        <f t="shared" si="342"/>
        <v>Developed + South Korea, Taiwan, Cyprus, Slovenia &amp; Malta Ex-Australia</v>
      </c>
      <c r="C6130" s="82" t="s">
        <v>810</v>
      </c>
      <c r="D6130" s="82" t="str">
        <f t="shared" si="343"/>
        <v>United States</v>
      </c>
      <c r="E6130" s="93"/>
      <c r="F6130" s="93"/>
      <c r="G6130" s="93"/>
      <c r="H6130" s="93"/>
      <c r="I6130" s="82" t="str">
        <f t="shared" si="341"/>
        <v>DJI</v>
      </c>
    </row>
    <row r="6131" spans="1:9">
      <c r="A6131" s="82" t="s">
        <v>27731</v>
      </c>
      <c r="B6131" s="82" t="str">
        <f t="shared" si="342"/>
        <v>Core Eurozone</v>
      </c>
      <c r="C6131" s="82" t="s">
        <v>7576</v>
      </c>
      <c r="D6131" s="82" t="str">
        <f t="shared" si="343"/>
        <v>Belgium</v>
      </c>
      <c r="E6131" s="93">
        <v>32689</v>
      </c>
      <c r="F6131" s="93">
        <v>32692</v>
      </c>
      <c r="G6131" s="82"/>
      <c r="H6131" s="82"/>
      <c r="I6131" s="82" t="str">
        <f t="shared" si="341"/>
        <v>S&amp;P BMI</v>
      </c>
    </row>
    <row r="6132" spans="1:9">
      <c r="A6132" s="82" t="s">
        <v>27731</v>
      </c>
      <c r="B6132" s="82" t="str">
        <f t="shared" si="342"/>
        <v>Core Eurozone</v>
      </c>
      <c r="C6132" s="82" t="s">
        <v>7579</v>
      </c>
      <c r="D6132" s="82" t="str">
        <f t="shared" si="343"/>
        <v>Germany</v>
      </c>
      <c r="E6132" s="93">
        <v>32689</v>
      </c>
      <c r="F6132" s="93">
        <v>32692</v>
      </c>
      <c r="G6132" s="82"/>
      <c r="H6132" s="82"/>
      <c r="I6132" s="82" t="str">
        <f t="shared" si="341"/>
        <v>S&amp;P BMI</v>
      </c>
    </row>
    <row r="6133" spans="1:9">
      <c r="A6133" s="82" t="s">
        <v>27731</v>
      </c>
      <c r="B6133" s="82" t="str">
        <f t="shared" si="342"/>
        <v>Core Eurozone</v>
      </c>
      <c r="C6133" s="82" t="s">
        <v>7578</v>
      </c>
      <c r="D6133" s="82" t="str">
        <f t="shared" si="343"/>
        <v>France</v>
      </c>
      <c r="E6133" s="93">
        <v>32689</v>
      </c>
      <c r="F6133" s="93">
        <v>32692</v>
      </c>
      <c r="G6133" s="82"/>
      <c r="H6133" s="82"/>
      <c r="I6133" s="82" t="str">
        <f t="shared" si="341"/>
        <v>S&amp;P BMI</v>
      </c>
    </row>
    <row r="6134" spans="1:9">
      <c r="A6134" s="82" t="s">
        <v>27731</v>
      </c>
      <c r="B6134" s="82" t="str">
        <f t="shared" si="342"/>
        <v>Core Eurozone</v>
      </c>
      <c r="C6134" s="82" t="s">
        <v>7581</v>
      </c>
      <c r="D6134" s="82" t="str">
        <f t="shared" si="343"/>
        <v>Luxembourg</v>
      </c>
      <c r="E6134" s="93">
        <v>32689</v>
      </c>
      <c r="F6134" s="93">
        <v>32692</v>
      </c>
      <c r="G6134" s="82"/>
      <c r="H6134" s="82"/>
      <c r="I6134" s="82" t="str">
        <f t="shared" si="341"/>
        <v>S&amp;P BMI</v>
      </c>
    </row>
    <row r="6135" spans="1:9">
      <c r="A6135" s="82" t="s">
        <v>27731</v>
      </c>
      <c r="B6135" s="82" t="str">
        <f t="shared" si="342"/>
        <v>Core Eurozone</v>
      </c>
      <c r="C6135" s="82" t="s">
        <v>5921</v>
      </c>
      <c r="D6135" s="82" t="str">
        <f t="shared" si="343"/>
        <v>Netherlands</v>
      </c>
      <c r="E6135" s="93">
        <v>32689</v>
      </c>
      <c r="F6135" s="93">
        <v>32692</v>
      </c>
      <c r="G6135" s="82"/>
      <c r="H6135" s="82"/>
      <c r="I6135" s="82" t="str">
        <f t="shared" si="341"/>
        <v>S&amp;P BMI</v>
      </c>
    </row>
    <row r="6136" spans="1:9">
      <c r="A6136" s="82" t="s">
        <v>27729</v>
      </c>
      <c r="B6136" s="82" t="str">
        <f t="shared" si="342"/>
        <v>GCC Ex-Bahrain, Oman, Qatar</v>
      </c>
      <c r="C6136" s="82" t="s">
        <v>7599</v>
      </c>
      <c r="D6136" s="82" t="str">
        <f t="shared" si="343"/>
        <v>United Arab Emirates</v>
      </c>
      <c r="E6136" s="93">
        <v>38352</v>
      </c>
      <c r="F6136" s="93">
        <v>38354</v>
      </c>
      <c r="G6136" s="93"/>
      <c r="H6136" s="93"/>
      <c r="I6136" s="82" t="str">
        <f t="shared" si="341"/>
        <v>S&amp;P BMI</v>
      </c>
    </row>
    <row r="6137" spans="1:9">
      <c r="A6137" s="82" t="s">
        <v>27729</v>
      </c>
      <c r="B6137" s="82" t="str">
        <f t="shared" si="342"/>
        <v>GCC Ex-Bahrain, Oman, Qatar</v>
      </c>
      <c r="C6137" s="82" t="s">
        <v>6023</v>
      </c>
      <c r="D6137" s="82" t="str">
        <f t="shared" si="343"/>
        <v>Kuwait</v>
      </c>
      <c r="E6137" s="93">
        <v>38352</v>
      </c>
      <c r="F6137" s="93">
        <v>38354</v>
      </c>
      <c r="G6137" s="93"/>
      <c r="H6137" s="93"/>
      <c r="I6137" s="82" t="str">
        <f t="shared" si="341"/>
        <v>S&amp;P BMI</v>
      </c>
    </row>
    <row r="6138" spans="1:9">
      <c r="A6138" s="82" t="s">
        <v>27729</v>
      </c>
      <c r="B6138" s="82" t="str">
        <f t="shared" si="342"/>
        <v>GCC Ex-Bahrain, Oman, Qatar</v>
      </c>
      <c r="C6138" s="82" t="s">
        <v>5776</v>
      </c>
      <c r="D6138" s="82" t="str">
        <f t="shared" si="343"/>
        <v>Saudi Arabia</v>
      </c>
      <c r="E6138" s="93">
        <v>38352</v>
      </c>
      <c r="F6138" s="93">
        <v>38354</v>
      </c>
      <c r="G6138" s="93"/>
      <c r="H6138" s="93"/>
      <c r="I6138" s="82" t="str">
        <f t="shared" si="341"/>
        <v>S&amp;P BMI</v>
      </c>
    </row>
    <row r="6139" spans="1:9">
      <c r="A6139" s="82" t="s">
        <v>27950</v>
      </c>
      <c r="B6139" s="82" t="str">
        <f t="shared" si="342"/>
        <v>Global Ex-India</v>
      </c>
      <c r="C6139" s="82" t="s">
        <v>7590</v>
      </c>
      <c r="D6139" s="82" t="str">
        <f t="shared" si="343"/>
        <v>Argentina</v>
      </c>
      <c r="E6139" s="93">
        <v>34698</v>
      </c>
      <c r="F6139" s="93">
        <v>34701</v>
      </c>
      <c r="G6139" s="93">
        <v>40074</v>
      </c>
      <c r="H6139" s="93">
        <v>40077</v>
      </c>
      <c r="I6139" s="82" t="str">
        <f t="shared" si="341"/>
        <v>S&amp;P BMI</v>
      </c>
    </row>
    <row r="6140" spans="1:9">
      <c r="A6140" s="82" t="s">
        <v>27950</v>
      </c>
      <c r="B6140" s="82" t="str">
        <f t="shared" si="342"/>
        <v>Global Ex-India</v>
      </c>
      <c r="C6140" s="82" t="s">
        <v>7589</v>
      </c>
      <c r="D6140" s="82" t="str">
        <f t="shared" si="343"/>
        <v>Australia</v>
      </c>
      <c r="E6140" s="93">
        <v>34698</v>
      </c>
      <c r="F6140" s="93">
        <v>34701</v>
      </c>
      <c r="G6140" s="93"/>
      <c r="H6140" s="93" t="s">
        <v>7570</v>
      </c>
      <c r="I6140" s="82" t="str">
        <f t="shared" si="341"/>
        <v>S&amp;P BMI</v>
      </c>
    </row>
    <row r="6141" spans="1:9">
      <c r="A6141" s="82" t="s">
        <v>27950</v>
      </c>
      <c r="B6141" s="82" t="str">
        <f t="shared" si="342"/>
        <v>Global Ex-India</v>
      </c>
      <c r="C6141" s="82" t="s">
        <v>7575</v>
      </c>
      <c r="D6141" s="82" t="str">
        <f t="shared" si="343"/>
        <v>Austria</v>
      </c>
      <c r="E6141" s="93">
        <v>34698</v>
      </c>
      <c r="F6141" s="93">
        <v>34701</v>
      </c>
      <c r="G6141" s="93"/>
      <c r="H6141" s="93" t="s">
        <v>7570</v>
      </c>
      <c r="I6141" s="82" t="str">
        <f t="shared" ref="I6141:I6204" si="344">IF(ISBLANK(VLOOKUP(A6141,CountryRegion,4,FALSE)),"",VLOOKUP(A6141,CountryRegion,4,FALSE))</f>
        <v>S&amp;P BMI</v>
      </c>
    </row>
    <row r="6142" spans="1:9">
      <c r="A6142" s="82" t="s">
        <v>27950</v>
      </c>
      <c r="B6142" s="82" t="str">
        <f t="shared" si="342"/>
        <v>Global Ex-India</v>
      </c>
      <c r="C6142" s="82" t="s">
        <v>7576</v>
      </c>
      <c r="D6142" s="82" t="str">
        <f t="shared" si="343"/>
        <v>Belgium</v>
      </c>
      <c r="E6142" s="93">
        <v>34698</v>
      </c>
      <c r="F6142" s="93">
        <v>34701</v>
      </c>
      <c r="G6142" s="93"/>
      <c r="H6142" s="93" t="s">
        <v>7570</v>
      </c>
      <c r="I6142" s="82" t="str">
        <f t="shared" si="344"/>
        <v>S&amp;P BMI</v>
      </c>
    </row>
    <row r="6143" spans="1:9">
      <c r="A6143" s="82" t="s">
        <v>27950</v>
      </c>
      <c r="B6143" s="82" t="str">
        <f t="shared" si="342"/>
        <v>Global Ex-India</v>
      </c>
      <c r="C6143" s="82" t="s">
        <v>7591</v>
      </c>
      <c r="D6143" s="82" t="str">
        <f t="shared" si="343"/>
        <v>Brazil</v>
      </c>
      <c r="E6143" s="93">
        <v>34698</v>
      </c>
      <c r="F6143" s="93">
        <v>34701</v>
      </c>
      <c r="G6143" s="93"/>
      <c r="H6143" s="93" t="s">
        <v>7570</v>
      </c>
      <c r="I6143" s="82" t="str">
        <f t="shared" si="344"/>
        <v>S&amp;P BMI</v>
      </c>
    </row>
    <row r="6144" spans="1:9">
      <c r="A6144" s="82" t="s">
        <v>27950</v>
      </c>
      <c r="B6144" s="82" t="str">
        <f t="shared" si="342"/>
        <v>Global Ex-India</v>
      </c>
      <c r="C6144" s="82" t="s">
        <v>5722</v>
      </c>
      <c r="D6144" s="82" t="str">
        <f t="shared" si="343"/>
        <v>Canada</v>
      </c>
      <c r="E6144" s="93">
        <v>34698</v>
      </c>
      <c r="F6144" s="93">
        <v>34701</v>
      </c>
      <c r="G6144" s="93"/>
      <c r="H6144" s="93" t="s">
        <v>7570</v>
      </c>
      <c r="I6144" s="82" t="str">
        <f t="shared" si="344"/>
        <v>S&amp;P BMI</v>
      </c>
    </row>
    <row r="6145" spans="1:9">
      <c r="A6145" s="82" t="s">
        <v>27950</v>
      </c>
      <c r="B6145" s="82" t="str">
        <f t="shared" si="342"/>
        <v>Global Ex-India</v>
      </c>
      <c r="C6145" s="82" t="s">
        <v>7592</v>
      </c>
      <c r="D6145" s="82" t="str">
        <f t="shared" si="343"/>
        <v>Chile</v>
      </c>
      <c r="E6145" s="93">
        <v>34698</v>
      </c>
      <c r="F6145" s="93">
        <v>34701</v>
      </c>
      <c r="G6145" s="93"/>
      <c r="H6145" s="93" t="s">
        <v>7570</v>
      </c>
      <c r="I6145" s="82" t="str">
        <f t="shared" si="344"/>
        <v>S&amp;P BMI</v>
      </c>
    </row>
    <row r="6146" spans="1:9">
      <c r="A6146" s="82" t="s">
        <v>27950</v>
      </c>
      <c r="B6146" s="82" t="str">
        <f t="shared" si="342"/>
        <v>Global Ex-India</v>
      </c>
      <c r="C6146" s="82" t="s">
        <v>7588</v>
      </c>
      <c r="D6146" s="82" t="str">
        <f t="shared" si="343"/>
        <v>China</v>
      </c>
      <c r="E6146" s="93">
        <v>34698</v>
      </c>
      <c r="F6146" s="93">
        <v>34701</v>
      </c>
      <c r="G6146" s="93"/>
      <c r="H6146" s="93" t="s">
        <v>7570</v>
      </c>
      <c r="I6146" s="82" t="str">
        <f t="shared" si="344"/>
        <v>S&amp;P BMI</v>
      </c>
    </row>
    <row r="6147" spans="1:9">
      <c r="A6147" s="82" t="s">
        <v>27950</v>
      </c>
      <c r="B6147" s="82" t="str">
        <f t="shared" si="342"/>
        <v>Global Ex-India</v>
      </c>
      <c r="C6147" s="82" t="s">
        <v>7593</v>
      </c>
      <c r="D6147" s="82" t="str">
        <f t="shared" si="343"/>
        <v>Colombia</v>
      </c>
      <c r="E6147" s="93">
        <v>34698</v>
      </c>
      <c r="F6147" s="93">
        <v>34701</v>
      </c>
      <c r="G6147" s="93">
        <v>39752</v>
      </c>
      <c r="H6147" s="93">
        <v>39755</v>
      </c>
      <c r="I6147" s="82" t="str">
        <f t="shared" si="344"/>
        <v>S&amp;P BMI</v>
      </c>
    </row>
    <row r="6148" spans="1:9">
      <c r="A6148" s="82" t="s">
        <v>27950</v>
      </c>
      <c r="B6148" s="82" t="str">
        <f t="shared" si="342"/>
        <v>Global Ex-India</v>
      </c>
      <c r="C6148" s="82" t="s">
        <v>7593</v>
      </c>
      <c r="D6148" s="82" t="str">
        <f t="shared" si="343"/>
        <v>Colombia</v>
      </c>
      <c r="E6148" s="93">
        <v>40805</v>
      </c>
      <c r="F6148" s="93">
        <v>40802</v>
      </c>
      <c r="G6148" s="93"/>
      <c r="H6148" s="93"/>
      <c r="I6148" s="82" t="str">
        <f t="shared" si="344"/>
        <v>S&amp;P BMI</v>
      </c>
    </row>
    <row r="6149" spans="1:9">
      <c r="A6149" s="82" t="s">
        <v>27950</v>
      </c>
      <c r="B6149" s="82" t="str">
        <f t="shared" si="342"/>
        <v>Global Ex-India</v>
      </c>
      <c r="C6149" s="82" t="s">
        <v>7584</v>
      </c>
      <c r="D6149" s="82" t="str">
        <f t="shared" si="343"/>
        <v>Czech Republic</v>
      </c>
      <c r="E6149" s="93">
        <v>34698</v>
      </c>
      <c r="F6149" s="93">
        <v>34701</v>
      </c>
      <c r="G6149" s="93"/>
      <c r="H6149" s="93" t="s">
        <v>7570</v>
      </c>
      <c r="I6149" s="82" t="str">
        <f t="shared" si="344"/>
        <v>S&amp;P BMI</v>
      </c>
    </row>
    <row r="6150" spans="1:9">
      <c r="A6150" s="82" t="s">
        <v>27950</v>
      </c>
      <c r="B6150" s="82" t="str">
        <f t="shared" si="342"/>
        <v>Global Ex-India</v>
      </c>
      <c r="C6150" s="82" t="s">
        <v>7577</v>
      </c>
      <c r="D6150" s="82" t="str">
        <f t="shared" si="343"/>
        <v>Denmark</v>
      </c>
      <c r="E6150" s="93">
        <v>34698</v>
      </c>
      <c r="F6150" s="93">
        <v>34701</v>
      </c>
      <c r="G6150" s="93"/>
      <c r="H6150" s="93" t="s">
        <v>7570</v>
      </c>
      <c r="I6150" s="82" t="str">
        <f t="shared" si="344"/>
        <v>S&amp;P BMI</v>
      </c>
    </row>
    <row r="6151" spans="1:9">
      <c r="A6151" s="82" t="s">
        <v>27950</v>
      </c>
      <c r="B6151" s="82" t="str">
        <f t="shared" si="342"/>
        <v>Global Ex-India</v>
      </c>
      <c r="C6151" s="82" t="s">
        <v>7600</v>
      </c>
      <c r="D6151" s="82" t="str">
        <f t="shared" si="343"/>
        <v>Egypt</v>
      </c>
      <c r="E6151" s="93">
        <v>34698</v>
      </c>
      <c r="F6151" s="93">
        <v>34701</v>
      </c>
      <c r="G6151" s="93"/>
      <c r="H6151" s="93" t="s">
        <v>7570</v>
      </c>
      <c r="I6151" s="82" t="str">
        <f t="shared" si="344"/>
        <v>S&amp;P BMI</v>
      </c>
    </row>
    <row r="6152" spans="1:9">
      <c r="A6152" s="82" t="s">
        <v>27950</v>
      </c>
      <c r="B6152" s="82" t="str">
        <f t="shared" si="342"/>
        <v>Global Ex-India</v>
      </c>
      <c r="C6152" s="82" t="s">
        <v>5810</v>
      </c>
      <c r="D6152" s="82" t="str">
        <f t="shared" si="343"/>
        <v>Finland</v>
      </c>
      <c r="E6152" s="93">
        <v>34698</v>
      </c>
      <c r="F6152" s="93">
        <v>34701</v>
      </c>
      <c r="G6152" s="93"/>
      <c r="H6152" s="93" t="s">
        <v>7570</v>
      </c>
      <c r="I6152" s="82" t="str">
        <f t="shared" si="344"/>
        <v>S&amp;P BMI</v>
      </c>
    </row>
    <row r="6153" spans="1:9">
      <c r="A6153" s="82" t="s">
        <v>27950</v>
      </c>
      <c r="B6153" s="82" t="str">
        <f t="shared" ref="B6153:B6216" si="345">VLOOKUP(A6153,CountryRegion,2,FALSE)</f>
        <v>Global Ex-India</v>
      </c>
      <c r="C6153" s="82" t="s">
        <v>7578</v>
      </c>
      <c r="D6153" s="82" t="str">
        <f t="shared" si="343"/>
        <v>France</v>
      </c>
      <c r="E6153" s="93">
        <v>34698</v>
      </c>
      <c r="F6153" s="93">
        <v>34701</v>
      </c>
      <c r="G6153" s="93"/>
      <c r="H6153" s="93" t="s">
        <v>7570</v>
      </c>
      <c r="I6153" s="82" t="str">
        <f t="shared" si="344"/>
        <v>S&amp;P BMI</v>
      </c>
    </row>
    <row r="6154" spans="1:9">
      <c r="A6154" s="82" t="s">
        <v>27950</v>
      </c>
      <c r="B6154" s="82" t="str">
        <f t="shared" si="345"/>
        <v>Global Ex-India</v>
      </c>
      <c r="C6154" s="82" t="s">
        <v>7579</v>
      </c>
      <c r="D6154" s="82" t="str">
        <f t="shared" si="343"/>
        <v>Germany</v>
      </c>
      <c r="E6154" s="93">
        <v>34698</v>
      </c>
      <c r="F6154" s="93">
        <v>34701</v>
      </c>
      <c r="G6154" s="93"/>
      <c r="H6154" s="93" t="s">
        <v>7570</v>
      </c>
      <c r="I6154" s="82" t="str">
        <f t="shared" si="344"/>
        <v>S&amp;P BMI</v>
      </c>
    </row>
    <row r="6155" spans="1:9">
      <c r="A6155" s="82" t="s">
        <v>27950</v>
      </c>
      <c r="B6155" s="82" t="str">
        <f t="shared" si="345"/>
        <v>Global Ex-India</v>
      </c>
      <c r="C6155" s="82" t="s">
        <v>7580</v>
      </c>
      <c r="D6155" s="82" t="str">
        <f t="shared" si="343"/>
        <v>Greece</v>
      </c>
      <c r="E6155" s="93">
        <v>34698</v>
      </c>
      <c r="F6155" s="93">
        <v>34701</v>
      </c>
      <c r="G6155" s="93"/>
      <c r="H6155" s="93" t="s">
        <v>7570</v>
      </c>
      <c r="I6155" s="82" t="str">
        <f t="shared" si="344"/>
        <v>S&amp;P BMI</v>
      </c>
    </row>
    <row r="6156" spans="1:9">
      <c r="A6156" s="82" t="s">
        <v>27950</v>
      </c>
      <c r="B6156" s="82" t="str">
        <f t="shared" si="345"/>
        <v>Global Ex-India</v>
      </c>
      <c r="C6156" s="82" t="s">
        <v>7571</v>
      </c>
      <c r="D6156" s="82" t="str">
        <f t="shared" si="343"/>
        <v>Hong Kong</v>
      </c>
      <c r="E6156" s="93">
        <v>34698</v>
      </c>
      <c r="F6156" s="93">
        <v>34701</v>
      </c>
      <c r="G6156" s="93"/>
      <c r="H6156" s="93" t="s">
        <v>7570</v>
      </c>
      <c r="I6156" s="82" t="str">
        <f t="shared" si="344"/>
        <v>S&amp;P BMI</v>
      </c>
    </row>
    <row r="6157" spans="1:9">
      <c r="A6157" s="82" t="s">
        <v>27950</v>
      </c>
      <c r="B6157" s="82" t="str">
        <f t="shared" si="345"/>
        <v>Global Ex-India</v>
      </c>
      <c r="C6157" s="82" t="s">
        <v>5567</v>
      </c>
      <c r="D6157" s="82" t="str">
        <f t="shared" si="343"/>
        <v>Hungary</v>
      </c>
      <c r="E6157" s="93">
        <v>34698</v>
      </c>
      <c r="F6157" s="93">
        <v>34701</v>
      </c>
      <c r="G6157" s="93"/>
      <c r="H6157" s="93" t="s">
        <v>7570</v>
      </c>
      <c r="I6157" s="82" t="str">
        <f t="shared" si="344"/>
        <v>S&amp;P BMI</v>
      </c>
    </row>
    <row r="6158" spans="1:9">
      <c r="A6158" s="82" t="s">
        <v>27950</v>
      </c>
      <c r="B6158" s="82" t="str">
        <f t="shared" si="345"/>
        <v>Global Ex-India</v>
      </c>
      <c r="C6158" s="82" t="s">
        <v>5572</v>
      </c>
      <c r="D6158" s="82" t="str">
        <f t="shared" si="343"/>
        <v>Iceland</v>
      </c>
      <c r="E6158" s="93">
        <v>37435</v>
      </c>
      <c r="F6158" s="93">
        <v>37438</v>
      </c>
      <c r="G6158" s="93">
        <v>39780</v>
      </c>
      <c r="H6158" s="93">
        <v>39783</v>
      </c>
      <c r="I6158" s="82" t="str">
        <f t="shared" si="344"/>
        <v>S&amp;P BMI</v>
      </c>
    </row>
    <row r="6159" spans="1:9">
      <c r="A6159" s="82" t="s">
        <v>27950</v>
      </c>
      <c r="B6159" s="82" t="str">
        <f t="shared" si="345"/>
        <v>Global Ex-India</v>
      </c>
      <c r="C6159" s="82" t="s">
        <v>6098</v>
      </c>
      <c r="D6159" s="82" t="str">
        <f t="shared" si="343"/>
        <v>Indonesia</v>
      </c>
      <c r="E6159" s="93">
        <v>34698</v>
      </c>
      <c r="F6159" s="93">
        <v>34701</v>
      </c>
      <c r="G6159" s="93"/>
      <c r="H6159" s="93" t="s">
        <v>7570</v>
      </c>
      <c r="I6159" s="82" t="str">
        <f t="shared" si="344"/>
        <v>S&amp;P BMI</v>
      </c>
    </row>
    <row r="6160" spans="1:9">
      <c r="A6160" s="82" t="s">
        <v>27950</v>
      </c>
      <c r="B6160" s="82" t="str">
        <f t="shared" si="345"/>
        <v>Global Ex-India</v>
      </c>
      <c r="C6160" s="82" t="s">
        <v>6100</v>
      </c>
      <c r="D6160" s="82" t="str">
        <f t="shared" si="343"/>
        <v>Ireland</v>
      </c>
      <c r="E6160" s="93">
        <v>34698</v>
      </c>
      <c r="F6160" s="93">
        <v>34701</v>
      </c>
      <c r="G6160" s="93"/>
      <c r="H6160" s="93" t="s">
        <v>7570</v>
      </c>
      <c r="I6160" s="82" t="str">
        <f t="shared" si="344"/>
        <v>S&amp;P BMI</v>
      </c>
    </row>
    <row r="6161" spans="1:9">
      <c r="A6161" s="82" t="s">
        <v>27950</v>
      </c>
      <c r="B6161" s="82" t="str">
        <f t="shared" si="345"/>
        <v>Global Ex-India</v>
      </c>
      <c r="C6161" s="82" t="s">
        <v>7598</v>
      </c>
      <c r="D6161" s="82" t="str">
        <f t="shared" si="343"/>
        <v>Israel</v>
      </c>
      <c r="E6161" s="93">
        <v>34698</v>
      </c>
      <c r="F6161" s="93">
        <v>34701</v>
      </c>
      <c r="G6161" s="93"/>
      <c r="H6161" s="93" t="s">
        <v>7570</v>
      </c>
      <c r="I6161" s="82" t="str">
        <f t="shared" si="344"/>
        <v>S&amp;P BMI</v>
      </c>
    </row>
    <row r="6162" spans="1:9">
      <c r="A6162" s="82" t="s">
        <v>27950</v>
      </c>
      <c r="B6162" s="82" t="str">
        <f t="shared" si="345"/>
        <v>Global Ex-India</v>
      </c>
      <c r="C6162" s="82" t="s">
        <v>5614</v>
      </c>
      <c r="D6162" s="82" t="str">
        <f t="shared" si="343"/>
        <v>Italy</v>
      </c>
      <c r="E6162" s="93">
        <v>34698</v>
      </c>
      <c r="F6162" s="93">
        <v>34701</v>
      </c>
      <c r="G6162" s="93"/>
      <c r="H6162" s="93" t="s">
        <v>7570</v>
      </c>
      <c r="I6162" s="82" t="str">
        <f t="shared" si="344"/>
        <v>S&amp;P BMI</v>
      </c>
    </row>
    <row r="6163" spans="1:9">
      <c r="A6163" s="82" t="s">
        <v>27950</v>
      </c>
      <c r="B6163" s="82" t="str">
        <f t="shared" si="345"/>
        <v>Global Ex-India</v>
      </c>
      <c r="C6163" s="82" t="s">
        <v>7572</v>
      </c>
      <c r="D6163" s="82" t="str">
        <f t="shared" si="343"/>
        <v>Japan</v>
      </c>
      <c r="E6163" s="93">
        <v>34698</v>
      </c>
      <c r="F6163" s="93">
        <v>34701</v>
      </c>
      <c r="G6163" s="93"/>
      <c r="H6163" s="93" t="s">
        <v>7570</v>
      </c>
      <c r="I6163" s="82" t="str">
        <f t="shared" si="344"/>
        <v>S&amp;P BMI</v>
      </c>
    </row>
    <row r="6164" spans="1:9">
      <c r="A6164" s="82" t="s">
        <v>27950</v>
      </c>
      <c r="B6164" s="82" t="str">
        <f t="shared" si="345"/>
        <v>Global Ex-India</v>
      </c>
      <c r="C6164" s="82" t="s">
        <v>7607</v>
      </c>
      <c r="D6164" s="82" t="str">
        <f t="shared" si="343"/>
        <v>Jordan</v>
      </c>
      <c r="E6164" s="93">
        <v>34698</v>
      </c>
      <c r="F6164" s="93">
        <v>34701</v>
      </c>
      <c r="G6164" s="93">
        <v>39752</v>
      </c>
      <c r="H6164" s="93">
        <v>39755</v>
      </c>
      <c r="I6164" s="82" t="str">
        <f t="shared" si="344"/>
        <v>S&amp;P BMI</v>
      </c>
    </row>
    <row r="6165" spans="1:9">
      <c r="A6165" s="82" t="s">
        <v>27950</v>
      </c>
      <c r="B6165" s="82" t="str">
        <f t="shared" si="345"/>
        <v>Global Ex-India</v>
      </c>
      <c r="C6165" s="82" t="s">
        <v>7581</v>
      </c>
      <c r="D6165" s="82" t="str">
        <f t="shared" si="343"/>
        <v>Luxembourg</v>
      </c>
      <c r="E6165" s="93">
        <v>38625</v>
      </c>
      <c r="F6165" s="93">
        <v>38628</v>
      </c>
      <c r="G6165" s="93"/>
      <c r="H6165" s="93" t="s">
        <v>7570</v>
      </c>
      <c r="I6165" s="82" t="str">
        <f t="shared" si="344"/>
        <v>S&amp;P BMI</v>
      </c>
    </row>
    <row r="6166" spans="1:9">
      <c r="A6166" s="82" t="s">
        <v>27950</v>
      </c>
      <c r="B6166" s="82" t="str">
        <f t="shared" si="345"/>
        <v>Global Ex-India</v>
      </c>
      <c r="C6166" s="82" t="s">
        <v>7573</v>
      </c>
      <c r="D6166" s="82" t="str">
        <f t="shared" si="343"/>
        <v>Malaysia</v>
      </c>
      <c r="E6166" s="93">
        <v>34698</v>
      </c>
      <c r="F6166" s="93">
        <v>34701</v>
      </c>
      <c r="G6166" s="93"/>
      <c r="H6166" s="93" t="s">
        <v>7570</v>
      </c>
      <c r="I6166" s="82" t="str">
        <f t="shared" si="344"/>
        <v>S&amp;P BMI</v>
      </c>
    </row>
    <row r="6167" spans="1:9">
      <c r="A6167" s="82" t="s">
        <v>27950</v>
      </c>
      <c r="B6167" s="82" t="str">
        <f t="shared" si="345"/>
        <v>Global Ex-India</v>
      </c>
      <c r="C6167" s="82" t="s">
        <v>7594</v>
      </c>
      <c r="D6167" s="82" t="str">
        <f t="shared" si="343"/>
        <v>Mexico</v>
      </c>
      <c r="E6167" s="93">
        <v>34698</v>
      </c>
      <c r="F6167" s="93">
        <v>34701</v>
      </c>
      <c r="G6167" s="93"/>
      <c r="H6167" s="93" t="s">
        <v>7570</v>
      </c>
      <c r="I6167" s="82" t="str">
        <f t="shared" si="344"/>
        <v>S&amp;P BMI</v>
      </c>
    </row>
    <row r="6168" spans="1:9">
      <c r="A6168" s="82" t="s">
        <v>27950</v>
      </c>
      <c r="B6168" s="82" t="str">
        <f t="shared" si="345"/>
        <v>Global Ex-India</v>
      </c>
      <c r="C6168" s="82" t="s">
        <v>5947</v>
      </c>
      <c r="D6168" s="82" t="str">
        <f t="shared" si="343"/>
        <v>Morocco</v>
      </c>
      <c r="E6168" s="93">
        <v>34698</v>
      </c>
      <c r="F6168" s="93">
        <v>34701</v>
      </c>
      <c r="G6168" s="93">
        <v>42265</v>
      </c>
      <c r="H6168" s="93">
        <v>42268</v>
      </c>
      <c r="I6168" s="82" t="str">
        <f t="shared" si="344"/>
        <v>S&amp;P BMI</v>
      </c>
    </row>
    <row r="6169" spans="1:9">
      <c r="A6169" s="82" t="s">
        <v>27950</v>
      </c>
      <c r="B6169" s="82" t="str">
        <f t="shared" si="345"/>
        <v>Global Ex-India</v>
      </c>
      <c r="C6169" s="82" t="s">
        <v>5921</v>
      </c>
      <c r="D6169" s="82" t="str">
        <f t="shared" si="343"/>
        <v>Netherlands</v>
      </c>
      <c r="E6169" s="93">
        <v>34698</v>
      </c>
      <c r="F6169" s="93">
        <v>34701</v>
      </c>
      <c r="G6169" s="93"/>
      <c r="H6169" s="93" t="s">
        <v>7570</v>
      </c>
      <c r="I6169" s="82" t="str">
        <f t="shared" si="344"/>
        <v>S&amp;P BMI</v>
      </c>
    </row>
    <row r="6170" spans="1:9">
      <c r="A6170" s="82" t="s">
        <v>27950</v>
      </c>
      <c r="B6170" s="82" t="str">
        <f t="shared" si="345"/>
        <v>Global Ex-India</v>
      </c>
      <c r="C6170" s="82" t="s">
        <v>5883</v>
      </c>
      <c r="D6170" s="82" t="str">
        <f t="shared" si="343"/>
        <v>New Zealand</v>
      </c>
      <c r="E6170" s="93">
        <v>34698</v>
      </c>
      <c r="F6170" s="93">
        <v>34701</v>
      </c>
      <c r="G6170" s="93"/>
      <c r="H6170" s="93" t="s">
        <v>7570</v>
      </c>
      <c r="I6170" s="82" t="str">
        <f t="shared" si="344"/>
        <v>S&amp;P BMI</v>
      </c>
    </row>
    <row r="6171" spans="1:9">
      <c r="A6171" s="82" t="s">
        <v>27950</v>
      </c>
      <c r="B6171" s="82" t="str">
        <f t="shared" si="345"/>
        <v>Global Ex-India</v>
      </c>
      <c r="C6171" s="82" t="s">
        <v>5918</v>
      </c>
      <c r="D6171" s="82" t="str">
        <f t="shared" ref="D6171:D6234" si="346">VLOOKUP(C6171&amp;"-",CountryRegion,2,FALSE)</f>
        <v>Nigeria</v>
      </c>
      <c r="E6171" s="93">
        <v>34698</v>
      </c>
      <c r="F6171" s="93">
        <v>34701</v>
      </c>
      <c r="G6171" s="93">
        <v>39752</v>
      </c>
      <c r="H6171" s="93">
        <v>39755</v>
      </c>
      <c r="I6171" s="82" t="str">
        <f t="shared" si="344"/>
        <v>S&amp;P BMI</v>
      </c>
    </row>
    <row r="6172" spans="1:9">
      <c r="A6172" s="82" t="s">
        <v>27950</v>
      </c>
      <c r="B6172" s="82" t="str">
        <f t="shared" si="345"/>
        <v>Global Ex-India</v>
      </c>
      <c r="C6172" s="82" t="s">
        <v>5865</v>
      </c>
      <c r="D6172" s="82" t="str">
        <f t="shared" si="346"/>
        <v>Norway</v>
      </c>
      <c r="E6172" s="93">
        <v>34698</v>
      </c>
      <c r="F6172" s="93">
        <v>34701</v>
      </c>
      <c r="G6172" s="93"/>
      <c r="H6172" s="93" t="s">
        <v>7570</v>
      </c>
      <c r="I6172" s="82" t="str">
        <f t="shared" si="344"/>
        <v>S&amp;P BMI</v>
      </c>
    </row>
    <row r="6173" spans="1:9">
      <c r="A6173" s="82" t="s">
        <v>27950</v>
      </c>
      <c r="B6173" s="82" t="str">
        <f t="shared" si="345"/>
        <v>Global Ex-India</v>
      </c>
      <c r="C6173" s="82" t="s">
        <v>7601</v>
      </c>
      <c r="D6173" s="82" t="str">
        <f t="shared" si="346"/>
        <v>Pakistan</v>
      </c>
      <c r="E6173" s="93">
        <v>42993</v>
      </c>
      <c r="F6173" s="93">
        <v>42996</v>
      </c>
      <c r="G6173" s="93"/>
      <c r="H6173" s="93"/>
      <c r="I6173" s="82" t="str">
        <f t="shared" si="344"/>
        <v>S&amp;P BMI</v>
      </c>
    </row>
    <row r="6174" spans="1:9">
      <c r="A6174" s="82" t="s">
        <v>27950</v>
      </c>
      <c r="B6174" s="82" t="str">
        <f t="shared" si="345"/>
        <v>Global Ex-India</v>
      </c>
      <c r="C6174" s="82" t="s">
        <v>7595</v>
      </c>
      <c r="D6174" s="82" t="str">
        <f t="shared" si="346"/>
        <v>Peru</v>
      </c>
      <c r="E6174" s="93">
        <v>34698</v>
      </c>
      <c r="F6174" s="93">
        <v>34701</v>
      </c>
      <c r="G6174" s="93"/>
      <c r="H6174" s="93" t="s">
        <v>7570</v>
      </c>
      <c r="I6174" s="82" t="str">
        <f t="shared" si="344"/>
        <v>S&amp;P BMI</v>
      </c>
    </row>
    <row r="6175" spans="1:9">
      <c r="A6175" s="82" t="s">
        <v>27950</v>
      </c>
      <c r="B6175" s="82" t="str">
        <f t="shared" si="345"/>
        <v>Global Ex-India</v>
      </c>
      <c r="C6175" s="82" t="s">
        <v>5970</v>
      </c>
      <c r="D6175" s="82" t="str">
        <f t="shared" si="346"/>
        <v>Philippines</v>
      </c>
      <c r="E6175" s="93">
        <v>34698</v>
      </c>
      <c r="F6175" s="93">
        <v>34701</v>
      </c>
      <c r="G6175" s="93"/>
      <c r="H6175" s="93" t="s">
        <v>7570</v>
      </c>
      <c r="I6175" s="82" t="str">
        <f t="shared" si="344"/>
        <v>S&amp;P BMI</v>
      </c>
    </row>
    <row r="6176" spans="1:9">
      <c r="A6176" s="82" t="s">
        <v>27950</v>
      </c>
      <c r="B6176" s="82" t="str">
        <f t="shared" si="345"/>
        <v>Global Ex-India</v>
      </c>
      <c r="C6176" s="82" t="s">
        <v>7585</v>
      </c>
      <c r="D6176" s="82" t="str">
        <f t="shared" si="346"/>
        <v>Poland</v>
      </c>
      <c r="E6176" s="93">
        <v>34698</v>
      </c>
      <c r="F6176" s="93">
        <v>34701</v>
      </c>
      <c r="G6176" s="93"/>
      <c r="H6176" s="93" t="s">
        <v>7570</v>
      </c>
      <c r="I6176" s="82" t="str">
        <f t="shared" si="344"/>
        <v>S&amp;P BMI</v>
      </c>
    </row>
    <row r="6177" spans="1:9">
      <c r="A6177" s="82" t="s">
        <v>27950</v>
      </c>
      <c r="B6177" s="82" t="str">
        <f t="shared" si="345"/>
        <v>Global Ex-India</v>
      </c>
      <c r="C6177" s="82" t="s">
        <v>7582</v>
      </c>
      <c r="D6177" s="82" t="str">
        <f t="shared" si="346"/>
        <v>Portugal</v>
      </c>
      <c r="E6177" s="93">
        <v>34698</v>
      </c>
      <c r="F6177" s="93">
        <v>34701</v>
      </c>
      <c r="G6177" s="93"/>
      <c r="H6177" s="93" t="s">
        <v>7570</v>
      </c>
      <c r="I6177" s="82" t="str">
        <f t="shared" si="344"/>
        <v>S&amp;P BMI</v>
      </c>
    </row>
    <row r="6178" spans="1:9">
      <c r="A6178" s="82" t="s">
        <v>27950</v>
      </c>
      <c r="B6178" s="82" t="str">
        <f t="shared" si="345"/>
        <v>Global Ex-India</v>
      </c>
      <c r="C6178" s="82" t="s">
        <v>7602</v>
      </c>
      <c r="D6178" s="82" t="str">
        <f t="shared" si="346"/>
        <v>Qatar</v>
      </c>
      <c r="E6178" s="93">
        <v>41903</v>
      </c>
      <c r="F6178" s="93">
        <v>41904</v>
      </c>
      <c r="G6178" s="93"/>
      <c r="H6178" s="93" t="s">
        <v>7570</v>
      </c>
      <c r="I6178" s="82" t="str">
        <f t="shared" si="344"/>
        <v>S&amp;P BMI</v>
      </c>
    </row>
    <row r="6179" spans="1:9">
      <c r="A6179" s="82" t="s">
        <v>27950</v>
      </c>
      <c r="B6179" s="82" t="str">
        <f t="shared" si="345"/>
        <v>Global Ex-India</v>
      </c>
      <c r="C6179" s="82" t="s">
        <v>6013</v>
      </c>
      <c r="D6179" s="82" t="str">
        <f t="shared" si="346"/>
        <v>Korea</v>
      </c>
      <c r="E6179" s="93">
        <v>34698</v>
      </c>
      <c r="F6179" s="93">
        <v>34701</v>
      </c>
      <c r="G6179" s="93"/>
      <c r="H6179" s="93" t="s">
        <v>7570</v>
      </c>
      <c r="I6179" s="82" t="str">
        <f t="shared" si="344"/>
        <v>S&amp;P BMI</v>
      </c>
    </row>
    <row r="6180" spans="1:9">
      <c r="A6180" s="82" t="s">
        <v>27950</v>
      </c>
      <c r="B6180" s="82" t="str">
        <f t="shared" si="345"/>
        <v>Global Ex-India</v>
      </c>
      <c r="C6180" s="82" t="s">
        <v>7586</v>
      </c>
      <c r="D6180" s="82" t="str">
        <f t="shared" si="346"/>
        <v>Russia</v>
      </c>
      <c r="E6180" s="93">
        <v>34698</v>
      </c>
      <c r="F6180" s="93">
        <v>34701</v>
      </c>
      <c r="G6180" s="93"/>
      <c r="H6180" s="93" t="s">
        <v>7570</v>
      </c>
      <c r="I6180" s="82" t="str">
        <f t="shared" si="344"/>
        <v>S&amp;P BMI</v>
      </c>
    </row>
    <row r="6181" spans="1:9">
      <c r="A6181" s="82" t="s">
        <v>27950</v>
      </c>
      <c r="B6181" s="82" t="str">
        <f t="shared" si="345"/>
        <v>Global Ex-India</v>
      </c>
      <c r="C6181" s="82" t="s">
        <v>7574</v>
      </c>
      <c r="D6181" s="82" t="str">
        <f t="shared" si="346"/>
        <v>Singapore</v>
      </c>
      <c r="E6181" s="93">
        <v>34698</v>
      </c>
      <c r="F6181" s="93">
        <v>34701</v>
      </c>
      <c r="G6181" s="93"/>
      <c r="H6181" s="93" t="s">
        <v>7570</v>
      </c>
      <c r="I6181" s="82" t="str">
        <f t="shared" si="344"/>
        <v>S&amp;P BMI</v>
      </c>
    </row>
    <row r="6182" spans="1:9">
      <c r="A6182" s="82" t="s">
        <v>27950</v>
      </c>
      <c r="B6182" s="82" t="str">
        <f t="shared" si="345"/>
        <v>Global Ex-India</v>
      </c>
      <c r="C6182" s="82" t="s">
        <v>7605</v>
      </c>
      <c r="D6182" s="82" t="str">
        <f t="shared" si="346"/>
        <v>Slovenia</v>
      </c>
      <c r="E6182" s="93">
        <v>37529</v>
      </c>
      <c r="F6182" s="93">
        <v>37530</v>
      </c>
      <c r="G6182" s="93">
        <v>39752</v>
      </c>
      <c r="H6182" s="93">
        <v>39755</v>
      </c>
      <c r="I6182" s="82" t="str">
        <f t="shared" si="344"/>
        <v>S&amp;P BMI</v>
      </c>
    </row>
    <row r="6183" spans="1:9">
      <c r="A6183" s="82" t="s">
        <v>27950</v>
      </c>
      <c r="B6183" s="82" t="str">
        <f t="shared" si="345"/>
        <v>Global Ex-India</v>
      </c>
      <c r="C6183" s="82" t="s">
        <v>7603</v>
      </c>
      <c r="D6183" s="82" t="str">
        <f t="shared" si="346"/>
        <v>South Africa</v>
      </c>
      <c r="E6183" s="93">
        <v>34698</v>
      </c>
      <c r="F6183" s="93">
        <v>34701</v>
      </c>
      <c r="G6183" s="93"/>
      <c r="H6183" s="93" t="s">
        <v>7570</v>
      </c>
      <c r="I6183" s="82" t="str">
        <f t="shared" si="344"/>
        <v>S&amp;P BMI</v>
      </c>
    </row>
    <row r="6184" spans="1:9">
      <c r="A6184" s="82" t="s">
        <v>27950</v>
      </c>
      <c r="B6184" s="82" t="str">
        <f t="shared" si="345"/>
        <v>Global Ex-India</v>
      </c>
      <c r="C6184" s="82" t="s">
        <v>6415</v>
      </c>
      <c r="D6184" s="82" t="str">
        <f t="shared" si="346"/>
        <v>Spain</v>
      </c>
      <c r="E6184" s="93">
        <v>34698</v>
      </c>
      <c r="F6184" s="93">
        <v>34701</v>
      </c>
      <c r="G6184" s="93"/>
      <c r="H6184" s="93" t="s">
        <v>7570</v>
      </c>
      <c r="I6184" s="82" t="str">
        <f t="shared" si="344"/>
        <v>S&amp;P BMI</v>
      </c>
    </row>
    <row r="6185" spans="1:9">
      <c r="A6185" s="82" t="s">
        <v>27950</v>
      </c>
      <c r="B6185" s="82" t="str">
        <f t="shared" si="345"/>
        <v>Global Ex-India</v>
      </c>
      <c r="C6185" s="82" t="s">
        <v>6227</v>
      </c>
      <c r="D6185" s="82" t="str">
        <f t="shared" si="346"/>
        <v>Sweden</v>
      </c>
      <c r="E6185" s="93">
        <v>34698</v>
      </c>
      <c r="F6185" s="93">
        <v>34701</v>
      </c>
      <c r="G6185" s="93"/>
      <c r="H6185" s="93" t="s">
        <v>7570</v>
      </c>
      <c r="I6185" s="82" t="str">
        <f t="shared" si="344"/>
        <v>S&amp;P BMI</v>
      </c>
    </row>
    <row r="6186" spans="1:9">
      <c r="A6186" s="82" t="s">
        <v>27950</v>
      </c>
      <c r="B6186" s="82" t="str">
        <f t="shared" si="345"/>
        <v>Global Ex-India</v>
      </c>
      <c r="C6186" s="82" t="s">
        <v>6147</v>
      </c>
      <c r="D6186" s="82" t="str">
        <f t="shared" si="346"/>
        <v>Switzerland</v>
      </c>
      <c r="E6186" s="93">
        <v>34698</v>
      </c>
      <c r="F6186" s="93">
        <v>34701</v>
      </c>
      <c r="G6186" s="93"/>
      <c r="H6186" s="93" t="s">
        <v>7570</v>
      </c>
      <c r="I6186" s="82" t="str">
        <f t="shared" si="344"/>
        <v>S&amp;P BMI</v>
      </c>
    </row>
    <row r="6187" spans="1:9">
      <c r="A6187" s="82" t="s">
        <v>27950</v>
      </c>
      <c r="B6187" s="82" t="str">
        <f t="shared" si="345"/>
        <v>Global Ex-India</v>
      </c>
      <c r="C6187" s="82" t="s">
        <v>5700</v>
      </c>
      <c r="D6187" s="82" t="str">
        <f t="shared" si="346"/>
        <v>Taiwan</v>
      </c>
      <c r="E6187" s="93">
        <v>34698</v>
      </c>
      <c r="F6187" s="93">
        <v>34701</v>
      </c>
      <c r="G6187" s="93"/>
      <c r="H6187" s="93" t="s">
        <v>7570</v>
      </c>
      <c r="I6187" s="82" t="str">
        <f t="shared" si="344"/>
        <v>S&amp;P BMI</v>
      </c>
    </row>
    <row r="6188" spans="1:9">
      <c r="A6188" s="82" t="s">
        <v>27950</v>
      </c>
      <c r="B6188" s="82" t="str">
        <f t="shared" si="345"/>
        <v>Global Ex-India</v>
      </c>
      <c r="C6188" s="82" t="s">
        <v>6029</v>
      </c>
      <c r="D6188" s="82" t="str">
        <f t="shared" si="346"/>
        <v>Thailand</v>
      </c>
      <c r="E6188" s="93">
        <v>34698</v>
      </c>
      <c r="F6188" s="93">
        <v>34701</v>
      </c>
      <c r="G6188" s="93"/>
      <c r="H6188" s="93" t="s">
        <v>7570</v>
      </c>
      <c r="I6188" s="82" t="str">
        <f t="shared" si="344"/>
        <v>S&amp;P BMI</v>
      </c>
    </row>
    <row r="6189" spans="1:9">
      <c r="A6189" s="82" t="s">
        <v>27950</v>
      </c>
      <c r="B6189" s="82" t="str">
        <f t="shared" si="345"/>
        <v>Global Ex-India</v>
      </c>
      <c r="C6189" s="82" t="s">
        <v>7587</v>
      </c>
      <c r="D6189" s="82" t="str">
        <f t="shared" si="346"/>
        <v>Turkey</v>
      </c>
      <c r="E6189" s="93">
        <v>34698</v>
      </c>
      <c r="F6189" s="93">
        <v>34701</v>
      </c>
      <c r="G6189" s="93"/>
      <c r="H6189" s="93" t="s">
        <v>7570</v>
      </c>
      <c r="I6189" s="82" t="str">
        <f t="shared" si="344"/>
        <v>S&amp;P BMI</v>
      </c>
    </row>
    <row r="6190" spans="1:9">
      <c r="A6190" s="82" t="s">
        <v>27950</v>
      </c>
      <c r="B6190" s="82" t="str">
        <f t="shared" si="345"/>
        <v>Global Ex-India</v>
      </c>
      <c r="C6190" s="82" t="s">
        <v>7599</v>
      </c>
      <c r="D6190" s="82" t="str">
        <f t="shared" si="346"/>
        <v>United Arab Emirates</v>
      </c>
      <c r="E6190" s="93">
        <v>41903</v>
      </c>
      <c r="F6190" s="93">
        <v>41904</v>
      </c>
      <c r="G6190" s="93"/>
      <c r="H6190" s="93" t="s">
        <v>7570</v>
      </c>
      <c r="I6190" s="82" t="str">
        <f t="shared" si="344"/>
        <v>S&amp;P BMI</v>
      </c>
    </row>
    <row r="6191" spans="1:9">
      <c r="A6191" s="82" t="s">
        <v>27950</v>
      </c>
      <c r="B6191" s="82" t="str">
        <f t="shared" si="345"/>
        <v>Global Ex-India</v>
      </c>
      <c r="C6191" s="82" t="s">
        <v>7583</v>
      </c>
      <c r="D6191" s="82" t="str">
        <f t="shared" si="346"/>
        <v>United Kingdom</v>
      </c>
      <c r="E6191" s="93">
        <v>34698</v>
      </c>
      <c r="F6191" s="93">
        <v>34701</v>
      </c>
      <c r="G6191" s="93"/>
      <c r="H6191" s="93" t="s">
        <v>7570</v>
      </c>
      <c r="I6191" s="82" t="str">
        <f t="shared" si="344"/>
        <v>S&amp;P BMI</v>
      </c>
    </row>
    <row r="6192" spans="1:9">
      <c r="A6192" s="82" t="s">
        <v>27950</v>
      </c>
      <c r="B6192" s="82" t="str">
        <f t="shared" si="345"/>
        <v>Global Ex-India</v>
      </c>
      <c r="C6192" s="82" t="s">
        <v>810</v>
      </c>
      <c r="D6192" s="82" t="str">
        <f t="shared" si="346"/>
        <v>United States</v>
      </c>
      <c r="E6192" s="93">
        <v>34698</v>
      </c>
      <c r="F6192" s="93">
        <v>34701</v>
      </c>
      <c r="G6192" s="93"/>
      <c r="H6192" s="93" t="s">
        <v>7570</v>
      </c>
      <c r="I6192" s="82" t="str">
        <f t="shared" si="344"/>
        <v>S&amp;P BMI</v>
      </c>
    </row>
    <row r="6193" spans="1:9">
      <c r="A6193" s="82" t="s">
        <v>27950</v>
      </c>
      <c r="B6193" s="82" t="str">
        <f t="shared" si="345"/>
        <v>Global Ex-India</v>
      </c>
      <c r="C6193" s="82" t="s">
        <v>7596</v>
      </c>
      <c r="D6193" s="82" t="str">
        <f t="shared" si="346"/>
        <v>Venezuela</v>
      </c>
      <c r="E6193" s="93">
        <v>34698</v>
      </c>
      <c r="F6193" s="93">
        <v>34701</v>
      </c>
      <c r="G6193" s="93">
        <v>39183</v>
      </c>
      <c r="H6193" s="93">
        <v>39184</v>
      </c>
      <c r="I6193" s="82" t="str">
        <f t="shared" si="344"/>
        <v>S&amp;P BMI</v>
      </c>
    </row>
    <row r="6194" spans="1:9">
      <c r="A6194" s="82" t="s">
        <v>27968</v>
      </c>
      <c r="B6194" s="82" t="str">
        <f t="shared" si="345"/>
        <v>Global Ex-China</v>
      </c>
      <c r="C6194" s="82" t="s">
        <v>7599</v>
      </c>
      <c r="D6194" s="82" t="str">
        <f t="shared" si="346"/>
        <v>United Arab Emirates</v>
      </c>
      <c r="E6194" s="93">
        <v>41903</v>
      </c>
      <c r="F6194" s="93">
        <v>41904</v>
      </c>
      <c r="G6194" s="93"/>
      <c r="H6194" s="93"/>
      <c r="I6194" s="82" t="str">
        <f t="shared" si="344"/>
        <v>S&amp;P BMI</v>
      </c>
    </row>
    <row r="6195" spans="1:9">
      <c r="A6195" s="82" t="s">
        <v>27968</v>
      </c>
      <c r="B6195" s="82" t="str">
        <f t="shared" si="345"/>
        <v>Global Ex-China</v>
      </c>
      <c r="C6195" s="82" t="s">
        <v>7590</v>
      </c>
      <c r="D6195" s="82" t="str">
        <f t="shared" si="346"/>
        <v>Argentina</v>
      </c>
      <c r="E6195" s="93">
        <v>34698</v>
      </c>
      <c r="F6195" s="93">
        <v>34701</v>
      </c>
      <c r="G6195" s="93">
        <v>40074</v>
      </c>
      <c r="H6195" s="93">
        <v>40077</v>
      </c>
      <c r="I6195" s="82" t="str">
        <f t="shared" si="344"/>
        <v>S&amp;P BMI</v>
      </c>
    </row>
    <row r="6196" spans="1:9">
      <c r="A6196" s="82" t="s">
        <v>27968</v>
      </c>
      <c r="B6196" s="82" t="str">
        <f t="shared" si="345"/>
        <v>Global Ex-China</v>
      </c>
      <c r="C6196" s="82" t="s">
        <v>7575</v>
      </c>
      <c r="D6196" s="82" t="str">
        <f t="shared" si="346"/>
        <v>Austria</v>
      </c>
      <c r="E6196" s="93">
        <v>34698</v>
      </c>
      <c r="F6196" s="93">
        <v>34701</v>
      </c>
      <c r="G6196" s="93"/>
      <c r="H6196" s="93"/>
      <c r="I6196" s="82" t="str">
        <f t="shared" si="344"/>
        <v>S&amp;P BMI</v>
      </c>
    </row>
    <row r="6197" spans="1:9">
      <c r="A6197" s="82" t="s">
        <v>27968</v>
      </c>
      <c r="B6197" s="82" t="str">
        <f t="shared" si="345"/>
        <v>Global Ex-China</v>
      </c>
      <c r="C6197" s="82" t="s">
        <v>7589</v>
      </c>
      <c r="D6197" s="82" t="str">
        <f t="shared" si="346"/>
        <v>Australia</v>
      </c>
      <c r="E6197" s="93">
        <v>34698</v>
      </c>
      <c r="F6197" s="93">
        <v>34701</v>
      </c>
      <c r="G6197" s="93"/>
      <c r="H6197" s="93"/>
      <c r="I6197" s="82" t="str">
        <f t="shared" si="344"/>
        <v>S&amp;P BMI</v>
      </c>
    </row>
    <row r="6198" spans="1:9">
      <c r="A6198" s="82" t="s">
        <v>27968</v>
      </c>
      <c r="B6198" s="82" t="str">
        <f t="shared" si="345"/>
        <v>Global Ex-China</v>
      </c>
      <c r="C6198" s="82" t="s">
        <v>7576</v>
      </c>
      <c r="D6198" s="82" t="str">
        <f t="shared" si="346"/>
        <v>Belgium</v>
      </c>
      <c r="E6198" s="93">
        <v>34698</v>
      </c>
      <c r="F6198" s="93">
        <v>34701</v>
      </c>
      <c r="G6198" s="93"/>
      <c r="H6198" s="93"/>
      <c r="I6198" s="82" t="str">
        <f t="shared" si="344"/>
        <v>S&amp;P BMI</v>
      </c>
    </row>
    <row r="6199" spans="1:9">
      <c r="A6199" s="82" t="s">
        <v>27968</v>
      </c>
      <c r="B6199" s="82" t="str">
        <f t="shared" si="345"/>
        <v>Global Ex-China</v>
      </c>
      <c r="C6199" s="82" t="s">
        <v>7591</v>
      </c>
      <c r="D6199" s="82" t="str">
        <f t="shared" si="346"/>
        <v>Brazil</v>
      </c>
      <c r="E6199" s="93">
        <v>34698</v>
      </c>
      <c r="F6199" s="93">
        <v>34701</v>
      </c>
      <c r="G6199" s="93"/>
      <c r="H6199" s="93"/>
      <c r="I6199" s="82" t="str">
        <f t="shared" si="344"/>
        <v>S&amp;P BMI</v>
      </c>
    </row>
    <row r="6200" spans="1:9">
      <c r="A6200" s="82" t="s">
        <v>27968</v>
      </c>
      <c r="B6200" s="82" t="str">
        <f t="shared" si="345"/>
        <v>Global Ex-China</v>
      </c>
      <c r="C6200" s="82" t="s">
        <v>5722</v>
      </c>
      <c r="D6200" s="82" t="str">
        <f t="shared" si="346"/>
        <v>Canada</v>
      </c>
      <c r="E6200" s="93">
        <v>34698</v>
      </c>
      <c r="F6200" s="93">
        <v>34701</v>
      </c>
      <c r="G6200" s="93"/>
      <c r="H6200" s="93"/>
      <c r="I6200" s="82" t="str">
        <f t="shared" si="344"/>
        <v>S&amp;P BMI</v>
      </c>
    </row>
    <row r="6201" spans="1:9">
      <c r="A6201" s="82" t="s">
        <v>27968</v>
      </c>
      <c r="B6201" s="82" t="str">
        <f t="shared" si="345"/>
        <v>Global Ex-China</v>
      </c>
      <c r="C6201" s="82" t="s">
        <v>6147</v>
      </c>
      <c r="D6201" s="82" t="str">
        <f t="shared" si="346"/>
        <v>Switzerland</v>
      </c>
      <c r="E6201" s="93">
        <v>34698</v>
      </c>
      <c r="F6201" s="93">
        <v>34701</v>
      </c>
      <c r="G6201" s="93"/>
      <c r="H6201" s="93"/>
      <c r="I6201" s="82" t="str">
        <f t="shared" si="344"/>
        <v>S&amp;P BMI</v>
      </c>
    </row>
    <row r="6202" spans="1:9">
      <c r="A6202" s="82" t="s">
        <v>27968</v>
      </c>
      <c r="B6202" s="82" t="str">
        <f t="shared" si="345"/>
        <v>Global Ex-China</v>
      </c>
      <c r="C6202" s="82" t="s">
        <v>7592</v>
      </c>
      <c r="D6202" s="82" t="str">
        <f t="shared" si="346"/>
        <v>Chile</v>
      </c>
      <c r="E6202" s="93">
        <v>34698</v>
      </c>
      <c r="F6202" s="93">
        <v>34701</v>
      </c>
      <c r="G6202" s="93"/>
      <c r="H6202" s="93"/>
      <c r="I6202" s="82" t="str">
        <f t="shared" si="344"/>
        <v>S&amp;P BMI</v>
      </c>
    </row>
    <row r="6203" spans="1:9">
      <c r="A6203" s="82" t="s">
        <v>27968</v>
      </c>
      <c r="B6203" s="82" t="str">
        <f t="shared" si="345"/>
        <v>Global Ex-China</v>
      </c>
      <c r="C6203" s="82" t="s">
        <v>7593</v>
      </c>
      <c r="D6203" s="82" t="str">
        <f t="shared" si="346"/>
        <v>Colombia</v>
      </c>
      <c r="E6203" s="93">
        <v>34698</v>
      </c>
      <c r="F6203" s="93">
        <v>34701</v>
      </c>
      <c r="G6203" s="93">
        <v>39752</v>
      </c>
      <c r="H6203" s="93">
        <v>39755</v>
      </c>
      <c r="I6203" s="82" t="str">
        <f t="shared" si="344"/>
        <v>S&amp;P BMI</v>
      </c>
    </row>
    <row r="6204" spans="1:9">
      <c r="A6204" s="82" t="s">
        <v>27968</v>
      </c>
      <c r="B6204" s="82" t="str">
        <f t="shared" si="345"/>
        <v>Global Ex-China</v>
      </c>
      <c r="C6204" s="82" t="s">
        <v>7593</v>
      </c>
      <c r="D6204" s="82" t="str">
        <f t="shared" si="346"/>
        <v>Colombia</v>
      </c>
      <c r="E6204" s="93">
        <v>40805</v>
      </c>
      <c r="F6204" s="93">
        <v>40802</v>
      </c>
      <c r="G6204" s="93"/>
      <c r="H6204" s="93"/>
      <c r="I6204" s="82" t="str">
        <f t="shared" si="344"/>
        <v>S&amp;P BMI</v>
      </c>
    </row>
    <row r="6205" spans="1:9">
      <c r="A6205" s="82" t="s">
        <v>27968</v>
      </c>
      <c r="B6205" s="82" t="str">
        <f t="shared" si="345"/>
        <v>Global Ex-China</v>
      </c>
      <c r="C6205" s="82" t="s">
        <v>7584</v>
      </c>
      <c r="D6205" s="82" t="str">
        <f t="shared" si="346"/>
        <v>Czech Republic</v>
      </c>
      <c r="E6205" s="93">
        <v>34698</v>
      </c>
      <c r="F6205" s="93">
        <v>34701</v>
      </c>
      <c r="G6205" s="93"/>
      <c r="H6205" s="93"/>
      <c r="I6205" s="82" t="str">
        <f t="shared" ref="I6205:I6268" si="347">IF(ISBLANK(VLOOKUP(A6205,CountryRegion,4,FALSE)),"",VLOOKUP(A6205,CountryRegion,4,FALSE))</f>
        <v>S&amp;P BMI</v>
      </c>
    </row>
    <row r="6206" spans="1:9">
      <c r="A6206" s="82" t="s">
        <v>27968</v>
      </c>
      <c r="B6206" s="82" t="str">
        <f t="shared" si="345"/>
        <v>Global Ex-China</v>
      </c>
      <c r="C6206" s="82" t="s">
        <v>7579</v>
      </c>
      <c r="D6206" s="82" t="str">
        <f t="shared" si="346"/>
        <v>Germany</v>
      </c>
      <c r="E6206" s="93">
        <v>34698</v>
      </c>
      <c r="F6206" s="93">
        <v>34701</v>
      </c>
      <c r="G6206" s="93"/>
      <c r="H6206" s="93"/>
      <c r="I6206" s="82" t="str">
        <f t="shared" si="347"/>
        <v>S&amp;P BMI</v>
      </c>
    </row>
    <row r="6207" spans="1:9">
      <c r="A6207" s="82" t="s">
        <v>27968</v>
      </c>
      <c r="B6207" s="82" t="str">
        <f t="shared" si="345"/>
        <v>Global Ex-China</v>
      </c>
      <c r="C6207" s="82" t="s">
        <v>7577</v>
      </c>
      <c r="D6207" s="82" t="str">
        <f t="shared" si="346"/>
        <v>Denmark</v>
      </c>
      <c r="E6207" s="93">
        <v>34698</v>
      </c>
      <c r="F6207" s="93">
        <v>34701</v>
      </c>
      <c r="G6207" s="93"/>
      <c r="H6207" s="93"/>
      <c r="I6207" s="82" t="str">
        <f t="shared" si="347"/>
        <v>S&amp;P BMI</v>
      </c>
    </row>
    <row r="6208" spans="1:9">
      <c r="A6208" s="82" t="s">
        <v>27968</v>
      </c>
      <c r="B6208" s="82" t="str">
        <f t="shared" si="345"/>
        <v>Global Ex-China</v>
      </c>
      <c r="C6208" s="82" t="s">
        <v>7600</v>
      </c>
      <c r="D6208" s="82" t="str">
        <f t="shared" si="346"/>
        <v>Egypt</v>
      </c>
      <c r="E6208" s="93">
        <v>34698</v>
      </c>
      <c r="F6208" s="93">
        <v>34701</v>
      </c>
      <c r="G6208" s="93"/>
      <c r="H6208" s="93"/>
      <c r="I6208" s="82" t="str">
        <f t="shared" si="347"/>
        <v>S&amp;P BMI</v>
      </c>
    </row>
    <row r="6209" spans="1:9">
      <c r="A6209" s="82" t="s">
        <v>27968</v>
      </c>
      <c r="B6209" s="82" t="str">
        <f t="shared" si="345"/>
        <v>Global Ex-China</v>
      </c>
      <c r="C6209" s="82" t="s">
        <v>6415</v>
      </c>
      <c r="D6209" s="82" t="str">
        <f t="shared" si="346"/>
        <v>Spain</v>
      </c>
      <c r="E6209" s="93">
        <v>34698</v>
      </c>
      <c r="F6209" s="93">
        <v>34701</v>
      </c>
      <c r="G6209" s="93"/>
      <c r="H6209" s="93"/>
      <c r="I6209" s="82" t="str">
        <f t="shared" si="347"/>
        <v>S&amp;P BMI</v>
      </c>
    </row>
    <row r="6210" spans="1:9">
      <c r="A6210" s="82" t="s">
        <v>27968</v>
      </c>
      <c r="B6210" s="82" t="str">
        <f t="shared" si="345"/>
        <v>Global Ex-China</v>
      </c>
      <c r="C6210" s="82" t="s">
        <v>5810</v>
      </c>
      <c r="D6210" s="82" t="str">
        <f t="shared" si="346"/>
        <v>Finland</v>
      </c>
      <c r="E6210" s="93">
        <v>34698</v>
      </c>
      <c r="F6210" s="93">
        <v>34701</v>
      </c>
      <c r="G6210" s="93"/>
      <c r="H6210" s="93"/>
      <c r="I6210" s="82" t="str">
        <f t="shared" si="347"/>
        <v>S&amp;P BMI</v>
      </c>
    </row>
    <row r="6211" spans="1:9">
      <c r="A6211" s="82" t="s">
        <v>27968</v>
      </c>
      <c r="B6211" s="82" t="str">
        <f t="shared" si="345"/>
        <v>Global Ex-China</v>
      </c>
      <c r="C6211" s="82" t="s">
        <v>7578</v>
      </c>
      <c r="D6211" s="82" t="str">
        <f t="shared" si="346"/>
        <v>France</v>
      </c>
      <c r="E6211" s="93">
        <v>34698</v>
      </c>
      <c r="F6211" s="93">
        <v>34701</v>
      </c>
      <c r="G6211" s="93"/>
      <c r="H6211" s="93"/>
      <c r="I6211" s="82" t="str">
        <f t="shared" si="347"/>
        <v>S&amp;P BMI</v>
      </c>
    </row>
    <row r="6212" spans="1:9">
      <c r="A6212" s="82" t="s">
        <v>27968</v>
      </c>
      <c r="B6212" s="82" t="str">
        <f t="shared" si="345"/>
        <v>Global Ex-China</v>
      </c>
      <c r="C6212" s="82" t="s">
        <v>7583</v>
      </c>
      <c r="D6212" s="82" t="str">
        <f t="shared" si="346"/>
        <v>United Kingdom</v>
      </c>
      <c r="E6212" s="93">
        <v>34698</v>
      </c>
      <c r="F6212" s="93">
        <v>34701</v>
      </c>
      <c r="G6212" s="93"/>
      <c r="H6212" s="93"/>
      <c r="I6212" s="82" t="str">
        <f t="shared" si="347"/>
        <v>S&amp;P BMI</v>
      </c>
    </row>
    <row r="6213" spans="1:9">
      <c r="A6213" s="82" t="s">
        <v>27968</v>
      </c>
      <c r="B6213" s="82" t="str">
        <f t="shared" si="345"/>
        <v>Global Ex-China</v>
      </c>
      <c r="C6213" s="82" t="s">
        <v>7580</v>
      </c>
      <c r="D6213" s="82" t="str">
        <f t="shared" si="346"/>
        <v>Greece</v>
      </c>
      <c r="E6213" s="93">
        <v>34698</v>
      </c>
      <c r="F6213" s="93">
        <v>34701</v>
      </c>
      <c r="G6213" s="93"/>
      <c r="H6213" s="93"/>
      <c r="I6213" s="82" t="str">
        <f t="shared" si="347"/>
        <v>S&amp;P BMI</v>
      </c>
    </row>
    <row r="6214" spans="1:9">
      <c r="A6214" s="82" t="s">
        <v>27968</v>
      </c>
      <c r="B6214" s="82" t="str">
        <f t="shared" si="345"/>
        <v>Global Ex-China</v>
      </c>
      <c r="C6214" s="82" t="s">
        <v>7571</v>
      </c>
      <c r="D6214" s="82" t="str">
        <f t="shared" si="346"/>
        <v>Hong Kong</v>
      </c>
      <c r="E6214" s="93">
        <v>34698</v>
      </c>
      <c r="F6214" s="93">
        <v>34701</v>
      </c>
      <c r="G6214" s="93"/>
      <c r="H6214" s="93"/>
      <c r="I6214" s="82" t="str">
        <f t="shared" si="347"/>
        <v>S&amp;P BMI</v>
      </c>
    </row>
    <row r="6215" spans="1:9">
      <c r="A6215" s="82" t="s">
        <v>27968</v>
      </c>
      <c r="B6215" s="82" t="str">
        <f t="shared" si="345"/>
        <v>Global Ex-China</v>
      </c>
      <c r="C6215" s="82" t="s">
        <v>5567</v>
      </c>
      <c r="D6215" s="82" t="str">
        <f t="shared" si="346"/>
        <v>Hungary</v>
      </c>
      <c r="E6215" s="93">
        <v>34698</v>
      </c>
      <c r="F6215" s="93">
        <v>34701</v>
      </c>
      <c r="G6215" s="93"/>
      <c r="H6215" s="93"/>
      <c r="I6215" s="82" t="str">
        <f t="shared" si="347"/>
        <v>S&amp;P BMI</v>
      </c>
    </row>
    <row r="6216" spans="1:9">
      <c r="A6216" s="82" t="s">
        <v>27968</v>
      </c>
      <c r="B6216" s="82" t="str">
        <f t="shared" si="345"/>
        <v>Global Ex-China</v>
      </c>
      <c r="C6216" s="82" t="s">
        <v>6098</v>
      </c>
      <c r="D6216" s="82" t="str">
        <f t="shared" si="346"/>
        <v>Indonesia</v>
      </c>
      <c r="E6216" s="93">
        <v>34698</v>
      </c>
      <c r="F6216" s="93">
        <v>34701</v>
      </c>
      <c r="G6216" s="93"/>
      <c r="H6216" s="93"/>
      <c r="I6216" s="82" t="str">
        <f t="shared" si="347"/>
        <v>S&amp;P BMI</v>
      </c>
    </row>
    <row r="6217" spans="1:9">
      <c r="A6217" s="82" t="s">
        <v>27968</v>
      </c>
      <c r="B6217" s="82" t="str">
        <f t="shared" ref="B6217:B6280" si="348">VLOOKUP(A6217,CountryRegion,2,FALSE)</f>
        <v>Global Ex-China</v>
      </c>
      <c r="C6217" s="82" t="s">
        <v>6100</v>
      </c>
      <c r="D6217" s="82" t="str">
        <f t="shared" si="346"/>
        <v>Ireland</v>
      </c>
      <c r="E6217" s="93">
        <v>34698</v>
      </c>
      <c r="F6217" s="93">
        <v>34701</v>
      </c>
      <c r="G6217" s="93"/>
      <c r="H6217" s="93"/>
      <c r="I6217" s="82" t="str">
        <f t="shared" si="347"/>
        <v>S&amp;P BMI</v>
      </c>
    </row>
    <row r="6218" spans="1:9">
      <c r="A6218" s="82" t="s">
        <v>27968</v>
      </c>
      <c r="B6218" s="82" t="str">
        <f t="shared" si="348"/>
        <v>Global Ex-China</v>
      </c>
      <c r="C6218" s="82" t="s">
        <v>7598</v>
      </c>
      <c r="D6218" s="82" t="str">
        <f t="shared" si="346"/>
        <v>Israel</v>
      </c>
      <c r="E6218" s="93">
        <v>34698</v>
      </c>
      <c r="F6218" s="93">
        <v>34701</v>
      </c>
      <c r="G6218" s="93"/>
      <c r="H6218" s="93"/>
      <c r="I6218" s="82" t="str">
        <f t="shared" si="347"/>
        <v>S&amp;P BMI</v>
      </c>
    </row>
    <row r="6219" spans="1:9">
      <c r="A6219" s="82" t="s">
        <v>27968</v>
      </c>
      <c r="B6219" s="82" t="str">
        <f t="shared" si="348"/>
        <v>Global Ex-China</v>
      </c>
      <c r="C6219" s="82" t="s">
        <v>5720</v>
      </c>
      <c r="D6219" s="82" t="str">
        <f t="shared" si="346"/>
        <v>India</v>
      </c>
      <c r="E6219" s="93">
        <v>34698</v>
      </c>
      <c r="F6219" s="93">
        <v>34701</v>
      </c>
      <c r="G6219" s="93"/>
      <c r="H6219" s="93"/>
      <c r="I6219" s="82" t="str">
        <f t="shared" si="347"/>
        <v>S&amp;P BMI</v>
      </c>
    </row>
    <row r="6220" spans="1:9">
      <c r="A6220" s="82" t="s">
        <v>27968</v>
      </c>
      <c r="B6220" s="82" t="str">
        <f t="shared" si="348"/>
        <v>Global Ex-China</v>
      </c>
      <c r="C6220" s="82" t="s">
        <v>5572</v>
      </c>
      <c r="D6220" s="82" t="str">
        <f t="shared" si="346"/>
        <v>Iceland</v>
      </c>
      <c r="E6220" s="93">
        <v>37435</v>
      </c>
      <c r="F6220" s="93">
        <v>37438</v>
      </c>
      <c r="G6220" s="93">
        <v>39780</v>
      </c>
      <c r="H6220" s="93">
        <v>39783</v>
      </c>
      <c r="I6220" s="82" t="str">
        <f t="shared" si="347"/>
        <v>S&amp;P BMI</v>
      </c>
    </row>
    <row r="6221" spans="1:9">
      <c r="A6221" s="82" t="s">
        <v>27968</v>
      </c>
      <c r="B6221" s="82" t="str">
        <f t="shared" si="348"/>
        <v>Global Ex-China</v>
      </c>
      <c r="C6221" s="82" t="s">
        <v>5614</v>
      </c>
      <c r="D6221" s="82" t="str">
        <f t="shared" si="346"/>
        <v>Italy</v>
      </c>
      <c r="E6221" s="93">
        <v>34698</v>
      </c>
      <c r="F6221" s="93">
        <v>34701</v>
      </c>
      <c r="G6221" s="93"/>
      <c r="H6221" s="93"/>
      <c r="I6221" s="82" t="str">
        <f t="shared" si="347"/>
        <v>S&amp;P BMI</v>
      </c>
    </row>
    <row r="6222" spans="1:9">
      <c r="A6222" s="82" t="s">
        <v>27968</v>
      </c>
      <c r="B6222" s="82" t="str">
        <f t="shared" si="348"/>
        <v>Global Ex-China</v>
      </c>
      <c r="C6222" s="82" t="s">
        <v>7607</v>
      </c>
      <c r="D6222" s="82" t="str">
        <f t="shared" si="346"/>
        <v>Jordan</v>
      </c>
      <c r="E6222" s="93">
        <v>34698</v>
      </c>
      <c r="F6222" s="93">
        <v>34701</v>
      </c>
      <c r="G6222" s="93">
        <v>39752</v>
      </c>
      <c r="H6222" s="93">
        <v>39755</v>
      </c>
      <c r="I6222" s="82" t="str">
        <f t="shared" si="347"/>
        <v>S&amp;P BMI</v>
      </c>
    </row>
    <row r="6223" spans="1:9">
      <c r="A6223" s="82" t="s">
        <v>27968</v>
      </c>
      <c r="B6223" s="82" t="str">
        <f t="shared" si="348"/>
        <v>Global Ex-China</v>
      </c>
      <c r="C6223" s="82" t="s">
        <v>7572</v>
      </c>
      <c r="D6223" s="82" t="str">
        <f t="shared" si="346"/>
        <v>Japan</v>
      </c>
      <c r="E6223" s="93">
        <v>34698</v>
      </c>
      <c r="F6223" s="93">
        <v>34701</v>
      </c>
      <c r="G6223" s="93"/>
      <c r="H6223" s="93"/>
      <c r="I6223" s="82" t="str">
        <f t="shared" si="347"/>
        <v>S&amp;P BMI</v>
      </c>
    </row>
    <row r="6224" spans="1:9">
      <c r="A6224" s="82" t="s">
        <v>27968</v>
      </c>
      <c r="B6224" s="82" t="str">
        <f t="shared" si="348"/>
        <v>Global Ex-China</v>
      </c>
      <c r="C6224" s="82" t="s">
        <v>6013</v>
      </c>
      <c r="D6224" s="82" t="str">
        <f t="shared" si="346"/>
        <v>Korea</v>
      </c>
      <c r="E6224" s="93">
        <v>34698</v>
      </c>
      <c r="F6224" s="93">
        <v>34701</v>
      </c>
      <c r="G6224" s="93"/>
      <c r="H6224" s="93"/>
      <c r="I6224" s="82" t="str">
        <f t="shared" si="347"/>
        <v>S&amp;P BMI</v>
      </c>
    </row>
    <row r="6225" spans="1:9">
      <c r="A6225" s="82" t="s">
        <v>27968</v>
      </c>
      <c r="B6225" s="82" t="str">
        <f t="shared" si="348"/>
        <v>Global Ex-China</v>
      </c>
      <c r="C6225" s="82" t="s">
        <v>7581</v>
      </c>
      <c r="D6225" s="82" t="str">
        <f t="shared" si="346"/>
        <v>Luxembourg</v>
      </c>
      <c r="E6225" s="93">
        <v>38625</v>
      </c>
      <c r="F6225" s="93">
        <v>38628</v>
      </c>
      <c r="G6225" s="93"/>
      <c r="H6225" s="93"/>
      <c r="I6225" s="82" t="str">
        <f t="shared" si="347"/>
        <v>S&amp;P BMI</v>
      </c>
    </row>
    <row r="6226" spans="1:9">
      <c r="A6226" s="82" t="s">
        <v>27968</v>
      </c>
      <c r="B6226" s="82" t="str">
        <f t="shared" si="348"/>
        <v>Global Ex-China</v>
      </c>
      <c r="C6226" s="82" t="s">
        <v>5947</v>
      </c>
      <c r="D6226" s="82" t="str">
        <f t="shared" si="346"/>
        <v>Morocco</v>
      </c>
      <c r="E6226" s="93">
        <v>34698</v>
      </c>
      <c r="F6226" s="93">
        <v>34701</v>
      </c>
      <c r="G6226" s="93">
        <v>42265</v>
      </c>
      <c r="H6226" s="93">
        <v>42268</v>
      </c>
      <c r="I6226" s="82" t="str">
        <f t="shared" si="347"/>
        <v>S&amp;P BMI</v>
      </c>
    </row>
    <row r="6227" spans="1:9">
      <c r="A6227" s="82" t="s">
        <v>27968</v>
      </c>
      <c r="B6227" s="82" t="str">
        <f t="shared" si="348"/>
        <v>Global Ex-China</v>
      </c>
      <c r="C6227" s="82" t="s">
        <v>7594</v>
      </c>
      <c r="D6227" s="82" t="str">
        <f t="shared" si="346"/>
        <v>Mexico</v>
      </c>
      <c r="E6227" s="93">
        <v>34698</v>
      </c>
      <c r="F6227" s="93">
        <v>34701</v>
      </c>
      <c r="G6227" s="93"/>
      <c r="H6227" s="93"/>
      <c r="I6227" s="82" t="str">
        <f t="shared" si="347"/>
        <v>S&amp;P BMI</v>
      </c>
    </row>
    <row r="6228" spans="1:9">
      <c r="A6228" s="82" t="s">
        <v>27968</v>
      </c>
      <c r="B6228" s="82" t="str">
        <f t="shared" si="348"/>
        <v>Global Ex-China</v>
      </c>
      <c r="C6228" s="82" t="s">
        <v>7573</v>
      </c>
      <c r="D6228" s="82" t="str">
        <f t="shared" si="346"/>
        <v>Malaysia</v>
      </c>
      <c r="E6228" s="93">
        <v>34698</v>
      </c>
      <c r="F6228" s="93">
        <v>34701</v>
      </c>
      <c r="G6228" s="93"/>
      <c r="H6228" s="93"/>
      <c r="I6228" s="82" t="str">
        <f t="shared" si="347"/>
        <v>S&amp;P BMI</v>
      </c>
    </row>
    <row r="6229" spans="1:9">
      <c r="A6229" s="82" t="s">
        <v>27968</v>
      </c>
      <c r="B6229" s="82" t="str">
        <f t="shared" si="348"/>
        <v>Global Ex-China</v>
      </c>
      <c r="C6229" s="82" t="s">
        <v>5918</v>
      </c>
      <c r="D6229" s="82" t="str">
        <f t="shared" si="346"/>
        <v>Nigeria</v>
      </c>
      <c r="E6229" s="93">
        <v>34698</v>
      </c>
      <c r="F6229" s="93">
        <v>34701</v>
      </c>
      <c r="G6229" s="93">
        <v>39752</v>
      </c>
      <c r="H6229" s="93">
        <v>39755</v>
      </c>
      <c r="I6229" s="82" t="str">
        <f t="shared" si="347"/>
        <v>S&amp;P BMI</v>
      </c>
    </row>
    <row r="6230" spans="1:9">
      <c r="A6230" s="82" t="s">
        <v>27968</v>
      </c>
      <c r="B6230" s="82" t="str">
        <f t="shared" si="348"/>
        <v>Global Ex-China</v>
      </c>
      <c r="C6230" s="82" t="s">
        <v>5921</v>
      </c>
      <c r="D6230" s="82" t="str">
        <f t="shared" si="346"/>
        <v>Netherlands</v>
      </c>
      <c r="E6230" s="93">
        <v>34698</v>
      </c>
      <c r="F6230" s="93">
        <v>34701</v>
      </c>
      <c r="G6230" s="93"/>
      <c r="H6230" s="93"/>
      <c r="I6230" s="82" t="str">
        <f t="shared" si="347"/>
        <v>S&amp;P BMI</v>
      </c>
    </row>
    <row r="6231" spans="1:9">
      <c r="A6231" s="82" t="s">
        <v>27968</v>
      </c>
      <c r="B6231" s="82" t="str">
        <f t="shared" si="348"/>
        <v>Global Ex-China</v>
      </c>
      <c r="C6231" s="82" t="s">
        <v>5865</v>
      </c>
      <c r="D6231" s="82" t="str">
        <f t="shared" si="346"/>
        <v>Norway</v>
      </c>
      <c r="E6231" s="93">
        <v>34698</v>
      </c>
      <c r="F6231" s="93">
        <v>34701</v>
      </c>
      <c r="G6231" s="93"/>
      <c r="H6231" s="93"/>
      <c r="I6231" s="82" t="str">
        <f t="shared" si="347"/>
        <v>S&amp;P BMI</v>
      </c>
    </row>
    <row r="6232" spans="1:9">
      <c r="A6232" s="82" t="s">
        <v>27968</v>
      </c>
      <c r="B6232" s="82" t="str">
        <f t="shared" si="348"/>
        <v>Global Ex-China</v>
      </c>
      <c r="C6232" s="82" t="s">
        <v>5883</v>
      </c>
      <c r="D6232" s="82" t="str">
        <f t="shared" si="346"/>
        <v>New Zealand</v>
      </c>
      <c r="E6232" s="93">
        <v>34698</v>
      </c>
      <c r="F6232" s="93">
        <v>34701</v>
      </c>
      <c r="G6232" s="93"/>
      <c r="H6232" s="93"/>
      <c r="I6232" s="82" t="str">
        <f t="shared" si="347"/>
        <v>S&amp;P BMI</v>
      </c>
    </row>
    <row r="6233" spans="1:9">
      <c r="A6233" s="82" t="s">
        <v>27968</v>
      </c>
      <c r="B6233" s="82" t="str">
        <f t="shared" si="348"/>
        <v>Global Ex-China</v>
      </c>
      <c r="C6233" s="82" t="s">
        <v>7595</v>
      </c>
      <c r="D6233" s="82" t="str">
        <f t="shared" si="346"/>
        <v>Peru</v>
      </c>
      <c r="E6233" s="93">
        <v>34698</v>
      </c>
      <c r="F6233" s="93">
        <v>34701</v>
      </c>
      <c r="G6233" s="93"/>
      <c r="H6233" s="93"/>
      <c r="I6233" s="82" t="str">
        <f t="shared" si="347"/>
        <v>S&amp;P BMI</v>
      </c>
    </row>
    <row r="6234" spans="1:9">
      <c r="A6234" s="82" t="s">
        <v>27968</v>
      </c>
      <c r="B6234" s="82" t="str">
        <f t="shared" si="348"/>
        <v>Global Ex-China</v>
      </c>
      <c r="C6234" s="82" t="s">
        <v>5970</v>
      </c>
      <c r="D6234" s="82" t="str">
        <f t="shared" si="346"/>
        <v>Philippines</v>
      </c>
      <c r="E6234" s="93">
        <v>34698</v>
      </c>
      <c r="F6234" s="93">
        <v>34701</v>
      </c>
      <c r="G6234" s="93"/>
      <c r="H6234" s="93"/>
      <c r="I6234" s="82" t="str">
        <f t="shared" si="347"/>
        <v>S&amp;P BMI</v>
      </c>
    </row>
    <row r="6235" spans="1:9">
      <c r="A6235" s="82" t="s">
        <v>27968</v>
      </c>
      <c r="B6235" s="82" t="str">
        <f t="shared" si="348"/>
        <v>Global Ex-China</v>
      </c>
      <c r="C6235" s="82" t="s">
        <v>7601</v>
      </c>
      <c r="D6235" s="82" t="str">
        <f t="shared" ref="D6235:D6298" si="349">VLOOKUP(C6235&amp;"-",CountryRegion,2,FALSE)</f>
        <v>Pakistan</v>
      </c>
      <c r="E6235" s="93">
        <v>34698</v>
      </c>
      <c r="F6235" s="93">
        <v>34701</v>
      </c>
      <c r="G6235" s="93">
        <v>39752</v>
      </c>
      <c r="H6235" s="93">
        <v>39755</v>
      </c>
      <c r="I6235" s="82" t="str">
        <f t="shared" si="347"/>
        <v>S&amp;P BMI</v>
      </c>
    </row>
    <row r="6236" spans="1:9">
      <c r="A6236" s="82" t="s">
        <v>27968</v>
      </c>
      <c r="B6236" s="82" t="str">
        <f t="shared" si="348"/>
        <v>Global Ex-China</v>
      </c>
      <c r="C6236" s="82" t="s">
        <v>7601</v>
      </c>
      <c r="D6236" s="82" t="str">
        <f t="shared" si="349"/>
        <v>Pakistan</v>
      </c>
      <c r="E6236" s="93">
        <v>42993</v>
      </c>
      <c r="F6236" s="93">
        <v>42996</v>
      </c>
      <c r="G6236" s="3">
        <v>45184</v>
      </c>
      <c r="H6236" s="3">
        <v>45187</v>
      </c>
      <c r="I6236" s="82" t="str">
        <f t="shared" si="347"/>
        <v>S&amp;P BMI</v>
      </c>
    </row>
    <row r="6237" spans="1:9">
      <c r="A6237" s="82" t="s">
        <v>27968</v>
      </c>
      <c r="B6237" s="82" t="str">
        <f t="shared" si="348"/>
        <v>Global Ex-China</v>
      </c>
      <c r="C6237" s="82" t="s">
        <v>7585</v>
      </c>
      <c r="D6237" s="82" t="str">
        <f t="shared" si="349"/>
        <v>Poland</v>
      </c>
      <c r="E6237" s="93">
        <v>34698</v>
      </c>
      <c r="F6237" s="93">
        <v>34701</v>
      </c>
      <c r="G6237" s="93"/>
      <c r="H6237" s="93"/>
      <c r="I6237" s="82" t="str">
        <f t="shared" si="347"/>
        <v>S&amp;P BMI</v>
      </c>
    </row>
    <row r="6238" spans="1:9">
      <c r="A6238" s="82" t="s">
        <v>27968</v>
      </c>
      <c r="B6238" s="82" t="str">
        <f t="shared" si="348"/>
        <v>Global Ex-China</v>
      </c>
      <c r="C6238" s="82" t="s">
        <v>7582</v>
      </c>
      <c r="D6238" s="82" t="str">
        <f t="shared" si="349"/>
        <v>Portugal</v>
      </c>
      <c r="E6238" s="93">
        <v>34698</v>
      </c>
      <c r="F6238" s="93">
        <v>34701</v>
      </c>
      <c r="G6238" s="93"/>
      <c r="H6238" s="93"/>
      <c r="I6238" s="82" t="str">
        <f t="shared" si="347"/>
        <v>S&amp;P BMI</v>
      </c>
    </row>
    <row r="6239" spans="1:9">
      <c r="A6239" s="82" t="s">
        <v>27968</v>
      </c>
      <c r="B6239" s="82" t="str">
        <f t="shared" si="348"/>
        <v>Global Ex-China</v>
      </c>
      <c r="C6239" s="82" t="s">
        <v>7602</v>
      </c>
      <c r="D6239" s="82" t="str">
        <f t="shared" si="349"/>
        <v>Qatar</v>
      </c>
      <c r="E6239" s="93">
        <v>41903</v>
      </c>
      <c r="F6239" s="93">
        <v>41904</v>
      </c>
      <c r="G6239" s="93"/>
      <c r="H6239" s="93"/>
      <c r="I6239" s="82" t="str">
        <f t="shared" si="347"/>
        <v>S&amp;P BMI</v>
      </c>
    </row>
    <row r="6240" spans="1:9">
      <c r="A6240" s="82" t="s">
        <v>27968</v>
      </c>
      <c r="B6240" s="82" t="str">
        <f t="shared" si="348"/>
        <v>Global Ex-China</v>
      </c>
      <c r="C6240" s="82" t="s">
        <v>7586</v>
      </c>
      <c r="D6240" s="82" t="str">
        <f t="shared" si="349"/>
        <v>Russia</v>
      </c>
      <c r="E6240" s="93">
        <v>34698</v>
      </c>
      <c r="F6240" s="93">
        <v>34701</v>
      </c>
      <c r="G6240" s="93">
        <v>44628</v>
      </c>
      <c r="H6240" s="93">
        <v>44629</v>
      </c>
      <c r="I6240" s="82" t="str">
        <f t="shared" si="347"/>
        <v>S&amp;P BMI</v>
      </c>
    </row>
    <row r="6241" spans="1:9">
      <c r="A6241" s="82" t="s">
        <v>27968</v>
      </c>
      <c r="B6241" s="82" t="str">
        <f t="shared" si="348"/>
        <v>Global Ex-China</v>
      </c>
      <c r="C6241" s="82" t="s">
        <v>6227</v>
      </c>
      <c r="D6241" s="82" t="str">
        <f t="shared" si="349"/>
        <v>Sweden</v>
      </c>
      <c r="E6241" s="93">
        <v>34698</v>
      </c>
      <c r="F6241" s="93">
        <v>34701</v>
      </c>
      <c r="G6241" s="93"/>
      <c r="H6241" s="93"/>
      <c r="I6241" s="82" t="str">
        <f t="shared" si="347"/>
        <v>S&amp;P BMI</v>
      </c>
    </row>
    <row r="6242" spans="1:9">
      <c r="A6242" s="82" t="s">
        <v>27968</v>
      </c>
      <c r="B6242" s="82" t="str">
        <f t="shared" si="348"/>
        <v>Global Ex-China</v>
      </c>
      <c r="C6242" s="82" t="s">
        <v>7574</v>
      </c>
      <c r="D6242" s="82" t="str">
        <f t="shared" si="349"/>
        <v>Singapore</v>
      </c>
      <c r="E6242" s="93">
        <v>34698</v>
      </c>
      <c r="F6242" s="93">
        <v>34701</v>
      </c>
      <c r="G6242" s="93"/>
      <c r="H6242" s="93"/>
      <c r="I6242" s="82" t="str">
        <f t="shared" si="347"/>
        <v>S&amp;P BMI</v>
      </c>
    </row>
    <row r="6243" spans="1:9">
      <c r="A6243" s="82" t="s">
        <v>27968</v>
      </c>
      <c r="B6243" s="82" t="str">
        <f t="shared" si="348"/>
        <v>Global Ex-China</v>
      </c>
      <c r="C6243" s="82" t="s">
        <v>7605</v>
      </c>
      <c r="D6243" s="82" t="str">
        <f t="shared" si="349"/>
        <v>Slovenia</v>
      </c>
      <c r="E6243" s="93">
        <v>37529</v>
      </c>
      <c r="F6243" s="93">
        <v>37530</v>
      </c>
      <c r="G6243" s="93">
        <v>39752</v>
      </c>
      <c r="H6243" s="93">
        <v>39755</v>
      </c>
      <c r="I6243" s="82" t="str">
        <f t="shared" si="347"/>
        <v>S&amp;P BMI</v>
      </c>
    </row>
    <row r="6244" spans="1:9">
      <c r="A6244" s="82" t="s">
        <v>27968</v>
      </c>
      <c r="B6244" s="82" t="str">
        <f t="shared" si="348"/>
        <v>Global Ex-China</v>
      </c>
      <c r="C6244" s="82" t="s">
        <v>6029</v>
      </c>
      <c r="D6244" s="82" t="str">
        <f t="shared" si="349"/>
        <v>Thailand</v>
      </c>
      <c r="E6244" s="93">
        <v>34698</v>
      </c>
      <c r="F6244" s="93">
        <v>34701</v>
      </c>
      <c r="G6244" s="93"/>
      <c r="H6244" s="93"/>
      <c r="I6244" s="82" t="str">
        <f t="shared" si="347"/>
        <v>S&amp;P BMI</v>
      </c>
    </row>
    <row r="6245" spans="1:9">
      <c r="A6245" s="82" t="s">
        <v>27968</v>
      </c>
      <c r="B6245" s="82" t="str">
        <f t="shared" si="348"/>
        <v>Global Ex-China</v>
      </c>
      <c r="C6245" s="82" t="s">
        <v>7587</v>
      </c>
      <c r="D6245" s="82" t="str">
        <f t="shared" si="349"/>
        <v>Turkey</v>
      </c>
      <c r="E6245" s="93">
        <v>34698</v>
      </c>
      <c r="F6245" s="93">
        <v>34701</v>
      </c>
      <c r="G6245" s="93"/>
      <c r="H6245" s="93"/>
      <c r="I6245" s="82" t="str">
        <f t="shared" si="347"/>
        <v>S&amp;P BMI</v>
      </c>
    </row>
    <row r="6246" spans="1:9">
      <c r="A6246" s="82" t="s">
        <v>27968</v>
      </c>
      <c r="B6246" s="82" t="str">
        <f t="shared" si="348"/>
        <v>Global Ex-China</v>
      </c>
      <c r="C6246" s="82" t="s">
        <v>5700</v>
      </c>
      <c r="D6246" s="82" t="str">
        <f t="shared" si="349"/>
        <v>Taiwan</v>
      </c>
      <c r="E6246" s="93">
        <v>34698</v>
      </c>
      <c r="F6246" s="93">
        <v>34701</v>
      </c>
      <c r="G6246" s="93"/>
      <c r="H6246" s="93"/>
      <c r="I6246" s="82" t="str">
        <f t="shared" si="347"/>
        <v>S&amp;P BMI</v>
      </c>
    </row>
    <row r="6247" spans="1:9">
      <c r="A6247" s="82" t="s">
        <v>27968</v>
      </c>
      <c r="B6247" s="82" t="str">
        <f t="shared" si="348"/>
        <v>Global Ex-China</v>
      </c>
      <c r="C6247" s="82" t="s">
        <v>810</v>
      </c>
      <c r="D6247" s="82" t="str">
        <f t="shared" si="349"/>
        <v>United States</v>
      </c>
      <c r="E6247" s="93">
        <v>34698</v>
      </c>
      <c r="F6247" s="93">
        <v>34701</v>
      </c>
      <c r="G6247" s="93"/>
      <c r="H6247" s="93"/>
      <c r="I6247" s="82" t="str">
        <f t="shared" si="347"/>
        <v>S&amp;P BMI</v>
      </c>
    </row>
    <row r="6248" spans="1:9">
      <c r="A6248" s="82" t="s">
        <v>27968</v>
      </c>
      <c r="B6248" s="82" t="str">
        <f t="shared" si="348"/>
        <v>Global Ex-China</v>
      </c>
      <c r="C6248" s="82" t="s">
        <v>7596</v>
      </c>
      <c r="D6248" s="82" t="str">
        <f t="shared" si="349"/>
        <v>Venezuela</v>
      </c>
      <c r="E6248" s="93">
        <v>34698</v>
      </c>
      <c r="F6248" s="93">
        <v>34701</v>
      </c>
      <c r="G6248" s="93">
        <v>39183</v>
      </c>
      <c r="H6248" s="93">
        <v>39184</v>
      </c>
      <c r="I6248" s="82" t="str">
        <f t="shared" si="347"/>
        <v>S&amp;P BMI</v>
      </c>
    </row>
    <row r="6249" spans="1:9">
      <c r="A6249" s="82" t="s">
        <v>27968</v>
      </c>
      <c r="B6249" s="82" t="str">
        <f t="shared" si="348"/>
        <v>Global Ex-China</v>
      </c>
      <c r="C6249" s="82" t="s">
        <v>7603</v>
      </c>
      <c r="D6249" s="82" t="str">
        <f t="shared" si="349"/>
        <v>South Africa</v>
      </c>
      <c r="E6249" s="93">
        <v>34698</v>
      </c>
      <c r="F6249" s="93">
        <v>34701</v>
      </c>
      <c r="G6249" s="93"/>
      <c r="H6249" s="93"/>
      <c r="I6249" s="82" t="str">
        <f t="shared" si="347"/>
        <v>S&amp;P BMI</v>
      </c>
    </row>
    <row r="6250" spans="1:9">
      <c r="A6250" s="82" t="s">
        <v>27968</v>
      </c>
      <c r="B6250" s="82" t="str">
        <f t="shared" si="348"/>
        <v>Global Ex-China</v>
      </c>
      <c r="C6250" s="82" t="s">
        <v>5776</v>
      </c>
      <c r="D6250" s="82" t="str">
        <f t="shared" si="349"/>
        <v>Saudi Arabia</v>
      </c>
      <c r="E6250" s="93">
        <v>43539</v>
      </c>
      <c r="F6250" s="93">
        <v>43542</v>
      </c>
      <c r="G6250" s="93"/>
      <c r="H6250" s="93"/>
      <c r="I6250" s="82" t="str">
        <f t="shared" si="347"/>
        <v>S&amp;P BMI</v>
      </c>
    </row>
    <row r="6251" spans="1:9">
      <c r="A6251" s="82" t="s">
        <v>27968</v>
      </c>
      <c r="B6251" s="82" t="str">
        <f t="shared" si="348"/>
        <v>Global Ex-China</v>
      </c>
      <c r="C6251" s="82" t="s">
        <v>6023</v>
      </c>
      <c r="D6251" s="82" t="str">
        <f t="shared" si="349"/>
        <v>Kuwait</v>
      </c>
      <c r="E6251" s="93">
        <v>43728</v>
      </c>
      <c r="F6251" s="93">
        <v>43731</v>
      </c>
      <c r="G6251" s="93"/>
      <c r="H6251" s="93"/>
      <c r="I6251" s="82" t="str">
        <f t="shared" si="347"/>
        <v>S&amp;P BMI</v>
      </c>
    </row>
    <row r="6252" spans="1:9">
      <c r="A6252" s="82" t="s">
        <v>28368</v>
      </c>
      <c r="B6252" s="82" t="str">
        <f t="shared" si="348"/>
        <v>Pan Europe and North America</v>
      </c>
      <c r="C6252" s="82" t="s">
        <v>5722</v>
      </c>
      <c r="D6252" s="82" t="str">
        <f t="shared" si="349"/>
        <v>Canada</v>
      </c>
      <c r="E6252" s="3">
        <v>32689</v>
      </c>
      <c r="F6252" s="3">
        <v>32692</v>
      </c>
      <c r="G6252" s="3"/>
      <c r="H6252" s="3" t="s">
        <v>7570</v>
      </c>
      <c r="I6252" s="82" t="str">
        <f t="shared" si="347"/>
        <v>S&amp;P BMI</v>
      </c>
    </row>
    <row r="6253" spans="1:9">
      <c r="A6253" s="82" t="s">
        <v>28368</v>
      </c>
      <c r="B6253" s="82" t="str">
        <f t="shared" si="348"/>
        <v>Pan Europe and North America</v>
      </c>
      <c r="C6253" s="82" t="s">
        <v>810</v>
      </c>
      <c r="D6253" s="82" t="str">
        <f t="shared" si="349"/>
        <v>United States</v>
      </c>
      <c r="E6253" s="3">
        <v>32689</v>
      </c>
      <c r="F6253" s="3">
        <v>32692</v>
      </c>
      <c r="G6253" s="3"/>
      <c r="H6253" s="3" t="s">
        <v>7570</v>
      </c>
      <c r="I6253" s="82" t="str">
        <f t="shared" si="347"/>
        <v>S&amp;P BMI</v>
      </c>
    </row>
    <row r="6254" spans="1:9">
      <c r="A6254" s="82" t="s">
        <v>28368</v>
      </c>
      <c r="B6254" s="82" t="str">
        <f t="shared" si="348"/>
        <v>Pan Europe and North America</v>
      </c>
      <c r="C6254" s="82" t="s">
        <v>7575</v>
      </c>
      <c r="D6254" s="82" t="str">
        <f t="shared" si="349"/>
        <v>Austria</v>
      </c>
      <c r="E6254" s="3">
        <v>34698</v>
      </c>
      <c r="F6254" s="3">
        <v>34701</v>
      </c>
      <c r="G6254" s="3"/>
      <c r="H6254" s="3" t="s">
        <v>7570</v>
      </c>
      <c r="I6254" s="82" t="str">
        <f t="shared" si="347"/>
        <v>S&amp;P BMI</v>
      </c>
    </row>
    <row r="6255" spans="1:9">
      <c r="A6255" s="82" t="s">
        <v>28368</v>
      </c>
      <c r="B6255" s="82" t="str">
        <f t="shared" si="348"/>
        <v>Pan Europe and North America</v>
      </c>
      <c r="C6255" s="82" t="s">
        <v>7576</v>
      </c>
      <c r="D6255" s="82" t="str">
        <f t="shared" si="349"/>
        <v>Belgium</v>
      </c>
      <c r="E6255" s="3">
        <v>34698</v>
      </c>
      <c r="F6255" s="3">
        <v>34701</v>
      </c>
      <c r="G6255" s="3"/>
      <c r="H6255" s="3" t="s">
        <v>7570</v>
      </c>
      <c r="I6255" s="82" t="str">
        <f t="shared" si="347"/>
        <v>S&amp;P BMI</v>
      </c>
    </row>
    <row r="6256" spans="1:9">
      <c r="A6256" s="82" t="s">
        <v>28368</v>
      </c>
      <c r="B6256" s="82" t="str">
        <f t="shared" si="348"/>
        <v>Pan Europe and North America</v>
      </c>
      <c r="C6256" s="82" t="s">
        <v>7584</v>
      </c>
      <c r="D6256" s="82" t="str">
        <f t="shared" si="349"/>
        <v>Czech Republic</v>
      </c>
      <c r="E6256" s="3">
        <v>34698</v>
      </c>
      <c r="F6256" s="3">
        <v>34701</v>
      </c>
      <c r="G6256" s="3"/>
      <c r="H6256" s="3" t="s">
        <v>7570</v>
      </c>
      <c r="I6256" s="82" t="str">
        <f t="shared" si="347"/>
        <v>S&amp;P BMI</v>
      </c>
    </row>
    <row r="6257" spans="1:9">
      <c r="A6257" s="82" t="s">
        <v>28368</v>
      </c>
      <c r="B6257" s="82" t="str">
        <f t="shared" si="348"/>
        <v>Pan Europe and North America</v>
      </c>
      <c r="C6257" s="82" t="s">
        <v>7577</v>
      </c>
      <c r="D6257" s="82" t="str">
        <f t="shared" si="349"/>
        <v>Denmark</v>
      </c>
      <c r="E6257" s="3">
        <v>34698</v>
      </c>
      <c r="F6257" s="3">
        <v>34701</v>
      </c>
      <c r="G6257" s="3"/>
      <c r="H6257" s="3" t="s">
        <v>7570</v>
      </c>
      <c r="I6257" s="82" t="str">
        <f t="shared" si="347"/>
        <v>S&amp;P BMI</v>
      </c>
    </row>
    <row r="6258" spans="1:9">
      <c r="A6258" s="82" t="s">
        <v>28368</v>
      </c>
      <c r="B6258" s="82" t="str">
        <f t="shared" si="348"/>
        <v>Pan Europe and North America</v>
      </c>
      <c r="C6258" s="82" t="s">
        <v>5810</v>
      </c>
      <c r="D6258" s="82" t="str">
        <f t="shared" si="349"/>
        <v>Finland</v>
      </c>
      <c r="E6258" s="3">
        <v>34698</v>
      </c>
      <c r="F6258" s="3">
        <v>34701</v>
      </c>
      <c r="G6258" s="3"/>
      <c r="H6258" s="3" t="s">
        <v>7570</v>
      </c>
      <c r="I6258" s="82" t="str">
        <f t="shared" si="347"/>
        <v>S&amp;P BMI</v>
      </c>
    </row>
    <row r="6259" spans="1:9">
      <c r="A6259" s="82" t="s">
        <v>28368</v>
      </c>
      <c r="B6259" s="82" t="str">
        <f t="shared" si="348"/>
        <v>Pan Europe and North America</v>
      </c>
      <c r="C6259" s="82" t="s">
        <v>7578</v>
      </c>
      <c r="D6259" s="82" t="str">
        <f t="shared" si="349"/>
        <v>France</v>
      </c>
      <c r="E6259" s="3">
        <v>34698</v>
      </c>
      <c r="F6259" s="3">
        <v>34701</v>
      </c>
      <c r="G6259" s="3"/>
      <c r="H6259" s="3" t="s">
        <v>7570</v>
      </c>
      <c r="I6259" s="82" t="str">
        <f t="shared" si="347"/>
        <v>S&amp;P BMI</v>
      </c>
    </row>
    <row r="6260" spans="1:9">
      <c r="A6260" s="82" t="s">
        <v>28368</v>
      </c>
      <c r="B6260" s="82" t="str">
        <f t="shared" si="348"/>
        <v>Pan Europe and North America</v>
      </c>
      <c r="C6260" s="82" t="s">
        <v>7579</v>
      </c>
      <c r="D6260" s="82" t="str">
        <f t="shared" si="349"/>
        <v>Germany</v>
      </c>
      <c r="E6260" s="3">
        <v>34698</v>
      </c>
      <c r="F6260" s="3">
        <v>34701</v>
      </c>
      <c r="G6260" s="3"/>
      <c r="H6260" s="3" t="s">
        <v>7570</v>
      </c>
      <c r="I6260" s="82" t="str">
        <f t="shared" si="347"/>
        <v>S&amp;P BMI</v>
      </c>
    </row>
    <row r="6261" spans="1:9">
      <c r="A6261" s="82" t="s">
        <v>28368</v>
      </c>
      <c r="B6261" s="82" t="str">
        <f t="shared" si="348"/>
        <v>Pan Europe and North America</v>
      </c>
      <c r="C6261" s="82" t="s">
        <v>7580</v>
      </c>
      <c r="D6261" s="82" t="str">
        <f t="shared" si="349"/>
        <v>Greece</v>
      </c>
      <c r="E6261" s="3">
        <v>34698</v>
      </c>
      <c r="F6261" s="3">
        <v>34701</v>
      </c>
      <c r="G6261" s="3"/>
      <c r="H6261" s="3" t="s">
        <v>7570</v>
      </c>
      <c r="I6261" s="82" t="str">
        <f t="shared" si="347"/>
        <v>S&amp;P BMI</v>
      </c>
    </row>
    <row r="6262" spans="1:9">
      <c r="A6262" s="82" t="s">
        <v>28368</v>
      </c>
      <c r="B6262" s="82" t="str">
        <f t="shared" si="348"/>
        <v>Pan Europe and North America</v>
      </c>
      <c r="C6262" s="82" t="s">
        <v>5567</v>
      </c>
      <c r="D6262" s="82" t="str">
        <f t="shared" si="349"/>
        <v>Hungary</v>
      </c>
      <c r="E6262" s="3">
        <v>34698</v>
      </c>
      <c r="F6262" s="3">
        <v>34701</v>
      </c>
      <c r="G6262" s="3"/>
      <c r="H6262" s="3" t="s">
        <v>7570</v>
      </c>
      <c r="I6262" s="82" t="str">
        <f t="shared" si="347"/>
        <v>S&amp;P BMI</v>
      </c>
    </row>
    <row r="6263" spans="1:9">
      <c r="A6263" s="82" t="s">
        <v>28368</v>
      </c>
      <c r="B6263" s="82" t="str">
        <f t="shared" si="348"/>
        <v>Pan Europe and North America</v>
      </c>
      <c r="C6263" s="82" t="s">
        <v>5572</v>
      </c>
      <c r="D6263" s="82" t="str">
        <f t="shared" si="349"/>
        <v>Iceland</v>
      </c>
      <c r="E6263" s="3">
        <v>37435</v>
      </c>
      <c r="F6263" s="3">
        <v>37438</v>
      </c>
      <c r="G6263" s="3">
        <v>39780</v>
      </c>
      <c r="H6263" s="3">
        <v>39783</v>
      </c>
      <c r="I6263" s="82" t="str">
        <f t="shared" si="347"/>
        <v>S&amp;P BMI</v>
      </c>
    </row>
    <row r="6264" spans="1:9">
      <c r="A6264" s="82" t="s">
        <v>28368</v>
      </c>
      <c r="B6264" s="82" t="str">
        <f t="shared" si="348"/>
        <v>Pan Europe and North America</v>
      </c>
      <c r="C6264" s="82" t="s">
        <v>6100</v>
      </c>
      <c r="D6264" s="82" t="str">
        <f t="shared" si="349"/>
        <v>Ireland</v>
      </c>
      <c r="E6264" s="3">
        <v>34698</v>
      </c>
      <c r="F6264" s="3">
        <v>34701</v>
      </c>
      <c r="G6264" s="3"/>
      <c r="H6264" s="3" t="s">
        <v>7570</v>
      </c>
      <c r="I6264" s="82" t="str">
        <f t="shared" si="347"/>
        <v>S&amp;P BMI</v>
      </c>
    </row>
    <row r="6265" spans="1:9">
      <c r="A6265" s="82" t="s">
        <v>28368</v>
      </c>
      <c r="B6265" s="82" t="str">
        <f t="shared" si="348"/>
        <v>Pan Europe and North America</v>
      </c>
      <c r="C6265" s="82" t="s">
        <v>5614</v>
      </c>
      <c r="D6265" s="82" t="str">
        <f t="shared" si="349"/>
        <v>Italy</v>
      </c>
      <c r="E6265" s="3">
        <v>34698</v>
      </c>
      <c r="F6265" s="3">
        <v>34701</v>
      </c>
      <c r="G6265" s="3"/>
      <c r="H6265" s="3" t="s">
        <v>7570</v>
      </c>
      <c r="I6265" s="82" t="str">
        <f t="shared" si="347"/>
        <v>S&amp;P BMI</v>
      </c>
    </row>
    <row r="6266" spans="1:9">
      <c r="A6266" s="82" t="s">
        <v>28368</v>
      </c>
      <c r="B6266" s="82" t="str">
        <f t="shared" si="348"/>
        <v>Pan Europe and North America</v>
      </c>
      <c r="C6266" s="82" t="s">
        <v>7581</v>
      </c>
      <c r="D6266" s="82" t="str">
        <f t="shared" si="349"/>
        <v>Luxembourg</v>
      </c>
      <c r="E6266" s="3">
        <v>32689</v>
      </c>
      <c r="F6266" s="3">
        <v>32692</v>
      </c>
      <c r="G6266" s="3"/>
      <c r="H6266" s="3" t="s">
        <v>7570</v>
      </c>
      <c r="I6266" s="82" t="str">
        <f t="shared" si="347"/>
        <v>S&amp;P BMI</v>
      </c>
    </row>
    <row r="6267" spans="1:9">
      <c r="A6267" s="82" t="s">
        <v>28368</v>
      </c>
      <c r="B6267" s="82" t="str">
        <f t="shared" si="348"/>
        <v>Pan Europe and North America</v>
      </c>
      <c r="C6267" s="82" t="s">
        <v>5921</v>
      </c>
      <c r="D6267" s="82" t="str">
        <f t="shared" si="349"/>
        <v>Netherlands</v>
      </c>
      <c r="E6267" s="3">
        <v>34698</v>
      </c>
      <c r="F6267" s="3">
        <v>34701</v>
      </c>
      <c r="G6267" s="3"/>
      <c r="H6267" s="3" t="s">
        <v>7570</v>
      </c>
      <c r="I6267" s="82" t="str">
        <f t="shared" si="347"/>
        <v>S&amp;P BMI</v>
      </c>
    </row>
    <row r="6268" spans="1:9">
      <c r="A6268" s="82" t="s">
        <v>28368</v>
      </c>
      <c r="B6268" s="82" t="str">
        <f t="shared" si="348"/>
        <v>Pan Europe and North America</v>
      </c>
      <c r="C6268" s="82" t="s">
        <v>5865</v>
      </c>
      <c r="D6268" s="82" t="str">
        <f t="shared" si="349"/>
        <v>Norway</v>
      </c>
      <c r="E6268" s="3">
        <v>34698</v>
      </c>
      <c r="F6268" s="3">
        <v>34701</v>
      </c>
      <c r="G6268" s="3"/>
      <c r="H6268" s="3" t="s">
        <v>7570</v>
      </c>
      <c r="I6268" s="82" t="str">
        <f t="shared" si="347"/>
        <v>S&amp;P BMI</v>
      </c>
    </row>
    <row r="6269" spans="1:9">
      <c r="A6269" s="82" t="s">
        <v>28368</v>
      </c>
      <c r="B6269" s="82" t="str">
        <f t="shared" si="348"/>
        <v>Pan Europe and North America</v>
      </c>
      <c r="C6269" s="82" t="s">
        <v>7585</v>
      </c>
      <c r="D6269" s="82" t="str">
        <f t="shared" si="349"/>
        <v>Poland</v>
      </c>
      <c r="E6269" s="3">
        <v>34698</v>
      </c>
      <c r="F6269" s="3">
        <v>34701</v>
      </c>
      <c r="G6269" s="3"/>
      <c r="H6269" s="3" t="s">
        <v>7570</v>
      </c>
      <c r="I6269" s="82" t="str">
        <f t="shared" ref="I6269:I6332" si="350">IF(ISBLANK(VLOOKUP(A6269,CountryRegion,4,FALSE)),"",VLOOKUP(A6269,CountryRegion,4,FALSE))</f>
        <v>S&amp;P BMI</v>
      </c>
    </row>
    <row r="6270" spans="1:9">
      <c r="A6270" s="82" t="s">
        <v>28368</v>
      </c>
      <c r="B6270" s="82" t="str">
        <f t="shared" si="348"/>
        <v>Pan Europe and North America</v>
      </c>
      <c r="C6270" s="82" t="s">
        <v>7582</v>
      </c>
      <c r="D6270" s="82" t="str">
        <f t="shared" si="349"/>
        <v>Portugal</v>
      </c>
      <c r="E6270" s="3">
        <v>34698</v>
      </c>
      <c r="F6270" s="3">
        <v>34701</v>
      </c>
      <c r="G6270" s="3"/>
      <c r="H6270" s="3" t="s">
        <v>7570</v>
      </c>
      <c r="I6270" s="82" t="str">
        <f t="shared" si="350"/>
        <v>S&amp;P BMI</v>
      </c>
    </row>
    <row r="6271" spans="1:9">
      <c r="A6271" s="82" t="s">
        <v>28368</v>
      </c>
      <c r="B6271" s="82" t="str">
        <f t="shared" si="348"/>
        <v>Pan Europe and North America</v>
      </c>
      <c r="C6271" s="82" t="s">
        <v>7586</v>
      </c>
      <c r="D6271" s="82" t="str">
        <f t="shared" si="349"/>
        <v>Russia</v>
      </c>
      <c r="E6271" s="3">
        <v>34698</v>
      </c>
      <c r="F6271" s="3">
        <v>34701</v>
      </c>
      <c r="G6271" s="3"/>
      <c r="H6271" s="3" t="s">
        <v>7570</v>
      </c>
      <c r="I6271" s="82" t="str">
        <f t="shared" si="350"/>
        <v>S&amp;P BMI</v>
      </c>
    </row>
    <row r="6272" spans="1:9">
      <c r="A6272" s="82" t="s">
        <v>28368</v>
      </c>
      <c r="B6272" s="82" t="str">
        <f t="shared" si="348"/>
        <v>Pan Europe and North America</v>
      </c>
      <c r="C6272" s="82" t="s">
        <v>7605</v>
      </c>
      <c r="D6272" s="82" t="str">
        <f t="shared" si="349"/>
        <v>Slovenia</v>
      </c>
      <c r="E6272" s="3">
        <v>37529</v>
      </c>
      <c r="F6272" s="3">
        <v>37530</v>
      </c>
      <c r="G6272" s="3">
        <v>39752</v>
      </c>
      <c r="H6272" s="3">
        <v>39755</v>
      </c>
      <c r="I6272" s="82" t="str">
        <f t="shared" si="350"/>
        <v>S&amp;P BMI</v>
      </c>
    </row>
    <row r="6273" spans="1:9">
      <c r="A6273" s="82" t="s">
        <v>28368</v>
      </c>
      <c r="B6273" s="82" t="str">
        <f t="shared" si="348"/>
        <v>Pan Europe and North America</v>
      </c>
      <c r="C6273" s="82" t="s">
        <v>6415</v>
      </c>
      <c r="D6273" s="82" t="str">
        <f t="shared" si="349"/>
        <v>Spain</v>
      </c>
      <c r="E6273" s="3">
        <v>34698</v>
      </c>
      <c r="F6273" s="3">
        <v>34701</v>
      </c>
      <c r="G6273" s="3"/>
      <c r="H6273" s="3" t="s">
        <v>7570</v>
      </c>
      <c r="I6273" s="82" t="str">
        <f t="shared" si="350"/>
        <v>S&amp;P BMI</v>
      </c>
    </row>
    <row r="6274" spans="1:9">
      <c r="A6274" s="82" t="s">
        <v>28368</v>
      </c>
      <c r="B6274" s="82" t="str">
        <f t="shared" si="348"/>
        <v>Pan Europe and North America</v>
      </c>
      <c r="C6274" s="82" t="s">
        <v>6227</v>
      </c>
      <c r="D6274" s="82" t="str">
        <f t="shared" si="349"/>
        <v>Sweden</v>
      </c>
      <c r="E6274" s="3">
        <v>34698</v>
      </c>
      <c r="F6274" s="3">
        <v>34701</v>
      </c>
      <c r="G6274" s="3"/>
      <c r="H6274" s="3" t="s">
        <v>7570</v>
      </c>
      <c r="I6274" s="82" t="str">
        <f t="shared" si="350"/>
        <v>S&amp;P BMI</v>
      </c>
    </row>
    <row r="6275" spans="1:9">
      <c r="A6275" s="82" t="s">
        <v>28368</v>
      </c>
      <c r="B6275" s="82" t="str">
        <f t="shared" si="348"/>
        <v>Pan Europe and North America</v>
      </c>
      <c r="C6275" s="82" t="s">
        <v>6147</v>
      </c>
      <c r="D6275" s="82" t="str">
        <f t="shared" si="349"/>
        <v>Switzerland</v>
      </c>
      <c r="E6275" s="3">
        <v>34698</v>
      </c>
      <c r="F6275" s="3">
        <v>34701</v>
      </c>
      <c r="G6275" s="3"/>
      <c r="H6275" s="3" t="s">
        <v>7570</v>
      </c>
      <c r="I6275" s="82" t="str">
        <f t="shared" si="350"/>
        <v>S&amp;P BMI</v>
      </c>
    </row>
    <row r="6276" spans="1:9">
      <c r="A6276" s="82" t="s">
        <v>28368</v>
      </c>
      <c r="B6276" s="82" t="str">
        <f t="shared" si="348"/>
        <v>Pan Europe and North America</v>
      </c>
      <c r="C6276" s="82" t="s">
        <v>7587</v>
      </c>
      <c r="D6276" s="82" t="str">
        <f t="shared" si="349"/>
        <v>Turkey</v>
      </c>
      <c r="E6276" s="3">
        <v>38656</v>
      </c>
      <c r="F6276" s="3">
        <v>38657</v>
      </c>
      <c r="G6276" s="3"/>
      <c r="H6276" s="3" t="s">
        <v>7570</v>
      </c>
      <c r="I6276" s="82" t="str">
        <f t="shared" si="350"/>
        <v>S&amp;P BMI</v>
      </c>
    </row>
    <row r="6277" spans="1:9">
      <c r="A6277" s="82" t="s">
        <v>28368</v>
      </c>
      <c r="B6277" s="82" t="str">
        <f t="shared" si="348"/>
        <v>Pan Europe and North America</v>
      </c>
      <c r="C6277" s="82" t="s">
        <v>7583</v>
      </c>
      <c r="D6277" s="82" t="str">
        <f t="shared" si="349"/>
        <v>United Kingdom</v>
      </c>
      <c r="E6277" s="3">
        <v>34698</v>
      </c>
      <c r="F6277" s="3">
        <v>34701</v>
      </c>
      <c r="G6277" s="3"/>
      <c r="H6277" s="3" t="s">
        <v>7570</v>
      </c>
      <c r="I6277" s="82" t="str">
        <f t="shared" si="350"/>
        <v>S&amp;P BMI</v>
      </c>
    </row>
    <row r="6278" spans="1:9">
      <c r="A6278" s="82" t="s">
        <v>28386</v>
      </c>
      <c r="B6278" s="82" t="str">
        <f t="shared" si="348"/>
        <v>Europe, North America &amp; Asia Pacific</v>
      </c>
      <c r="C6278" s="82" t="s">
        <v>7589</v>
      </c>
      <c r="D6278" s="82" t="str">
        <f t="shared" si="349"/>
        <v>Australia</v>
      </c>
      <c r="E6278" s="3">
        <v>32689</v>
      </c>
      <c r="F6278" s="3">
        <v>32692</v>
      </c>
      <c r="G6278" s="3"/>
      <c r="H6278" s="3"/>
      <c r="I6278" s="82" t="str">
        <f t="shared" si="350"/>
        <v>S&amp;P BMI</v>
      </c>
    </row>
    <row r="6279" spans="1:9">
      <c r="A6279" s="82" t="s">
        <v>28386</v>
      </c>
      <c r="B6279" s="82" t="str">
        <f t="shared" si="348"/>
        <v>Europe, North America &amp; Asia Pacific</v>
      </c>
      <c r="C6279" s="82" t="s">
        <v>7571</v>
      </c>
      <c r="D6279" s="82" t="str">
        <f t="shared" si="349"/>
        <v>Hong Kong</v>
      </c>
      <c r="E6279" s="3">
        <v>32689</v>
      </c>
      <c r="F6279" s="3">
        <v>32692</v>
      </c>
      <c r="G6279" s="3"/>
      <c r="H6279" s="3"/>
      <c r="I6279" s="82" t="str">
        <f t="shared" si="350"/>
        <v>S&amp;P BMI</v>
      </c>
    </row>
    <row r="6280" spans="1:9">
      <c r="A6280" s="82" t="s">
        <v>28386</v>
      </c>
      <c r="B6280" s="82" t="str">
        <f t="shared" si="348"/>
        <v>Europe, North America &amp; Asia Pacific</v>
      </c>
      <c r="C6280" s="82" t="s">
        <v>7572</v>
      </c>
      <c r="D6280" s="82" t="str">
        <f t="shared" si="349"/>
        <v>Japan</v>
      </c>
      <c r="E6280" s="3">
        <v>32689</v>
      </c>
      <c r="F6280" s="3">
        <v>32692</v>
      </c>
      <c r="G6280" s="3"/>
      <c r="H6280" s="3"/>
      <c r="I6280" s="82" t="str">
        <f t="shared" si="350"/>
        <v>S&amp;P BMI</v>
      </c>
    </row>
    <row r="6281" spans="1:9">
      <c r="A6281" s="82" t="s">
        <v>28386</v>
      </c>
      <c r="B6281" s="82" t="str">
        <f t="shared" ref="B6281:B6328" si="351">VLOOKUP(A6281,CountryRegion,2,FALSE)</f>
        <v>Europe, North America &amp; Asia Pacific</v>
      </c>
      <c r="C6281" s="82" t="s">
        <v>6013</v>
      </c>
      <c r="D6281" s="82" t="str">
        <f t="shared" si="349"/>
        <v>Korea</v>
      </c>
      <c r="E6281" s="3">
        <v>37071</v>
      </c>
      <c r="F6281" s="3">
        <v>37074</v>
      </c>
      <c r="G6281" s="3"/>
      <c r="H6281" s="3"/>
      <c r="I6281" s="82" t="str">
        <f t="shared" si="350"/>
        <v>S&amp;P BMI</v>
      </c>
    </row>
    <row r="6282" spans="1:9">
      <c r="A6282" s="82" t="s">
        <v>28386</v>
      </c>
      <c r="B6282" s="82" t="str">
        <f t="shared" si="351"/>
        <v>Europe, North America &amp; Asia Pacific</v>
      </c>
      <c r="C6282" s="82" t="s">
        <v>7573</v>
      </c>
      <c r="D6282" s="82" t="str">
        <f t="shared" si="349"/>
        <v>Malaysia</v>
      </c>
      <c r="E6282" s="3">
        <v>32689</v>
      </c>
      <c r="F6282" s="3">
        <v>32692</v>
      </c>
      <c r="G6282" s="3">
        <v>35976</v>
      </c>
      <c r="H6282" s="3">
        <v>35977</v>
      </c>
      <c r="I6282" s="82" t="str">
        <f t="shared" si="350"/>
        <v>S&amp;P BMI</v>
      </c>
    </row>
    <row r="6283" spans="1:9">
      <c r="A6283" s="82" t="s">
        <v>28386</v>
      </c>
      <c r="B6283" s="82" t="str">
        <f t="shared" si="351"/>
        <v>Europe, North America &amp; Asia Pacific</v>
      </c>
      <c r="C6283" s="82" t="s">
        <v>5883</v>
      </c>
      <c r="D6283" s="82" t="str">
        <f t="shared" si="349"/>
        <v>New Zealand</v>
      </c>
      <c r="E6283" s="3">
        <v>32689</v>
      </c>
      <c r="F6283" s="3">
        <v>32692</v>
      </c>
      <c r="G6283" s="3"/>
      <c r="H6283" s="3"/>
      <c r="I6283" s="82" t="str">
        <f t="shared" si="350"/>
        <v>S&amp;P BMI</v>
      </c>
    </row>
    <row r="6284" spans="1:9">
      <c r="A6284" s="82" t="s">
        <v>28386</v>
      </c>
      <c r="B6284" s="82" t="str">
        <f t="shared" si="351"/>
        <v>Europe, North America &amp; Asia Pacific</v>
      </c>
      <c r="C6284" s="82" t="s">
        <v>7574</v>
      </c>
      <c r="D6284" s="82" t="str">
        <f t="shared" si="349"/>
        <v>Singapore</v>
      </c>
      <c r="E6284" s="3">
        <v>32689</v>
      </c>
      <c r="F6284" s="3">
        <v>32692</v>
      </c>
      <c r="G6284" s="3"/>
      <c r="H6284" s="3"/>
      <c r="I6284" s="82" t="str">
        <f t="shared" si="350"/>
        <v>S&amp;P BMI</v>
      </c>
    </row>
    <row r="6285" spans="1:9">
      <c r="A6285" s="82" t="s">
        <v>28386</v>
      </c>
      <c r="B6285" s="82" t="str">
        <f t="shared" si="351"/>
        <v>Europe, North America &amp; Asia Pacific</v>
      </c>
      <c r="C6285" s="82" t="s">
        <v>7575</v>
      </c>
      <c r="D6285" s="82" t="str">
        <f t="shared" si="349"/>
        <v>Austria</v>
      </c>
      <c r="E6285" s="3">
        <v>32689</v>
      </c>
      <c r="F6285" s="3">
        <v>32692</v>
      </c>
      <c r="G6285" s="3"/>
      <c r="H6285" s="3"/>
      <c r="I6285" s="82" t="str">
        <f t="shared" si="350"/>
        <v>S&amp;P BMI</v>
      </c>
    </row>
    <row r="6286" spans="1:9">
      <c r="A6286" s="82" t="s">
        <v>28386</v>
      </c>
      <c r="B6286" s="82" t="str">
        <f t="shared" si="351"/>
        <v>Europe, North America &amp; Asia Pacific</v>
      </c>
      <c r="C6286" s="82" t="s">
        <v>7576</v>
      </c>
      <c r="D6286" s="82" t="str">
        <f t="shared" si="349"/>
        <v>Belgium</v>
      </c>
      <c r="E6286" s="3">
        <v>32689</v>
      </c>
      <c r="F6286" s="3">
        <v>32692</v>
      </c>
      <c r="G6286" s="3"/>
      <c r="H6286" s="3"/>
      <c r="I6286" s="82" t="str">
        <f t="shared" si="350"/>
        <v>S&amp;P BMI</v>
      </c>
    </row>
    <row r="6287" spans="1:9">
      <c r="A6287" s="82" t="s">
        <v>28386</v>
      </c>
      <c r="B6287" s="82" t="str">
        <f t="shared" si="351"/>
        <v>Europe, North America &amp; Asia Pacific</v>
      </c>
      <c r="C6287" s="82" t="s">
        <v>6147</v>
      </c>
      <c r="D6287" s="82" t="str">
        <f t="shared" si="349"/>
        <v>Switzerland</v>
      </c>
      <c r="E6287" s="3">
        <v>32689</v>
      </c>
      <c r="F6287" s="3">
        <v>32692</v>
      </c>
      <c r="G6287" s="3"/>
      <c r="H6287" s="3"/>
      <c r="I6287" s="82" t="str">
        <f t="shared" si="350"/>
        <v>S&amp;P BMI</v>
      </c>
    </row>
    <row r="6288" spans="1:9">
      <c r="A6288" s="82" t="s">
        <v>28386</v>
      </c>
      <c r="B6288" s="82" t="str">
        <f t="shared" si="351"/>
        <v>Europe, North America &amp; Asia Pacific</v>
      </c>
      <c r="C6288" s="82" t="s">
        <v>7584</v>
      </c>
      <c r="D6288" s="82" t="str">
        <f t="shared" si="349"/>
        <v>Czech Republic</v>
      </c>
      <c r="E6288" s="3">
        <v>37071</v>
      </c>
      <c r="F6288" s="3">
        <v>37074</v>
      </c>
      <c r="G6288" s="3">
        <v>38168</v>
      </c>
      <c r="H6288" s="3">
        <v>38169</v>
      </c>
      <c r="I6288" s="82" t="str">
        <f t="shared" si="350"/>
        <v>S&amp;P BMI</v>
      </c>
    </row>
    <row r="6289" spans="1:9">
      <c r="A6289" s="82" t="s">
        <v>28386</v>
      </c>
      <c r="B6289" s="82" t="str">
        <f t="shared" si="351"/>
        <v>Europe, North America &amp; Asia Pacific</v>
      </c>
      <c r="C6289" s="82" t="s">
        <v>7579</v>
      </c>
      <c r="D6289" s="82" t="str">
        <f t="shared" si="349"/>
        <v>Germany</v>
      </c>
      <c r="E6289" s="3">
        <v>32689</v>
      </c>
      <c r="F6289" s="3">
        <v>32692</v>
      </c>
      <c r="G6289" s="3"/>
      <c r="H6289" s="3"/>
      <c r="I6289" s="82" t="str">
        <f t="shared" si="350"/>
        <v>S&amp;P BMI</v>
      </c>
    </row>
    <row r="6290" spans="1:9">
      <c r="A6290" s="82" t="s">
        <v>28386</v>
      </c>
      <c r="B6290" s="82" t="str">
        <f t="shared" si="351"/>
        <v>Europe, North America &amp; Asia Pacific</v>
      </c>
      <c r="C6290" s="82" t="s">
        <v>7577</v>
      </c>
      <c r="D6290" s="82" t="str">
        <f t="shared" si="349"/>
        <v>Denmark</v>
      </c>
      <c r="E6290" s="3">
        <v>32689</v>
      </c>
      <c r="F6290" s="3">
        <v>32692</v>
      </c>
      <c r="G6290" s="3"/>
      <c r="H6290" s="3"/>
      <c r="I6290" s="82" t="str">
        <f t="shared" si="350"/>
        <v>S&amp;P BMI</v>
      </c>
    </row>
    <row r="6291" spans="1:9">
      <c r="A6291" s="82" t="s">
        <v>28386</v>
      </c>
      <c r="B6291" s="82" t="str">
        <f t="shared" si="351"/>
        <v>Europe, North America &amp; Asia Pacific</v>
      </c>
      <c r="C6291" s="82" t="s">
        <v>6415</v>
      </c>
      <c r="D6291" s="82" t="str">
        <f t="shared" si="349"/>
        <v>Spain</v>
      </c>
      <c r="E6291" s="3">
        <v>32689</v>
      </c>
      <c r="F6291" s="3">
        <v>32692</v>
      </c>
      <c r="G6291" s="3"/>
      <c r="H6291" s="3"/>
      <c r="I6291" s="82" t="str">
        <f t="shared" si="350"/>
        <v>S&amp;P BMI</v>
      </c>
    </row>
    <row r="6292" spans="1:9">
      <c r="A6292" s="82" t="s">
        <v>28386</v>
      </c>
      <c r="B6292" s="82" t="str">
        <f t="shared" si="351"/>
        <v>Europe, North America &amp; Asia Pacific</v>
      </c>
      <c r="C6292" s="82" t="s">
        <v>5810</v>
      </c>
      <c r="D6292" s="82" t="str">
        <f t="shared" si="349"/>
        <v>Finland</v>
      </c>
      <c r="E6292" s="3">
        <v>32689</v>
      </c>
      <c r="F6292" s="3">
        <v>32692</v>
      </c>
      <c r="G6292" s="3"/>
      <c r="H6292" s="3"/>
      <c r="I6292" s="82" t="str">
        <f t="shared" si="350"/>
        <v>S&amp;P BMI</v>
      </c>
    </row>
    <row r="6293" spans="1:9">
      <c r="A6293" s="82" t="s">
        <v>28386</v>
      </c>
      <c r="B6293" s="82" t="str">
        <f t="shared" si="351"/>
        <v>Europe, North America &amp; Asia Pacific</v>
      </c>
      <c r="C6293" s="82" t="s">
        <v>7578</v>
      </c>
      <c r="D6293" s="82" t="str">
        <f t="shared" si="349"/>
        <v>France</v>
      </c>
      <c r="E6293" s="3">
        <v>32689</v>
      </c>
      <c r="F6293" s="3">
        <v>32692</v>
      </c>
      <c r="G6293" s="3"/>
      <c r="H6293" s="3"/>
      <c r="I6293" s="82" t="str">
        <f t="shared" si="350"/>
        <v>S&amp;P BMI</v>
      </c>
    </row>
    <row r="6294" spans="1:9">
      <c r="A6294" s="82" t="s">
        <v>28386</v>
      </c>
      <c r="B6294" s="82" t="str">
        <f t="shared" si="351"/>
        <v>Europe, North America &amp; Asia Pacific</v>
      </c>
      <c r="C6294" s="82" t="s">
        <v>7583</v>
      </c>
      <c r="D6294" s="82" t="str">
        <f t="shared" si="349"/>
        <v>United Kingdom</v>
      </c>
      <c r="E6294" s="3">
        <v>32689</v>
      </c>
      <c r="F6294" s="3">
        <v>32692</v>
      </c>
      <c r="G6294" s="3"/>
      <c r="H6294" s="3"/>
      <c r="I6294" s="82" t="str">
        <f t="shared" si="350"/>
        <v>S&amp;P BMI</v>
      </c>
    </row>
    <row r="6295" spans="1:9">
      <c r="A6295" s="82" t="s">
        <v>28386</v>
      </c>
      <c r="B6295" s="82" t="str">
        <f t="shared" si="351"/>
        <v>Europe, North America &amp; Asia Pacific</v>
      </c>
      <c r="C6295" s="82" t="s">
        <v>7580</v>
      </c>
      <c r="D6295" s="82" t="str">
        <f t="shared" si="349"/>
        <v>Greece</v>
      </c>
      <c r="E6295" s="3">
        <v>36433</v>
      </c>
      <c r="F6295" s="3">
        <v>36434</v>
      </c>
      <c r="G6295" s="3">
        <v>41901</v>
      </c>
      <c r="H6295" s="3">
        <v>41904</v>
      </c>
      <c r="I6295" s="82" t="str">
        <f t="shared" si="350"/>
        <v>S&amp;P BMI</v>
      </c>
    </row>
    <row r="6296" spans="1:9">
      <c r="A6296" s="82" t="s">
        <v>28386</v>
      </c>
      <c r="B6296" s="82" t="str">
        <f t="shared" si="351"/>
        <v>Europe, North America &amp; Asia Pacific</v>
      </c>
      <c r="C6296" s="82" t="s">
        <v>5567</v>
      </c>
      <c r="D6296" s="82" t="str">
        <f t="shared" si="349"/>
        <v>Hungary</v>
      </c>
      <c r="E6296" s="3">
        <v>37802</v>
      </c>
      <c r="F6296" s="3">
        <v>37803</v>
      </c>
      <c r="G6296" s="3">
        <v>38168</v>
      </c>
      <c r="H6296" s="3">
        <v>38169</v>
      </c>
      <c r="I6296" s="82" t="str">
        <f t="shared" si="350"/>
        <v>S&amp;P BMI</v>
      </c>
    </row>
    <row r="6297" spans="1:9">
      <c r="A6297" s="82" t="s">
        <v>28386</v>
      </c>
      <c r="B6297" s="82" t="str">
        <f t="shared" si="351"/>
        <v>Europe, North America &amp; Asia Pacific</v>
      </c>
      <c r="C6297" s="82" t="s">
        <v>6100</v>
      </c>
      <c r="D6297" s="82" t="str">
        <f t="shared" si="349"/>
        <v>Ireland</v>
      </c>
      <c r="E6297" s="3">
        <v>32689</v>
      </c>
      <c r="F6297" s="3">
        <v>32692</v>
      </c>
      <c r="G6297" s="3"/>
      <c r="H6297" s="3"/>
      <c r="I6297" s="82" t="str">
        <f t="shared" si="350"/>
        <v>S&amp;P BMI</v>
      </c>
    </row>
    <row r="6298" spans="1:9">
      <c r="A6298" s="82" t="s">
        <v>28386</v>
      </c>
      <c r="B6298" s="82" t="str">
        <f t="shared" si="351"/>
        <v>Europe, North America &amp; Asia Pacific</v>
      </c>
      <c r="C6298" s="82" t="s">
        <v>5572</v>
      </c>
      <c r="D6298" s="82" t="str">
        <f t="shared" si="349"/>
        <v>Iceland</v>
      </c>
      <c r="E6298" s="3">
        <v>37435</v>
      </c>
      <c r="F6298" s="3">
        <v>37438</v>
      </c>
      <c r="G6298" s="3">
        <v>39780</v>
      </c>
      <c r="H6298" s="3">
        <v>39783</v>
      </c>
      <c r="I6298" s="82" t="str">
        <f t="shared" si="350"/>
        <v>S&amp;P BMI</v>
      </c>
    </row>
    <row r="6299" spans="1:9">
      <c r="A6299" s="82" t="s">
        <v>28386</v>
      </c>
      <c r="B6299" s="82" t="str">
        <f t="shared" si="351"/>
        <v>Europe, North America &amp; Asia Pacific</v>
      </c>
      <c r="C6299" s="82" t="s">
        <v>5614</v>
      </c>
      <c r="D6299" s="82" t="str">
        <f t="shared" ref="D6299:D6362" si="352">VLOOKUP(C6299&amp;"-",CountryRegion,2,FALSE)</f>
        <v>Italy</v>
      </c>
      <c r="E6299" s="3">
        <v>32689</v>
      </c>
      <c r="F6299" s="3">
        <v>32692</v>
      </c>
      <c r="G6299" s="3"/>
      <c r="H6299" s="3"/>
      <c r="I6299" s="82" t="str">
        <f t="shared" si="350"/>
        <v>S&amp;P BMI</v>
      </c>
    </row>
    <row r="6300" spans="1:9">
      <c r="A6300" s="82" t="s">
        <v>28386</v>
      </c>
      <c r="B6300" s="82" t="str">
        <f t="shared" si="351"/>
        <v>Europe, North America &amp; Asia Pacific</v>
      </c>
      <c r="C6300" s="82" t="s">
        <v>7581</v>
      </c>
      <c r="D6300" s="82" t="str">
        <f t="shared" si="352"/>
        <v>Luxembourg</v>
      </c>
      <c r="E6300" s="3">
        <v>32689</v>
      </c>
      <c r="F6300" s="3">
        <v>32692</v>
      </c>
      <c r="G6300" s="3"/>
      <c r="H6300" s="3"/>
      <c r="I6300" s="82" t="str">
        <f t="shared" si="350"/>
        <v>S&amp;P BMI</v>
      </c>
    </row>
    <row r="6301" spans="1:9">
      <c r="A6301" s="82" t="s">
        <v>28386</v>
      </c>
      <c r="B6301" s="82" t="str">
        <f t="shared" si="351"/>
        <v>Europe, North America &amp; Asia Pacific</v>
      </c>
      <c r="C6301" s="82" t="s">
        <v>5921</v>
      </c>
      <c r="D6301" s="82" t="str">
        <f t="shared" si="352"/>
        <v>Netherlands</v>
      </c>
      <c r="E6301" s="3">
        <v>32689</v>
      </c>
      <c r="F6301" s="3">
        <v>32692</v>
      </c>
      <c r="G6301" s="3"/>
      <c r="H6301" s="3"/>
      <c r="I6301" s="82" t="str">
        <f t="shared" si="350"/>
        <v>S&amp;P BMI</v>
      </c>
    </row>
    <row r="6302" spans="1:9">
      <c r="A6302" s="82" t="s">
        <v>28386</v>
      </c>
      <c r="B6302" s="82" t="str">
        <f t="shared" si="351"/>
        <v>Europe, North America &amp; Asia Pacific</v>
      </c>
      <c r="C6302" s="82" t="s">
        <v>5865</v>
      </c>
      <c r="D6302" s="82" t="str">
        <f t="shared" si="352"/>
        <v>Norway</v>
      </c>
      <c r="E6302" s="3">
        <v>32689</v>
      </c>
      <c r="F6302" s="3">
        <v>32692</v>
      </c>
      <c r="G6302" s="3"/>
      <c r="H6302" s="3"/>
      <c r="I6302" s="82" t="str">
        <f t="shared" si="350"/>
        <v>S&amp;P BMI</v>
      </c>
    </row>
    <row r="6303" spans="1:9">
      <c r="A6303" s="82" t="s">
        <v>28386</v>
      </c>
      <c r="B6303" s="82" t="str">
        <f t="shared" si="351"/>
        <v>Europe, North America &amp; Asia Pacific</v>
      </c>
      <c r="C6303" s="82" t="s">
        <v>7582</v>
      </c>
      <c r="D6303" s="82" t="str">
        <f t="shared" si="352"/>
        <v>Portugal</v>
      </c>
      <c r="E6303" s="3">
        <v>35976</v>
      </c>
      <c r="F6303" s="3">
        <v>35977</v>
      </c>
      <c r="G6303" s="3"/>
      <c r="H6303" s="3"/>
      <c r="I6303" s="82" t="str">
        <f t="shared" si="350"/>
        <v>S&amp;P BMI</v>
      </c>
    </row>
    <row r="6304" spans="1:9">
      <c r="A6304" s="82" t="s">
        <v>28386</v>
      </c>
      <c r="B6304" s="82" t="str">
        <f t="shared" si="351"/>
        <v>Europe, North America &amp; Asia Pacific</v>
      </c>
      <c r="C6304" s="82" t="s">
        <v>6227</v>
      </c>
      <c r="D6304" s="82" t="str">
        <f t="shared" si="352"/>
        <v>Sweden</v>
      </c>
      <c r="E6304" s="3">
        <v>32689</v>
      </c>
      <c r="F6304" s="3">
        <v>32692</v>
      </c>
      <c r="G6304" s="3"/>
      <c r="H6304" s="3"/>
      <c r="I6304" s="82" t="str">
        <f t="shared" si="350"/>
        <v>S&amp;P BMI</v>
      </c>
    </row>
    <row r="6305" spans="1:9">
      <c r="A6305" s="82" t="s">
        <v>28386</v>
      </c>
      <c r="B6305" s="82" t="str">
        <f t="shared" si="351"/>
        <v>Europe, North America &amp; Asia Pacific</v>
      </c>
      <c r="C6305" s="82" t="s">
        <v>7605</v>
      </c>
      <c r="D6305" s="82" t="str">
        <f t="shared" si="352"/>
        <v>Slovenia</v>
      </c>
      <c r="E6305" s="3">
        <v>37802</v>
      </c>
      <c r="F6305" s="3">
        <v>37803</v>
      </c>
      <c r="G6305" s="3">
        <v>39353</v>
      </c>
      <c r="H6305" s="3">
        <v>39356</v>
      </c>
      <c r="I6305" s="82" t="str">
        <f t="shared" si="350"/>
        <v>S&amp;P BMI</v>
      </c>
    </row>
    <row r="6306" spans="1:9">
      <c r="A6306" s="82" t="s">
        <v>28386</v>
      </c>
      <c r="B6306" s="82" t="str">
        <f t="shared" si="351"/>
        <v>Europe, North America &amp; Asia Pacific</v>
      </c>
      <c r="C6306" s="82" t="s">
        <v>5722</v>
      </c>
      <c r="D6306" s="82" t="str">
        <f t="shared" si="352"/>
        <v>Canada</v>
      </c>
      <c r="E6306" s="3">
        <v>32689</v>
      </c>
      <c r="F6306" s="3">
        <v>32692</v>
      </c>
      <c r="G6306" s="3"/>
      <c r="H6306" s="3"/>
      <c r="I6306" s="82" t="str">
        <f t="shared" si="350"/>
        <v>S&amp;P BMI</v>
      </c>
    </row>
    <row r="6307" spans="1:9">
      <c r="A6307" s="82" t="s">
        <v>28386</v>
      </c>
      <c r="B6307" s="82" t="str">
        <f t="shared" si="351"/>
        <v>Europe, North America &amp; Asia Pacific</v>
      </c>
      <c r="C6307" s="82" t="s">
        <v>810</v>
      </c>
      <c r="D6307" s="82" t="str">
        <f t="shared" si="352"/>
        <v>United States</v>
      </c>
      <c r="E6307" s="3">
        <v>32689</v>
      </c>
      <c r="F6307" s="3">
        <v>32692</v>
      </c>
      <c r="G6307" s="3"/>
      <c r="H6307" s="3"/>
      <c r="I6307" s="82" t="str">
        <f t="shared" si="350"/>
        <v>S&amp;P BMI</v>
      </c>
    </row>
    <row r="6308" spans="1:9">
      <c r="A6308" s="82" t="s">
        <v>28611</v>
      </c>
      <c r="B6308" s="82" t="str">
        <f t="shared" si="351"/>
        <v>Europe and Poland</v>
      </c>
      <c r="C6308" s="82" t="s">
        <v>7575</v>
      </c>
      <c r="D6308" s="82" t="str">
        <f t="shared" si="352"/>
        <v>Austria</v>
      </c>
      <c r="E6308" s="3">
        <v>32689</v>
      </c>
      <c r="F6308" s="3">
        <v>32692</v>
      </c>
      <c r="G6308" s="3"/>
      <c r="H6308" s="3"/>
      <c r="I6308" s="82" t="str">
        <f t="shared" si="350"/>
        <v>S&amp;P BMI</v>
      </c>
    </row>
    <row r="6309" spans="1:9">
      <c r="A6309" s="82" t="s">
        <v>28611</v>
      </c>
      <c r="B6309" s="82" t="str">
        <f t="shared" si="351"/>
        <v>Europe and Poland</v>
      </c>
      <c r="C6309" s="82" t="s">
        <v>7576</v>
      </c>
      <c r="D6309" s="82" t="str">
        <f t="shared" si="352"/>
        <v>Belgium</v>
      </c>
      <c r="E6309" s="3">
        <v>32689</v>
      </c>
      <c r="F6309" s="3">
        <v>32692</v>
      </c>
      <c r="G6309" s="3"/>
      <c r="H6309" s="3"/>
      <c r="I6309" s="82" t="str">
        <f t="shared" si="350"/>
        <v>S&amp;P BMI</v>
      </c>
    </row>
    <row r="6310" spans="1:9">
      <c r="A6310" s="82" t="s">
        <v>28611</v>
      </c>
      <c r="B6310" s="82" t="str">
        <f t="shared" si="351"/>
        <v>Europe and Poland</v>
      </c>
      <c r="C6310" s="82" t="s">
        <v>6147</v>
      </c>
      <c r="D6310" s="82" t="str">
        <f t="shared" si="352"/>
        <v>Switzerland</v>
      </c>
      <c r="E6310" s="3">
        <v>32689</v>
      </c>
      <c r="F6310" s="3">
        <v>32692</v>
      </c>
      <c r="G6310" s="3"/>
      <c r="H6310" s="3"/>
      <c r="I6310" s="82" t="str">
        <f t="shared" si="350"/>
        <v>S&amp;P BMI</v>
      </c>
    </row>
    <row r="6311" spans="1:9">
      <c r="A6311" s="82" t="s">
        <v>28611</v>
      </c>
      <c r="B6311" s="82" t="str">
        <f t="shared" si="351"/>
        <v>Europe and Poland</v>
      </c>
      <c r="C6311" s="82" t="s">
        <v>7584</v>
      </c>
      <c r="D6311" s="82" t="str">
        <f t="shared" si="352"/>
        <v>Czech Republic</v>
      </c>
      <c r="E6311" s="3">
        <v>37071</v>
      </c>
      <c r="F6311" s="3">
        <v>37074</v>
      </c>
      <c r="G6311" s="3">
        <v>38168</v>
      </c>
      <c r="H6311" s="3">
        <v>38169</v>
      </c>
      <c r="I6311" s="82" t="str">
        <f t="shared" si="350"/>
        <v>S&amp;P BMI</v>
      </c>
    </row>
    <row r="6312" spans="1:9">
      <c r="A6312" s="82" t="s">
        <v>28611</v>
      </c>
      <c r="B6312" s="82" t="str">
        <f t="shared" si="351"/>
        <v>Europe and Poland</v>
      </c>
      <c r="C6312" s="82" t="s">
        <v>7579</v>
      </c>
      <c r="D6312" s="82" t="str">
        <f t="shared" si="352"/>
        <v>Germany</v>
      </c>
      <c r="E6312" s="3">
        <v>32689</v>
      </c>
      <c r="F6312" s="3">
        <v>32692</v>
      </c>
      <c r="G6312" s="3"/>
      <c r="H6312" s="3"/>
      <c r="I6312" s="82" t="str">
        <f t="shared" si="350"/>
        <v>S&amp;P BMI</v>
      </c>
    </row>
    <row r="6313" spans="1:9">
      <c r="A6313" s="82" t="s">
        <v>28611</v>
      </c>
      <c r="B6313" s="82" t="str">
        <f t="shared" si="351"/>
        <v>Europe and Poland</v>
      </c>
      <c r="C6313" s="82" t="s">
        <v>7577</v>
      </c>
      <c r="D6313" s="82" t="str">
        <f t="shared" si="352"/>
        <v>Denmark</v>
      </c>
      <c r="E6313" s="3">
        <v>32689</v>
      </c>
      <c r="F6313" s="3">
        <v>32692</v>
      </c>
      <c r="G6313" s="3"/>
      <c r="H6313" s="3"/>
      <c r="I6313" s="82" t="str">
        <f t="shared" si="350"/>
        <v>S&amp;P BMI</v>
      </c>
    </row>
    <row r="6314" spans="1:9">
      <c r="A6314" s="82" t="s">
        <v>28611</v>
      </c>
      <c r="B6314" s="82" t="str">
        <f t="shared" si="351"/>
        <v>Europe and Poland</v>
      </c>
      <c r="C6314" s="82" t="s">
        <v>6415</v>
      </c>
      <c r="D6314" s="82" t="str">
        <f t="shared" si="352"/>
        <v>Spain</v>
      </c>
      <c r="E6314" s="3">
        <v>32689</v>
      </c>
      <c r="F6314" s="3">
        <v>32692</v>
      </c>
      <c r="G6314" s="3"/>
      <c r="H6314" s="3"/>
      <c r="I6314" s="82" t="str">
        <f t="shared" si="350"/>
        <v>S&amp;P BMI</v>
      </c>
    </row>
    <row r="6315" spans="1:9">
      <c r="A6315" s="82" t="s">
        <v>28611</v>
      </c>
      <c r="B6315" s="82" t="str">
        <f t="shared" si="351"/>
        <v>Europe and Poland</v>
      </c>
      <c r="C6315" s="82" t="s">
        <v>5810</v>
      </c>
      <c r="D6315" s="82" t="str">
        <f t="shared" si="352"/>
        <v>Finland</v>
      </c>
      <c r="E6315" s="3">
        <v>32689</v>
      </c>
      <c r="F6315" s="3">
        <v>32692</v>
      </c>
      <c r="G6315" s="3"/>
      <c r="H6315" s="3"/>
      <c r="I6315" s="82" t="str">
        <f t="shared" si="350"/>
        <v>S&amp;P BMI</v>
      </c>
    </row>
    <row r="6316" spans="1:9">
      <c r="A6316" s="82" t="s">
        <v>28611</v>
      </c>
      <c r="B6316" s="82" t="str">
        <f t="shared" si="351"/>
        <v>Europe and Poland</v>
      </c>
      <c r="C6316" s="82" t="s">
        <v>7578</v>
      </c>
      <c r="D6316" s="82" t="str">
        <f t="shared" si="352"/>
        <v>France</v>
      </c>
      <c r="E6316" s="3">
        <v>32689</v>
      </c>
      <c r="F6316" s="3">
        <v>32692</v>
      </c>
      <c r="G6316" s="3"/>
      <c r="H6316" s="3"/>
      <c r="I6316" s="82" t="str">
        <f t="shared" si="350"/>
        <v>S&amp;P BMI</v>
      </c>
    </row>
    <row r="6317" spans="1:9">
      <c r="A6317" s="82" t="s">
        <v>28611</v>
      </c>
      <c r="B6317" s="82" t="str">
        <f t="shared" si="351"/>
        <v>Europe and Poland</v>
      </c>
      <c r="C6317" s="82" t="s">
        <v>7583</v>
      </c>
      <c r="D6317" s="82" t="str">
        <f t="shared" si="352"/>
        <v>United Kingdom</v>
      </c>
      <c r="E6317" s="3">
        <v>32689</v>
      </c>
      <c r="F6317" s="3">
        <v>32692</v>
      </c>
      <c r="G6317" s="3"/>
      <c r="H6317" s="3"/>
      <c r="I6317" s="82" t="str">
        <f t="shared" si="350"/>
        <v>S&amp;P BMI</v>
      </c>
    </row>
    <row r="6318" spans="1:9">
      <c r="A6318" s="82" t="s">
        <v>28611</v>
      </c>
      <c r="B6318" s="82" t="str">
        <f t="shared" si="351"/>
        <v>Europe and Poland</v>
      </c>
      <c r="C6318" s="82" t="s">
        <v>7580</v>
      </c>
      <c r="D6318" s="82" t="str">
        <f t="shared" si="352"/>
        <v>Greece</v>
      </c>
      <c r="E6318" s="3">
        <v>36433</v>
      </c>
      <c r="F6318" s="3">
        <v>36434</v>
      </c>
      <c r="G6318" s="3">
        <v>41901</v>
      </c>
      <c r="H6318" s="3">
        <v>41904</v>
      </c>
      <c r="I6318" s="82" t="str">
        <f t="shared" si="350"/>
        <v>S&amp;P BMI</v>
      </c>
    </row>
    <row r="6319" spans="1:9">
      <c r="A6319" s="82" t="s">
        <v>28611</v>
      </c>
      <c r="B6319" s="82" t="str">
        <f t="shared" si="351"/>
        <v>Europe and Poland</v>
      </c>
      <c r="C6319" s="82" t="s">
        <v>5567</v>
      </c>
      <c r="D6319" s="82" t="str">
        <f t="shared" si="352"/>
        <v>Hungary</v>
      </c>
      <c r="E6319" s="3">
        <v>37802</v>
      </c>
      <c r="F6319" s="3">
        <v>37803</v>
      </c>
      <c r="G6319" s="3">
        <v>38168</v>
      </c>
      <c r="H6319" s="3">
        <v>38169</v>
      </c>
      <c r="I6319" s="82" t="str">
        <f t="shared" si="350"/>
        <v>S&amp;P BMI</v>
      </c>
    </row>
    <row r="6320" spans="1:9">
      <c r="A6320" s="82" t="s">
        <v>28611</v>
      </c>
      <c r="B6320" s="82" t="str">
        <f t="shared" si="351"/>
        <v>Europe and Poland</v>
      </c>
      <c r="C6320" s="82" t="s">
        <v>6100</v>
      </c>
      <c r="D6320" s="82" t="str">
        <f t="shared" si="352"/>
        <v>Ireland</v>
      </c>
      <c r="E6320" s="3">
        <v>32689</v>
      </c>
      <c r="F6320" s="3">
        <v>32692</v>
      </c>
      <c r="G6320" s="3"/>
      <c r="H6320" s="3"/>
      <c r="I6320" s="82" t="str">
        <f t="shared" si="350"/>
        <v>S&amp;P BMI</v>
      </c>
    </row>
    <row r="6321" spans="1:9">
      <c r="A6321" s="82" t="s">
        <v>28611</v>
      </c>
      <c r="B6321" s="82" t="str">
        <f t="shared" si="351"/>
        <v>Europe and Poland</v>
      </c>
      <c r="C6321" s="82" t="s">
        <v>5572</v>
      </c>
      <c r="D6321" s="82" t="str">
        <f t="shared" si="352"/>
        <v>Iceland</v>
      </c>
      <c r="E6321" s="3">
        <v>37435</v>
      </c>
      <c r="F6321" s="3">
        <v>37438</v>
      </c>
      <c r="G6321" s="3">
        <v>39780</v>
      </c>
      <c r="H6321" s="3">
        <v>39783</v>
      </c>
      <c r="I6321" s="82" t="str">
        <f t="shared" si="350"/>
        <v>S&amp;P BMI</v>
      </c>
    </row>
    <row r="6322" spans="1:9">
      <c r="A6322" s="82" t="s">
        <v>28611</v>
      </c>
      <c r="B6322" s="82" t="str">
        <f t="shared" si="351"/>
        <v>Europe and Poland</v>
      </c>
      <c r="C6322" s="82" t="s">
        <v>5614</v>
      </c>
      <c r="D6322" s="82" t="str">
        <f t="shared" si="352"/>
        <v>Italy</v>
      </c>
      <c r="E6322" s="3">
        <v>32689</v>
      </c>
      <c r="F6322" s="3">
        <v>32692</v>
      </c>
      <c r="G6322" s="3"/>
      <c r="H6322" s="3"/>
      <c r="I6322" s="82" t="str">
        <f t="shared" si="350"/>
        <v>S&amp;P BMI</v>
      </c>
    </row>
    <row r="6323" spans="1:9">
      <c r="A6323" s="82" t="s">
        <v>28611</v>
      </c>
      <c r="B6323" s="82" t="str">
        <f t="shared" si="351"/>
        <v>Europe and Poland</v>
      </c>
      <c r="C6323" s="82" t="s">
        <v>7581</v>
      </c>
      <c r="D6323" s="82" t="str">
        <f t="shared" si="352"/>
        <v>Luxembourg</v>
      </c>
      <c r="E6323" s="3">
        <v>32689</v>
      </c>
      <c r="F6323" s="3">
        <v>32692</v>
      </c>
      <c r="G6323" s="3"/>
      <c r="H6323" s="3"/>
      <c r="I6323" s="82" t="str">
        <f t="shared" si="350"/>
        <v>S&amp;P BMI</v>
      </c>
    </row>
    <row r="6324" spans="1:9">
      <c r="A6324" s="82" t="s">
        <v>28611</v>
      </c>
      <c r="B6324" s="82" t="str">
        <f t="shared" si="351"/>
        <v>Europe and Poland</v>
      </c>
      <c r="C6324" s="82" t="s">
        <v>5921</v>
      </c>
      <c r="D6324" s="82" t="str">
        <f t="shared" si="352"/>
        <v>Netherlands</v>
      </c>
      <c r="E6324" s="3">
        <v>32689</v>
      </c>
      <c r="F6324" s="3">
        <v>32692</v>
      </c>
      <c r="G6324" s="3"/>
      <c r="H6324" s="3"/>
      <c r="I6324" s="82" t="str">
        <f t="shared" si="350"/>
        <v>S&amp;P BMI</v>
      </c>
    </row>
    <row r="6325" spans="1:9">
      <c r="A6325" s="82" t="s">
        <v>28611</v>
      </c>
      <c r="B6325" s="82" t="str">
        <f t="shared" si="351"/>
        <v>Europe and Poland</v>
      </c>
      <c r="C6325" s="82" t="s">
        <v>5865</v>
      </c>
      <c r="D6325" s="82" t="str">
        <f t="shared" si="352"/>
        <v>Norway</v>
      </c>
      <c r="E6325" s="3">
        <v>32689</v>
      </c>
      <c r="F6325" s="3">
        <v>32692</v>
      </c>
      <c r="G6325" s="3"/>
      <c r="H6325" s="3"/>
      <c r="I6325" s="82" t="str">
        <f t="shared" si="350"/>
        <v>S&amp;P BMI</v>
      </c>
    </row>
    <row r="6326" spans="1:9">
      <c r="A6326" s="82" t="s">
        <v>28611</v>
      </c>
      <c r="B6326" s="82" t="str">
        <f t="shared" si="351"/>
        <v>Europe and Poland</v>
      </c>
      <c r="C6326" s="82" t="s">
        <v>7582</v>
      </c>
      <c r="D6326" s="82" t="str">
        <f t="shared" si="352"/>
        <v>Portugal</v>
      </c>
      <c r="E6326" s="3">
        <v>35976</v>
      </c>
      <c r="F6326" s="3">
        <v>35977</v>
      </c>
      <c r="G6326" s="3"/>
      <c r="H6326" s="3"/>
      <c r="I6326" s="82" t="str">
        <f t="shared" si="350"/>
        <v>S&amp;P BMI</v>
      </c>
    </row>
    <row r="6327" spans="1:9">
      <c r="A6327" s="82" t="s">
        <v>28611</v>
      </c>
      <c r="B6327" s="82" t="str">
        <f t="shared" si="351"/>
        <v>Europe and Poland</v>
      </c>
      <c r="C6327" s="82" t="s">
        <v>6227</v>
      </c>
      <c r="D6327" s="82" t="str">
        <f t="shared" si="352"/>
        <v>Sweden</v>
      </c>
      <c r="E6327" s="3">
        <v>32689</v>
      </c>
      <c r="F6327" s="3">
        <v>32692</v>
      </c>
      <c r="G6327" s="3"/>
      <c r="H6327" s="3"/>
      <c r="I6327" s="82" t="str">
        <f t="shared" si="350"/>
        <v>S&amp;P BMI</v>
      </c>
    </row>
    <row r="6328" spans="1:9">
      <c r="A6328" s="82" t="s">
        <v>28611</v>
      </c>
      <c r="B6328" s="82" t="str">
        <f t="shared" si="351"/>
        <v>Europe and Poland</v>
      </c>
      <c r="C6328" s="82" t="s">
        <v>7605</v>
      </c>
      <c r="D6328" s="82" t="str">
        <f t="shared" si="352"/>
        <v>Slovenia</v>
      </c>
      <c r="E6328" s="3">
        <v>37802</v>
      </c>
      <c r="F6328" s="3">
        <v>37803</v>
      </c>
      <c r="G6328" s="3">
        <v>39353</v>
      </c>
      <c r="H6328" s="3">
        <v>39356</v>
      </c>
      <c r="I6328" s="82" t="str">
        <f t="shared" si="350"/>
        <v>S&amp;P BMI</v>
      </c>
    </row>
    <row r="6329" spans="1:9">
      <c r="A6329" s="82" t="s">
        <v>28611</v>
      </c>
      <c r="B6329" s="82" t="str">
        <f t="shared" ref="B6329:B6392" si="353">VLOOKUP(A6329,CountryRegion,2,FALSE)</f>
        <v>Europe and Poland</v>
      </c>
      <c r="C6329" s="82" t="s">
        <v>7585</v>
      </c>
      <c r="D6329" s="82" t="str">
        <f t="shared" si="352"/>
        <v>Poland</v>
      </c>
      <c r="E6329" s="3">
        <v>34698</v>
      </c>
      <c r="F6329" s="3">
        <v>34701</v>
      </c>
      <c r="G6329" s="3"/>
      <c r="H6329" s="3" t="s">
        <v>7570</v>
      </c>
      <c r="I6329" s="82" t="str">
        <f t="shared" si="350"/>
        <v>S&amp;P BMI</v>
      </c>
    </row>
    <row r="6330" spans="1:9">
      <c r="A6330" s="82" t="s">
        <v>31158</v>
      </c>
      <c r="B6330" s="82" t="str">
        <f t="shared" si="353"/>
        <v>Extended East Africa</v>
      </c>
      <c r="C6330" s="82" t="s">
        <v>5987</v>
      </c>
      <c r="D6330" s="82" t="str">
        <f t="shared" si="352"/>
        <v>Kenya</v>
      </c>
      <c r="E6330" s="3">
        <v>32689</v>
      </c>
      <c r="F6330" s="3">
        <v>32692</v>
      </c>
      <c r="G6330" s="3"/>
      <c r="H6330" s="3"/>
      <c r="I6330" s="82" t="str">
        <f t="shared" si="350"/>
        <v>S&amp;P BMI</v>
      </c>
    </row>
    <row r="6331" spans="1:9">
      <c r="A6331" s="82" t="s">
        <v>31158</v>
      </c>
      <c r="B6331" s="82" t="str">
        <f t="shared" si="353"/>
        <v>Extended East Africa</v>
      </c>
      <c r="C6331" s="82" t="s">
        <v>7637</v>
      </c>
      <c r="D6331" s="82" t="str">
        <f t="shared" si="352"/>
        <v>Tanzania</v>
      </c>
      <c r="E6331" s="3">
        <v>35062</v>
      </c>
      <c r="F6331" s="3">
        <v>35063</v>
      </c>
      <c r="G6331" s="3"/>
      <c r="H6331" s="3"/>
      <c r="I6331" s="82" t="str">
        <f t="shared" si="350"/>
        <v>S&amp;P BMI</v>
      </c>
    </row>
    <row r="6332" spans="1:9">
      <c r="A6332" s="82" t="s">
        <v>31158</v>
      </c>
      <c r="B6332" s="82" t="str">
        <f t="shared" si="353"/>
        <v>Extended East Africa</v>
      </c>
      <c r="C6332" s="82" t="s">
        <v>7638</v>
      </c>
      <c r="D6332" s="82" t="str">
        <f t="shared" si="352"/>
        <v>Uganda</v>
      </c>
      <c r="E6332" s="3">
        <v>35062</v>
      </c>
      <c r="F6332" s="3">
        <v>35063</v>
      </c>
      <c r="G6332" s="3"/>
      <c r="H6332" s="3"/>
      <c r="I6332" s="82" t="str">
        <f t="shared" si="350"/>
        <v>S&amp;P BMI</v>
      </c>
    </row>
    <row r="6333" spans="1:9">
      <c r="A6333" s="82" t="s">
        <v>31158</v>
      </c>
      <c r="B6333" s="82" t="str">
        <f t="shared" si="353"/>
        <v>Extended East Africa</v>
      </c>
      <c r="C6333" s="82" t="s">
        <v>5594</v>
      </c>
      <c r="D6333" s="82" t="str">
        <f t="shared" si="352"/>
        <v>Rwanda</v>
      </c>
      <c r="E6333" s="3">
        <v>35062</v>
      </c>
      <c r="F6333" s="3">
        <v>35063</v>
      </c>
      <c r="G6333" s="3"/>
      <c r="H6333" s="3"/>
      <c r="I6333" s="82" t="str">
        <f t="shared" ref="I6333:I6396" si="354">IF(ISBLANK(VLOOKUP(A6333,CountryRegion,4,FALSE)),"",VLOOKUP(A6333,CountryRegion,4,FALSE))</f>
        <v>S&amp;P BMI</v>
      </c>
    </row>
    <row r="6334" spans="1:9">
      <c r="A6334" s="82" t="s">
        <v>31313</v>
      </c>
      <c r="B6334" s="82" t="str">
        <f t="shared" si="353"/>
        <v>Developed Markets</v>
      </c>
      <c r="C6334" s="82" t="s">
        <v>31335</v>
      </c>
      <c r="D6334" s="82" t="str">
        <f t="shared" si="352"/>
        <v>Andorra</v>
      </c>
      <c r="E6334" s="82"/>
      <c r="F6334" s="3">
        <v>33238</v>
      </c>
      <c r="G6334" s="82"/>
      <c r="H6334" s="82"/>
      <c r="I6334" s="82" t="str">
        <f t="shared" si="354"/>
        <v>IB</v>
      </c>
    </row>
    <row r="6335" spans="1:9">
      <c r="A6335" s="82" t="s">
        <v>31313</v>
      </c>
      <c r="B6335" s="82" t="str">
        <f t="shared" si="353"/>
        <v>Developed Markets</v>
      </c>
      <c r="C6335" s="82" t="s">
        <v>7575</v>
      </c>
      <c r="D6335" s="82" t="str">
        <f t="shared" si="352"/>
        <v>Austria</v>
      </c>
      <c r="E6335" s="82"/>
      <c r="F6335" s="3">
        <v>33238</v>
      </c>
      <c r="G6335" s="82"/>
      <c r="H6335" s="82"/>
      <c r="I6335" s="82" t="str">
        <f t="shared" si="354"/>
        <v>IB</v>
      </c>
    </row>
    <row r="6336" spans="1:9">
      <c r="A6336" s="82" t="s">
        <v>31313</v>
      </c>
      <c r="B6336" s="82" t="str">
        <f t="shared" si="353"/>
        <v>Developed Markets</v>
      </c>
      <c r="C6336" s="82" t="s">
        <v>7589</v>
      </c>
      <c r="D6336" s="82" t="str">
        <f t="shared" si="352"/>
        <v>Australia</v>
      </c>
      <c r="E6336" s="82"/>
      <c r="F6336" s="3">
        <v>33238</v>
      </c>
      <c r="G6336" s="82"/>
      <c r="H6336" s="82"/>
      <c r="I6336" s="82" t="str">
        <f t="shared" si="354"/>
        <v>IB</v>
      </c>
    </row>
    <row r="6337" spans="1:9">
      <c r="A6337" s="82" t="s">
        <v>31313</v>
      </c>
      <c r="B6337" s="82" t="str">
        <f t="shared" si="353"/>
        <v>Developed Markets</v>
      </c>
      <c r="C6337" s="82" t="s">
        <v>7576</v>
      </c>
      <c r="D6337" s="82" t="str">
        <f t="shared" si="352"/>
        <v>Belgium</v>
      </c>
      <c r="E6337" s="82"/>
      <c r="F6337" s="3">
        <v>33238</v>
      </c>
      <c r="G6337" s="82"/>
      <c r="H6337" s="82"/>
      <c r="I6337" s="82" t="str">
        <f t="shared" si="354"/>
        <v>IB</v>
      </c>
    </row>
    <row r="6338" spans="1:9">
      <c r="A6338" s="82" t="s">
        <v>31313</v>
      </c>
      <c r="B6338" s="82" t="str">
        <f t="shared" si="353"/>
        <v>Developed Markets</v>
      </c>
      <c r="C6338" s="82" t="s">
        <v>31336</v>
      </c>
      <c r="D6338" s="82" t="str">
        <f t="shared" si="352"/>
        <v>Bermuda</v>
      </c>
      <c r="E6338" s="82"/>
      <c r="F6338" s="3">
        <v>33238</v>
      </c>
      <c r="G6338" s="82"/>
      <c r="H6338" s="82"/>
      <c r="I6338" s="82" t="str">
        <f t="shared" si="354"/>
        <v>IB</v>
      </c>
    </row>
    <row r="6339" spans="1:9">
      <c r="A6339" s="82" t="s">
        <v>31313</v>
      </c>
      <c r="B6339" s="82" t="str">
        <f t="shared" si="353"/>
        <v>Developed Markets</v>
      </c>
      <c r="C6339" s="82" t="s">
        <v>6157</v>
      </c>
      <c r="D6339" s="82" t="str">
        <f t="shared" si="352"/>
        <v>Brunei</v>
      </c>
      <c r="E6339" s="82"/>
      <c r="F6339" s="3">
        <v>33238</v>
      </c>
      <c r="G6339" s="82"/>
      <c r="H6339" s="82"/>
      <c r="I6339" s="82" t="str">
        <f t="shared" si="354"/>
        <v>IB</v>
      </c>
    </row>
    <row r="6340" spans="1:9">
      <c r="A6340" s="82" t="s">
        <v>31313</v>
      </c>
      <c r="B6340" s="82" t="str">
        <f t="shared" si="353"/>
        <v>Developed Markets</v>
      </c>
      <c r="C6340" s="82" t="s">
        <v>31337</v>
      </c>
      <c r="D6340" s="82" t="str">
        <f t="shared" si="352"/>
        <v>Bahamas</v>
      </c>
      <c r="E6340" s="82"/>
      <c r="F6340" s="3">
        <v>33238</v>
      </c>
      <c r="G6340" s="82"/>
      <c r="H6340" s="82"/>
      <c r="I6340" s="82" t="str">
        <f t="shared" si="354"/>
        <v>IB</v>
      </c>
    </row>
    <row r="6341" spans="1:9">
      <c r="A6341" s="82" t="s">
        <v>31313</v>
      </c>
      <c r="B6341" s="82" t="str">
        <f t="shared" si="353"/>
        <v>Developed Markets</v>
      </c>
      <c r="C6341" s="82" t="s">
        <v>5722</v>
      </c>
      <c r="D6341" s="82" t="str">
        <f t="shared" si="352"/>
        <v>Canada</v>
      </c>
      <c r="E6341" s="82"/>
      <c r="F6341" s="3">
        <v>33238</v>
      </c>
      <c r="G6341" s="82"/>
      <c r="H6341" s="82"/>
      <c r="I6341" s="82" t="str">
        <f t="shared" si="354"/>
        <v>IB</v>
      </c>
    </row>
    <row r="6342" spans="1:9">
      <c r="A6342" s="82" t="s">
        <v>31313</v>
      </c>
      <c r="B6342" s="82" t="str">
        <f t="shared" si="353"/>
        <v>Developed Markets</v>
      </c>
      <c r="C6342" s="82" t="s">
        <v>6147</v>
      </c>
      <c r="D6342" s="82" t="str">
        <f t="shared" si="352"/>
        <v>Switzerland</v>
      </c>
      <c r="E6342" s="82"/>
      <c r="F6342" s="3">
        <v>33238</v>
      </c>
      <c r="G6342" s="82"/>
      <c r="H6342" s="82"/>
      <c r="I6342" s="82" t="str">
        <f t="shared" si="354"/>
        <v>IB</v>
      </c>
    </row>
    <row r="6343" spans="1:9">
      <c r="A6343" s="82" t="s">
        <v>31313</v>
      </c>
      <c r="B6343" s="82" t="str">
        <f t="shared" si="353"/>
        <v>Developed Markets</v>
      </c>
      <c r="C6343" s="82" t="s">
        <v>6215</v>
      </c>
      <c r="D6343" s="82" t="str">
        <f t="shared" si="352"/>
        <v>Cyprus</v>
      </c>
      <c r="E6343" s="82"/>
      <c r="F6343" s="3">
        <v>33238</v>
      </c>
      <c r="G6343" s="82"/>
      <c r="H6343" s="82"/>
      <c r="I6343" s="82" t="str">
        <f t="shared" si="354"/>
        <v>IB</v>
      </c>
    </row>
    <row r="6344" spans="1:9">
      <c r="A6344" s="82" t="s">
        <v>31313</v>
      </c>
      <c r="B6344" s="82" t="str">
        <f t="shared" si="353"/>
        <v>Developed Markets</v>
      </c>
      <c r="C6344" s="82" t="s">
        <v>7579</v>
      </c>
      <c r="D6344" s="82" t="str">
        <f t="shared" si="352"/>
        <v>Germany</v>
      </c>
      <c r="E6344" s="82"/>
      <c r="F6344" s="3">
        <v>33238</v>
      </c>
      <c r="G6344" s="82"/>
      <c r="H6344" s="82"/>
      <c r="I6344" s="82" t="str">
        <f t="shared" si="354"/>
        <v>IB</v>
      </c>
    </row>
    <row r="6345" spans="1:9">
      <c r="A6345" s="82" t="s">
        <v>31313</v>
      </c>
      <c r="B6345" s="82" t="str">
        <f t="shared" si="353"/>
        <v>Developed Markets</v>
      </c>
      <c r="C6345" s="82" t="s">
        <v>7577</v>
      </c>
      <c r="D6345" s="82" t="str">
        <f t="shared" si="352"/>
        <v>Denmark</v>
      </c>
      <c r="E6345" s="82"/>
      <c r="F6345" s="3">
        <v>33238</v>
      </c>
      <c r="G6345" s="82"/>
      <c r="H6345" s="82"/>
      <c r="I6345" s="82" t="str">
        <f t="shared" si="354"/>
        <v>IB</v>
      </c>
    </row>
    <row r="6346" spans="1:9">
      <c r="A6346" s="82" t="s">
        <v>31313</v>
      </c>
      <c r="B6346" s="82" t="str">
        <f t="shared" si="353"/>
        <v>Developed Markets</v>
      </c>
      <c r="C6346" s="82" t="s">
        <v>6415</v>
      </c>
      <c r="D6346" s="82" t="str">
        <f t="shared" si="352"/>
        <v>Spain</v>
      </c>
      <c r="E6346" s="82"/>
      <c r="F6346" s="3">
        <v>33238</v>
      </c>
      <c r="G6346" s="82"/>
      <c r="H6346" s="82"/>
      <c r="I6346" s="82" t="str">
        <f t="shared" si="354"/>
        <v>IB</v>
      </c>
    </row>
    <row r="6347" spans="1:9">
      <c r="A6347" s="82" t="s">
        <v>31313</v>
      </c>
      <c r="B6347" s="82" t="str">
        <f t="shared" si="353"/>
        <v>Developed Markets</v>
      </c>
      <c r="C6347" s="82" t="s">
        <v>5810</v>
      </c>
      <c r="D6347" s="82" t="str">
        <f t="shared" si="352"/>
        <v>Finland</v>
      </c>
      <c r="E6347" s="82"/>
      <c r="F6347" s="3">
        <v>33238</v>
      </c>
      <c r="G6347" s="82"/>
      <c r="H6347" s="82"/>
      <c r="I6347" s="82" t="str">
        <f t="shared" si="354"/>
        <v>IB</v>
      </c>
    </row>
    <row r="6348" spans="1:9">
      <c r="A6348" s="82" t="s">
        <v>31313</v>
      </c>
      <c r="B6348" s="82" t="str">
        <f t="shared" si="353"/>
        <v>Developed Markets</v>
      </c>
      <c r="C6348" s="82" t="s">
        <v>31338</v>
      </c>
      <c r="D6348" s="82" t="str">
        <f t="shared" si="352"/>
        <v>Faroe Islands</v>
      </c>
      <c r="E6348" s="82"/>
      <c r="F6348" s="3">
        <v>33238</v>
      </c>
      <c r="G6348" s="82"/>
      <c r="H6348" s="82"/>
      <c r="I6348" s="82" t="str">
        <f t="shared" si="354"/>
        <v>IB</v>
      </c>
    </row>
    <row r="6349" spans="1:9">
      <c r="A6349" s="82" t="s">
        <v>31313</v>
      </c>
      <c r="B6349" s="82" t="str">
        <f t="shared" si="353"/>
        <v>Developed Markets</v>
      </c>
      <c r="C6349" s="82" t="s">
        <v>7578</v>
      </c>
      <c r="D6349" s="82" t="str">
        <f t="shared" si="352"/>
        <v>France</v>
      </c>
      <c r="E6349" s="82"/>
      <c r="F6349" s="3">
        <v>33238</v>
      </c>
      <c r="G6349" s="82"/>
      <c r="H6349" s="82"/>
      <c r="I6349" s="82" t="str">
        <f t="shared" si="354"/>
        <v>IB</v>
      </c>
    </row>
    <row r="6350" spans="1:9">
      <c r="A6350" s="82" t="s">
        <v>31313</v>
      </c>
      <c r="B6350" s="82" t="str">
        <f t="shared" si="353"/>
        <v>Developed Markets</v>
      </c>
      <c r="C6350" s="82" t="s">
        <v>7583</v>
      </c>
      <c r="D6350" s="82" t="str">
        <f t="shared" si="352"/>
        <v>United Kingdom</v>
      </c>
      <c r="E6350" s="82"/>
      <c r="F6350" s="3">
        <v>33238</v>
      </c>
      <c r="G6350" s="82"/>
      <c r="H6350" s="82"/>
      <c r="I6350" s="82" t="str">
        <f t="shared" si="354"/>
        <v>IB</v>
      </c>
    </row>
    <row r="6351" spans="1:9">
      <c r="A6351" s="82" t="s">
        <v>31313</v>
      </c>
      <c r="B6351" s="82" t="str">
        <f t="shared" si="353"/>
        <v>Developed Markets</v>
      </c>
      <c r="C6351" s="82" t="s">
        <v>31339</v>
      </c>
      <c r="D6351" s="82" t="str">
        <f t="shared" si="352"/>
        <v>Guernsey</v>
      </c>
      <c r="E6351" s="82"/>
      <c r="F6351" s="3">
        <v>33238</v>
      </c>
      <c r="G6351" s="82"/>
      <c r="H6351" s="82"/>
      <c r="I6351" s="82" t="str">
        <f t="shared" si="354"/>
        <v>IB</v>
      </c>
    </row>
    <row r="6352" spans="1:9">
      <c r="A6352" s="82" t="s">
        <v>31313</v>
      </c>
      <c r="B6352" s="82" t="str">
        <f t="shared" si="353"/>
        <v>Developed Markets</v>
      </c>
      <c r="C6352" s="82" t="s">
        <v>6389</v>
      </c>
      <c r="D6352" s="82" t="str">
        <f t="shared" si="352"/>
        <v>Gibraltar</v>
      </c>
      <c r="E6352" s="82"/>
      <c r="F6352" s="3">
        <v>33238</v>
      </c>
      <c r="G6352" s="82"/>
      <c r="H6352" s="82"/>
      <c r="I6352" s="82" t="str">
        <f t="shared" si="354"/>
        <v>IB</v>
      </c>
    </row>
    <row r="6353" spans="1:9">
      <c r="A6353" s="82" t="s">
        <v>31313</v>
      </c>
      <c r="B6353" s="82" t="str">
        <f t="shared" si="353"/>
        <v>Developed Markets</v>
      </c>
      <c r="C6353" s="82" t="s">
        <v>7580</v>
      </c>
      <c r="D6353" s="82" t="str">
        <f t="shared" si="352"/>
        <v>Greece</v>
      </c>
      <c r="E6353" s="82"/>
      <c r="F6353" s="3">
        <v>33238</v>
      </c>
      <c r="G6353" s="82"/>
      <c r="H6353" s="82"/>
      <c r="I6353" s="82" t="str">
        <f t="shared" si="354"/>
        <v>IB</v>
      </c>
    </row>
    <row r="6354" spans="1:9">
      <c r="A6354" s="82" t="s">
        <v>31313</v>
      </c>
      <c r="B6354" s="82" t="str">
        <f t="shared" si="353"/>
        <v>Developed Markets</v>
      </c>
      <c r="C6354" s="82" t="s">
        <v>7571</v>
      </c>
      <c r="D6354" s="82" t="str">
        <f t="shared" si="352"/>
        <v>Hong Kong</v>
      </c>
      <c r="E6354" s="82"/>
      <c r="F6354" s="3">
        <v>33238</v>
      </c>
      <c r="G6354" s="82"/>
      <c r="H6354" s="82"/>
      <c r="I6354" s="82" t="str">
        <f t="shared" si="354"/>
        <v>IB</v>
      </c>
    </row>
    <row r="6355" spans="1:9">
      <c r="A6355" s="82" t="s">
        <v>31313</v>
      </c>
      <c r="B6355" s="82" t="str">
        <f t="shared" si="353"/>
        <v>Developed Markets</v>
      </c>
      <c r="C6355" s="82" t="s">
        <v>6100</v>
      </c>
      <c r="D6355" s="82" t="str">
        <f t="shared" si="352"/>
        <v>Ireland</v>
      </c>
      <c r="E6355" s="82"/>
      <c r="F6355" s="3">
        <v>33238</v>
      </c>
      <c r="G6355" s="82"/>
      <c r="H6355" s="82"/>
      <c r="I6355" s="82" t="str">
        <f t="shared" si="354"/>
        <v>IB</v>
      </c>
    </row>
    <row r="6356" spans="1:9">
      <c r="A6356" s="82" t="s">
        <v>31313</v>
      </c>
      <c r="B6356" s="82" t="str">
        <f t="shared" si="353"/>
        <v>Developed Markets</v>
      </c>
      <c r="C6356" s="82" t="s">
        <v>7598</v>
      </c>
      <c r="D6356" s="82" t="str">
        <f t="shared" si="352"/>
        <v>Israel</v>
      </c>
      <c r="E6356" s="82"/>
      <c r="F6356" s="3">
        <v>43404</v>
      </c>
      <c r="G6356" s="82"/>
      <c r="H6356" s="82"/>
      <c r="I6356" s="82" t="str">
        <f t="shared" si="354"/>
        <v>IB</v>
      </c>
    </row>
    <row r="6357" spans="1:9">
      <c r="A6357" s="82" t="s">
        <v>31313</v>
      </c>
      <c r="B6357" s="82" t="str">
        <f t="shared" si="353"/>
        <v>Developed Markets</v>
      </c>
      <c r="C6357" s="82" t="s">
        <v>27530</v>
      </c>
      <c r="D6357" s="82" t="str">
        <f t="shared" si="352"/>
        <v>Isle Of Man</v>
      </c>
      <c r="E6357" s="82"/>
      <c r="F6357" s="3">
        <v>33238</v>
      </c>
      <c r="G6357" s="82"/>
      <c r="H6357" s="82"/>
      <c r="I6357" s="82" t="str">
        <f t="shared" si="354"/>
        <v>IB</v>
      </c>
    </row>
    <row r="6358" spans="1:9">
      <c r="A6358" s="82" t="s">
        <v>31313</v>
      </c>
      <c r="B6358" s="82" t="str">
        <f t="shared" si="353"/>
        <v>Developed Markets</v>
      </c>
      <c r="C6358" s="82" t="s">
        <v>5572</v>
      </c>
      <c r="D6358" s="82" t="str">
        <f t="shared" si="352"/>
        <v>Iceland</v>
      </c>
      <c r="E6358" s="82"/>
      <c r="F6358" s="3">
        <v>33238</v>
      </c>
      <c r="G6358" s="82"/>
      <c r="H6358" s="82"/>
      <c r="I6358" s="82" t="str">
        <f t="shared" si="354"/>
        <v>IB</v>
      </c>
    </row>
    <row r="6359" spans="1:9">
      <c r="A6359" s="82" t="s">
        <v>31313</v>
      </c>
      <c r="B6359" s="82" t="str">
        <f t="shared" si="353"/>
        <v>Developed Markets</v>
      </c>
      <c r="C6359" s="82" t="s">
        <v>5614</v>
      </c>
      <c r="D6359" s="82" t="str">
        <f t="shared" si="352"/>
        <v>Italy</v>
      </c>
      <c r="E6359" s="82"/>
      <c r="F6359" s="3">
        <v>33238</v>
      </c>
      <c r="G6359" s="82"/>
      <c r="H6359" s="82"/>
      <c r="I6359" s="82" t="str">
        <f t="shared" si="354"/>
        <v>IB</v>
      </c>
    </row>
    <row r="6360" spans="1:9">
      <c r="A6360" s="82" t="s">
        <v>31313</v>
      </c>
      <c r="B6360" s="82" t="str">
        <f t="shared" si="353"/>
        <v>Developed Markets</v>
      </c>
      <c r="C6360" s="82" t="s">
        <v>31340</v>
      </c>
      <c r="D6360" s="82" t="str">
        <f t="shared" si="352"/>
        <v>Jersey</v>
      </c>
      <c r="E6360" s="82"/>
      <c r="F6360" s="3">
        <v>33238</v>
      </c>
      <c r="G6360" s="82"/>
      <c r="H6360" s="82"/>
      <c r="I6360" s="82" t="str">
        <f t="shared" si="354"/>
        <v>IB</v>
      </c>
    </row>
    <row r="6361" spans="1:9">
      <c r="A6361" s="82" t="s">
        <v>31313</v>
      </c>
      <c r="B6361" s="82" t="str">
        <f t="shared" si="353"/>
        <v>Developed Markets</v>
      </c>
      <c r="C6361" s="82" t="s">
        <v>7572</v>
      </c>
      <c r="D6361" s="82" t="str">
        <f t="shared" si="352"/>
        <v>Japan</v>
      </c>
      <c r="E6361" s="82"/>
      <c r="F6361" s="3">
        <v>33238</v>
      </c>
      <c r="G6361" s="82"/>
      <c r="H6361" s="82"/>
      <c r="I6361" s="82" t="str">
        <f t="shared" si="354"/>
        <v>IB</v>
      </c>
    </row>
    <row r="6362" spans="1:9">
      <c r="A6362" s="82" t="s">
        <v>31313</v>
      </c>
      <c r="B6362" s="82" t="str">
        <f t="shared" si="353"/>
        <v>Developed Markets</v>
      </c>
      <c r="C6362" s="82" t="s">
        <v>31341</v>
      </c>
      <c r="D6362" s="82" t="str">
        <f t="shared" si="352"/>
        <v>Cayman Islands</v>
      </c>
      <c r="E6362" s="82"/>
      <c r="F6362" s="3">
        <v>33238</v>
      </c>
      <c r="G6362" s="82"/>
      <c r="H6362" s="82"/>
      <c r="I6362" s="82" t="str">
        <f t="shared" si="354"/>
        <v>IB</v>
      </c>
    </row>
    <row r="6363" spans="1:9">
      <c r="A6363" s="82" t="s">
        <v>31313</v>
      </c>
      <c r="B6363" s="82" t="str">
        <f t="shared" si="353"/>
        <v>Developed Markets</v>
      </c>
      <c r="C6363" s="82" t="s">
        <v>31342</v>
      </c>
      <c r="D6363" s="82" t="str">
        <f t="shared" ref="D6363:D6426" si="355">VLOOKUP(C6363&amp;"-",CountryRegion,2,FALSE)</f>
        <v>Liechtenstein</v>
      </c>
      <c r="E6363" s="82"/>
      <c r="F6363" s="3">
        <v>33238</v>
      </c>
      <c r="G6363" s="82"/>
      <c r="H6363" s="82"/>
      <c r="I6363" s="82" t="str">
        <f t="shared" si="354"/>
        <v>IB</v>
      </c>
    </row>
    <row r="6364" spans="1:9">
      <c r="A6364" s="82" t="s">
        <v>31313</v>
      </c>
      <c r="B6364" s="82" t="str">
        <f t="shared" si="353"/>
        <v>Developed Markets</v>
      </c>
      <c r="C6364" s="82" t="s">
        <v>7581</v>
      </c>
      <c r="D6364" s="82" t="str">
        <f t="shared" si="355"/>
        <v>Luxembourg</v>
      </c>
      <c r="E6364" s="82"/>
      <c r="F6364" s="3">
        <v>33238</v>
      </c>
      <c r="G6364" s="82"/>
      <c r="H6364" s="82"/>
      <c r="I6364" s="82" t="str">
        <f t="shared" si="354"/>
        <v>IB</v>
      </c>
    </row>
    <row r="6365" spans="1:9">
      <c r="A6365" s="82" t="s">
        <v>31313</v>
      </c>
      <c r="B6365" s="82" t="str">
        <f t="shared" si="353"/>
        <v>Developed Markets</v>
      </c>
      <c r="C6365" s="82" t="s">
        <v>31343</v>
      </c>
      <c r="D6365" s="82" t="str">
        <f t="shared" si="355"/>
        <v>Monaco</v>
      </c>
      <c r="E6365" s="82"/>
      <c r="F6365" s="3">
        <v>33238</v>
      </c>
      <c r="G6365" s="82"/>
      <c r="H6365" s="82"/>
      <c r="I6365" s="82" t="str">
        <f t="shared" si="354"/>
        <v>IB</v>
      </c>
    </row>
    <row r="6366" spans="1:9">
      <c r="A6366" s="82" t="s">
        <v>31313</v>
      </c>
      <c r="B6366" s="82" t="str">
        <f t="shared" si="353"/>
        <v>Developed Markets</v>
      </c>
      <c r="C6366" s="82" t="s">
        <v>6033</v>
      </c>
      <c r="D6366" s="82" t="str">
        <f t="shared" si="355"/>
        <v>Macau SAR, China</v>
      </c>
      <c r="E6366" s="82"/>
      <c r="F6366" s="3">
        <v>43938</v>
      </c>
      <c r="G6366" s="82"/>
      <c r="H6366" s="82"/>
      <c r="I6366" s="82" t="str">
        <f t="shared" si="354"/>
        <v>IB</v>
      </c>
    </row>
    <row r="6367" spans="1:9">
      <c r="A6367" s="82" t="s">
        <v>31313</v>
      </c>
      <c r="B6367" s="82" t="str">
        <f t="shared" si="353"/>
        <v>Developed Markets</v>
      </c>
      <c r="C6367" s="82" t="s">
        <v>7604</v>
      </c>
      <c r="D6367" s="82" t="str">
        <f t="shared" si="355"/>
        <v>Malta</v>
      </c>
      <c r="E6367" s="82"/>
      <c r="F6367" s="3">
        <v>33238</v>
      </c>
      <c r="G6367" s="82"/>
      <c r="H6367" s="82"/>
      <c r="I6367" s="82" t="str">
        <f t="shared" si="354"/>
        <v>IB</v>
      </c>
    </row>
    <row r="6368" spans="1:9">
      <c r="A6368" s="82" t="s">
        <v>31313</v>
      </c>
      <c r="B6368" s="82" t="str">
        <f t="shared" si="353"/>
        <v>Developed Markets</v>
      </c>
      <c r="C6368" s="82" t="s">
        <v>5921</v>
      </c>
      <c r="D6368" s="82" t="str">
        <f t="shared" si="355"/>
        <v>Netherlands</v>
      </c>
      <c r="E6368" s="82"/>
      <c r="F6368" s="3">
        <v>33238</v>
      </c>
      <c r="G6368" s="82"/>
      <c r="H6368" s="82"/>
      <c r="I6368" s="82" t="str">
        <f t="shared" si="354"/>
        <v>IB</v>
      </c>
    </row>
    <row r="6369" spans="1:9">
      <c r="A6369" s="82" t="s">
        <v>31313</v>
      </c>
      <c r="B6369" s="82" t="str">
        <f t="shared" si="353"/>
        <v>Developed Markets</v>
      </c>
      <c r="C6369" s="82" t="s">
        <v>5865</v>
      </c>
      <c r="D6369" s="82" t="str">
        <f t="shared" si="355"/>
        <v>Norway</v>
      </c>
      <c r="E6369" s="82"/>
      <c r="F6369" s="3">
        <v>33238</v>
      </c>
      <c r="G6369" s="82"/>
      <c r="H6369" s="82"/>
      <c r="I6369" s="82" t="str">
        <f t="shared" si="354"/>
        <v>IB</v>
      </c>
    </row>
    <row r="6370" spans="1:9">
      <c r="A6370" s="82" t="s">
        <v>31313</v>
      </c>
      <c r="B6370" s="82" t="str">
        <f t="shared" si="353"/>
        <v>Developed Markets</v>
      </c>
      <c r="C6370" s="82" t="s">
        <v>5883</v>
      </c>
      <c r="D6370" s="82" t="str">
        <f t="shared" si="355"/>
        <v>New Zealand</v>
      </c>
      <c r="E6370" s="82"/>
      <c r="F6370" s="3">
        <v>33238</v>
      </c>
      <c r="G6370" s="82"/>
      <c r="H6370" s="82"/>
      <c r="I6370" s="82" t="str">
        <f t="shared" si="354"/>
        <v>IB</v>
      </c>
    </row>
    <row r="6371" spans="1:9">
      <c r="A6371" s="82" t="s">
        <v>31313</v>
      </c>
      <c r="B6371" s="82" t="str">
        <f t="shared" si="353"/>
        <v>Developed Markets</v>
      </c>
      <c r="C6371" s="82" t="s">
        <v>5578</v>
      </c>
      <c r="D6371" s="82" t="str">
        <f t="shared" si="355"/>
        <v>Puerto Rico</v>
      </c>
      <c r="E6371" s="82"/>
      <c r="F6371" s="3">
        <v>33238</v>
      </c>
      <c r="G6371" s="82"/>
      <c r="H6371" s="82"/>
      <c r="I6371" s="82" t="str">
        <f t="shared" si="354"/>
        <v>IB</v>
      </c>
    </row>
    <row r="6372" spans="1:9">
      <c r="A6372" s="82" t="s">
        <v>31313</v>
      </c>
      <c r="B6372" s="82" t="str">
        <f t="shared" si="353"/>
        <v>Developed Markets</v>
      </c>
      <c r="C6372" s="82" t="s">
        <v>7582</v>
      </c>
      <c r="D6372" s="82" t="str">
        <f t="shared" si="355"/>
        <v>Portugal</v>
      </c>
      <c r="E6372" s="82"/>
      <c r="F6372" s="3">
        <v>33238</v>
      </c>
      <c r="G6372" s="82"/>
      <c r="H6372" s="82"/>
      <c r="I6372" s="82" t="str">
        <f t="shared" si="354"/>
        <v>IB</v>
      </c>
    </row>
    <row r="6373" spans="1:9">
      <c r="A6373" s="82" t="s">
        <v>31313</v>
      </c>
      <c r="B6373" s="82" t="str">
        <f t="shared" si="353"/>
        <v>Developed Markets</v>
      </c>
      <c r="C6373" s="82" t="s">
        <v>6227</v>
      </c>
      <c r="D6373" s="82" t="str">
        <f t="shared" si="355"/>
        <v>Sweden</v>
      </c>
      <c r="E6373" s="82"/>
      <c r="F6373" s="3">
        <v>33238</v>
      </c>
      <c r="G6373" s="82"/>
      <c r="H6373" s="82"/>
      <c r="I6373" s="82" t="str">
        <f t="shared" si="354"/>
        <v>IB</v>
      </c>
    </row>
    <row r="6374" spans="1:9">
      <c r="A6374" s="82" t="s">
        <v>31313</v>
      </c>
      <c r="B6374" s="82" t="str">
        <f t="shared" si="353"/>
        <v>Developed Markets</v>
      </c>
      <c r="C6374" s="82" t="s">
        <v>7574</v>
      </c>
      <c r="D6374" s="82" t="str">
        <f t="shared" si="355"/>
        <v>Singapore</v>
      </c>
      <c r="E6374" s="82"/>
      <c r="F6374" s="3">
        <v>33238</v>
      </c>
      <c r="G6374" s="82"/>
      <c r="H6374" s="82"/>
      <c r="I6374" s="82" t="str">
        <f t="shared" si="354"/>
        <v>IB</v>
      </c>
    </row>
    <row r="6375" spans="1:9">
      <c r="A6375" s="82" t="s">
        <v>31313</v>
      </c>
      <c r="B6375" s="82" t="str">
        <f t="shared" si="353"/>
        <v>Developed Markets</v>
      </c>
      <c r="C6375" s="82" t="s">
        <v>7605</v>
      </c>
      <c r="D6375" s="82" t="str">
        <f t="shared" si="355"/>
        <v>Slovenia</v>
      </c>
      <c r="E6375" s="82"/>
      <c r="F6375" s="3">
        <v>43769</v>
      </c>
      <c r="G6375" s="82"/>
      <c r="H6375" s="82"/>
      <c r="I6375" s="82" t="str">
        <f t="shared" si="354"/>
        <v>IB</v>
      </c>
    </row>
    <row r="6376" spans="1:9">
      <c r="A6376" s="82" t="s">
        <v>31313</v>
      </c>
      <c r="B6376" s="82" t="str">
        <f t="shared" si="353"/>
        <v>Developed Markets</v>
      </c>
      <c r="C6376" s="82" t="s">
        <v>6153</v>
      </c>
      <c r="D6376" s="82" t="str">
        <f t="shared" si="355"/>
        <v>San Marino</v>
      </c>
      <c r="E6376" s="82"/>
      <c r="F6376" s="3">
        <v>33238</v>
      </c>
      <c r="G6376" s="82"/>
      <c r="H6376" s="82"/>
      <c r="I6376" s="82" t="str">
        <f t="shared" si="354"/>
        <v>IB</v>
      </c>
    </row>
    <row r="6377" spans="1:9">
      <c r="A6377" s="82" t="s">
        <v>31313</v>
      </c>
      <c r="B6377" s="82" t="str">
        <f t="shared" si="353"/>
        <v>Developed Markets</v>
      </c>
      <c r="C6377" s="82" t="s">
        <v>810</v>
      </c>
      <c r="D6377" s="82" t="str">
        <f t="shared" si="355"/>
        <v>United States</v>
      </c>
      <c r="E6377" s="82"/>
      <c r="F6377" s="3">
        <v>33238</v>
      </c>
      <c r="G6377" s="82"/>
      <c r="H6377" s="82"/>
      <c r="I6377" s="82" t="str">
        <f t="shared" si="354"/>
        <v>IB</v>
      </c>
    </row>
    <row r="6378" spans="1:9">
      <c r="A6378" s="82" t="s">
        <v>31313</v>
      </c>
      <c r="B6378" s="82" t="str">
        <f t="shared" si="353"/>
        <v>Developed Markets</v>
      </c>
      <c r="C6378" s="82" t="s">
        <v>31344</v>
      </c>
      <c r="D6378" s="82" t="str">
        <f t="shared" si="355"/>
        <v>British Virgin Islands</v>
      </c>
      <c r="E6378" s="82"/>
      <c r="F6378" s="3">
        <v>33238</v>
      </c>
      <c r="G6378" s="82"/>
      <c r="H6378" s="82"/>
      <c r="I6378" s="82" t="str">
        <f t="shared" si="354"/>
        <v>IB</v>
      </c>
    </row>
    <row r="6379" spans="1:9">
      <c r="A6379" s="82" t="s">
        <v>31744</v>
      </c>
      <c r="B6379" s="82" t="str">
        <f t="shared" si="353"/>
        <v xml:space="preserve">Islamic Market World Extended </v>
      </c>
      <c r="C6379" s="82" t="s">
        <v>7587</v>
      </c>
      <c r="D6379" s="82" t="str">
        <f t="shared" si="355"/>
        <v>Turkey</v>
      </c>
      <c r="E6379" s="3"/>
      <c r="F6379" s="3"/>
      <c r="G6379" s="3"/>
      <c r="H6379" s="3"/>
      <c r="I6379" s="82" t="str">
        <f t="shared" si="354"/>
        <v>DJI</v>
      </c>
    </row>
    <row r="6380" spans="1:9">
      <c r="A6380" s="82" t="s">
        <v>31744</v>
      </c>
      <c r="B6380" s="82" t="str">
        <f t="shared" si="353"/>
        <v xml:space="preserve">Islamic Market World Extended </v>
      </c>
      <c r="C6380" s="82" t="s">
        <v>810</v>
      </c>
      <c r="D6380" s="82" t="str">
        <f t="shared" si="355"/>
        <v>United States</v>
      </c>
      <c r="E6380" s="3"/>
      <c r="F6380" s="3"/>
      <c r="G6380" s="3"/>
      <c r="H6380" s="3"/>
      <c r="I6380" s="82" t="str">
        <f t="shared" si="354"/>
        <v>DJI</v>
      </c>
    </row>
    <row r="6381" spans="1:9">
      <c r="A6381" s="82" t="s">
        <v>31744</v>
      </c>
      <c r="B6381" s="82" t="str">
        <f t="shared" si="353"/>
        <v xml:space="preserve">Islamic Market World Extended </v>
      </c>
      <c r="C6381" s="82" t="s">
        <v>7588</v>
      </c>
      <c r="D6381" s="82" t="str">
        <f t="shared" si="355"/>
        <v>China</v>
      </c>
      <c r="E6381" s="3"/>
      <c r="F6381" s="3"/>
      <c r="G6381" s="3"/>
      <c r="H6381" s="3"/>
      <c r="I6381" s="82" t="str">
        <f t="shared" si="354"/>
        <v>DJI</v>
      </c>
    </row>
    <row r="6382" spans="1:9">
      <c r="A6382" s="82" t="s">
        <v>31744</v>
      </c>
      <c r="B6382" s="82" t="str">
        <f t="shared" si="353"/>
        <v xml:space="preserve">Islamic Market World Extended </v>
      </c>
      <c r="C6382" s="82" t="s">
        <v>5720</v>
      </c>
      <c r="D6382" s="82" t="str">
        <f t="shared" si="355"/>
        <v>India</v>
      </c>
      <c r="E6382" s="3"/>
      <c r="F6382" s="3"/>
      <c r="G6382" s="3"/>
      <c r="H6382" s="3"/>
      <c r="I6382" s="82" t="str">
        <f t="shared" si="354"/>
        <v>DJI</v>
      </c>
    </row>
    <row r="6383" spans="1:9">
      <c r="A6383" s="82" t="s">
        <v>31744</v>
      </c>
      <c r="B6383" s="82" t="str">
        <f t="shared" si="353"/>
        <v xml:space="preserve">Islamic Market World Extended </v>
      </c>
      <c r="C6383" s="82" t="s">
        <v>5700</v>
      </c>
      <c r="D6383" s="82" t="str">
        <f t="shared" si="355"/>
        <v>Taiwan</v>
      </c>
      <c r="E6383" s="3"/>
      <c r="F6383" s="3"/>
      <c r="G6383" s="3"/>
      <c r="H6383" s="3"/>
      <c r="I6383" s="82" t="str">
        <f t="shared" si="354"/>
        <v>DJI</v>
      </c>
    </row>
    <row r="6384" spans="1:9">
      <c r="A6384" s="82" t="s">
        <v>31744</v>
      </c>
      <c r="B6384" s="82" t="str">
        <f t="shared" si="353"/>
        <v xml:space="preserve">Islamic Market World Extended </v>
      </c>
      <c r="C6384" s="82" t="s">
        <v>6023</v>
      </c>
      <c r="D6384" s="82" t="str">
        <f t="shared" si="355"/>
        <v>Kuwait</v>
      </c>
      <c r="E6384" s="3"/>
      <c r="F6384" s="3"/>
      <c r="G6384" s="3"/>
      <c r="H6384" s="3"/>
      <c r="I6384" s="82" t="str">
        <f t="shared" si="354"/>
        <v>DJI</v>
      </c>
    </row>
    <row r="6385" spans="1:9">
      <c r="A6385" s="82" t="s">
        <v>31744</v>
      </c>
      <c r="B6385" s="82" t="str">
        <f t="shared" si="353"/>
        <v xml:space="preserve">Islamic Market World Extended </v>
      </c>
      <c r="C6385" s="82" t="s">
        <v>6227</v>
      </c>
      <c r="D6385" s="82" t="str">
        <f t="shared" si="355"/>
        <v>Sweden</v>
      </c>
      <c r="E6385" s="3"/>
      <c r="F6385" s="3"/>
      <c r="G6385" s="3"/>
      <c r="H6385" s="3"/>
      <c r="I6385" s="82" t="str">
        <f t="shared" si="354"/>
        <v>DJI</v>
      </c>
    </row>
    <row r="6386" spans="1:9">
      <c r="A6386" s="82" t="s">
        <v>31744</v>
      </c>
      <c r="B6386" s="82" t="str">
        <f t="shared" si="353"/>
        <v xml:space="preserve">Islamic Market World Extended </v>
      </c>
      <c r="C6386" s="82" t="s">
        <v>6147</v>
      </c>
      <c r="D6386" s="82" t="str">
        <f t="shared" si="355"/>
        <v>Switzerland</v>
      </c>
      <c r="E6386" s="3"/>
      <c r="F6386" s="3"/>
      <c r="G6386" s="3"/>
      <c r="H6386" s="3"/>
      <c r="I6386" s="82" t="str">
        <f t="shared" si="354"/>
        <v>DJI</v>
      </c>
    </row>
    <row r="6387" spans="1:9">
      <c r="A6387" s="82" t="s">
        <v>31744</v>
      </c>
      <c r="B6387" s="82" t="str">
        <f t="shared" si="353"/>
        <v xml:space="preserve">Islamic Market World Extended </v>
      </c>
      <c r="C6387" s="82" t="s">
        <v>7572</v>
      </c>
      <c r="D6387" s="82" t="str">
        <f t="shared" si="355"/>
        <v>Japan</v>
      </c>
      <c r="E6387" s="3"/>
      <c r="F6387" s="3"/>
      <c r="G6387" s="3"/>
      <c r="H6387" s="3"/>
      <c r="I6387" s="82" t="str">
        <f t="shared" si="354"/>
        <v>DJI</v>
      </c>
    </row>
    <row r="6388" spans="1:9">
      <c r="A6388" s="82" t="s">
        <v>31744</v>
      </c>
      <c r="B6388" s="82" t="str">
        <f t="shared" si="353"/>
        <v xml:space="preserve">Islamic Market World Extended </v>
      </c>
      <c r="C6388" s="82" t="s">
        <v>6013</v>
      </c>
      <c r="D6388" s="82" t="str">
        <f t="shared" si="355"/>
        <v>Korea</v>
      </c>
      <c r="E6388" s="3"/>
      <c r="F6388" s="3"/>
      <c r="G6388" s="3"/>
      <c r="H6388" s="3"/>
      <c r="I6388" s="82" t="str">
        <f t="shared" si="354"/>
        <v>DJI</v>
      </c>
    </row>
    <row r="6389" spans="1:9">
      <c r="A6389" s="82" t="s">
        <v>31744</v>
      </c>
      <c r="B6389" s="82" t="str">
        <f t="shared" si="353"/>
        <v xml:space="preserve">Islamic Market World Extended </v>
      </c>
      <c r="C6389" s="82" t="s">
        <v>7599</v>
      </c>
      <c r="D6389" s="82" t="str">
        <f t="shared" si="355"/>
        <v>United Arab Emirates</v>
      </c>
      <c r="E6389" s="3"/>
      <c r="F6389" s="3"/>
      <c r="G6389" s="3"/>
      <c r="H6389" s="3"/>
      <c r="I6389" s="82" t="str">
        <f t="shared" si="354"/>
        <v>DJI</v>
      </c>
    </row>
    <row r="6390" spans="1:9">
      <c r="A6390" s="82" t="s">
        <v>31744</v>
      </c>
      <c r="B6390" s="82" t="str">
        <f t="shared" si="353"/>
        <v xml:space="preserve">Islamic Market World Extended </v>
      </c>
      <c r="C6390" s="82" t="s">
        <v>5776</v>
      </c>
      <c r="D6390" s="82" t="str">
        <f t="shared" si="355"/>
        <v>Saudi Arabia</v>
      </c>
      <c r="E6390" s="3"/>
      <c r="F6390" s="3"/>
      <c r="G6390" s="3"/>
      <c r="H6390" s="3"/>
      <c r="I6390" s="82" t="str">
        <f t="shared" si="354"/>
        <v>DJI</v>
      </c>
    </row>
    <row r="6391" spans="1:9">
      <c r="A6391" s="82" t="s">
        <v>31744</v>
      </c>
      <c r="B6391" s="82" t="str">
        <f t="shared" si="353"/>
        <v xml:space="preserve">Islamic Market World Extended </v>
      </c>
      <c r="C6391" s="82" t="s">
        <v>5947</v>
      </c>
      <c r="D6391" s="82" t="str">
        <f t="shared" si="355"/>
        <v>Morocco</v>
      </c>
      <c r="E6391" s="3"/>
      <c r="F6391" s="3"/>
      <c r="G6391" s="3"/>
      <c r="H6391" s="3"/>
      <c r="I6391" s="82" t="str">
        <f t="shared" si="354"/>
        <v>DJI</v>
      </c>
    </row>
    <row r="6392" spans="1:9">
      <c r="A6392" s="82" t="s">
        <v>31744</v>
      </c>
      <c r="B6392" s="82" t="str">
        <f t="shared" si="353"/>
        <v xml:space="preserve">Islamic Market World Extended </v>
      </c>
      <c r="C6392" s="82" t="s">
        <v>6098</v>
      </c>
      <c r="D6392" s="82" t="str">
        <f t="shared" si="355"/>
        <v>Indonesia</v>
      </c>
      <c r="E6392" s="3"/>
      <c r="F6392" s="3"/>
      <c r="G6392" s="3"/>
      <c r="H6392" s="3"/>
      <c r="I6392" s="82" t="str">
        <f t="shared" si="354"/>
        <v>DJI</v>
      </c>
    </row>
    <row r="6393" spans="1:9">
      <c r="A6393" s="82" t="s">
        <v>31744</v>
      </c>
      <c r="B6393" s="82" t="str">
        <f t="shared" ref="B6393:B6456" si="356">VLOOKUP(A6393,CountryRegion,2,FALSE)</f>
        <v xml:space="preserve">Islamic Market World Extended </v>
      </c>
      <c r="C6393" s="82" t="s">
        <v>7577</v>
      </c>
      <c r="D6393" s="82" t="str">
        <f t="shared" si="355"/>
        <v>Denmark</v>
      </c>
      <c r="E6393" s="3"/>
      <c r="F6393" s="3"/>
      <c r="G6393" s="3"/>
      <c r="H6393" s="3"/>
      <c r="I6393" s="82" t="str">
        <f t="shared" si="354"/>
        <v>DJI</v>
      </c>
    </row>
    <row r="6394" spans="1:9">
      <c r="A6394" s="82" t="s">
        <v>31744</v>
      </c>
      <c r="B6394" s="82" t="str">
        <f t="shared" si="356"/>
        <v xml:space="preserve">Islamic Market World Extended </v>
      </c>
      <c r="C6394" s="82" t="s">
        <v>7585</v>
      </c>
      <c r="D6394" s="82" t="str">
        <f t="shared" si="355"/>
        <v>Poland</v>
      </c>
      <c r="E6394" s="3"/>
      <c r="F6394" s="3"/>
      <c r="G6394" s="3"/>
      <c r="H6394" s="3"/>
      <c r="I6394" s="82" t="str">
        <f t="shared" si="354"/>
        <v>DJI</v>
      </c>
    </row>
    <row r="6395" spans="1:9">
      <c r="A6395" s="82" t="s">
        <v>31744</v>
      </c>
      <c r="B6395" s="82" t="str">
        <f t="shared" si="356"/>
        <v xml:space="preserve">Islamic Market World Extended </v>
      </c>
      <c r="C6395" s="82" t="s">
        <v>7589</v>
      </c>
      <c r="D6395" s="82" t="str">
        <f t="shared" si="355"/>
        <v>Australia</v>
      </c>
      <c r="E6395" s="3"/>
      <c r="F6395" s="3"/>
      <c r="G6395" s="3"/>
      <c r="H6395" s="3"/>
      <c r="I6395" s="82" t="str">
        <f t="shared" si="354"/>
        <v>DJI</v>
      </c>
    </row>
    <row r="6396" spans="1:9">
      <c r="A6396" s="82" t="s">
        <v>31744</v>
      </c>
      <c r="B6396" s="82" t="str">
        <f t="shared" si="356"/>
        <v xml:space="preserve">Islamic Market World Extended </v>
      </c>
      <c r="C6396" s="82" t="s">
        <v>5722</v>
      </c>
      <c r="D6396" s="82" t="str">
        <f t="shared" si="355"/>
        <v>Canada</v>
      </c>
      <c r="E6396" s="3"/>
      <c r="F6396" s="3"/>
      <c r="G6396" s="3"/>
      <c r="H6396" s="3"/>
      <c r="I6396" s="82" t="str">
        <f t="shared" si="354"/>
        <v>DJI</v>
      </c>
    </row>
    <row r="6397" spans="1:9">
      <c r="A6397" s="82" t="s">
        <v>31744</v>
      </c>
      <c r="B6397" s="82" t="str">
        <f t="shared" si="356"/>
        <v xml:space="preserve">Islamic Market World Extended </v>
      </c>
      <c r="C6397" s="82" t="s">
        <v>7576</v>
      </c>
      <c r="D6397" s="82" t="str">
        <f t="shared" si="355"/>
        <v>Belgium</v>
      </c>
      <c r="E6397" s="3"/>
      <c r="F6397" s="3"/>
      <c r="G6397" s="3"/>
      <c r="H6397" s="3"/>
      <c r="I6397" s="82" t="str">
        <f t="shared" ref="I6397:I6460" si="357">IF(ISBLANK(VLOOKUP(A6397,CountryRegion,4,FALSE)),"",VLOOKUP(A6397,CountryRegion,4,FALSE))</f>
        <v>DJI</v>
      </c>
    </row>
    <row r="6398" spans="1:9">
      <c r="A6398" s="82" t="s">
        <v>31744</v>
      </c>
      <c r="B6398" s="82" t="str">
        <f t="shared" si="356"/>
        <v xml:space="preserve">Islamic Market World Extended </v>
      </c>
      <c r="C6398" s="82" t="s">
        <v>5921</v>
      </c>
      <c r="D6398" s="82" t="str">
        <f t="shared" si="355"/>
        <v>Netherlands</v>
      </c>
      <c r="E6398" s="3"/>
      <c r="F6398" s="3"/>
      <c r="G6398" s="3"/>
      <c r="H6398" s="3"/>
      <c r="I6398" s="82" t="str">
        <f t="shared" si="357"/>
        <v>DJI</v>
      </c>
    </row>
    <row r="6399" spans="1:9">
      <c r="A6399" s="82" t="s">
        <v>31744</v>
      </c>
      <c r="B6399" s="82" t="str">
        <f t="shared" si="356"/>
        <v xml:space="preserve">Islamic Market World Extended </v>
      </c>
      <c r="C6399" s="82" t="s">
        <v>7571</v>
      </c>
      <c r="D6399" s="82" t="str">
        <f t="shared" si="355"/>
        <v>Hong Kong</v>
      </c>
      <c r="E6399" s="3"/>
      <c r="F6399" s="3"/>
      <c r="G6399" s="3"/>
      <c r="H6399" s="3"/>
      <c r="I6399" s="82" t="str">
        <f t="shared" si="357"/>
        <v>DJI</v>
      </c>
    </row>
    <row r="6400" spans="1:9">
      <c r="A6400" s="82" t="s">
        <v>31744</v>
      </c>
      <c r="B6400" s="82" t="str">
        <f t="shared" si="356"/>
        <v xml:space="preserve">Islamic Market World Extended </v>
      </c>
      <c r="C6400" s="82" t="s">
        <v>7603</v>
      </c>
      <c r="D6400" s="82" t="str">
        <f t="shared" si="355"/>
        <v>South Africa</v>
      </c>
      <c r="E6400" s="3"/>
      <c r="F6400" s="3"/>
      <c r="G6400" s="3"/>
      <c r="H6400" s="3"/>
      <c r="I6400" s="82" t="str">
        <f t="shared" si="357"/>
        <v>DJI</v>
      </c>
    </row>
    <row r="6401" spans="1:9">
      <c r="A6401" s="82" t="s">
        <v>31744</v>
      </c>
      <c r="B6401" s="82" t="str">
        <f t="shared" si="356"/>
        <v xml:space="preserve">Islamic Market World Extended </v>
      </c>
      <c r="C6401" s="82" t="s">
        <v>7579</v>
      </c>
      <c r="D6401" s="82" t="str">
        <f t="shared" si="355"/>
        <v>Germany</v>
      </c>
      <c r="E6401" s="3"/>
      <c r="F6401" s="3"/>
      <c r="G6401" s="3"/>
      <c r="H6401" s="3"/>
      <c r="I6401" s="82" t="str">
        <f t="shared" si="357"/>
        <v>DJI</v>
      </c>
    </row>
    <row r="6402" spans="1:9">
      <c r="A6402" s="82" t="s">
        <v>31744</v>
      </c>
      <c r="B6402" s="82" t="str">
        <f t="shared" si="356"/>
        <v xml:space="preserve">Islamic Market World Extended </v>
      </c>
      <c r="C6402" s="82" t="s">
        <v>7610</v>
      </c>
      <c r="D6402" s="82" t="str">
        <f t="shared" si="355"/>
        <v>Bulgaria</v>
      </c>
      <c r="E6402" s="3"/>
      <c r="F6402" s="3"/>
      <c r="G6402" s="3"/>
      <c r="H6402" s="3"/>
      <c r="I6402" s="82" t="str">
        <f t="shared" si="357"/>
        <v>DJI</v>
      </c>
    </row>
    <row r="6403" spans="1:9">
      <c r="A6403" s="82" t="s">
        <v>31744</v>
      </c>
      <c r="B6403" s="82" t="str">
        <f t="shared" si="356"/>
        <v xml:space="preserve">Islamic Market World Extended </v>
      </c>
      <c r="C6403" s="82" t="s">
        <v>7591</v>
      </c>
      <c r="D6403" s="82" t="str">
        <f t="shared" si="355"/>
        <v>Brazil</v>
      </c>
      <c r="E6403" s="3"/>
      <c r="F6403" s="3"/>
      <c r="G6403" s="3"/>
      <c r="H6403" s="3"/>
      <c r="I6403" s="82" t="str">
        <f t="shared" si="357"/>
        <v>DJI</v>
      </c>
    </row>
    <row r="6404" spans="1:9">
      <c r="A6404" s="82" t="s">
        <v>31744</v>
      </c>
      <c r="B6404" s="82" t="str">
        <f t="shared" si="356"/>
        <v xml:space="preserve">Islamic Market World Extended </v>
      </c>
      <c r="C6404" s="82" t="s">
        <v>7578</v>
      </c>
      <c r="D6404" s="82" t="str">
        <f t="shared" si="355"/>
        <v>France</v>
      </c>
      <c r="E6404" s="3"/>
      <c r="F6404" s="3"/>
      <c r="G6404" s="3"/>
      <c r="H6404" s="3"/>
      <c r="I6404" s="82" t="str">
        <f t="shared" si="357"/>
        <v>DJI</v>
      </c>
    </row>
    <row r="6405" spans="1:9">
      <c r="A6405" s="82" t="s">
        <v>31744</v>
      </c>
      <c r="B6405" s="82" t="str">
        <f t="shared" si="356"/>
        <v xml:space="preserve">Islamic Market World Extended </v>
      </c>
      <c r="C6405" s="82" t="s">
        <v>6029</v>
      </c>
      <c r="D6405" s="82" t="str">
        <f t="shared" si="355"/>
        <v>Thailand</v>
      </c>
      <c r="E6405" s="3"/>
      <c r="F6405" s="3"/>
      <c r="G6405" s="3"/>
      <c r="H6405" s="3"/>
      <c r="I6405" s="82" t="str">
        <f t="shared" si="357"/>
        <v>DJI</v>
      </c>
    </row>
    <row r="6406" spans="1:9">
      <c r="A6406" s="82" t="s">
        <v>31744</v>
      </c>
      <c r="B6406" s="82" t="str">
        <f t="shared" si="356"/>
        <v xml:space="preserve">Islamic Market World Extended </v>
      </c>
      <c r="C6406" s="82" t="s">
        <v>6159</v>
      </c>
      <c r="D6406" s="82" t="str">
        <f t="shared" si="355"/>
        <v>Oman</v>
      </c>
      <c r="E6406" s="3"/>
      <c r="F6406" s="3"/>
      <c r="G6406" s="3"/>
      <c r="H6406" s="3"/>
      <c r="I6406" s="82" t="str">
        <f t="shared" si="357"/>
        <v>DJI</v>
      </c>
    </row>
    <row r="6407" spans="1:9">
      <c r="A6407" s="82" t="s">
        <v>31744</v>
      </c>
      <c r="B6407" s="82" t="str">
        <f t="shared" si="356"/>
        <v xml:space="preserve">Islamic Market World Extended </v>
      </c>
      <c r="C6407" s="82" t="s">
        <v>7602</v>
      </c>
      <c r="D6407" s="82" t="str">
        <f t="shared" si="355"/>
        <v>Qatar</v>
      </c>
      <c r="E6407" s="3"/>
      <c r="F6407" s="3"/>
      <c r="G6407" s="3"/>
      <c r="H6407" s="3"/>
      <c r="I6407" s="82" t="str">
        <f t="shared" si="357"/>
        <v>DJI</v>
      </c>
    </row>
    <row r="6408" spans="1:9">
      <c r="A6408" s="82" t="s">
        <v>31744</v>
      </c>
      <c r="B6408" s="82" t="str">
        <f t="shared" si="356"/>
        <v xml:space="preserve">Islamic Market World Extended </v>
      </c>
      <c r="C6408" s="82" t="s">
        <v>7606</v>
      </c>
      <c r="D6408" s="82" t="str">
        <f t="shared" si="355"/>
        <v>Bahrain</v>
      </c>
      <c r="E6408" s="3"/>
      <c r="F6408" s="3"/>
      <c r="G6408" s="3"/>
      <c r="H6408" s="3"/>
      <c r="I6408" s="82" t="str">
        <f t="shared" si="357"/>
        <v>DJI</v>
      </c>
    </row>
    <row r="6409" spans="1:9">
      <c r="A6409" s="82" t="s">
        <v>31744</v>
      </c>
      <c r="B6409" s="82" t="str">
        <f t="shared" si="356"/>
        <v xml:space="preserve">Islamic Market World Extended </v>
      </c>
      <c r="C6409" s="82" t="s">
        <v>7621</v>
      </c>
      <c r="D6409" s="82" t="str">
        <f t="shared" si="355"/>
        <v>Bangladesh</v>
      </c>
      <c r="E6409" s="3"/>
      <c r="F6409" s="3"/>
      <c r="G6409" s="3"/>
      <c r="H6409" s="3"/>
      <c r="I6409" s="82" t="str">
        <f t="shared" si="357"/>
        <v>DJI</v>
      </c>
    </row>
    <row r="6410" spans="1:9">
      <c r="A6410" s="82" t="s">
        <v>31744</v>
      </c>
      <c r="B6410" s="82" t="str">
        <f t="shared" si="356"/>
        <v xml:space="preserve">Islamic Market World Extended </v>
      </c>
      <c r="C6410" s="82" t="s">
        <v>7600</v>
      </c>
      <c r="D6410" s="82" t="str">
        <f t="shared" si="355"/>
        <v>Egypt</v>
      </c>
      <c r="E6410" s="3"/>
      <c r="F6410" s="3"/>
      <c r="G6410" s="3"/>
      <c r="H6410" s="3"/>
      <c r="I6410" s="82" t="str">
        <f t="shared" si="357"/>
        <v>DJI</v>
      </c>
    </row>
    <row r="6411" spans="1:9">
      <c r="A6411" s="82" t="s">
        <v>31744</v>
      </c>
      <c r="B6411" s="82" t="str">
        <f t="shared" si="356"/>
        <v xml:space="preserve">Islamic Market World Extended </v>
      </c>
      <c r="C6411" s="82" t="s">
        <v>6415</v>
      </c>
      <c r="D6411" s="82" t="str">
        <f t="shared" si="355"/>
        <v>Spain</v>
      </c>
      <c r="E6411" s="3"/>
      <c r="F6411" s="3"/>
      <c r="G6411" s="3"/>
      <c r="H6411" s="3"/>
      <c r="I6411" s="82" t="str">
        <f t="shared" si="357"/>
        <v>DJI</v>
      </c>
    </row>
    <row r="6412" spans="1:9">
      <c r="A6412" s="82" t="s">
        <v>31744</v>
      </c>
      <c r="B6412" s="82" t="str">
        <f t="shared" si="356"/>
        <v xml:space="preserve">Islamic Market World Extended </v>
      </c>
      <c r="C6412" s="82" t="s">
        <v>5810</v>
      </c>
      <c r="D6412" s="82" t="str">
        <f t="shared" si="355"/>
        <v>Finland</v>
      </c>
      <c r="E6412" s="3"/>
      <c r="F6412" s="3"/>
      <c r="G6412" s="3"/>
      <c r="H6412" s="3"/>
      <c r="I6412" s="82" t="str">
        <f t="shared" si="357"/>
        <v>DJI</v>
      </c>
    </row>
    <row r="6413" spans="1:9">
      <c r="A6413" s="82" t="s">
        <v>31744</v>
      </c>
      <c r="B6413" s="82" t="str">
        <f t="shared" si="356"/>
        <v xml:space="preserve">Islamic Market World Extended </v>
      </c>
      <c r="C6413" s="82" t="s">
        <v>5614</v>
      </c>
      <c r="D6413" s="82" t="str">
        <f t="shared" si="355"/>
        <v>Italy</v>
      </c>
      <c r="E6413" s="3"/>
      <c r="F6413" s="3"/>
      <c r="G6413" s="3"/>
      <c r="H6413" s="3"/>
      <c r="I6413" s="82" t="str">
        <f t="shared" si="357"/>
        <v>DJI</v>
      </c>
    </row>
    <row r="6414" spans="1:9">
      <c r="A6414" s="82" t="s">
        <v>31744</v>
      </c>
      <c r="B6414" s="82" t="str">
        <f t="shared" si="356"/>
        <v xml:space="preserve">Islamic Market World Extended </v>
      </c>
      <c r="C6414" s="82" t="s">
        <v>7575</v>
      </c>
      <c r="D6414" s="82" t="str">
        <f t="shared" si="355"/>
        <v>Austria</v>
      </c>
      <c r="E6414" s="3"/>
      <c r="F6414" s="3"/>
      <c r="G6414" s="3"/>
      <c r="H6414" s="3"/>
      <c r="I6414" s="82" t="str">
        <f t="shared" si="357"/>
        <v>DJI</v>
      </c>
    </row>
    <row r="6415" spans="1:9">
      <c r="A6415" s="82" t="s">
        <v>31744</v>
      </c>
      <c r="B6415" s="82" t="str">
        <f t="shared" si="356"/>
        <v xml:space="preserve">Islamic Market World Extended </v>
      </c>
      <c r="C6415" s="82" t="s">
        <v>7583</v>
      </c>
      <c r="D6415" s="82" t="str">
        <f t="shared" si="355"/>
        <v>United Kingdom</v>
      </c>
      <c r="E6415" s="3"/>
      <c r="F6415" s="3"/>
      <c r="G6415" s="3"/>
      <c r="H6415" s="3"/>
      <c r="I6415" s="82" t="str">
        <f t="shared" si="357"/>
        <v>DJI</v>
      </c>
    </row>
    <row r="6416" spans="1:9">
      <c r="A6416" s="82" t="s">
        <v>31744</v>
      </c>
      <c r="B6416" s="82" t="str">
        <f t="shared" si="356"/>
        <v xml:space="preserve">Islamic Market World Extended </v>
      </c>
      <c r="C6416" s="82" t="s">
        <v>7594</v>
      </c>
      <c r="D6416" s="82" t="str">
        <f t="shared" si="355"/>
        <v>Mexico</v>
      </c>
      <c r="E6416" s="3"/>
      <c r="F6416" s="3"/>
      <c r="G6416" s="3"/>
      <c r="H6416" s="3"/>
      <c r="I6416" s="82" t="str">
        <f t="shared" si="357"/>
        <v>DJI</v>
      </c>
    </row>
    <row r="6417" spans="1:9">
      <c r="A6417" s="82" t="s">
        <v>31744</v>
      </c>
      <c r="B6417" s="82" t="str">
        <f t="shared" si="356"/>
        <v xml:space="preserve">Islamic Market World Extended </v>
      </c>
      <c r="C6417" s="82" t="s">
        <v>7611</v>
      </c>
      <c r="D6417" s="82" t="str">
        <f t="shared" si="355"/>
        <v>Estonia</v>
      </c>
      <c r="E6417" s="3"/>
      <c r="F6417" s="3"/>
      <c r="G6417" s="3"/>
      <c r="H6417" s="3"/>
      <c r="I6417" s="82" t="str">
        <f t="shared" si="357"/>
        <v>DJI</v>
      </c>
    </row>
    <row r="6418" spans="1:9">
      <c r="A6418" s="82" t="s">
        <v>31744</v>
      </c>
      <c r="B6418" s="82" t="str">
        <f t="shared" si="356"/>
        <v xml:space="preserve">Islamic Market World Extended </v>
      </c>
      <c r="C6418" s="82" t="s">
        <v>6215</v>
      </c>
      <c r="D6418" s="82" t="str">
        <f t="shared" si="355"/>
        <v>Cyprus</v>
      </c>
      <c r="E6418" s="3"/>
      <c r="F6418" s="3"/>
      <c r="G6418" s="3"/>
      <c r="H6418" s="3"/>
      <c r="I6418" s="82" t="str">
        <f t="shared" si="357"/>
        <v>DJI</v>
      </c>
    </row>
    <row r="6419" spans="1:9">
      <c r="A6419" s="82" t="s">
        <v>31744</v>
      </c>
      <c r="B6419" s="82" t="str">
        <f t="shared" si="356"/>
        <v xml:space="preserve">Islamic Market World Extended </v>
      </c>
      <c r="C6419" s="82" t="s">
        <v>7580</v>
      </c>
      <c r="D6419" s="82" t="str">
        <f t="shared" si="355"/>
        <v>Greece</v>
      </c>
      <c r="E6419" s="3"/>
      <c r="F6419" s="3"/>
      <c r="G6419" s="3"/>
      <c r="H6419" s="3"/>
      <c r="I6419" s="82" t="str">
        <f t="shared" si="357"/>
        <v>DJI</v>
      </c>
    </row>
    <row r="6420" spans="1:9">
      <c r="A6420" s="82" t="s">
        <v>31744</v>
      </c>
      <c r="B6420" s="82" t="str">
        <f t="shared" si="356"/>
        <v xml:space="preserve">Islamic Market World Extended </v>
      </c>
      <c r="C6420" s="82" t="s">
        <v>6137</v>
      </c>
      <c r="D6420" s="82" t="str">
        <f t="shared" si="355"/>
        <v>Croatia</v>
      </c>
      <c r="E6420" s="3"/>
      <c r="F6420" s="3"/>
      <c r="G6420" s="3"/>
      <c r="H6420" s="3"/>
      <c r="I6420" s="82" t="str">
        <f t="shared" si="357"/>
        <v>DJI</v>
      </c>
    </row>
    <row r="6421" spans="1:9">
      <c r="A6421" s="82" t="s">
        <v>31744</v>
      </c>
      <c r="B6421" s="82" t="str">
        <f t="shared" si="356"/>
        <v xml:space="preserve">Islamic Market World Extended </v>
      </c>
      <c r="C6421" s="82" t="s">
        <v>5883</v>
      </c>
      <c r="D6421" s="82" t="str">
        <f t="shared" si="355"/>
        <v>New Zealand</v>
      </c>
      <c r="E6421" s="3"/>
      <c r="F6421" s="3"/>
      <c r="G6421" s="3"/>
      <c r="H6421" s="3"/>
      <c r="I6421" s="82" t="str">
        <f t="shared" si="357"/>
        <v>DJI</v>
      </c>
    </row>
    <row r="6422" spans="1:9">
      <c r="A6422" s="82" t="s">
        <v>31744</v>
      </c>
      <c r="B6422" s="82" t="str">
        <f t="shared" si="356"/>
        <v xml:space="preserve">Islamic Market World Extended </v>
      </c>
      <c r="C6422" s="82" t="s">
        <v>5865</v>
      </c>
      <c r="D6422" s="82" t="str">
        <f t="shared" si="355"/>
        <v>Norway</v>
      </c>
      <c r="E6422" s="3"/>
      <c r="F6422" s="3"/>
      <c r="G6422" s="3"/>
      <c r="H6422" s="3"/>
      <c r="I6422" s="82" t="str">
        <f t="shared" si="357"/>
        <v>DJI</v>
      </c>
    </row>
    <row r="6423" spans="1:9">
      <c r="A6423" s="82" t="s">
        <v>31744</v>
      </c>
      <c r="B6423" s="82" t="str">
        <f t="shared" si="356"/>
        <v xml:space="preserve">Islamic Market World Extended </v>
      </c>
      <c r="C6423" s="82" t="s">
        <v>7619</v>
      </c>
      <c r="D6423" s="82" t="str">
        <f t="shared" si="355"/>
        <v>Tunisia</v>
      </c>
      <c r="E6423" s="3"/>
      <c r="F6423" s="3"/>
      <c r="G6423" s="3"/>
      <c r="H6423" s="3"/>
      <c r="I6423" s="82" t="str">
        <f t="shared" si="357"/>
        <v>DJI</v>
      </c>
    </row>
    <row r="6424" spans="1:9">
      <c r="A6424" s="82" t="s">
        <v>31744</v>
      </c>
      <c r="B6424" s="82" t="str">
        <f t="shared" si="356"/>
        <v xml:space="preserve">Islamic Market World Extended </v>
      </c>
      <c r="C6424" s="82" t="s">
        <v>7573</v>
      </c>
      <c r="D6424" s="82" t="str">
        <f t="shared" si="355"/>
        <v>Malaysia</v>
      </c>
      <c r="E6424" s="3"/>
      <c r="F6424" s="3"/>
      <c r="G6424" s="3"/>
      <c r="H6424" s="3"/>
      <c r="I6424" s="82" t="str">
        <f t="shared" si="357"/>
        <v>DJI</v>
      </c>
    </row>
    <row r="6425" spans="1:9">
      <c r="A6425" s="82" t="s">
        <v>31744</v>
      </c>
      <c r="B6425" s="82" t="str">
        <f t="shared" si="356"/>
        <v xml:space="preserve">Islamic Market World Extended </v>
      </c>
      <c r="C6425" s="82" t="s">
        <v>7612</v>
      </c>
      <c r="D6425" s="82" t="str">
        <f t="shared" si="355"/>
        <v>Lithuania</v>
      </c>
      <c r="E6425" s="3"/>
      <c r="F6425" s="3"/>
      <c r="G6425" s="3"/>
      <c r="H6425" s="3"/>
      <c r="I6425" s="82" t="str">
        <f t="shared" si="357"/>
        <v>DJI</v>
      </c>
    </row>
    <row r="6426" spans="1:9">
      <c r="A6426" s="82" t="s">
        <v>31744</v>
      </c>
      <c r="B6426" s="82" t="str">
        <f t="shared" si="356"/>
        <v xml:space="preserve">Islamic Market World Extended </v>
      </c>
      <c r="C6426" s="82" t="s">
        <v>5987</v>
      </c>
      <c r="D6426" s="82" t="str">
        <f t="shared" si="355"/>
        <v>Kenya</v>
      </c>
      <c r="E6426" s="3"/>
      <c r="F6426" s="3"/>
      <c r="G6426" s="3"/>
      <c r="H6426" s="3"/>
      <c r="I6426" s="82" t="str">
        <f t="shared" si="357"/>
        <v>DJI</v>
      </c>
    </row>
    <row r="6427" spans="1:9">
      <c r="A6427" s="82" t="s">
        <v>31744</v>
      </c>
      <c r="B6427" s="82" t="str">
        <f t="shared" si="356"/>
        <v xml:space="preserve">Islamic Market World Extended </v>
      </c>
      <c r="C6427" s="82" t="s">
        <v>7597</v>
      </c>
      <c r="D6427" s="82" t="str">
        <f t="shared" ref="D6427:D6490" si="358">VLOOKUP(C6427&amp;"-",CountryRegion,2,FALSE)</f>
        <v>Vietnam</v>
      </c>
      <c r="E6427" s="3"/>
      <c r="F6427" s="3"/>
      <c r="G6427" s="3"/>
      <c r="H6427" s="3"/>
      <c r="I6427" s="82" t="str">
        <f t="shared" si="357"/>
        <v>DJI</v>
      </c>
    </row>
    <row r="6428" spans="1:9">
      <c r="A6428" s="82" t="s">
        <v>31744</v>
      </c>
      <c r="B6428" s="82" t="str">
        <f t="shared" si="356"/>
        <v xml:space="preserve">Islamic Market World Extended </v>
      </c>
      <c r="C6428" s="82" t="s">
        <v>7590</v>
      </c>
      <c r="D6428" s="82" t="str">
        <f t="shared" si="358"/>
        <v>Argentina</v>
      </c>
      <c r="E6428" s="3"/>
      <c r="F6428" s="3"/>
      <c r="G6428" s="3"/>
      <c r="H6428" s="3"/>
      <c r="I6428" s="82" t="str">
        <f t="shared" si="357"/>
        <v>DJI</v>
      </c>
    </row>
    <row r="6429" spans="1:9">
      <c r="A6429" s="82" t="s">
        <v>31744</v>
      </c>
      <c r="B6429" s="82" t="str">
        <f t="shared" si="356"/>
        <v xml:space="preserve">Islamic Market World Extended </v>
      </c>
      <c r="C6429" s="82" t="s">
        <v>7626</v>
      </c>
      <c r="D6429" s="82" t="str">
        <f t="shared" si="358"/>
        <v>Botswana</v>
      </c>
      <c r="E6429" s="3"/>
      <c r="F6429" s="3"/>
      <c r="G6429" s="3"/>
      <c r="H6429" s="3"/>
      <c r="I6429" s="82" t="str">
        <f t="shared" si="357"/>
        <v>DJI</v>
      </c>
    </row>
    <row r="6430" spans="1:9">
      <c r="A6430" s="82" t="s">
        <v>31744</v>
      </c>
      <c r="B6430" s="82" t="str">
        <f t="shared" si="356"/>
        <v xml:space="preserve">Islamic Market World Extended </v>
      </c>
      <c r="C6430" s="82" t="s">
        <v>7618</v>
      </c>
      <c r="D6430" s="82" t="str">
        <f t="shared" si="358"/>
        <v>Mauritius</v>
      </c>
      <c r="E6430" s="3"/>
      <c r="F6430" s="3"/>
      <c r="G6430" s="3"/>
      <c r="H6430" s="3"/>
      <c r="I6430" s="82" t="str">
        <f t="shared" si="357"/>
        <v>DJI</v>
      </c>
    </row>
    <row r="6431" spans="1:9">
      <c r="A6431" s="82" t="s">
        <v>31744</v>
      </c>
      <c r="B6431" s="82" t="str">
        <f t="shared" si="356"/>
        <v xml:space="preserve">Islamic Market World Extended </v>
      </c>
      <c r="C6431" s="82" t="s">
        <v>7584</v>
      </c>
      <c r="D6431" s="82" t="str">
        <f t="shared" si="358"/>
        <v>Czech Republic</v>
      </c>
      <c r="E6431" s="3"/>
      <c r="F6431" s="3"/>
      <c r="G6431" s="3"/>
      <c r="H6431" s="3"/>
      <c r="I6431" s="82" t="str">
        <f t="shared" si="357"/>
        <v>DJI</v>
      </c>
    </row>
    <row r="6432" spans="1:9">
      <c r="A6432" s="82" t="s">
        <v>31744</v>
      </c>
      <c r="B6432" s="82" t="str">
        <f t="shared" si="356"/>
        <v xml:space="preserve">Islamic Market World Extended </v>
      </c>
      <c r="C6432" s="82" t="s">
        <v>7633</v>
      </c>
      <c r="D6432" s="82" t="str">
        <f t="shared" si="358"/>
        <v>Jamaica</v>
      </c>
      <c r="E6432" s="3"/>
      <c r="F6432" s="3"/>
      <c r="G6432" s="3"/>
      <c r="H6432" s="3"/>
      <c r="I6432" s="82" t="str">
        <f t="shared" si="357"/>
        <v>DJI</v>
      </c>
    </row>
    <row r="6433" spans="1:9">
      <c r="A6433" s="82" t="s">
        <v>31744</v>
      </c>
      <c r="B6433" s="82" t="str">
        <f t="shared" si="356"/>
        <v xml:space="preserve">Islamic Market World Extended </v>
      </c>
      <c r="C6433" s="82" t="s">
        <v>5970</v>
      </c>
      <c r="D6433" s="82" t="str">
        <f t="shared" si="358"/>
        <v>Philippines</v>
      </c>
      <c r="E6433" s="3"/>
      <c r="F6433" s="3"/>
      <c r="G6433" s="3"/>
      <c r="H6433" s="3"/>
      <c r="I6433" s="82" t="str">
        <f t="shared" si="357"/>
        <v>DJI</v>
      </c>
    </row>
    <row r="6434" spans="1:9">
      <c r="A6434" s="82" t="s">
        <v>31744</v>
      </c>
      <c r="B6434" s="82" t="str">
        <f t="shared" si="356"/>
        <v xml:space="preserve">Islamic Market World Extended </v>
      </c>
      <c r="C6434" s="82" t="s">
        <v>7598</v>
      </c>
      <c r="D6434" s="82" t="str">
        <f t="shared" si="358"/>
        <v>Israel</v>
      </c>
      <c r="E6434" s="3"/>
      <c r="F6434" s="3"/>
      <c r="G6434" s="3"/>
      <c r="H6434" s="3"/>
      <c r="I6434" s="82" t="str">
        <f t="shared" si="357"/>
        <v>DJI</v>
      </c>
    </row>
    <row r="6435" spans="1:9">
      <c r="A6435" s="82" t="s">
        <v>31744</v>
      </c>
      <c r="B6435" s="82" t="str">
        <f t="shared" si="356"/>
        <v xml:space="preserve">Islamic Market World Extended </v>
      </c>
      <c r="C6435" s="82" t="s">
        <v>7629</v>
      </c>
      <c r="D6435" s="82" t="str">
        <f t="shared" si="358"/>
        <v>Zambia</v>
      </c>
      <c r="E6435" s="3"/>
      <c r="F6435" s="3"/>
      <c r="G6435" s="3"/>
      <c r="H6435" s="3"/>
      <c r="I6435" s="82" t="str">
        <f t="shared" si="357"/>
        <v>DJI</v>
      </c>
    </row>
    <row r="6436" spans="1:9">
      <c r="A6436" s="82" t="s">
        <v>31744</v>
      </c>
      <c r="B6436" s="82" t="str">
        <f t="shared" si="356"/>
        <v xml:space="preserve">Islamic Market World Extended </v>
      </c>
      <c r="C6436" s="82" t="s">
        <v>7605</v>
      </c>
      <c r="D6436" s="82" t="str">
        <f t="shared" si="358"/>
        <v>Slovenia</v>
      </c>
      <c r="E6436" s="3"/>
      <c r="F6436" s="3"/>
      <c r="G6436" s="3"/>
      <c r="H6436" s="3"/>
      <c r="I6436" s="82" t="str">
        <f t="shared" si="357"/>
        <v>DJI</v>
      </c>
    </row>
    <row r="6437" spans="1:9">
      <c r="A6437" s="82" t="s">
        <v>31744</v>
      </c>
      <c r="B6437" s="82" t="str">
        <f t="shared" si="356"/>
        <v xml:space="preserve">Islamic Market World Extended </v>
      </c>
      <c r="C6437" s="82" t="s">
        <v>7574</v>
      </c>
      <c r="D6437" s="82" t="str">
        <f t="shared" si="358"/>
        <v>Singapore</v>
      </c>
      <c r="E6437" s="3"/>
      <c r="F6437" s="3"/>
      <c r="G6437" s="3"/>
      <c r="H6437" s="3"/>
      <c r="I6437" s="82" t="str">
        <f t="shared" si="357"/>
        <v>DJI</v>
      </c>
    </row>
    <row r="6438" spans="1:9">
      <c r="A6438" s="82" t="s">
        <v>31744</v>
      </c>
      <c r="B6438" s="82" t="str">
        <f t="shared" si="356"/>
        <v xml:space="preserve">Islamic Market World Extended </v>
      </c>
      <c r="C6438" s="82" t="s">
        <v>7592</v>
      </c>
      <c r="D6438" s="82" t="str">
        <f t="shared" si="358"/>
        <v>Chile</v>
      </c>
      <c r="E6438" s="3"/>
      <c r="F6438" s="3"/>
      <c r="G6438" s="3"/>
      <c r="H6438" s="3"/>
      <c r="I6438" s="82" t="str">
        <f t="shared" si="357"/>
        <v>DJI</v>
      </c>
    </row>
    <row r="6439" spans="1:9">
      <c r="A6439" s="82" t="s">
        <v>31744</v>
      </c>
      <c r="B6439" s="82" t="str">
        <f t="shared" si="356"/>
        <v xml:space="preserve">Islamic Market World Extended </v>
      </c>
      <c r="C6439" s="82" t="s">
        <v>5572</v>
      </c>
      <c r="D6439" s="82" t="str">
        <f t="shared" si="358"/>
        <v>Iceland</v>
      </c>
      <c r="E6439" s="3"/>
      <c r="F6439" s="3"/>
      <c r="G6439" s="3"/>
      <c r="H6439" s="3"/>
      <c r="I6439" s="82" t="str">
        <f t="shared" si="357"/>
        <v>DJI</v>
      </c>
    </row>
    <row r="6440" spans="1:9">
      <c r="A6440" s="82" t="s">
        <v>31744</v>
      </c>
      <c r="B6440" s="82" t="str">
        <f t="shared" si="356"/>
        <v xml:space="preserve">Islamic Market World Extended </v>
      </c>
      <c r="C6440" s="82" t="s">
        <v>7601</v>
      </c>
      <c r="D6440" s="82" t="str">
        <f t="shared" si="358"/>
        <v>Pakistan</v>
      </c>
      <c r="E6440" s="3"/>
      <c r="F6440" s="3"/>
      <c r="G6440" s="3"/>
      <c r="H6440" s="3"/>
      <c r="I6440" s="82" t="str">
        <f t="shared" si="357"/>
        <v>DJI</v>
      </c>
    </row>
    <row r="6441" spans="1:9">
      <c r="A6441" s="82" t="s">
        <v>31744</v>
      </c>
      <c r="B6441" s="82" t="str">
        <f t="shared" si="356"/>
        <v xml:space="preserve">Islamic Market World Extended </v>
      </c>
      <c r="C6441" s="82" t="s">
        <v>7628</v>
      </c>
      <c r="D6441" s="82" t="str">
        <f t="shared" si="358"/>
        <v>Ghana</v>
      </c>
      <c r="E6441" s="3"/>
      <c r="F6441" s="3"/>
      <c r="G6441" s="3"/>
      <c r="H6441" s="3"/>
      <c r="I6441" s="82" t="str">
        <f t="shared" si="357"/>
        <v>DJI</v>
      </c>
    </row>
    <row r="6442" spans="1:9">
      <c r="A6442" s="82" t="s">
        <v>31744</v>
      </c>
      <c r="B6442" s="82" t="str">
        <f t="shared" si="356"/>
        <v xml:space="preserve">Islamic Market World Extended </v>
      </c>
      <c r="C6442" s="82" t="s">
        <v>6100</v>
      </c>
      <c r="D6442" s="82" t="str">
        <f t="shared" si="358"/>
        <v>Ireland</v>
      </c>
      <c r="E6442" s="3"/>
      <c r="F6442" s="3"/>
      <c r="G6442" s="3"/>
      <c r="H6442" s="3"/>
      <c r="I6442" s="82" t="str">
        <f t="shared" si="357"/>
        <v>DJI</v>
      </c>
    </row>
    <row r="6443" spans="1:9">
      <c r="A6443" s="82" t="s">
        <v>31744</v>
      </c>
      <c r="B6443" s="82" t="str">
        <f t="shared" si="356"/>
        <v xml:space="preserve">Islamic Market World Extended </v>
      </c>
      <c r="C6443" s="82" t="s">
        <v>7581</v>
      </c>
      <c r="D6443" s="82" t="str">
        <f t="shared" si="358"/>
        <v>Luxembourg</v>
      </c>
      <c r="E6443" s="3"/>
      <c r="F6443" s="3"/>
      <c r="G6443" s="3"/>
      <c r="H6443" s="3"/>
      <c r="I6443" s="82" t="str">
        <f t="shared" si="357"/>
        <v>DJI</v>
      </c>
    </row>
    <row r="6444" spans="1:9">
      <c r="A6444" s="82" t="s">
        <v>31744</v>
      </c>
      <c r="B6444" s="82" t="str">
        <f t="shared" si="356"/>
        <v xml:space="preserve">Islamic Market World Extended </v>
      </c>
      <c r="C6444" s="82" t="s">
        <v>7582</v>
      </c>
      <c r="D6444" s="82" t="str">
        <f t="shared" si="358"/>
        <v>Portugal</v>
      </c>
      <c r="E6444" s="3"/>
      <c r="F6444" s="3"/>
      <c r="G6444" s="3"/>
      <c r="H6444" s="3"/>
      <c r="I6444" s="82" t="str">
        <f t="shared" si="357"/>
        <v>DJI</v>
      </c>
    </row>
    <row r="6445" spans="1:9">
      <c r="A6445" s="82" t="s">
        <v>31744</v>
      </c>
      <c r="B6445" s="82" t="str">
        <f t="shared" si="356"/>
        <v xml:space="preserve">Islamic Market World Extended </v>
      </c>
      <c r="C6445" s="82" t="s">
        <v>7607</v>
      </c>
      <c r="D6445" s="82" t="str">
        <f t="shared" si="358"/>
        <v>Jordan</v>
      </c>
      <c r="E6445" s="3"/>
      <c r="F6445" s="3"/>
      <c r="G6445" s="3"/>
      <c r="H6445" s="3"/>
      <c r="I6445" s="82" t="str">
        <f t="shared" si="357"/>
        <v>DJI</v>
      </c>
    </row>
    <row r="6446" spans="1:9">
      <c r="A6446" s="82" t="s">
        <v>31744</v>
      </c>
      <c r="B6446" s="82" t="str">
        <f t="shared" si="356"/>
        <v xml:space="preserve">Islamic Market World Extended </v>
      </c>
      <c r="C6446" s="82" t="s">
        <v>7620</v>
      </c>
      <c r="D6446" s="82" t="str">
        <f t="shared" si="358"/>
        <v>Kazakhstan</v>
      </c>
      <c r="E6446" s="3"/>
      <c r="F6446" s="3"/>
      <c r="G6446" s="3"/>
      <c r="H6446" s="3"/>
      <c r="I6446" s="82" t="str">
        <f t="shared" si="357"/>
        <v>DJI</v>
      </c>
    </row>
    <row r="6447" spans="1:9">
      <c r="A6447" s="82" t="s">
        <v>31744</v>
      </c>
      <c r="B6447" s="82" t="str">
        <f t="shared" si="356"/>
        <v xml:space="preserve">Islamic Market World Extended </v>
      </c>
      <c r="C6447" s="82" t="s">
        <v>5760</v>
      </c>
      <c r="D6447" s="82" t="str">
        <f t="shared" si="358"/>
        <v>Latvia</v>
      </c>
      <c r="E6447" s="3"/>
      <c r="F6447" s="3"/>
      <c r="G6447" s="3"/>
      <c r="H6447" s="3"/>
      <c r="I6447" s="82" t="str">
        <f t="shared" si="357"/>
        <v>DJI</v>
      </c>
    </row>
    <row r="6448" spans="1:9">
      <c r="A6448" s="82" t="s">
        <v>31744</v>
      </c>
      <c r="B6448" s="82" t="str">
        <f t="shared" si="356"/>
        <v xml:space="preserve">Islamic Market World Extended </v>
      </c>
      <c r="C6448" s="82" t="s">
        <v>5845</v>
      </c>
      <c r="D6448" s="82" t="str">
        <f t="shared" si="358"/>
        <v>Namibia</v>
      </c>
      <c r="E6448" s="3"/>
      <c r="F6448" s="3"/>
      <c r="G6448" s="3"/>
      <c r="H6448" s="3"/>
      <c r="I6448" s="82" t="str">
        <f t="shared" si="357"/>
        <v>DJI</v>
      </c>
    </row>
    <row r="6449" spans="1:9">
      <c r="A6449" s="82" t="s">
        <v>31744</v>
      </c>
      <c r="B6449" s="82" t="str">
        <f t="shared" si="356"/>
        <v xml:space="preserve">Islamic Market World Extended </v>
      </c>
      <c r="C6449" s="82" t="s">
        <v>7614</v>
      </c>
      <c r="D6449" s="82" t="str">
        <f t="shared" si="358"/>
        <v>Romania</v>
      </c>
      <c r="E6449" s="3"/>
      <c r="F6449" s="3"/>
      <c r="G6449" s="3"/>
      <c r="H6449" s="3"/>
      <c r="I6449" s="82" t="str">
        <f t="shared" si="357"/>
        <v>DJI</v>
      </c>
    </row>
    <row r="6450" spans="1:9">
      <c r="A6450" s="82" t="s">
        <v>31744</v>
      </c>
      <c r="B6450" s="82" t="str">
        <f t="shared" si="356"/>
        <v xml:space="preserve">Islamic Market World Extended </v>
      </c>
      <c r="C6450" s="82" t="s">
        <v>7627</v>
      </c>
      <c r="D6450" s="82" t="str">
        <f t="shared" si="358"/>
        <v>Cote d'Ivoire</v>
      </c>
      <c r="E6450" s="3"/>
      <c r="F6450" s="3"/>
      <c r="G6450" s="3"/>
      <c r="H6450" s="3"/>
      <c r="I6450" s="82" t="str">
        <f t="shared" si="357"/>
        <v>DJI</v>
      </c>
    </row>
    <row r="6451" spans="1:9">
      <c r="A6451" s="82" t="s">
        <v>31744</v>
      </c>
      <c r="B6451" s="82" t="str">
        <f t="shared" si="356"/>
        <v xml:space="preserve">Islamic Market World Extended </v>
      </c>
      <c r="C6451" s="82" t="s">
        <v>7595</v>
      </c>
      <c r="D6451" s="82" t="str">
        <f t="shared" si="358"/>
        <v>Peru</v>
      </c>
      <c r="E6451" s="3"/>
      <c r="F6451" s="3"/>
      <c r="G6451" s="3"/>
      <c r="H6451" s="3"/>
      <c r="I6451" s="82" t="str">
        <f t="shared" si="357"/>
        <v>DJI</v>
      </c>
    </row>
    <row r="6452" spans="1:9">
      <c r="A6452" s="82" t="s">
        <v>31744</v>
      </c>
      <c r="B6452" s="82" t="str">
        <f t="shared" si="356"/>
        <v xml:space="preserve">Islamic Market World Extended </v>
      </c>
      <c r="C6452" s="82" t="s">
        <v>7622</v>
      </c>
      <c r="D6452" s="82" t="str">
        <f t="shared" si="358"/>
        <v>Sri Lanka</v>
      </c>
      <c r="E6452" s="3"/>
      <c r="F6452" s="3"/>
      <c r="G6452" s="3"/>
      <c r="H6452" s="3"/>
      <c r="I6452" s="82" t="str">
        <f t="shared" si="357"/>
        <v>DJI</v>
      </c>
    </row>
    <row r="6453" spans="1:9">
      <c r="A6453" s="82" t="s">
        <v>31742</v>
      </c>
      <c r="B6453" s="82" t="str">
        <f t="shared" si="356"/>
        <v>Developed Ex Australia &amp; South Korea</v>
      </c>
      <c r="C6453" s="82" t="s">
        <v>7575</v>
      </c>
      <c r="D6453" s="82" t="str">
        <f t="shared" si="358"/>
        <v>Austria</v>
      </c>
      <c r="E6453" s="3">
        <v>32689</v>
      </c>
      <c r="F6453" s="3">
        <v>32692</v>
      </c>
      <c r="G6453" s="3"/>
      <c r="H6453" s="3"/>
      <c r="I6453" s="82" t="str">
        <f t="shared" si="357"/>
        <v>S&amp;P BMI</v>
      </c>
    </row>
    <row r="6454" spans="1:9">
      <c r="A6454" s="82" t="s">
        <v>31742</v>
      </c>
      <c r="B6454" s="82" t="str">
        <f t="shared" si="356"/>
        <v>Developed Ex Australia &amp; South Korea</v>
      </c>
      <c r="C6454" s="82" t="s">
        <v>7576</v>
      </c>
      <c r="D6454" s="82" t="str">
        <f t="shared" si="358"/>
        <v>Belgium</v>
      </c>
      <c r="E6454" s="3">
        <v>32689</v>
      </c>
      <c r="F6454" s="3">
        <v>32692</v>
      </c>
      <c r="G6454" s="3"/>
      <c r="H6454" s="3"/>
      <c r="I6454" s="82" t="str">
        <f t="shared" si="357"/>
        <v>S&amp;P BMI</v>
      </c>
    </row>
    <row r="6455" spans="1:9">
      <c r="A6455" s="82" t="s">
        <v>31742</v>
      </c>
      <c r="B6455" s="82" t="str">
        <f t="shared" si="356"/>
        <v>Developed Ex Australia &amp; South Korea</v>
      </c>
      <c r="C6455" s="82" t="s">
        <v>5722</v>
      </c>
      <c r="D6455" s="82" t="str">
        <f t="shared" si="358"/>
        <v>Canada</v>
      </c>
      <c r="E6455" s="3">
        <v>32689</v>
      </c>
      <c r="F6455" s="3">
        <v>32692</v>
      </c>
      <c r="G6455" s="3"/>
      <c r="H6455" s="3"/>
      <c r="I6455" s="82" t="str">
        <f t="shared" si="357"/>
        <v>S&amp;P BMI</v>
      </c>
    </row>
    <row r="6456" spans="1:9">
      <c r="A6456" s="82" t="s">
        <v>31742</v>
      </c>
      <c r="B6456" s="82" t="str">
        <f t="shared" si="356"/>
        <v>Developed Ex Australia &amp; South Korea</v>
      </c>
      <c r="C6456" s="82" t="s">
        <v>6147</v>
      </c>
      <c r="D6456" s="82" t="str">
        <f t="shared" si="358"/>
        <v>Switzerland</v>
      </c>
      <c r="E6456" s="3">
        <v>32689</v>
      </c>
      <c r="F6456" s="3">
        <v>32692</v>
      </c>
      <c r="G6456" s="3"/>
      <c r="H6456" s="3"/>
      <c r="I6456" s="82" t="str">
        <f t="shared" si="357"/>
        <v>S&amp;P BMI</v>
      </c>
    </row>
    <row r="6457" spans="1:9">
      <c r="A6457" s="82" t="s">
        <v>31742</v>
      </c>
      <c r="B6457" s="82" t="str">
        <f t="shared" ref="B6457:B6520" si="359">VLOOKUP(A6457,CountryRegion,2,FALSE)</f>
        <v>Developed Ex Australia &amp; South Korea</v>
      </c>
      <c r="C6457" s="82" t="s">
        <v>7584</v>
      </c>
      <c r="D6457" s="82" t="str">
        <f t="shared" si="358"/>
        <v>Czech Republic</v>
      </c>
      <c r="E6457" s="3">
        <v>37071</v>
      </c>
      <c r="F6457" s="3">
        <v>37074</v>
      </c>
      <c r="G6457" s="3">
        <v>38168</v>
      </c>
      <c r="H6457" s="3">
        <v>38169</v>
      </c>
      <c r="I6457" s="82" t="str">
        <f t="shared" si="357"/>
        <v>S&amp;P BMI</v>
      </c>
    </row>
    <row r="6458" spans="1:9">
      <c r="A6458" s="82" t="s">
        <v>31742</v>
      </c>
      <c r="B6458" s="82" t="str">
        <f t="shared" si="359"/>
        <v>Developed Ex Australia &amp; South Korea</v>
      </c>
      <c r="C6458" s="82" t="s">
        <v>7579</v>
      </c>
      <c r="D6458" s="82" t="str">
        <f t="shared" si="358"/>
        <v>Germany</v>
      </c>
      <c r="E6458" s="3">
        <v>32689</v>
      </c>
      <c r="F6458" s="3">
        <v>32692</v>
      </c>
      <c r="G6458" s="3"/>
      <c r="H6458" s="3"/>
      <c r="I6458" s="82" t="str">
        <f t="shared" si="357"/>
        <v>S&amp;P BMI</v>
      </c>
    </row>
    <row r="6459" spans="1:9">
      <c r="A6459" s="82" t="s">
        <v>31742</v>
      </c>
      <c r="B6459" s="82" t="str">
        <f t="shared" si="359"/>
        <v>Developed Ex Australia &amp; South Korea</v>
      </c>
      <c r="C6459" s="82" t="s">
        <v>7577</v>
      </c>
      <c r="D6459" s="82" t="str">
        <f t="shared" si="358"/>
        <v>Denmark</v>
      </c>
      <c r="E6459" s="3">
        <v>32689</v>
      </c>
      <c r="F6459" s="3">
        <v>32692</v>
      </c>
      <c r="G6459" s="3"/>
      <c r="H6459" s="3"/>
      <c r="I6459" s="82" t="str">
        <f t="shared" si="357"/>
        <v>S&amp;P BMI</v>
      </c>
    </row>
    <row r="6460" spans="1:9">
      <c r="A6460" s="82" t="s">
        <v>31742</v>
      </c>
      <c r="B6460" s="82" t="str">
        <f t="shared" si="359"/>
        <v>Developed Ex Australia &amp; South Korea</v>
      </c>
      <c r="C6460" s="82" t="s">
        <v>6415</v>
      </c>
      <c r="D6460" s="82" t="str">
        <f t="shared" si="358"/>
        <v>Spain</v>
      </c>
      <c r="E6460" s="3">
        <v>32689</v>
      </c>
      <c r="F6460" s="3">
        <v>32692</v>
      </c>
      <c r="G6460" s="3"/>
      <c r="H6460" s="3"/>
      <c r="I6460" s="82" t="str">
        <f t="shared" si="357"/>
        <v>S&amp;P BMI</v>
      </c>
    </row>
    <row r="6461" spans="1:9">
      <c r="A6461" s="82" t="s">
        <v>31742</v>
      </c>
      <c r="B6461" s="82" t="str">
        <f t="shared" si="359"/>
        <v>Developed Ex Australia &amp; South Korea</v>
      </c>
      <c r="C6461" s="82" t="s">
        <v>5810</v>
      </c>
      <c r="D6461" s="82" t="str">
        <f t="shared" si="358"/>
        <v>Finland</v>
      </c>
      <c r="E6461" s="3">
        <v>32689</v>
      </c>
      <c r="F6461" s="3">
        <v>32692</v>
      </c>
      <c r="G6461" s="3"/>
      <c r="H6461" s="3"/>
      <c r="I6461" s="82" t="str">
        <f t="shared" ref="I6461:I6524" si="360">IF(ISBLANK(VLOOKUP(A6461,CountryRegion,4,FALSE)),"",VLOOKUP(A6461,CountryRegion,4,FALSE))</f>
        <v>S&amp;P BMI</v>
      </c>
    </row>
    <row r="6462" spans="1:9">
      <c r="A6462" s="82" t="s">
        <v>31742</v>
      </c>
      <c r="B6462" s="82" t="str">
        <f t="shared" si="359"/>
        <v>Developed Ex Australia &amp; South Korea</v>
      </c>
      <c r="C6462" s="82" t="s">
        <v>7578</v>
      </c>
      <c r="D6462" s="82" t="str">
        <f t="shared" si="358"/>
        <v>France</v>
      </c>
      <c r="E6462" s="3">
        <v>32689</v>
      </c>
      <c r="F6462" s="3">
        <v>32692</v>
      </c>
      <c r="G6462" s="3"/>
      <c r="H6462" s="3"/>
      <c r="I6462" s="82" t="str">
        <f t="shared" si="360"/>
        <v>S&amp;P BMI</v>
      </c>
    </row>
    <row r="6463" spans="1:9">
      <c r="A6463" s="82" t="s">
        <v>31742</v>
      </c>
      <c r="B6463" s="82" t="str">
        <f t="shared" si="359"/>
        <v>Developed Ex Australia &amp; South Korea</v>
      </c>
      <c r="C6463" s="82" t="s">
        <v>7583</v>
      </c>
      <c r="D6463" s="82" t="str">
        <f t="shared" si="358"/>
        <v>United Kingdom</v>
      </c>
      <c r="E6463" s="3">
        <v>32689</v>
      </c>
      <c r="F6463" s="3">
        <v>32692</v>
      </c>
      <c r="G6463" s="3"/>
      <c r="H6463" s="3"/>
      <c r="I6463" s="82" t="str">
        <f t="shared" si="360"/>
        <v>S&amp;P BMI</v>
      </c>
    </row>
    <row r="6464" spans="1:9">
      <c r="A6464" s="82" t="s">
        <v>31742</v>
      </c>
      <c r="B6464" s="82" t="str">
        <f t="shared" si="359"/>
        <v>Developed Ex Australia &amp; South Korea</v>
      </c>
      <c r="C6464" s="82" t="s">
        <v>7580</v>
      </c>
      <c r="D6464" s="82" t="str">
        <f t="shared" si="358"/>
        <v>Greece</v>
      </c>
      <c r="E6464" s="3">
        <v>36433</v>
      </c>
      <c r="F6464" s="3">
        <v>36434</v>
      </c>
      <c r="G6464" s="3">
        <v>41901</v>
      </c>
      <c r="H6464" s="3">
        <v>41904</v>
      </c>
      <c r="I6464" s="82" t="str">
        <f t="shared" si="360"/>
        <v>S&amp;P BMI</v>
      </c>
    </row>
    <row r="6465" spans="1:9">
      <c r="A6465" s="82" t="s">
        <v>31742</v>
      </c>
      <c r="B6465" s="82" t="str">
        <f t="shared" si="359"/>
        <v>Developed Ex Australia &amp; South Korea</v>
      </c>
      <c r="C6465" s="82" t="s">
        <v>7571</v>
      </c>
      <c r="D6465" s="82" t="str">
        <f t="shared" si="358"/>
        <v>Hong Kong</v>
      </c>
      <c r="E6465" s="3">
        <v>32689</v>
      </c>
      <c r="F6465" s="3">
        <v>32692</v>
      </c>
      <c r="G6465" s="3"/>
      <c r="H6465" s="3"/>
      <c r="I6465" s="82" t="str">
        <f t="shared" si="360"/>
        <v>S&amp;P BMI</v>
      </c>
    </row>
    <row r="6466" spans="1:9">
      <c r="A6466" s="82" t="s">
        <v>31742</v>
      </c>
      <c r="B6466" s="82" t="str">
        <f t="shared" si="359"/>
        <v>Developed Ex Australia &amp; South Korea</v>
      </c>
      <c r="C6466" s="82" t="s">
        <v>5567</v>
      </c>
      <c r="D6466" s="82" t="str">
        <f t="shared" si="358"/>
        <v>Hungary</v>
      </c>
      <c r="E6466" s="3">
        <v>37802</v>
      </c>
      <c r="F6466" s="3">
        <v>37803</v>
      </c>
      <c r="G6466" s="3">
        <v>38168</v>
      </c>
      <c r="H6466" s="3">
        <v>38169</v>
      </c>
      <c r="I6466" s="82" t="str">
        <f t="shared" si="360"/>
        <v>S&amp;P BMI</v>
      </c>
    </row>
    <row r="6467" spans="1:9">
      <c r="A6467" s="82" t="s">
        <v>31742</v>
      </c>
      <c r="B6467" s="82" t="str">
        <f t="shared" si="359"/>
        <v>Developed Ex Australia &amp; South Korea</v>
      </c>
      <c r="C6467" s="82" t="s">
        <v>6100</v>
      </c>
      <c r="D6467" s="82" t="str">
        <f t="shared" si="358"/>
        <v>Ireland</v>
      </c>
      <c r="E6467" s="3">
        <v>32689</v>
      </c>
      <c r="F6467" s="3">
        <v>32692</v>
      </c>
      <c r="G6467" s="3"/>
      <c r="H6467" s="3"/>
      <c r="I6467" s="82" t="str">
        <f t="shared" si="360"/>
        <v>S&amp;P BMI</v>
      </c>
    </row>
    <row r="6468" spans="1:9">
      <c r="A6468" s="82" t="s">
        <v>31742</v>
      </c>
      <c r="B6468" s="82" t="str">
        <f t="shared" si="359"/>
        <v>Developed Ex Australia &amp; South Korea</v>
      </c>
      <c r="C6468" s="82" t="s">
        <v>7598</v>
      </c>
      <c r="D6468" s="82" t="str">
        <f t="shared" si="358"/>
        <v>Israel</v>
      </c>
      <c r="E6468" s="3">
        <v>40438</v>
      </c>
      <c r="F6468" s="3">
        <v>40441</v>
      </c>
      <c r="G6468" s="3"/>
      <c r="H6468" s="3"/>
      <c r="I6468" s="82" t="str">
        <f t="shared" si="360"/>
        <v>S&amp;P BMI</v>
      </c>
    </row>
    <row r="6469" spans="1:9">
      <c r="A6469" s="82" t="s">
        <v>31742</v>
      </c>
      <c r="B6469" s="82" t="str">
        <f t="shared" si="359"/>
        <v>Developed Ex Australia &amp; South Korea</v>
      </c>
      <c r="C6469" s="82" t="s">
        <v>5572</v>
      </c>
      <c r="D6469" s="82" t="str">
        <f t="shared" si="358"/>
        <v>Iceland</v>
      </c>
      <c r="E6469" s="3">
        <v>37435</v>
      </c>
      <c r="F6469" s="3">
        <v>37438</v>
      </c>
      <c r="G6469" s="3">
        <v>39780</v>
      </c>
      <c r="H6469" s="3">
        <v>39783</v>
      </c>
      <c r="I6469" s="82" t="str">
        <f t="shared" si="360"/>
        <v>S&amp;P BMI</v>
      </c>
    </row>
    <row r="6470" spans="1:9">
      <c r="A6470" s="82" t="s">
        <v>31742</v>
      </c>
      <c r="B6470" s="82" t="str">
        <f t="shared" si="359"/>
        <v>Developed Ex Australia &amp; South Korea</v>
      </c>
      <c r="C6470" s="82" t="s">
        <v>5614</v>
      </c>
      <c r="D6470" s="82" t="str">
        <f t="shared" si="358"/>
        <v>Italy</v>
      </c>
      <c r="E6470" s="3">
        <v>32689</v>
      </c>
      <c r="F6470" s="3">
        <v>32692</v>
      </c>
      <c r="G6470" s="3"/>
      <c r="H6470" s="3"/>
      <c r="I6470" s="82" t="str">
        <f t="shared" si="360"/>
        <v>S&amp;P BMI</v>
      </c>
    </row>
    <row r="6471" spans="1:9">
      <c r="A6471" s="82" t="s">
        <v>31742</v>
      </c>
      <c r="B6471" s="82" t="str">
        <f t="shared" si="359"/>
        <v>Developed Ex Australia &amp; South Korea</v>
      </c>
      <c r="C6471" s="82" t="s">
        <v>7572</v>
      </c>
      <c r="D6471" s="82" t="str">
        <f t="shared" si="358"/>
        <v>Japan</v>
      </c>
      <c r="E6471" s="3">
        <v>32689</v>
      </c>
      <c r="F6471" s="3">
        <v>32692</v>
      </c>
      <c r="G6471" s="3"/>
      <c r="H6471" s="3"/>
      <c r="I6471" s="82" t="str">
        <f t="shared" si="360"/>
        <v>S&amp;P BMI</v>
      </c>
    </row>
    <row r="6472" spans="1:9">
      <c r="A6472" s="82" t="s">
        <v>31742</v>
      </c>
      <c r="B6472" s="82" t="str">
        <f t="shared" si="359"/>
        <v>Developed Ex Australia &amp; South Korea</v>
      </c>
      <c r="C6472" s="82" t="s">
        <v>7581</v>
      </c>
      <c r="D6472" s="82" t="str">
        <f t="shared" si="358"/>
        <v>Luxembourg</v>
      </c>
      <c r="E6472" s="3">
        <v>38625</v>
      </c>
      <c r="F6472" s="3">
        <v>38628</v>
      </c>
      <c r="G6472" s="3"/>
      <c r="H6472" s="3"/>
      <c r="I6472" s="82" t="str">
        <f t="shared" si="360"/>
        <v>S&amp;P BMI</v>
      </c>
    </row>
    <row r="6473" spans="1:9">
      <c r="A6473" s="82" t="s">
        <v>31742</v>
      </c>
      <c r="B6473" s="82" t="str">
        <f t="shared" si="359"/>
        <v>Developed Ex Australia &amp; South Korea</v>
      </c>
      <c r="C6473" s="82" t="s">
        <v>7573</v>
      </c>
      <c r="D6473" s="82" t="str">
        <f t="shared" si="358"/>
        <v>Malaysia</v>
      </c>
      <c r="E6473" s="3">
        <v>32689</v>
      </c>
      <c r="F6473" s="3">
        <v>32692</v>
      </c>
      <c r="G6473" s="3">
        <v>35976</v>
      </c>
      <c r="H6473" s="3">
        <v>35977</v>
      </c>
      <c r="I6473" s="82" t="str">
        <f t="shared" si="360"/>
        <v>S&amp;P BMI</v>
      </c>
    </row>
    <row r="6474" spans="1:9">
      <c r="A6474" s="82" t="s">
        <v>31742</v>
      </c>
      <c r="B6474" s="82" t="str">
        <f t="shared" si="359"/>
        <v>Developed Ex Australia &amp; South Korea</v>
      </c>
      <c r="C6474" s="82" t="s">
        <v>5921</v>
      </c>
      <c r="D6474" s="82" t="str">
        <f t="shared" si="358"/>
        <v>Netherlands</v>
      </c>
      <c r="E6474" s="3">
        <v>32689</v>
      </c>
      <c r="F6474" s="3">
        <v>32692</v>
      </c>
      <c r="G6474" s="3"/>
      <c r="H6474" s="3"/>
      <c r="I6474" s="82" t="str">
        <f t="shared" si="360"/>
        <v>S&amp;P BMI</v>
      </c>
    </row>
    <row r="6475" spans="1:9">
      <c r="A6475" s="82" t="s">
        <v>31742</v>
      </c>
      <c r="B6475" s="82" t="str">
        <f t="shared" si="359"/>
        <v>Developed Ex Australia &amp; South Korea</v>
      </c>
      <c r="C6475" s="82" t="s">
        <v>5865</v>
      </c>
      <c r="D6475" s="82" t="str">
        <f t="shared" si="358"/>
        <v>Norway</v>
      </c>
      <c r="E6475" s="3">
        <v>32689</v>
      </c>
      <c r="F6475" s="3">
        <v>32692</v>
      </c>
      <c r="G6475" s="3"/>
      <c r="H6475" s="3"/>
      <c r="I6475" s="82" t="str">
        <f t="shared" si="360"/>
        <v>S&amp;P BMI</v>
      </c>
    </row>
    <row r="6476" spans="1:9">
      <c r="A6476" s="82" t="s">
        <v>31742</v>
      </c>
      <c r="B6476" s="82" t="str">
        <f t="shared" si="359"/>
        <v>Developed Ex Australia &amp; South Korea</v>
      </c>
      <c r="C6476" s="82" t="s">
        <v>5883</v>
      </c>
      <c r="D6476" s="82" t="str">
        <f t="shared" si="358"/>
        <v>New Zealand</v>
      </c>
      <c r="E6476" s="3">
        <v>32689</v>
      </c>
      <c r="F6476" s="3">
        <v>32692</v>
      </c>
      <c r="G6476" s="3"/>
      <c r="H6476" s="3"/>
      <c r="I6476" s="82" t="str">
        <f t="shared" si="360"/>
        <v>S&amp;P BMI</v>
      </c>
    </row>
    <row r="6477" spans="1:9">
      <c r="A6477" s="82" t="s">
        <v>31742</v>
      </c>
      <c r="B6477" s="82" t="str">
        <f t="shared" si="359"/>
        <v>Developed Ex Australia &amp; South Korea</v>
      </c>
      <c r="C6477" s="82" t="s">
        <v>7582</v>
      </c>
      <c r="D6477" s="82" t="str">
        <f t="shared" si="358"/>
        <v>Portugal</v>
      </c>
      <c r="E6477" s="3">
        <v>35976</v>
      </c>
      <c r="F6477" s="3">
        <v>35977</v>
      </c>
      <c r="G6477" s="3"/>
      <c r="H6477" s="3"/>
      <c r="I6477" s="82" t="str">
        <f t="shared" si="360"/>
        <v>S&amp;P BMI</v>
      </c>
    </row>
    <row r="6478" spans="1:9">
      <c r="A6478" s="82" t="s">
        <v>31742</v>
      </c>
      <c r="B6478" s="82" t="str">
        <f t="shared" si="359"/>
        <v>Developed Ex Australia &amp; South Korea</v>
      </c>
      <c r="C6478" s="82" t="s">
        <v>6227</v>
      </c>
      <c r="D6478" s="82" t="str">
        <f t="shared" si="358"/>
        <v>Sweden</v>
      </c>
      <c r="E6478" s="3">
        <v>32689</v>
      </c>
      <c r="F6478" s="3">
        <v>32692</v>
      </c>
      <c r="G6478" s="3"/>
      <c r="H6478" s="3"/>
      <c r="I6478" s="82" t="str">
        <f t="shared" si="360"/>
        <v>S&amp;P BMI</v>
      </c>
    </row>
    <row r="6479" spans="1:9">
      <c r="A6479" s="82" t="s">
        <v>31742</v>
      </c>
      <c r="B6479" s="82" t="str">
        <f t="shared" si="359"/>
        <v>Developed Ex Australia &amp; South Korea</v>
      </c>
      <c r="C6479" s="82" t="s">
        <v>7574</v>
      </c>
      <c r="D6479" s="82" t="str">
        <f t="shared" si="358"/>
        <v>Singapore</v>
      </c>
      <c r="E6479" s="3">
        <v>32689</v>
      </c>
      <c r="F6479" s="3">
        <v>32692</v>
      </c>
      <c r="G6479" s="3"/>
      <c r="H6479" s="3"/>
      <c r="I6479" s="82" t="str">
        <f t="shared" si="360"/>
        <v>S&amp;P BMI</v>
      </c>
    </row>
    <row r="6480" spans="1:9">
      <c r="A6480" s="82" t="s">
        <v>31742</v>
      </c>
      <c r="B6480" s="82" t="str">
        <f t="shared" si="359"/>
        <v>Developed Ex Australia &amp; South Korea</v>
      </c>
      <c r="C6480" s="82" t="s">
        <v>7605</v>
      </c>
      <c r="D6480" s="82" t="str">
        <f t="shared" si="358"/>
        <v>Slovenia</v>
      </c>
      <c r="E6480" s="3">
        <v>37802</v>
      </c>
      <c r="F6480" s="3">
        <v>37803</v>
      </c>
      <c r="G6480" s="3">
        <v>39353</v>
      </c>
      <c r="H6480" s="3">
        <v>39356</v>
      </c>
      <c r="I6480" s="82" t="str">
        <f t="shared" si="360"/>
        <v>S&amp;P BMI</v>
      </c>
    </row>
    <row r="6481" spans="1:9">
      <c r="A6481" s="82" t="s">
        <v>31742</v>
      </c>
      <c r="B6481" s="82" t="str">
        <f t="shared" si="359"/>
        <v>Developed Ex Australia &amp; South Korea</v>
      </c>
      <c r="C6481" s="82" t="s">
        <v>810</v>
      </c>
      <c r="D6481" s="82" t="str">
        <f t="shared" si="358"/>
        <v>United States</v>
      </c>
      <c r="E6481" s="3">
        <v>32689</v>
      </c>
      <c r="F6481" s="3">
        <v>32692</v>
      </c>
      <c r="G6481" s="3"/>
      <c r="H6481" s="3"/>
      <c r="I6481" s="82" t="str">
        <f t="shared" si="360"/>
        <v>S&amp;P BMI</v>
      </c>
    </row>
    <row r="6482" spans="1:9">
      <c r="A6482" s="82" t="s">
        <v>31823</v>
      </c>
      <c r="B6482" s="82" t="str">
        <f t="shared" si="359"/>
        <v>Global Ex-India&amp;South Korea</v>
      </c>
      <c r="C6482" s="82" t="s">
        <v>7599</v>
      </c>
      <c r="D6482" s="82" t="str">
        <f t="shared" si="358"/>
        <v>United Arab Emirates</v>
      </c>
      <c r="E6482" s="3"/>
      <c r="F6482" s="3"/>
      <c r="G6482" s="3"/>
      <c r="H6482" s="3"/>
      <c r="I6482" s="82" t="str">
        <f t="shared" si="360"/>
        <v>DJI</v>
      </c>
    </row>
    <row r="6483" spans="1:9">
      <c r="A6483" s="82" t="s">
        <v>31823</v>
      </c>
      <c r="B6483" s="82" t="str">
        <f t="shared" si="359"/>
        <v>Global Ex-India&amp;South Korea</v>
      </c>
      <c r="C6483" s="82" t="s">
        <v>7590</v>
      </c>
      <c r="D6483" s="82" t="str">
        <f t="shared" si="358"/>
        <v>Argentina</v>
      </c>
      <c r="E6483" s="3"/>
      <c r="F6483" s="3"/>
      <c r="G6483" s="3"/>
      <c r="H6483" s="3"/>
      <c r="I6483" s="82" t="str">
        <f t="shared" si="360"/>
        <v>DJI</v>
      </c>
    </row>
    <row r="6484" spans="1:9">
      <c r="A6484" s="82" t="s">
        <v>31823</v>
      </c>
      <c r="B6484" s="82" t="str">
        <f t="shared" si="359"/>
        <v>Global Ex-India&amp;South Korea</v>
      </c>
      <c r="C6484" s="82" t="s">
        <v>7575</v>
      </c>
      <c r="D6484" s="82" t="str">
        <f t="shared" si="358"/>
        <v>Austria</v>
      </c>
      <c r="E6484" s="3"/>
      <c r="F6484" s="3"/>
      <c r="G6484" s="3"/>
      <c r="H6484" s="3"/>
      <c r="I6484" s="82" t="str">
        <f t="shared" si="360"/>
        <v>DJI</v>
      </c>
    </row>
    <row r="6485" spans="1:9">
      <c r="A6485" s="82" t="s">
        <v>31823</v>
      </c>
      <c r="B6485" s="82" t="str">
        <f t="shared" si="359"/>
        <v>Global Ex-India&amp;South Korea</v>
      </c>
      <c r="C6485" s="82" t="s">
        <v>7589</v>
      </c>
      <c r="D6485" s="82" t="str">
        <f t="shared" si="358"/>
        <v>Australia</v>
      </c>
      <c r="E6485" s="3"/>
      <c r="F6485" s="3"/>
      <c r="G6485" s="3"/>
      <c r="H6485" s="3"/>
      <c r="I6485" s="82" t="str">
        <f t="shared" si="360"/>
        <v>DJI</v>
      </c>
    </row>
    <row r="6486" spans="1:9">
      <c r="A6486" s="82" t="s">
        <v>31823</v>
      </c>
      <c r="B6486" s="82" t="str">
        <f t="shared" si="359"/>
        <v>Global Ex-India&amp;South Korea</v>
      </c>
      <c r="C6486" s="82" t="s">
        <v>7609</v>
      </c>
      <c r="D6486" s="82" t="str">
        <f t="shared" si="358"/>
        <v>Bosnia-Herzegovina</v>
      </c>
      <c r="E6486" s="3"/>
      <c r="F6486" s="3"/>
      <c r="G6486" s="3"/>
      <c r="H6486" s="3"/>
      <c r="I6486" s="82" t="str">
        <f t="shared" si="360"/>
        <v>DJI</v>
      </c>
    </row>
    <row r="6487" spans="1:9">
      <c r="A6487" s="82" t="s">
        <v>31823</v>
      </c>
      <c r="B6487" s="82" t="str">
        <f t="shared" si="359"/>
        <v>Global Ex-India&amp;South Korea</v>
      </c>
      <c r="C6487" s="82" t="s">
        <v>7621</v>
      </c>
      <c r="D6487" s="82" t="str">
        <f t="shared" si="358"/>
        <v>Bangladesh</v>
      </c>
      <c r="E6487" s="3"/>
      <c r="F6487" s="3"/>
      <c r="G6487" s="3"/>
      <c r="H6487" s="3"/>
      <c r="I6487" s="82" t="str">
        <f t="shared" si="360"/>
        <v>DJI</v>
      </c>
    </row>
    <row r="6488" spans="1:9">
      <c r="A6488" s="82" t="s">
        <v>31823</v>
      </c>
      <c r="B6488" s="82" t="str">
        <f t="shared" si="359"/>
        <v>Global Ex-India&amp;South Korea</v>
      </c>
      <c r="C6488" s="82" t="s">
        <v>7576</v>
      </c>
      <c r="D6488" s="82" t="str">
        <f t="shared" si="358"/>
        <v>Belgium</v>
      </c>
      <c r="E6488" s="3"/>
      <c r="F6488" s="3"/>
      <c r="G6488" s="3"/>
      <c r="H6488" s="3"/>
      <c r="I6488" s="82" t="str">
        <f t="shared" si="360"/>
        <v>DJI</v>
      </c>
    </row>
    <row r="6489" spans="1:9">
      <c r="A6489" s="82" t="s">
        <v>31823</v>
      </c>
      <c r="B6489" s="82" t="str">
        <f t="shared" si="359"/>
        <v>Global Ex-India&amp;South Korea</v>
      </c>
      <c r="C6489" s="82" t="s">
        <v>7610</v>
      </c>
      <c r="D6489" s="82" t="str">
        <f t="shared" si="358"/>
        <v>Bulgaria</v>
      </c>
      <c r="E6489" s="3"/>
      <c r="F6489" s="3"/>
      <c r="G6489" s="3"/>
      <c r="H6489" s="3"/>
      <c r="I6489" s="82" t="str">
        <f t="shared" si="360"/>
        <v>DJI</v>
      </c>
    </row>
    <row r="6490" spans="1:9">
      <c r="A6490" s="82" t="s">
        <v>31823</v>
      </c>
      <c r="B6490" s="82" t="str">
        <f t="shared" si="359"/>
        <v>Global Ex-India&amp;South Korea</v>
      </c>
      <c r="C6490" s="82" t="s">
        <v>7606</v>
      </c>
      <c r="D6490" s="82" t="str">
        <f t="shared" si="358"/>
        <v>Bahrain</v>
      </c>
      <c r="E6490" s="3"/>
      <c r="F6490" s="3"/>
      <c r="G6490" s="3"/>
      <c r="H6490" s="3"/>
      <c r="I6490" s="82" t="str">
        <f t="shared" si="360"/>
        <v>DJI</v>
      </c>
    </row>
    <row r="6491" spans="1:9">
      <c r="A6491" s="82" t="s">
        <v>31823</v>
      </c>
      <c r="B6491" s="82" t="str">
        <f t="shared" si="359"/>
        <v>Global Ex-India&amp;South Korea</v>
      </c>
      <c r="C6491" s="82" t="s">
        <v>7591</v>
      </c>
      <c r="D6491" s="82" t="str">
        <f t="shared" ref="D6491:D6554" si="361">VLOOKUP(C6491&amp;"-",CountryRegion,2,FALSE)</f>
        <v>Brazil</v>
      </c>
      <c r="E6491" s="3"/>
      <c r="F6491" s="3"/>
      <c r="G6491" s="3"/>
      <c r="H6491" s="3"/>
      <c r="I6491" s="82" t="str">
        <f t="shared" si="360"/>
        <v>DJI</v>
      </c>
    </row>
    <row r="6492" spans="1:9">
      <c r="A6492" s="82" t="s">
        <v>31823</v>
      </c>
      <c r="B6492" s="82" t="str">
        <f t="shared" si="359"/>
        <v>Global Ex-India&amp;South Korea</v>
      </c>
      <c r="C6492" s="82" t="s">
        <v>5722</v>
      </c>
      <c r="D6492" s="82" t="str">
        <f t="shared" si="361"/>
        <v>Canada</v>
      </c>
      <c r="E6492" s="3"/>
      <c r="F6492" s="3"/>
      <c r="G6492" s="3"/>
      <c r="H6492" s="3"/>
      <c r="I6492" s="82" t="str">
        <f t="shared" si="360"/>
        <v>DJI</v>
      </c>
    </row>
    <row r="6493" spans="1:9">
      <c r="A6493" s="82" t="s">
        <v>31823</v>
      </c>
      <c r="B6493" s="82" t="str">
        <f t="shared" si="359"/>
        <v>Global Ex-India&amp;South Korea</v>
      </c>
      <c r="C6493" s="82" t="s">
        <v>6147</v>
      </c>
      <c r="D6493" s="82" t="str">
        <f t="shared" si="361"/>
        <v>Switzerland</v>
      </c>
      <c r="E6493" s="3"/>
      <c r="F6493" s="3"/>
      <c r="G6493" s="3"/>
      <c r="H6493" s="3"/>
      <c r="I6493" s="82" t="str">
        <f t="shared" si="360"/>
        <v>DJI</v>
      </c>
    </row>
    <row r="6494" spans="1:9">
      <c r="A6494" s="82" t="s">
        <v>31823</v>
      </c>
      <c r="B6494" s="82" t="str">
        <f t="shared" si="359"/>
        <v>Global Ex-India&amp;South Korea</v>
      </c>
      <c r="C6494" s="82" t="s">
        <v>7592</v>
      </c>
      <c r="D6494" s="82" t="str">
        <f t="shared" si="361"/>
        <v>Chile</v>
      </c>
      <c r="E6494" s="3"/>
      <c r="F6494" s="3"/>
      <c r="G6494" s="3"/>
      <c r="H6494" s="3"/>
      <c r="I6494" s="82" t="str">
        <f t="shared" si="360"/>
        <v>DJI</v>
      </c>
    </row>
    <row r="6495" spans="1:9">
      <c r="A6495" s="82" t="s">
        <v>31823</v>
      </c>
      <c r="B6495" s="82" t="str">
        <f t="shared" si="359"/>
        <v>Global Ex-India&amp;South Korea</v>
      </c>
      <c r="C6495" s="82" t="s">
        <v>7588</v>
      </c>
      <c r="D6495" s="82" t="str">
        <f t="shared" si="361"/>
        <v>China</v>
      </c>
      <c r="E6495" s="3"/>
      <c r="F6495" s="3"/>
      <c r="G6495" s="3"/>
      <c r="H6495" s="3"/>
      <c r="I6495" s="82" t="str">
        <f t="shared" si="360"/>
        <v>DJI</v>
      </c>
    </row>
    <row r="6496" spans="1:9">
      <c r="A6496" s="82" t="s">
        <v>31823</v>
      </c>
      <c r="B6496" s="82" t="str">
        <f t="shared" si="359"/>
        <v>Global Ex-India&amp;South Korea</v>
      </c>
      <c r="C6496" s="82" t="s">
        <v>7593</v>
      </c>
      <c r="D6496" s="82" t="str">
        <f t="shared" si="361"/>
        <v>Colombia</v>
      </c>
      <c r="E6496" s="3"/>
      <c r="F6496" s="3"/>
      <c r="G6496" s="3"/>
      <c r="H6496" s="3"/>
      <c r="I6496" s="82" t="str">
        <f t="shared" si="360"/>
        <v>DJI</v>
      </c>
    </row>
    <row r="6497" spans="1:9">
      <c r="A6497" s="82" t="s">
        <v>31823</v>
      </c>
      <c r="B6497" s="82" t="str">
        <f t="shared" si="359"/>
        <v>Global Ex-India&amp;South Korea</v>
      </c>
      <c r="C6497" s="82" t="s">
        <v>6215</v>
      </c>
      <c r="D6497" s="82" t="str">
        <f t="shared" si="361"/>
        <v>Cyprus</v>
      </c>
      <c r="E6497" s="3"/>
      <c r="F6497" s="3"/>
      <c r="G6497" s="3"/>
      <c r="H6497" s="3"/>
      <c r="I6497" s="82" t="str">
        <f t="shared" si="360"/>
        <v>DJI</v>
      </c>
    </row>
    <row r="6498" spans="1:9">
      <c r="A6498" s="82" t="s">
        <v>31823</v>
      </c>
      <c r="B6498" s="82" t="str">
        <f t="shared" si="359"/>
        <v>Global Ex-India&amp;South Korea</v>
      </c>
      <c r="C6498" s="82" t="s">
        <v>7584</v>
      </c>
      <c r="D6498" s="82" t="str">
        <f t="shared" si="361"/>
        <v>Czech Republic</v>
      </c>
      <c r="E6498" s="3"/>
      <c r="F6498" s="3"/>
      <c r="G6498" s="3"/>
      <c r="H6498" s="3"/>
      <c r="I6498" s="82" t="str">
        <f t="shared" si="360"/>
        <v>DJI</v>
      </c>
    </row>
    <row r="6499" spans="1:9">
      <c r="A6499" s="82" t="s">
        <v>31823</v>
      </c>
      <c r="B6499" s="82" t="str">
        <f t="shared" si="359"/>
        <v>Global Ex-India&amp;South Korea</v>
      </c>
      <c r="C6499" s="82" t="s">
        <v>7579</v>
      </c>
      <c r="D6499" s="82" t="str">
        <f t="shared" si="361"/>
        <v>Germany</v>
      </c>
      <c r="E6499" s="3"/>
      <c r="F6499" s="3"/>
      <c r="G6499" s="3"/>
      <c r="H6499" s="3"/>
      <c r="I6499" s="82" t="str">
        <f t="shared" si="360"/>
        <v>DJI</v>
      </c>
    </row>
    <row r="6500" spans="1:9">
      <c r="A6500" s="82" t="s">
        <v>31823</v>
      </c>
      <c r="B6500" s="82" t="str">
        <f t="shared" si="359"/>
        <v>Global Ex-India&amp;South Korea</v>
      </c>
      <c r="C6500" s="82" t="s">
        <v>7577</v>
      </c>
      <c r="D6500" s="82" t="str">
        <f t="shared" si="361"/>
        <v>Denmark</v>
      </c>
      <c r="E6500" s="3"/>
      <c r="F6500" s="3"/>
      <c r="G6500" s="3"/>
      <c r="H6500" s="3"/>
      <c r="I6500" s="82" t="str">
        <f t="shared" si="360"/>
        <v>DJI</v>
      </c>
    </row>
    <row r="6501" spans="1:9">
      <c r="A6501" s="82" t="s">
        <v>31823</v>
      </c>
      <c r="B6501" s="82" t="str">
        <f t="shared" si="359"/>
        <v>Global Ex-India&amp;South Korea</v>
      </c>
      <c r="C6501" s="82" t="s">
        <v>7611</v>
      </c>
      <c r="D6501" s="82" t="str">
        <f t="shared" si="361"/>
        <v>Estonia</v>
      </c>
      <c r="E6501" s="3"/>
      <c r="F6501" s="3"/>
      <c r="G6501" s="3"/>
      <c r="H6501" s="3"/>
      <c r="I6501" s="82" t="str">
        <f t="shared" si="360"/>
        <v>DJI</v>
      </c>
    </row>
    <row r="6502" spans="1:9">
      <c r="A6502" s="82" t="s">
        <v>31823</v>
      </c>
      <c r="B6502" s="82" t="str">
        <f t="shared" si="359"/>
        <v>Global Ex-India&amp;South Korea</v>
      </c>
      <c r="C6502" s="82" t="s">
        <v>7600</v>
      </c>
      <c r="D6502" s="82" t="str">
        <f t="shared" si="361"/>
        <v>Egypt</v>
      </c>
      <c r="E6502" s="3"/>
      <c r="F6502" s="3"/>
      <c r="G6502" s="3"/>
      <c r="H6502" s="3"/>
      <c r="I6502" s="82" t="str">
        <f t="shared" si="360"/>
        <v>DJI</v>
      </c>
    </row>
    <row r="6503" spans="1:9">
      <c r="A6503" s="82" t="s">
        <v>31823</v>
      </c>
      <c r="B6503" s="82" t="str">
        <f t="shared" si="359"/>
        <v>Global Ex-India&amp;South Korea</v>
      </c>
      <c r="C6503" s="82" t="s">
        <v>6415</v>
      </c>
      <c r="D6503" s="82" t="str">
        <f t="shared" si="361"/>
        <v>Spain</v>
      </c>
      <c r="E6503" s="3"/>
      <c r="F6503" s="3"/>
      <c r="G6503" s="3"/>
      <c r="H6503" s="3"/>
      <c r="I6503" s="82" t="str">
        <f t="shared" si="360"/>
        <v>DJI</v>
      </c>
    </row>
    <row r="6504" spans="1:9">
      <c r="A6504" s="82" t="s">
        <v>31823</v>
      </c>
      <c r="B6504" s="82" t="str">
        <f t="shared" si="359"/>
        <v>Global Ex-India&amp;South Korea</v>
      </c>
      <c r="C6504" s="82" t="s">
        <v>5810</v>
      </c>
      <c r="D6504" s="82" t="str">
        <f t="shared" si="361"/>
        <v>Finland</v>
      </c>
      <c r="E6504" s="3"/>
      <c r="F6504" s="3"/>
      <c r="G6504" s="3"/>
      <c r="H6504" s="3"/>
      <c r="I6504" s="82" t="str">
        <f t="shared" si="360"/>
        <v>DJI</v>
      </c>
    </row>
    <row r="6505" spans="1:9">
      <c r="A6505" s="82" t="s">
        <v>31823</v>
      </c>
      <c r="B6505" s="82" t="str">
        <f t="shared" si="359"/>
        <v>Global Ex-India&amp;South Korea</v>
      </c>
      <c r="C6505" s="82" t="s">
        <v>7578</v>
      </c>
      <c r="D6505" s="82" t="str">
        <f t="shared" si="361"/>
        <v>France</v>
      </c>
      <c r="E6505" s="3"/>
      <c r="F6505" s="3"/>
      <c r="G6505" s="3"/>
      <c r="H6505" s="3"/>
      <c r="I6505" s="82" t="str">
        <f t="shared" si="360"/>
        <v>DJI</v>
      </c>
    </row>
    <row r="6506" spans="1:9">
      <c r="A6506" s="82" t="s">
        <v>31823</v>
      </c>
      <c r="B6506" s="82" t="str">
        <f t="shared" si="359"/>
        <v>Global Ex-India&amp;South Korea</v>
      </c>
      <c r="C6506" s="82" t="s">
        <v>7583</v>
      </c>
      <c r="D6506" s="82" t="str">
        <f t="shared" si="361"/>
        <v>United Kingdom</v>
      </c>
      <c r="E6506" s="3"/>
      <c r="F6506" s="3"/>
      <c r="G6506" s="3"/>
      <c r="H6506" s="3"/>
      <c r="I6506" s="82" t="str">
        <f t="shared" si="360"/>
        <v>DJI</v>
      </c>
    </row>
    <row r="6507" spans="1:9">
      <c r="A6507" s="82" t="s">
        <v>31823</v>
      </c>
      <c r="B6507" s="82" t="str">
        <f t="shared" si="359"/>
        <v>Global Ex-India&amp;South Korea</v>
      </c>
      <c r="C6507" s="82" t="s">
        <v>7580</v>
      </c>
      <c r="D6507" s="82" t="str">
        <f t="shared" si="361"/>
        <v>Greece</v>
      </c>
      <c r="E6507" s="3"/>
      <c r="F6507" s="3"/>
      <c r="G6507" s="3"/>
      <c r="H6507" s="3"/>
      <c r="I6507" s="82" t="str">
        <f t="shared" si="360"/>
        <v>DJI</v>
      </c>
    </row>
    <row r="6508" spans="1:9">
      <c r="A6508" s="82" t="s">
        <v>31823</v>
      </c>
      <c r="B6508" s="82" t="str">
        <f t="shared" si="359"/>
        <v>Global Ex-India&amp;South Korea</v>
      </c>
      <c r="C6508" s="82" t="s">
        <v>7571</v>
      </c>
      <c r="D6508" s="82" t="str">
        <f t="shared" si="361"/>
        <v>Hong Kong</v>
      </c>
      <c r="E6508" s="3"/>
      <c r="F6508" s="3"/>
      <c r="G6508" s="3"/>
      <c r="H6508" s="3"/>
      <c r="I6508" s="82" t="str">
        <f t="shared" si="360"/>
        <v>DJI</v>
      </c>
    </row>
    <row r="6509" spans="1:9">
      <c r="A6509" s="82" t="s">
        <v>31823</v>
      </c>
      <c r="B6509" s="82" t="str">
        <f t="shared" si="359"/>
        <v>Global Ex-India&amp;South Korea</v>
      </c>
      <c r="C6509" s="82" t="s">
        <v>6137</v>
      </c>
      <c r="D6509" s="82" t="str">
        <f t="shared" si="361"/>
        <v>Croatia</v>
      </c>
      <c r="E6509" s="3"/>
      <c r="F6509" s="3"/>
      <c r="G6509" s="3"/>
      <c r="H6509" s="3"/>
      <c r="I6509" s="82" t="str">
        <f t="shared" si="360"/>
        <v>DJI</v>
      </c>
    </row>
    <row r="6510" spans="1:9">
      <c r="A6510" s="82" t="s">
        <v>31823</v>
      </c>
      <c r="B6510" s="82" t="str">
        <f t="shared" si="359"/>
        <v>Global Ex-India&amp;South Korea</v>
      </c>
      <c r="C6510" s="82" t="s">
        <v>5567</v>
      </c>
      <c r="D6510" s="82" t="str">
        <f t="shared" si="361"/>
        <v>Hungary</v>
      </c>
      <c r="E6510" s="3"/>
      <c r="F6510" s="3"/>
      <c r="G6510" s="3"/>
      <c r="H6510" s="3"/>
      <c r="I6510" s="82" t="str">
        <f t="shared" si="360"/>
        <v>DJI</v>
      </c>
    </row>
    <row r="6511" spans="1:9">
      <c r="A6511" s="82" t="s">
        <v>31823</v>
      </c>
      <c r="B6511" s="82" t="str">
        <f t="shared" si="359"/>
        <v>Global Ex-India&amp;South Korea</v>
      </c>
      <c r="C6511" s="82" t="s">
        <v>6098</v>
      </c>
      <c r="D6511" s="82" t="str">
        <f t="shared" si="361"/>
        <v>Indonesia</v>
      </c>
      <c r="E6511" s="3"/>
      <c r="F6511" s="3"/>
      <c r="G6511" s="3"/>
      <c r="H6511" s="3"/>
      <c r="I6511" s="82" t="str">
        <f t="shared" si="360"/>
        <v>DJI</v>
      </c>
    </row>
    <row r="6512" spans="1:9">
      <c r="A6512" s="82" t="s">
        <v>31823</v>
      </c>
      <c r="B6512" s="82" t="str">
        <f t="shared" si="359"/>
        <v>Global Ex-India&amp;South Korea</v>
      </c>
      <c r="C6512" s="82" t="s">
        <v>6100</v>
      </c>
      <c r="D6512" s="82" t="str">
        <f t="shared" si="361"/>
        <v>Ireland</v>
      </c>
      <c r="E6512" s="3"/>
      <c r="F6512" s="3"/>
      <c r="G6512" s="3"/>
      <c r="H6512" s="3"/>
      <c r="I6512" s="82" t="str">
        <f t="shared" si="360"/>
        <v>DJI</v>
      </c>
    </row>
    <row r="6513" spans="1:9">
      <c r="A6513" s="82" t="s">
        <v>31823</v>
      </c>
      <c r="B6513" s="82" t="str">
        <f t="shared" si="359"/>
        <v>Global Ex-India&amp;South Korea</v>
      </c>
      <c r="C6513" s="82" t="s">
        <v>7598</v>
      </c>
      <c r="D6513" s="82" t="str">
        <f t="shared" si="361"/>
        <v>Israel</v>
      </c>
      <c r="E6513" s="3"/>
      <c r="F6513" s="3"/>
      <c r="G6513" s="3"/>
      <c r="H6513" s="3"/>
      <c r="I6513" s="82" t="str">
        <f t="shared" si="360"/>
        <v>DJI</v>
      </c>
    </row>
    <row r="6514" spans="1:9">
      <c r="A6514" s="82" t="s">
        <v>31823</v>
      </c>
      <c r="B6514" s="82" t="str">
        <f t="shared" si="359"/>
        <v>Global Ex-India&amp;South Korea</v>
      </c>
      <c r="C6514" s="82" t="s">
        <v>5572</v>
      </c>
      <c r="D6514" s="82" t="str">
        <f t="shared" si="361"/>
        <v>Iceland</v>
      </c>
      <c r="E6514" s="3"/>
      <c r="F6514" s="3"/>
      <c r="G6514" s="3"/>
      <c r="H6514" s="3"/>
      <c r="I6514" s="82" t="str">
        <f t="shared" si="360"/>
        <v>DJI</v>
      </c>
    </row>
    <row r="6515" spans="1:9">
      <c r="A6515" s="82" t="s">
        <v>31823</v>
      </c>
      <c r="B6515" s="82" t="str">
        <f t="shared" si="359"/>
        <v>Global Ex-India&amp;South Korea</v>
      </c>
      <c r="C6515" s="82" t="s">
        <v>5614</v>
      </c>
      <c r="D6515" s="82" t="str">
        <f t="shared" si="361"/>
        <v>Italy</v>
      </c>
      <c r="E6515" s="3"/>
      <c r="F6515" s="3"/>
      <c r="G6515" s="3"/>
      <c r="H6515" s="3"/>
      <c r="I6515" s="82" t="str">
        <f t="shared" si="360"/>
        <v>DJI</v>
      </c>
    </row>
    <row r="6516" spans="1:9">
      <c r="A6516" s="82" t="s">
        <v>31823</v>
      </c>
      <c r="B6516" s="82" t="str">
        <f t="shared" si="359"/>
        <v>Global Ex-India&amp;South Korea</v>
      </c>
      <c r="C6516" s="82" t="s">
        <v>7607</v>
      </c>
      <c r="D6516" s="82" t="str">
        <f t="shared" si="361"/>
        <v>Jordan</v>
      </c>
      <c r="E6516" s="3"/>
      <c r="F6516" s="3"/>
      <c r="G6516" s="3"/>
      <c r="H6516" s="3"/>
      <c r="I6516" s="82" t="str">
        <f t="shared" si="360"/>
        <v>DJI</v>
      </c>
    </row>
    <row r="6517" spans="1:9">
      <c r="A6517" s="82" t="s">
        <v>31823</v>
      </c>
      <c r="B6517" s="82" t="str">
        <f t="shared" si="359"/>
        <v>Global Ex-India&amp;South Korea</v>
      </c>
      <c r="C6517" s="82" t="s">
        <v>7572</v>
      </c>
      <c r="D6517" s="82" t="str">
        <f t="shared" si="361"/>
        <v>Japan</v>
      </c>
      <c r="E6517" s="3"/>
      <c r="F6517" s="3"/>
      <c r="G6517" s="3"/>
      <c r="H6517" s="3"/>
      <c r="I6517" s="82" t="str">
        <f t="shared" si="360"/>
        <v>DJI</v>
      </c>
    </row>
    <row r="6518" spans="1:9">
      <c r="A6518" s="82" t="s">
        <v>31823</v>
      </c>
      <c r="B6518" s="82" t="str">
        <f t="shared" si="359"/>
        <v>Global Ex-India&amp;South Korea</v>
      </c>
      <c r="C6518" s="82" t="s">
        <v>5987</v>
      </c>
      <c r="D6518" s="82" t="str">
        <f t="shared" si="361"/>
        <v>Kenya</v>
      </c>
      <c r="E6518" s="3"/>
      <c r="F6518" s="3"/>
      <c r="G6518" s="3"/>
      <c r="H6518" s="3"/>
      <c r="I6518" s="82" t="str">
        <f t="shared" si="360"/>
        <v>DJI</v>
      </c>
    </row>
    <row r="6519" spans="1:9">
      <c r="A6519" s="82" t="s">
        <v>31823</v>
      </c>
      <c r="B6519" s="82" t="str">
        <f t="shared" si="359"/>
        <v>Global Ex-India&amp;South Korea</v>
      </c>
      <c r="C6519" s="82" t="s">
        <v>6023</v>
      </c>
      <c r="D6519" s="82" t="str">
        <f t="shared" si="361"/>
        <v>Kuwait</v>
      </c>
      <c r="E6519" s="3"/>
      <c r="F6519" s="3"/>
      <c r="G6519" s="3"/>
      <c r="H6519" s="3"/>
      <c r="I6519" s="82" t="str">
        <f t="shared" si="360"/>
        <v>DJI</v>
      </c>
    </row>
    <row r="6520" spans="1:9">
      <c r="A6520" s="82" t="s">
        <v>31823</v>
      </c>
      <c r="B6520" s="82" t="str">
        <f t="shared" si="359"/>
        <v>Global Ex-India&amp;South Korea</v>
      </c>
      <c r="C6520" s="82" t="s">
        <v>7620</v>
      </c>
      <c r="D6520" s="82" t="str">
        <f t="shared" si="361"/>
        <v>Kazakhstan</v>
      </c>
      <c r="E6520" s="3"/>
      <c r="F6520" s="3"/>
      <c r="G6520" s="3"/>
      <c r="H6520" s="3"/>
      <c r="I6520" s="82" t="str">
        <f t="shared" si="360"/>
        <v>DJI</v>
      </c>
    </row>
    <row r="6521" spans="1:9">
      <c r="A6521" s="82" t="s">
        <v>31823</v>
      </c>
      <c r="B6521" s="82" t="str">
        <f t="shared" ref="B6521:B6584" si="362">VLOOKUP(A6521,CountryRegion,2,FALSE)</f>
        <v>Global Ex-India&amp;South Korea</v>
      </c>
      <c r="C6521" s="82" t="s">
        <v>5664</v>
      </c>
      <c r="D6521" s="82" t="str">
        <f t="shared" si="361"/>
        <v>Lebanon</v>
      </c>
      <c r="E6521" s="3"/>
      <c r="F6521" s="3"/>
      <c r="G6521" s="3">
        <v>44365</v>
      </c>
      <c r="H6521" s="3">
        <v>44368</v>
      </c>
      <c r="I6521" s="82" t="str">
        <f t="shared" si="360"/>
        <v>DJI</v>
      </c>
    </row>
    <row r="6522" spans="1:9">
      <c r="A6522" s="82" t="s">
        <v>31823</v>
      </c>
      <c r="B6522" s="82" t="str">
        <f t="shared" si="362"/>
        <v>Global Ex-India&amp;South Korea</v>
      </c>
      <c r="C6522" s="82" t="s">
        <v>7622</v>
      </c>
      <c r="D6522" s="82" t="str">
        <f t="shared" si="361"/>
        <v>Sri Lanka</v>
      </c>
      <c r="E6522" s="3"/>
      <c r="F6522" s="3"/>
      <c r="G6522" s="3"/>
      <c r="H6522" s="3"/>
      <c r="I6522" s="82" t="str">
        <f t="shared" si="360"/>
        <v>DJI</v>
      </c>
    </row>
    <row r="6523" spans="1:9">
      <c r="A6523" s="82" t="s">
        <v>31823</v>
      </c>
      <c r="B6523" s="82" t="str">
        <f t="shared" si="362"/>
        <v>Global Ex-India&amp;South Korea</v>
      </c>
      <c r="C6523" s="82" t="s">
        <v>7612</v>
      </c>
      <c r="D6523" s="82" t="str">
        <f t="shared" si="361"/>
        <v>Lithuania</v>
      </c>
      <c r="E6523" s="3"/>
      <c r="F6523" s="3"/>
      <c r="G6523" s="3"/>
      <c r="H6523" s="3"/>
      <c r="I6523" s="82" t="str">
        <f t="shared" si="360"/>
        <v>DJI</v>
      </c>
    </row>
    <row r="6524" spans="1:9">
      <c r="A6524" s="82" t="s">
        <v>31823</v>
      </c>
      <c r="B6524" s="82" t="str">
        <f t="shared" si="362"/>
        <v>Global Ex-India&amp;South Korea</v>
      </c>
      <c r="C6524" s="82" t="s">
        <v>7581</v>
      </c>
      <c r="D6524" s="82" t="str">
        <f t="shared" si="361"/>
        <v>Luxembourg</v>
      </c>
      <c r="E6524" s="3"/>
      <c r="F6524" s="3"/>
      <c r="G6524" s="3"/>
      <c r="H6524" s="3"/>
      <c r="I6524" s="82" t="str">
        <f t="shared" si="360"/>
        <v>DJI</v>
      </c>
    </row>
    <row r="6525" spans="1:9">
      <c r="A6525" s="82" t="s">
        <v>31823</v>
      </c>
      <c r="B6525" s="82" t="str">
        <f t="shared" si="362"/>
        <v>Global Ex-India&amp;South Korea</v>
      </c>
      <c r="C6525" s="82" t="s">
        <v>5760</v>
      </c>
      <c r="D6525" s="82" t="str">
        <f t="shared" si="361"/>
        <v>Latvia</v>
      </c>
      <c r="E6525" s="3"/>
      <c r="F6525" s="3"/>
      <c r="G6525" s="3"/>
      <c r="H6525" s="3"/>
      <c r="I6525" s="82" t="str">
        <f t="shared" ref="I6525:I6584" si="363">IF(ISBLANK(VLOOKUP(A6525,CountryRegion,4,FALSE)),"",VLOOKUP(A6525,CountryRegion,4,FALSE))</f>
        <v>DJI</v>
      </c>
    </row>
    <row r="6526" spans="1:9">
      <c r="A6526" s="82" t="s">
        <v>31823</v>
      </c>
      <c r="B6526" s="82" t="str">
        <f t="shared" si="362"/>
        <v>Global Ex-India&amp;South Korea</v>
      </c>
      <c r="C6526" s="82" t="s">
        <v>5947</v>
      </c>
      <c r="D6526" s="82" t="str">
        <f t="shared" si="361"/>
        <v>Morocco</v>
      </c>
      <c r="E6526" s="3"/>
      <c r="F6526" s="3"/>
      <c r="G6526" s="3"/>
      <c r="H6526" s="3"/>
      <c r="I6526" s="82" t="str">
        <f t="shared" si="363"/>
        <v>DJI</v>
      </c>
    </row>
    <row r="6527" spans="1:9">
      <c r="A6527" s="82" t="s">
        <v>31823</v>
      </c>
      <c r="B6527" s="82" t="str">
        <f t="shared" si="362"/>
        <v>Global Ex-India&amp;South Korea</v>
      </c>
      <c r="C6527" s="82" t="s">
        <v>7613</v>
      </c>
      <c r="D6527" s="82" t="str">
        <f t="shared" si="361"/>
        <v>Macedonia</v>
      </c>
      <c r="E6527" s="3"/>
      <c r="F6527" s="3"/>
      <c r="G6527" s="3"/>
      <c r="H6527" s="3"/>
      <c r="I6527" s="82" t="str">
        <f t="shared" si="363"/>
        <v>DJI</v>
      </c>
    </row>
    <row r="6528" spans="1:9">
      <c r="A6528" s="82" t="s">
        <v>31823</v>
      </c>
      <c r="B6528" s="82" t="str">
        <f t="shared" si="362"/>
        <v>Global Ex-India&amp;South Korea</v>
      </c>
      <c r="C6528" s="82" t="s">
        <v>7604</v>
      </c>
      <c r="D6528" s="82" t="str">
        <f t="shared" si="361"/>
        <v>Malta</v>
      </c>
      <c r="E6528" s="3"/>
      <c r="F6528" s="3"/>
      <c r="G6528" s="3"/>
      <c r="H6528" s="3"/>
      <c r="I6528" s="82" t="str">
        <f t="shared" si="363"/>
        <v>DJI</v>
      </c>
    </row>
    <row r="6529" spans="1:9">
      <c r="A6529" s="82" t="s">
        <v>31823</v>
      </c>
      <c r="B6529" s="82" t="str">
        <f t="shared" si="362"/>
        <v>Global Ex-India&amp;South Korea</v>
      </c>
      <c r="C6529" s="82" t="s">
        <v>7618</v>
      </c>
      <c r="D6529" s="82" t="str">
        <f t="shared" si="361"/>
        <v>Mauritius</v>
      </c>
      <c r="E6529" s="3"/>
      <c r="F6529" s="3"/>
      <c r="G6529" s="3"/>
      <c r="H6529" s="3"/>
      <c r="I6529" s="82" t="str">
        <f t="shared" si="363"/>
        <v>DJI</v>
      </c>
    </row>
    <row r="6530" spans="1:9">
      <c r="A6530" s="82" t="s">
        <v>31823</v>
      </c>
      <c r="B6530" s="82" t="str">
        <f t="shared" si="362"/>
        <v>Global Ex-India&amp;South Korea</v>
      </c>
      <c r="C6530" s="82" t="s">
        <v>7594</v>
      </c>
      <c r="D6530" s="82" t="str">
        <f t="shared" si="361"/>
        <v>Mexico</v>
      </c>
      <c r="E6530" s="3"/>
      <c r="F6530" s="3"/>
      <c r="G6530" s="3"/>
      <c r="H6530" s="3"/>
      <c r="I6530" s="82" t="str">
        <f t="shared" si="363"/>
        <v>DJI</v>
      </c>
    </row>
    <row r="6531" spans="1:9">
      <c r="A6531" s="82" t="s">
        <v>31823</v>
      </c>
      <c r="B6531" s="82" t="str">
        <f t="shared" si="362"/>
        <v>Global Ex-India&amp;South Korea</v>
      </c>
      <c r="C6531" s="82" t="s">
        <v>7573</v>
      </c>
      <c r="D6531" s="82" t="str">
        <f t="shared" si="361"/>
        <v>Malaysia</v>
      </c>
      <c r="E6531" s="3"/>
      <c r="F6531" s="3"/>
      <c r="G6531" s="3"/>
      <c r="H6531" s="3"/>
      <c r="I6531" s="82" t="str">
        <f t="shared" si="363"/>
        <v>DJI</v>
      </c>
    </row>
    <row r="6532" spans="1:9">
      <c r="A6532" s="82" t="s">
        <v>31823</v>
      </c>
      <c r="B6532" s="82" t="str">
        <f t="shared" si="362"/>
        <v>Global Ex-India&amp;South Korea</v>
      </c>
      <c r="C6532" s="82" t="s">
        <v>5918</v>
      </c>
      <c r="D6532" s="82" t="str">
        <f t="shared" si="361"/>
        <v>Nigeria</v>
      </c>
      <c r="E6532" s="3"/>
      <c r="F6532" s="3"/>
      <c r="G6532" s="3">
        <v>45366</v>
      </c>
      <c r="H6532" s="3">
        <v>45369</v>
      </c>
      <c r="I6532" s="82" t="str">
        <f t="shared" si="363"/>
        <v>DJI</v>
      </c>
    </row>
    <row r="6533" spans="1:9">
      <c r="A6533" s="82" t="s">
        <v>31823</v>
      </c>
      <c r="B6533" s="82" t="str">
        <f t="shared" si="362"/>
        <v>Global Ex-India&amp;South Korea</v>
      </c>
      <c r="C6533" s="82" t="s">
        <v>5921</v>
      </c>
      <c r="D6533" s="82" t="str">
        <f t="shared" si="361"/>
        <v>Netherlands</v>
      </c>
      <c r="E6533" s="3"/>
      <c r="F6533" s="3"/>
      <c r="G6533" s="3"/>
      <c r="H6533" s="3"/>
      <c r="I6533" s="82" t="str">
        <f t="shared" si="363"/>
        <v>DJI</v>
      </c>
    </row>
    <row r="6534" spans="1:9">
      <c r="A6534" s="82" t="s">
        <v>31823</v>
      </c>
      <c r="B6534" s="82" t="str">
        <f t="shared" si="362"/>
        <v>Global Ex-India&amp;South Korea</v>
      </c>
      <c r="C6534" s="82" t="s">
        <v>5865</v>
      </c>
      <c r="D6534" s="82" t="str">
        <f t="shared" si="361"/>
        <v>Norway</v>
      </c>
      <c r="E6534" s="3"/>
      <c r="F6534" s="3"/>
      <c r="G6534" s="3"/>
      <c r="H6534" s="3"/>
      <c r="I6534" s="82" t="str">
        <f t="shared" si="363"/>
        <v>DJI</v>
      </c>
    </row>
    <row r="6535" spans="1:9">
      <c r="A6535" s="82" t="s">
        <v>31823</v>
      </c>
      <c r="B6535" s="82" t="str">
        <f t="shared" si="362"/>
        <v>Global Ex-India&amp;South Korea</v>
      </c>
      <c r="C6535" s="82" t="s">
        <v>5883</v>
      </c>
      <c r="D6535" s="82" t="str">
        <f t="shared" si="361"/>
        <v>New Zealand</v>
      </c>
      <c r="E6535" s="3"/>
      <c r="F6535" s="3"/>
      <c r="G6535" s="3"/>
      <c r="H6535" s="3"/>
      <c r="I6535" s="82" t="str">
        <f t="shared" si="363"/>
        <v>DJI</v>
      </c>
    </row>
    <row r="6536" spans="1:9">
      <c r="A6536" s="82" t="s">
        <v>31823</v>
      </c>
      <c r="B6536" s="82" t="str">
        <f t="shared" si="362"/>
        <v>Global Ex-India&amp;South Korea</v>
      </c>
      <c r="C6536" s="82" t="s">
        <v>6159</v>
      </c>
      <c r="D6536" s="82" t="str">
        <f t="shared" si="361"/>
        <v>Oman</v>
      </c>
      <c r="E6536" s="3"/>
      <c r="F6536" s="3"/>
      <c r="G6536" s="3"/>
      <c r="H6536" s="3"/>
      <c r="I6536" s="82" t="str">
        <f t="shared" si="363"/>
        <v>DJI</v>
      </c>
    </row>
    <row r="6537" spans="1:9">
      <c r="A6537" s="82" t="s">
        <v>31823</v>
      </c>
      <c r="B6537" s="82" t="str">
        <f t="shared" si="362"/>
        <v>Global Ex-India&amp;South Korea</v>
      </c>
      <c r="C6537" s="82" t="s">
        <v>7595</v>
      </c>
      <c r="D6537" s="82" t="str">
        <f t="shared" si="361"/>
        <v>Peru</v>
      </c>
      <c r="E6537" s="3"/>
      <c r="F6537" s="3"/>
      <c r="G6537" s="3"/>
      <c r="H6537" s="3"/>
      <c r="I6537" s="82" t="str">
        <f t="shared" si="363"/>
        <v>DJI</v>
      </c>
    </row>
    <row r="6538" spans="1:9">
      <c r="A6538" s="82" t="s">
        <v>31823</v>
      </c>
      <c r="B6538" s="82" t="str">
        <f t="shared" si="362"/>
        <v>Global Ex-India&amp;South Korea</v>
      </c>
      <c r="C6538" s="82" t="s">
        <v>5970</v>
      </c>
      <c r="D6538" s="82" t="str">
        <f t="shared" si="361"/>
        <v>Philippines</v>
      </c>
      <c r="E6538" s="3"/>
      <c r="F6538" s="3"/>
      <c r="G6538" s="3"/>
      <c r="H6538" s="3"/>
      <c r="I6538" s="82" t="str">
        <f t="shared" si="363"/>
        <v>DJI</v>
      </c>
    </row>
    <row r="6539" spans="1:9">
      <c r="A6539" s="82" t="s">
        <v>31823</v>
      </c>
      <c r="B6539" s="82" t="str">
        <f t="shared" si="362"/>
        <v>Global Ex-India&amp;South Korea</v>
      </c>
      <c r="C6539" s="82" t="s">
        <v>7601</v>
      </c>
      <c r="D6539" s="82" t="str">
        <f t="shared" si="361"/>
        <v>Pakistan</v>
      </c>
      <c r="E6539" s="3"/>
      <c r="F6539" s="3"/>
      <c r="G6539" s="3"/>
      <c r="H6539" s="3"/>
      <c r="I6539" s="82" t="str">
        <f t="shared" si="363"/>
        <v>DJI</v>
      </c>
    </row>
    <row r="6540" spans="1:9">
      <c r="A6540" s="82" t="s">
        <v>31823</v>
      </c>
      <c r="B6540" s="82" t="str">
        <f t="shared" si="362"/>
        <v>Global Ex-India&amp;South Korea</v>
      </c>
      <c r="C6540" s="82" t="s">
        <v>7585</v>
      </c>
      <c r="D6540" s="82" t="str">
        <f t="shared" si="361"/>
        <v>Poland</v>
      </c>
      <c r="E6540" s="3"/>
      <c r="F6540" s="3"/>
      <c r="G6540" s="3"/>
      <c r="H6540" s="3"/>
      <c r="I6540" s="82" t="str">
        <f t="shared" si="363"/>
        <v>DJI</v>
      </c>
    </row>
    <row r="6541" spans="1:9">
      <c r="A6541" s="82" t="s">
        <v>31823</v>
      </c>
      <c r="B6541" s="82" t="str">
        <f t="shared" si="362"/>
        <v>Global Ex-India&amp;South Korea</v>
      </c>
      <c r="C6541" s="82" t="s">
        <v>7608</v>
      </c>
      <c r="D6541" s="82" t="str">
        <f t="shared" si="361"/>
        <v>Palestine</v>
      </c>
      <c r="E6541" s="3"/>
      <c r="F6541" s="3"/>
      <c r="G6541" s="3"/>
      <c r="H6541" s="3"/>
      <c r="I6541" s="82" t="str">
        <f t="shared" si="363"/>
        <v>DJI</v>
      </c>
    </row>
    <row r="6542" spans="1:9">
      <c r="A6542" s="82" t="s">
        <v>31823</v>
      </c>
      <c r="B6542" s="82" t="str">
        <f t="shared" si="362"/>
        <v>Global Ex-India&amp;South Korea</v>
      </c>
      <c r="C6542" s="82" t="s">
        <v>7582</v>
      </c>
      <c r="D6542" s="82" t="str">
        <f t="shared" si="361"/>
        <v>Portugal</v>
      </c>
      <c r="E6542" s="3"/>
      <c r="F6542" s="3"/>
      <c r="G6542" s="3"/>
      <c r="H6542" s="3"/>
      <c r="I6542" s="82" t="str">
        <f t="shared" si="363"/>
        <v>DJI</v>
      </c>
    </row>
    <row r="6543" spans="1:9">
      <c r="A6543" s="82" t="s">
        <v>31823</v>
      </c>
      <c r="B6543" s="82" t="str">
        <f t="shared" si="362"/>
        <v>Global Ex-India&amp;South Korea</v>
      </c>
      <c r="C6543" s="82" t="s">
        <v>7602</v>
      </c>
      <c r="D6543" s="82" t="str">
        <f t="shared" si="361"/>
        <v>Qatar</v>
      </c>
      <c r="E6543" s="3"/>
      <c r="F6543" s="3"/>
      <c r="G6543" s="3"/>
      <c r="H6543" s="3"/>
      <c r="I6543" s="82" t="str">
        <f t="shared" si="363"/>
        <v>DJI</v>
      </c>
    </row>
    <row r="6544" spans="1:9">
      <c r="A6544" s="82" t="s">
        <v>31823</v>
      </c>
      <c r="B6544" s="82" t="str">
        <f t="shared" si="362"/>
        <v>Global Ex-India&amp;South Korea</v>
      </c>
      <c r="C6544" s="82" t="s">
        <v>7614</v>
      </c>
      <c r="D6544" s="82" t="str">
        <f t="shared" si="361"/>
        <v>Romania</v>
      </c>
      <c r="E6544" s="3"/>
      <c r="F6544" s="3"/>
      <c r="G6544" s="3"/>
      <c r="H6544" s="3"/>
      <c r="I6544" s="82" t="str">
        <f t="shared" si="363"/>
        <v>DJI</v>
      </c>
    </row>
    <row r="6545" spans="1:9">
      <c r="A6545" s="82" t="s">
        <v>31823</v>
      </c>
      <c r="B6545" s="82" t="str">
        <f t="shared" si="362"/>
        <v>Global Ex-India&amp;South Korea</v>
      </c>
      <c r="C6545" s="82" t="s">
        <v>7615</v>
      </c>
      <c r="D6545" s="82" t="str">
        <f t="shared" si="361"/>
        <v>Serbia</v>
      </c>
      <c r="E6545" s="3"/>
      <c r="F6545" s="3"/>
      <c r="G6545" s="3"/>
      <c r="H6545" s="3"/>
      <c r="I6545" s="82" t="str">
        <f t="shared" si="363"/>
        <v>DJI</v>
      </c>
    </row>
    <row r="6546" spans="1:9">
      <c r="A6546" s="82" t="s">
        <v>31823</v>
      </c>
      <c r="B6546" s="82" t="str">
        <f t="shared" si="362"/>
        <v>Global Ex-India&amp;South Korea</v>
      </c>
      <c r="C6546" s="82" t="s">
        <v>7586</v>
      </c>
      <c r="D6546" s="82" t="str">
        <f t="shared" si="361"/>
        <v>Russia</v>
      </c>
      <c r="E6546" s="3"/>
      <c r="F6546" s="3"/>
      <c r="G6546" s="3">
        <v>44628</v>
      </c>
      <c r="H6546" s="3">
        <v>44629</v>
      </c>
      <c r="I6546" s="82" t="str">
        <f t="shared" si="363"/>
        <v>DJI</v>
      </c>
    </row>
    <row r="6547" spans="1:9">
      <c r="A6547" s="82" t="s">
        <v>31823</v>
      </c>
      <c r="B6547" s="82" t="str">
        <f t="shared" si="362"/>
        <v>Global Ex-India&amp;South Korea</v>
      </c>
      <c r="C6547" s="82" t="s">
        <v>5776</v>
      </c>
      <c r="D6547" s="82" t="str">
        <f t="shared" si="361"/>
        <v>Saudi Arabia</v>
      </c>
      <c r="E6547" s="3"/>
      <c r="F6547" s="3"/>
      <c r="G6547" s="3"/>
      <c r="H6547" s="3"/>
      <c r="I6547" s="82" t="str">
        <f t="shared" si="363"/>
        <v>DJI</v>
      </c>
    </row>
    <row r="6548" spans="1:9">
      <c r="A6548" s="82" t="s">
        <v>31823</v>
      </c>
      <c r="B6548" s="82" t="str">
        <f t="shared" si="362"/>
        <v>Global Ex-India&amp;South Korea</v>
      </c>
      <c r="C6548" s="82" t="s">
        <v>6227</v>
      </c>
      <c r="D6548" s="82" t="str">
        <f t="shared" si="361"/>
        <v>Sweden</v>
      </c>
      <c r="E6548" s="3"/>
      <c r="F6548" s="3"/>
      <c r="G6548" s="3"/>
      <c r="H6548" s="3"/>
      <c r="I6548" s="82" t="str">
        <f t="shared" si="363"/>
        <v>DJI</v>
      </c>
    </row>
    <row r="6549" spans="1:9">
      <c r="A6549" s="82" t="s">
        <v>31823</v>
      </c>
      <c r="B6549" s="82" t="str">
        <f t="shared" si="362"/>
        <v>Global Ex-India&amp;South Korea</v>
      </c>
      <c r="C6549" s="82" t="s">
        <v>7574</v>
      </c>
      <c r="D6549" s="82" t="str">
        <f t="shared" si="361"/>
        <v>Singapore</v>
      </c>
      <c r="E6549" s="3"/>
      <c r="F6549" s="3"/>
      <c r="G6549" s="3"/>
      <c r="H6549" s="3"/>
      <c r="I6549" s="82" t="str">
        <f t="shared" si="363"/>
        <v>DJI</v>
      </c>
    </row>
    <row r="6550" spans="1:9">
      <c r="A6550" s="82" t="s">
        <v>31823</v>
      </c>
      <c r="B6550" s="82" t="str">
        <f t="shared" si="362"/>
        <v>Global Ex-India&amp;South Korea</v>
      </c>
      <c r="C6550" s="82" t="s">
        <v>7605</v>
      </c>
      <c r="D6550" s="82" t="str">
        <f t="shared" si="361"/>
        <v>Slovenia</v>
      </c>
      <c r="E6550" s="3"/>
      <c r="F6550" s="3"/>
      <c r="G6550" s="3"/>
      <c r="H6550" s="3"/>
      <c r="I6550" s="82" t="str">
        <f t="shared" si="363"/>
        <v>DJI</v>
      </c>
    </row>
    <row r="6551" spans="1:9">
      <c r="A6551" s="82" t="s">
        <v>31823</v>
      </c>
      <c r="B6551" s="82" t="str">
        <f t="shared" si="362"/>
        <v>Global Ex-India&amp;South Korea</v>
      </c>
      <c r="C6551" s="82" t="s">
        <v>7616</v>
      </c>
      <c r="D6551" s="82" t="str">
        <f t="shared" si="361"/>
        <v>Slovakia</v>
      </c>
      <c r="E6551" s="3"/>
      <c r="F6551" s="3"/>
      <c r="G6551" s="3"/>
      <c r="H6551" s="3"/>
      <c r="I6551" s="82" t="str">
        <f t="shared" si="363"/>
        <v>DJI</v>
      </c>
    </row>
    <row r="6552" spans="1:9">
      <c r="A6552" s="82" t="s">
        <v>31823</v>
      </c>
      <c r="B6552" s="82" t="str">
        <f t="shared" si="362"/>
        <v>Global Ex-India&amp;South Korea</v>
      </c>
      <c r="C6552" s="82" t="s">
        <v>6029</v>
      </c>
      <c r="D6552" s="82" t="str">
        <f t="shared" si="361"/>
        <v>Thailand</v>
      </c>
      <c r="E6552" s="3"/>
      <c r="F6552" s="3"/>
      <c r="G6552" s="3"/>
      <c r="H6552" s="3"/>
      <c r="I6552" s="82" t="str">
        <f t="shared" si="363"/>
        <v>DJI</v>
      </c>
    </row>
    <row r="6553" spans="1:9">
      <c r="A6553" s="82" t="s">
        <v>31823</v>
      </c>
      <c r="B6553" s="82" t="str">
        <f t="shared" si="362"/>
        <v>Global Ex-India&amp;South Korea</v>
      </c>
      <c r="C6553" s="82" t="s">
        <v>7619</v>
      </c>
      <c r="D6553" s="82" t="str">
        <f t="shared" si="361"/>
        <v>Tunisia</v>
      </c>
      <c r="E6553" s="3"/>
      <c r="F6553" s="3"/>
      <c r="G6553" s="3"/>
      <c r="H6553" s="3"/>
      <c r="I6553" s="82" t="str">
        <f t="shared" si="363"/>
        <v>DJI</v>
      </c>
    </row>
    <row r="6554" spans="1:9">
      <c r="A6554" s="82" t="s">
        <v>31823</v>
      </c>
      <c r="B6554" s="82" t="str">
        <f t="shared" si="362"/>
        <v>Global Ex-India&amp;South Korea</v>
      </c>
      <c r="C6554" s="82" t="s">
        <v>7587</v>
      </c>
      <c r="D6554" s="82" t="str">
        <f t="shared" si="361"/>
        <v>Turkey</v>
      </c>
      <c r="E6554" s="3"/>
      <c r="F6554" s="3"/>
      <c r="G6554" s="3"/>
      <c r="H6554" s="3"/>
      <c r="I6554" s="82" t="str">
        <f t="shared" si="363"/>
        <v>DJI</v>
      </c>
    </row>
    <row r="6555" spans="1:9">
      <c r="A6555" s="82" t="s">
        <v>31823</v>
      </c>
      <c r="B6555" s="82" t="str">
        <f t="shared" si="362"/>
        <v>Global Ex-India&amp;South Korea</v>
      </c>
      <c r="C6555" s="82" t="s">
        <v>5700</v>
      </c>
      <c r="D6555" s="82" t="str">
        <f t="shared" ref="D6555:D6577" si="364">VLOOKUP(C6555&amp;"-",CountryRegion,2,FALSE)</f>
        <v>Taiwan</v>
      </c>
      <c r="E6555" s="3"/>
      <c r="F6555" s="3"/>
      <c r="G6555" s="3"/>
      <c r="H6555" s="3"/>
      <c r="I6555" s="82" t="str">
        <f t="shared" si="363"/>
        <v>DJI</v>
      </c>
    </row>
    <row r="6556" spans="1:9">
      <c r="A6556" s="82" t="s">
        <v>31823</v>
      </c>
      <c r="B6556" s="82" t="str">
        <f t="shared" si="362"/>
        <v>Global Ex-India&amp;South Korea</v>
      </c>
      <c r="C6556" s="82" t="s">
        <v>7617</v>
      </c>
      <c r="D6556" s="82" t="str">
        <f t="shared" si="364"/>
        <v>Ukraine</v>
      </c>
      <c r="E6556" s="3"/>
      <c r="F6556" s="3"/>
      <c r="G6556" s="3">
        <v>42449</v>
      </c>
      <c r="H6556" s="3">
        <v>42450</v>
      </c>
      <c r="I6556" s="82" t="str">
        <f t="shared" si="363"/>
        <v>DJI</v>
      </c>
    </row>
    <row r="6557" spans="1:9">
      <c r="A6557" s="82" t="s">
        <v>31823</v>
      </c>
      <c r="B6557" s="82" t="str">
        <f t="shared" si="362"/>
        <v>Global Ex-India&amp;South Korea</v>
      </c>
      <c r="C6557" s="82" t="s">
        <v>810</v>
      </c>
      <c r="D6557" s="82" t="str">
        <f t="shared" si="364"/>
        <v>United States</v>
      </c>
      <c r="E6557" s="3"/>
      <c r="F6557" s="3"/>
      <c r="G6557" s="3"/>
      <c r="H6557" s="3"/>
      <c r="I6557" s="82" t="str">
        <f t="shared" si="363"/>
        <v>DJI</v>
      </c>
    </row>
    <row r="6558" spans="1:9">
      <c r="A6558" s="82" t="s">
        <v>31823</v>
      </c>
      <c r="B6558" s="82" t="str">
        <f t="shared" si="362"/>
        <v>Global Ex-India&amp;South Korea</v>
      </c>
      <c r="C6558" s="82" t="s">
        <v>7596</v>
      </c>
      <c r="D6558" s="82" t="str">
        <f t="shared" si="364"/>
        <v>Venezuela</v>
      </c>
      <c r="E6558" s="3"/>
      <c r="F6558" s="3"/>
      <c r="G6558" s="3"/>
      <c r="H6558" s="3"/>
      <c r="I6558" s="82" t="str">
        <f t="shared" si="363"/>
        <v>DJI</v>
      </c>
    </row>
    <row r="6559" spans="1:9">
      <c r="A6559" s="82" t="s">
        <v>31823</v>
      </c>
      <c r="B6559" s="82" t="str">
        <f t="shared" si="362"/>
        <v>Global Ex-India&amp;South Korea</v>
      </c>
      <c r="C6559" s="82" t="s">
        <v>7597</v>
      </c>
      <c r="D6559" s="82" t="str">
        <f t="shared" si="364"/>
        <v>Vietnam</v>
      </c>
      <c r="E6559" s="3"/>
      <c r="F6559" s="3"/>
      <c r="G6559" s="3"/>
      <c r="H6559" s="3"/>
      <c r="I6559" s="82" t="str">
        <f t="shared" si="363"/>
        <v>DJI</v>
      </c>
    </row>
    <row r="6560" spans="1:9">
      <c r="A6560" s="82" t="s">
        <v>31823</v>
      </c>
      <c r="B6560" s="82" t="str">
        <f t="shared" si="362"/>
        <v>Global Ex-India&amp;South Korea</v>
      </c>
      <c r="C6560" s="82" t="s">
        <v>7603</v>
      </c>
      <c r="D6560" s="82" t="str">
        <f t="shared" si="364"/>
        <v>South Africa</v>
      </c>
      <c r="E6560" s="3"/>
      <c r="F6560" s="3"/>
      <c r="G6560" s="3"/>
      <c r="H6560" s="3"/>
      <c r="I6560" s="82" t="str">
        <f t="shared" si="363"/>
        <v>DJI</v>
      </c>
    </row>
    <row r="6561" spans="1:9">
      <c r="A6561" s="82" t="s">
        <v>32104</v>
      </c>
      <c r="B6561" s="82" t="str">
        <f t="shared" si="362"/>
        <v>Europe Developed and US</v>
      </c>
      <c r="C6561" s="82" t="s">
        <v>7575</v>
      </c>
      <c r="D6561" s="82" t="str">
        <f t="shared" si="364"/>
        <v>Austria</v>
      </c>
      <c r="E6561" s="3">
        <v>32689</v>
      </c>
      <c r="F6561" s="3">
        <v>32692</v>
      </c>
      <c r="G6561" s="3"/>
      <c r="H6561" s="3"/>
      <c r="I6561" s="82" t="str">
        <f t="shared" si="363"/>
        <v>S&amp;P BMI</v>
      </c>
    </row>
    <row r="6562" spans="1:9">
      <c r="A6562" s="82" t="s">
        <v>32104</v>
      </c>
      <c r="B6562" s="82" t="str">
        <f t="shared" si="362"/>
        <v>Europe Developed and US</v>
      </c>
      <c r="C6562" s="82" t="s">
        <v>7576</v>
      </c>
      <c r="D6562" s="82" t="str">
        <f t="shared" si="364"/>
        <v>Belgium</v>
      </c>
      <c r="E6562" s="3">
        <v>32689</v>
      </c>
      <c r="F6562" s="3">
        <v>32692</v>
      </c>
      <c r="G6562" s="3"/>
      <c r="H6562" s="3"/>
      <c r="I6562" s="82" t="str">
        <f t="shared" si="363"/>
        <v>S&amp;P BMI</v>
      </c>
    </row>
    <row r="6563" spans="1:9">
      <c r="A6563" s="82" t="s">
        <v>32104</v>
      </c>
      <c r="B6563" s="82" t="str">
        <f t="shared" si="362"/>
        <v>Europe Developed and US</v>
      </c>
      <c r="C6563" s="82" t="s">
        <v>7577</v>
      </c>
      <c r="D6563" s="82" t="str">
        <f t="shared" si="364"/>
        <v>Denmark</v>
      </c>
      <c r="E6563" s="3">
        <v>32689</v>
      </c>
      <c r="F6563" s="3">
        <v>32692</v>
      </c>
      <c r="G6563" s="3"/>
      <c r="H6563" s="3"/>
      <c r="I6563" s="82" t="str">
        <f t="shared" si="363"/>
        <v>S&amp;P BMI</v>
      </c>
    </row>
    <row r="6564" spans="1:9">
      <c r="A6564" s="82" t="s">
        <v>32104</v>
      </c>
      <c r="B6564" s="82" t="str">
        <f t="shared" si="362"/>
        <v>Europe Developed and US</v>
      </c>
      <c r="C6564" s="82" t="s">
        <v>5810</v>
      </c>
      <c r="D6564" s="82" t="str">
        <f t="shared" si="364"/>
        <v>Finland</v>
      </c>
      <c r="E6564" s="3">
        <v>32689</v>
      </c>
      <c r="F6564" s="3">
        <v>32692</v>
      </c>
      <c r="G6564" s="3"/>
      <c r="H6564" s="3"/>
      <c r="I6564" s="82" t="str">
        <f t="shared" si="363"/>
        <v>S&amp;P BMI</v>
      </c>
    </row>
    <row r="6565" spans="1:9">
      <c r="A6565" s="82" t="s">
        <v>32104</v>
      </c>
      <c r="B6565" s="82" t="str">
        <f t="shared" si="362"/>
        <v>Europe Developed and US</v>
      </c>
      <c r="C6565" s="82" t="s">
        <v>7578</v>
      </c>
      <c r="D6565" s="82" t="str">
        <f t="shared" si="364"/>
        <v>France</v>
      </c>
      <c r="E6565" s="3">
        <v>32689</v>
      </c>
      <c r="F6565" s="3">
        <v>32692</v>
      </c>
      <c r="G6565" s="3"/>
      <c r="H6565" s="3"/>
      <c r="I6565" s="82" t="str">
        <f t="shared" si="363"/>
        <v>S&amp;P BMI</v>
      </c>
    </row>
    <row r="6566" spans="1:9">
      <c r="A6566" s="82" t="s">
        <v>32104</v>
      </c>
      <c r="B6566" s="82" t="str">
        <f t="shared" si="362"/>
        <v>Europe Developed and US</v>
      </c>
      <c r="C6566" s="82" t="s">
        <v>7579</v>
      </c>
      <c r="D6566" s="82" t="str">
        <f t="shared" si="364"/>
        <v>Germany</v>
      </c>
      <c r="E6566" s="3">
        <v>32689</v>
      </c>
      <c r="F6566" s="3">
        <v>32692</v>
      </c>
      <c r="G6566" s="3"/>
      <c r="H6566" s="3"/>
      <c r="I6566" s="82" t="str">
        <f t="shared" si="363"/>
        <v>S&amp;P BMI</v>
      </c>
    </row>
    <row r="6567" spans="1:9">
      <c r="A6567" s="82" t="s">
        <v>32104</v>
      </c>
      <c r="B6567" s="82" t="str">
        <f t="shared" si="362"/>
        <v>Europe Developed and US</v>
      </c>
      <c r="C6567" s="82" t="s">
        <v>6100</v>
      </c>
      <c r="D6567" s="82" t="str">
        <f t="shared" si="364"/>
        <v>Ireland</v>
      </c>
      <c r="E6567" s="3">
        <v>32689</v>
      </c>
      <c r="F6567" s="3">
        <v>32692</v>
      </c>
      <c r="G6567" s="3"/>
      <c r="H6567" s="3"/>
      <c r="I6567" s="82" t="str">
        <f t="shared" si="363"/>
        <v>S&amp;P BMI</v>
      </c>
    </row>
    <row r="6568" spans="1:9">
      <c r="A6568" s="82" t="s">
        <v>32104</v>
      </c>
      <c r="B6568" s="82" t="str">
        <f t="shared" si="362"/>
        <v>Europe Developed and US</v>
      </c>
      <c r="C6568" s="82" t="s">
        <v>5614</v>
      </c>
      <c r="D6568" s="82" t="str">
        <f t="shared" si="364"/>
        <v>Italy</v>
      </c>
      <c r="E6568" s="3">
        <v>32689</v>
      </c>
      <c r="F6568" s="3">
        <v>32692</v>
      </c>
      <c r="G6568" s="3"/>
      <c r="H6568" s="3"/>
      <c r="I6568" s="82" t="str">
        <f t="shared" si="363"/>
        <v>S&amp;P BMI</v>
      </c>
    </row>
    <row r="6569" spans="1:9">
      <c r="A6569" s="82" t="s">
        <v>32104</v>
      </c>
      <c r="B6569" s="82" t="str">
        <f t="shared" si="362"/>
        <v>Europe Developed and US</v>
      </c>
      <c r="C6569" s="82" t="s">
        <v>7581</v>
      </c>
      <c r="D6569" s="82" t="str">
        <f t="shared" si="364"/>
        <v>Luxembourg</v>
      </c>
      <c r="E6569" s="3">
        <v>32689</v>
      </c>
      <c r="F6569" s="3">
        <v>32692</v>
      </c>
      <c r="G6569" s="3"/>
      <c r="H6569" s="3"/>
      <c r="I6569" s="82" t="str">
        <f t="shared" si="363"/>
        <v>S&amp;P BMI</v>
      </c>
    </row>
    <row r="6570" spans="1:9">
      <c r="A6570" s="82" t="s">
        <v>32104</v>
      </c>
      <c r="B6570" s="82" t="str">
        <f t="shared" si="362"/>
        <v>Europe Developed and US</v>
      </c>
      <c r="C6570" s="82" t="s">
        <v>5921</v>
      </c>
      <c r="D6570" s="82" t="str">
        <f t="shared" si="364"/>
        <v>Netherlands</v>
      </c>
      <c r="E6570" s="3">
        <v>32689</v>
      </c>
      <c r="F6570" s="3">
        <v>32692</v>
      </c>
      <c r="G6570" s="3"/>
      <c r="H6570" s="3"/>
      <c r="I6570" s="82" t="str">
        <f t="shared" si="363"/>
        <v>S&amp;P BMI</v>
      </c>
    </row>
    <row r="6571" spans="1:9">
      <c r="A6571" s="82" t="s">
        <v>32104</v>
      </c>
      <c r="B6571" s="82" t="str">
        <f t="shared" si="362"/>
        <v>Europe Developed and US</v>
      </c>
      <c r="C6571" s="82" t="s">
        <v>5865</v>
      </c>
      <c r="D6571" s="82" t="str">
        <f t="shared" si="364"/>
        <v>Norway</v>
      </c>
      <c r="E6571" s="3">
        <v>32689</v>
      </c>
      <c r="F6571" s="3">
        <v>32692</v>
      </c>
      <c r="G6571" s="3"/>
      <c r="H6571" s="3"/>
      <c r="I6571" s="82" t="str">
        <f t="shared" si="363"/>
        <v>S&amp;P BMI</v>
      </c>
    </row>
    <row r="6572" spans="1:9">
      <c r="A6572" s="82" t="s">
        <v>32104</v>
      </c>
      <c r="B6572" s="82" t="str">
        <f t="shared" si="362"/>
        <v>Europe Developed and US</v>
      </c>
      <c r="C6572" s="82" t="s">
        <v>7582</v>
      </c>
      <c r="D6572" s="82" t="str">
        <f t="shared" si="364"/>
        <v>Portugal</v>
      </c>
      <c r="E6572" s="3">
        <v>35976</v>
      </c>
      <c r="F6572" s="3">
        <v>35977</v>
      </c>
      <c r="G6572" s="3"/>
      <c r="H6572" s="3"/>
      <c r="I6572" s="82" t="str">
        <f t="shared" si="363"/>
        <v>S&amp;P BMI</v>
      </c>
    </row>
    <row r="6573" spans="1:9">
      <c r="A6573" s="82" t="s">
        <v>32104</v>
      </c>
      <c r="B6573" s="82" t="str">
        <f t="shared" si="362"/>
        <v>Europe Developed and US</v>
      </c>
      <c r="C6573" s="82" t="s">
        <v>6415</v>
      </c>
      <c r="D6573" s="82" t="str">
        <f t="shared" si="364"/>
        <v>Spain</v>
      </c>
      <c r="E6573" s="3">
        <v>32689</v>
      </c>
      <c r="F6573" s="3">
        <v>32692</v>
      </c>
      <c r="G6573" s="3"/>
      <c r="H6573" s="3"/>
      <c r="I6573" s="82" t="str">
        <f t="shared" si="363"/>
        <v>S&amp;P BMI</v>
      </c>
    </row>
    <row r="6574" spans="1:9">
      <c r="A6574" s="82" t="s">
        <v>32104</v>
      </c>
      <c r="B6574" s="82" t="str">
        <f t="shared" si="362"/>
        <v>Europe Developed and US</v>
      </c>
      <c r="C6574" s="82" t="s">
        <v>6227</v>
      </c>
      <c r="D6574" s="82" t="str">
        <f t="shared" si="364"/>
        <v>Sweden</v>
      </c>
      <c r="E6574" s="3">
        <v>32689</v>
      </c>
      <c r="F6574" s="3">
        <v>32692</v>
      </c>
      <c r="G6574" s="3"/>
      <c r="H6574" s="3"/>
      <c r="I6574" s="82" t="str">
        <f t="shared" si="363"/>
        <v>S&amp;P BMI</v>
      </c>
    </row>
    <row r="6575" spans="1:9">
      <c r="A6575" s="82" t="s">
        <v>32104</v>
      </c>
      <c r="B6575" s="82" t="str">
        <f t="shared" si="362"/>
        <v>Europe Developed and US</v>
      </c>
      <c r="C6575" s="82" t="s">
        <v>6147</v>
      </c>
      <c r="D6575" s="82" t="str">
        <f t="shared" si="364"/>
        <v>Switzerland</v>
      </c>
      <c r="E6575" s="3">
        <v>32689</v>
      </c>
      <c r="F6575" s="3">
        <v>32692</v>
      </c>
      <c r="G6575" s="3"/>
      <c r="H6575" s="3"/>
      <c r="I6575" s="82" t="str">
        <f t="shared" si="363"/>
        <v>S&amp;P BMI</v>
      </c>
    </row>
    <row r="6576" spans="1:9">
      <c r="A6576" s="82" t="s">
        <v>32104</v>
      </c>
      <c r="B6576" s="82" t="str">
        <f t="shared" si="362"/>
        <v>Europe Developed and US</v>
      </c>
      <c r="C6576" s="82" t="s">
        <v>7583</v>
      </c>
      <c r="D6576" s="82" t="str">
        <f t="shared" si="364"/>
        <v>United Kingdom</v>
      </c>
      <c r="E6576" s="3">
        <v>32689</v>
      </c>
      <c r="F6576" s="3">
        <v>32692</v>
      </c>
      <c r="G6576" s="3"/>
      <c r="H6576" s="3"/>
      <c r="I6576" s="82" t="str">
        <f t="shared" si="363"/>
        <v>S&amp;P BMI</v>
      </c>
    </row>
    <row r="6577" spans="1:9">
      <c r="A6577" s="82" t="s">
        <v>32104</v>
      </c>
      <c r="B6577" s="82" t="str">
        <f t="shared" si="362"/>
        <v>Europe Developed and US</v>
      </c>
      <c r="C6577" s="82" t="s">
        <v>810</v>
      </c>
      <c r="D6577" s="82" t="str">
        <f t="shared" si="364"/>
        <v>United States</v>
      </c>
      <c r="E6577" s="3">
        <v>32689</v>
      </c>
      <c r="F6577" s="3">
        <v>32692</v>
      </c>
      <c r="G6577" s="3"/>
      <c r="H6577" s="3"/>
      <c r="I6577" s="82" t="str">
        <f t="shared" si="363"/>
        <v>S&amp;P BMI</v>
      </c>
    </row>
    <row r="6578" spans="1:9">
      <c r="A6578" s="82" t="s">
        <v>32323</v>
      </c>
      <c r="B6578" s="82" t="str">
        <f t="shared" si="362"/>
        <v xml:space="preserve">Developed Ex Korea &amp; Europe </v>
      </c>
      <c r="C6578" s="82" t="s">
        <v>7589</v>
      </c>
      <c r="D6578" s="82" t="str">
        <f t="shared" ref="D6578:D6614" si="365">VLOOKUP(C6578&amp;"-",CountryRegion,2,FALSE)</f>
        <v>Australia</v>
      </c>
      <c r="E6578" s="3">
        <v>32689</v>
      </c>
      <c r="F6578" s="3">
        <v>32692</v>
      </c>
      <c r="G6578" s="3"/>
      <c r="H6578" s="3"/>
      <c r="I6578" s="82" t="str">
        <f t="shared" si="363"/>
        <v>S&amp;P BMI</v>
      </c>
    </row>
    <row r="6579" spans="1:9">
      <c r="A6579" s="82" t="s">
        <v>32323</v>
      </c>
      <c r="B6579" s="82" t="str">
        <f t="shared" si="362"/>
        <v xml:space="preserve">Developed Ex Korea &amp; Europe </v>
      </c>
      <c r="C6579" s="82" t="s">
        <v>5722</v>
      </c>
      <c r="D6579" s="82" t="str">
        <f t="shared" si="365"/>
        <v>Canada</v>
      </c>
      <c r="E6579" s="3">
        <v>32689</v>
      </c>
      <c r="F6579" s="3">
        <v>32692</v>
      </c>
      <c r="G6579" s="3"/>
      <c r="H6579" s="3"/>
      <c r="I6579" s="82" t="str">
        <f t="shared" si="363"/>
        <v>S&amp;P BMI</v>
      </c>
    </row>
    <row r="6580" spans="1:9">
      <c r="A6580" s="82" t="s">
        <v>32323</v>
      </c>
      <c r="B6580" s="82" t="str">
        <f t="shared" si="362"/>
        <v xml:space="preserve">Developed Ex Korea &amp; Europe </v>
      </c>
      <c r="C6580" s="82" t="s">
        <v>7571</v>
      </c>
      <c r="D6580" s="82" t="str">
        <f t="shared" si="365"/>
        <v>Hong Kong</v>
      </c>
      <c r="E6580" s="3">
        <v>32689</v>
      </c>
      <c r="F6580" s="3">
        <v>32692</v>
      </c>
      <c r="G6580" s="3"/>
      <c r="H6580" s="3"/>
      <c r="I6580" s="82" t="str">
        <f t="shared" si="363"/>
        <v>S&amp;P BMI</v>
      </c>
    </row>
    <row r="6581" spans="1:9">
      <c r="A6581" s="82" t="s">
        <v>32323</v>
      </c>
      <c r="B6581" s="82" t="str">
        <f t="shared" si="362"/>
        <v xml:space="preserve">Developed Ex Korea &amp; Europe </v>
      </c>
      <c r="C6581" s="82" t="s">
        <v>7598</v>
      </c>
      <c r="D6581" s="82" t="str">
        <f t="shared" si="365"/>
        <v>Israel</v>
      </c>
      <c r="E6581" s="3">
        <v>40438</v>
      </c>
      <c r="F6581" s="3">
        <v>40441</v>
      </c>
      <c r="G6581" s="3"/>
      <c r="H6581" s="3"/>
      <c r="I6581" s="82" t="str">
        <f t="shared" si="363"/>
        <v>S&amp;P BMI</v>
      </c>
    </row>
    <row r="6582" spans="1:9">
      <c r="A6582" s="82" t="s">
        <v>32323</v>
      </c>
      <c r="B6582" s="82" t="str">
        <f t="shared" si="362"/>
        <v xml:space="preserve">Developed Ex Korea &amp; Europe </v>
      </c>
      <c r="C6582" s="82" t="s">
        <v>7572</v>
      </c>
      <c r="D6582" s="82" t="str">
        <f t="shared" si="365"/>
        <v>Japan</v>
      </c>
      <c r="E6582" s="3">
        <v>32689</v>
      </c>
      <c r="F6582" s="3">
        <v>32692</v>
      </c>
      <c r="G6582" s="3"/>
      <c r="H6582" s="3"/>
      <c r="I6582" s="82" t="str">
        <f t="shared" si="363"/>
        <v>S&amp;P BMI</v>
      </c>
    </row>
    <row r="6583" spans="1:9">
      <c r="A6583" s="82" t="s">
        <v>32323</v>
      </c>
      <c r="B6583" s="82" t="str">
        <f t="shared" si="362"/>
        <v xml:space="preserve">Developed Ex Korea &amp; Europe </v>
      </c>
      <c r="C6583" s="82" t="s">
        <v>7573</v>
      </c>
      <c r="D6583" s="82" t="str">
        <f t="shared" si="365"/>
        <v>Malaysia</v>
      </c>
      <c r="E6583" s="3">
        <v>32689</v>
      </c>
      <c r="F6583" s="3">
        <v>32692</v>
      </c>
      <c r="G6583" s="3">
        <v>35976</v>
      </c>
      <c r="H6583" s="3">
        <v>35977</v>
      </c>
      <c r="I6583" s="82" t="str">
        <f t="shared" si="363"/>
        <v>S&amp;P BMI</v>
      </c>
    </row>
    <row r="6584" spans="1:9">
      <c r="A6584" s="82" t="s">
        <v>32323</v>
      </c>
      <c r="B6584" s="82" t="str">
        <f t="shared" si="362"/>
        <v xml:space="preserve">Developed Ex Korea &amp; Europe </v>
      </c>
      <c r="C6584" s="82" t="s">
        <v>7574</v>
      </c>
      <c r="D6584" s="82" t="str">
        <f t="shared" si="365"/>
        <v>Singapore</v>
      </c>
      <c r="E6584" s="3">
        <v>32689</v>
      </c>
      <c r="F6584" s="3">
        <v>32692</v>
      </c>
      <c r="G6584" s="3"/>
      <c r="H6584" s="3"/>
      <c r="I6584" s="82" t="str">
        <f t="shared" si="363"/>
        <v>S&amp;P BMI</v>
      </c>
    </row>
    <row r="6585" spans="1:9">
      <c r="A6585" s="82" t="s">
        <v>32323</v>
      </c>
      <c r="B6585" s="82" t="str">
        <f t="shared" ref="B6585:B6614" si="366">VLOOKUP(A6585,CountryRegion,2,FALSE)</f>
        <v xml:space="preserve">Developed Ex Korea &amp; Europe </v>
      </c>
      <c r="C6585" s="82" t="s">
        <v>810</v>
      </c>
      <c r="D6585" s="82" t="str">
        <f t="shared" si="365"/>
        <v>United States</v>
      </c>
      <c r="E6585" s="3">
        <v>32689</v>
      </c>
      <c r="F6585" s="3">
        <v>32692</v>
      </c>
      <c r="G6585" s="3"/>
      <c r="H6585" s="3"/>
      <c r="I6585" s="82" t="str">
        <f t="shared" ref="I6585:I6614" si="367">IF(ISBLANK(VLOOKUP(A6585,CountryRegion,4,FALSE)),"",VLOOKUP(A6585,CountryRegion,4,FALSE))</f>
        <v>S&amp;P BMI</v>
      </c>
    </row>
    <row r="6586" spans="1:9">
      <c r="A6586" s="82" t="s">
        <v>32378</v>
      </c>
      <c r="B6586" s="82" t="str">
        <f t="shared" si="366"/>
        <v>Developed Ex Canada &amp; South Korea</v>
      </c>
      <c r="C6586" s="82" t="s">
        <v>7589</v>
      </c>
      <c r="D6586" s="82" t="str">
        <f t="shared" si="365"/>
        <v>Australia</v>
      </c>
      <c r="E6586" s="3">
        <v>32689</v>
      </c>
      <c r="F6586" s="3">
        <v>32692</v>
      </c>
      <c r="G6586" s="3"/>
      <c r="H6586" s="3" t="s">
        <v>7570</v>
      </c>
      <c r="I6586" s="82" t="str">
        <f t="shared" si="367"/>
        <v>S&amp;P BMI</v>
      </c>
    </row>
    <row r="6587" spans="1:9">
      <c r="A6587" s="82" t="s">
        <v>32378</v>
      </c>
      <c r="B6587" s="82" t="str">
        <f t="shared" si="366"/>
        <v>Developed Ex Canada &amp; South Korea</v>
      </c>
      <c r="C6587" s="82" t="s">
        <v>7575</v>
      </c>
      <c r="D6587" s="82" t="str">
        <f t="shared" si="365"/>
        <v>Austria</v>
      </c>
      <c r="E6587" s="3">
        <v>32689</v>
      </c>
      <c r="F6587" s="3">
        <v>32692</v>
      </c>
      <c r="G6587" s="3"/>
      <c r="H6587" s="3" t="s">
        <v>7570</v>
      </c>
      <c r="I6587" s="82" t="str">
        <f t="shared" si="367"/>
        <v>S&amp;P BMI</v>
      </c>
    </row>
    <row r="6588" spans="1:9">
      <c r="A6588" s="82" t="s">
        <v>32378</v>
      </c>
      <c r="B6588" s="82" t="str">
        <f t="shared" si="366"/>
        <v>Developed Ex Canada &amp; South Korea</v>
      </c>
      <c r="C6588" s="82" t="s">
        <v>7576</v>
      </c>
      <c r="D6588" s="82" t="str">
        <f t="shared" si="365"/>
        <v>Belgium</v>
      </c>
      <c r="E6588" s="3">
        <v>32689</v>
      </c>
      <c r="F6588" s="3">
        <v>32692</v>
      </c>
      <c r="G6588" s="3"/>
      <c r="H6588" s="3" t="s">
        <v>7570</v>
      </c>
      <c r="I6588" s="82" t="str">
        <f t="shared" si="367"/>
        <v>S&amp;P BMI</v>
      </c>
    </row>
    <row r="6589" spans="1:9">
      <c r="A6589" s="82" t="s">
        <v>32378</v>
      </c>
      <c r="B6589" s="82" t="str">
        <f t="shared" si="366"/>
        <v>Developed Ex Canada &amp; South Korea</v>
      </c>
      <c r="C6589" s="82" t="s">
        <v>7584</v>
      </c>
      <c r="D6589" s="82" t="str">
        <f t="shared" si="365"/>
        <v>Czech Republic</v>
      </c>
      <c r="E6589" s="3">
        <v>37071</v>
      </c>
      <c r="F6589" s="3">
        <v>37074</v>
      </c>
      <c r="G6589" s="3">
        <v>38168</v>
      </c>
      <c r="H6589" s="3">
        <v>38169</v>
      </c>
      <c r="I6589" s="82" t="str">
        <f t="shared" si="367"/>
        <v>S&amp;P BMI</v>
      </c>
    </row>
    <row r="6590" spans="1:9">
      <c r="A6590" s="82" t="s">
        <v>32378</v>
      </c>
      <c r="B6590" s="82" t="str">
        <f t="shared" si="366"/>
        <v>Developed Ex Canada &amp; South Korea</v>
      </c>
      <c r="C6590" s="82" t="s">
        <v>7577</v>
      </c>
      <c r="D6590" s="82" t="str">
        <f t="shared" si="365"/>
        <v>Denmark</v>
      </c>
      <c r="E6590" s="3">
        <v>32689</v>
      </c>
      <c r="F6590" s="3">
        <v>32692</v>
      </c>
      <c r="G6590" s="3"/>
      <c r="H6590" s="3" t="s">
        <v>7570</v>
      </c>
      <c r="I6590" s="82" t="str">
        <f t="shared" si="367"/>
        <v>S&amp;P BMI</v>
      </c>
    </row>
    <row r="6591" spans="1:9">
      <c r="A6591" s="82" t="s">
        <v>32378</v>
      </c>
      <c r="B6591" s="82" t="str">
        <f t="shared" si="366"/>
        <v>Developed Ex Canada &amp; South Korea</v>
      </c>
      <c r="C6591" s="82" t="s">
        <v>5810</v>
      </c>
      <c r="D6591" s="82" t="str">
        <f t="shared" si="365"/>
        <v>Finland</v>
      </c>
      <c r="E6591" s="3">
        <v>32689</v>
      </c>
      <c r="F6591" s="3">
        <v>32692</v>
      </c>
      <c r="G6591" s="3"/>
      <c r="H6591" s="3" t="s">
        <v>7570</v>
      </c>
      <c r="I6591" s="82" t="str">
        <f t="shared" si="367"/>
        <v>S&amp;P BMI</v>
      </c>
    </row>
    <row r="6592" spans="1:9">
      <c r="A6592" s="82" t="s">
        <v>32378</v>
      </c>
      <c r="B6592" s="82" t="str">
        <f t="shared" si="366"/>
        <v>Developed Ex Canada &amp; South Korea</v>
      </c>
      <c r="C6592" s="82" t="s">
        <v>7578</v>
      </c>
      <c r="D6592" s="82" t="str">
        <f t="shared" si="365"/>
        <v>France</v>
      </c>
      <c r="E6592" s="3">
        <v>32689</v>
      </c>
      <c r="F6592" s="3">
        <v>32692</v>
      </c>
      <c r="G6592" s="3"/>
      <c r="H6592" s="3" t="s">
        <v>7570</v>
      </c>
      <c r="I6592" s="82" t="str">
        <f t="shared" si="367"/>
        <v>S&amp;P BMI</v>
      </c>
    </row>
    <row r="6593" spans="1:9">
      <c r="A6593" s="82" t="s">
        <v>32378</v>
      </c>
      <c r="B6593" s="82" t="str">
        <f t="shared" si="366"/>
        <v>Developed Ex Canada &amp; South Korea</v>
      </c>
      <c r="C6593" s="82" t="s">
        <v>7579</v>
      </c>
      <c r="D6593" s="82" t="str">
        <f t="shared" si="365"/>
        <v>Germany</v>
      </c>
      <c r="E6593" s="3">
        <v>32689</v>
      </c>
      <c r="F6593" s="3">
        <v>32692</v>
      </c>
      <c r="G6593" s="3"/>
      <c r="H6593" s="3" t="s">
        <v>7570</v>
      </c>
      <c r="I6593" s="82" t="str">
        <f t="shared" si="367"/>
        <v>S&amp;P BMI</v>
      </c>
    </row>
    <row r="6594" spans="1:9">
      <c r="A6594" s="82" t="s">
        <v>32378</v>
      </c>
      <c r="B6594" s="82" t="str">
        <f t="shared" si="366"/>
        <v>Developed Ex Canada &amp; South Korea</v>
      </c>
      <c r="C6594" s="82" t="s">
        <v>7580</v>
      </c>
      <c r="D6594" s="82" t="str">
        <f t="shared" si="365"/>
        <v>Greece</v>
      </c>
      <c r="E6594" s="3">
        <v>36433</v>
      </c>
      <c r="F6594" s="3">
        <v>36434</v>
      </c>
      <c r="G6594" s="3">
        <v>41901</v>
      </c>
      <c r="H6594" s="3">
        <v>41904</v>
      </c>
      <c r="I6594" s="82" t="str">
        <f t="shared" si="367"/>
        <v>S&amp;P BMI</v>
      </c>
    </row>
    <row r="6595" spans="1:9">
      <c r="A6595" s="82" t="s">
        <v>32378</v>
      </c>
      <c r="B6595" s="82" t="str">
        <f t="shared" si="366"/>
        <v>Developed Ex Canada &amp; South Korea</v>
      </c>
      <c r="C6595" s="82" t="s">
        <v>7571</v>
      </c>
      <c r="D6595" s="82" t="str">
        <f t="shared" si="365"/>
        <v>Hong Kong</v>
      </c>
      <c r="E6595" s="3">
        <v>32689</v>
      </c>
      <c r="F6595" s="3">
        <v>32692</v>
      </c>
      <c r="G6595" s="3"/>
      <c r="H6595" s="3" t="s">
        <v>7570</v>
      </c>
      <c r="I6595" s="82" t="str">
        <f t="shared" si="367"/>
        <v>S&amp;P BMI</v>
      </c>
    </row>
    <row r="6596" spans="1:9">
      <c r="A6596" s="82" t="s">
        <v>32378</v>
      </c>
      <c r="B6596" s="82" t="str">
        <f t="shared" si="366"/>
        <v>Developed Ex Canada &amp; South Korea</v>
      </c>
      <c r="C6596" s="82" t="s">
        <v>5567</v>
      </c>
      <c r="D6596" s="82" t="str">
        <f t="shared" si="365"/>
        <v>Hungary</v>
      </c>
      <c r="E6596" s="3">
        <v>37802</v>
      </c>
      <c r="F6596" s="3">
        <v>37803</v>
      </c>
      <c r="G6596" s="3">
        <v>38168</v>
      </c>
      <c r="H6596" s="3">
        <v>38169</v>
      </c>
      <c r="I6596" s="82" t="str">
        <f t="shared" si="367"/>
        <v>S&amp;P BMI</v>
      </c>
    </row>
    <row r="6597" spans="1:9">
      <c r="A6597" s="82" t="s">
        <v>32378</v>
      </c>
      <c r="B6597" s="82" t="str">
        <f t="shared" si="366"/>
        <v>Developed Ex Canada &amp; South Korea</v>
      </c>
      <c r="C6597" s="82" t="s">
        <v>5572</v>
      </c>
      <c r="D6597" s="82" t="str">
        <f t="shared" si="365"/>
        <v>Iceland</v>
      </c>
      <c r="E6597" s="3">
        <v>37435</v>
      </c>
      <c r="F6597" s="3">
        <v>37438</v>
      </c>
      <c r="G6597" s="3">
        <v>39780</v>
      </c>
      <c r="H6597" s="3">
        <v>39783</v>
      </c>
      <c r="I6597" s="82" t="str">
        <f t="shared" si="367"/>
        <v>S&amp;P BMI</v>
      </c>
    </row>
    <row r="6598" spans="1:9">
      <c r="A6598" s="82" t="s">
        <v>32378</v>
      </c>
      <c r="B6598" s="82" t="str">
        <f t="shared" si="366"/>
        <v>Developed Ex Canada &amp; South Korea</v>
      </c>
      <c r="C6598" s="82" t="s">
        <v>6100</v>
      </c>
      <c r="D6598" s="82" t="str">
        <f t="shared" si="365"/>
        <v>Ireland</v>
      </c>
      <c r="E6598" s="3">
        <v>32689</v>
      </c>
      <c r="F6598" s="3">
        <v>32692</v>
      </c>
      <c r="G6598" s="3"/>
      <c r="H6598" s="3" t="s">
        <v>7570</v>
      </c>
      <c r="I6598" s="82" t="str">
        <f t="shared" si="367"/>
        <v>S&amp;P BMI</v>
      </c>
    </row>
    <row r="6599" spans="1:9">
      <c r="A6599" s="82" t="s">
        <v>32378</v>
      </c>
      <c r="B6599" s="82" t="str">
        <f t="shared" si="366"/>
        <v>Developed Ex Canada &amp; South Korea</v>
      </c>
      <c r="C6599" s="82" t="s">
        <v>7598</v>
      </c>
      <c r="D6599" s="82" t="str">
        <f t="shared" si="365"/>
        <v>Israel</v>
      </c>
      <c r="E6599" s="3">
        <v>40438</v>
      </c>
      <c r="F6599" s="3">
        <v>40441</v>
      </c>
      <c r="G6599" s="3"/>
      <c r="H6599" s="3" t="s">
        <v>7570</v>
      </c>
      <c r="I6599" s="82" t="str">
        <f t="shared" si="367"/>
        <v>S&amp;P BMI</v>
      </c>
    </row>
    <row r="6600" spans="1:9">
      <c r="A6600" s="82" t="s">
        <v>32378</v>
      </c>
      <c r="B6600" s="82" t="str">
        <f t="shared" si="366"/>
        <v>Developed Ex Canada &amp; South Korea</v>
      </c>
      <c r="C6600" s="82" t="s">
        <v>5614</v>
      </c>
      <c r="D6600" s="82" t="str">
        <f t="shared" si="365"/>
        <v>Italy</v>
      </c>
      <c r="E6600" s="3">
        <v>32689</v>
      </c>
      <c r="F6600" s="3">
        <v>32692</v>
      </c>
      <c r="G6600" s="3"/>
      <c r="H6600" s="3" t="s">
        <v>7570</v>
      </c>
      <c r="I6600" s="82" t="str">
        <f t="shared" si="367"/>
        <v>S&amp;P BMI</v>
      </c>
    </row>
    <row r="6601" spans="1:9">
      <c r="A6601" s="82" t="s">
        <v>32378</v>
      </c>
      <c r="B6601" s="82" t="str">
        <f t="shared" si="366"/>
        <v>Developed Ex Canada &amp; South Korea</v>
      </c>
      <c r="C6601" s="82" t="s">
        <v>7572</v>
      </c>
      <c r="D6601" s="82" t="str">
        <f t="shared" si="365"/>
        <v>Japan</v>
      </c>
      <c r="E6601" s="3">
        <v>32689</v>
      </c>
      <c r="F6601" s="3">
        <v>32692</v>
      </c>
      <c r="G6601" s="3"/>
      <c r="H6601" s="3" t="s">
        <v>7570</v>
      </c>
      <c r="I6601" s="82" t="str">
        <f t="shared" si="367"/>
        <v>S&amp;P BMI</v>
      </c>
    </row>
    <row r="6602" spans="1:9">
      <c r="A6602" s="82" t="s">
        <v>32378</v>
      </c>
      <c r="B6602" s="82" t="str">
        <f t="shared" si="366"/>
        <v>Developed Ex Canada &amp; South Korea</v>
      </c>
      <c r="C6602" s="82" t="s">
        <v>7581</v>
      </c>
      <c r="D6602" s="82" t="str">
        <f t="shared" si="365"/>
        <v>Luxembourg</v>
      </c>
      <c r="E6602" s="3">
        <v>38625</v>
      </c>
      <c r="F6602" s="3">
        <v>38628</v>
      </c>
      <c r="G6602" s="3"/>
      <c r="H6602" s="3" t="s">
        <v>7570</v>
      </c>
      <c r="I6602" s="82" t="str">
        <f t="shared" si="367"/>
        <v>S&amp;P BMI</v>
      </c>
    </row>
    <row r="6603" spans="1:9">
      <c r="A6603" s="82" t="s">
        <v>32378</v>
      </c>
      <c r="B6603" s="82" t="str">
        <f t="shared" si="366"/>
        <v>Developed Ex Canada &amp; South Korea</v>
      </c>
      <c r="C6603" s="82" t="s">
        <v>7573</v>
      </c>
      <c r="D6603" s="82" t="str">
        <f t="shared" si="365"/>
        <v>Malaysia</v>
      </c>
      <c r="E6603" s="3">
        <v>32689</v>
      </c>
      <c r="F6603" s="3">
        <v>32692</v>
      </c>
      <c r="G6603" s="3">
        <v>35976</v>
      </c>
      <c r="H6603" s="3">
        <v>35977</v>
      </c>
      <c r="I6603" s="82" t="str">
        <f t="shared" si="367"/>
        <v>S&amp;P BMI</v>
      </c>
    </row>
    <row r="6604" spans="1:9">
      <c r="A6604" s="82" t="s">
        <v>32378</v>
      </c>
      <c r="B6604" s="82" t="str">
        <f t="shared" si="366"/>
        <v>Developed Ex Canada &amp; South Korea</v>
      </c>
      <c r="C6604" s="82" t="s">
        <v>5921</v>
      </c>
      <c r="D6604" s="82" t="str">
        <f t="shared" si="365"/>
        <v>Netherlands</v>
      </c>
      <c r="E6604" s="3">
        <v>32689</v>
      </c>
      <c r="F6604" s="3">
        <v>32692</v>
      </c>
      <c r="G6604" s="3"/>
      <c r="H6604" s="3" t="s">
        <v>7570</v>
      </c>
      <c r="I6604" s="82" t="str">
        <f t="shared" si="367"/>
        <v>S&amp;P BMI</v>
      </c>
    </row>
    <row r="6605" spans="1:9">
      <c r="A6605" s="82" t="s">
        <v>32378</v>
      </c>
      <c r="B6605" s="82" t="str">
        <f t="shared" si="366"/>
        <v>Developed Ex Canada &amp; South Korea</v>
      </c>
      <c r="C6605" s="82" t="s">
        <v>5883</v>
      </c>
      <c r="D6605" s="82" t="str">
        <f t="shared" si="365"/>
        <v>New Zealand</v>
      </c>
      <c r="E6605" s="3">
        <v>32689</v>
      </c>
      <c r="F6605" s="3">
        <v>32692</v>
      </c>
      <c r="G6605" s="3"/>
      <c r="H6605" s="3" t="s">
        <v>7570</v>
      </c>
      <c r="I6605" s="82" t="str">
        <f t="shared" si="367"/>
        <v>S&amp;P BMI</v>
      </c>
    </row>
    <row r="6606" spans="1:9">
      <c r="A6606" s="82" t="s">
        <v>32378</v>
      </c>
      <c r="B6606" s="82" t="str">
        <f t="shared" si="366"/>
        <v>Developed Ex Canada &amp; South Korea</v>
      </c>
      <c r="C6606" s="82" t="s">
        <v>5865</v>
      </c>
      <c r="D6606" s="82" t="str">
        <f t="shared" si="365"/>
        <v>Norway</v>
      </c>
      <c r="E6606" s="3">
        <v>32689</v>
      </c>
      <c r="F6606" s="3">
        <v>32692</v>
      </c>
      <c r="G6606" s="3"/>
      <c r="H6606" s="3" t="s">
        <v>7570</v>
      </c>
      <c r="I6606" s="82" t="str">
        <f t="shared" si="367"/>
        <v>S&amp;P BMI</v>
      </c>
    </row>
    <row r="6607" spans="1:9">
      <c r="A6607" s="82" t="s">
        <v>32378</v>
      </c>
      <c r="B6607" s="82" t="str">
        <f t="shared" si="366"/>
        <v>Developed Ex Canada &amp; South Korea</v>
      </c>
      <c r="C6607" s="82" t="s">
        <v>7582</v>
      </c>
      <c r="D6607" s="82" t="str">
        <f t="shared" si="365"/>
        <v>Portugal</v>
      </c>
      <c r="E6607" s="3">
        <v>35976</v>
      </c>
      <c r="F6607" s="3">
        <v>35977</v>
      </c>
      <c r="G6607" s="3"/>
      <c r="H6607" s="3" t="s">
        <v>7570</v>
      </c>
      <c r="I6607" s="82" t="str">
        <f t="shared" si="367"/>
        <v>S&amp;P BMI</v>
      </c>
    </row>
    <row r="6608" spans="1:9">
      <c r="A6608" s="82" t="s">
        <v>32378</v>
      </c>
      <c r="B6608" s="82" t="str">
        <f t="shared" si="366"/>
        <v>Developed Ex Canada &amp; South Korea</v>
      </c>
      <c r="C6608" s="82" t="s">
        <v>7574</v>
      </c>
      <c r="D6608" s="82" t="str">
        <f t="shared" si="365"/>
        <v>Singapore</v>
      </c>
      <c r="E6608" s="3">
        <v>32689</v>
      </c>
      <c r="F6608" s="3">
        <v>32692</v>
      </c>
      <c r="G6608" s="3"/>
      <c r="H6608" s="3" t="s">
        <v>7570</v>
      </c>
      <c r="I6608" s="82" t="str">
        <f t="shared" si="367"/>
        <v>S&amp;P BMI</v>
      </c>
    </row>
    <row r="6609" spans="1:9">
      <c r="A6609" s="82" t="s">
        <v>32378</v>
      </c>
      <c r="B6609" s="82" t="str">
        <f t="shared" si="366"/>
        <v>Developed Ex Canada &amp; South Korea</v>
      </c>
      <c r="C6609" s="82" t="s">
        <v>7605</v>
      </c>
      <c r="D6609" s="82" t="str">
        <f t="shared" si="365"/>
        <v>Slovenia</v>
      </c>
      <c r="E6609" s="3">
        <v>37802</v>
      </c>
      <c r="F6609" s="3">
        <v>37803</v>
      </c>
      <c r="G6609" s="3">
        <v>39353</v>
      </c>
      <c r="H6609" s="3">
        <v>39356</v>
      </c>
      <c r="I6609" s="82" t="str">
        <f t="shared" si="367"/>
        <v>S&amp;P BMI</v>
      </c>
    </row>
    <row r="6610" spans="1:9">
      <c r="A6610" s="82" t="s">
        <v>32378</v>
      </c>
      <c r="B6610" s="82" t="str">
        <f t="shared" si="366"/>
        <v>Developed Ex Canada &amp; South Korea</v>
      </c>
      <c r="C6610" s="82" t="s">
        <v>6415</v>
      </c>
      <c r="D6610" s="82" t="str">
        <f t="shared" si="365"/>
        <v>Spain</v>
      </c>
      <c r="E6610" s="3">
        <v>32689</v>
      </c>
      <c r="F6610" s="3">
        <v>32692</v>
      </c>
      <c r="G6610" s="3"/>
      <c r="H6610" s="3" t="s">
        <v>7570</v>
      </c>
      <c r="I6610" s="82" t="str">
        <f t="shared" si="367"/>
        <v>S&amp;P BMI</v>
      </c>
    </row>
    <row r="6611" spans="1:9">
      <c r="A6611" s="82" t="s">
        <v>32378</v>
      </c>
      <c r="B6611" s="82" t="str">
        <f t="shared" si="366"/>
        <v>Developed Ex Canada &amp; South Korea</v>
      </c>
      <c r="C6611" s="82" t="s">
        <v>6227</v>
      </c>
      <c r="D6611" s="82" t="str">
        <f t="shared" si="365"/>
        <v>Sweden</v>
      </c>
      <c r="E6611" s="3">
        <v>32689</v>
      </c>
      <c r="F6611" s="3">
        <v>32692</v>
      </c>
      <c r="G6611" s="3"/>
      <c r="H6611" s="3" t="s">
        <v>7570</v>
      </c>
      <c r="I6611" s="82" t="str">
        <f t="shared" si="367"/>
        <v>S&amp;P BMI</v>
      </c>
    </row>
    <row r="6612" spans="1:9">
      <c r="A6612" s="82" t="s">
        <v>32378</v>
      </c>
      <c r="B6612" s="82" t="str">
        <f t="shared" si="366"/>
        <v>Developed Ex Canada &amp; South Korea</v>
      </c>
      <c r="C6612" s="82" t="s">
        <v>6147</v>
      </c>
      <c r="D6612" s="82" t="str">
        <f t="shared" si="365"/>
        <v>Switzerland</v>
      </c>
      <c r="E6612" s="3">
        <v>32689</v>
      </c>
      <c r="F6612" s="3">
        <v>32692</v>
      </c>
      <c r="G6612" s="3"/>
      <c r="H6612" s="3" t="s">
        <v>7570</v>
      </c>
      <c r="I6612" s="82" t="str">
        <f t="shared" si="367"/>
        <v>S&amp;P BMI</v>
      </c>
    </row>
    <row r="6613" spans="1:9">
      <c r="A6613" s="82" t="s">
        <v>32378</v>
      </c>
      <c r="B6613" s="82" t="str">
        <f t="shared" si="366"/>
        <v>Developed Ex Canada &amp; South Korea</v>
      </c>
      <c r="C6613" s="82" t="s">
        <v>7583</v>
      </c>
      <c r="D6613" s="82" t="str">
        <f t="shared" si="365"/>
        <v>United Kingdom</v>
      </c>
      <c r="E6613" s="3">
        <v>32689</v>
      </c>
      <c r="F6613" s="3">
        <v>32692</v>
      </c>
      <c r="G6613" s="3"/>
      <c r="H6613" s="3" t="s">
        <v>7570</v>
      </c>
      <c r="I6613" s="82" t="str">
        <f t="shared" si="367"/>
        <v>S&amp;P BMI</v>
      </c>
    </row>
    <row r="6614" spans="1:9">
      <c r="A6614" s="82" t="s">
        <v>32378</v>
      </c>
      <c r="B6614" s="82" t="str">
        <f t="shared" si="366"/>
        <v>Developed Ex Canada &amp; South Korea</v>
      </c>
      <c r="C6614" s="82" t="s">
        <v>810</v>
      </c>
      <c r="D6614" s="82" t="str">
        <f t="shared" si="365"/>
        <v>United States</v>
      </c>
      <c r="E6614" s="3">
        <v>32689</v>
      </c>
      <c r="F6614" s="3">
        <v>32692</v>
      </c>
      <c r="G6614" s="3"/>
      <c r="H6614" s="3" t="s">
        <v>7570</v>
      </c>
      <c r="I6614" s="82" t="str">
        <f t="shared" si="367"/>
        <v>S&amp;P BMI</v>
      </c>
    </row>
  </sheetData>
  <autoFilter ref="A1:I6614" xr:uid="{00000000-0001-0000-0800-000000000000}"/>
  <sortState xmlns:xlrd2="http://schemas.microsoft.com/office/spreadsheetml/2017/richdata2" ref="A2:P4026">
    <sortCondition ref="I1"/>
  </sortState>
  <pageMargins left="0.7" right="0.7" top="0.75" bottom="0.75" header="0.3" footer="0.3"/>
  <pageSetup orientation="portrait" r:id="rId1"/>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tabColor theme="1"/>
  </sheetPr>
  <dimension ref="A1:P85"/>
  <sheetViews>
    <sheetView showGridLines="0" workbookViewId="0">
      <pane xSplit="1" ySplit="1" topLeftCell="B2" activePane="bottomRight" state="frozen"/>
      <selection pane="topRight" activeCell="C9" sqref="C9"/>
      <selection pane="bottomLeft" activeCell="C9" sqref="C9"/>
      <selection pane="bottomRight"/>
    </sheetView>
  </sheetViews>
  <sheetFormatPr defaultColWidth="9.140625" defaultRowHeight="12.75"/>
  <cols>
    <col min="1" max="1" width="10.7109375" style="4" customWidth="1"/>
    <col min="2" max="3" width="20.7109375" style="4" customWidth="1"/>
    <col min="4" max="4" width="41.140625" style="4" customWidth="1"/>
    <col min="5" max="5" width="33" style="4" customWidth="1"/>
    <col min="6" max="6" width="9.140625" style="4"/>
    <col min="7" max="7" width="15" style="4" customWidth="1"/>
    <col min="8" max="11" width="9.140625" style="4"/>
    <col min="12" max="12" width="25.7109375" style="4" customWidth="1"/>
    <col min="13" max="16384" width="9.140625" style="4"/>
  </cols>
  <sheetData>
    <row r="1" spans="1:16" s="7" customFormat="1">
      <c r="A1" s="12" t="s">
        <v>7639</v>
      </c>
      <c r="B1" s="12" t="s">
        <v>7640</v>
      </c>
      <c r="C1" s="12" t="s">
        <v>21</v>
      </c>
      <c r="D1" s="32" t="s">
        <v>2</v>
      </c>
      <c r="E1" s="4"/>
      <c r="F1" s="4"/>
      <c r="G1" s="4"/>
      <c r="H1" s="4"/>
      <c r="I1" s="4"/>
      <c r="J1" s="4"/>
      <c r="K1" s="4"/>
      <c r="L1" s="4"/>
      <c r="M1" s="4"/>
      <c r="N1" s="4"/>
      <c r="O1" s="4"/>
      <c r="P1" s="4"/>
    </row>
    <row r="2" spans="1:16">
      <c r="A2" s="2" t="s">
        <v>5053</v>
      </c>
      <c r="B2" s="2" t="s">
        <v>700</v>
      </c>
      <c r="C2" s="2" t="s">
        <v>254</v>
      </c>
      <c r="D2" s="2" t="s">
        <v>7641</v>
      </c>
    </row>
    <row r="3" spans="1:16">
      <c r="A3" s="2" t="s">
        <v>7642</v>
      </c>
      <c r="B3" s="2" t="s">
        <v>700</v>
      </c>
      <c r="C3" s="2" t="s">
        <v>7643</v>
      </c>
      <c r="D3" s="2" t="s">
        <v>7644</v>
      </c>
    </row>
    <row r="4" spans="1:16">
      <c r="A4" s="2" t="s">
        <v>7645</v>
      </c>
      <c r="B4" s="2" t="s">
        <v>700</v>
      </c>
      <c r="C4" s="2" t="s">
        <v>7646</v>
      </c>
      <c r="D4" s="2" t="s">
        <v>7647</v>
      </c>
    </row>
    <row r="5" spans="1:16">
      <c r="A5" s="2" t="s">
        <v>7231</v>
      </c>
      <c r="B5" s="2" t="s">
        <v>700</v>
      </c>
      <c r="C5" s="2" t="s">
        <v>7648</v>
      </c>
      <c r="D5" s="2" t="s">
        <v>7649</v>
      </c>
    </row>
    <row r="6" spans="1:16">
      <c r="A6" s="2" t="s">
        <v>7650</v>
      </c>
      <c r="B6" s="2" t="s">
        <v>700</v>
      </c>
      <c r="C6" s="2" t="s">
        <v>7651</v>
      </c>
      <c r="D6" s="2" t="s">
        <v>7652</v>
      </c>
    </row>
    <row r="7" spans="1:16">
      <c r="A7" s="2" t="s">
        <v>7235</v>
      </c>
      <c r="B7" s="2" t="s">
        <v>700</v>
      </c>
      <c r="C7" s="2" t="s">
        <v>7653</v>
      </c>
      <c r="D7" s="2" t="s">
        <v>7654</v>
      </c>
    </row>
    <row r="8" spans="1:16">
      <c r="A8" s="2" t="s">
        <v>7655</v>
      </c>
      <c r="B8" s="2" t="s">
        <v>700</v>
      </c>
      <c r="C8" s="2" t="s">
        <v>7656</v>
      </c>
      <c r="D8" s="2" t="s">
        <v>7657</v>
      </c>
    </row>
    <row r="9" spans="1:16">
      <c r="A9" s="2" t="s">
        <v>7658</v>
      </c>
      <c r="B9" s="2" t="s">
        <v>700</v>
      </c>
      <c r="C9" s="2" t="s">
        <v>7659</v>
      </c>
      <c r="D9" s="2" t="s">
        <v>7660</v>
      </c>
    </row>
    <row r="10" spans="1:16">
      <c r="A10" s="2" t="s">
        <v>7661</v>
      </c>
      <c r="B10" s="2" t="s">
        <v>700</v>
      </c>
      <c r="C10" s="2" t="s">
        <v>7662</v>
      </c>
      <c r="D10" s="2" t="s">
        <v>7663</v>
      </c>
    </row>
    <row r="11" spans="1:16">
      <c r="A11" s="2" t="s">
        <v>7664</v>
      </c>
      <c r="B11" s="2" t="s">
        <v>700</v>
      </c>
      <c r="C11" s="2" t="s">
        <v>7665</v>
      </c>
      <c r="D11" s="2" t="s">
        <v>7666</v>
      </c>
    </row>
    <row r="12" spans="1:16">
      <c r="A12" s="2" t="s">
        <v>7667</v>
      </c>
      <c r="B12" s="2" t="s">
        <v>7668</v>
      </c>
      <c r="C12" s="2" t="s">
        <v>7669</v>
      </c>
      <c r="D12" s="2"/>
    </row>
    <row r="13" spans="1:16">
      <c r="A13" s="2" t="s">
        <v>7670</v>
      </c>
      <c r="B13" s="2" t="s">
        <v>7668</v>
      </c>
      <c r="C13" s="2" t="s">
        <v>7671</v>
      </c>
      <c r="D13" s="2"/>
    </row>
    <row r="14" spans="1:16">
      <c r="A14" s="2" t="s">
        <v>7672</v>
      </c>
      <c r="B14" s="2" t="s">
        <v>2617</v>
      </c>
      <c r="C14" s="2" t="s">
        <v>7673</v>
      </c>
      <c r="D14" s="2" t="s">
        <v>7674</v>
      </c>
    </row>
    <row r="15" spans="1:16">
      <c r="A15" s="2" t="s">
        <v>7675</v>
      </c>
      <c r="B15" s="2" t="s">
        <v>2617</v>
      </c>
      <c r="C15" s="2" t="s">
        <v>7676</v>
      </c>
      <c r="D15" s="2" t="s">
        <v>7677</v>
      </c>
    </row>
    <row r="16" spans="1:16">
      <c r="A16" s="2" t="s">
        <v>7678</v>
      </c>
      <c r="B16" s="2" t="s">
        <v>2617</v>
      </c>
      <c r="C16" s="2" t="s">
        <v>7679</v>
      </c>
      <c r="D16" s="2" t="s">
        <v>7680</v>
      </c>
    </row>
    <row r="17" spans="1:4">
      <c r="A17" s="2" t="s">
        <v>7681</v>
      </c>
      <c r="B17" s="2" t="s">
        <v>2617</v>
      </c>
      <c r="C17" s="2" t="s">
        <v>7682</v>
      </c>
      <c r="D17" s="2" t="s">
        <v>7680</v>
      </c>
    </row>
    <row r="18" spans="1:4">
      <c r="A18" s="2" t="s">
        <v>7683</v>
      </c>
      <c r="B18" s="2" t="s">
        <v>2617</v>
      </c>
      <c r="C18" s="2" t="s">
        <v>7684</v>
      </c>
      <c r="D18" s="2"/>
    </row>
    <row r="19" spans="1:4">
      <c r="A19" s="2" t="s">
        <v>7685</v>
      </c>
      <c r="B19" s="2" t="s">
        <v>7686</v>
      </c>
      <c r="C19" s="2" t="s">
        <v>7687</v>
      </c>
      <c r="D19" s="2"/>
    </row>
    <row r="20" spans="1:4">
      <c r="A20" s="2" t="s">
        <v>7688</v>
      </c>
      <c r="B20" s="2" t="s">
        <v>7686</v>
      </c>
      <c r="C20" s="2" t="s">
        <v>7689</v>
      </c>
      <c r="D20" s="2"/>
    </row>
    <row r="21" spans="1:4">
      <c r="A21" s="2" t="s">
        <v>7690</v>
      </c>
      <c r="B21" s="2" t="s">
        <v>7686</v>
      </c>
      <c r="C21" s="2" t="s">
        <v>7691</v>
      </c>
      <c r="D21" s="2"/>
    </row>
    <row r="22" spans="1:4">
      <c r="A22" s="2" t="s">
        <v>7692</v>
      </c>
      <c r="B22" s="2" t="s">
        <v>7693</v>
      </c>
      <c r="C22" s="2" t="s">
        <v>7694</v>
      </c>
      <c r="D22" s="2"/>
    </row>
    <row r="23" spans="1:4">
      <c r="A23" s="2" t="s">
        <v>7695</v>
      </c>
      <c r="B23" s="2" t="s">
        <v>7693</v>
      </c>
      <c r="C23" s="2" t="s">
        <v>7696</v>
      </c>
      <c r="D23" s="2"/>
    </row>
    <row r="24" spans="1:4">
      <c r="A24" s="2" t="s">
        <v>7697</v>
      </c>
      <c r="B24" s="2" t="s">
        <v>7693</v>
      </c>
      <c r="C24" s="2" t="s">
        <v>7698</v>
      </c>
      <c r="D24" s="2"/>
    </row>
    <row r="25" spans="1:4">
      <c r="A25" s="2" t="s">
        <v>7699</v>
      </c>
      <c r="B25" s="2" t="s">
        <v>7693</v>
      </c>
      <c r="C25" s="2" t="s">
        <v>7700</v>
      </c>
      <c r="D25" s="2"/>
    </row>
    <row r="26" spans="1:4">
      <c r="A26" s="2" t="s">
        <v>7701</v>
      </c>
      <c r="B26" s="2" t="s">
        <v>7693</v>
      </c>
      <c r="C26" s="2" t="s">
        <v>7702</v>
      </c>
      <c r="D26" s="2"/>
    </row>
    <row r="27" spans="1:4">
      <c r="A27" s="2" t="s">
        <v>7703</v>
      </c>
      <c r="B27" s="2" t="s">
        <v>7693</v>
      </c>
      <c r="C27" s="2" t="s">
        <v>7704</v>
      </c>
      <c r="D27" s="2"/>
    </row>
    <row r="28" spans="1:4">
      <c r="A28" s="2" t="s">
        <v>7705</v>
      </c>
      <c r="B28" s="2" t="s">
        <v>7693</v>
      </c>
      <c r="C28" s="2" t="s">
        <v>7706</v>
      </c>
      <c r="D28" s="2"/>
    </row>
    <row r="29" spans="1:4">
      <c r="A29" s="2" t="s">
        <v>7707</v>
      </c>
      <c r="B29" s="2" t="s">
        <v>7693</v>
      </c>
      <c r="C29" s="2" t="s">
        <v>7708</v>
      </c>
      <c r="D29" s="2"/>
    </row>
    <row r="30" spans="1:4">
      <c r="A30" s="2" t="s">
        <v>7709</v>
      </c>
      <c r="B30" s="2" t="s">
        <v>7693</v>
      </c>
      <c r="C30" s="2" t="s">
        <v>7710</v>
      </c>
      <c r="D30" s="2"/>
    </row>
    <row r="31" spans="1:4">
      <c r="A31" s="2" t="s">
        <v>7711</v>
      </c>
      <c r="B31" s="2" t="s">
        <v>7693</v>
      </c>
      <c r="C31" s="2" t="s">
        <v>7712</v>
      </c>
      <c r="D31" s="2"/>
    </row>
    <row r="32" spans="1:4">
      <c r="A32" s="2" t="s">
        <v>7713</v>
      </c>
      <c r="B32" s="2" t="s">
        <v>7693</v>
      </c>
      <c r="C32" s="2" t="s">
        <v>7714</v>
      </c>
      <c r="D32" s="2"/>
    </row>
    <row r="33" spans="1:4">
      <c r="A33" s="2" t="s">
        <v>7715</v>
      </c>
      <c r="B33" s="2" t="s">
        <v>7693</v>
      </c>
      <c r="C33" s="2" t="s">
        <v>7716</v>
      </c>
      <c r="D33" s="2"/>
    </row>
    <row r="34" spans="1:4">
      <c r="A34" s="2" t="s">
        <v>7717</v>
      </c>
      <c r="B34" s="2" t="s">
        <v>7693</v>
      </c>
      <c r="C34" s="2" t="s">
        <v>7718</v>
      </c>
      <c r="D34" s="2"/>
    </row>
    <row r="35" spans="1:4">
      <c r="A35" s="2" t="s">
        <v>7719</v>
      </c>
      <c r="B35" s="2" t="s">
        <v>7693</v>
      </c>
      <c r="C35" s="2" t="s">
        <v>7720</v>
      </c>
      <c r="D35" s="2"/>
    </row>
    <row r="36" spans="1:4">
      <c r="A36" s="2" t="s">
        <v>7721</v>
      </c>
      <c r="B36" s="2" t="s">
        <v>7693</v>
      </c>
      <c r="C36" s="2" t="s">
        <v>7722</v>
      </c>
      <c r="D36" s="2"/>
    </row>
    <row r="37" spans="1:4">
      <c r="A37" s="2" t="s">
        <v>7723</v>
      </c>
      <c r="B37" s="2" t="s">
        <v>7693</v>
      </c>
      <c r="C37" s="2" t="s">
        <v>7724</v>
      </c>
      <c r="D37" s="2"/>
    </row>
    <row r="38" spans="1:4">
      <c r="A38" s="2" t="s">
        <v>7725</v>
      </c>
      <c r="B38" s="2" t="s">
        <v>7693</v>
      </c>
      <c r="C38" s="2" t="s">
        <v>7726</v>
      </c>
      <c r="D38" s="2"/>
    </row>
    <row r="39" spans="1:4">
      <c r="A39" s="2" t="s">
        <v>7727</v>
      </c>
      <c r="B39" s="2" t="s">
        <v>7693</v>
      </c>
      <c r="C39" s="2" t="s">
        <v>7728</v>
      </c>
      <c r="D39" s="2"/>
    </row>
    <row r="40" spans="1:4">
      <c r="A40" s="2" t="s">
        <v>7729</v>
      </c>
      <c r="B40" s="2" t="s">
        <v>7693</v>
      </c>
      <c r="C40" s="2" t="s">
        <v>7730</v>
      </c>
      <c r="D40" s="2"/>
    </row>
    <row r="41" spans="1:4">
      <c r="A41" s="2" t="s">
        <v>7731</v>
      </c>
      <c r="B41" s="2" t="s">
        <v>7693</v>
      </c>
      <c r="C41" s="2" t="s">
        <v>7732</v>
      </c>
      <c r="D41" s="2"/>
    </row>
    <row r="42" spans="1:4">
      <c r="A42" s="2" t="s">
        <v>7733</v>
      </c>
      <c r="B42" s="2" t="s">
        <v>7693</v>
      </c>
      <c r="C42" s="2" t="s">
        <v>7734</v>
      </c>
      <c r="D42" s="2"/>
    </row>
    <row r="43" spans="1:4">
      <c r="A43" s="2" t="s">
        <v>27303</v>
      </c>
      <c r="B43" s="2" t="s">
        <v>7693</v>
      </c>
      <c r="C43" s="2" t="s">
        <v>27304</v>
      </c>
      <c r="D43" s="2"/>
    </row>
    <row r="44" spans="1:4">
      <c r="A44" s="2" t="s">
        <v>7735</v>
      </c>
      <c r="B44" s="2" t="s">
        <v>7693</v>
      </c>
      <c r="C44" s="2" t="s">
        <v>7736</v>
      </c>
      <c r="D44" s="2"/>
    </row>
    <row r="45" spans="1:4">
      <c r="A45" s="2" t="s">
        <v>7737</v>
      </c>
      <c r="B45" s="2" t="s">
        <v>7693</v>
      </c>
      <c r="C45" s="2" t="s">
        <v>7738</v>
      </c>
      <c r="D45" s="2"/>
    </row>
    <row r="46" spans="1:4">
      <c r="A46" s="2" t="s">
        <v>7739</v>
      </c>
      <c r="B46" s="2" t="s">
        <v>7693</v>
      </c>
      <c r="C46" s="2" t="s">
        <v>7740</v>
      </c>
      <c r="D46" s="2"/>
    </row>
    <row r="47" spans="1:4">
      <c r="A47" s="2" t="s">
        <v>7741</v>
      </c>
      <c r="B47" s="2" t="s">
        <v>7693</v>
      </c>
      <c r="C47" s="2" t="s">
        <v>7742</v>
      </c>
      <c r="D47" s="2"/>
    </row>
    <row r="48" spans="1:4">
      <c r="A48" s="2" t="s">
        <v>7743</v>
      </c>
      <c r="B48" s="2" t="s">
        <v>7693</v>
      </c>
      <c r="C48" s="2" t="s">
        <v>7744</v>
      </c>
      <c r="D48" s="2"/>
    </row>
    <row r="49" spans="1:4">
      <c r="A49" s="2" t="s">
        <v>7745</v>
      </c>
      <c r="B49" s="2" t="s">
        <v>7693</v>
      </c>
      <c r="C49" s="2" t="s">
        <v>7746</v>
      </c>
      <c r="D49" s="2"/>
    </row>
    <row r="50" spans="1:4">
      <c r="A50" s="2" t="s">
        <v>7747</v>
      </c>
      <c r="B50" s="2" t="s">
        <v>7693</v>
      </c>
      <c r="C50" s="2" t="s">
        <v>7748</v>
      </c>
      <c r="D50" s="2"/>
    </row>
    <row r="51" spans="1:4">
      <c r="A51" s="2" t="s">
        <v>7749</v>
      </c>
      <c r="B51" s="2" t="s">
        <v>7693</v>
      </c>
      <c r="C51" s="2" t="s">
        <v>7750</v>
      </c>
      <c r="D51" s="2"/>
    </row>
    <row r="52" spans="1:4">
      <c r="A52" s="2" t="s">
        <v>7751</v>
      </c>
      <c r="B52" s="2" t="s">
        <v>7693</v>
      </c>
      <c r="C52" s="2" t="s">
        <v>7752</v>
      </c>
      <c r="D52" s="2"/>
    </row>
    <row r="53" spans="1:4">
      <c r="A53" s="2" t="s">
        <v>7753</v>
      </c>
      <c r="B53" s="2" t="s">
        <v>7693</v>
      </c>
      <c r="C53" s="2" t="s">
        <v>7754</v>
      </c>
      <c r="D53" s="2"/>
    </row>
    <row r="54" spans="1:4">
      <c r="A54" s="2" t="s">
        <v>7755</v>
      </c>
      <c r="B54" s="2" t="s">
        <v>7693</v>
      </c>
      <c r="C54" s="2" t="s">
        <v>7756</v>
      </c>
      <c r="D54" s="2"/>
    </row>
    <row r="55" spans="1:4">
      <c r="A55" s="2" t="s">
        <v>7757</v>
      </c>
      <c r="B55" s="2" t="s">
        <v>7693</v>
      </c>
      <c r="C55" s="2" t="s">
        <v>7758</v>
      </c>
      <c r="D55" s="2"/>
    </row>
    <row r="56" spans="1:4">
      <c r="A56" s="2" t="s">
        <v>7759</v>
      </c>
      <c r="B56" s="2" t="s">
        <v>7693</v>
      </c>
      <c r="C56" s="2" t="s">
        <v>7760</v>
      </c>
      <c r="D56" s="2"/>
    </row>
    <row r="57" spans="1:4">
      <c r="A57" s="2" t="s">
        <v>7761</v>
      </c>
      <c r="B57" s="2" t="s">
        <v>7693</v>
      </c>
      <c r="C57" s="2" t="s">
        <v>7762</v>
      </c>
      <c r="D57" s="2"/>
    </row>
    <row r="58" spans="1:4">
      <c r="A58" s="2" t="s">
        <v>7763</v>
      </c>
      <c r="B58" s="2" t="s">
        <v>7693</v>
      </c>
      <c r="C58" s="2" t="s">
        <v>7764</v>
      </c>
      <c r="D58" s="2"/>
    </row>
    <row r="59" spans="1:4">
      <c r="A59" s="2" t="s">
        <v>7765</v>
      </c>
      <c r="B59" s="2" t="s">
        <v>7693</v>
      </c>
      <c r="C59" s="2" t="s">
        <v>7766</v>
      </c>
      <c r="D59" s="2"/>
    </row>
    <row r="60" spans="1:4">
      <c r="A60" s="2" t="s">
        <v>7767</v>
      </c>
      <c r="B60" s="2" t="s">
        <v>7693</v>
      </c>
      <c r="C60" s="2" t="s">
        <v>7768</v>
      </c>
      <c r="D60" s="2"/>
    </row>
    <row r="61" spans="1:4">
      <c r="A61" s="2" t="s">
        <v>7769</v>
      </c>
      <c r="B61" s="2" t="s">
        <v>7693</v>
      </c>
      <c r="C61" s="2" t="s">
        <v>7770</v>
      </c>
      <c r="D61" s="2"/>
    </row>
    <row r="62" spans="1:4">
      <c r="A62" s="2" t="s">
        <v>7771</v>
      </c>
      <c r="B62" s="2" t="s">
        <v>7693</v>
      </c>
      <c r="C62" s="2" t="s">
        <v>7772</v>
      </c>
      <c r="D62" s="2"/>
    </row>
    <row r="63" spans="1:4">
      <c r="A63" s="2" t="s">
        <v>7773</v>
      </c>
      <c r="B63" s="2" t="s">
        <v>7693</v>
      </c>
      <c r="C63" s="2" t="s">
        <v>7774</v>
      </c>
      <c r="D63" s="2"/>
    </row>
    <row r="64" spans="1:4">
      <c r="A64" s="2" t="s">
        <v>7775</v>
      </c>
      <c r="B64" s="2" t="s">
        <v>71</v>
      </c>
      <c r="C64" s="2" t="s">
        <v>7776</v>
      </c>
      <c r="D64" s="2"/>
    </row>
    <row r="65" spans="1:4">
      <c r="A65" s="2" t="s">
        <v>7777</v>
      </c>
      <c r="B65" s="2" t="s">
        <v>71</v>
      </c>
      <c r="C65" s="2" t="s">
        <v>7778</v>
      </c>
      <c r="D65" s="2"/>
    </row>
    <row r="66" spans="1:4">
      <c r="A66" s="2" t="s">
        <v>7779</v>
      </c>
      <c r="B66" s="2" t="s">
        <v>71</v>
      </c>
      <c r="C66" s="2" t="s">
        <v>7780</v>
      </c>
      <c r="D66" s="2"/>
    </row>
    <row r="67" spans="1:4">
      <c r="A67" s="2" t="s">
        <v>7781</v>
      </c>
      <c r="B67" s="2" t="s">
        <v>71</v>
      </c>
      <c r="C67" s="2" t="s">
        <v>7782</v>
      </c>
      <c r="D67" s="2"/>
    </row>
    <row r="68" spans="1:4">
      <c r="A68" s="2" t="s">
        <v>7783</v>
      </c>
      <c r="B68" s="2" t="s">
        <v>1280</v>
      </c>
      <c r="C68" s="2" t="s">
        <v>7784</v>
      </c>
      <c r="D68" s="2"/>
    </row>
    <row r="69" spans="1:4">
      <c r="A69" s="2" t="s">
        <v>6629</v>
      </c>
      <c r="B69" s="2" t="s">
        <v>7785</v>
      </c>
      <c r="C69" s="2" t="s">
        <v>7786</v>
      </c>
      <c r="D69" s="2"/>
    </row>
    <row r="70" spans="1:4">
      <c r="A70" s="2" t="s">
        <v>6463</v>
      </c>
      <c r="B70" s="2" t="s">
        <v>7785</v>
      </c>
      <c r="C70" s="2" t="s">
        <v>7787</v>
      </c>
      <c r="D70" s="2"/>
    </row>
    <row r="71" spans="1:4">
      <c r="A71" s="2" t="s">
        <v>6470</v>
      </c>
      <c r="B71" s="2" t="s">
        <v>7785</v>
      </c>
      <c r="C71" s="2" t="s">
        <v>7788</v>
      </c>
      <c r="D71" s="2"/>
    </row>
    <row r="72" spans="1:4">
      <c r="A72" s="2" t="s">
        <v>7789</v>
      </c>
      <c r="B72" s="2" t="s">
        <v>7790</v>
      </c>
      <c r="C72" s="2" t="s">
        <v>7791</v>
      </c>
      <c r="D72" s="2"/>
    </row>
    <row r="73" spans="1:4">
      <c r="A73" s="2" t="s">
        <v>7792</v>
      </c>
      <c r="B73" s="2" t="s">
        <v>7790</v>
      </c>
      <c r="C73" s="2" t="s">
        <v>7793</v>
      </c>
      <c r="D73" s="2"/>
    </row>
    <row r="80" spans="1:4">
      <c r="A80" s="7" t="s">
        <v>7794</v>
      </c>
      <c r="C80" s="4" t="s">
        <v>7795</v>
      </c>
    </row>
    <row r="81" spans="2:3">
      <c r="B81" s="7" t="s">
        <v>0</v>
      </c>
      <c r="C81" s="7" t="s">
        <v>7796</v>
      </c>
    </row>
    <row r="82" spans="2:3">
      <c r="B82" s="4" t="s">
        <v>7797</v>
      </c>
      <c r="C82" s="4" t="s">
        <v>5188</v>
      </c>
    </row>
    <row r="83" spans="2:3">
      <c r="B83" s="4" t="s">
        <v>7798</v>
      </c>
      <c r="C83" s="4" t="s">
        <v>7799</v>
      </c>
    </row>
    <row r="84" spans="2:3">
      <c r="B84" s="4" t="s">
        <v>7800</v>
      </c>
      <c r="C84" s="4" t="s">
        <v>5076</v>
      </c>
    </row>
    <row r="85" spans="2:3">
      <c r="B85" s="4" t="s">
        <v>7801</v>
      </c>
      <c r="C85" s="4" t="s">
        <v>5195</v>
      </c>
    </row>
  </sheetData>
  <sheetProtection formatCells="0" formatColumns="0" autoFilter="0" pivotTables="0"/>
  <autoFilter ref="A1:D67" xr:uid="{00000000-0009-0000-0000-000009000000}"/>
  <phoneticPr fontId="28" type="noConversion"/>
  <pageMargins left="0.75" right="0.75" top="1" bottom="1" header="0.5" footer="0.5"/>
  <pageSetup orientation="portrait" horizontalDpi="90" verticalDpi="90"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dimension ref="A1:J218"/>
  <sheetViews>
    <sheetView showGridLines="0" workbookViewId="0">
      <pane xSplit="3" ySplit="1" topLeftCell="D2" activePane="bottomRight" state="frozen"/>
      <selection pane="topRight" activeCell="C9" sqref="C9"/>
      <selection pane="bottomLeft" activeCell="C9" sqref="C9"/>
      <selection pane="bottomRight"/>
    </sheetView>
  </sheetViews>
  <sheetFormatPr defaultColWidth="9.140625" defaultRowHeight="12.75"/>
  <cols>
    <col min="1" max="2" width="10.7109375" style="4" customWidth="1"/>
    <col min="3" max="8" width="17.42578125" style="4" customWidth="1"/>
    <col min="9" max="10" width="9.140625" style="4"/>
    <col min="11" max="11" width="23.85546875" style="4" bestFit="1" customWidth="1"/>
    <col min="12" max="12" width="18.5703125" style="4" bestFit="1" customWidth="1"/>
    <col min="13" max="13" width="19.7109375" style="4" bestFit="1" customWidth="1"/>
    <col min="14" max="16384" width="9.140625" style="4"/>
  </cols>
  <sheetData>
    <row r="1" spans="1:10" s="7" customFormat="1">
      <c r="A1" s="12" t="s">
        <v>7802</v>
      </c>
      <c r="B1" s="12" t="s">
        <v>7803</v>
      </c>
      <c r="C1" s="12" t="s">
        <v>7804</v>
      </c>
      <c r="D1" s="32" t="s">
        <v>7805</v>
      </c>
      <c r="E1" s="32" t="s">
        <v>7806</v>
      </c>
      <c r="F1" s="32" t="s">
        <v>7807</v>
      </c>
      <c r="G1" s="32" t="s">
        <v>7808</v>
      </c>
      <c r="H1" s="32" t="s">
        <v>2</v>
      </c>
      <c r="I1" s="4"/>
      <c r="J1" s="4"/>
    </row>
    <row r="2" spans="1:10">
      <c r="A2" s="2" t="s">
        <v>7642</v>
      </c>
      <c r="B2" s="2"/>
      <c r="C2" s="2" t="s">
        <v>7809</v>
      </c>
      <c r="D2" s="2" t="s">
        <v>7810</v>
      </c>
      <c r="E2" s="2" t="s">
        <v>7811</v>
      </c>
      <c r="F2" s="2" t="s">
        <v>7812</v>
      </c>
      <c r="G2" s="2" t="s">
        <v>7813</v>
      </c>
      <c r="H2" s="2"/>
    </row>
    <row r="3" spans="1:10">
      <c r="A3" s="2" t="s">
        <v>7642</v>
      </c>
      <c r="B3" s="2"/>
      <c r="C3" s="2" t="s">
        <v>7809</v>
      </c>
      <c r="D3" s="2" t="s">
        <v>7800</v>
      </c>
      <c r="E3" s="2" t="s">
        <v>7814</v>
      </c>
      <c r="F3" s="2" t="s">
        <v>7815</v>
      </c>
      <c r="G3" s="2" t="s">
        <v>7816</v>
      </c>
      <c r="H3" s="2" t="s">
        <v>7817</v>
      </c>
    </row>
    <row r="4" spans="1:10">
      <c r="A4" s="2" t="s">
        <v>7645</v>
      </c>
      <c r="B4" s="2"/>
      <c r="C4" s="2" t="s">
        <v>7818</v>
      </c>
      <c r="D4" s="2" t="s">
        <v>7810</v>
      </c>
      <c r="E4" s="2" t="s">
        <v>7811</v>
      </c>
      <c r="F4" s="2" t="s">
        <v>7812</v>
      </c>
      <c r="G4" s="2" t="s">
        <v>7816</v>
      </c>
      <c r="H4" s="2" t="s">
        <v>7817</v>
      </c>
    </row>
    <row r="5" spans="1:10">
      <c r="A5" s="2" t="s">
        <v>7231</v>
      </c>
      <c r="B5" s="2"/>
      <c r="C5" s="2" t="s">
        <v>7819</v>
      </c>
      <c r="D5" s="2" t="s">
        <v>7820</v>
      </c>
      <c r="E5" s="2" t="s">
        <v>7821</v>
      </c>
      <c r="F5" s="2" t="s">
        <v>7816</v>
      </c>
      <c r="G5" s="2" t="s">
        <v>7822</v>
      </c>
      <c r="H5" s="2" t="s">
        <v>7823</v>
      </c>
    </row>
    <row r="6" spans="1:10">
      <c r="A6" s="2" t="s">
        <v>7231</v>
      </c>
      <c r="B6" s="2"/>
      <c r="C6" s="2" t="s">
        <v>7819</v>
      </c>
      <c r="D6" s="2" t="s">
        <v>7800</v>
      </c>
      <c r="E6" s="2" t="s">
        <v>7814</v>
      </c>
      <c r="F6" s="2" t="s">
        <v>7815</v>
      </c>
      <c r="G6" s="2" t="s">
        <v>7816</v>
      </c>
      <c r="H6" s="2" t="s">
        <v>7817</v>
      </c>
    </row>
    <row r="7" spans="1:10">
      <c r="A7" s="2" t="s">
        <v>7231</v>
      </c>
      <c r="B7" s="2"/>
      <c r="C7" s="2" t="s">
        <v>7819</v>
      </c>
      <c r="D7" s="2" t="s">
        <v>7824</v>
      </c>
      <c r="E7" s="2" t="s">
        <v>7825</v>
      </c>
      <c r="F7" s="2" t="s">
        <v>7826</v>
      </c>
      <c r="G7" s="2" t="s">
        <v>7816</v>
      </c>
      <c r="H7" s="2" t="s">
        <v>7817</v>
      </c>
    </row>
    <row r="8" spans="1:10">
      <c r="A8" s="2" t="s">
        <v>7650</v>
      </c>
      <c r="B8" s="2"/>
      <c r="C8" s="2" t="s">
        <v>7827</v>
      </c>
      <c r="D8" s="2" t="s">
        <v>7828</v>
      </c>
      <c r="E8" s="2" t="s">
        <v>7829</v>
      </c>
      <c r="F8" s="2" t="s">
        <v>7830</v>
      </c>
      <c r="G8" s="2" t="s">
        <v>7816</v>
      </c>
      <c r="H8" s="2" t="s">
        <v>7817</v>
      </c>
    </row>
    <row r="9" spans="1:10">
      <c r="A9" s="2" t="s">
        <v>7235</v>
      </c>
      <c r="B9" s="2"/>
      <c r="C9" s="2" t="s">
        <v>7830</v>
      </c>
      <c r="D9" s="2" t="s">
        <v>7828</v>
      </c>
      <c r="E9" s="2" t="s">
        <v>7829</v>
      </c>
      <c r="F9" s="2" t="s">
        <v>7831</v>
      </c>
      <c r="G9" s="2" t="s">
        <v>7832</v>
      </c>
      <c r="H9" s="2"/>
    </row>
    <row r="10" spans="1:10">
      <c r="A10" s="2" t="s">
        <v>7235</v>
      </c>
      <c r="B10" s="2"/>
      <c r="C10" s="2" t="s">
        <v>7830</v>
      </c>
      <c r="D10" s="2" t="s">
        <v>7824</v>
      </c>
      <c r="E10" s="2" t="s">
        <v>7825</v>
      </c>
      <c r="F10" s="2" t="s">
        <v>7826</v>
      </c>
      <c r="G10" s="2" t="s">
        <v>7816</v>
      </c>
      <c r="H10" s="2" t="s">
        <v>7817</v>
      </c>
    </row>
    <row r="11" spans="1:10">
      <c r="A11" s="2" t="s">
        <v>7655</v>
      </c>
      <c r="B11" s="2"/>
      <c r="C11" s="2" t="s">
        <v>7833</v>
      </c>
      <c r="D11" s="2" t="s">
        <v>7834</v>
      </c>
      <c r="E11" s="2" t="s">
        <v>7835</v>
      </c>
      <c r="F11" s="2" t="s">
        <v>7833</v>
      </c>
      <c r="G11" s="2" t="s">
        <v>7816</v>
      </c>
      <c r="H11" s="2" t="s">
        <v>7817</v>
      </c>
    </row>
    <row r="12" spans="1:10">
      <c r="A12" s="2" t="s">
        <v>7658</v>
      </c>
      <c r="B12" s="2"/>
      <c r="C12" s="2" t="s">
        <v>7836</v>
      </c>
      <c r="D12" s="2" t="s">
        <v>7810</v>
      </c>
      <c r="E12" s="2" t="s">
        <v>7811</v>
      </c>
      <c r="F12" s="2" t="s">
        <v>7812</v>
      </c>
      <c r="G12" s="2" t="s">
        <v>7813</v>
      </c>
      <c r="H12" s="2"/>
    </row>
    <row r="13" spans="1:10">
      <c r="A13" s="2" t="s">
        <v>7658</v>
      </c>
      <c r="B13" s="2"/>
      <c r="C13" s="2" t="s">
        <v>7836</v>
      </c>
      <c r="D13" s="2" t="s">
        <v>7800</v>
      </c>
      <c r="E13" s="2" t="s">
        <v>7814</v>
      </c>
      <c r="F13" s="2" t="s">
        <v>7815</v>
      </c>
      <c r="G13" s="2" t="s">
        <v>7816</v>
      </c>
      <c r="H13" s="2" t="s">
        <v>7817</v>
      </c>
    </row>
    <row r="14" spans="1:10">
      <c r="A14" s="2" t="s">
        <v>7658</v>
      </c>
      <c r="B14" s="2"/>
      <c r="C14" s="2" t="s">
        <v>7836</v>
      </c>
      <c r="D14" s="2" t="s">
        <v>7820</v>
      </c>
      <c r="E14" s="2" t="s">
        <v>7821</v>
      </c>
      <c r="F14" s="2" t="s">
        <v>7816</v>
      </c>
      <c r="G14" s="2" t="s">
        <v>7822</v>
      </c>
      <c r="H14" s="2" t="s">
        <v>7823</v>
      </c>
    </row>
    <row r="15" spans="1:10">
      <c r="A15" s="2" t="s">
        <v>7658</v>
      </c>
      <c r="B15" s="2"/>
      <c r="C15" s="2" t="s">
        <v>7836</v>
      </c>
      <c r="D15" s="2" t="s">
        <v>7824</v>
      </c>
      <c r="E15" s="2" t="s">
        <v>7825</v>
      </c>
      <c r="F15" s="2" t="s">
        <v>7826</v>
      </c>
      <c r="G15" s="2" t="s">
        <v>7816</v>
      </c>
      <c r="H15" s="2" t="s">
        <v>7817</v>
      </c>
    </row>
    <row r="16" spans="1:10">
      <c r="A16" s="2" t="s">
        <v>7661</v>
      </c>
      <c r="B16" s="2"/>
      <c r="C16" s="2" t="s">
        <v>7837</v>
      </c>
      <c r="D16" s="2" t="s">
        <v>7828</v>
      </c>
      <c r="E16" s="2" t="s">
        <v>7829</v>
      </c>
      <c r="F16" s="2" t="s">
        <v>7831</v>
      </c>
      <c r="G16" s="2" t="s">
        <v>7832</v>
      </c>
      <c r="H16" s="2"/>
    </row>
    <row r="17" spans="1:8">
      <c r="A17" s="2" t="s">
        <v>7661</v>
      </c>
      <c r="B17" s="2"/>
      <c r="C17" s="2" t="s">
        <v>7837</v>
      </c>
      <c r="D17" s="2" t="s">
        <v>7824</v>
      </c>
      <c r="E17" s="2" t="s">
        <v>7825</v>
      </c>
      <c r="F17" s="2" t="s">
        <v>7826</v>
      </c>
      <c r="G17" s="2" t="s">
        <v>7816</v>
      </c>
      <c r="H17" s="2" t="s">
        <v>7817</v>
      </c>
    </row>
    <row r="18" spans="1:8">
      <c r="A18" s="2" t="s">
        <v>7661</v>
      </c>
      <c r="B18" s="2"/>
      <c r="C18" s="2" t="s">
        <v>7837</v>
      </c>
      <c r="D18" s="2" t="s">
        <v>7800</v>
      </c>
      <c r="E18" s="2" t="s">
        <v>7814</v>
      </c>
      <c r="F18" s="2" t="s">
        <v>7815</v>
      </c>
      <c r="G18" s="2" t="s">
        <v>7816</v>
      </c>
      <c r="H18" s="2" t="s">
        <v>7817</v>
      </c>
    </row>
    <row r="19" spans="1:8">
      <c r="A19" s="2" t="s">
        <v>7661</v>
      </c>
      <c r="B19" s="2"/>
      <c r="C19" s="2" t="s">
        <v>7837</v>
      </c>
      <c r="D19" s="2" t="s">
        <v>7820</v>
      </c>
      <c r="E19" s="2" t="s">
        <v>7821</v>
      </c>
      <c r="F19" s="2" t="s">
        <v>7816</v>
      </c>
      <c r="G19" s="2" t="s">
        <v>7822</v>
      </c>
      <c r="H19" s="2" t="s">
        <v>7823</v>
      </c>
    </row>
    <row r="20" spans="1:8">
      <c r="A20" s="2" t="s">
        <v>7664</v>
      </c>
      <c r="B20" s="2"/>
      <c r="C20" s="2" t="s">
        <v>7838</v>
      </c>
      <c r="D20" s="2" t="s">
        <v>7810</v>
      </c>
      <c r="E20" s="2" t="s">
        <v>7811</v>
      </c>
      <c r="F20" s="2" t="s">
        <v>7812</v>
      </c>
      <c r="G20" s="2" t="s">
        <v>7813</v>
      </c>
      <c r="H20" s="2"/>
    </row>
    <row r="21" spans="1:8">
      <c r="A21" s="2" t="s">
        <v>7664</v>
      </c>
      <c r="B21" s="2"/>
      <c r="C21" s="2" t="s">
        <v>7838</v>
      </c>
      <c r="D21" s="2" t="s">
        <v>7800</v>
      </c>
      <c r="E21" s="2" t="s">
        <v>7814</v>
      </c>
      <c r="F21" s="2" t="s">
        <v>7815</v>
      </c>
      <c r="G21" s="2" t="s">
        <v>7816</v>
      </c>
      <c r="H21" s="2" t="s">
        <v>7817</v>
      </c>
    </row>
    <row r="22" spans="1:8">
      <c r="A22" s="2" t="s">
        <v>7664</v>
      </c>
      <c r="B22" s="2"/>
      <c r="C22" s="2" t="s">
        <v>7838</v>
      </c>
      <c r="D22" s="2" t="s">
        <v>7824</v>
      </c>
      <c r="E22" s="2" t="s">
        <v>7825</v>
      </c>
      <c r="F22" s="2" t="s">
        <v>7826</v>
      </c>
      <c r="G22" s="2" t="s">
        <v>7816</v>
      </c>
      <c r="H22" s="2" t="s">
        <v>7817</v>
      </c>
    </row>
    <row r="23" spans="1:8">
      <c r="A23" s="2" t="s">
        <v>7664</v>
      </c>
      <c r="B23" s="2"/>
      <c r="C23" s="2" t="s">
        <v>7838</v>
      </c>
      <c r="D23" s="2" t="s">
        <v>7828</v>
      </c>
      <c r="E23" s="2" t="s">
        <v>7829</v>
      </c>
      <c r="F23" s="2" t="s">
        <v>7831</v>
      </c>
      <c r="G23" s="2" t="s">
        <v>7832</v>
      </c>
      <c r="H23" s="2"/>
    </row>
    <row r="24" spans="1:8">
      <c r="A24" s="2" t="s">
        <v>7692</v>
      </c>
      <c r="B24" s="2" t="s">
        <v>7739</v>
      </c>
      <c r="C24" s="2" t="s">
        <v>7839</v>
      </c>
      <c r="D24" s="2" t="s">
        <v>7840</v>
      </c>
      <c r="E24" s="2"/>
      <c r="F24" s="2"/>
      <c r="G24" s="2"/>
      <c r="H24" s="2"/>
    </row>
    <row r="25" spans="1:8">
      <c r="A25" s="2" t="s">
        <v>7692</v>
      </c>
      <c r="B25" s="2" t="s">
        <v>7741</v>
      </c>
      <c r="C25" s="2" t="s">
        <v>7839</v>
      </c>
      <c r="D25" s="2" t="s">
        <v>7841</v>
      </c>
      <c r="E25" s="2"/>
      <c r="F25" s="2"/>
      <c r="G25" s="2"/>
      <c r="H25" s="2"/>
    </row>
    <row r="26" spans="1:8">
      <c r="A26" s="2" t="s">
        <v>7692</v>
      </c>
      <c r="B26" s="2" t="s">
        <v>7743</v>
      </c>
      <c r="C26" s="2" t="s">
        <v>7839</v>
      </c>
      <c r="D26" s="2" t="s">
        <v>7842</v>
      </c>
      <c r="E26" s="2"/>
      <c r="F26" s="2"/>
      <c r="G26" s="2"/>
      <c r="H26" s="2"/>
    </row>
    <row r="27" spans="1:8">
      <c r="A27" s="2" t="s">
        <v>7692</v>
      </c>
      <c r="B27" s="2" t="s">
        <v>7749</v>
      </c>
      <c r="C27" s="2" t="s">
        <v>7839</v>
      </c>
      <c r="D27" s="2" t="s">
        <v>7843</v>
      </c>
      <c r="E27" s="2"/>
      <c r="F27" s="2"/>
      <c r="G27" s="2"/>
      <c r="H27" s="2"/>
    </row>
    <row r="28" spans="1:8">
      <c r="A28" s="2" t="s">
        <v>7692</v>
      </c>
      <c r="B28" s="2" t="s">
        <v>7747</v>
      </c>
      <c r="C28" s="2" t="s">
        <v>7839</v>
      </c>
      <c r="D28" s="2" t="s">
        <v>7844</v>
      </c>
      <c r="E28" s="2"/>
      <c r="F28" s="2"/>
      <c r="G28" s="2"/>
      <c r="H28" s="2"/>
    </row>
    <row r="29" spans="1:8">
      <c r="A29" s="2" t="s">
        <v>7692</v>
      </c>
      <c r="B29" s="2" t="s">
        <v>7745</v>
      </c>
      <c r="C29" s="2" t="s">
        <v>7839</v>
      </c>
      <c r="D29" s="2" t="s">
        <v>7845</v>
      </c>
      <c r="E29" s="2"/>
      <c r="F29" s="2"/>
      <c r="G29" s="2"/>
      <c r="H29" s="2"/>
    </row>
    <row r="30" spans="1:8">
      <c r="A30" s="2" t="s">
        <v>7695</v>
      </c>
      <c r="B30" s="2" t="s">
        <v>7735</v>
      </c>
      <c r="C30" s="2" t="s">
        <v>7846</v>
      </c>
      <c r="D30" s="2" t="s">
        <v>7847</v>
      </c>
      <c r="E30" s="2"/>
      <c r="F30" s="2"/>
      <c r="G30" s="2"/>
      <c r="H30" s="2"/>
    </row>
    <row r="31" spans="1:8">
      <c r="A31" s="2" t="s">
        <v>7695</v>
      </c>
      <c r="B31" s="2" t="s">
        <v>7737</v>
      </c>
      <c r="C31" s="2" t="s">
        <v>7846</v>
      </c>
      <c r="D31" s="2" t="s">
        <v>7848</v>
      </c>
      <c r="E31" s="2"/>
      <c r="F31" s="2"/>
      <c r="G31" s="2"/>
      <c r="H31" s="2"/>
    </row>
    <row r="32" spans="1:8">
      <c r="A32" s="2" t="s">
        <v>7695</v>
      </c>
      <c r="B32" s="2" t="s">
        <v>7741</v>
      </c>
      <c r="C32" s="2" t="s">
        <v>7846</v>
      </c>
      <c r="D32" s="2" t="s">
        <v>7841</v>
      </c>
      <c r="E32" s="2"/>
      <c r="F32" s="2"/>
      <c r="G32" s="2"/>
      <c r="H32" s="2"/>
    </row>
    <row r="33" spans="1:8">
      <c r="A33" s="2" t="s">
        <v>7695</v>
      </c>
      <c r="B33" s="2" t="s">
        <v>7739</v>
      </c>
      <c r="C33" s="2" t="s">
        <v>7846</v>
      </c>
      <c r="D33" s="2" t="s">
        <v>7840</v>
      </c>
      <c r="E33" s="2"/>
      <c r="F33" s="2"/>
      <c r="G33" s="2"/>
      <c r="H33" s="2"/>
    </row>
    <row r="34" spans="1:8">
      <c r="A34" s="2" t="s">
        <v>7697</v>
      </c>
      <c r="B34" s="2" t="s">
        <v>7735</v>
      </c>
      <c r="C34" s="2" t="s">
        <v>7849</v>
      </c>
      <c r="D34" s="2" t="s">
        <v>7847</v>
      </c>
      <c r="E34" s="2"/>
      <c r="F34" s="2"/>
      <c r="G34" s="2"/>
      <c r="H34" s="2"/>
    </row>
    <row r="35" spans="1:8">
      <c r="A35" s="2" t="s">
        <v>7697</v>
      </c>
      <c r="B35" s="2" t="s">
        <v>7737</v>
      </c>
      <c r="C35" s="2" t="s">
        <v>7849</v>
      </c>
      <c r="D35" s="2" t="s">
        <v>7848</v>
      </c>
      <c r="E35" s="2"/>
      <c r="F35" s="2"/>
      <c r="G35" s="2"/>
      <c r="H35" s="2"/>
    </row>
    <row r="36" spans="1:8">
      <c r="A36" s="2" t="s">
        <v>7697</v>
      </c>
      <c r="B36" s="2" t="s">
        <v>7741</v>
      </c>
      <c r="C36" s="2" t="s">
        <v>7849</v>
      </c>
      <c r="D36" s="2" t="s">
        <v>7841</v>
      </c>
      <c r="E36" s="2"/>
      <c r="F36" s="2"/>
      <c r="G36" s="2"/>
      <c r="H36" s="2"/>
    </row>
    <row r="37" spans="1:8">
      <c r="A37" s="2" t="s">
        <v>7697</v>
      </c>
      <c r="B37" s="2" t="s">
        <v>7743</v>
      </c>
      <c r="C37" s="2" t="s">
        <v>7849</v>
      </c>
      <c r="D37" s="2" t="s">
        <v>7842</v>
      </c>
      <c r="E37" s="2"/>
      <c r="F37" s="2"/>
      <c r="G37" s="2"/>
      <c r="H37" s="2"/>
    </row>
    <row r="38" spans="1:8">
      <c r="A38" s="2" t="s">
        <v>7697</v>
      </c>
      <c r="B38" s="2" t="s">
        <v>7739</v>
      </c>
      <c r="C38" s="2" t="s">
        <v>7849</v>
      </c>
      <c r="D38" s="2" t="s">
        <v>7840</v>
      </c>
      <c r="E38" s="2"/>
      <c r="F38" s="2"/>
      <c r="G38" s="2"/>
      <c r="H38" s="2"/>
    </row>
    <row r="39" spans="1:8">
      <c r="A39" s="2" t="s">
        <v>7699</v>
      </c>
      <c r="B39" s="2" t="s">
        <v>7735</v>
      </c>
      <c r="C39" s="2" t="s">
        <v>7850</v>
      </c>
      <c r="D39" s="2" t="s">
        <v>7847</v>
      </c>
      <c r="E39" s="2"/>
      <c r="F39" s="2"/>
      <c r="G39" s="2"/>
      <c r="H39" s="2"/>
    </row>
    <row r="40" spans="1:8">
      <c r="A40" s="2" t="s">
        <v>7699</v>
      </c>
      <c r="B40" s="2" t="s">
        <v>7737</v>
      </c>
      <c r="C40" s="2" t="s">
        <v>7850</v>
      </c>
      <c r="D40" s="2" t="s">
        <v>7848</v>
      </c>
      <c r="E40" s="2"/>
      <c r="F40" s="2"/>
      <c r="G40" s="2"/>
      <c r="H40" s="2"/>
    </row>
    <row r="41" spans="1:8">
      <c r="A41" s="2" t="s">
        <v>7699</v>
      </c>
      <c r="B41" s="2" t="s">
        <v>7739</v>
      </c>
      <c r="C41" s="2" t="s">
        <v>7850</v>
      </c>
      <c r="D41" s="2" t="s">
        <v>7840</v>
      </c>
      <c r="E41" s="2"/>
      <c r="F41" s="2"/>
      <c r="G41" s="2"/>
      <c r="H41" s="2"/>
    </row>
    <row r="42" spans="1:8">
      <c r="A42" s="2" t="s">
        <v>7699</v>
      </c>
      <c r="B42" s="2" t="s">
        <v>7743</v>
      </c>
      <c r="C42" s="2" t="s">
        <v>7850</v>
      </c>
      <c r="D42" s="2" t="s">
        <v>7842</v>
      </c>
      <c r="E42" s="2"/>
      <c r="F42" s="2"/>
      <c r="G42" s="2"/>
      <c r="H42" s="2"/>
    </row>
    <row r="43" spans="1:8">
      <c r="A43" s="2" t="s">
        <v>7699</v>
      </c>
      <c r="B43" s="2" t="s">
        <v>7745</v>
      </c>
      <c r="C43" s="2" t="s">
        <v>7850</v>
      </c>
      <c r="D43" s="2" t="s">
        <v>7845</v>
      </c>
      <c r="E43" s="2"/>
      <c r="F43" s="2"/>
      <c r="G43" s="2"/>
      <c r="H43" s="2"/>
    </row>
    <row r="44" spans="1:8">
      <c r="A44" s="2" t="s">
        <v>7699</v>
      </c>
      <c r="B44" s="2" t="s">
        <v>7741</v>
      </c>
      <c r="C44" s="2" t="s">
        <v>7850</v>
      </c>
      <c r="D44" s="2" t="s">
        <v>7841</v>
      </c>
      <c r="E44" s="2"/>
      <c r="F44" s="2"/>
      <c r="G44" s="2"/>
      <c r="H44" s="2"/>
    </row>
    <row r="45" spans="1:8">
      <c r="A45" s="2" t="s">
        <v>7701</v>
      </c>
      <c r="B45" s="2" t="s">
        <v>7735</v>
      </c>
      <c r="C45" s="2" t="s">
        <v>7673</v>
      </c>
      <c r="D45" s="2" t="s">
        <v>7847</v>
      </c>
      <c r="E45" s="2"/>
      <c r="F45" s="2"/>
      <c r="G45" s="2"/>
      <c r="H45" s="2"/>
    </row>
    <row r="46" spans="1:8">
      <c r="A46" s="2" t="s">
        <v>7701</v>
      </c>
      <c r="B46" s="2" t="s">
        <v>7737</v>
      </c>
      <c r="C46" s="2" t="s">
        <v>7673</v>
      </c>
      <c r="D46" s="2" t="s">
        <v>7848</v>
      </c>
      <c r="E46" s="2"/>
      <c r="F46" s="2"/>
      <c r="G46" s="2"/>
      <c r="H46" s="2"/>
    </row>
    <row r="47" spans="1:8">
      <c r="A47" s="2" t="s">
        <v>7701</v>
      </c>
      <c r="B47" s="2" t="s">
        <v>7743</v>
      </c>
      <c r="C47" s="2" t="s">
        <v>7673</v>
      </c>
      <c r="D47" s="2" t="s">
        <v>7842</v>
      </c>
      <c r="E47" s="2"/>
      <c r="F47" s="2"/>
      <c r="G47" s="2"/>
      <c r="H47" s="2"/>
    </row>
    <row r="48" spans="1:8">
      <c r="A48" s="2" t="s">
        <v>7701</v>
      </c>
      <c r="B48" s="2" t="s">
        <v>7747</v>
      </c>
      <c r="C48" s="2" t="s">
        <v>7673</v>
      </c>
      <c r="D48" s="2" t="s">
        <v>7844</v>
      </c>
      <c r="E48" s="2"/>
      <c r="F48" s="2"/>
      <c r="G48" s="2"/>
      <c r="H48" s="2"/>
    </row>
    <row r="49" spans="1:8">
      <c r="A49" s="2" t="s">
        <v>7701</v>
      </c>
      <c r="B49" s="2" t="s">
        <v>7745</v>
      </c>
      <c r="C49" s="2" t="s">
        <v>7673</v>
      </c>
      <c r="D49" s="2" t="s">
        <v>7845</v>
      </c>
      <c r="E49" s="2"/>
      <c r="F49" s="2"/>
      <c r="G49" s="2"/>
      <c r="H49" s="2"/>
    </row>
    <row r="50" spans="1:8">
      <c r="A50" s="2" t="s">
        <v>7701</v>
      </c>
      <c r="B50" s="2" t="s">
        <v>7741</v>
      </c>
      <c r="C50" s="2" t="s">
        <v>7673</v>
      </c>
      <c r="D50" s="2" t="s">
        <v>7841</v>
      </c>
      <c r="E50" s="2"/>
      <c r="F50" s="2"/>
      <c r="G50" s="2"/>
      <c r="H50" s="2"/>
    </row>
    <row r="51" spans="1:8">
      <c r="A51" s="2" t="s">
        <v>7701</v>
      </c>
      <c r="B51" s="2" t="s">
        <v>7739</v>
      </c>
      <c r="C51" s="2" t="s">
        <v>7673</v>
      </c>
      <c r="D51" s="2" t="s">
        <v>7840</v>
      </c>
      <c r="E51" s="2"/>
      <c r="F51" s="2"/>
      <c r="G51" s="2"/>
      <c r="H51" s="2"/>
    </row>
    <row r="52" spans="1:8">
      <c r="A52" s="2" t="s">
        <v>7703</v>
      </c>
      <c r="B52" s="2" t="s">
        <v>7735</v>
      </c>
      <c r="C52" s="2" t="s">
        <v>7851</v>
      </c>
      <c r="D52" s="2" t="s">
        <v>7847</v>
      </c>
      <c r="E52" s="2"/>
      <c r="F52" s="2"/>
      <c r="G52" s="2"/>
      <c r="H52" s="2"/>
    </row>
    <row r="53" spans="1:8">
      <c r="A53" s="2" t="s">
        <v>7703</v>
      </c>
      <c r="B53" s="2" t="s">
        <v>7751</v>
      </c>
      <c r="C53" s="2" t="s">
        <v>7851</v>
      </c>
      <c r="D53" s="2" t="s">
        <v>7852</v>
      </c>
      <c r="E53" s="2"/>
      <c r="F53" s="2"/>
      <c r="G53" s="2"/>
      <c r="H53" s="2"/>
    </row>
    <row r="54" spans="1:8">
      <c r="A54" s="2" t="s">
        <v>7703</v>
      </c>
      <c r="B54" s="2" t="s">
        <v>7749</v>
      </c>
      <c r="C54" s="2" t="s">
        <v>7851</v>
      </c>
      <c r="D54" s="2" t="s">
        <v>7843</v>
      </c>
      <c r="E54" s="2"/>
      <c r="F54" s="2"/>
      <c r="G54" s="2"/>
      <c r="H54" s="2"/>
    </row>
    <row r="55" spans="1:8">
      <c r="A55" s="2" t="s">
        <v>7703</v>
      </c>
      <c r="B55" s="2" t="s">
        <v>7747</v>
      </c>
      <c r="C55" s="2" t="s">
        <v>7851</v>
      </c>
      <c r="D55" s="2" t="s">
        <v>7844</v>
      </c>
      <c r="E55" s="2"/>
      <c r="F55" s="2"/>
      <c r="G55" s="2"/>
      <c r="H55" s="2"/>
    </row>
    <row r="56" spans="1:8">
      <c r="A56" s="2" t="s">
        <v>7703</v>
      </c>
      <c r="B56" s="2" t="s">
        <v>7745</v>
      </c>
      <c r="C56" s="2" t="s">
        <v>7851</v>
      </c>
      <c r="D56" s="2" t="s">
        <v>7845</v>
      </c>
      <c r="E56" s="2"/>
      <c r="F56" s="2"/>
      <c r="G56" s="2"/>
      <c r="H56" s="2"/>
    </row>
    <row r="57" spans="1:8">
      <c r="A57" s="2" t="s">
        <v>7703</v>
      </c>
      <c r="B57" s="2" t="s">
        <v>7743</v>
      </c>
      <c r="C57" s="2" t="s">
        <v>7851</v>
      </c>
      <c r="D57" s="2" t="s">
        <v>7842</v>
      </c>
      <c r="E57" s="2"/>
      <c r="F57" s="2"/>
      <c r="G57" s="2"/>
      <c r="H57" s="2"/>
    </row>
    <row r="58" spans="1:8">
      <c r="A58" s="2" t="s">
        <v>7703</v>
      </c>
      <c r="B58" s="2" t="s">
        <v>7741</v>
      </c>
      <c r="C58" s="2" t="s">
        <v>7851</v>
      </c>
      <c r="D58" s="2" t="s">
        <v>7841</v>
      </c>
      <c r="E58" s="2"/>
      <c r="F58" s="2"/>
      <c r="G58" s="2"/>
      <c r="H58" s="2"/>
    </row>
    <row r="59" spans="1:8">
      <c r="A59" s="2" t="s">
        <v>7703</v>
      </c>
      <c r="B59" s="2" t="s">
        <v>7739</v>
      </c>
      <c r="C59" s="2" t="s">
        <v>7851</v>
      </c>
      <c r="D59" s="2" t="s">
        <v>7840</v>
      </c>
      <c r="E59" s="2"/>
      <c r="F59" s="2"/>
      <c r="G59" s="2"/>
      <c r="H59" s="2"/>
    </row>
    <row r="60" spans="1:8">
      <c r="A60" s="2" t="s">
        <v>7703</v>
      </c>
      <c r="B60" s="2" t="s">
        <v>7737</v>
      </c>
      <c r="C60" s="2" t="s">
        <v>7851</v>
      </c>
      <c r="D60" s="2" t="s">
        <v>7848</v>
      </c>
      <c r="E60" s="2"/>
      <c r="F60" s="2"/>
      <c r="G60" s="2"/>
      <c r="H60" s="2"/>
    </row>
    <row r="61" spans="1:8">
      <c r="A61" s="2" t="s">
        <v>7705</v>
      </c>
      <c r="B61" s="2" t="s">
        <v>7743</v>
      </c>
      <c r="C61" s="2" t="s">
        <v>7853</v>
      </c>
      <c r="D61" s="2" t="s">
        <v>7842</v>
      </c>
      <c r="E61" s="2"/>
      <c r="F61" s="2"/>
      <c r="G61" s="2"/>
      <c r="H61" s="2"/>
    </row>
    <row r="62" spans="1:8">
      <c r="A62" s="2" t="s">
        <v>7705</v>
      </c>
      <c r="B62" s="2" t="s">
        <v>7745</v>
      </c>
      <c r="C62" s="2" t="s">
        <v>7853</v>
      </c>
      <c r="D62" s="2" t="s">
        <v>7845</v>
      </c>
      <c r="E62" s="2"/>
      <c r="F62" s="2"/>
      <c r="G62" s="2"/>
      <c r="H62" s="2"/>
    </row>
    <row r="63" spans="1:8">
      <c r="A63" s="2" t="s">
        <v>7705</v>
      </c>
      <c r="B63" s="2" t="s">
        <v>7755</v>
      </c>
      <c r="C63" s="2" t="s">
        <v>7853</v>
      </c>
      <c r="D63" s="2" t="s">
        <v>7854</v>
      </c>
      <c r="E63" s="2"/>
      <c r="F63" s="2"/>
      <c r="G63" s="2"/>
      <c r="H63" s="2"/>
    </row>
    <row r="64" spans="1:8">
      <c r="A64" s="2" t="s">
        <v>7705</v>
      </c>
      <c r="B64" s="2" t="s">
        <v>7753</v>
      </c>
      <c r="C64" s="2" t="s">
        <v>7853</v>
      </c>
      <c r="D64" s="2" t="s">
        <v>7855</v>
      </c>
      <c r="E64" s="2"/>
      <c r="F64" s="2"/>
      <c r="G64" s="2"/>
      <c r="H64" s="2"/>
    </row>
    <row r="65" spans="1:8">
      <c r="A65" s="2" t="s">
        <v>7705</v>
      </c>
      <c r="B65" s="2" t="s">
        <v>7751</v>
      </c>
      <c r="C65" s="2" t="s">
        <v>7853</v>
      </c>
      <c r="D65" s="2" t="s">
        <v>7852</v>
      </c>
      <c r="E65" s="2"/>
      <c r="F65" s="2"/>
      <c r="G65" s="2"/>
      <c r="H65" s="2"/>
    </row>
    <row r="66" spans="1:8">
      <c r="A66" s="2" t="s">
        <v>7705</v>
      </c>
      <c r="B66" s="2" t="s">
        <v>7749</v>
      </c>
      <c r="C66" s="2" t="s">
        <v>7853</v>
      </c>
      <c r="D66" s="2" t="s">
        <v>7843</v>
      </c>
      <c r="E66" s="2"/>
      <c r="F66" s="2"/>
      <c r="G66" s="2"/>
      <c r="H66" s="2"/>
    </row>
    <row r="67" spans="1:8">
      <c r="A67" s="2" t="s">
        <v>7705</v>
      </c>
      <c r="B67" s="2" t="s">
        <v>7747</v>
      </c>
      <c r="C67" s="2" t="s">
        <v>7853</v>
      </c>
      <c r="D67" s="2" t="s">
        <v>7844</v>
      </c>
      <c r="E67" s="2"/>
      <c r="F67" s="2"/>
      <c r="G67" s="2"/>
      <c r="H67" s="2"/>
    </row>
    <row r="68" spans="1:8">
      <c r="A68" s="2" t="s">
        <v>7707</v>
      </c>
      <c r="B68" s="2" t="s">
        <v>7749</v>
      </c>
      <c r="C68" s="2" t="s">
        <v>7856</v>
      </c>
      <c r="D68" s="2" t="s">
        <v>7843</v>
      </c>
      <c r="E68" s="2"/>
      <c r="F68" s="2"/>
      <c r="G68" s="2"/>
      <c r="H68" s="2"/>
    </row>
    <row r="69" spans="1:8">
      <c r="A69" s="2" t="s">
        <v>7707</v>
      </c>
      <c r="B69" s="2" t="s">
        <v>7757</v>
      </c>
      <c r="C69" s="2" t="s">
        <v>7856</v>
      </c>
      <c r="D69" s="2" t="s">
        <v>7857</v>
      </c>
      <c r="E69" s="2"/>
      <c r="F69" s="2"/>
      <c r="G69" s="2"/>
      <c r="H69" s="2"/>
    </row>
    <row r="70" spans="1:8">
      <c r="A70" s="2" t="s">
        <v>7707</v>
      </c>
      <c r="B70" s="2" t="s">
        <v>7759</v>
      </c>
      <c r="C70" s="2" t="s">
        <v>7856</v>
      </c>
      <c r="D70" s="2" t="s">
        <v>7858</v>
      </c>
      <c r="E70" s="2"/>
      <c r="F70" s="2"/>
      <c r="G70" s="2"/>
      <c r="H70" s="2"/>
    </row>
    <row r="71" spans="1:8">
      <c r="A71" s="2" t="s">
        <v>7707</v>
      </c>
      <c r="B71" s="2" t="s">
        <v>7763</v>
      </c>
      <c r="C71" s="2" t="s">
        <v>7856</v>
      </c>
      <c r="D71" s="2" t="s">
        <v>7859</v>
      </c>
      <c r="E71" s="2"/>
      <c r="F71" s="2"/>
      <c r="G71" s="2"/>
      <c r="H71" s="2"/>
    </row>
    <row r="72" spans="1:8">
      <c r="A72" s="2" t="s">
        <v>7707</v>
      </c>
      <c r="B72" s="2" t="s">
        <v>7761</v>
      </c>
      <c r="C72" s="2" t="s">
        <v>7856</v>
      </c>
      <c r="D72" s="2" t="s">
        <v>7860</v>
      </c>
      <c r="E72" s="2"/>
      <c r="F72" s="2"/>
      <c r="G72" s="2"/>
      <c r="H72" s="2"/>
    </row>
    <row r="73" spans="1:8">
      <c r="A73" s="2" t="s">
        <v>7707</v>
      </c>
      <c r="B73" s="2" t="s">
        <v>7751</v>
      </c>
      <c r="C73" s="2" t="s">
        <v>7856</v>
      </c>
      <c r="D73" s="2" t="s">
        <v>7852</v>
      </c>
      <c r="E73" s="2"/>
      <c r="F73" s="2"/>
      <c r="G73" s="2"/>
      <c r="H73" s="2"/>
    </row>
    <row r="74" spans="1:8">
      <c r="A74" s="2" t="s">
        <v>7707</v>
      </c>
      <c r="B74" s="2" t="s">
        <v>7753</v>
      </c>
      <c r="C74" s="2" t="s">
        <v>7856</v>
      </c>
      <c r="D74" s="2" t="s">
        <v>7855</v>
      </c>
      <c r="E74" s="2"/>
      <c r="F74" s="2"/>
      <c r="G74" s="2"/>
      <c r="H74" s="2"/>
    </row>
    <row r="75" spans="1:8">
      <c r="A75" s="2" t="s">
        <v>7707</v>
      </c>
      <c r="B75" s="2" t="s">
        <v>7755</v>
      </c>
      <c r="C75" s="2" t="s">
        <v>7856</v>
      </c>
      <c r="D75" s="2" t="s">
        <v>7854</v>
      </c>
      <c r="E75" s="2"/>
      <c r="F75" s="2"/>
      <c r="G75" s="2"/>
      <c r="H75" s="2"/>
    </row>
    <row r="76" spans="1:8">
      <c r="A76" s="2" t="s">
        <v>7709</v>
      </c>
      <c r="B76" s="2" t="s">
        <v>7757</v>
      </c>
      <c r="C76" s="2" t="s">
        <v>7861</v>
      </c>
      <c r="D76" s="2" t="s">
        <v>7857</v>
      </c>
      <c r="E76" s="2"/>
      <c r="F76" s="2"/>
      <c r="G76" s="2"/>
      <c r="H76" s="2"/>
    </row>
    <row r="77" spans="1:8">
      <c r="A77" s="2" t="s">
        <v>7709</v>
      </c>
      <c r="B77" s="2" t="s">
        <v>7767</v>
      </c>
      <c r="C77" s="2" t="s">
        <v>7861</v>
      </c>
      <c r="D77" s="2" t="s">
        <v>7862</v>
      </c>
      <c r="E77" s="2"/>
      <c r="F77" s="2"/>
      <c r="G77" s="2"/>
      <c r="H77" s="2"/>
    </row>
    <row r="78" spans="1:8">
      <c r="A78" s="2" t="s">
        <v>7709</v>
      </c>
      <c r="B78" s="2" t="s">
        <v>7771</v>
      </c>
      <c r="C78" s="2" t="s">
        <v>7861</v>
      </c>
      <c r="D78" s="2" t="s">
        <v>7863</v>
      </c>
      <c r="E78" s="2"/>
      <c r="F78" s="2"/>
      <c r="G78" s="2"/>
      <c r="H78" s="2"/>
    </row>
    <row r="79" spans="1:8">
      <c r="A79" s="2" t="s">
        <v>7709</v>
      </c>
      <c r="B79" s="2" t="s">
        <v>7769</v>
      </c>
      <c r="C79" s="2" t="s">
        <v>7861</v>
      </c>
      <c r="D79" s="2" t="s">
        <v>7864</v>
      </c>
      <c r="E79" s="2"/>
      <c r="F79" s="2"/>
      <c r="G79" s="2"/>
      <c r="H79" s="2"/>
    </row>
    <row r="80" spans="1:8">
      <c r="A80" s="2" t="s">
        <v>7709</v>
      </c>
      <c r="B80" s="2" t="s">
        <v>7765</v>
      </c>
      <c r="C80" s="2" t="s">
        <v>7861</v>
      </c>
      <c r="D80" s="2" t="s">
        <v>7865</v>
      </c>
      <c r="E80" s="2"/>
      <c r="F80" s="2"/>
      <c r="G80" s="2"/>
      <c r="H80" s="2"/>
    </row>
    <row r="81" spans="1:8">
      <c r="A81" s="2" t="s">
        <v>7709</v>
      </c>
      <c r="B81" s="2" t="s">
        <v>7759</v>
      </c>
      <c r="C81" s="2" t="s">
        <v>7861</v>
      </c>
      <c r="D81" s="2" t="s">
        <v>7858</v>
      </c>
      <c r="E81" s="2"/>
      <c r="F81" s="2"/>
      <c r="G81" s="2"/>
      <c r="H81" s="2"/>
    </row>
    <row r="82" spans="1:8">
      <c r="A82" s="2" t="s">
        <v>7709</v>
      </c>
      <c r="B82" s="2" t="s">
        <v>7761</v>
      </c>
      <c r="C82" s="2" t="s">
        <v>7861</v>
      </c>
      <c r="D82" s="2" t="s">
        <v>7860</v>
      </c>
      <c r="E82" s="2"/>
      <c r="F82" s="2"/>
      <c r="G82" s="2"/>
      <c r="H82" s="2"/>
    </row>
    <row r="83" spans="1:8">
      <c r="A83" s="2" t="s">
        <v>7709</v>
      </c>
      <c r="B83" s="2" t="s">
        <v>7763</v>
      </c>
      <c r="C83" s="2" t="s">
        <v>7861</v>
      </c>
      <c r="D83" s="2" t="s">
        <v>7859</v>
      </c>
      <c r="E83" s="2"/>
      <c r="F83" s="2"/>
      <c r="G83" s="2"/>
      <c r="H83" s="2"/>
    </row>
    <row r="84" spans="1:8">
      <c r="A84" s="2" t="s">
        <v>7711</v>
      </c>
      <c r="B84" s="2" t="s">
        <v>7735</v>
      </c>
      <c r="C84" s="2" t="s">
        <v>7866</v>
      </c>
      <c r="D84" s="2" t="s">
        <v>7847</v>
      </c>
      <c r="E84" s="2"/>
      <c r="F84" s="2"/>
      <c r="G84" s="2"/>
      <c r="H84" s="2"/>
    </row>
    <row r="85" spans="1:8">
      <c r="A85" s="2" t="s">
        <v>7711</v>
      </c>
      <c r="B85" s="2" t="s">
        <v>7741</v>
      </c>
      <c r="C85" s="2" t="s">
        <v>7866</v>
      </c>
      <c r="D85" s="2" t="s">
        <v>7841</v>
      </c>
      <c r="E85" s="2"/>
      <c r="F85" s="2"/>
      <c r="G85" s="2"/>
      <c r="H85" s="2"/>
    </row>
    <row r="86" spans="1:8">
      <c r="A86" s="2" t="s">
        <v>7711</v>
      </c>
      <c r="B86" s="2" t="s">
        <v>7751</v>
      </c>
      <c r="C86" s="2" t="s">
        <v>7866</v>
      </c>
      <c r="D86" s="2" t="s">
        <v>7852</v>
      </c>
      <c r="E86" s="2"/>
      <c r="F86" s="2"/>
      <c r="G86" s="2"/>
      <c r="H86" s="2"/>
    </row>
    <row r="87" spans="1:8">
      <c r="A87" s="2" t="s">
        <v>7711</v>
      </c>
      <c r="B87" s="2" t="s">
        <v>7755</v>
      </c>
      <c r="C87" s="2" t="s">
        <v>7866</v>
      </c>
      <c r="D87" s="2" t="s">
        <v>7854</v>
      </c>
      <c r="E87" s="2"/>
      <c r="F87" s="2"/>
      <c r="G87" s="2"/>
      <c r="H87" s="2"/>
    </row>
    <row r="88" spans="1:8">
      <c r="A88" s="2" t="s">
        <v>7711</v>
      </c>
      <c r="B88" s="2" t="s">
        <v>7753</v>
      </c>
      <c r="C88" s="2" t="s">
        <v>7866</v>
      </c>
      <c r="D88" s="2" t="s">
        <v>7855</v>
      </c>
      <c r="E88" s="2"/>
      <c r="F88" s="2"/>
      <c r="G88" s="2"/>
      <c r="H88" s="2"/>
    </row>
    <row r="89" spans="1:8">
      <c r="A89" s="2" t="s">
        <v>7711</v>
      </c>
      <c r="B89" s="2" t="s">
        <v>7737</v>
      </c>
      <c r="C89" s="2" t="s">
        <v>7866</v>
      </c>
      <c r="D89" s="2" t="s">
        <v>7848</v>
      </c>
      <c r="E89" s="2"/>
      <c r="F89" s="2"/>
      <c r="G89" s="2"/>
      <c r="H89" s="2"/>
    </row>
    <row r="90" spans="1:8">
      <c r="A90" s="2" t="s">
        <v>7711</v>
      </c>
      <c r="B90" s="2" t="s">
        <v>7749</v>
      </c>
      <c r="C90" s="2" t="s">
        <v>7866</v>
      </c>
      <c r="D90" s="2" t="s">
        <v>7843</v>
      </c>
      <c r="E90" s="2"/>
      <c r="F90" s="2"/>
      <c r="G90" s="2"/>
      <c r="H90" s="2"/>
    </row>
    <row r="91" spans="1:8">
      <c r="A91" s="2" t="s">
        <v>7711</v>
      </c>
      <c r="B91" s="2" t="s">
        <v>7747</v>
      </c>
      <c r="C91" s="2" t="s">
        <v>7866</v>
      </c>
      <c r="D91" s="2" t="s">
        <v>7844</v>
      </c>
      <c r="E91" s="2"/>
      <c r="F91" s="2"/>
      <c r="G91" s="2"/>
      <c r="H91" s="2"/>
    </row>
    <row r="92" spans="1:8">
      <c r="A92" s="2" t="s">
        <v>7711</v>
      </c>
      <c r="B92" s="2" t="s">
        <v>7743</v>
      </c>
      <c r="C92" s="2" t="s">
        <v>7866</v>
      </c>
      <c r="D92" s="2" t="s">
        <v>7842</v>
      </c>
      <c r="E92" s="2"/>
      <c r="F92" s="2"/>
      <c r="G92" s="2"/>
      <c r="H92" s="2"/>
    </row>
    <row r="93" spans="1:8">
      <c r="A93" s="2" t="s">
        <v>7711</v>
      </c>
      <c r="B93" s="2" t="s">
        <v>7745</v>
      </c>
      <c r="C93" s="2" t="s">
        <v>7866</v>
      </c>
      <c r="D93" s="2" t="s">
        <v>7845</v>
      </c>
      <c r="E93" s="2"/>
      <c r="F93" s="2"/>
      <c r="G93" s="2"/>
      <c r="H93" s="2"/>
    </row>
    <row r="94" spans="1:8">
      <c r="A94" s="2" t="s">
        <v>7711</v>
      </c>
      <c r="B94" s="2" t="s">
        <v>7739</v>
      </c>
      <c r="C94" s="2" t="s">
        <v>7866</v>
      </c>
      <c r="D94" s="2" t="s">
        <v>7840</v>
      </c>
      <c r="E94" s="2"/>
      <c r="F94" s="2"/>
      <c r="G94" s="2"/>
      <c r="H94" s="2"/>
    </row>
    <row r="95" spans="1:8">
      <c r="A95" s="2" t="s">
        <v>7713</v>
      </c>
      <c r="B95" s="2" t="s">
        <v>7735</v>
      </c>
      <c r="C95" s="2" t="s">
        <v>7867</v>
      </c>
      <c r="D95" s="2" t="s">
        <v>7847</v>
      </c>
      <c r="E95" s="2"/>
      <c r="F95" s="2"/>
      <c r="G95" s="2"/>
      <c r="H95" s="2"/>
    </row>
    <row r="96" spans="1:8">
      <c r="A96" s="2" t="s">
        <v>7713</v>
      </c>
      <c r="B96" s="2" t="s">
        <v>7737</v>
      </c>
      <c r="C96" s="2" t="s">
        <v>7867</v>
      </c>
      <c r="D96" s="2" t="s">
        <v>7848</v>
      </c>
      <c r="E96" s="2"/>
      <c r="F96" s="2"/>
      <c r="G96" s="2"/>
      <c r="H96" s="2"/>
    </row>
    <row r="97" spans="1:8">
      <c r="A97" s="2" t="s">
        <v>7715</v>
      </c>
      <c r="B97" s="2" t="s">
        <v>7747</v>
      </c>
      <c r="C97" s="2" t="s">
        <v>7868</v>
      </c>
      <c r="D97" s="2" t="s">
        <v>7844</v>
      </c>
      <c r="E97" s="2"/>
      <c r="F97" s="2"/>
      <c r="G97" s="2"/>
      <c r="H97" s="2"/>
    </row>
    <row r="98" spans="1:8">
      <c r="A98" s="2" t="s">
        <v>7715</v>
      </c>
      <c r="B98" s="2" t="s">
        <v>7749</v>
      </c>
      <c r="C98" s="2" t="s">
        <v>7868</v>
      </c>
      <c r="D98" s="2" t="s">
        <v>7843</v>
      </c>
      <c r="E98" s="2"/>
      <c r="F98" s="2"/>
      <c r="G98" s="2"/>
      <c r="H98" s="2"/>
    </row>
    <row r="99" spans="1:8">
      <c r="A99" s="2" t="s">
        <v>7715</v>
      </c>
      <c r="B99" s="2" t="s">
        <v>7753</v>
      </c>
      <c r="C99" s="2" t="s">
        <v>7868</v>
      </c>
      <c r="D99" s="2" t="s">
        <v>7855</v>
      </c>
      <c r="E99" s="2"/>
      <c r="F99" s="2"/>
      <c r="G99" s="2"/>
      <c r="H99" s="2"/>
    </row>
    <row r="100" spans="1:8">
      <c r="A100" s="2" t="s">
        <v>7715</v>
      </c>
      <c r="B100" s="2" t="s">
        <v>7755</v>
      </c>
      <c r="C100" s="2" t="s">
        <v>7868</v>
      </c>
      <c r="D100" s="2" t="s">
        <v>7854</v>
      </c>
      <c r="E100" s="2"/>
      <c r="F100" s="2"/>
      <c r="G100" s="2"/>
      <c r="H100" s="2"/>
    </row>
    <row r="101" spans="1:8">
      <c r="A101" s="2" t="s">
        <v>7715</v>
      </c>
      <c r="B101" s="2" t="s">
        <v>7751</v>
      </c>
      <c r="C101" s="2" t="s">
        <v>7868</v>
      </c>
      <c r="D101" s="2" t="s">
        <v>7852</v>
      </c>
      <c r="E101" s="2"/>
      <c r="F101" s="2"/>
      <c r="G101" s="2"/>
      <c r="H101" s="2"/>
    </row>
    <row r="102" spans="1:8">
      <c r="A102" s="2" t="s">
        <v>7717</v>
      </c>
      <c r="B102" s="2" t="s">
        <v>7743</v>
      </c>
      <c r="C102" s="2" t="s">
        <v>7869</v>
      </c>
      <c r="D102" s="2" t="s">
        <v>7842</v>
      </c>
      <c r="E102" s="2"/>
      <c r="F102" s="2"/>
      <c r="G102" s="2"/>
      <c r="H102" s="2"/>
    </row>
    <row r="103" spans="1:8">
      <c r="A103" s="2" t="s">
        <v>7717</v>
      </c>
      <c r="B103" s="2" t="s">
        <v>7755</v>
      </c>
      <c r="C103" s="2" t="s">
        <v>7869</v>
      </c>
      <c r="D103" s="2" t="s">
        <v>7854</v>
      </c>
      <c r="E103" s="2"/>
      <c r="F103" s="2"/>
      <c r="G103" s="2"/>
      <c r="H103" s="2"/>
    </row>
    <row r="104" spans="1:8">
      <c r="A104" s="2" t="s">
        <v>7717</v>
      </c>
      <c r="B104" s="2" t="s">
        <v>7759</v>
      </c>
      <c r="C104" s="2" t="s">
        <v>7869</v>
      </c>
      <c r="D104" s="2" t="s">
        <v>7858</v>
      </c>
      <c r="E104" s="2"/>
      <c r="F104" s="2"/>
      <c r="G104" s="2"/>
      <c r="H104" s="2"/>
    </row>
    <row r="105" spans="1:8">
      <c r="A105" s="2" t="s">
        <v>7717</v>
      </c>
      <c r="B105" s="2" t="s">
        <v>7771</v>
      </c>
      <c r="C105" s="2" t="s">
        <v>7869</v>
      </c>
      <c r="D105" s="2" t="s">
        <v>7863</v>
      </c>
      <c r="E105" s="2"/>
      <c r="F105" s="2"/>
      <c r="G105" s="2"/>
      <c r="H105" s="2"/>
    </row>
    <row r="106" spans="1:8">
      <c r="A106" s="2" t="s">
        <v>7717</v>
      </c>
      <c r="B106" s="2" t="s">
        <v>7769</v>
      </c>
      <c r="C106" s="2" t="s">
        <v>7869</v>
      </c>
      <c r="D106" s="2" t="s">
        <v>7864</v>
      </c>
      <c r="E106" s="2"/>
      <c r="F106" s="2"/>
      <c r="G106" s="2"/>
      <c r="H106" s="2"/>
    </row>
    <row r="107" spans="1:8">
      <c r="A107" s="2" t="s">
        <v>7717</v>
      </c>
      <c r="B107" s="2" t="s">
        <v>7767</v>
      </c>
      <c r="C107" s="2" t="s">
        <v>7869</v>
      </c>
      <c r="D107" s="2" t="s">
        <v>7862</v>
      </c>
      <c r="E107" s="2"/>
      <c r="F107" s="2"/>
      <c r="G107" s="2"/>
      <c r="H107" s="2"/>
    </row>
    <row r="108" spans="1:8">
      <c r="A108" s="2" t="s">
        <v>7717</v>
      </c>
      <c r="B108" s="2" t="s">
        <v>7765</v>
      </c>
      <c r="C108" s="2" t="s">
        <v>7869</v>
      </c>
      <c r="D108" s="2" t="s">
        <v>7865</v>
      </c>
      <c r="E108" s="2"/>
      <c r="F108" s="2"/>
      <c r="G108" s="2"/>
      <c r="H108" s="2"/>
    </row>
    <row r="109" spans="1:8">
      <c r="A109" s="2" t="s">
        <v>7717</v>
      </c>
      <c r="B109" s="2" t="s">
        <v>7763</v>
      </c>
      <c r="C109" s="2" t="s">
        <v>7869</v>
      </c>
      <c r="D109" s="2" t="s">
        <v>7859</v>
      </c>
      <c r="E109" s="2"/>
      <c r="F109" s="2"/>
      <c r="G109" s="2"/>
      <c r="H109" s="2"/>
    </row>
    <row r="110" spans="1:8">
      <c r="A110" s="2" t="s">
        <v>7717</v>
      </c>
      <c r="B110" s="2" t="s">
        <v>7761</v>
      </c>
      <c r="C110" s="2" t="s">
        <v>7869</v>
      </c>
      <c r="D110" s="2" t="s">
        <v>7860</v>
      </c>
      <c r="E110" s="2"/>
      <c r="F110" s="2"/>
      <c r="G110" s="2"/>
      <c r="H110" s="2"/>
    </row>
    <row r="111" spans="1:8">
      <c r="A111" s="2" t="s">
        <v>7717</v>
      </c>
      <c r="B111" s="2" t="s">
        <v>7757</v>
      </c>
      <c r="C111" s="2" t="s">
        <v>7869</v>
      </c>
      <c r="D111" s="2" t="s">
        <v>7857</v>
      </c>
      <c r="E111" s="2"/>
      <c r="F111" s="2"/>
      <c r="G111" s="2"/>
      <c r="H111" s="2"/>
    </row>
    <row r="112" spans="1:8">
      <c r="A112" s="2" t="s">
        <v>7717</v>
      </c>
      <c r="B112" s="2" t="s">
        <v>7753</v>
      </c>
      <c r="C112" s="2" t="s">
        <v>7869</v>
      </c>
      <c r="D112" s="2" t="s">
        <v>7855</v>
      </c>
      <c r="E112" s="2"/>
      <c r="F112" s="2"/>
      <c r="G112" s="2"/>
      <c r="H112" s="2"/>
    </row>
    <row r="113" spans="1:8">
      <c r="A113" s="2" t="s">
        <v>7717</v>
      </c>
      <c r="B113" s="2" t="s">
        <v>7751</v>
      </c>
      <c r="C113" s="2" t="s">
        <v>7869</v>
      </c>
      <c r="D113" s="2" t="s">
        <v>7852</v>
      </c>
      <c r="E113" s="2"/>
      <c r="F113" s="2"/>
      <c r="G113" s="2"/>
      <c r="H113" s="2"/>
    </row>
    <row r="114" spans="1:8">
      <c r="A114" s="2" t="s">
        <v>7717</v>
      </c>
      <c r="B114" s="2" t="s">
        <v>7749</v>
      </c>
      <c r="C114" s="2" t="s">
        <v>7869</v>
      </c>
      <c r="D114" s="2" t="s">
        <v>7843</v>
      </c>
      <c r="E114" s="2"/>
      <c r="F114" s="2"/>
      <c r="G114" s="2"/>
      <c r="H114" s="2"/>
    </row>
    <row r="115" spans="1:8">
      <c r="A115" s="2" t="s">
        <v>7717</v>
      </c>
      <c r="B115" s="2" t="s">
        <v>7747</v>
      </c>
      <c r="C115" s="2" t="s">
        <v>7869</v>
      </c>
      <c r="D115" s="2" t="s">
        <v>7844</v>
      </c>
      <c r="E115" s="2"/>
      <c r="F115" s="2"/>
      <c r="G115" s="2"/>
      <c r="H115" s="2"/>
    </row>
    <row r="116" spans="1:8">
      <c r="A116" s="2" t="s">
        <v>7717</v>
      </c>
      <c r="B116" s="2" t="s">
        <v>7745</v>
      </c>
      <c r="C116" s="2" t="s">
        <v>7869</v>
      </c>
      <c r="D116" s="2" t="s">
        <v>7845</v>
      </c>
      <c r="E116" s="2"/>
      <c r="F116" s="2"/>
      <c r="G116" s="2"/>
      <c r="H116" s="2"/>
    </row>
    <row r="117" spans="1:8">
      <c r="A117" s="2" t="s">
        <v>7719</v>
      </c>
      <c r="B117" s="2" t="s">
        <v>7735</v>
      </c>
      <c r="C117" s="2" t="s">
        <v>7870</v>
      </c>
      <c r="D117" s="2" t="s">
        <v>7847</v>
      </c>
      <c r="E117" s="2"/>
      <c r="F117" s="2"/>
      <c r="G117" s="2"/>
      <c r="H117" s="2"/>
    </row>
    <row r="118" spans="1:8">
      <c r="A118" s="2" t="s">
        <v>7719</v>
      </c>
      <c r="B118" s="2" t="s">
        <v>7749</v>
      </c>
      <c r="C118" s="2" t="s">
        <v>7870</v>
      </c>
      <c r="D118" s="2" t="s">
        <v>7843</v>
      </c>
      <c r="E118" s="2"/>
      <c r="F118" s="2"/>
      <c r="G118" s="2"/>
      <c r="H118" s="2"/>
    </row>
    <row r="119" spans="1:8">
      <c r="A119" s="2" t="s">
        <v>7719</v>
      </c>
      <c r="B119" s="2" t="s">
        <v>7753</v>
      </c>
      <c r="C119" s="2" t="s">
        <v>7870</v>
      </c>
      <c r="D119" s="2" t="s">
        <v>7855</v>
      </c>
      <c r="E119" s="2"/>
      <c r="F119" s="2"/>
      <c r="G119" s="2"/>
      <c r="H119" s="2"/>
    </row>
    <row r="120" spans="1:8">
      <c r="A120" s="2" t="s">
        <v>7719</v>
      </c>
      <c r="B120" s="2" t="s">
        <v>7751</v>
      </c>
      <c r="C120" s="2" t="s">
        <v>7870</v>
      </c>
      <c r="D120" s="2" t="s">
        <v>7852</v>
      </c>
      <c r="E120" s="2"/>
      <c r="F120" s="2"/>
      <c r="G120" s="2"/>
      <c r="H120" s="2"/>
    </row>
    <row r="121" spans="1:8">
      <c r="A121" s="2" t="s">
        <v>7719</v>
      </c>
      <c r="B121" s="2" t="s">
        <v>7737</v>
      </c>
      <c r="C121" s="2" t="s">
        <v>7870</v>
      </c>
      <c r="D121" s="2" t="s">
        <v>7848</v>
      </c>
      <c r="E121" s="2"/>
      <c r="F121" s="2"/>
      <c r="G121" s="2"/>
      <c r="H121" s="2"/>
    </row>
    <row r="122" spans="1:8">
      <c r="A122" s="2" t="s">
        <v>7719</v>
      </c>
      <c r="B122" s="2" t="s">
        <v>7747</v>
      </c>
      <c r="C122" s="2" t="s">
        <v>7870</v>
      </c>
      <c r="D122" s="2" t="s">
        <v>7844</v>
      </c>
      <c r="E122" s="2"/>
      <c r="F122" s="2"/>
      <c r="G122" s="2"/>
      <c r="H122" s="2"/>
    </row>
    <row r="123" spans="1:8">
      <c r="A123" s="2" t="s">
        <v>7719</v>
      </c>
      <c r="B123" s="2" t="s">
        <v>7745</v>
      </c>
      <c r="C123" s="2" t="s">
        <v>7870</v>
      </c>
      <c r="D123" s="2" t="s">
        <v>7845</v>
      </c>
      <c r="E123" s="2"/>
      <c r="F123" s="2"/>
      <c r="G123" s="2"/>
      <c r="H123" s="2"/>
    </row>
    <row r="124" spans="1:8">
      <c r="A124" s="2" t="s">
        <v>7719</v>
      </c>
      <c r="B124" s="2" t="s">
        <v>7743</v>
      </c>
      <c r="C124" s="2" t="s">
        <v>7870</v>
      </c>
      <c r="D124" s="2" t="s">
        <v>7842</v>
      </c>
      <c r="E124" s="2"/>
      <c r="F124" s="2"/>
      <c r="G124" s="2"/>
      <c r="H124" s="2"/>
    </row>
    <row r="125" spans="1:8">
      <c r="A125" s="2" t="s">
        <v>7719</v>
      </c>
      <c r="B125" s="2" t="s">
        <v>7741</v>
      </c>
      <c r="C125" s="2" t="s">
        <v>7870</v>
      </c>
      <c r="D125" s="2" t="s">
        <v>7841</v>
      </c>
      <c r="E125" s="2"/>
      <c r="F125" s="2"/>
      <c r="G125" s="2"/>
      <c r="H125" s="2"/>
    </row>
    <row r="126" spans="1:8">
      <c r="A126" s="2" t="s">
        <v>7719</v>
      </c>
      <c r="B126" s="2" t="s">
        <v>7739</v>
      </c>
      <c r="C126" s="2" t="s">
        <v>7870</v>
      </c>
      <c r="D126" s="2" t="s">
        <v>7840</v>
      </c>
      <c r="E126" s="2"/>
      <c r="F126" s="2"/>
      <c r="G126" s="2"/>
      <c r="H126" s="2"/>
    </row>
    <row r="127" spans="1:8">
      <c r="A127" s="2" t="s">
        <v>7721</v>
      </c>
      <c r="B127" s="2" t="s">
        <v>7749</v>
      </c>
      <c r="C127" s="2" t="s">
        <v>7871</v>
      </c>
      <c r="D127" s="2" t="s">
        <v>7843</v>
      </c>
      <c r="E127" s="2"/>
      <c r="F127" s="2"/>
      <c r="G127" s="2"/>
      <c r="H127" s="2"/>
    </row>
    <row r="128" spans="1:8">
      <c r="A128" s="2" t="s">
        <v>7721</v>
      </c>
      <c r="B128" s="2" t="s">
        <v>7753</v>
      </c>
      <c r="C128" s="2" t="s">
        <v>7871</v>
      </c>
      <c r="D128" s="2" t="s">
        <v>7855</v>
      </c>
      <c r="E128" s="2"/>
      <c r="F128" s="2"/>
      <c r="G128" s="2"/>
      <c r="H128" s="2"/>
    </row>
    <row r="129" spans="1:8">
      <c r="A129" s="2" t="s">
        <v>7721</v>
      </c>
      <c r="B129" s="2" t="s">
        <v>7755</v>
      </c>
      <c r="C129" s="2" t="s">
        <v>7871</v>
      </c>
      <c r="D129" s="2" t="s">
        <v>7854</v>
      </c>
      <c r="E129" s="2"/>
      <c r="F129" s="2"/>
      <c r="G129" s="2"/>
      <c r="H129" s="2"/>
    </row>
    <row r="130" spans="1:8">
      <c r="A130" s="2" t="s">
        <v>7721</v>
      </c>
      <c r="B130" s="2" t="s">
        <v>7751</v>
      </c>
      <c r="C130" s="2" t="s">
        <v>7871</v>
      </c>
      <c r="D130" s="2" t="s">
        <v>7852</v>
      </c>
      <c r="E130" s="2"/>
      <c r="F130" s="2"/>
      <c r="G130" s="2"/>
      <c r="H130" s="2"/>
    </row>
    <row r="131" spans="1:8">
      <c r="A131" s="2" t="s">
        <v>7723</v>
      </c>
      <c r="B131" s="2" t="s">
        <v>7739</v>
      </c>
      <c r="C131" s="2" t="s">
        <v>7872</v>
      </c>
      <c r="D131" s="2" t="s">
        <v>7840</v>
      </c>
      <c r="E131" s="2"/>
      <c r="F131" s="2"/>
      <c r="G131" s="2"/>
      <c r="H131" s="2"/>
    </row>
    <row r="132" spans="1:8">
      <c r="A132" s="2" t="s">
        <v>7723</v>
      </c>
      <c r="B132" s="2" t="s">
        <v>7743</v>
      </c>
      <c r="C132" s="2" t="s">
        <v>7872</v>
      </c>
      <c r="D132" s="2" t="s">
        <v>7842</v>
      </c>
      <c r="E132" s="2"/>
      <c r="F132" s="2"/>
      <c r="G132" s="2"/>
      <c r="H132" s="2"/>
    </row>
    <row r="133" spans="1:8">
      <c r="A133" s="2" t="s">
        <v>7723</v>
      </c>
      <c r="B133" s="2" t="s">
        <v>7771</v>
      </c>
      <c r="C133" s="2" t="s">
        <v>7872</v>
      </c>
      <c r="D133" s="2" t="s">
        <v>7863</v>
      </c>
      <c r="E133" s="2"/>
      <c r="F133" s="2"/>
      <c r="G133" s="2"/>
      <c r="H133" s="2"/>
    </row>
    <row r="134" spans="1:8">
      <c r="A134" s="2" t="s">
        <v>7723</v>
      </c>
      <c r="B134" s="2" t="s">
        <v>7769</v>
      </c>
      <c r="C134" s="2" t="s">
        <v>7872</v>
      </c>
      <c r="D134" s="2" t="s">
        <v>7864</v>
      </c>
      <c r="E134" s="2"/>
      <c r="F134" s="2"/>
      <c r="G134" s="2"/>
      <c r="H134" s="2"/>
    </row>
    <row r="135" spans="1:8">
      <c r="A135" s="2" t="s">
        <v>7723</v>
      </c>
      <c r="B135" s="2" t="s">
        <v>7767</v>
      </c>
      <c r="C135" s="2" t="s">
        <v>7872</v>
      </c>
      <c r="D135" s="2" t="s">
        <v>7862</v>
      </c>
      <c r="E135" s="2"/>
      <c r="F135" s="2"/>
      <c r="G135" s="2"/>
      <c r="H135" s="2"/>
    </row>
    <row r="136" spans="1:8">
      <c r="A136" s="2" t="s">
        <v>7723</v>
      </c>
      <c r="B136" s="2" t="s">
        <v>7765</v>
      </c>
      <c r="C136" s="2" t="s">
        <v>7872</v>
      </c>
      <c r="D136" s="2" t="s">
        <v>7865</v>
      </c>
      <c r="E136" s="2"/>
      <c r="F136" s="2"/>
      <c r="G136" s="2"/>
      <c r="H136" s="2"/>
    </row>
    <row r="137" spans="1:8">
      <c r="A137" s="2" t="s">
        <v>7723</v>
      </c>
      <c r="B137" s="2" t="s">
        <v>7763</v>
      </c>
      <c r="C137" s="2" t="s">
        <v>7872</v>
      </c>
      <c r="D137" s="2" t="s">
        <v>7859</v>
      </c>
      <c r="E137" s="2"/>
      <c r="F137" s="2"/>
      <c r="G137" s="2"/>
      <c r="H137" s="2"/>
    </row>
    <row r="138" spans="1:8">
      <c r="A138" s="2" t="s">
        <v>7723</v>
      </c>
      <c r="B138" s="2" t="s">
        <v>7761</v>
      </c>
      <c r="C138" s="2" t="s">
        <v>7872</v>
      </c>
      <c r="D138" s="2" t="s">
        <v>7860</v>
      </c>
      <c r="E138" s="2"/>
      <c r="F138" s="2"/>
      <c r="G138" s="2"/>
      <c r="H138" s="2"/>
    </row>
    <row r="139" spans="1:8">
      <c r="A139" s="2" t="s">
        <v>7723</v>
      </c>
      <c r="B139" s="2" t="s">
        <v>7759</v>
      </c>
      <c r="C139" s="2" t="s">
        <v>7872</v>
      </c>
      <c r="D139" s="2" t="s">
        <v>7858</v>
      </c>
      <c r="E139" s="2"/>
      <c r="F139" s="2"/>
      <c r="G139" s="2"/>
      <c r="H139" s="2"/>
    </row>
    <row r="140" spans="1:8">
      <c r="A140" s="2" t="s">
        <v>7723</v>
      </c>
      <c r="B140" s="2" t="s">
        <v>7757</v>
      </c>
      <c r="C140" s="2" t="s">
        <v>7872</v>
      </c>
      <c r="D140" s="2" t="s">
        <v>7857</v>
      </c>
      <c r="E140" s="2"/>
      <c r="F140" s="2"/>
      <c r="G140" s="2"/>
      <c r="H140" s="2"/>
    </row>
    <row r="141" spans="1:8">
      <c r="A141" s="2" t="s">
        <v>7723</v>
      </c>
      <c r="B141" s="2" t="s">
        <v>7755</v>
      </c>
      <c r="C141" s="2" t="s">
        <v>7872</v>
      </c>
      <c r="D141" s="2" t="s">
        <v>7854</v>
      </c>
      <c r="E141" s="2"/>
      <c r="F141" s="2"/>
      <c r="G141" s="2"/>
      <c r="H141" s="2"/>
    </row>
    <row r="142" spans="1:8">
      <c r="A142" s="2" t="s">
        <v>7723</v>
      </c>
      <c r="B142" s="2" t="s">
        <v>7753</v>
      </c>
      <c r="C142" s="2" t="s">
        <v>7872</v>
      </c>
      <c r="D142" s="2" t="s">
        <v>7855</v>
      </c>
      <c r="E142" s="2"/>
      <c r="F142" s="2"/>
      <c r="G142" s="2"/>
      <c r="H142" s="2"/>
    </row>
    <row r="143" spans="1:8">
      <c r="A143" s="2" t="s">
        <v>7723</v>
      </c>
      <c r="B143" s="2" t="s">
        <v>7751</v>
      </c>
      <c r="C143" s="2" t="s">
        <v>7872</v>
      </c>
      <c r="D143" s="2" t="s">
        <v>7852</v>
      </c>
      <c r="E143" s="2"/>
      <c r="F143" s="2"/>
      <c r="G143" s="2"/>
      <c r="H143" s="2"/>
    </row>
    <row r="144" spans="1:8">
      <c r="A144" s="2" t="s">
        <v>7723</v>
      </c>
      <c r="B144" s="2" t="s">
        <v>7749</v>
      </c>
      <c r="C144" s="2" t="s">
        <v>7872</v>
      </c>
      <c r="D144" s="2" t="s">
        <v>7843</v>
      </c>
      <c r="E144" s="2"/>
      <c r="F144" s="2"/>
      <c r="G144" s="2"/>
      <c r="H144" s="2"/>
    </row>
    <row r="145" spans="1:8">
      <c r="A145" s="2" t="s">
        <v>7723</v>
      </c>
      <c r="B145" s="2" t="s">
        <v>7747</v>
      </c>
      <c r="C145" s="2" t="s">
        <v>7872</v>
      </c>
      <c r="D145" s="2" t="s">
        <v>7844</v>
      </c>
      <c r="E145" s="2"/>
      <c r="F145" s="2"/>
      <c r="G145" s="2"/>
      <c r="H145" s="2"/>
    </row>
    <row r="146" spans="1:8">
      <c r="A146" s="2" t="s">
        <v>7723</v>
      </c>
      <c r="B146" s="2" t="s">
        <v>7745</v>
      </c>
      <c r="C146" s="2" t="s">
        <v>7872</v>
      </c>
      <c r="D146" s="2" t="s">
        <v>7845</v>
      </c>
      <c r="E146" s="2"/>
      <c r="F146" s="2"/>
      <c r="G146" s="2"/>
      <c r="H146" s="2"/>
    </row>
    <row r="147" spans="1:8">
      <c r="A147" s="2" t="s">
        <v>7723</v>
      </c>
      <c r="B147" s="2" t="s">
        <v>7741</v>
      </c>
      <c r="C147" s="2" t="s">
        <v>7872</v>
      </c>
      <c r="D147" s="2" t="s">
        <v>7841</v>
      </c>
      <c r="E147" s="2"/>
      <c r="F147" s="2"/>
      <c r="G147" s="2"/>
      <c r="H147" s="2"/>
    </row>
    <row r="148" spans="1:8">
      <c r="A148" s="2" t="s">
        <v>7725</v>
      </c>
      <c r="B148" s="2" t="s">
        <v>7741</v>
      </c>
      <c r="C148" s="2" t="s">
        <v>7873</v>
      </c>
      <c r="D148" s="2" t="s">
        <v>7841</v>
      </c>
      <c r="E148" s="2"/>
      <c r="F148" s="2"/>
      <c r="G148" s="2"/>
      <c r="H148" s="2"/>
    </row>
    <row r="149" spans="1:8">
      <c r="A149" s="2" t="s">
        <v>7725</v>
      </c>
      <c r="B149" s="2" t="s">
        <v>7743</v>
      </c>
      <c r="C149" s="2" t="s">
        <v>7873</v>
      </c>
      <c r="D149" s="2" t="s">
        <v>7842</v>
      </c>
      <c r="E149" s="2"/>
      <c r="F149" s="2"/>
      <c r="G149" s="2"/>
      <c r="H149" s="2"/>
    </row>
    <row r="150" spans="1:8">
      <c r="A150" s="2" t="s">
        <v>7725</v>
      </c>
      <c r="B150" s="2" t="s">
        <v>7745</v>
      </c>
      <c r="C150" s="2" t="s">
        <v>7873</v>
      </c>
      <c r="D150" s="2" t="s">
        <v>7845</v>
      </c>
      <c r="E150" s="2"/>
      <c r="F150" s="2"/>
      <c r="G150" s="2"/>
      <c r="H150" s="2"/>
    </row>
    <row r="151" spans="1:8">
      <c r="A151" s="2" t="s">
        <v>7725</v>
      </c>
      <c r="B151" s="2" t="s">
        <v>7747</v>
      </c>
      <c r="C151" s="2" t="s">
        <v>7873</v>
      </c>
      <c r="D151" s="2" t="s">
        <v>7844</v>
      </c>
      <c r="E151" s="2"/>
      <c r="F151" s="2"/>
      <c r="G151" s="2"/>
      <c r="H151" s="2"/>
    </row>
    <row r="152" spans="1:8">
      <c r="A152" s="2" t="s">
        <v>7725</v>
      </c>
      <c r="B152" s="2" t="s">
        <v>7771</v>
      </c>
      <c r="C152" s="2" t="s">
        <v>7873</v>
      </c>
      <c r="D152" s="2" t="s">
        <v>7863</v>
      </c>
      <c r="E152" s="2"/>
      <c r="F152" s="2"/>
      <c r="G152" s="2"/>
      <c r="H152" s="2"/>
    </row>
    <row r="153" spans="1:8">
      <c r="A153" s="2" t="s">
        <v>7725</v>
      </c>
      <c r="B153" s="2" t="s">
        <v>7769</v>
      </c>
      <c r="C153" s="2" t="s">
        <v>7873</v>
      </c>
      <c r="D153" s="2" t="s">
        <v>7864</v>
      </c>
      <c r="E153" s="2"/>
      <c r="F153" s="2"/>
      <c r="G153" s="2"/>
      <c r="H153" s="2"/>
    </row>
    <row r="154" spans="1:8">
      <c r="A154" s="2" t="s">
        <v>7725</v>
      </c>
      <c r="B154" s="2" t="s">
        <v>7767</v>
      </c>
      <c r="C154" s="2" t="s">
        <v>7873</v>
      </c>
      <c r="D154" s="2" t="s">
        <v>7862</v>
      </c>
      <c r="E154" s="2"/>
      <c r="F154" s="2"/>
      <c r="G154" s="2"/>
      <c r="H154" s="2"/>
    </row>
    <row r="155" spans="1:8">
      <c r="A155" s="2" t="s">
        <v>7725</v>
      </c>
      <c r="B155" s="2" t="s">
        <v>7765</v>
      </c>
      <c r="C155" s="2" t="s">
        <v>7873</v>
      </c>
      <c r="D155" s="2" t="s">
        <v>7865</v>
      </c>
      <c r="E155" s="2"/>
      <c r="F155" s="2"/>
      <c r="G155" s="2"/>
      <c r="H155" s="2"/>
    </row>
    <row r="156" spans="1:8">
      <c r="A156" s="2" t="s">
        <v>7725</v>
      </c>
      <c r="B156" s="2" t="s">
        <v>7763</v>
      </c>
      <c r="C156" s="2" t="s">
        <v>7873</v>
      </c>
      <c r="D156" s="2" t="s">
        <v>7859</v>
      </c>
      <c r="E156" s="2"/>
      <c r="F156" s="2"/>
      <c r="G156" s="2"/>
      <c r="H156" s="2"/>
    </row>
    <row r="157" spans="1:8">
      <c r="A157" s="2" t="s">
        <v>7725</v>
      </c>
      <c r="B157" s="2" t="s">
        <v>7761</v>
      </c>
      <c r="C157" s="2" t="s">
        <v>7873</v>
      </c>
      <c r="D157" s="2" t="s">
        <v>7860</v>
      </c>
      <c r="E157" s="2"/>
      <c r="F157" s="2"/>
      <c r="G157" s="2"/>
      <c r="H157" s="2"/>
    </row>
    <row r="158" spans="1:8">
      <c r="A158" s="2" t="s">
        <v>7725</v>
      </c>
      <c r="B158" s="2" t="s">
        <v>7759</v>
      </c>
      <c r="C158" s="2" t="s">
        <v>7873</v>
      </c>
      <c r="D158" s="2" t="s">
        <v>7858</v>
      </c>
      <c r="E158" s="2"/>
      <c r="F158" s="2"/>
      <c r="G158" s="2"/>
      <c r="H158" s="2"/>
    </row>
    <row r="159" spans="1:8">
      <c r="A159" s="2" t="s">
        <v>7725</v>
      </c>
      <c r="B159" s="2" t="s">
        <v>7757</v>
      </c>
      <c r="C159" s="2" t="s">
        <v>7873</v>
      </c>
      <c r="D159" s="2" t="s">
        <v>7857</v>
      </c>
      <c r="E159" s="2"/>
      <c r="F159" s="2"/>
      <c r="G159" s="2"/>
      <c r="H159" s="2"/>
    </row>
    <row r="160" spans="1:8">
      <c r="A160" s="2" t="s">
        <v>7725</v>
      </c>
      <c r="B160" s="2" t="s">
        <v>7755</v>
      </c>
      <c r="C160" s="2" t="s">
        <v>7873</v>
      </c>
      <c r="D160" s="2" t="s">
        <v>7854</v>
      </c>
      <c r="E160" s="2"/>
      <c r="F160" s="2"/>
      <c r="G160" s="2"/>
      <c r="H160" s="2"/>
    </row>
    <row r="161" spans="1:8">
      <c r="A161" s="2" t="s">
        <v>7725</v>
      </c>
      <c r="B161" s="2" t="s">
        <v>7753</v>
      </c>
      <c r="C161" s="2" t="s">
        <v>7873</v>
      </c>
      <c r="D161" s="2" t="s">
        <v>7855</v>
      </c>
      <c r="E161" s="2"/>
      <c r="F161" s="2"/>
      <c r="G161" s="2"/>
      <c r="H161" s="2"/>
    </row>
    <row r="162" spans="1:8">
      <c r="A162" s="2" t="s">
        <v>7725</v>
      </c>
      <c r="B162" s="2" t="s">
        <v>7751</v>
      </c>
      <c r="C162" s="2" t="s">
        <v>7873</v>
      </c>
      <c r="D162" s="2" t="s">
        <v>7852</v>
      </c>
      <c r="E162" s="2"/>
      <c r="F162" s="2"/>
      <c r="G162" s="2"/>
      <c r="H162" s="2"/>
    </row>
    <row r="163" spans="1:8">
      <c r="A163" s="2" t="s">
        <v>7725</v>
      </c>
      <c r="B163" s="2" t="s">
        <v>7749</v>
      </c>
      <c r="C163" s="2" t="s">
        <v>7873</v>
      </c>
      <c r="D163" s="2" t="s">
        <v>7843</v>
      </c>
      <c r="E163" s="2"/>
      <c r="F163" s="2"/>
      <c r="G163" s="2"/>
      <c r="H163" s="2"/>
    </row>
    <row r="164" spans="1:8">
      <c r="A164" s="2" t="s">
        <v>7727</v>
      </c>
      <c r="B164" s="2" t="s">
        <v>7753</v>
      </c>
      <c r="C164" s="2" t="s">
        <v>7874</v>
      </c>
      <c r="D164" s="2" t="s">
        <v>7855</v>
      </c>
      <c r="E164" s="2"/>
      <c r="F164" s="2"/>
      <c r="G164" s="2"/>
      <c r="H164" s="2"/>
    </row>
    <row r="165" spans="1:8">
      <c r="A165" s="2" t="s">
        <v>7727</v>
      </c>
      <c r="B165" s="2" t="s">
        <v>7755</v>
      </c>
      <c r="C165" s="2" t="s">
        <v>7874</v>
      </c>
      <c r="D165" s="2" t="s">
        <v>7854</v>
      </c>
      <c r="E165" s="2"/>
      <c r="F165" s="2"/>
      <c r="G165" s="2"/>
      <c r="H165" s="2"/>
    </row>
    <row r="166" spans="1:8">
      <c r="A166" s="2" t="s">
        <v>7727</v>
      </c>
      <c r="B166" s="2" t="s">
        <v>7757</v>
      </c>
      <c r="C166" s="2" t="s">
        <v>7874</v>
      </c>
      <c r="D166" s="2" t="s">
        <v>7857</v>
      </c>
      <c r="E166" s="2"/>
      <c r="F166" s="2"/>
      <c r="G166" s="2"/>
      <c r="H166" s="2"/>
    </row>
    <row r="167" spans="1:8">
      <c r="A167" s="2" t="s">
        <v>7727</v>
      </c>
      <c r="B167" s="2" t="s">
        <v>7759</v>
      </c>
      <c r="C167" s="2" t="s">
        <v>7874</v>
      </c>
      <c r="D167" s="2" t="s">
        <v>7858</v>
      </c>
      <c r="E167" s="2"/>
      <c r="F167" s="2"/>
      <c r="G167" s="2"/>
      <c r="H167" s="2"/>
    </row>
    <row r="168" spans="1:8">
      <c r="A168" s="2" t="s">
        <v>7727</v>
      </c>
      <c r="B168" s="2" t="s">
        <v>7765</v>
      </c>
      <c r="C168" s="2" t="s">
        <v>7874</v>
      </c>
      <c r="D168" s="2" t="s">
        <v>7865</v>
      </c>
      <c r="E168" s="2"/>
      <c r="F168" s="2"/>
      <c r="G168" s="2"/>
      <c r="H168" s="2"/>
    </row>
    <row r="169" spans="1:8">
      <c r="A169" s="2" t="s">
        <v>7727</v>
      </c>
      <c r="B169" s="2" t="s">
        <v>7769</v>
      </c>
      <c r="C169" s="2" t="s">
        <v>7874</v>
      </c>
      <c r="D169" s="2" t="s">
        <v>7864</v>
      </c>
      <c r="E169" s="2"/>
      <c r="F169" s="2"/>
      <c r="G169" s="2"/>
      <c r="H169" s="2"/>
    </row>
    <row r="170" spans="1:8">
      <c r="A170" s="2" t="s">
        <v>7727</v>
      </c>
      <c r="B170" s="2" t="s">
        <v>7773</v>
      </c>
      <c r="C170" s="2" t="s">
        <v>7874</v>
      </c>
      <c r="D170" s="2" t="s">
        <v>7875</v>
      </c>
      <c r="E170" s="2"/>
      <c r="F170" s="2"/>
      <c r="G170" s="2"/>
      <c r="H170" s="2"/>
    </row>
    <row r="171" spans="1:8">
      <c r="A171" s="2" t="s">
        <v>7727</v>
      </c>
      <c r="B171" s="2" t="s">
        <v>7767</v>
      </c>
      <c r="C171" s="2" t="s">
        <v>7874</v>
      </c>
      <c r="D171" s="2" t="s">
        <v>7862</v>
      </c>
      <c r="E171" s="2"/>
      <c r="F171" s="2"/>
      <c r="G171" s="2"/>
      <c r="H171" s="2"/>
    </row>
    <row r="172" spans="1:8">
      <c r="A172" s="2" t="s">
        <v>7727</v>
      </c>
      <c r="B172" s="2" t="s">
        <v>7763</v>
      </c>
      <c r="C172" s="2" t="s">
        <v>7874</v>
      </c>
      <c r="D172" s="2" t="s">
        <v>7859</v>
      </c>
      <c r="E172" s="2"/>
      <c r="F172" s="2"/>
      <c r="G172" s="2"/>
      <c r="H172" s="2"/>
    </row>
    <row r="173" spans="1:8">
      <c r="A173" s="2" t="s">
        <v>7727</v>
      </c>
      <c r="B173" s="2" t="s">
        <v>7761</v>
      </c>
      <c r="C173" s="2" t="s">
        <v>7874</v>
      </c>
      <c r="D173" s="2" t="s">
        <v>7860</v>
      </c>
      <c r="E173" s="2"/>
      <c r="F173" s="2"/>
      <c r="G173" s="2"/>
      <c r="H173" s="2"/>
    </row>
    <row r="174" spans="1:8">
      <c r="A174" s="2" t="s">
        <v>7729</v>
      </c>
      <c r="B174" s="2" t="s">
        <v>7729</v>
      </c>
      <c r="C174" s="2" t="s">
        <v>7876</v>
      </c>
      <c r="D174" s="2" t="s">
        <v>7877</v>
      </c>
      <c r="E174" s="2"/>
      <c r="F174" s="2"/>
      <c r="G174" s="2"/>
      <c r="H174" s="2"/>
    </row>
    <row r="175" spans="1:8">
      <c r="A175" s="2" t="s">
        <v>7731</v>
      </c>
      <c r="B175" s="2" t="s">
        <v>7739</v>
      </c>
      <c r="C175" s="2" t="s">
        <v>7878</v>
      </c>
      <c r="D175" s="2" t="s">
        <v>7840</v>
      </c>
      <c r="E175" s="2"/>
      <c r="F175" s="2"/>
      <c r="G175" s="2"/>
      <c r="H175" s="2"/>
    </row>
    <row r="176" spans="1:8">
      <c r="A176" s="2" t="s">
        <v>7731</v>
      </c>
      <c r="B176" s="2" t="s">
        <v>7741</v>
      </c>
      <c r="C176" s="2" t="s">
        <v>7878</v>
      </c>
      <c r="D176" s="2" t="s">
        <v>7841</v>
      </c>
      <c r="E176" s="2"/>
      <c r="F176" s="2"/>
      <c r="G176" s="2"/>
      <c r="H176" s="2"/>
    </row>
    <row r="177" spans="1:8">
      <c r="A177" s="2" t="s">
        <v>7731</v>
      </c>
      <c r="B177" s="2" t="s">
        <v>7743</v>
      </c>
      <c r="C177" s="2" t="s">
        <v>7878</v>
      </c>
      <c r="D177" s="2" t="s">
        <v>7842</v>
      </c>
      <c r="E177" s="2"/>
      <c r="F177" s="2"/>
      <c r="G177" s="2"/>
      <c r="H177" s="2"/>
    </row>
    <row r="178" spans="1:8">
      <c r="A178" s="2" t="s">
        <v>7731</v>
      </c>
      <c r="B178" s="2" t="s">
        <v>7745</v>
      </c>
      <c r="C178" s="2" t="s">
        <v>7878</v>
      </c>
      <c r="D178" s="2" t="s">
        <v>7845</v>
      </c>
      <c r="E178" s="2"/>
      <c r="F178" s="2"/>
      <c r="G178" s="2"/>
      <c r="H178" s="2"/>
    </row>
    <row r="179" spans="1:8">
      <c r="A179" s="2" t="s">
        <v>7731</v>
      </c>
      <c r="B179" s="2" t="s">
        <v>7747</v>
      </c>
      <c r="C179" s="2" t="s">
        <v>7878</v>
      </c>
      <c r="D179" s="2" t="s">
        <v>7844</v>
      </c>
      <c r="E179" s="2"/>
      <c r="F179" s="2"/>
      <c r="G179" s="2"/>
      <c r="H179" s="2"/>
    </row>
    <row r="180" spans="1:8">
      <c r="A180" s="2" t="s">
        <v>7731</v>
      </c>
      <c r="B180" s="2" t="s">
        <v>7749</v>
      </c>
      <c r="C180" s="2" t="s">
        <v>7878</v>
      </c>
      <c r="D180" s="2" t="s">
        <v>7843</v>
      </c>
      <c r="E180" s="2"/>
      <c r="F180" s="2"/>
      <c r="G180" s="2"/>
      <c r="H180" s="2"/>
    </row>
    <row r="181" spans="1:8">
      <c r="A181" s="2" t="s">
        <v>7731</v>
      </c>
      <c r="B181" s="2" t="s">
        <v>7751</v>
      </c>
      <c r="C181" s="2" t="s">
        <v>7878</v>
      </c>
      <c r="D181" s="2" t="s">
        <v>7852</v>
      </c>
      <c r="E181" s="2"/>
      <c r="F181" s="2"/>
      <c r="G181" s="2"/>
      <c r="H181" s="2"/>
    </row>
    <row r="182" spans="1:8">
      <c r="A182" s="2" t="s">
        <v>7731</v>
      </c>
      <c r="B182" s="2" t="s">
        <v>7753</v>
      </c>
      <c r="C182" s="2" t="s">
        <v>7878</v>
      </c>
      <c r="D182" s="2" t="s">
        <v>7855</v>
      </c>
      <c r="E182" s="2"/>
      <c r="F182" s="2"/>
      <c r="G182" s="2"/>
      <c r="H182" s="2"/>
    </row>
    <row r="183" spans="1:8">
      <c r="A183" s="2" t="s">
        <v>7731</v>
      </c>
      <c r="B183" s="2" t="s">
        <v>7755</v>
      </c>
      <c r="C183" s="2" t="s">
        <v>7878</v>
      </c>
      <c r="D183" s="2" t="s">
        <v>7854</v>
      </c>
      <c r="E183" s="2"/>
      <c r="F183" s="2"/>
      <c r="G183" s="2"/>
      <c r="H183" s="2"/>
    </row>
    <row r="184" spans="1:8">
      <c r="A184" s="2" t="s">
        <v>7733</v>
      </c>
      <c r="B184" s="2" t="s">
        <v>7735</v>
      </c>
      <c r="C184" s="2" t="s">
        <v>7676</v>
      </c>
      <c r="D184" s="2" t="s">
        <v>7847</v>
      </c>
      <c r="E184" s="2"/>
      <c r="F184" s="2"/>
      <c r="G184" s="2"/>
      <c r="H184" s="2"/>
    </row>
    <row r="185" spans="1:8">
      <c r="A185" s="2" t="s">
        <v>7733</v>
      </c>
      <c r="B185" s="2" t="s">
        <v>7737</v>
      </c>
      <c r="C185" s="2" t="s">
        <v>7676</v>
      </c>
      <c r="D185" s="2" t="s">
        <v>7848</v>
      </c>
      <c r="E185" s="2"/>
      <c r="F185" s="2"/>
      <c r="G185" s="2"/>
      <c r="H185" s="2"/>
    </row>
    <row r="186" spans="1:8">
      <c r="A186" s="2" t="s">
        <v>7733</v>
      </c>
      <c r="B186" s="2" t="s">
        <v>7739</v>
      </c>
      <c r="C186" s="2" t="s">
        <v>7676</v>
      </c>
      <c r="D186" s="2" t="s">
        <v>7840</v>
      </c>
      <c r="E186" s="2"/>
      <c r="F186" s="2"/>
      <c r="G186" s="2"/>
      <c r="H186" s="2"/>
    </row>
    <row r="187" spans="1:8">
      <c r="A187" s="2" t="s">
        <v>7733</v>
      </c>
      <c r="B187" s="2" t="s">
        <v>7741</v>
      </c>
      <c r="C187" s="2" t="s">
        <v>7676</v>
      </c>
      <c r="D187" s="2" t="s">
        <v>7841</v>
      </c>
      <c r="E187" s="2"/>
      <c r="F187" s="2"/>
      <c r="G187" s="2"/>
      <c r="H187" s="2"/>
    </row>
    <row r="188" spans="1:8">
      <c r="A188" s="2" t="s">
        <v>7733</v>
      </c>
      <c r="B188" s="2" t="s">
        <v>7743</v>
      </c>
      <c r="C188" s="2" t="s">
        <v>7676</v>
      </c>
      <c r="D188" s="2" t="s">
        <v>7842</v>
      </c>
      <c r="E188" s="2"/>
      <c r="F188" s="2"/>
      <c r="G188" s="2"/>
      <c r="H188" s="2"/>
    </row>
    <row r="189" spans="1:8">
      <c r="A189" s="2" t="s">
        <v>7733</v>
      </c>
      <c r="B189" s="2" t="s">
        <v>7745</v>
      </c>
      <c r="C189" s="2" t="s">
        <v>7676</v>
      </c>
      <c r="D189" s="2" t="s">
        <v>7845</v>
      </c>
      <c r="E189" s="2"/>
      <c r="F189" s="2"/>
      <c r="G189" s="2"/>
      <c r="H189" s="2"/>
    </row>
    <row r="190" spans="1:8">
      <c r="A190" s="2" t="s">
        <v>7733</v>
      </c>
      <c r="B190" s="2" t="s">
        <v>7747</v>
      </c>
      <c r="C190" s="2" t="s">
        <v>7676</v>
      </c>
      <c r="D190" s="2" t="s">
        <v>7844</v>
      </c>
      <c r="E190" s="2"/>
      <c r="F190" s="2"/>
      <c r="G190" s="2"/>
      <c r="H190" s="2"/>
    </row>
    <row r="191" spans="1:8">
      <c r="A191" s="2" t="s">
        <v>7733</v>
      </c>
      <c r="B191" s="2" t="s">
        <v>7749</v>
      </c>
      <c r="C191" s="2" t="s">
        <v>7676</v>
      </c>
      <c r="D191" s="2" t="s">
        <v>7843</v>
      </c>
      <c r="E191" s="2"/>
      <c r="F191" s="2"/>
      <c r="G191" s="2"/>
      <c r="H191" s="2"/>
    </row>
    <row r="192" spans="1:8">
      <c r="A192" s="2" t="s">
        <v>7733</v>
      </c>
      <c r="B192" s="2" t="s">
        <v>7751</v>
      </c>
      <c r="C192" s="2" t="s">
        <v>7676</v>
      </c>
      <c r="D192" s="2" t="s">
        <v>7852</v>
      </c>
      <c r="E192" s="2"/>
      <c r="F192" s="2"/>
      <c r="G192" s="2"/>
      <c r="H192" s="2"/>
    </row>
    <row r="193" spans="1:8">
      <c r="A193" s="2" t="s">
        <v>7733</v>
      </c>
      <c r="B193" s="2" t="s">
        <v>7753</v>
      </c>
      <c r="C193" s="2" t="s">
        <v>7676</v>
      </c>
      <c r="D193" s="2" t="s">
        <v>7855</v>
      </c>
      <c r="E193" s="2"/>
      <c r="F193" s="2"/>
      <c r="G193" s="2"/>
      <c r="H193" s="2"/>
    </row>
    <row r="194" spans="1:8">
      <c r="A194" s="2" t="s">
        <v>7733</v>
      </c>
      <c r="B194" s="2" t="s">
        <v>7755</v>
      </c>
      <c r="C194" s="2" t="s">
        <v>7676</v>
      </c>
      <c r="D194" s="2" t="s">
        <v>7854</v>
      </c>
      <c r="E194" s="2"/>
      <c r="F194" s="2"/>
      <c r="G194" s="2"/>
      <c r="H194" s="2"/>
    </row>
    <row r="195" spans="1:8">
      <c r="A195" s="2" t="s">
        <v>7733</v>
      </c>
      <c r="B195" s="2" t="s">
        <v>7757</v>
      </c>
      <c r="C195" s="2" t="s">
        <v>7676</v>
      </c>
      <c r="D195" s="2" t="s">
        <v>7857</v>
      </c>
      <c r="E195" s="2"/>
      <c r="F195" s="2"/>
      <c r="G195" s="2"/>
      <c r="H195" s="2"/>
    </row>
    <row r="196" spans="1:8">
      <c r="A196" s="2" t="s">
        <v>7733</v>
      </c>
      <c r="B196" s="2" t="s">
        <v>7759</v>
      </c>
      <c r="C196" s="2" t="s">
        <v>7676</v>
      </c>
      <c r="D196" s="2" t="s">
        <v>7858</v>
      </c>
      <c r="E196" s="2"/>
      <c r="F196" s="2"/>
      <c r="G196" s="2"/>
      <c r="H196" s="2"/>
    </row>
    <row r="197" spans="1:8">
      <c r="A197" s="2" t="s">
        <v>7733</v>
      </c>
      <c r="B197" s="2" t="s">
        <v>7761</v>
      </c>
      <c r="C197" s="2" t="s">
        <v>7676</v>
      </c>
      <c r="D197" s="2" t="s">
        <v>7860</v>
      </c>
      <c r="E197" s="2"/>
      <c r="F197" s="2"/>
      <c r="G197" s="2"/>
      <c r="H197" s="2"/>
    </row>
    <row r="198" spans="1:8">
      <c r="A198" s="2" t="s">
        <v>7733</v>
      </c>
      <c r="B198" s="2" t="s">
        <v>7763</v>
      </c>
      <c r="C198" s="2" t="s">
        <v>7676</v>
      </c>
      <c r="D198" s="2" t="s">
        <v>7859</v>
      </c>
      <c r="E198" s="2"/>
      <c r="F198" s="2"/>
      <c r="G198" s="2"/>
      <c r="H198" s="2"/>
    </row>
    <row r="199" spans="1:8">
      <c r="A199" s="2" t="s">
        <v>7735</v>
      </c>
      <c r="B199" s="2" t="s">
        <v>7735</v>
      </c>
      <c r="C199" s="2" t="s">
        <v>7879</v>
      </c>
      <c r="D199" s="2" t="s">
        <v>7847</v>
      </c>
      <c r="E199" s="2"/>
      <c r="F199" s="2"/>
      <c r="G199" s="2"/>
      <c r="H199" s="2"/>
    </row>
    <row r="200" spans="1:8">
      <c r="A200" s="2" t="s">
        <v>7737</v>
      </c>
      <c r="B200" s="2" t="s">
        <v>7737</v>
      </c>
      <c r="C200" s="2" t="s">
        <v>7880</v>
      </c>
      <c r="D200" s="2" t="s">
        <v>7848</v>
      </c>
      <c r="E200" s="2"/>
      <c r="F200" s="2"/>
      <c r="G200" s="2"/>
      <c r="H200" s="2"/>
    </row>
    <row r="201" spans="1:8">
      <c r="A201" s="2" t="s">
        <v>7739</v>
      </c>
      <c r="B201" s="2" t="s">
        <v>7739</v>
      </c>
      <c r="C201" s="2" t="s">
        <v>7881</v>
      </c>
      <c r="D201" s="2" t="s">
        <v>7840</v>
      </c>
      <c r="E201" s="2"/>
      <c r="F201" s="2"/>
      <c r="G201" s="2"/>
      <c r="H201" s="2"/>
    </row>
    <row r="202" spans="1:8">
      <c r="A202" s="2" t="s">
        <v>7741</v>
      </c>
      <c r="B202" s="2" t="s">
        <v>7741</v>
      </c>
      <c r="C202" s="2" t="s">
        <v>7882</v>
      </c>
      <c r="D202" s="2" t="s">
        <v>7841</v>
      </c>
      <c r="E202" s="2"/>
      <c r="F202" s="2"/>
      <c r="G202" s="2"/>
      <c r="H202" s="2"/>
    </row>
    <row r="203" spans="1:8">
      <c r="A203" s="2" t="s">
        <v>7743</v>
      </c>
      <c r="B203" s="2" t="s">
        <v>7743</v>
      </c>
      <c r="C203" s="2" t="s">
        <v>7883</v>
      </c>
      <c r="D203" s="2" t="s">
        <v>7842</v>
      </c>
      <c r="E203" s="2"/>
      <c r="F203" s="2"/>
      <c r="G203" s="2"/>
      <c r="H203" s="2"/>
    </row>
    <row r="204" spans="1:8">
      <c r="A204" s="2" t="s">
        <v>7745</v>
      </c>
      <c r="B204" s="2" t="s">
        <v>7745</v>
      </c>
      <c r="C204" s="2" t="s">
        <v>7884</v>
      </c>
      <c r="D204" s="2" t="s">
        <v>7845</v>
      </c>
      <c r="E204" s="2"/>
      <c r="F204" s="2"/>
      <c r="G204" s="2"/>
      <c r="H204" s="2"/>
    </row>
    <row r="205" spans="1:8">
      <c r="A205" s="2" t="s">
        <v>7747</v>
      </c>
      <c r="B205" s="2" t="s">
        <v>7747</v>
      </c>
      <c r="C205" s="2" t="s">
        <v>7885</v>
      </c>
      <c r="D205" s="2" t="s">
        <v>7844</v>
      </c>
      <c r="E205" s="2"/>
      <c r="F205" s="2"/>
      <c r="G205" s="2"/>
      <c r="H205" s="2"/>
    </row>
    <row r="206" spans="1:8">
      <c r="A206" s="2" t="s">
        <v>7749</v>
      </c>
      <c r="B206" s="2" t="s">
        <v>7749</v>
      </c>
      <c r="C206" s="2" t="s">
        <v>7886</v>
      </c>
      <c r="D206" s="2" t="s">
        <v>7843</v>
      </c>
      <c r="E206" s="2"/>
      <c r="F206" s="2"/>
      <c r="G206" s="2"/>
      <c r="H206" s="2"/>
    </row>
    <row r="207" spans="1:8">
      <c r="A207" s="2" t="s">
        <v>7751</v>
      </c>
      <c r="B207" s="2" t="s">
        <v>7751</v>
      </c>
      <c r="C207" s="2" t="s">
        <v>7887</v>
      </c>
      <c r="D207" s="2" t="s">
        <v>7852</v>
      </c>
      <c r="E207" s="2"/>
      <c r="F207" s="2"/>
      <c r="G207" s="2"/>
      <c r="H207" s="2"/>
    </row>
    <row r="208" spans="1:8">
      <c r="A208" s="2" t="s">
        <v>7753</v>
      </c>
      <c r="B208" s="2" t="s">
        <v>7753</v>
      </c>
      <c r="C208" s="2" t="s">
        <v>7888</v>
      </c>
      <c r="D208" s="2" t="s">
        <v>7855</v>
      </c>
      <c r="E208" s="2"/>
      <c r="F208" s="2"/>
      <c r="G208" s="2"/>
      <c r="H208" s="2"/>
    </row>
    <row r="209" spans="1:8">
      <c r="A209" s="2" t="s">
        <v>7755</v>
      </c>
      <c r="B209" s="2" t="s">
        <v>7755</v>
      </c>
      <c r="C209" s="2" t="s">
        <v>7889</v>
      </c>
      <c r="D209" s="2" t="s">
        <v>7854</v>
      </c>
      <c r="E209" s="2"/>
      <c r="F209" s="2"/>
      <c r="G209" s="2"/>
      <c r="H209" s="2"/>
    </row>
    <row r="210" spans="1:8">
      <c r="A210" s="2" t="s">
        <v>7757</v>
      </c>
      <c r="B210" s="2" t="s">
        <v>7757</v>
      </c>
      <c r="C210" s="2" t="s">
        <v>7890</v>
      </c>
      <c r="D210" s="2" t="s">
        <v>7857</v>
      </c>
      <c r="E210" s="2"/>
      <c r="F210" s="2"/>
      <c r="G210" s="2"/>
      <c r="H210" s="2"/>
    </row>
    <row r="211" spans="1:8">
      <c r="A211" s="2" t="s">
        <v>7759</v>
      </c>
      <c r="B211" s="2" t="s">
        <v>7759</v>
      </c>
      <c r="C211" s="2" t="s">
        <v>7891</v>
      </c>
      <c r="D211" s="2" t="s">
        <v>7858</v>
      </c>
      <c r="E211" s="2"/>
      <c r="F211" s="2"/>
      <c r="G211" s="2"/>
      <c r="H211" s="2"/>
    </row>
    <row r="212" spans="1:8">
      <c r="A212" s="2" t="s">
        <v>7761</v>
      </c>
      <c r="B212" s="2" t="s">
        <v>7761</v>
      </c>
      <c r="C212" s="2" t="s">
        <v>7892</v>
      </c>
      <c r="D212" s="2" t="s">
        <v>7860</v>
      </c>
      <c r="E212" s="2"/>
      <c r="F212" s="2"/>
      <c r="G212" s="2"/>
      <c r="H212" s="2"/>
    </row>
    <row r="213" spans="1:8">
      <c r="A213" s="2" t="s">
        <v>7763</v>
      </c>
      <c r="B213" s="2" t="s">
        <v>7763</v>
      </c>
      <c r="C213" s="2" t="s">
        <v>7893</v>
      </c>
      <c r="D213" s="2" t="s">
        <v>7859</v>
      </c>
      <c r="E213" s="2"/>
      <c r="F213" s="2"/>
      <c r="G213" s="2"/>
      <c r="H213" s="2"/>
    </row>
    <row r="214" spans="1:8">
      <c r="A214" s="2" t="s">
        <v>7765</v>
      </c>
      <c r="B214" s="2" t="s">
        <v>7765</v>
      </c>
      <c r="C214" s="2" t="s">
        <v>7894</v>
      </c>
      <c r="D214" s="2" t="s">
        <v>7865</v>
      </c>
      <c r="E214" s="2"/>
      <c r="F214" s="2"/>
      <c r="G214" s="2"/>
      <c r="H214" s="2"/>
    </row>
    <row r="215" spans="1:8">
      <c r="A215" s="2" t="s">
        <v>7767</v>
      </c>
      <c r="B215" s="2" t="s">
        <v>7767</v>
      </c>
      <c r="C215" s="2" t="s">
        <v>7895</v>
      </c>
      <c r="D215" s="2" t="s">
        <v>7862</v>
      </c>
      <c r="E215" s="2"/>
      <c r="F215" s="2"/>
      <c r="G215" s="2"/>
      <c r="H215" s="2"/>
    </row>
    <row r="216" spans="1:8">
      <c r="A216" s="2" t="s">
        <v>7769</v>
      </c>
      <c r="B216" s="2" t="s">
        <v>7769</v>
      </c>
      <c r="C216" s="2" t="s">
        <v>7896</v>
      </c>
      <c r="D216" s="2" t="s">
        <v>7864</v>
      </c>
      <c r="E216" s="2"/>
      <c r="F216" s="2"/>
      <c r="G216" s="2"/>
      <c r="H216" s="2"/>
    </row>
    <row r="217" spans="1:8">
      <c r="A217" s="2" t="s">
        <v>7771</v>
      </c>
      <c r="B217" s="2" t="s">
        <v>7771</v>
      </c>
      <c r="C217" s="2" t="s">
        <v>7897</v>
      </c>
      <c r="D217" s="2" t="s">
        <v>7863</v>
      </c>
      <c r="E217" s="2"/>
      <c r="F217" s="2"/>
      <c r="G217" s="2"/>
      <c r="H217" s="2"/>
    </row>
    <row r="218" spans="1:8">
      <c r="A218" s="2" t="s">
        <v>7773</v>
      </c>
      <c r="B218" s="2" t="s">
        <v>7773</v>
      </c>
      <c r="C218" s="2" t="s">
        <v>7898</v>
      </c>
      <c r="D218" s="2" t="s">
        <v>7875</v>
      </c>
      <c r="E218" s="2"/>
      <c r="F218" s="2"/>
      <c r="G218" s="2"/>
      <c r="H218" s="2"/>
    </row>
  </sheetData>
  <sheetProtection formatCells="0" formatColumns="0" autoFilter="0" pivotTables="0"/>
  <autoFilter ref="A1:D1" xr:uid="{00000000-0009-0000-0000-00000A000000}"/>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tabColor theme="1"/>
  </sheetPr>
  <dimension ref="A1:G1079"/>
  <sheetViews>
    <sheetView showGridLines="0" zoomScaleNormal="100" workbookViewId="0">
      <pane xSplit="1" ySplit="1" topLeftCell="B2" activePane="bottomRight" state="frozen"/>
      <selection pane="topRight" activeCell="C9" sqref="C9"/>
      <selection pane="bottomLeft" activeCell="C9" sqref="C9"/>
      <selection pane="bottomRight"/>
    </sheetView>
  </sheetViews>
  <sheetFormatPr defaultColWidth="9.140625" defaultRowHeight="15" customHeight="1"/>
  <cols>
    <col min="1" max="1" width="10.7109375" style="79" customWidth="1"/>
    <col min="2" max="2" width="20.7109375" style="4" customWidth="1"/>
    <col min="3" max="3" width="38" style="4" customWidth="1"/>
    <col min="4" max="4" width="15.7109375" style="4" customWidth="1"/>
    <col min="5" max="5" width="15.7109375" style="132" customWidth="1"/>
    <col min="6" max="6" width="15.7109375" style="4" customWidth="1"/>
    <col min="7" max="7" width="49" style="4" customWidth="1"/>
    <col min="8" max="16384" width="9.140625" style="4"/>
  </cols>
  <sheetData>
    <row r="1" spans="1:7" s="7" customFormat="1" ht="12.75" customHeight="1">
      <c r="A1" s="74" t="s">
        <v>0</v>
      </c>
      <c r="B1" s="75" t="s">
        <v>7899</v>
      </c>
      <c r="C1" s="76" t="s">
        <v>7900</v>
      </c>
      <c r="D1" s="77" t="s">
        <v>21</v>
      </c>
      <c r="E1" s="133" t="s">
        <v>7901</v>
      </c>
      <c r="F1" s="78" t="s">
        <v>7902</v>
      </c>
      <c r="G1" s="78" t="s">
        <v>7903</v>
      </c>
    </row>
    <row r="2" spans="1:7" ht="12.75" customHeight="1">
      <c r="A2" s="103">
        <v>10</v>
      </c>
      <c r="B2" s="104" t="s">
        <v>7904</v>
      </c>
      <c r="C2" s="104" t="s">
        <v>655</v>
      </c>
      <c r="D2" s="105"/>
      <c r="E2" s="110"/>
      <c r="F2" s="105"/>
      <c r="G2" s="105"/>
    </row>
    <row r="3" spans="1:7" ht="12.75" customHeight="1">
      <c r="A3" s="103">
        <v>15</v>
      </c>
      <c r="B3" s="104" t="s">
        <v>7904</v>
      </c>
      <c r="C3" s="104" t="s">
        <v>7905</v>
      </c>
      <c r="D3" s="105"/>
      <c r="E3" s="110"/>
      <c r="F3" s="105"/>
      <c r="G3" s="105"/>
    </row>
    <row r="4" spans="1:7" ht="12.75" customHeight="1">
      <c r="A4" s="103">
        <v>20</v>
      </c>
      <c r="B4" s="104" t="s">
        <v>7904</v>
      </c>
      <c r="C4" s="104" t="s">
        <v>7906</v>
      </c>
      <c r="D4" s="105"/>
      <c r="E4" s="110"/>
      <c r="F4" s="105"/>
      <c r="G4" s="105"/>
    </row>
    <row r="5" spans="1:7" ht="12.75" customHeight="1">
      <c r="A5" s="103">
        <v>25</v>
      </c>
      <c r="B5" s="104" t="s">
        <v>7904</v>
      </c>
      <c r="C5" s="104" t="s">
        <v>7907</v>
      </c>
      <c r="D5" s="105"/>
      <c r="E5" s="110"/>
      <c r="F5" s="105"/>
      <c r="G5" s="105"/>
    </row>
    <row r="6" spans="1:7" ht="12.75" customHeight="1">
      <c r="A6" s="103">
        <v>30</v>
      </c>
      <c r="B6" s="104" t="s">
        <v>7904</v>
      </c>
      <c r="C6" s="104" t="s">
        <v>7908</v>
      </c>
      <c r="D6" s="105"/>
      <c r="E6" s="110"/>
      <c r="F6" s="105"/>
      <c r="G6" s="105"/>
    </row>
    <row r="7" spans="1:7" ht="12.75" customHeight="1">
      <c r="A7" s="103">
        <v>35</v>
      </c>
      <c r="B7" s="104" t="s">
        <v>7904</v>
      </c>
      <c r="C7" s="104" t="s">
        <v>7909</v>
      </c>
      <c r="D7" s="105"/>
      <c r="E7" s="110"/>
      <c r="F7" s="105"/>
      <c r="G7" s="105"/>
    </row>
    <row r="8" spans="1:7" ht="12.75" customHeight="1">
      <c r="A8" s="103">
        <v>40</v>
      </c>
      <c r="B8" s="104" t="s">
        <v>7904</v>
      </c>
      <c r="C8" s="104" t="s">
        <v>1365</v>
      </c>
      <c r="D8" s="105"/>
      <c r="E8" s="110"/>
      <c r="F8" s="105"/>
      <c r="G8" s="105"/>
    </row>
    <row r="9" spans="1:7" ht="12.75" customHeight="1">
      <c r="A9" s="103">
        <v>45</v>
      </c>
      <c r="B9" s="104" t="s">
        <v>7904</v>
      </c>
      <c r="C9" s="104" t="s">
        <v>7910</v>
      </c>
      <c r="D9" s="105"/>
      <c r="E9" s="110"/>
      <c r="F9" s="105"/>
      <c r="G9" s="105"/>
    </row>
    <row r="10" spans="1:7" ht="12.75" customHeight="1">
      <c r="A10" s="106">
        <v>50</v>
      </c>
      <c r="B10" s="107" t="s">
        <v>7904</v>
      </c>
      <c r="C10" s="107" t="s">
        <v>7911</v>
      </c>
      <c r="D10" s="105"/>
      <c r="E10" s="110"/>
      <c r="F10" s="105"/>
      <c r="G10" s="105"/>
    </row>
    <row r="11" spans="1:7" ht="12.75" customHeight="1">
      <c r="A11" s="106">
        <v>55</v>
      </c>
      <c r="B11" s="107" t="s">
        <v>7904</v>
      </c>
      <c r="C11" s="107" t="s">
        <v>7912</v>
      </c>
      <c r="D11" s="105"/>
      <c r="E11" s="110"/>
      <c r="F11" s="105"/>
      <c r="G11" s="105"/>
    </row>
    <row r="12" spans="1:7" ht="12.75" customHeight="1">
      <c r="A12" s="106">
        <v>60</v>
      </c>
      <c r="B12" s="107" t="s">
        <v>7904</v>
      </c>
      <c r="C12" s="107" t="s">
        <v>7913</v>
      </c>
      <c r="D12" s="105"/>
      <c r="E12" s="110"/>
      <c r="F12" s="105"/>
      <c r="G12" s="105" t="s">
        <v>7914</v>
      </c>
    </row>
    <row r="13" spans="1:7" ht="12.75" customHeight="1">
      <c r="A13" s="106">
        <v>1010</v>
      </c>
      <c r="B13" s="107" t="s">
        <v>7904</v>
      </c>
      <c r="C13" s="107" t="s">
        <v>655</v>
      </c>
      <c r="D13" s="105"/>
      <c r="E13" s="110"/>
      <c r="F13" s="105"/>
      <c r="G13" s="105"/>
    </row>
    <row r="14" spans="1:7" ht="12.75" customHeight="1">
      <c r="A14" s="106">
        <v>1510</v>
      </c>
      <c r="B14" s="107" t="s">
        <v>7904</v>
      </c>
      <c r="C14" s="107" t="s">
        <v>7905</v>
      </c>
      <c r="D14" s="105"/>
      <c r="E14" s="110"/>
      <c r="F14" s="105"/>
      <c r="G14" s="105"/>
    </row>
    <row r="15" spans="1:7" ht="12.75" customHeight="1">
      <c r="A15" s="106">
        <v>2010</v>
      </c>
      <c r="B15" s="107" t="s">
        <v>7904</v>
      </c>
      <c r="C15" s="107" t="s">
        <v>7915</v>
      </c>
      <c r="D15" s="105"/>
      <c r="E15" s="110"/>
      <c r="F15" s="105"/>
      <c r="G15" s="105"/>
    </row>
    <row r="16" spans="1:7" ht="12.75" customHeight="1">
      <c r="A16" s="106">
        <v>2020</v>
      </c>
      <c r="B16" s="107" t="s">
        <v>7904</v>
      </c>
      <c r="C16" s="107" t="s">
        <v>7916</v>
      </c>
      <c r="D16" s="105"/>
      <c r="E16" s="110"/>
      <c r="F16" s="105"/>
      <c r="G16" s="105"/>
    </row>
    <row r="17" spans="1:7" ht="12.75" customHeight="1">
      <c r="A17" s="106">
        <v>2030</v>
      </c>
      <c r="B17" s="107" t="s">
        <v>7904</v>
      </c>
      <c r="C17" s="107" t="s">
        <v>7917</v>
      </c>
      <c r="D17" s="105"/>
      <c r="E17" s="110"/>
      <c r="F17" s="105"/>
      <c r="G17" s="105"/>
    </row>
    <row r="18" spans="1:7" ht="12.75" customHeight="1">
      <c r="A18" s="106">
        <v>2510</v>
      </c>
      <c r="B18" s="107" t="s">
        <v>7904</v>
      </c>
      <c r="C18" s="107" t="s">
        <v>7918</v>
      </c>
      <c r="D18" s="105"/>
      <c r="E18" s="110"/>
      <c r="F18" s="105"/>
      <c r="G18" s="105"/>
    </row>
    <row r="19" spans="1:7" ht="12.75" customHeight="1">
      <c r="A19" s="106">
        <v>2520</v>
      </c>
      <c r="B19" s="107" t="s">
        <v>7904</v>
      </c>
      <c r="C19" s="107" t="s">
        <v>7919</v>
      </c>
      <c r="D19" s="105"/>
      <c r="E19" s="110"/>
      <c r="F19" s="105"/>
      <c r="G19" s="105"/>
    </row>
    <row r="20" spans="1:7" ht="12.75" customHeight="1">
      <c r="A20" s="106">
        <v>2530</v>
      </c>
      <c r="B20" s="107" t="s">
        <v>7904</v>
      </c>
      <c r="C20" s="107" t="s">
        <v>7920</v>
      </c>
      <c r="D20" s="105"/>
      <c r="E20" s="110"/>
      <c r="F20" s="105"/>
      <c r="G20" s="105"/>
    </row>
    <row r="21" spans="1:7" ht="12.75" customHeight="1">
      <c r="A21" s="106">
        <v>2550</v>
      </c>
      <c r="B21" s="107" t="s">
        <v>7904</v>
      </c>
      <c r="C21" s="107" t="s">
        <v>28254</v>
      </c>
      <c r="D21" s="105"/>
      <c r="E21" s="110"/>
      <c r="F21" s="105"/>
      <c r="G21" s="105"/>
    </row>
    <row r="22" spans="1:7" ht="12.75" customHeight="1">
      <c r="A22" s="106">
        <v>3010</v>
      </c>
      <c r="B22" s="107" t="s">
        <v>7904</v>
      </c>
      <c r="C22" s="107" t="s">
        <v>28255</v>
      </c>
      <c r="D22" s="105"/>
      <c r="E22" s="110"/>
      <c r="F22" s="105"/>
      <c r="G22" s="105"/>
    </row>
    <row r="23" spans="1:7" ht="12.75" customHeight="1">
      <c r="A23" s="106">
        <v>3020</v>
      </c>
      <c r="B23" s="107" t="s">
        <v>7904</v>
      </c>
      <c r="C23" s="107" t="s">
        <v>7921</v>
      </c>
      <c r="D23" s="105"/>
      <c r="E23" s="110"/>
      <c r="F23" s="105"/>
      <c r="G23" s="105"/>
    </row>
    <row r="24" spans="1:7" ht="12.75" customHeight="1">
      <c r="A24" s="106">
        <v>3030</v>
      </c>
      <c r="B24" s="107" t="s">
        <v>7904</v>
      </c>
      <c r="C24" s="107" t="s">
        <v>7922</v>
      </c>
      <c r="D24" s="105"/>
      <c r="E24" s="110"/>
      <c r="F24" s="105"/>
      <c r="G24" s="105"/>
    </row>
    <row r="25" spans="1:7" ht="12.75" customHeight="1">
      <c r="A25" s="106">
        <v>3510</v>
      </c>
      <c r="B25" s="107" t="s">
        <v>7904</v>
      </c>
      <c r="C25" s="107" t="s">
        <v>7923</v>
      </c>
      <c r="D25" s="105"/>
      <c r="E25" s="110"/>
      <c r="F25" s="105"/>
      <c r="G25" s="105"/>
    </row>
    <row r="26" spans="1:7" ht="12.75" customHeight="1">
      <c r="A26" s="106">
        <v>3520</v>
      </c>
      <c r="B26" s="107" t="s">
        <v>7904</v>
      </c>
      <c r="C26" s="107" t="s">
        <v>7924</v>
      </c>
      <c r="D26" s="105"/>
      <c r="E26" s="110"/>
      <c r="F26" s="105"/>
      <c r="G26" s="105"/>
    </row>
    <row r="27" spans="1:7" ht="12.75" customHeight="1">
      <c r="A27" s="106">
        <v>4010</v>
      </c>
      <c r="B27" s="107" t="s">
        <v>7904</v>
      </c>
      <c r="C27" s="107" t="s">
        <v>7925</v>
      </c>
      <c r="D27" s="105"/>
      <c r="E27" s="110"/>
      <c r="F27" s="105"/>
      <c r="G27" s="105"/>
    </row>
    <row r="28" spans="1:7" ht="12.75" customHeight="1">
      <c r="A28" s="106">
        <v>4020</v>
      </c>
      <c r="B28" s="107" t="s">
        <v>7904</v>
      </c>
      <c r="C28" s="107" t="s">
        <v>8769</v>
      </c>
      <c r="D28" s="105"/>
      <c r="E28" s="110"/>
      <c r="F28" s="105"/>
      <c r="G28" s="105"/>
    </row>
    <row r="29" spans="1:7" ht="12.75" customHeight="1">
      <c r="A29" s="106">
        <v>4030</v>
      </c>
      <c r="B29" s="107" t="s">
        <v>7904</v>
      </c>
      <c r="C29" s="107" t="s">
        <v>7926</v>
      </c>
      <c r="D29" s="105"/>
      <c r="E29" s="110"/>
      <c r="F29" s="105"/>
      <c r="G29" s="105"/>
    </row>
    <row r="30" spans="1:7" ht="12.75" customHeight="1">
      <c r="A30" s="106">
        <v>4510</v>
      </c>
      <c r="B30" s="107" t="s">
        <v>7904</v>
      </c>
      <c r="C30" s="107" t="s">
        <v>7927</v>
      </c>
      <c r="D30" s="105"/>
      <c r="E30" s="110"/>
      <c r="F30" s="105"/>
      <c r="G30" s="105"/>
    </row>
    <row r="31" spans="1:7" ht="12.75" customHeight="1">
      <c r="A31" s="106">
        <v>4520</v>
      </c>
      <c r="B31" s="107" t="s">
        <v>7904</v>
      </c>
      <c r="C31" s="107" t="s">
        <v>7928</v>
      </c>
      <c r="D31" s="105"/>
      <c r="E31" s="110"/>
      <c r="F31" s="105"/>
      <c r="G31" s="105"/>
    </row>
    <row r="32" spans="1:7" ht="12.75" customHeight="1">
      <c r="A32" s="106">
        <v>4530</v>
      </c>
      <c r="B32" s="107" t="s">
        <v>7904</v>
      </c>
      <c r="C32" s="107" t="s">
        <v>7929</v>
      </c>
      <c r="D32" s="105"/>
      <c r="E32" s="110"/>
      <c r="F32" s="105"/>
      <c r="G32" s="105"/>
    </row>
    <row r="33" spans="1:7" ht="12.75" customHeight="1">
      <c r="A33" s="106">
        <v>5010</v>
      </c>
      <c r="B33" s="107" t="s">
        <v>7904</v>
      </c>
      <c r="C33" s="107" t="s">
        <v>7930</v>
      </c>
      <c r="D33" s="105"/>
      <c r="E33" s="110"/>
      <c r="F33" s="105"/>
      <c r="G33" s="105"/>
    </row>
    <row r="34" spans="1:7" ht="12.75" customHeight="1">
      <c r="A34" s="106">
        <v>5020</v>
      </c>
      <c r="B34" s="107" t="s">
        <v>7904</v>
      </c>
      <c r="C34" s="107" t="s">
        <v>7931</v>
      </c>
      <c r="D34" s="105"/>
      <c r="E34" s="110"/>
      <c r="F34" s="105"/>
      <c r="G34" s="105" t="s">
        <v>7932</v>
      </c>
    </row>
    <row r="35" spans="1:7" ht="12.75" customHeight="1">
      <c r="A35" s="106">
        <v>5510</v>
      </c>
      <c r="B35" s="107" t="s">
        <v>7904</v>
      </c>
      <c r="C35" s="107" t="s">
        <v>7912</v>
      </c>
      <c r="D35" s="105"/>
      <c r="E35" s="110"/>
      <c r="F35" s="105"/>
      <c r="G35" s="105"/>
    </row>
    <row r="36" spans="1:7" ht="12.75" customHeight="1">
      <c r="A36" s="106">
        <v>6010</v>
      </c>
      <c r="B36" s="107" t="s">
        <v>7904</v>
      </c>
      <c r="C36" s="107" t="s">
        <v>28256</v>
      </c>
      <c r="D36" s="105"/>
      <c r="E36" s="110"/>
      <c r="F36" s="105"/>
      <c r="G36" s="105" t="s">
        <v>7933</v>
      </c>
    </row>
    <row r="37" spans="1:7" ht="12.75" customHeight="1">
      <c r="A37" s="106">
        <v>6020</v>
      </c>
      <c r="B37" s="107" t="s">
        <v>7904</v>
      </c>
      <c r="C37" s="107" t="s">
        <v>7995</v>
      </c>
      <c r="D37" s="105"/>
      <c r="E37" s="110"/>
      <c r="F37" s="105"/>
      <c r="G37" s="105" t="s">
        <v>28274</v>
      </c>
    </row>
    <row r="38" spans="1:7" ht="12.75" customHeight="1">
      <c r="A38" s="106">
        <v>101010</v>
      </c>
      <c r="B38" s="107" t="s">
        <v>7904</v>
      </c>
      <c r="C38" s="107" t="s">
        <v>7934</v>
      </c>
      <c r="D38" s="105"/>
      <c r="E38" s="110"/>
      <c r="F38" s="105"/>
      <c r="G38" s="105"/>
    </row>
    <row r="39" spans="1:7" ht="12.75" customHeight="1">
      <c r="A39" s="106">
        <v>101020</v>
      </c>
      <c r="B39" s="107" t="s">
        <v>7904</v>
      </c>
      <c r="C39" s="107" t="s">
        <v>7935</v>
      </c>
      <c r="D39" s="105"/>
      <c r="E39" s="110"/>
      <c r="F39" s="105"/>
      <c r="G39" s="105"/>
    </row>
    <row r="40" spans="1:7" ht="12.75" customHeight="1">
      <c r="A40" s="106">
        <v>151010</v>
      </c>
      <c r="B40" s="107" t="s">
        <v>7904</v>
      </c>
      <c r="C40" s="107" t="s">
        <v>7936</v>
      </c>
      <c r="D40" s="105"/>
      <c r="E40" s="110"/>
      <c r="F40" s="105"/>
      <c r="G40" s="105"/>
    </row>
    <row r="41" spans="1:7" ht="12.75" customHeight="1">
      <c r="A41" s="106">
        <v>151020</v>
      </c>
      <c r="B41" s="107" t="s">
        <v>7904</v>
      </c>
      <c r="C41" s="107" t="s">
        <v>7937</v>
      </c>
      <c r="D41" s="105"/>
      <c r="E41" s="110"/>
      <c r="F41" s="105"/>
      <c r="G41" s="105"/>
    </row>
    <row r="42" spans="1:7" ht="12.75" customHeight="1">
      <c r="A42" s="106">
        <v>151030</v>
      </c>
      <c r="B42" s="107" t="s">
        <v>7904</v>
      </c>
      <c r="C42" s="107" t="s">
        <v>7938</v>
      </c>
      <c r="D42" s="105"/>
      <c r="E42" s="110"/>
      <c r="F42" s="105"/>
      <c r="G42" s="105"/>
    </row>
    <row r="43" spans="1:7" ht="12.75" customHeight="1">
      <c r="A43" s="106">
        <v>151040</v>
      </c>
      <c r="B43" s="107" t="s">
        <v>7904</v>
      </c>
      <c r="C43" s="107" t="s">
        <v>7939</v>
      </c>
      <c r="D43" s="105"/>
      <c r="E43" s="110"/>
      <c r="F43" s="105"/>
      <c r="G43" s="105"/>
    </row>
    <row r="44" spans="1:7" ht="12.75" customHeight="1">
      <c r="A44" s="106">
        <v>151050</v>
      </c>
      <c r="B44" s="107" t="s">
        <v>7904</v>
      </c>
      <c r="C44" s="107" t="s">
        <v>7940</v>
      </c>
      <c r="D44" s="105"/>
      <c r="E44" s="110"/>
      <c r="F44" s="105"/>
      <c r="G44" s="105"/>
    </row>
    <row r="45" spans="1:7" ht="12.75" customHeight="1">
      <c r="A45" s="106">
        <v>201010</v>
      </c>
      <c r="B45" s="107" t="s">
        <v>7904</v>
      </c>
      <c r="C45" s="107" t="s">
        <v>7941</v>
      </c>
      <c r="D45" s="105"/>
      <c r="E45" s="110"/>
      <c r="F45" s="105"/>
      <c r="G45" s="105"/>
    </row>
    <row r="46" spans="1:7" ht="12.75" customHeight="1">
      <c r="A46" s="106">
        <v>201020</v>
      </c>
      <c r="B46" s="107" t="s">
        <v>7904</v>
      </c>
      <c r="C46" s="107" t="s">
        <v>7942</v>
      </c>
      <c r="D46" s="105"/>
      <c r="E46" s="110"/>
      <c r="F46" s="105"/>
      <c r="G46" s="105"/>
    </row>
    <row r="47" spans="1:7" ht="12.75" customHeight="1">
      <c r="A47" s="106">
        <v>201030</v>
      </c>
      <c r="B47" s="107" t="s">
        <v>7904</v>
      </c>
      <c r="C47" s="107" t="s">
        <v>7943</v>
      </c>
      <c r="D47" s="105"/>
      <c r="E47" s="110"/>
      <c r="F47" s="105"/>
      <c r="G47" s="105"/>
    </row>
    <row r="48" spans="1:7" ht="12.75" customHeight="1">
      <c r="A48" s="106">
        <v>201040</v>
      </c>
      <c r="B48" s="107" t="s">
        <v>7904</v>
      </c>
      <c r="C48" s="107" t="s">
        <v>7944</v>
      </c>
      <c r="D48" s="105"/>
      <c r="E48" s="110"/>
      <c r="F48" s="105"/>
      <c r="G48" s="105"/>
    </row>
    <row r="49" spans="1:7" ht="12.75" customHeight="1">
      <c r="A49" s="106">
        <v>201050</v>
      </c>
      <c r="B49" s="107" t="s">
        <v>7904</v>
      </c>
      <c r="C49" s="107" t="s">
        <v>7945</v>
      </c>
      <c r="D49" s="105"/>
      <c r="E49" s="110"/>
      <c r="F49" s="105"/>
      <c r="G49" s="105"/>
    </row>
    <row r="50" spans="1:7" ht="12.75" customHeight="1">
      <c r="A50" s="106">
        <v>201060</v>
      </c>
      <c r="B50" s="107" t="s">
        <v>7904</v>
      </c>
      <c r="C50" s="107" t="s">
        <v>7946</v>
      </c>
      <c r="D50" s="105"/>
      <c r="E50" s="110"/>
      <c r="F50" s="105"/>
      <c r="G50" s="105"/>
    </row>
    <row r="51" spans="1:7" ht="12.75" customHeight="1">
      <c r="A51" s="106">
        <v>201070</v>
      </c>
      <c r="B51" s="107" t="s">
        <v>7904</v>
      </c>
      <c r="C51" s="107" t="s">
        <v>7947</v>
      </c>
      <c r="D51" s="105"/>
      <c r="E51" s="110"/>
      <c r="F51" s="105"/>
      <c r="G51" s="105"/>
    </row>
    <row r="52" spans="1:7" ht="12.75" customHeight="1">
      <c r="A52" s="106">
        <v>202010</v>
      </c>
      <c r="B52" s="107" t="s">
        <v>7904</v>
      </c>
      <c r="C52" s="107" t="s">
        <v>7948</v>
      </c>
      <c r="D52" s="105"/>
      <c r="E52" s="110"/>
      <c r="F52" s="105"/>
      <c r="G52" s="105"/>
    </row>
    <row r="53" spans="1:7" ht="12.75" customHeight="1">
      <c r="A53" s="106">
        <v>202020</v>
      </c>
      <c r="B53" s="107" t="s">
        <v>7904</v>
      </c>
      <c r="C53" s="107" t="s">
        <v>7949</v>
      </c>
      <c r="D53" s="105"/>
      <c r="E53" s="110"/>
      <c r="F53" s="105"/>
      <c r="G53" s="105"/>
    </row>
    <row r="54" spans="1:7" ht="12.75" customHeight="1">
      <c r="A54" s="106">
        <v>203010</v>
      </c>
      <c r="B54" s="107" t="s">
        <v>7904</v>
      </c>
      <c r="C54" s="107" t="s">
        <v>7950</v>
      </c>
      <c r="D54" s="105"/>
      <c r="E54" s="110"/>
      <c r="F54" s="105"/>
      <c r="G54" s="105"/>
    </row>
    <row r="55" spans="1:7" ht="12.75" customHeight="1">
      <c r="A55" s="106">
        <v>203020</v>
      </c>
      <c r="B55" s="107" t="s">
        <v>7904</v>
      </c>
      <c r="C55" s="107" t="s">
        <v>28257</v>
      </c>
      <c r="D55" s="105"/>
      <c r="E55" s="110"/>
      <c r="F55" s="105"/>
      <c r="G55" s="105"/>
    </row>
    <row r="56" spans="1:7" ht="12.75" customHeight="1">
      <c r="A56" s="106">
        <v>203030</v>
      </c>
      <c r="B56" s="107" t="s">
        <v>7904</v>
      </c>
      <c r="C56" s="107" t="s">
        <v>8963</v>
      </c>
      <c r="D56" s="105"/>
      <c r="E56" s="110"/>
      <c r="F56" s="105"/>
      <c r="G56" s="105"/>
    </row>
    <row r="57" spans="1:7" ht="12.75" customHeight="1">
      <c r="A57" s="106">
        <v>203040</v>
      </c>
      <c r="B57" s="107" t="s">
        <v>7904</v>
      </c>
      <c r="C57" s="107" t="s">
        <v>28258</v>
      </c>
      <c r="D57" s="105"/>
      <c r="E57" s="110"/>
      <c r="F57" s="105"/>
      <c r="G57" s="105"/>
    </row>
    <row r="58" spans="1:7" ht="12.75" customHeight="1">
      <c r="A58" s="106">
        <v>203050</v>
      </c>
      <c r="B58" s="107" t="s">
        <v>7904</v>
      </c>
      <c r="C58" s="107" t="s">
        <v>7952</v>
      </c>
      <c r="D58" s="105"/>
      <c r="E58" s="110"/>
      <c r="F58" s="105"/>
      <c r="G58" s="105"/>
    </row>
    <row r="59" spans="1:7" ht="12.75" customHeight="1">
      <c r="A59" s="106">
        <v>251010</v>
      </c>
      <c r="B59" s="107" t="s">
        <v>7904</v>
      </c>
      <c r="C59" s="107" t="s">
        <v>28259</v>
      </c>
      <c r="D59" s="105"/>
      <c r="E59" s="110"/>
      <c r="F59" s="105"/>
      <c r="G59" s="105"/>
    </row>
    <row r="60" spans="1:7" ht="12.75" customHeight="1">
      <c r="A60" s="106">
        <v>251020</v>
      </c>
      <c r="B60" s="107" t="s">
        <v>7904</v>
      </c>
      <c r="C60" s="107" t="s">
        <v>7953</v>
      </c>
      <c r="D60" s="105"/>
      <c r="E60" s="110"/>
      <c r="F60" s="105"/>
      <c r="G60" s="105"/>
    </row>
    <row r="61" spans="1:7" ht="12.75" customHeight="1">
      <c r="A61" s="106">
        <v>252010</v>
      </c>
      <c r="B61" s="107" t="s">
        <v>7904</v>
      </c>
      <c r="C61" s="107" t="s">
        <v>7954</v>
      </c>
      <c r="D61" s="105"/>
      <c r="E61" s="110"/>
      <c r="F61" s="105"/>
      <c r="G61" s="105"/>
    </row>
    <row r="62" spans="1:7" ht="12.75" customHeight="1">
      <c r="A62" s="106">
        <v>252020</v>
      </c>
      <c r="B62" s="107" t="s">
        <v>7904</v>
      </c>
      <c r="C62" s="107" t="s">
        <v>7955</v>
      </c>
      <c r="D62" s="105"/>
      <c r="E62" s="110"/>
      <c r="F62" s="105"/>
      <c r="G62" s="105"/>
    </row>
    <row r="63" spans="1:7" ht="12.75" customHeight="1">
      <c r="A63" s="106">
        <v>252030</v>
      </c>
      <c r="B63" s="107" t="s">
        <v>7904</v>
      </c>
      <c r="C63" s="107" t="s">
        <v>7956</v>
      </c>
      <c r="D63" s="105"/>
      <c r="E63" s="110"/>
      <c r="F63" s="105"/>
      <c r="G63" s="105"/>
    </row>
    <row r="64" spans="1:7" ht="12.75" customHeight="1">
      <c r="A64" s="106">
        <v>253010</v>
      </c>
      <c r="B64" s="107" t="s">
        <v>7904</v>
      </c>
      <c r="C64" s="107" t="s">
        <v>7957</v>
      </c>
      <c r="D64" s="105"/>
      <c r="E64" s="110"/>
      <c r="F64" s="105"/>
      <c r="G64" s="105"/>
    </row>
    <row r="65" spans="1:7" ht="12.75" customHeight="1">
      <c r="A65" s="106">
        <v>253020</v>
      </c>
      <c r="B65" s="107" t="s">
        <v>7904</v>
      </c>
      <c r="C65" s="107" t="s">
        <v>7958</v>
      </c>
      <c r="D65" s="105"/>
      <c r="E65" s="110"/>
      <c r="F65" s="105"/>
      <c r="G65" s="105"/>
    </row>
    <row r="66" spans="1:7" ht="12.75" customHeight="1">
      <c r="A66" s="106">
        <v>255010</v>
      </c>
      <c r="B66" s="107" t="s">
        <v>7904</v>
      </c>
      <c r="C66" s="107" t="s">
        <v>7959</v>
      </c>
      <c r="D66" s="105"/>
      <c r="E66" s="110"/>
      <c r="F66" s="105"/>
      <c r="G66" s="105"/>
    </row>
    <row r="67" spans="1:7" ht="12.75" customHeight="1">
      <c r="A67" s="106">
        <v>255030</v>
      </c>
      <c r="B67" s="107" t="s">
        <v>7904</v>
      </c>
      <c r="C67" s="107" t="s">
        <v>28260</v>
      </c>
      <c r="D67" s="105"/>
      <c r="E67" s="110"/>
      <c r="F67" s="105"/>
      <c r="G67" s="105"/>
    </row>
    <row r="68" spans="1:7" ht="12.75" customHeight="1">
      <c r="A68" s="106">
        <v>255040</v>
      </c>
      <c r="B68" s="107" t="s">
        <v>7904</v>
      </c>
      <c r="C68" s="107" t="s">
        <v>7961</v>
      </c>
      <c r="D68" s="105"/>
      <c r="E68" s="110"/>
      <c r="F68" s="105"/>
      <c r="G68" s="105"/>
    </row>
    <row r="69" spans="1:7" ht="12.75" customHeight="1">
      <c r="A69" s="106">
        <v>301010</v>
      </c>
      <c r="B69" s="107" t="s">
        <v>7904</v>
      </c>
      <c r="C69" s="107" t="s">
        <v>28255</v>
      </c>
      <c r="D69" s="105"/>
      <c r="E69" s="110"/>
      <c r="F69" s="105"/>
      <c r="G69" s="105"/>
    </row>
    <row r="70" spans="1:7" ht="12.75" customHeight="1">
      <c r="A70" s="106">
        <v>302010</v>
      </c>
      <c r="B70" s="107" t="s">
        <v>7904</v>
      </c>
      <c r="C70" s="107" t="s">
        <v>7962</v>
      </c>
      <c r="D70" s="105"/>
      <c r="E70" s="110"/>
      <c r="F70" s="105"/>
      <c r="G70" s="105"/>
    </row>
    <row r="71" spans="1:7" ht="12.75" customHeight="1">
      <c r="A71" s="106">
        <v>302020</v>
      </c>
      <c r="B71" s="107" t="s">
        <v>7904</v>
      </c>
      <c r="C71" s="107" t="s">
        <v>7963</v>
      </c>
      <c r="D71" s="105"/>
      <c r="E71" s="110"/>
      <c r="F71" s="105"/>
      <c r="G71" s="105"/>
    </row>
    <row r="72" spans="1:7" ht="12.75" customHeight="1">
      <c r="A72" s="106">
        <v>302030</v>
      </c>
      <c r="B72" s="107" t="s">
        <v>7904</v>
      </c>
      <c r="C72" s="107" t="s">
        <v>7964</v>
      </c>
      <c r="D72" s="105"/>
      <c r="E72" s="110"/>
      <c r="F72" s="105"/>
      <c r="G72" s="105"/>
    </row>
    <row r="73" spans="1:7" ht="12.75" customHeight="1">
      <c r="A73" s="106">
        <v>303010</v>
      </c>
      <c r="B73" s="107" t="s">
        <v>7904</v>
      </c>
      <c r="C73" s="107" t="s">
        <v>7965</v>
      </c>
      <c r="D73" s="105"/>
      <c r="E73" s="110"/>
      <c r="F73" s="105"/>
      <c r="G73" s="105"/>
    </row>
    <row r="74" spans="1:7" ht="12.75" customHeight="1">
      <c r="A74" s="106">
        <v>303020</v>
      </c>
      <c r="B74" s="107" t="s">
        <v>7904</v>
      </c>
      <c r="C74" s="107" t="s">
        <v>28261</v>
      </c>
      <c r="D74" s="105"/>
      <c r="E74" s="110"/>
      <c r="F74" s="105"/>
      <c r="G74" s="105"/>
    </row>
    <row r="75" spans="1:7" ht="12.75" customHeight="1">
      <c r="A75" s="106">
        <v>351010</v>
      </c>
      <c r="B75" s="107" t="s">
        <v>7904</v>
      </c>
      <c r="C75" s="107" t="s">
        <v>7967</v>
      </c>
      <c r="D75" s="105"/>
      <c r="E75" s="110"/>
      <c r="F75" s="105"/>
      <c r="G75" s="105"/>
    </row>
    <row r="76" spans="1:7" ht="12.75" customHeight="1">
      <c r="A76" s="106">
        <v>351020</v>
      </c>
      <c r="B76" s="107" t="s">
        <v>7904</v>
      </c>
      <c r="C76" s="107" t="s">
        <v>7968</v>
      </c>
      <c r="D76" s="105"/>
      <c r="E76" s="110"/>
      <c r="F76" s="105"/>
      <c r="G76" s="105"/>
    </row>
    <row r="77" spans="1:7" ht="12.75" customHeight="1">
      <c r="A77" s="106">
        <v>351030</v>
      </c>
      <c r="B77" s="107" t="s">
        <v>7904</v>
      </c>
      <c r="C77" s="107" t="s">
        <v>7969</v>
      </c>
      <c r="D77" s="105"/>
      <c r="E77" s="110"/>
      <c r="F77" s="105"/>
      <c r="G77" s="105"/>
    </row>
    <row r="78" spans="1:7" ht="12.75" customHeight="1">
      <c r="A78" s="106">
        <v>352010</v>
      </c>
      <c r="B78" s="107" t="s">
        <v>7904</v>
      </c>
      <c r="C78" s="107" t="s">
        <v>7970</v>
      </c>
      <c r="D78" s="105"/>
      <c r="E78" s="110"/>
      <c r="F78" s="105"/>
      <c r="G78" s="105"/>
    </row>
    <row r="79" spans="1:7" ht="12.75" customHeight="1">
      <c r="A79" s="106">
        <v>352020</v>
      </c>
      <c r="B79" s="107" t="s">
        <v>7904</v>
      </c>
      <c r="C79" s="107" t="s">
        <v>7971</v>
      </c>
      <c r="D79" s="105"/>
      <c r="E79" s="110"/>
      <c r="F79" s="105"/>
      <c r="G79" s="105"/>
    </row>
    <row r="80" spans="1:7" ht="12.75" customHeight="1">
      <c r="A80" s="106">
        <v>352030</v>
      </c>
      <c r="B80" s="107" t="s">
        <v>7904</v>
      </c>
      <c r="C80" s="107" t="s">
        <v>7972</v>
      </c>
      <c r="D80" s="105"/>
      <c r="E80" s="110"/>
      <c r="F80" s="105"/>
      <c r="G80" s="105"/>
    </row>
    <row r="81" spans="1:7" ht="12.75" customHeight="1">
      <c r="A81" s="106">
        <v>401010</v>
      </c>
      <c r="B81" s="107" t="s">
        <v>7904</v>
      </c>
      <c r="C81" s="107" t="s">
        <v>7925</v>
      </c>
      <c r="D81" s="105"/>
      <c r="E81" s="110"/>
      <c r="F81" s="105"/>
      <c r="G81" s="105"/>
    </row>
    <row r="82" spans="1:7" ht="12.75" customHeight="1">
      <c r="A82" s="106">
        <v>402010</v>
      </c>
      <c r="B82" s="107" t="s">
        <v>7904</v>
      </c>
      <c r="C82" s="107" t="s">
        <v>8769</v>
      </c>
      <c r="D82" s="105"/>
      <c r="E82" s="110"/>
      <c r="F82" s="105"/>
      <c r="G82" s="105"/>
    </row>
    <row r="83" spans="1:7" ht="12.75" customHeight="1">
      <c r="A83" s="106">
        <v>402020</v>
      </c>
      <c r="B83" s="107" t="s">
        <v>7904</v>
      </c>
      <c r="C83" s="107" t="s">
        <v>7975</v>
      </c>
      <c r="D83" s="105"/>
      <c r="E83" s="110"/>
      <c r="F83" s="105"/>
      <c r="G83" s="105"/>
    </row>
    <row r="84" spans="1:7" ht="12.75" customHeight="1">
      <c r="A84" s="106">
        <v>402030</v>
      </c>
      <c r="B84" s="107" t="s">
        <v>7904</v>
      </c>
      <c r="C84" s="107" t="s">
        <v>7976</v>
      </c>
      <c r="D84" s="105"/>
      <c r="E84" s="110"/>
      <c r="F84" s="105"/>
      <c r="G84" s="105"/>
    </row>
    <row r="85" spans="1:7" ht="12.75" customHeight="1">
      <c r="A85" s="106">
        <v>402040</v>
      </c>
      <c r="B85" s="107" t="s">
        <v>7904</v>
      </c>
      <c r="C85" s="107" t="s">
        <v>7977</v>
      </c>
      <c r="D85" s="105"/>
      <c r="E85" s="110"/>
      <c r="F85" s="105"/>
      <c r="G85" s="105" t="s">
        <v>7978</v>
      </c>
    </row>
    <row r="86" spans="1:7" ht="12.75" customHeight="1">
      <c r="A86" s="106">
        <v>403010</v>
      </c>
      <c r="B86" s="107" t="s">
        <v>7904</v>
      </c>
      <c r="C86" s="107" t="s">
        <v>7926</v>
      </c>
      <c r="D86" s="105"/>
      <c r="E86" s="110"/>
      <c r="F86" s="105"/>
      <c r="G86" s="105"/>
    </row>
    <row r="87" spans="1:7" ht="12.75" customHeight="1">
      <c r="A87" s="106">
        <v>451020</v>
      </c>
      <c r="B87" s="107" t="s">
        <v>7904</v>
      </c>
      <c r="C87" s="107" t="s">
        <v>7979</v>
      </c>
      <c r="D87" s="105"/>
      <c r="E87" s="110"/>
      <c r="F87" s="105"/>
      <c r="G87" s="105"/>
    </row>
    <row r="88" spans="1:7" ht="12.75" customHeight="1">
      <c r="A88" s="106">
        <v>451030</v>
      </c>
      <c r="B88" s="107" t="s">
        <v>7904</v>
      </c>
      <c r="C88" s="107" t="s">
        <v>7980</v>
      </c>
      <c r="D88" s="105"/>
      <c r="E88" s="110"/>
      <c r="F88" s="105"/>
      <c r="G88" s="105"/>
    </row>
    <row r="89" spans="1:7" ht="12.75" customHeight="1">
      <c r="A89" s="106">
        <v>452010</v>
      </c>
      <c r="B89" s="107" t="s">
        <v>7904</v>
      </c>
      <c r="C89" s="107" t="s">
        <v>7981</v>
      </c>
      <c r="D89" s="105"/>
      <c r="E89" s="110"/>
      <c r="F89" s="105"/>
      <c r="G89" s="105"/>
    </row>
    <row r="90" spans="1:7" ht="12.75" customHeight="1">
      <c r="A90" s="106">
        <v>452020</v>
      </c>
      <c r="B90" s="107" t="s">
        <v>7904</v>
      </c>
      <c r="C90" s="107" t="s">
        <v>7982</v>
      </c>
      <c r="D90" s="105"/>
      <c r="E90" s="110"/>
      <c r="F90" s="105"/>
      <c r="G90" s="105"/>
    </row>
    <row r="91" spans="1:7" ht="12.75" customHeight="1">
      <c r="A91" s="106">
        <v>452030</v>
      </c>
      <c r="B91" s="107" t="s">
        <v>7904</v>
      </c>
      <c r="C91" s="107" t="s">
        <v>7983</v>
      </c>
      <c r="D91" s="105"/>
      <c r="E91" s="110"/>
      <c r="F91" s="105"/>
      <c r="G91" s="105"/>
    </row>
    <row r="92" spans="1:7" ht="12.75" customHeight="1">
      <c r="A92" s="106">
        <v>453010</v>
      </c>
      <c r="B92" s="107" t="s">
        <v>7904</v>
      </c>
      <c r="C92" s="107" t="s">
        <v>7929</v>
      </c>
      <c r="D92" s="105"/>
      <c r="E92" s="110"/>
      <c r="F92" s="105"/>
      <c r="G92" s="105"/>
    </row>
    <row r="93" spans="1:7" ht="12.75" customHeight="1">
      <c r="A93" s="106">
        <v>501010</v>
      </c>
      <c r="B93" s="107" t="s">
        <v>7904</v>
      </c>
      <c r="C93" s="107" t="s">
        <v>7984</v>
      </c>
      <c r="D93" s="105"/>
      <c r="E93" s="110"/>
      <c r="F93" s="105"/>
      <c r="G93" s="105"/>
    </row>
    <row r="94" spans="1:7" ht="12.75" customHeight="1">
      <c r="A94" s="106">
        <v>501020</v>
      </c>
      <c r="B94" s="107" t="s">
        <v>7904</v>
      </c>
      <c r="C94" s="107" t="s">
        <v>7985</v>
      </c>
      <c r="D94" s="105"/>
      <c r="E94" s="110"/>
      <c r="F94" s="105"/>
      <c r="G94" s="105"/>
    </row>
    <row r="95" spans="1:7" ht="12.75" customHeight="1">
      <c r="A95" s="106">
        <v>502010</v>
      </c>
      <c r="B95" s="107" t="s">
        <v>7904</v>
      </c>
      <c r="C95" s="107" t="s">
        <v>7986</v>
      </c>
      <c r="D95" s="105"/>
      <c r="E95" s="110"/>
      <c r="F95" s="105"/>
      <c r="G95" s="105" t="s">
        <v>7932</v>
      </c>
    </row>
    <row r="96" spans="1:7" ht="12.75" customHeight="1">
      <c r="A96" s="106">
        <v>502020</v>
      </c>
      <c r="B96" s="107" t="s">
        <v>7904</v>
      </c>
      <c r="C96" s="107" t="s">
        <v>7987</v>
      </c>
      <c r="D96" s="105"/>
      <c r="E96" s="110"/>
      <c r="F96" s="105"/>
      <c r="G96" s="105" t="s">
        <v>7932</v>
      </c>
    </row>
    <row r="97" spans="1:7" ht="12.75" customHeight="1">
      <c r="A97" s="106">
        <v>502030</v>
      </c>
      <c r="B97" s="107" t="s">
        <v>7904</v>
      </c>
      <c r="C97" s="107" t="s">
        <v>7988</v>
      </c>
      <c r="D97" s="105"/>
      <c r="E97" s="110"/>
      <c r="F97" s="105"/>
      <c r="G97" s="105" t="s">
        <v>7932</v>
      </c>
    </row>
    <row r="98" spans="1:7" ht="12.75" customHeight="1">
      <c r="A98" s="106">
        <v>551010</v>
      </c>
      <c r="B98" s="107" t="s">
        <v>7904</v>
      </c>
      <c r="C98" s="107" t="s">
        <v>7989</v>
      </c>
      <c r="D98" s="105"/>
      <c r="E98" s="110"/>
      <c r="F98" s="105"/>
      <c r="G98" s="105"/>
    </row>
    <row r="99" spans="1:7" ht="12.75" customHeight="1">
      <c r="A99" s="106">
        <v>551020</v>
      </c>
      <c r="B99" s="107" t="s">
        <v>7904</v>
      </c>
      <c r="C99" s="107" t="s">
        <v>7990</v>
      </c>
      <c r="D99" s="105"/>
      <c r="E99" s="110"/>
      <c r="F99" s="105"/>
      <c r="G99" s="105"/>
    </row>
    <row r="100" spans="1:7" ht="12.75" customHeight="1">
      <c r="A100" s="106">
        <v>551030</v>
      </c>
      <c r="B100" s="107" t="s">
        <v>7904</v>
      </c>
      <c r="C100" s="107" t="s">
        <v>7991</v>
      </c>
      <c r="D100" s="105"/>
      <c r="E100" s="110"/>
      <c r="F100" s="105"/>
      <c r="G100" s="105"/>
    </row>
    <row r="101" spans="1:7" ht="12.75" customHeight="1">
      <c r="A101" s="106">
        <v>551040</v>
      </c>
      <c r="B101" s="107" t="s">
        <v>7904</v>
      </c>
      <c r="C101" s="107" t="s">
        <v>7992</v>
      </c>
      <c r="D101" s="105"/>
      <c r="E101" s="110"/>
      <c r="F101" s="105"/>
      <c r="G101" s="105"/>
    </row>
    <row r="102" spans="1:7" ht="12.75" customHeight="1">
      <c r="A102" s="106">
        <v>551050</v>
      </c>
      <c r="B102" s="107" t="s">
        <v>7904</v>
      </c>
      <c r="C102" s="107" t="s">
        <v>7993</v>
      </c>
      <c r="D102" s="105"/>
      <c r="E102" s="110"/>
      <c r="F102" s="105"/>
      <c r="G102" s="105"/>
    </row>
    <row r="103" spans="1:7" ht="12.75" customHeight="1">
      <c r="A103" s="106">
        <v>601010</v>
      </c>
      <c r="B103" s="107" t="s">
        <v>7904</v>
      </c>
      <c r="C103" s="107" t="s">
        <v>8252</v>
      </c>
      <c r="D103" s="105"/>
      <c r="E103" s="110"/>
      <c r="F103" s="105"/>
      <c r="G103" s="105" t="s">
        <v>7994</v>
      </c>
    </row>
    <row r="104" spans="1:7" ht="12.75" customHeight="1">
      <c r="A104" s="106">
        <v>601025</v>
      </c>
      <c r="B104" s="107" t="s">
        <v>7904</v>
      </c>
      <c r="C104" s="107" t="s">
        <v>8255</v>
      </c>
      <c r="D104" s="105"/>
      <c r="E104" s="110"/>
      <c r="F104" s="105"/>
      <c r="G104" s="105" t="s">
        <v>28274</v>
      </c>
    </row>
    <row r="105" spans="1:7" ht="12.75" customHeight="1">
      <c r="A105" s="106">
        <v>601030</v>
      </c>
      <c r="B105" s="107" t="s">
        <v>7904</v>
      </c>
      <c r="C105" s="107" t="s">
        <v>8257</v>
      </c>
      <c r="D105" s="105"/>
      <c r="E105" s="110"/>
      <c r="F105" s="105"/>
      <c r="G105" s="105" t="s">
        <v>28274</v>
      </c>
    </row>
    <row r="106" spans="1:7" ht="12.75" customHeight="1">
      <c r="A106" s="106">
        <v>601040</v>
      </c>
      <c r="B106" s="107" t="s">
        <v>7904</v>
      </c>
      <c r="C106" s="107" t="s">
        <v>8259</v>
      </c>
      <c r="D106" s="105"/>
      <c r="E106" s="110"/>
      <c r="F106" s="105"/>
      <c r="G106" s="105" t="s">
        <v>28274</v>
      </c>
    </row>
    <row r="107" spans="1:7" ht="12.75" customHeight="1">
      <c r="A107" s="106">
        <v>601050</v>
      </c>
      <c r="B107" s="107" t="s">
        <v>7904</v>
      </c>
      <c r="C107" s="107" t="s">
        <v>8261</v>
      </c>
      <c r="D107" s="105"/>
      <c r="E107" s="110"/>
      <c r="F107" s="105"/>
      <c r="G107" s="105" t="s">
        <v>28274</v>
      </c>
    </row>
    <row r="108" spans="1:7" ht="12.75" customHeight="1">
      <c r="A108" s="106">
        <v>601060</v>
      </c>
      <c r="B108" s="107" t="s">
        <v>7904</v>
      </c>
      <c r="C108" s="107" t="s">
        <v>8263</v>
      </c>
      <c r="D108" s="105"/>
      <c r="E108" s="110"/>
      <c r="F108" s="105"/>
      <c r="G108" s="105" t="s">
        <v>28274</v>
      </c>
    </row>
    <row r="109" spans="1:7" ht="12.75" customHeight="1">
      <c r="A109" s="106">
        <v>601070</v>
      </c>
      <c r="B109" s="107" t="s">
        <v>7904</v>
      </c>
      <c r="C109" s="107" t="s">
        <v>8265</v>
      </c>
      <c r="D109" s="105"/>
      <c r="E109" s="110"/>
      <c r="F109" s="105"/>
      <c r="G109" s="105" t="s">
        <v>28274</v>
      </c>
    </row>
    <row r="110" spans="1:7" ht="12.75" customHeight="1">
      <c r="A110" s="106">
        <v>601080</v>
      </c>
      <c r="B110" s="107" t="s">
        <v>7904</v>
      </c>
      <c r="C110" s="107" t="s">
        <v>8267</v>
      </c>
      <c r="D110" s="105"/>
      <c r="E110" s="110"/>
      <c r="F110" s="105"/>
      <c r="G110" s="105" t="s">
        <v>28274</v>
      </c>
    </row>
    <row r="111" spans="1:7" ht="12.75" customHeight="1">
      <c r="A111" s="106">
        <v>602010</v>
      </c>
      <c r="B111" s="107" t="s">
        <v>7904</v>
      </c>
      <c r="C111" s="107" t="s">
        <v>7995</v>
      </c>
      <c r="D111" s="105"/>
      <c r="E111" s="110"/>
      <c r="F111" s="105"/>
      <c r="G111" s="105" t="s">
        <v>28299</v>
      </c>
    </row>
    <row r="112" spans="1:7" ht="12.75" customHeight="1">
      <c r="A112" s="106">
        <v>10101010</v>
      </c>
      <c r="B112" s="107" t="s">
        <v>7904</v>
      </c>
      <c r="C112" s="107" t="s">
        <v>7996</v>
      </c>
      <c r="D112" s="107" t="s">
        <v>7997</v>
      </c>
      <c r="E112" s="110"/>
      <c r="F112" s="105"/>
      <c r="G112" s="105"/>
    </row>
    <row r="113" spans="1:7" ht="12.75" customHeight="1">
      <c r="A113" s="106">
        <v>10101020</v>
      </c>
      <c r="B113" s="107" t="s">
        <v>7904</v>
      </c>
      <c r="C113" s="107" t="s">
        <v>7998</v>
      </c>
      <c r="D113" s="107" t="s">
        <v>7999</v>
      </c>
      <c r="E113" s="110"/>
      <c r="F113" s="105"/>
      <c r="G113" s="105"/>
    </row>
    <row r="114" spans="1:7" ht="12.75" customHeight="1">
      <c r="A114" s="106">
        <v>10102010</v>
      </c>
      <c r="B114" s="107" t="s">
        <v>7904</v>
      </c>
      <c r="C114" s="107" t="s">
        <v>8000</v>
      </c>
      <c r="D114" s="107" t="s">
        <v>8001</v>
      </c>
      <c r="E114" s="110"/>
      <c r="F114" s="105"/>
      <c r="G114" s="105"/>
    </row>
    <row r="115" spans="1:7" ht="12.75" customHeight="1">
      <c r="A115" s="106">
        <v>10102020</v>
      </c>
      <c r="B115" s="107" t="s">
        <v>7904</v>
      </c>
      <c r="C115" s="107" t="s">
        <v>8002</v>
      </c>
      <c r="D115" s="107" t="s">
        <v>8003</v>
      </c>
      <c r="E115" s="110"/>
      <c r="F115" s="105"/>
      <c r="G115" s="105"/>
    </row>
    <row r="116" spans="1:7" ht="12.75" customHeight="1">
      <c r="A116" s="106">
        <v>10102030</v>
      </c>
      <c r="B116" s="107" t="s">
        <v>7904</v>
      </c>
      <c r="C116" s="107" t="s">
        <v>8004</v>
      </c>
      <c r="D116" s="107" t="s">
        <v>8005</v>
      </c>
      <c r="E116" s="110"/>
      <c r="F116" s="105"/>
      <c r="G116" s="105"/>
    </row>
    <row r="117" spans="1:7" ht="12.75" customHeight="1">
      <c r="A117" s="106">
        <v>10102040</v>
      </c>
      <c r="B117" s="107" t="s">
        <v>7904</v>
      </c>
      <c r="C117" s="107" t="s">
        <v>8006</v>
      </c>
      <c r="D117" s="107" t="s">
        <v>8007</v>
      </c>
      <c r="E117" s="110"/>
      <c r="F117" s="105"/>
      <c r="G117" s="105"/>
    </row>
    <row r="118" spans="1:7" ht="12.75" customHeight="1">
      <c r="A118" s="106">
        <v>10102050</v>
      </c>
      <c r="B118" s="107" t="s">
        <v>7904</v>
      </c>
      <c r="C118" s="107" t="s">
        <v>8008</v>
      </c>
      <c r="D118" s="107" t="s">
        <v>8009</v>
      </c>
      <c r="E118" s="110"/>
      <c r="F118" s="105"/>
      <c r="G118" s="105"/>
    </row>
    <row r="119" spans="1:7" ht="12.75" customHeight="1">
      <c r="A119" s="106">
        <v>15101010</v>
      </c>
      <c r="B119" s="107" t="s">
        <v>7904</v>
      </c>
      <c r="C119" s="107" t="s">
        <v>8010</v>
      </c>
      <c r="D119" s="107" t="s">
        <v>8011</v>
      </c>
      <c r="E119" s="110"/>
      <c r="F119" s="105"/>
      <c r="G119" s="105"/>
    </row>
    <row r="120" spans="1:7" ht="12.75" customHeight="1">
      <c r="A120" s="106">
        <v>15101020</v>
      </c>
      <c r="B120" s="107" t="s">
        <v>7904</v>
      </c>
      <c r="C120" s="107" t="s">
        <v>8012</v>
      </c>
      <c r="D120" s="107" t="s">
        <v>8013</v>
      </c>
      <c r="E120" s="110"/>
      <c r="F120" s="105"/>
      <c r="G120" s="105"/>
    </row>
    <row r="121" spans="1:7" ht="12.75" customHeight="1">
      <c r="A121" s="106">
        <v>15101030</v>
      </c>
      <c r="B121" s="107" t="s">
        <v>7904</v>
      </c>
      <c r="C121" s="107" t="s">
        <v>8014</v>
      </c>
      <c r="D121" s="107" t="s">
        <v>8015</v>
      </c>
      <c r="E121" s="110"/>
      <c r="F121" s="105"/>
      <c r="G121" s="105"/>
    </row>
    <row r="122" spans="1:7" ht="12.75" customHeight="1">
      <c r="A122" s="106">
        <v>15101040</v>
      </c>
      <c r="B122" s="107" t="s">
        <v>7904</v>
      </c>
      <c r="C122" s="107" t="s">
        <v>8016</v>
      </c>
      <c r="D122" s="107" t="s">
        <v>8017</v>
      </c>
      <c r="E122" s="110"/>
      <c r="F122" s="105"/>
      <c r="G122" s="105"/>
    </row>
    <row r="123" spans="1:7" ht="12.75" customHeight="1">
      <c r="A123" s="106">
        <v>15101050</v>
      </c>
      <c r="B123" s="107" t="s">
        <v>7904</v>
      </c>
      <c r="C123" s="107" t="s">
        <v>8018</v>
      </c>
      <c r="D123" s="107" t="s">
        <v>8019</v>
      </c>
      <c r="E123" s="110"/>
      <c r="F123" s="105"/>
      <c r="G123" s="105"/>
    </row>
    <row r="124" spans="1:7" ht="12.75" customHeight="1">
      <c r="A124" s="106">
        <v>15102010</v>
      </c>
      <c r="B124" s="107" t="s">
        <v>7904</v>
      </c>
      <c r="C124" s="107" t="s">
        <v>7937</v>
      </c>
      <c r="D124" s="107" t="s">
        <v>8020</v>
      </c>
      <c r="E124" s="110"/>
      <c r="F124" s="105"/>
      <c r="G124" s="105"/>
    </row>
    <row r="125" spans="1:7" ht="12.75" customHeight="1">
      <c r="A125" s="106">
        <v>15103010</v>
      </c>
      <c r="B125" s="107" t="s">
        <v>7904</v>
      </c>
      <c r="C125" s="107" t="s">
        <v>28262</v>
      </c>
      <c r="D125" s="107" t="s">
        <v>8021</v>
      </c>
      <c r="E125" s="110"/>
      <c r="F125" s="105"/>
      <c r="G125" s="105"/>
    </row>
    <row r="126" spans="1:7" ht="12.75" customHeight="1">
      <c r="A126" s="106">
        <v>15103020</v>
      </c>
      <c r="B126" s="107" t="s">
        <v>7904</v>
      </c>
      <c r="C126" s="107" t="s">
        <v>28263</v>
      </c>
      <c r="D126" s="107" t="s">
        <v>8022</v>
      </c>
      <c r="E126" s="110"/>
      <c r="F126" s="105"/>
      <c r="G126" s="105"/>
    </row>
    <row r="127" spans="1:7" ht="12.75" customHeight="1">
      <c r="A127" s="106">
        <v>15104010</v>
      </c>
      <c r="B127" s="107" t="s">
        <v>7904</v>
      </c>
      <c r="C127" s="107" t="s">
        <v>8023</v>
      </c>
      <c r="D127" s="107" t="s">
        <v>8024</v>
      </c>
      <c r="E127" s="110"/>
      <c r="F127" s="105"/>
      <c r="G127" s="105"/>
    </row>
    <row r="128" spans="1:7" ht="12.75" customHeight="1">
      <c r="A128" s="106">
        <v>15104020</v>
      </c>
      <c r="B128" s="107" t="s">
        <v>7904</v>
      </c>
      <c r="C128" s="107" t="s">
        <v>8025</v>
      </c>
      <c r="D128" s="107" t="s">
        <v>8026</v>
      </c>
      <c r="E128" s="110"/>
      <c r="F128" s="105"/>
      <c r="G128" s="105"/>
    </row>
    <row r="129" spans="1:7" ht="12.75" customHeight="1">
      <c r="A129" s="106">
        <v>15104025</v>
      </c>
      <c r="B129" s="107" t="s">
        <v>7904</v>
      </c>
      <c r="C129" s="107" t="s">
        <v>8027</v>
      </c>
      <c r="D129" s="107" t="s">
        <v>8028</v>
      </c>
      <c r="E129" s="110"/>
      <c r="F129" s="105"/>
      <c r="G129" s="105" t="s">
        <v>8029</v>
      </c>
    </row>
    <row r="130" spans="1:7" ht="12.75" customHeight="1">
      <c r="A130" s="106">
        <v>15104030</v>
      </c>
      <c r="B130" s="107" t="s">
        <v>7904</v>
      </c>
      <c r="C130" s="107" t="s">
        <v>8030</v>
      </c>
      <c r="D130" s="107" t="s">
        <v>8031</v>
      </c>
      <c r="E130" s="110"/>
      <c r="F130" s="105"/>
      <c r="G130" s="105"/>
    </row>
    <row r="131" spans="1:7" ht="12.75" customHeight="1">
      <c r="A131" s="106">
        <v>15104040</v>
      </c>
      <c r="B131" s="107" t="s">
        <v>7904</v>
      </c>
      <c r="C131" s="107" t="s">
        <v>8032</v>
      </c>
      <c r="D131" s="107" t="s">
        <v>8033</v>
      </c>
      <c r="E131" s="110"/>
      <c r="F131" s="105"/>
      <c r="G131" s="105"/>
    </row>
    <row r="132" spans="1:7" ht="12.75" customHeight="1">
      <c r="A132" s="106">
        <v>15104045</v>
      </c>
      <c r="B132" s="107" t="s">
        <v>7904</v>
      </c>
      <c r="C132" s="107" t="s">
        <v>8034</v>
      </c>
      <c r="D132" s="107" t="s">
        <v>8035</v>
      </c>
      <c r="E132" s="110"/>
      <c r="F132" s="105"/>
      <c r="G132" s="105"/>
    </row>
    <row r="133" spans="1:7" ht="12.75" customHeight="1">
      <c r="A133" s="106">
        <v>15104050</v>
      </c>
      <c r="B133" s="107" t="s">
        <v>7904</v>
      </c>
      <c r="C133" s="107" t="s">
        <v>8036</v>
      </c>
      <c r="D133" s="107" t="s">
        <v>8037</v>
      </c>
      <c r="E133" s="110"/>
      <c r="F133" s="105"/>
      <c r="G133" s="105"/>
    </row>
    <row r="134" spans="1:7" ht="12.75" customHeight="1">
      <c r="A134" s="106">
        <v>15105010</v>
      </c>
      <c r="B134" s="107" t="s">
        <v>7904</v>
      </c>
      <c r="C134" s="107" t="s">
        <v>8038</v>
      </c>
      <c r="D134" s="107" t="s">
        <v>8039</v>
      </c>
      <c r="E134" s="110"/>
      <c r="F134" s="105"/>
      <c r="G134" s="105"/>
    </row>
    <row r="135" spans="1:7" ht="12.75" customHeight="1">
      <c r="A135" s="106">
        <v>15105020</v>
      </c>
      <c r="B135" s="107" t="s">
        <v>7904</v>
      </c>
      <c r="C135" s="107" t="s">
        <v>8040</v>
      </c>
      <c r="D135" s="107" t="s">
        <v>8041</v>
      </c>
      <c r="E135" s="110"/>
      <c r="F135" s="105"/>
      <c r="G135" s="105"/>
    </row>
    <row r="136" spans="1:7" ht="12.75" customHeight="1">
      <c r="A136" s="106">
        <v>20101010</v>
      </c>
      <c r="B136" s="107" t="s">
        <v>7904</v>
      </c>
      <c r="C136" s="107" t="s">
        <v>7941</v>
      </c>
      <c r="D136" s="107" t="s">
        <v>8042</v>
      </c>
      <c r="E136" s="110"/>
      <c r="F136" s="105"/>
      <c r="G136" s="105"/>
    </row>
    <row r="137" spans="1:7" ht="12.75" customHeight="1">
      <c r="A137" s="106">
        <v>20102010</v>
      </c>
      <c r="B137" s="107" t="s">
        <v>7904</v>
      </c>
      <c r="C137" s="107" t="s">
        <v>7942</v>
      </c>
      <c r="D137" s="107" t="s">
        <v>8043</v>
      </c>
      <c r="E137" s="110"/>
      <c r="F137" s="105"/>
      <c r="G137" s="105"/>
    </row>
    <row r="138" spans="1:7" ht="12.75" customHeight="1">
      <c r="A138" s="106">
        <v>20103010</v>
      </c>
      <c r="B138" s="107" t="s">
        <v>7904</v>
      </c>
      <c r="C138" s="107" t="s">
        <v>7943</v>
      </c>
      <c r="D138" s="107" t="s">
        <v>8044</v>
      </c>
      <c r="E138" s="110"/>
      <c r="F138" s="105"/>
      <c r="G138" s="105"/>
    </row>
    <row r="139" spans="1:7" ht="12.75" customHeight="1">
      <c r="A139" s="106">
        <v>20104010</v>
      </c>
      <c r="B139" s="107" t="s">
        <v>7904</v>
      </c>
      <c r="C139" s="107" t="s">
        <v>8045</v>
      </c>
      <c r="D139" s="107" t="s">
        <v>8046</v>
      </c>
      <c r="E139" s="110"/>
      <c r="F139" s="105"/>
      <c r="G139" s="105"/>
    </row>
    <row r="140" spans="1:7" ht="12.75" customHeight="1">
      <c r="A140" s="106">
        <v>20104020</v>
      </c>
      <c r="B140" s="107" t="s">
        <v>7904</v>
      </c>
      <c r="C140" s="107" t="s">
        <v>8047</v>
      </c>
      <c r="D140" s="107" t="s">
        <v>8048</v>
      </c>
      <c r="E140" s="110"/>
      <c r="F140" s="105"/>
      <c r="G140" s="105"/>
    </row>
    <row r="141" spans="1:7" ht="12.75" customHeight="1">
      <c r="A141" s="106">
        <v>20105010</v>
      </c>
      <c r="B141" s="107" t="s">
        <v>7904</v>
      </c>
      <c r="C141" s="107" t="s">
        <v>7945</v>
      </c>
      <c r="D141" s="107" t="s">
        <v>8049</v>
      </c>
      <c r="E141" s="110"/>
      <c r="F141" s="105"/>
      <c r="G141" s="105"/>
    </row>
    <row r="142" spans="1:7" ht="12.75" customHeight="1">
      <c r="A142" s="106">
        <v>20106010</v>
      </c>
      <c r="B142" s="107" t="s">
        <v>7904</v>
      </c>
      <c r="C142" s="107" t="s">
        <v>28264</v>
      </c>
      <c r="D142" s="107" t="s">
        <v>8050</v>
      </c>
      <c r="E142" s="110"/>
      <c r="F142" s="105"/>
      <c r="G142" s="105"/>
    </row>
    <row r="143" spans="1:7" ht="12.75" customHeight="1">
      <c r="A143" s="106">
        <v>20106015</v>
      </c>
      <c r="B143" s="107" t="s">
        <v>7904</v>
      </c>
      <c r="C143" s="107" t="s">
        <v>8051</v>
      </c>
      <c r="D143" s="107" t="s">
        <v>8052</v>
      </c>
      <c r="E143" s="110"/>
      <c r="F143" s="105"/>
      <c r="G143" s="105"/>
    </row>
    <row r="144" spans="1:7" ht="12.75" customHeight="1">
      <c r="A144" s="106">
        <v>20106020</v>
      </c>
      <c r="B144" s="107" t="s">
        <v>7904</v>
      </c>
      <c r="C144" s="107" t="s">
        <v>28265</v>
      </c>
      <c r="D144" s="107" t="s">
        <v>8054</v>
      </c>
      <c r="E144" s="110"/>
      <c r="F144" s="105"/>
      <c r="G144" s="105"/>
    </row>
    <row r="145" spans="1:7" ht="12.75" customHeight="1">
      <c r="A145" s="106">
        <v>20107010</v>
      </c>
      <c r="B145" s="107" t="s">
        <v>7904</v>
      </c>
      <c r="C145" s="107" t="s">
        <v>7947</v>
      </c>
      <c r="D145" s="107" t="s">
        <v>8055</v>
      </c>
      <c r="E145" s="110"/>
      <c r="F145" s="105"/>
      <c r="G145" s="105"/>
    </row>
    <row r="146" spans="1:7" ht="12.75" customHeight="1">
      <c r="A146" s="106">
        <v>20201010</v>
      </c>
      <c r="B146" s="107" t="s">
        <v>7904</v>
      </c>
      <c r="C146" s="107" t="s">
        <v>8056</v>
      </c>
      <c r="D146" s="107" t="s">
        <v>8057</v>
      </c>
      <c r="E146" s="110"/>
      <c r="F146" s="105"/>
      <c r="G146" s="105"/>
    </row>
    <row r="147" spans="1:7" ht="12.75" customHeight="1">
      <c r="A147" s="106">
        <v>20201050</v>
      </c>
      <c r="B147" s="107" t="s">
        <v>7904</v>
      </c>
      <c r="C147" s="107" t="s">
        <v>8058</v>
      </c>
      <c r="D147" s="107" t="s">
        <v>8059</v>
      </c>
      <c r="E147" s="110"/>
      <c r="F147" s="105"/>
      <c r="G147" s="105"/>
    </row>
    <row r="148" spans="1:7" ht="12.75" customHeight="1">
      <c r="A148" s="106">
        <v>20201060</v>
      </c>
      <c r="B148" s="107" t="s">
        <v>7904</v>
      </c>
      <c r="C148" s="107" t="s">
        <v>8060</v>
      </c>
      <c r="D148" s="107" t="s">
        <v>8061</v>
      </c>
      <c r="E148" s="110"/>
      <c r="F148" s="105"/>
      <c r="G148" s="105"/>
    </row>
    <row r="149" spans="1:7" ht="12.75" customHeight="1">
      <c r="A149" s="106">
        <v>20201070</v>
      </c>
      <c r="B149" s="107" t="s">
        <v>7904</v>
      </c>
      <c r="C149" s="107" t="s">
        <v>8062</v>
      </c>
      <c r="D149" s="107" t="s">
        <v>8063</v>
      </c>
      <c r="E149" s="110"/>
      <c r="F149" s="105"/>
      <c r="G149" s="105"/>
    </row>
    <row r="150" spans="1:7" ht="12.75" customHeight="1">
      <c r="A150" s="106">
        <v>20201080</v>
      </c>
      <c r="B150" s="107" t="s">
        <v>7904</v>
      </c>
      <c r="C150" s="107" t="s">
        <v>8064</v>
      </c>
      <c r="D150" s="107" t="s">
        <v>8065</v>
      </c>
      <c r="E150" s="110"/>
      <c r="F150" s="105"/>
      <c r="G150" s="105"/>
    </row>
    <row r="151" spans="1:7" ht="12.75" customHeight="1">
      <c r="A151" s="106">
        <v>20202010</v>
      </c>
      <c r="B151" s="107" t="s">
        <v>7904</v>
      </c>
      <c r="C151" s="107" t="s">
        <v>8066</v>
      </c>
      <c r="D151" s="107" t="s">
        <v>28325</v>
      </c>
      <c r="E151" s="110"/>
      <c r="F151" s="105"/>
      <c r="G151" s="105"/>
    </row>
    <row r="152" spans="1:7" ht="12.75" customHeight="1">
      <c r="A152" s="106">
        <v>20202020</v>
      </c>
      <c r="B152" s="107" t="s">
        <v>7904</v>
      </c>
      <c r="C152" s="107" t="s">
        <v>8068</v>
      </c>
      <c r="D152" s="107" t="s">
        <v>8069</v>
      </c>
      <c r="E152" s="110"/>
      <c r="F152" s="105"/>
      <c r="G152" s="105"/>
    </row>
    <row r="153" spans="1:7" ht="12.75" customHeight="1">
      <c r="A153" s="106">
        <v>20202030</v>
      </c>
      <c r="B153" s="107" t="s">
        <v>7904</v>
      </c>
      <c r="C153" s="107" t="s">
        <v>8204</v>
      </c>
      <c r="D153" s="107" t="s">
        <v>28275</v>
      </c>
      <c r="E153" s="110"/>
      <c r="F153" s="105"/>
      <c r="G153" s="105" t="s">
        <v>28301</v>
      </c>
    </row>
    <row r="154" spans="1:7" ht="12.75" customHeight="1">
      <c r="A154" s="106">
        <v>20301010</v>
      </c>
      <c r="B154" s="107" t="s">
        <v>7904</v>
      </c>
      <c r="C154" s="107" t="s">
        <v>7950</v>
      </c>
      <c r="D154" s="107" t="s">
        <v>8070</v>
      </c>
      <c r="E154" s="110"/>
      <c r="F154" s="105"/>
      <c r="G154" s="105"/>
    </row>
    <row r="155" spans="1:7" ht="12.75" customHeight="1">
      <c r="A155" s="106">
        <v>20302010</v>
      </c>
      <c r="B155" s="107" t="s">
        <v>7904</v>
      </c>
      <c r="C155" s="107" t="s">
        <v>28257</v>
      </c>
      <c r="D155" s="107" t="s">
        <v>8071</v>
      </c>
      <c r="E155" s="110"/>
      <c r="F155" s="105"/>
      <c r="G155" s="105"/>
    </row>
    <row r="156" spans="1:7" ht="12.75" customHeight="1">
      <c r="A156" s="106">
        <v>20303010</v>
      </c>
      <c r="B156" s="107" t="s">
        <v>7904</v>
      </c>
      <c r="C156" s="107" t="s">
        <v>8963</v>
      </c>
      <c r="D156" s="107" t="s">
        <v>8072</v>
      </c>
      <c r="E156" s="110"/>
      <c r="F156" s="105"/>
      <c r="G156" s="105"/>
    </row>
    <row r="157" spans="1:7" ht="12.75" customHeight="1">
      <c r="A157" s="106">
        <v>20304010</v>
      </c>
      <c r="B157" s="107" t="s">
        <v>7904</v>
      </c>
      <c r="C157" s="107" t="s">
        <v>28266</v>
      </c>
      <c r="D157" s="107" t="s">
        <v>8074</v>
      </c>
      <c r="E157" s="110"/>
      <c r="F157" s="105"/>
      <c r="G157" s="105"/>
    </row>
    <row r="158" spans="1:7" ht="12.75" customHeight="1">
      <c r="A158" s="106">
        <v>20304030</v>
      </c>
      <c r="B158" s="107" t="s">
        <v>7904</v>
      </c>
      <c r="C158" s="107" t="s">
        <v>28276</v>
      </c>
      <c r="D158" s="107" t="s">
        <v>28277</v>
      </c>
      <c r="E158" s="107"/>
      <c r="F158" s="107"/>
      <c r="G158" s="107" t="s">
        <v>28274</v>
      </c>
    </row>
    <row r="159" spans="1:7" ht="12.75" customHeight="1">
      <c r="A159" s="106">
        <v>20304040</v>
      </c>
      <c r="B159" s="107" t="s">
        <v>7904</v>
      </c>
      <c r="C159" s="107" t="s">
        <v>28278</v>
      </c>
      <c r="D159" s="107" t="s">
        <v>28279</v>
      </c>
      <c r="E159" s="107"/>
      <c r="F159" s="107"/>
      <c r="G159" s="107" t="s">
        <v>28274</v>
      </c>
    </row>
    <row r="160" spans="1:7" ht="12.75" customHeight="1">
      <c r="A160" s="106">
        <v>20305010</v>
      </c>
      <c r="B160" s="107" t="s">
        <v>7904</v>
      </c>
      <c r="C160" s="107" t="s">
        <v>8077</v>
      </c>
      <c r="D160" s="107" t="s">
        <v>8078</v>
      </c>
      <c r="E160" s="107"/>
      <c r="F160" s="107"/>
      <c r="G160" s="107"/>
    </row>
    <row r="161" spans="1:7" ht="12.75" customHeight="1">
      <c r="A161" s="106">
        <v>20305020</v>
      </c>
      <c r="B161" s="107" t="s">
        <v>7904</v>
      </c>
      <c r="C161" s="107" t="s">
        <v>8079</v>
      </c>
      <c r="D161" s="107" t="s">
        <v>8080</v>
      </c>
      <c r="E161" s="107"/>
      <c r="F161" s="107"/>
      <c r="G161" s="107"/>
    </row>
    <row r="162" spans="1:7" ht="12.75" customHeight="1">
      <c r="A162" s="106">
        <v>20305030</v>
      </c>
      <c r="B162" s="107" t="s">
        <v>7904</v>
      </c>
      <c r="C162" s="107" t="s">
        <v>8081</v>
      </c>
      <c r="D162" s="107" t="s">
        <v>8082</v>
      </c>
      <c r="E162" s="110"/>
      <c r="F162" s="105"/>
      <c r="G162" s="105"/>
    </row>
    <row r="163" spans="1:7" ht="12.75" customHeight="1">
      <c r="A163" s="106">
        <v>25101010</v>
      </c>
      <c r="B163" s="107" t="s">
        <v>7904</v>
      </c>
      <c r="C163" s="107" t="s">
        <v>28267</v>
      </c>
      <c r="D163" s="107" t="s">
        <v>8083</v>
      </c>
      <c r="E163" s="110"/>
      <c r="F163" s="105"/>
      <c r="G163" s="105"/>
    </row>
    <row r="164" spans="1:7" ht="12.75" customHeight="1">
      <c r="A164" s="106">
        <v>25101020</v>
      </c>
      <c r="B164" s="107" t="s">
        <v>7904</v>
      </c>
      <c r="C164" s="107" t="s">
        <v>8084</v>
      </c>
      <c r="D164" s="107" t="s">
        <v>8085</v>
      </c>
      <c r="E164" s="110"/>
      <c r="F164" s="105"/>
      <c r="G164" s="105"/>
    </row>
    <row r="165" spans="1:7" ht="12.75" customHeight="1">
      <c r="A165" s="106">
        <v>25102010</v>
      </c>
      <c r="B165" s="107" t="s">
        <v>7904</v>
      </c>
      <c r="C165" s="107" t="s">
        <v>8086</v>
      </c>
      <c r="D165" s="107" t="s">
        <v>8087</v>
      </c>
      <c r="E165" s="110"/>
      <c r="F165" s="105"/>
      <c r="G165" s="105"/>
    </row>
    <row r="166" spans="1:7" ht="12.75" customHeight="1">
      <c r="A166" s="106">
        <v>25102020</v>
      </c>
      <c r="B166" s="107" t="s">
        <v>7904</v>
      </c>
      <c r="C166" s="107" t="s">
        <v>8088</v>
      </c>
      <c r="D166" s="107" t="s">
        <v>8089</v>
      </c>
      <c r="E166" s="110"/>
      <c r="F166" s="105"/>
      <c r="G166" s="105"/>
    </row>
    <row r="167" spans="1:7" ht="12.75" customHeight="1">
      <c r="A167" s="106">
        <v>25201010</v>
      </c>
      <c r="B167" s="107" t="s">
        <v>7904</v>
      </c>
      <c r="C167" s="107" t="s">
        <v>8090</v>
      </c>
      <c r="D167" s="107" t="s">
        <v>8091</v>
      </c>
      <c r="E167" s="110"/>
      <c r="F167" s="105"/>
      <c r="G167" s="105"/>
    </row>
    <row r="168" spans="1:7" ht="12.75" customHeight="1">
      <c r="A168" s="106">
        <v>25201020</v>
      </c>
      <c r="B168" s="107" t="s">
        <v>7904</v>
      </c>
      <c r="C168" s="107" t="s">
        <v>8092</v>
      </c>
      <c r="D168" s="107" t="s">
        <v>8093</v>
      </c>
      <c r="E168" s="110"/>
      <c r="F168" s="105"/>
      <c r="G168" s="105"/>
    </row>
    <row r="169" spans="1:7" ht="12.75" customHeight="1">
      <c r="A169" s="106">
        <v>25201030</v>
      </c>
      <c r="B169" s="107" t="s">
        <v>7904</v>
      </c>
      <c r="C169" s="107" t="s">
        <v>8094</v>
      </c>
      <c r="D169" s="107" t="s">
        <v>8095</v>
      </c>
      <c r="E169" s="110"/>
      <c r="F169" s="105"/>
      <c r="G169" s="105"/>
    </row>
    <row r="170" spans="1:7" ht="12.75" customHeight="1">
      <c r="A170" s="106">
        <v>25201040</v>
      </c>
      <c r="B170" s="107" t="s">
        <v>7904</v>
      </c>
      <c r="C170" s="107" t="s">
        <v>8096</v>
      </c>
      <c r="D170" s="107" t="s">
        <v>8097</v>
      </c>
      <c r="E170" s="110"/>
      <c r="F170" s="105"/>
      <c r="G170" s="105"/>
    </row>
    <row r="171" spans="1:7" ht="12.75" customHeight="1">
      <c r="A171" s="106">
        <v>25201050</v>
      </c>
      <c r="B171" s="107" t="s">
        <v>7904</v>
      </c>
      <c r="C171" s="107" t="s">
        <v>8098</v>
      </c>
      <c r="D171" s="107" t="s">
        <v>8099</v>
      </c>
      <c r="E171" s="110"/>
      <c r="F171" s="105"/>
      <c r="G171" s="105"/>
    </row>
    <row r="172" spans="1:7" ht="12.75" customHeight="1">
      <c r="A172" s="106">
        <v>25202010</v>
      </c>
      <c r="B172" s="107" t="s">
        <v>7904</v>
      </c>
      <c r="C172" s="107" t="s">
        <v>7955</v>
      </c>
      <c r="D172" s="107" t="s">
        <v>8100</v>
      </c>
      <c r="E172" s="110"/>
      <c r="F172" s="105"/>
      <c r="G172" s="105"/>
    </row>
    <row r="173" spans="1:7" ht="12.75" customHeight="1">
      <c r="A173" s="106">
        <v>25203010</v>
      </c>
      <c r="B173" s="107" t="s">
        <v>7904</v>
      </c>
      <c r="C173" s="107" t="s">
        <v>8101</v>
      </c>
      <c r="D173" s="107" t="s">
        <v>8102</v>
      </c>
      <c r="E173" s="110"/>
      <c r="F173" s="105"/>
      <c r="G173" s="105"/>
    </row>
    <row r="174" spans="1:7" ht="12.75" customHeight="1">
      <c r="A174" s="106">
        <v>25203020</v>
      </c>
      <c r="B174" s="107" t="s">
        <v>7904</v>
      </c>
      <c r="C174" s="107" t="s">
        <v>8103</v>
      </c>
      <c r="D174" s="107" t="s">
        <v>8104</v>
      </c>
      <c r="E174" s="110"/>
      <c r="F174" s="105"/>
      <c r="G174" s="105"/>
    </row>
    <row r="175" spans="1:7" ht="12.75" customHeight="1">
      <c r="A175" s="106">
        <v>25203030</v>
      </c>
      <c r="B175" s="107" t="s">
        <v>7904</v>
      </c>
      <c r="C175" s="107" t="s">
        <v>8105</v>
      </c>
      <c r="D175" s="107" t="s">
        <v>8106</v>
      </c>
      <c r="E175" s="110"/>
      <c r="F175" s="105"/>
      <c r="G175" s="105"/>
    </row>
    <row r="176" spans="1:7" ht="12.75" customHeight="1">
      <c r="A176" s="106">
        <v>25301010</v>
      </c>
      <c r="B176" s="107" t="s">
        <v>7904</v>
      </c>
      <c r="C176" s="107" t="s">
        <v>8107</v>
      </c>
      <c r="D176" s="107" t="s">
        <v>8108</v>
      </c>
      <c r="E176" s="110"/>
      <c r="F176" s="105"/>
      <c r="G176" s="105"/>
    </row>
    <row r="177" spans="1:7" ht="12.75" customHeight="1">
      <c r="A177" s="106">
        <v>25301020</v>
      </c>
      <c r="B177" s="107" t="s">
        <v>7904</v>
      </c>
      <c r="C177" s="107" t="s">
        <v>8109</v>
      </c>
      <c r="D177" s="107" t="s">
        <v>8110</v>
      </c>
      <c r="E177" s="110"/>
      <c r="F177" s="105"/>
      <c r="G177" s="105"/>
    </row>
    <row r="178" spans="1:7" ht="12.75" customHeight="1">
      <c r="A178" s="106">
        <v>25301030</v>
      </c>
      <c r="B178" s="107" t="s">
        <v>7904</v>
      </c>
      <c r="C178" s="107" t="s">
        <v>8111</v>
      </c>
      <c r="D178" s="107" t="s">
        <v>8112</v>
      </c>
      <c r="E178" s="110"/>
      <c r="F178" s="105"/>
      <c r="G178" s="105"/>
    </row>
    <row r="179" spans="1:7" ht="12.75" customHeight="1">
      <c r="A179" s="106">
        <v>25301040</v>
      </c>
      <c r="B179" s="107" t="s">
        <v>7904</v>
      </c>
      <c r="C179" s="107" t="s">
        <v>8113</v>
      </c>
      <c r="D179" s="107" t="s">
        <v>8114</v>
      </c>
      <c r="E179" s="110"/>
      <c r="F179" s="105"/>
      <c r="G179" s="105"/>
    </row>
    <row r="180" spans="1:7" ht="12.75" customHeight="1">
      <c r="A180" s="106">
        <v>25302010</v>
      </c>
      <c r="B180" s="107" t="s">
        <v>7904</v>
      </c>
      <c r="C180" s="107" t="s">
        <v>8115</v>
      </c>
      <c r="D180" s="107" t="s">
        <v>8116</v>
      </c>
      <c r="E180" s="110"/>
      <c r="F180" s="105"/>
      <c r="G180" s="105"/>
    </row>
    <row r="181" spans="1:7" ht="12.75" customHeight="1">
      <c r="A181" s="106">
        <v>25302020</v>
      </c>
      <c r="B181" s="107" t="s">
        <v>7904</v>
      </c>
      <c r="C181" s="107" t="s">
        <v>8117</v>
      </c>
      <c r="D181" s="107" t="s">
        <v>8118</v>
      </c>
      <c r="E181" s="110"/>
      <c r="F181" s="105"/>
      <c r="G181" s="105"/>
    </row>
    <row r="182" spans="1:7" ht="12.75" customHeight="1">
      <c r="A182" s="106">
        <v>25501010</v>
      </c>
      <c r="B182" s="107" t="s">
        <v>7904</v>
      </c>
      <c r="C182" s="107" t="s">
        <v>7959</v>
      </c>
      <c r="D182" s="107" t="s">
        <v>8119</v>
      </c>
      <c r="E182" s="110"/>
      <c r="F182" s="105"/>
      <c r="G182" s="105"/>
    </row>
    <row r="183" spans="1:7" ht="12.75" customHeight="1">
      <c r="A183" s="106">
        <v>25503030</v>
      </c>
      <c r="B183" s="107" t="s">
        <v>7904</v>
      </c>
      <c r="C183" s="107" t="s">
        <v>28260</v>
      </c>
      <c r="D183" s="107" t="s">
        <v>28280</v>
      </c>
      <c r="E183" s="110"/>
      <c r="F183" s="105"/>
      <c r="G183" s="105" t="s">
        <v>28274</v>
      </c>
    </row>
    <row r="184" spans="1:7" ht="12.75" customHeight="1">
      <c r="A184" s="106">
        <v>25504010</v>
      </c>
      <c r="B184" s="107" t="s">
        <v>7904</v>
      </c>
      <c r="C184" s="107" t="s">
        <v>8125</v>
      </c>
      <c r="D184" s="107" t="s">
        <v>8126</v>
      </c>
      <c r="E184" s="110"/>
      <c r="F184" s="105"/>
      <c r="G184" s="105"/>
    </row>
    <row r="185" spans="1:7" ht="12.75" customHeight="1">
      <c r="A185" s="106">
        <v>25504020</v>
      </c>
      <c r="B185" s="107" t="s">
        <v>7904</v>
      </c>
      <c r="C185" s="107" t="s">
        <v>8127</v>
      </c>
      <c r="D185" s="107" t="s">
        <v>8128</v>
      </c>
      <c r="E185" s="110"/>
      <c r="F185" s="105"/>
      <c r="G185" s="105"/>
    </row>
    <row r="186" spans="1:7" ht="12.75" customHeight="1">
      <c r="A186" s="106">
        <v>25504030</v>
      </c>
      <c r="B186" s="107" t="s">
        <v>7904</v>
      </c>
      <c r="C186" s="107" t="s">
        <v>8129</v>
      </c>
      <c r="D186" s="107" t="s">
        <v>8130</v>
      </c>
      <c r="E186" s="110"/>
      <c r="F186" s="105"/>
      <c r="G186" s="105"/>
    </row>
    <row r="187" spans="1:7" ht="12.75" customHeight="1">
      <c r="A187" s="106">
        <v>25504040</v>
      </c>
      <c r="B187" s="107" t="s">
        <v>7904</v>
      </c>
      <c r="C187" s="107" t="s">
        <v>28268</v>
      </c>
      <c r="D187" s="107" t="s">
        <v>8131</v>
      </c>
      <c r="E187" s="110"/>
      <c r="F187" s="105"/>
      <c r="G187" s="105"/>
    </row>
    <row r="188" spans="1:7" ht="12.75" customHeight="1">
      <c r="A188" s="106">
        <v>25504050</v>
      </c>
      <c r="B188" s="107" t="s">
        <v>7904</v>
      </c>
      <c r="C188" s="107" t="s">
        <v>8132</v>
      </c>
      <c r="D188" s="107" t="s">
        <v>8133</v>
      </c>
      <c r="E188" s="110"/>
      <c r="F188" s="105"/>
      <c r="G188" s="105"/>
    </row>
    <row r="189" spans="1:7" ht="12.75" customHeight="1">
      <c r="A189" s="106">
        <v>25504060</v>
      </c>
      <c r="B189" s="107" t="s">
        <v>7904</v>
      </c>
      <c r="C189" s="107" t="s">
        <v>8134</v>
      </c>
      <c r="D189" s="107" t="s">
        <v>8135</v>
      </c>
      <c r="E189" s="110"/>
      <c r="F189" s="105"/>
      <c r="G189" s="105"/>
    </row>
    <row r="190" spans="1:7" ht="12.75" customHeight="1">
      <c r="A190" s="106">
        <v>30101010</v>
      </c>
      <c r="B190" s="107" t="s">
        <v>7904</v>
      </c>
      <c r="C190" s="107" t="s">
        <v>8136</v>
      </c>
      <c r="D190" s="107" t="s">
        <v>8137</v>
      </c>
      <c r="E190" s="110"/>
      <c r="F190" s="105"/>
      <c r="G190" s="105"/>
    </row>
    <row r="191" spans="1:7" ht="12.75" customHeight="1">
      <c r="A191" s="106">
        <v>30101020</v>
      </c>
      <c r="B191" s="107" t="s">
        <v>7904</v>
      </c>
      <c r="C191" s="107" t="s">
        <v>8138</v>
      </c>
      <c r="D191" s="107" t="s">
        <v>8139</v>
      </c>
      <c r="E191" s="110"/>
      <c r="F191" s="105"/>
      <c r="G191" s="105"/>
    </row>
    <row r="192" spans="1:7" ht="12.75" customHeight="1">
      <c r="A192" s="106">
        <v>30101030</v>
      </c>
      <c r="B192" s="107" t="s">
        <v>7904</v>
      </c>
      <c r="C192" s="107" t="s">
        <v>8140</v>
      </c>
      <c r="D192" s="107" t="s">
        <v>8141</v>
      </c>
      <c r="E192" s="110"/>
      <c r="F192" s="105"/>
      <c r="G192" s="105"/>
    </row>
    <row r="193" spans="1:7" ht="12.75" customHeight="1">
      <c r="A193" s="106">
        <v>30101040</v>
      </c>
      <c r="B193" s="107" t="s">
        <v>7904</v>
      </c>
      <c r="C193" s="107" t="s">
        <v>28269</v>
      </c>
      <c r="D193" s="107" t="s">
        <v>8142</v>
      </c>
      <c r="E193" s="110"/>
      <c r="F193" s="105"/>
      <c r="G193" s="105"/>
    </row>
    <row r="194" spans="1:7" ht="12.75" customHeight="1">
      <c r="A194" s="106">
        <v>30201010</v>
      </c>
      <c r="B194" s="107" t="s">
        <v>7904</v>
      </c>
      <c r="C194" s="107" t="s">
        <v>8143</v>
      </c>
      <c r="D194" s="107" t="s">
        <v>8144</v>
      </c>
      <c r="E194" s="110"/>
      <c r="F194" s="105"/>
      <c r="G194" s="105"/>
    </row>
    <row r="195" spans="1:7" ht="12.75" customHeight="1">
      <c r="A195" s="106">
        <v>30201020</v>
      </c>
      <c r="B195" s="107" t="s">
        <v>7904</v>
      </c>
      <c r="C195" s="107" t="s">
        <v>8145</v>
      </c>
      <c r="D195" s="107" t="s">
        <v>8146</v>
      </c>
      <c r="E195" s="110"/>
      <c r="F195" s="105"/>
      <c r="G195" s="105"/>
    </row>
    <row r="196" spans="1:7" ht="12.75" customHeight="1">
      <c r="A196" s="106">
        <v>30201030</v>
      </c>
      <c r="B196" s="107" t="s">
        <v>7904</v>
      </c>
      <c r="C196" s="107" t="s">
        <v>28270</v>
      </c>
      <c r="D196" s="107" t="s">
        <v>8148</v>
      </c>
      <c r="E196" s="110"/>
      <c r="F196" s="105"/>
      <c r="G196" s="105"/>
    </row>
    <row r="197" spans="1:7" ht="12.75" customHeight="1">
      <c r="A197" s="106">
        <v>30202010</v>
      </c>
      <c r="B197" s="107" t="s">
        <v>7904</v>
      </c>
      <c r="C197" s="107" t="s">
        <v>28271</v>
      </c>
      <c r="D197" s="107" t="s">
        <v>8149</v>
      </c>
      <c r="E197" s="110"/>
      <c r="F197" s="105"/>
      <c r="G197" s="105"/>
    </row>
    <row r="198" spans="1:7" ht="12.75" customHeight="1">
      <c r="A198" s="106">
        <v>30202030</v>
      </c>
      <c r="B198" s="107" t="s">
        <v>7904</v>
      </c>
      <c r="C198" s="107" t="s">
        <v>8150</v>
      </c>
      <c r="D198" s="107" t="s">
        <v>8151</v>
      </c>
      <c r="E198" s="110"/>
      <c r="F198" s="105"/>
      <c r="G198" s="105"/>
    </row>
    <row r="199" spans="1:7" ht="12.75" customHeight="1">
      <c r="A199" s="106">
        <v>30203010</v>
      </c>
      <c r="B199" s="107" t="s">
        <v>7904</v>
      </c>
      <c r="C199" s="107" t="s">
        <v>7964</v>
      </c>
      <c r="D199" s="107" t="s">
        <v>8152</v>
      </c>
      <c r="E199" s="110"/>
      <c r="F199" s="105"/>
      <c r="G199" s="105"/>
    </row>
    <row r="200" spans="1:7" ht="12.75" customHeight="1">
      <c r="A200" s="106">
        <v>30301010</v>
      </c>
      <c r="B200" s="107" t="s">
        <v>7904</v>
      </c>
      <c r="C200" s="107" t="s">
        <v>7965</v>
      </c>
      <c r="D200" s="107" t="s">
        <v>8153</v>
      </c>
      <c r="E200" s="110"/>
      <c r="F200" s="105"/>
      <c r="G200" s="105"/>
    </row>
    <row r="201" spans="1:7" ht="12.75" customHeight="1">
      <c r="A201" s="106">
        <v>30302010</v>
      </c>
      <c r="B201" s="107" t="s">
        <v>7904</v>
      </c>
      <c r="C201" s="107" t="s">
        <v>28272</v>
      </c>
      <c r="D201" s="107" t="s">
        <v>8154</v>
      </c>
      <c r="E201" s="110"/>
      <c r="F201" s="105"/>
      <c r="G201" s="105"/>
    </row>
    <row r="202" spans="1:7" ht="12.75" customHeight="1">
      <c r="A202" s="106">
        <v>35101010</v>
      </c>
      <c r="B202" s="107" t="s">
        <v>7904</v>
      </c>
      <c r="C202" s="107" t="s">
        <v>8155</v>
      </c>
      <c r="D202" s="107" t="s">
        <v>8156</v>
      </c>
      <c r="E202" s="110"/>
      <c r="F202" s="105"/>
      <c r="G202" s="105"/>
    </row>
    <row r="203" spans="1:7" ht="12.75" customHeight="1">
      <c r="A203" s="106">
        <v>35101020</v>
      </c>
      <c r="B203" s="107" t="s">
        <v>7904</v>
      </c>
      <c r="C203" s="107" t="s">
        <v>8157</v>
      </c>
      <c r="D203" s="107" t="s">
        <v>8158</v>
      </c>
      <c r="E203" s="110"/>
      <c r="F203" s="105"/>
      <c r="G203" s="105"/>
    </row>
    <row r="204" spans="1:7" ht="12.75" customHeight="1">
      <c r="A204" s="106">
        <v>35102010</v>
      </c>
      <c r="B204" s="107" t="s">
        <v>7904</v>
      </c>
      <c r="C204" s="107" t="s">
        <v>8159</v>
      </c>
      <c r="D204" s="107" t="s">
        <v>8160</v>
      </c>
      <c r="E204" s="110"/>
      <c r="F204" s="105"/>
      <c r="G204" s="105"/>
    </row>
    <row r="205" spans="1:7" ht="12.75" customHeight="1">
      <c r="A205" s="106">
        <v>35102015</v>
      </c>
      <c r="B205" s="107" t="s">
        <v>7904</v>
      </c>
      <c r="C205" s="107" t="s">
        <v>8161</v>
      </c>
      <c r="D205" s="107" t="s">
        <v>8162</v>
      </c>
      <c r="E205" s="110"/>
      <c r="F205" s="105"/>
      <c r="G205" s="105"/>
    </row>
    <row r="206" spans="1:7" ht="12.75" customHeight="1">
      <c r="A206" s="106">
        <v>35102020</v>
      </c>
      <c r="B206" s="107" t="s">
        <v>7904</v>
      </c>
      <c r="C206" s="107" t="s">
        <v>8163</v>
      </c>
      <c r="D206" s="107" t="s">
        <v>8164</v>
      </c>
      <c r="E206" s="110"/>
      <c r="F206" s="105"/>
      <c r="G206" s="105"/>
    </row>
    <row r="207" spans="1:7" ht="12.75" customHeight="1">
      <c r="A207" s="106">
        <v>35102030</v>
      </c>
      <c r="B207" s="107" t="s">
        <v>7904</v>
      </c>
      <c r="C207" s="107" t="s">
        <v>8165</v>
      </c>
      <c r="D207" s="107" t="s">
        <v>8166</v>
      </c>
      <c r="E207" s="110"/>
      <c r="F207" s="105"/>
      <c r="G207" s="105"/>
    </row>
    <row r="208" spans="1:7" ht="12.75" customHeight="1">
      <c r="A208" s="106">
        <v>35103010</v>
      </c>
      <c r="B208" s="107" t="s">
        <v>7904</v>
      </c>
      <c r="C208" s="107" t="s">
        <v>7969</v>
      </c>
      <c r="D208" s="107" t="s">
        <v>8167</v>
      </c>
      <c r="E208" s="110"/>
      <c r="F208" s="105"/>
      <c r="G208" s="105"/>
    </row>
    <row r="209" spans="1:7" ht="12.75" customHeight="1">
      <c r="A209" s="106">
        <v>35201010</v>
      </c>
      <c r="B209" s="107" t="s">
        <v>7904</v>
      </c>
      <c r="C209" s="107" t="s">
        <v>7970</v>
      </c>
      <c r="D209" s="107" t="s">
        <v>8168</v>
      </c>
      <c r="E209" s="110"/>
      <c r="F209" s="105"/>
      <c r="G209" s="105"/>
    </row>
    <row r="210" spans="1:7" ht="12.75" customHeight="1">
      <c r="A210" s="106">
        <v>35202010</v>
      </c>
      <c r="B210" s="107" t="s">
        <v>7904</v>
      </c>
      <c r="C210" s="107" t="s">
        <v>7971</v>
      </c>
      <c r="D210" s="107" t="s">
        <v>8169</v>
      </c>
      <c r="E210" s="110"/>
      <c r="F210" s="105"/>
      <c r="G210" s="105"/>
    </row>
    <row r="211" spans="1:7" ht="12.75" customHeight="1">
      <c r="A211" s="106">
        <v>35203010</v>
      </c>
      <c r="B211" s="107" t="s">
        <v>7904</v>
      </c>
      <c r="C211" s="107" t="s">
        <v>7972</v>
      </c>
      <c r="D211" s="107" t="s">
        <v>8170</v>
      </c>
      <c r="E211" s="110"/>
      <c r="F211" s="105"/>
      <c r="G211" s="105"/>
    </row>
    <row r="212" spans="1:7" ht="12.75" customHeight="1">
      <c r="A212" s="106">
        <v>40101010</v>
      </c>
      <c r="B212" s="107" t="s">
        <v>7904</v>
      </c>
      <c r="C212" s="107" t="s">
        <v>8171</v>
      </c>
      <c r="D212" s="107" t="s">
        <v>8172</v>
      </c>
      <c r="E212" s="110"/>
      <c r="F212" s="105"/>
      <c r="G212" s="105"/>
    </row>
    <row r="213" spans="1:7" ht="12.75" customHeight="1">
      <c r="A213" s="106">
        <v>40101015</v>
      </c>
      <c r="B213" s="107" t="s">
        <v>7904</v>
      </c>
      <c r="C213" s="107" t="s">
        <v>8173</v>
      </c>
      <c r="D213" s="107" t="s">
        <v>28326</v>
      </c>
      <c r="E213" s="110"/>
      <c r="F213" s="105"/>
      <c r="G213" s="105"/>
    </row>
    <row r="214" spans="1:7" ht="12.75" customHeight="1">
      <c r="A214" s="106">
        <v>40201020</v>
      </c>
      <c r="B214" s="107" t="s">
        <v>7904</v>
      </c>
      <c r="C214" s="107" t="s">
        <v>7974</v>
      </c>
      <c r="D214" s="107" t="s">
        <v>8175</v>
      </c>
      <c r="E214" s="110"/>
      <c r="F214" s="105"/>
      <c r="G214" s="105"/>
    </row>
    <row r="215" spans="1:7" ht="12.75" customHeight="1">
      <c r="A215" s="106">
        <v>40201030</v>
      </c>
      <c r="B215" s="107" t="s">
        <v>7904</v>
      </c>
      <c r="C215" s="107" t="s">
        <v>8176</v>
      </c>
      <c r="D215" s="107" t="s">
        <v>8177</v>
      </c>
      <c r="E215" s="110"/>
      <c r="F215" s="105"/>
      <c r="G215" s="105"/>
    </row>
    <row r="216" spans="1:7" ht="12.75" customHeight="1">
      <c r="A216" s="106">
        <v>40201040</v>
      </c>
      <c r="B216" s="107" t="s">
        <v>7904</v>
      </c>
      <c r="C216" s="107" t="s">
        <v>8178</v>
      </c>
      <c r="D216" s="107" t="s">
        <v>8179</v>
      </c>
      <c r="E216" s="110"/>
      <c r="F216" s="105"/>
      <c r="G216" s="105"/>
    </row>
    <row r="217" spans="1:7" ht="12.75" customHeight="1">
      <c r="A217" s="106">
        <v>40201050</v>
      </c>
      <c r="B217" s="107" t="s">
        <v>7904</v>
      </c>
      <c r="C217" s="107" t="s">
        <v>28281</v>
      </c>
      <c r="D217" s="107" t="s">
        <v>28283</v>
      </c>
      <c r="E217" s="107"/>
      <c r="F217" s="107"/>
      <c r="G217" s="107" t="s">
        <v>28274</v>
      </c>
    </row>
    <row r="218" spans="1:7" ht="12.75" customHeight="1">
      <c r="A218" s="106">
        <v>40201060</v>
      </c>
      <c r="B218" s="107" t="s">
        <v>7904</v>
      </c>
      <c r="C218" s="107" t="s">
        <v>28282</v>
      </c>
      <c r="D218" s="107" t="s">
        <v>28284</v>
      </c>
      <c r="E218" s="107"/>
      <c r="F218" s="107"/>
      <c r="G218" s="107" t="s">
        <v>28274</v>
      </c>
    </row>
    <row r="219" spans="1:7" ht="12.75" customHeight="1">
      <c r="A219" s="106">
        <v>40202010</v>
      </c>
      <c r="B219" s="107" t="s">
        <v>7904</v>
      </c>
      <c r="C219" s="107" t="s">
        <v>7975</v>
      </c>
      <c r="D219" s="107" t="s">
        <v>8180</v>
      </c>
      <c r="E219" s="110"/>
      <c r="F219" s="105"/>
      <c r="G219" s="105"/>
    </row>
    <row r="220" spans="1:7" ht="12.75" customHeight="1">
      <c r="A220" s="106">
        <v>40203010</v>
      </c>
      <c r="B220" s="107" t="s">
        <v>7904</v>
      </c>
      <c r="C220" s="107" t="s">
        <v>8181</v>
      </c>
      <c r="D220" s="107" t="s">
        <v>8182</v>
      </c>
      <c r="E220" s="110"/>
      <c r="F220" s="105"/>
      <c r="G220" s="105"/>
    </row>
    <row r="221" spans="1:7" ht="12.75" customHeight="1">
      <c r="A221" s="106">
        <v>40203020</v>
      </c>
      <c r="B221" s="107" t="s">
        <v>7904</v>
      </c>
      <c r="C221" s="107" t="s">
        <v>8183</v>
      </c>
      <c r="D221" s="107" t="s">
        <v>8184</v>
      </c>
      <c r="E221" s="110"/>
      <c r="F221" s="105"/>
      <c r="G221" s="105"/>
    </row>
    <row r="222" spans="1:7" ht="12.75" customHeight="1">
      <c r="A222" s="106">
        <v>40203030</v>
      </c>
      <c r="B222" s="107" t="s">
        <v>7904</v>
      </c>
      <c r="C222" s="107" t="s">
        <v>8185</v>
      </c>
      <c r="D222" s="107" t="s">
        <v>8186</v>
      </c>
      <c r="E222" s="110"/>
      <c r="F222" s="105"/>
      <c r="G222" s="105"/>
    </row>
    <row r="223" spans="1:7" ht="12.75" customHeight="1">
      <c r="A223" s="106">
        <v>40203040</v>
      </c>
      <c r="B223" s="107" t="s">
        <v>7904</v>
      </c>
      <c r="C223" s="107" t="s">
        <v>8187</v>
      </c>
      <c r="D223" s="107" t="s">
        <v>8188</v>
      </c>
      <c r="E223" s="110"/>
      <c r="F223" s="105"/>
      <c r="G223" s="105" t="s">
        <v>8029</v>
      </c>
    </row>
    <row r="224" spans="1:7" ht="12.75" customHeight="1">
      <c r="A224" s="106">
        <v>40204010</v>
      </c>
      <c r="B224" s="107" t="s">
        <v>7904</v>
      </c>
      <c r="C224" s="107" t="s">
        <v>8189</v>
      </c>
      <c r="D224" s="107" t="s">
        <v>8190</v>
      </c>
      <c r="E224" s="110"/>
      <c r="F224" s="105"/>
      <c r="G224" s="105" t="s">
        <v>8191</v>
      </c>
    </row>
    <row r="225" spans="1:7" ht="12.75" customHeight="1">
      <c r="A225" s="106">
        <v>40301010</v>
      </c>
      <c r="B225" s="107" t="s">
        <v>7904</v>
      </c>
      <c r="C225" s="107" t="s">
        <v>8192</v>
      </c>
      <c r="D225" s="107" t="s">
        <v>8193</v>
      </c>
      <c r="E225" s="110"/>
      <c r="F225" s="105"/>
      <c r="G225" s="105"/>
    </row>
    <row r="226" spans="1:7" ht="12.75" customHeight="1">
      <c r="A226" s="106">
        <v>40301020</v>
      </c>
      <c r="B226" s="107" t="s">
        <v>7904</v>
      </c>
      <c r="C226" s="107" t="s">
        <v>8194</v>
      </c>
      <c r="D226" s="107" t="s">
        <v>8195</v>
      </c>
      <c r="E226" s="110"/>
      <c r="F226" s="105"/>
      <c r="G226" s="105"/>
    </row>
    <row r="227" spans="1:7" ht="12.75" customHeight="1">
      <c r="A227" s="106">
        <v>40301030</v>
      </c>
      <c r="B227" s="107" t="s">
        <v>7904</v>
      </c>
      <c r="C227" s="107" t="s">
        <v>8196</v>
      </c>
      <c r="D227" s="107" t="s">
        <v>8197</v>
      </c>
      <c r="E227" s="110"/>
      <c r="F227" s="105"/>
      <c r="G227" s="105"/>
    </row>
    <row r="228" spans="1:7" ht="12.75" customHeight="1">
      <c r="A228" s="106">
        <v>40301040</v>
      </c>
      <c r="B228" s="107" t="s">
        <v>7904</v>
      </c>
      <c r="C228" s="107" t="s">
        <v>8198</v>
      </c>
      <c r="D228" s="107" t="s">
        <v>8199</v>
      </c>
      <c r="E228" s="110"/>
      <c r="F228" s="105"/>
      <c r="G228" s="105"/>
    </row>
    <row r="229" spans="1:7" ht="12.75" customHeight="1">
      <c r="A229" s="106">
        <v>40301050</v>
      </c>
      <c r="B229" s="107" t="s">
        <v>7904</v>
      </c>
      <c r="C229" s="107" t="s">
        <v>8200</v>
      </c>
      <c r="D229" s="107" t="s">
        <v>8201</v>
      </c>
      <c r="E229" s="110"/>
      <c r="F229" s="105"/>
      <c r="G229" s="105"/>
    </row>
    <row r="230" spans="1:7" ht="12.75" customHeight="1">
      <c r="A230" s="106">
        <v>45102010</v>
      </c>
      <c r="B230" s="107" t="s">
        <v>7904</v>
      </c>
      <c r="C230" s="107" t="s">
        <v>8202</v>
      </c>
      <c r="D230" s="107" t="s">
        <v>8203</v>
      </c>
      <c r="E230" s="110"/>
      <c r="F230" s="105"/>
      <c r="G230" s="105"/>
    </row>
    <row r="231" spans="1:7" ht="12.75" customHeight="1">
      <c r="A231" s="106">
        <v>45102030</v>
      </c>
      <c r="B231" s="107" t="s">
        <v>7904</v>
      </c>
      <c r="C231" s="107" t="s">
        <v>8206</v>
      </c>
      <c r="D231" s="107" t="s">
        <v>8207</v>
      </c>
      <c r="E231" s="110"/>
      <c r="F231" s="105"/>
      <c r="G231" s="105" t="s">
        <v>7932</v>
      </c>
    </row>
    <row r="232" spans="1:7" ht="12.75" customHeight="1">
      <c r="A232" s="106">
        <v>45103010</v>
      </c>
      <c r="B232" s="107" t="s">
        <v>7904</v>
      </c>
      <c r="C232" s="107" t="s">
        <v>8208</v>
      </c>
      <c r="D232" s="107" t="s">
        <v>8209</v>
      </c>
      <c r="E232" s="110"/>
      <c r="F232" s="105"/>
      <c r="G232" s="105"/>
    </row>
    <row r="233" spans="1:7" ht="12.75" customHeight="1">
      <c r="A233" s="106">
        <v>45103020</v>
      </c>
      <c r="B233" s="107" t="s">
        <v>7904</v>
      </c>
      <c r="C233" s="107" t="s">
        <v>8210</v>
      </c>
      <c r="D233" s="107" t="s">
        <v>8211</v>
      </c>
      <c r="E233" s="110"/>
      <c r="F233" s="105"/>
      <c r="G233" s="105"/>
    </row>
    <row r="234" spans="1:7" ht="12.75" customHeight="1">
      <c r="A234" s="116">
        <v>45201020</v>
      </c>
      <c r="B234" s="117" t="s">
        <v>7904</v>
      </c>
      <c r="C234" s="117" t="s">
        <v>7981</v>
      </c>
      <c r="D234" s="117" t="s">
        <v>8212</v>
      </c>
      <c r="E234" s="134"/>
      <c r="F234" s="118"/>
      <c r="G234" s="118"/>
    </row>
    <row r="235" spans="1:7" ht="12.75" customHeight="1">
      <c r="A235" s="106">
        <v>45202030</v>
      </c>
      <c r="B235" s="107" t="s">
        <v>7904</v>
      </c>
      <c r="C235" s="107" t="s">
        <v>7982</v>
      </c>
      <c r="D235" s="107" t="s">
        <v>8213</v>
      </c>
      <c r="E235" s="110"/>
      <c r="F235" s="105"/>
      <c r="G235" s="105"/>
    </row>
    <row r="236" spans="1:7" ht="12.75" customHeight="1">
      <c r="A236" s="106">
        <v>45203010</v>
      </c>
      <c r="B236" s="107" t="s">
        <v>7904</v>
      </c>
      <c r="C236" s="107" t="s">
        <v>8214</v>
      </c>
      <c r="D236" s="107" t="s">
        <v>8215</v>
      </c>
      <c r="E236" s="110"/>
      <c r="F236" s="105"/>
      <c r="G236" s="105"/>
    </row>
    <row r="237" spans="1:7" ht="12.75" customHeight="1">
      <c r="A237" s="106">
        <v>45203015</v>
      </c>
      <c r="B237" s="107" t="s">
        <v>7904</v>
      </c>
      <c r="C237" s="107" t="s">
        <v>8216</v>
      </c>
      <c r="D237" s="107" t="s">
        <v>8217</v>
      </c>
      <c r="E237" s="110"/>
      <c r="F237" s="105"/>
      <c r="G237" s="105"/>
    </row>
    <row r="238" spans="1:7" ht="12.75" customHeight="1">
      <c r="A238" s="106">
        <v>45203020</v>
      </c>
      <c r="B238" s="107" t="s">
        <v>7904</v>
      </c>
      <c r="C238" s="107" t="s">
        <v>8218</v>
      </c>
      <c r="D238" s="107" t="s">
        <v>8219</v>
      </c>
      <c r="E238" s="110"/>
      <c r="F238" s="105"/>
      <c r="G238" s="105"/>
    </row>
    <row r="239" spans="1:7" ht="12.75" customHeight="1">
      <c r="A239" s="106">
        <v>45203030</v>
      </c>
      <c r="B239" s="107" t="s">
        <v>7904</v>
      </c>
      <c r="C239" s="107" t="s">
        <v>8220</v>
      </c>
      <c r="D239" s="107" t="s">
        <v>8221</v>
      </c>
      <c r="E239" s="110"/>
      <c r="F239" s="105"/>
      <c r="G239" s="105"/>
    </row>
    <row r="240" spans="1:7" ht="12.75" customHeight="1">
      <c r="A240" s="106">
        <v>45301010</v>
      </c>
      <c r="B240" s="107" t="s">
        <v>7904</v>
      </c>
      <c r="C240" s="107" t="s">
        <v>28273</v>
      </c>
      <c r="D240" s="107" t="s">
        <v>8223</v>
      </c>
      <c r="E240" s="110"/>
      <c r="F240" s="105"/>
      <c r="G240" s="105"/>
    </row>
    <row r="241" spans="1:7" ht="12.75" customHeight="1">
      <c r="A241" s="106">
        <v>45301020</v>
      </c>
      <c r="B241" s="107" t="s">
        <v>7904</v>
      </c>
      <c r="C241" s="107" t="s">
        <v>8224</v>
      </c>
      <c r="D241" s="107" t="s">
        <v>8225</v>
      </c>
      <c r="E241" s="110"/>
      <c r="F241" s="105"/>
      <c r="G241" s="105"/>
    </row>
    <row r="242" spans="1:7" ht="12.75" customHeight="1">
      <c r="A242" s="106">
        <v>50101010</v>
      </c>
      <c r="B242" s="107" t="s">
        <v>7904</v>
      </c>
      <c r="C242" s="107" t="s">
        <v>8226</v>
      </c>
      <c r="D242" s="107" t="s">
        <v>8227</v>
      </c>
      <c r="E242" s="110"/>
      <c r="F242" s="105"/>
      <c r="G242" s="105"/>
    </row>
    <row r="243" spans="1:7" ht="12.75" customHeight="1">
      <c r="A243" s="106">
        <v>50101020</v>
      </c>
      <c r="B243" s="107" t="s">
        <v>7904</v>
      </c>
      <c r="C243" s="107" t="s">
        <v>8228</v>
      </c>
      <c r="D243" s="107" t="s">
        <v>8229</v>
      </c>
      <c r="E243" s="110"/>
      <c r="F243" s="105"/>
      <c r="G243" s="105"/>
    </row>
    <row r="244" spans="1:7" ht="12.75" customHeight="1">
      <c r="A244" s="106">
        <v>50102010</v>
      </c>
      <c r="B244" s="107" t="s">
        <v>7904</v>
      </c>
      <c r="C244" s="107" t="s">
        <v>7985</v>
      </c>
      <c r="D244" s="107" t="s">
        <v>8230</v>
      </c>
      <c r="E244" s="110"/>
      <c r="F244" s="105"/>
      <c r="G244" s="105"/>
    </row>
    <row r="245" spans="1:7" ht="12.75" customHeight="1">
      <c r="A245" s="106">
        <v>50201010</v>
      </c>
      <c r="B245" s="107" t="s">
        <v>7904</v>
      </c>
      <c r="C245" s="107" t="s">
        <v>8231</v>
      </c>
      <c r="D245" s="107" t="s">
        <v>8232</v>
      </c>
      <c r="E245" s="110"/>
      <c r="F245" s="105"/>
      <c r="G245" s="105" t="s">
        <v>7932</v>
      </c>
    </row>
    <row r="246" spans="1:7" ht="12.75" customHeight="1">
      <c r="A246" s="106">
        <v>50201020</v>
      </c>
      <c r="B246" s="107" t="s">
        <v>7904</v>
      </c>
      <c r="C246" s="107" t="s">
        <v>8233</v>
      </c>
      <c r="D246" s="107" t="s">
        <v>8234</v>
      </c>
      <c r="E246" s="110"/>
      <c r="F246" s="105"/>
      <c r="G246" s="105" t="s">
        <v>7932</v>
      </c>
    </row>
    <row r="247" spans="1:7" ht="12.75" customHeight="1">
      <c r="A247" s="106">
        <v>50201030</v>
      </c>
      <c r="B247" s="107" t="s">
        <v>7904</v>
      </c>
      <c r="C247" s="107" t="s">
        <v>8235</v>
      </c>
      <c r="D247" s="107" t="s">
        <v>8236</v>
      </c>
      <c r="E247" s="110"/>
      <c r="F247" s="105"/>
      <c r="G247" s="105" t="s">
        <v>7932</v>
      </c>
    </row>
    <row r="248" spans="1:7" ht="12.75" customHeight="1">
      <c r="A248" s="106">
        <v>50201040</v>
      </c>
      <c r="B248" s="107" t="s">
        <v>7904</v>
      </c>
      <c r="C248" s="107" t="s">
        <v>8237</v>
      </c>
      <c r="D248" s="107" t="s">
        <v>8238</v>
      </c>
      <c r="E248" s="110"/>
      <c r="F248" s="105"/>
      <c r="G248" s="105" t="s">
        <v>7932</v>
      </c>
    </row>
    <row r="249" spans="1:7" ht="12.75" customHeight="1">
      <c r="A249" s="106">
        <v>50202010</v>
      </c>
      <c r="B249" s="107" t="s">
        <v>7904</v>
      </c>
      <c r="C249" s="107" t="s">
        <v>8239</v>
      </c>
      <c r="D249" s="107" t="s">
        <v>8240</v>
      </c>
      <c r="E249" s="110"/>
      <c r="F249" s="105"/>
      <c r="G249" s="105" t="s">
        <v>7932</v>
      </c>
    </row>
    <row r="250" spans="1:7" ht="12.75" customHeight="1">
      <c r="A250" s="106">
        <v>50202020</v>
      </c>
      <c r="B250" s="107" t="s">
        <v>7904</v>
      </c>
      <c r="C250" s="107" t="s">
        <v>8241</v>
      </c>
      <c r="D250" s="107" t="s">
        <v>8242</v>
      </c>
      <c r="E250" s="110"/>
      <c r="F250" s="105"/>
      <c r="G250" s="105" t="s">
        <v>7932</v>
      </c>
    </row>
    <row r="251" spans="1:7" ht="12.75" customHeight="1">
      <c r="A251" s="106">
        <v>50203010</v>
      </c>
      <c r="B251" s="107" t="s">
        <v>7904</v>
      </c>
      <c r="C251" s="107" t="s">
        <v>7988</v>
      </c>
      <c r="D251" s="107" t="s">
        <v>8243</v>
      </c>
      <c r="E251" s="110"/>
      <c r="F251" s="105"/>
      <c r="G251" s="105" t="s">
        <v>7932</v>
      </c>
    </row>
    <row r="252" spans="1:7" ht="12.75" customHeight="1">
      <c r="A252" s="106">
        <v>55101010</v>
      </c>
      <c r="B252" s="107" t="s">
        <v>7904</v>
      </c>
      <c r="C252" s="107" t="s">
        <v>7989</v>
      </c>
      <c r="D252" s="107" t="s">
        <v>8244</v>
      </c>
      <c r="E252" s="110"/>
      <c r="F252" s="105"/>
      <c r="G252" s="105"/>
    </row>
    <row r="253" spans="1:7" ht="12.75" customHeight="1">
      <c r="A253" s="106">
        <v>55102010</v>
      </c>
      <c r="B253" s="107" t="s">
        <v>7904</v>
      </c>
      <c r="C253" s="107" t="s">
        <v>7990</v>
      </c>
      <c r="D253" s="107" t="s">
        <v>8245</v>
      </c>
      <c r="E253" s="110"/>
      <c r="F253" s="105"/>
      <c r="G253" s="105"/>
    </row>
    <row r="254" spans="1:7" ht="12.75" customHeight="1">
      <c r="A254" s="106">
        <v>55103010</v>
      </c>
      <c r="B254" s="107" t="s">
        <v>7904</v>
      </c>
      <c r="C254" s="107" t="s">
        <v>7991</v>
      </c>
      <c r="D254" s="107" t="s">
        <v>8246</v>
      </c>
      <c r="E254" s="110"/>
      <c r="F254" s="105"/>
      <c r="G254" s="105"/>
    </row>
    <row r="255" spans="1:7" ht="12.75" customHeight="1">
      <c r="A255" s="106">
        <v>55104010</v>
      </c>
      <c r="B255" s="107" t="s">
        <v>7904</v>
      </c>
      <c r="C255" s="107" t="s">
        <v>7992</v>
      </c>
      <c r="D255" s="107" t="s">
        <v>8247</v>
      </c>
      <c r="E255" s="110"/>
      <c r="F255" s="105"/>
      <c r="G255" s="105"/>
    </row>
    <row r="256" spans="1:7" ht="12.75" customHeight="1">
      <c r="A256" s="106">
        <v>55105010</v>
      </c>
      <c r="B256" s="107" t="s">
        <v>7904</v>
      </c>
      <c r="C256" s="107" t="s">
        <v>8248</v>
      </c>
      <c r="D256" s="107" t="s">
        <v>8249</v>
      </c>
      <c r="E256" s="110"/>
      <c r="F256" s="105"/>
      <c r="G256" s="105"/>
    </row>
    <row r="257" spans="1:7" ht="12.75" customHeight="1">
      <c r="A257" s="106">
        <v>55105020</v>
      </c>
      <c r="B257" s="107" t="s">
        <v>7904</v>
      </c>
      <c r="C257" s="107" t="s">
        <v>8250</v>
      </c>
      <c r="D257" s="107" t="s">
        <v>8251</v>
      </c>
      <c r="E257" s="110"/>
      <c r="F257" s="105"/>
      <c r="G257" s="105"/>
    </row>
    <row r="258" spans="1:7" ht="12.75" customHeight="1">
      <c r="A258" s="106">
        <v>60101010</v>
      </c>
      <c r="B258" s="107" t="s">
        <v>7904</v>
      </c>
      <c r="C258" s="107" t="s">
        <v>8252</v>
      </c>
      <c r="D258" s="107" t="s">
        <v>8253</v>
      </c>
      <c r="E258" s="110"/>
      <c r="F258" s="105"/>
      <c r="G258" s="105" t="s">
        <v>8254</v>
      </c>
    </row>
    <row r="259" spans="1:7" ht="12.75" customHeight="1">
      <c r="A259" s="106">
        <v>60102510</v>
      </c>
      <c r="B259" s="107" t="s">
        <v>7904</v>
      </c>
      <c r="C259" s="107" t="s">
        <v>8255</v>
      </c>
      <c r="D259" s="107" t="s">
        <v>8256</v>
      </c>
      <c r="E259" s="110"/>
      <c r="F259" s="105"/>
      <c r="G259" s="105" t="s">
        <v>28303</v>
      </c>
    </row>
    <row r="260" spans="1:7" ht="12.75" customHeight="1">
      <c r="A260" s="106">
        <v>60103010</v>
      </c>
      <c r="B260" s="107" t="s">
        <v>7904</v>
      </c>
      <c r="C260" s="107" t="s">
        <v>8257</v>
      </c>
      <c r="D260" s="107" t="s">
        <v>8258</v>
      </c>
      <c r="E260" s="110"/>
      <c r="F260" s="105"/>
      <c r="G260" s="105" t="s">
        <v>28306</v>
      </c>
    </row>
    <row r="261" spans="1:7" ht="12.75" customHeight="1">
      <c r="A261" s="106">
        <v>60104010</v>
      </c>
      <c r="B261" s="107" t="s">
        <v>7904</v>
      </c>
      <c r="C261" s="107" t="s">
        <v>8259</v>
      </c>
      <c r="D261" s="107" t="s">
        <v>8260</v>
      </c>
      <c r="E261" s="110"/>
      <c r="F261" s="105"/>
      <c r="G261" s="105" t="s">
        <v>28307</v>
      </c>
    </row>
    <row r="262" spans="1:7" ht="12.75" customHeight="1">
      <c r="A262" s="106">
        <v>60105010</v>
      </c>
      <c r="B262" s="107" t="s">
        <v>7904</v>
      </c>
      <c r="C262" s="107" t="s">
        <v>8261</v>
      </c>
      <c r="D262" s="107" t="s">
        <v>8262</v>
      </c>
      <c r="E262" s="110"/>
      <c r="F262" s="105"/>
      <c r="G262" s="105" t="s">
        <v>28309</v>
      </c>
    </row>
    <row r="263" spans="1:7" ht="12.75" customHeight="1">
      <c r="A263" s="106">
        <v>60106010</v>
      </c>
      <c r="B263" s="107" t="s">
        <v>7904</v>
      </c>
      <c r="C263" s="107" t="s">
        <v>28285</v>
      </c>
      <c r="D263" s="107" t="s">
        <v>28292</v>
      </c>
      <c r="E263" s="110"/>
      <c r="F263" s="105"/>
      <c r="G263" s="105"/>
    </row>
    <row r="264" spans="1:7" ht="12.75" customHeight="1">
      <c r="A264" s="106">
        <v>60106020</v>
      </c>
      <c r="B264" s="107" t="s">
        <v>7904</v>
      </c>
      <c r="C264" s="107" t="s">
        <v>28286</v>
      </c>
      <c r="D264" s="107" t="s">
        <v>28293</v>
      </c>
      <c r="E264" s="110"/>
      <c r="F264" s="105"/>
      <c r="G264" s="105"/>
    </row>
    <row r="265" spans="1:7" ht="12.75" customHeight="1">
      <c r="A265" s="106">
        <v>60107010</v>
      </c>
      <c r="B265" s="107" t="s">
        <v>7904</v>
      </c>
      <c r="C265" s="107" t="s">
        <v>8265</v>
      </c>
      <c r="D265" s="107" t="s">
        <v>8266</v>
      </c>
      <c r="E265" s="110"/>
      <c r="F265" s="105"/>
      <c r="G265" s="105" t="s">
        <v>28311</v>
      </c>
    </row>
    <row r="266" spans="1:7" ht="12.75" customHeight="1">
      <c r="A266" s="106">
        <v>60108010</v>
      </c>
      <c r="B266" s="107" t="s">
        <v>7904</v>
      </c>
      <c r="C266" s="107" t="s">
        <v>28287</v>
      </c>
      <c r="D266" s="107" t="s">
        <v>28294</v>
      </c>
      <c r="E266" s="110"/>
      <c r="F266" s="105"/>
      <c r="G266" s="105" t="s">
        <v>28313</v>
      </c>
    </row>
    <row r="267" spans="1:7" ht="12.75" customHeight="1">
      <c r="A267" s="106">
        <v>60108020</v>
      </c>
      <c r="B267" s="107" t="s">
        <v>7904</v>
      </c>
      <c r="C267" s="107" t="s">
        <v>28288</v>
      </c>
      <c r="D267" s="107" t="s">
        <v>28295</v>
      </c>
      <c r="E267" s="110"/>
      <c r="F267" s="105"/>
      <c r="G267" s="105"/>
    </row>
    <row r="268" spans="1:7" ht="12.75" customHeight="1">
      <c r="A268" s="106">
        <v>60108030</v>
      </c>
      <c r="B268" s="107" t="s">
        <v>7904</v>
      </c>
      <c r="C268" s="107" t="s">
        <v>28289</v>
      </c>
      <c r="D268" s="107" t="s">
        <v>28296</v>
      </c>
      <c r="E268" s="110"/>
      <c r="F268" s="105"/>
      <c r="G268" s="105"/>
    </row>
    <row r="269" spans="1:7" ht="12.75" customHeight="1">
      <c r="A269" s="106">
        <v>60108040</v>
      </c>
      <c r="B269" s="107" t="s">
        <v>7904</v>
      </c>
      <c r="C269" s="107" t="s">
        <v>28290</v>
      </c>
      <c r="D269" s="107" t="s">
        <v>28297</v>
      </c>
      <c r="E269" s="110"/>
      <c r="F269" s="105"/>
      <c r="G269" s="105"/>
    </row>
    <row r="270" spans="1:7" ht="12.75" customHeight="1">
      <c r="A270" s="106">
        <v>60108050</v>
      </c>
      <c r="B270" s="107" t="s">
        <v>7904</v>
      </c>
      <c r="C270" s="107" t="s">
        <v>28291</v>
      </c>
      <c r="D270" s="107" t="s">
        <v>28298</v>
      </c>
      <c r="E270" s="110"/>
      <c r="F270" s="105"/>
      <c r="G270" s="105"/>
    </row>
    <row r="271" spans="1:7" ht="12.75" customHeight="1">
      <c r="A271" s="106">
        <v>60201010</v>
      </c>
      <c r="B271" s="107" t="s">
        <v>7904</v>
      </c>
      <c r="C271" s="107" t="s">
        <v>8269</v>
      </c>
      <c r="D271" s="107" t="s">
        <v>8270</v>
      </c>
      <c r="E271" s="110"/>
      <c r="F271" s="105"/>
      <c r="G271" s="105" t="s">
        <v>28315</v>
      </c>
    </row>
    <row r="272" spans="1:7" ht="12.75" customHeight="1">
      <c r="A272" s="106">
        <v>60201020</v>
      </c>
      <c r="B272" s="107" t="s">
        <v>7904</v>
      </c>
      <c r="C272" s="107" t="s">
        <v>8271</v>
      </c>
      <c r="D272" s="107" t="s">
        <v>8272</v>
      </c>
      <c r="E272" s="110"/>
      <c r="F272" s="105"/>
      <c r="G272" s="105" t="s">
        <v>28317</v>
      </c>
    </row>
    <row r="273" spans="1:7" ht="12.75" customHeight="1">
      <c r="A273" s="106">
        <v>60201030</v>
      </c>
      <c r="B273" s="107" t="s">
        <v>7904</v>
      </c>
      <c r="C273" s="107" t="s">
        <v>8273</v>
      </c>
      <c r="D273" s="107" t="s">
        <v>8274</v>
      </c>
      <c r="E273" s="110"/>
      <c r="F273" s="105"/>
      <c r="G273" s="105" t="s">
        <v>28319</v>
      </c>
    </row>
    <row r="274" spans="1:7" ht="12.75" customHeight="1">
      <c r="A274" s="106">
        <v>60201040</v>
      </c>
      <c r="B274" s="107" t="s">
        <v>7904</v>
      </c>
      <c r="C274" s="107" t="s">
        <v>8275</v>
      </c>
      <c r="D274" s="107" t="s">
        <v>8276</v>
      </c>
      <c r="E274" s="110"/>
      <c r="F274" s="105"/>
      <c r="G274" s="105" t="s">
        <v>28321</v>
      </c>
    </row>
    <row r="275" spans="1:7" ht="12.75" customHeight="1">
      <c r="A275" s="107" t="s">
        <v>8277</v>
      </c>
      <c r="B275" s="107" t="s">
        <v>8278</v>
      </c>
      <c r="C275" s="107" t="s">
        <v>8279</v>
      </c>
      <c r="D275" s="107"/>
      <c r="E275" s="110" t="s">
        <v>8280</v>
      </c>
      <c r="F275" s="107"/>
      <c r="G275" s="107"/>
    </row>
    <row r="276" spans="1:7" ht="12.75" customHeight="1">
      <c r="A276" s="107" t="s">
        <v>8281</v>
      </c>
      <c r="B276" s="107" t="s">
        <v>8278</v>
      </c>
      <c r="C276" s="107" t="s">
        <v>8282</v>
      </c>
      <c r="D276" s="107"/>
      <c r="E276" s="110" t="s">
        <v>8283</v>
      </c>
      <c r="F276" s="107"/>
      <c r="G276" s="107"/>
    </row>
    <row r="277" spans="1:7" ht="12.75" customHeight="1">
      <c r="A277" s="107" t="s">
        <v>8284</v>
      </c>
      <c r="B277" s="107" t="s">
        <v>5788</v>
      </c>
      <c r="C277" s="107" t="s">
        <v>8285</v>
      </c>
      <c r="D277" s="107"/>
      <c r="E277" s="110"/>
      <c r="F277" s="107"/>
      <c r="G277" s="107"/>
    </row>
    <row r="278" spans="1:7" ht="12.75" customHeight="1">
      <c r="A278" s="107" t="s">
        <v>8286</v>
      </c>
      <c r="B278" s="107" t="s">
        <v>5788</v>
      </c>
      <c r="C278" s="107" t="s">
        <v>8287</v>
      </c>
      <c r="D278" s="107"/>
      <c r="E278" s="110"/>
      <c r="F278" s="107"/>
      <c r="G278" s="107"/>
    </row>
    <row r="279" spans="1:7" ht="12.75" customHeight="1">
      <c r="A279" s="107" t="s">
        <v>8288</v>
      </c>
      <c r="B279" s="107" t="s">
        <v>5788</v>
      </c>
      <c r="C279" s="107" t="s">
        <v>8289</v>
      </c>
      <c r="D279" s="107"/>
      <c r="E279" s="110"/>
      <c r="F279" s="107"/>
      <c r="G279" s="107"/>
    </row>
    <row r="280" spans="1:7" ht="12.75" customHeight="1">
      <c r="A280" s="107" t="s">
        <v>8290</v>
      </c>
      <c r="B280" s="107" t="s">
        <v>5788</v>
      </c>
      <c r="C280" s="107" t="s">
        <v>8291</v>
      </c>
      <c r="D280" s="107"/>
      <c r="E280" s="110"/>
      <c r="F280" s="107"/>
      <c r="G280" s="107"/>
    </row>
    <row r="281" spans="1:7" ht="12.75" customHeight="1">
      <c r="A281" s="107" t="s">
        <v>8292</v>
      </c>
      <c r="B281" s="107" t="s">
        <v>5788</v>
      </c>
      <c r="C281" s="107" t="s">
        <v>8293</v>
      </c>
      <c r="D281" s="107"/>
      <c r="E281" s="110"/>
      <c r="F281" s="107"/>
      <c r="G281" s="107"/>
    </row>
    <row r="282" spans="1:7" ht="12.75" customHeight="1">
      <c r="A282" s="107" t="s">
        <v>8294</v>
      </c>
      <c r="B282" s="107" t="s">
        <v>5788</v>
      </c>
      <c r="C282" s="107" t="s">
        <v>8295</v>
      </c>
      <c r="D282" s="107"/>
      <c r="E282" s="110"/>
      <c r="F282" s="107"/>
      <c r="G282" s="107"/>
    </row>
    <row r="283" spans="1:7" ht="12.75" customHeight="1">
      <c r="A283" s="107" t="s">
        <v>8296</v>
      </c>
      <c r="B283" s="107" t="s">
        <v>8297</v>
      </c>
      <c r="C283" s="107" t="s">
        <v>8298</v>
      </c>
      <c r="D283" s="107"/>
      <c r="E283" s="110"/>
      <c r="F283" s="107"/>
      <c r="G283" s="107"/>
    </row>
    <row r="284" spans="1:7" ht="12.75" customHeight="1">
      <c r="A284" s="107" t="s">
        <v>8299</v>
      </c>
      <c r="B284" s="107" t="s">
        <v>8297</v>
      </c>
      <c r="C284" s="107" t="s">
        <v>8300</v>
      </c>
      <c r="D284" s="107"/>
      <c r="E284" s="110"/>
      <c r="F284" s="107"/>
      <c r="G284" s="107"/>
    </row>
    <row r="285" spans="1:7" ht="12.75" customHeight="1">
      <c r="A285" s="107" t="s">
        <v>8301</v>
      </c>
      <c r="B285" s="107" t="s">
        <v>8278</v>
      </c>
      <c r="C285" s="107" t="s">
        <v>8302</v>
      </c>
      <c r="D285" s="107"/>
      <c r="E285" s="110"/>
      <c r="F285" s="107"/>
      <c r="G285" s="107"/>
    </row>
    <row r="286" spans="1:7" ht="12.75" customHeight="1">
      <c r="A286" s="107" t="s">
        <v>8303</v>
      </c>
      <c r="B286" s="107" t="s">
        <v>8297</v>
      </c>
      <c r="C286" s="107" t="s">
        <v>8304</v>
      </c>
      <c r="D286" s="107"/>
      <c r="E286" s="110"/>
      <c r="F286" s="107"/>
      <c r="G286" s="107"/>
    </row>
    <row r="287" spans="1:7" ht="12.75" customHeight="1">
      <c r="A287" s="107" t="s">
        <v>8305</v>
      </c>
      <c r="B287" s="107" t="s">
        <v>8278</v>
      </c>
      <c r="C287" s="107" t="s">
        <v>8306</v>
      </c>
      <c r="D287" s="107"/>
      <c r="E287" s="110"/>
      <c r="F287" s="107"/>
      <c r="G287" s="107"/>
    </row>
    <row r="288" spans="1:7" ht="12.75" customHeight="1">
      <c r="A288" s="107" t="s">
        <v>8307</v>
      </c>
      <c r="B288" s="107" t="s">
        <v>8297</v>
      </c>
      <c r="C288" s="107" t="s">
        <v>8308</v>
      </c>
      <c r="D288" s="107"/>
      <c r="E288" s="110"/>
      <c r="F288" s="107"/>
      <c r="G288" s="107"/>
    </row>
    <row r="289" spans="1:7" ht="12.75" customHeight="1">
      <c r="A289" s="107" t="s">
        <v>8309</v>
      </c>
      <c r="B289" s="107" t="s">
        <v>8297</v>
      </c>
      <c r="C289" s="107" t="s">
        <v>8310</v>
      </c>
      <c r="D289" s="107"/>
      <c r="E289" s="110"/>
      <c r="F289" s="107"/>
      <c r="G289" s="107"/>
    </row>
    <row r="290" spans="1:7" ht="12.75" customHeight="1">
      <c r="A290" s="107" t="s">
        <v>8311</v>
      </c>
      <c r="B290" s="107" t="s">
        <v>8297</v>
      </c>
      <c r="C290" s="107" t="s">
        <v>8312</v>
      </c>
      <c r="D290" s="107"/>
      <c r="E290" s="110"/>
      <c r="F290" s="107"/>
      <c r="G290" s="107"/>
    </row>
    <row r="291" spans="1:7" ht="12.75" customHeight="1">
      <c r="A291" s="107" t="s">
        <v>8313</v>
      </c>
      <c r="B291" s="107" t="s">
        <v>8297</v>
      </c>
      <c r="C291" s="107" t="s">
        <v>8314</v>
      </c>
      <c r="D291" s="107"/>
      <c r="E291" s="110"/>
      <c r="F291" s="107"/>
      <c r="G291" s="107"/>
    </row>
    <row r="292" spans="1:7" ht="12.75" customHeight="1">
      <c r="A292" s="107" t="s">
        <v>8315</v>
      </c>
      <c r="B292" s="107" t="s">
        <v>8297</v>
      </c>
      <c r="C292" s="107" t="s">
        <v>8316</v>
      </c>
      <c r="D292" s="107"/>
      <c r="E292" s="110"/>
      <c r="F292" s="107"/>
      <c r="G292" s="107"/>
    </row>
    <row r="293" spans="1:7" ht="12.75" customHeight="1">
      <c r="A293" s="107" t="s">
        <v>8317</v>
      </c>
      <c r="B293" s="107" t="s">
        <v>8297</v>
      </c>
      <c r="C293" s="107" t="s">
        <v>8318</v>
      </c>
      <c r="D293" s="107"/>
      <c r="E293" s="110"/>
      <c r="F293" s="107"/>
      <c r="G293" s="107"/>
    </row>
    <row r="294" spans="1:7" ht="12.75" customHeight="1">
      <c r="A294" s="107" t="s">
        <v>8319</v>
      </c>
      <c r="B294" s="107" t="s">
        <v>8278</v>
      </c>
      <c r="C294" s="107" t="s">
        <v>3119</v>
      </c>
      <c r="D294" s="107"/>
      <c r="E294" s="155" t="s">
        <v>27405</v>
      </c>
      <c r="F294" s="107"/>
      <c r="G294" s="105"/>
    </row>
    <row r="295" spans="1:7" ht="12.75" customHeight="1">
      <c r="A295" s="107" t="s">
        <v>8320</v>
      </c>
      <c r="B295" s="107" t="s">
        <v>8278</v>
      </c>
      <c r="C295" s="107" t="s">
        <v>8321</v>
      </c>
      <c r="D295" s="107"/>
      <c r="E295" s="110"/>
      <c r="F295" s="107"/>
      <c r="G295" s="105"/>
    </row>
    <row r="296" spans="1:7" ht="12.75" customHeight="1">
      <c r="A296" s="107" t="s">
        <v>8322</v>
      </c>
      <c r="B296" s="107" t="s">
        <v>8323</v>
      </c>
      <c r="C296" s="107" t="s">
        <v>8324</v>
      </c>
      <c r="D296" s="107"/>
      <c r="E296" s="110" t="s">
        <v>28673</v>
      </c>
      <c r="F296" s="107"/>
      <c r="G296" s="105"/>
    </row>
    <row r="297" spans="1:7" ht="12.75" customHeight="1">
      <c r="A297" s="107" t="s">
        <v>8325</v>
      </c>
      <c r="B297" s="107" t="s">
        <v>8323</v>
      </c>
      <c r="C297" s="107" t="s">
        <v>8326</v>
      </c>
      <c r="D297" s="107"/>
      <c r="E297" s="110" t="s">
        <v>8327</v>
      </c>
      <c r="F297" s="107"/>
      <c r="G297" s="105"/>
    </row>
    <row r="298" spans="1:7" ht="12.75" customHeight="1">
      <c r="A298" s="107" t="s">
        <v>8328</v>
      </c>
      <c r="B298" s="107" t="s">
        <v>8323</v>
      </c>
      <c r="C298" s="107" t="s">
        <v>8329</v>
      </c>
      <c r="D298" s="107"/>
      <c r="E298" s="110" t="s">
        <v>8330</v>
      </c>
      <c r="F298" s="107"/>
      <c r="G298" s="105"/>
    </row>
    <row r="299" spans="1:7" ht="12.75" customHeight="1">
      <c r="A299" s="107" t="s">
        <v>8331</v>
      </c>
      <c r="B299" s="107" t="s">
        <v>8323</v>
      </c>
      <c r="C299" s="107" t="s">
        <v>8332</v>
      </c>
      <c r="D299" s="107"/>
      <c r="E299" s="110" t="s">
        <v>8333</v>
      </c>
      <c r="F299" s="107"/>
      <c r="G299" s="105"/>
    </row>
    <row r="300" spans="1:7" ht="12.75" customHeight="1">
      <c r="A300" s="107" t="s">
        <v>8334</v>
      </c>
      <c r="B300" s="107" t="s">
        <v>8323</v>
      </c>
      <c r="C300" s="107" t="s">
        <v>8335</v>
      </c>
      <c r="D300" s="107"/>
      <c r="E300" s="110" t="s">
        <v>8336</v>
      </c>
      <c r="F300" s="107"/>
      <c r="G300" s="105"/>
    </row>
    <row r="301" spans="1:7" ht="12.75" customHeight="1">
      <c r="A301" s="107" t="s">
        <v>8337</v>
      </c>
      <c r="B301" s="107" t="s">
        <v>8323</v>
      </c>
      <c r="C301" s="107" t="s">
        <v>8338</v>
      </c>
      <c r="D301" s="107"/>
      <c r="E301" s="110" t="s">
        <v>8339</v>
      </c>
      <c r="F301" s="107"/>
      <c r="G301" s="105"/>
    </row>
    <row r="302" spans="1:7" ht="12.75" customHeight="1">
      <c r="A302" s="108" t="s">
        <v>8340</v>
      </c>
      <c r="B302" s="105" t="s">
        <v>8323</v>
      </c>
      <c r="C302" s="105" t="s">
        <v>8341</v>
      </c>
      <c r="D302" s="105"/>
      <c r="E302" s="110" t="s">
        <v>8342</v>
      </c>
      <c r="F302" s="105"/>
      <c r="G302" s="105"/>
    </row>
    <row r="303" spans="1:7" ht="12.75" customHeight="1">
      <c r="A303" s="108" t="s">
        <v>28674</v>
      </c>
      <c r="B303" s="105" t="s">
        <v>8323</v>
      </c>
      <c r="C303" s="105" t="s">
        <v>28675</v>
      </c>
      <c r="D303" s="105"/>
      <c r="E303" s="110" t="s">
        <v>28676</v>
      </c>
      <c r="F303" s="105"/>
      <c r="G303" s="105" t="s">
        <v>28677</v>
      </c>
    </row>
    <row r="304" spans="1:7" ht="12.75" customHeight="1">
      <c r="A304" s="108" t="s">
        <v>28678</v>
      </c>
      <c r="B304" s="105" t="s">
        <v>8323</v>
      </c>
      <c r="C304" s="105" t="s">
        <v>28679</v>
      </c>
      <c r="D304" s="105"/>
      <c r="E304" s="110" t="s">
        <v>28680</v>
      </c>
      <c r="F304" s="105"/>
      <c r="G304" s="105" t="s">
        <v>28677</v>
      </c>
    </row>
    <row r="305" spans="1:7" ht="12.75" customHeight="1">
      <c r="A305" s="108" t="s">
        <v>28681</v>
      </c>
      <c r="B305" s="105" t="s">
        <v>8323</v>
      </c>
      <c r="C305" s="105" t="s">
        <v>28682</v>
      </c>
      <c r="D305" s="105"/>
      <c r="E305" s="110" t="s">
        <v>28683</v>
      </c>
      <c r="F305" s="105"/>
      <c r="G305" s="105" t="s">
        <v>28677</v>
      </c>
    </row>
    <row r="306" spans="1:7" ht="12.75" customHeight="1">
      <c r="A306" s="108" t="s">
        <v>28684</v>
      </c>
      <c r="B306" s="105" t="s">
        <v>8323</v>
      </c>
      <c r="C306" s="105" t="s">
        <v>28685</v>
      </c>
      <c r="D306" s="105"/>
      <c r="E306" s="110" t="s">
        <v>28686</v>
      </c>
      <c r="F306" s="105"/>
      <c r="G306" s="105" t="s">
        <v>28677</v>
      </c>
    </row>
    <row r="307" spans="1:7" ht="12.75" customHeight="1">
      <c r="A307" s="108" t="s">
        <v>28687</v>
      </c>
      <c r="B307" s="105" t="s">
        <v>8323</v>
      </c>
      <c r="C307" s="105" t="s">
        <v>28688</v>
      </c>
      <c r="D307" s="105"/>
      <c r="E307" s="110" t="s">
        <v>28689</v>
      </c>
      <c r="F307" s="105"/>
      <c r="G307" s="105" t="s">
        <v>28677</v>
      </c>
    </row>
    <row r="308" spans="1:7" ht="12.75" customHeight="1">
      <c r="A308" s="108" t="s">
        <v>8343</v>
      </c>
      <c r="B308" s="105" t="s">
        <v>8323</v>
      </c>
      <c r="C308" s="105" t="s">
        <v>8344</v>
      </c>
      <c r="D308" s="105"/>
      <c r="E308" s="110" t="s">
        <v>8345</v>
      </c>
      <c r="F308" s="105"/>
      <c r="G308" s="105"/>
    </row>
    <row r="309" spans="1:7" ht="12.75" customHeight="1">
      <c r="A309" s="108" t="s">
        <v>8346</v>
      </c>
      <c r="B309" s="105" t="s">
        <v>8323</v>
      </c>
      <c r="C309" s="105" t="s">
        <v>8347</v>
      </c>
      <c r="D309" s="105"/>
      <c r="E309" s="110" t="s">
        <v>8348</v>
      </c>
      <c r="F309" s="105"/>
      <c r="G309" s="105"/>
    </row>
    <row r="310" spans="1:7" ht="12.75" customHeight="1">
      <c r="A310" s="108" t="s">
        <v>8349</v>
      </c>
      <c r="B310" s="105" t="s">
        <v>8323</v>
      </c>
      <c r="C310" s="105" t="s">
        <v>8350</v>
      </c>
      <c r="D310" s="105"/>
      <c r="E310" s="110" t="s">
        <v>8351</v>
      </c>
      <c r="F310" s="105"/>
      <c r="G310" s="105"/>
    </row>
    <row r="311" spans="1:7" ht="12.75" customHeight="1">
      <c r="A311" s="108" t="s">
        <v>28690</v>
      </c>
      <c r="B311" s="105" t="s">
        <v>8323</v>
      </c>
      <c r="C311" s="105" t="s">
        <v>28691</v>
      </c>
      <c r="D311" s="105"/>
      <c r="E311" s="110" t="s">
        <v>28692</v>
      </c>
      <c r="F311" s="105"/>
      <c r="G311" s="105" t="s">
        <v>28677</v>
      </c>
    </row>
    <row r="312" spans="1:7" ht="12.75" customHeight="1">
      <c r="A312" s="108" t="s">
        <v>28693</v>
      </c>
      <c r="B312" s="105" t="s">
        <v>8323</v>
      </c>
      <c r="C312" s="105" t="s">
        <v>28694</v>
      </c>
      <c r="D312" s="105"/>
      <c r="E312" s="110" t="s">
        <v>28695</v>
      </c>
      <c r="F312" s="105"/>
      <c r="G312" s="105" t="s">
        <v>28677</v>
      </c>
    </row>
    <row r="313" spans="1:7" ht="12.75" customHeight="1">
      <c r="A313" s="108" t="s">
        <v>28696</v>
      </c>
      <c r="B313" s="105" t="s">
        <v>8323</v>
      </c>
      <c r="C313" s="105" t="s">
        <v>28697</v>
      </c>
      <c r="D313" s="105"/>
      <c r="E313" s="110" t="s">
        <v>28698</v>
      </c>
      <c r="F313" s="105"/>
      <c r="G313" s="105" t="s">
        <v>28677</v>
      </c>
    </row>
    <row r="314" spans="1:7" ht="12.75" customHeight="1">
      <c r="A314" s="108" t="s">
        <v>28699</v>
      </c>
      <c r="B314" s="105" t="s">
        <v>8323</v>
      </c>
      <c r="C314" s="105" t="s">
        <v>28700</v>
      </c>
      <c r="D314" s="105"/>
      <c r="E314" s="110" t="s">
        <v>28701</v>
      </c>
      <c r="F314" s="105"/>
      <c r="G314" s="105" t="s">
        <v>28677</v>
      </c>
    </row>
    <row r="315" spans="1:7" ht="12.75" customHeight="1">
      <c r="A315" s="108" t="s">
        <v>28702</v>
      </c>
      <c r="B315" s="105" t="s">
        <v>8323</v>
      </c>
      <c r="C315" s="105" t="s">
        <v>28703</v>
      </c>
      <c r="D315" s="105"/>
      <c r="E315" s="110" t="s">
        <v>28704</v>
      </c>
      <c r="F315" s="105"/>
      <c r="G315" s="105" t="s">
        <v>28677</v>
      </c>
    </row>
    <row r="316" spans="1:7" ht="12.75" customHeight="1">
      <c r="A316" s="108" t="s">
        <v>28705</v>
      </c>
      <c r="B316" s="105" t="s">
        <v>8323</v>
      </c>
      <c r="C316" s="105" t="s">
        <v>28706</v>
      </c>
      <c r="D316" s="105"/>
      <c r="E316" s="110" t="s">
        <v>28707</v>
      </c>
      <c r="F316" s="105"/>
      <c r="G316" s="105" t="s">
        <v>28677</v>
      </c>
    </row>
    <row r="317" spans="1:7" ht="12.75" customHeight="1">
      <c r="A317" s="108" t="s">
        <v>28708</v>
      </c>
      <c r="B317" s="105" t="s">
        <v>8323</v>
      </c>
      <c r="C317" s="105" t="s">
        <v>28709</v>
      </c>
      <c r="D317" s="105"/>
      <c r="E317" s="110" t="s">
        <v>28710</v>
      </c>
      <c r="F317" s="105"/>
      <c r="G317" s="105" t="s">
        <v>28677</v>
      </c>
    </row>
    <row r="318" spans="1:7" ht="12.75" customHeight="1">
      <c r="A318" s="108" t="s">
        <v>8352</v>
      </c>
      <c r="B318" s="105" t="s">
        <v>8323</v>
      </c>
      <c r="C318" s="105" t="s">
        <v>8353</v>
      </c>
      <c r="D318" s="105"/>
      <c r="E318" s="110" t="s">
        <v>28711</v>
      </c>
      <c r="F318" s="105"/>
      <c r="G318" s="105"/>
    </row>
    <row r="319" spans="1:7" ht="12.75" customHeight="1">
      <c r="A319" s="108" t="s">
        <v>8354</v>
      </c>
      <c r="B319" s="105" t="s">
        <v>8323</v>
      </c>
      <c r="C319" s="105" t="s">
        <v>8355</v>
      </c>
      <c r="D319" s="105"/>
      <c r="E319" s="110" t="s">
        <v>8356</v>
      </c>
      <c r="F319" s="105"/>
      <c r="G319" s="105"/>
    </row>
    <row r="320" spans="1:7" ht="12.75" customHeight="1">
      <c r="A320" s="108" t="s">
        <v>8357</v>
      </c>
      <c r="B320" s="105" t="s">
        <v>8323</v>
      </c>
      <c r="C320" s="105" t="s">
        <v>8358</v>
      </c>
      <c r="D320" s="105"/>
      <c r="E320" s="110" t="s">
        <v>8359</v>
      </c>
      <c r="F320" s="105"/>
      <c r="G320" s="105"/>
    </row>
    <row r="321" spans="1:7" ht="12.75" customHeight="1">
      <c r="A321" s="108" t="s">
        <v>8360</v>
      </c>
      <c r="B321" s="105" t="s">
        <v>8323</v>
      </c>
      <c r="C321" s="105" t="s">
        <v>8361</v>
      </c>
      <c r="D321" s="105"/>
      <c r="E321" s="110" t="s">
        <v>8362</v>
      </c>
      <c r="F321" s="105"/>
      <c r="G321" s="105"/>
    </row>
    <row r="322" spans="1:7" ht="12.75" customHeight="1">
      <c r="A322" s="108" t="s">
        <v>8363</v>
      </c>
      <c r="B322" s="105" t="s">
        <v>8323</v>
      </c>
      <c r="C322" s="105" t="s">
        <v>8364</v>
      </c>
      <c r="D322" s="105"/>
      <c r="E322" s="110" t="s">
        <v>8365</v>
      </c>
      <c r="F322" s="105"/>
      <c r="G322" s="105"/>
    </row>
    <row r="323" spans="1:7" ht="12.75" customHeight="1">
      <c r="A323" s="108" t="s">
        <v>8366</v>
      </c>
      <c r="B323" s="105" t="s">
        <v>8323</v>
      </c>
      <c r="C323" s="105" t="s">
        <v>8367</v>
      </c>
      <c r="D323" s="105"/>
      <c r="E323" s="110" t="s">
        <v>8368</v>
      </c>
      <c r="F323" s="105"/>
      <c r="G323" s="105"/>
    </row>
    <row r="324" spans="1:7" ht="12.75" customHeight="1">
      <c r="A324" s="108" t="s">
        <v>8369</v>
      </c>
      <c r="B324" s="105" t="s">
        <v>8323</v>
      </c>
      <c r="C324" s="105" t="s">
        <v>8370</v>
      </c>
      <c r="D324" s="105"/>
      <c r="E324" s="110" t="s">
        <v>8371</v>
      </c>
      <c r="F324" s="105"/>
      <c r="G324" s="105"/>
    </row>
    <row r="325" spans="1:7" ht="12.75" customHeight="1">
      <c r="A325" s="108" t="s">
        <v>28712</v>
      </c>
      <c r="B325" s="105" t="s">
        <v>8323</v>
      </c>
      <c r="C325" s="105" t="s">
        <v>28713</v>
      </c>
      <c r="D325" s="105"/>
      <c r="E325" s="110" t="s">
        <v>28714</v>
      </c>
      <c r="F325" s="105"/>
      <c r="G325" s="105" t="s">
        <v>28677</v>
      </c>
    </row>
    <row r="326" spans="1:7" ht="12.75" customHeight="1">
      <c r="A326" s="108" t="s">
        <v>28715</v>
      </c>
      <c r="B326" s="105" t="s">
        <v>8323</v>
      </c>
      <c r="C326" s="105" t="s">
        <v>28716</v>
      </c>
      <c r="D326" s="105"/>
      <c r="E326" s="110" t="s">
        <v>28717</v>
      </c>
      <c r="F326" s="105"/>
      <c r="G326" s="105" t="s">
        <v>28677</v>
      </c>
    </row>
    <row r="327" spans="1:7" ht="12.75" customHeight="1">
      <c r="A327" s="108" t="s">
        <v>28718</v>
      </c>
      <c r="B327" s="105" t="s">
        <v>8323</v>
      </c>
      <c r="C327" s="105" t="s">
        <v>28719</v>
      </c>
      <c r="D327" s="105"/>
      <c r="E327" s="110" t="s">
        <v>28720</v>
      </c>
      <c r="F327" s="105"/>
      <c r="G327" s="105" t="s">
        <v>28677</v>
      </c>
    </row>
    <row r="328" spans="1:7" ht="12.75" customHeight="1">
      <c r="A328" s="108" t="s">
        <v>28721</v>
      </c>
      <c r="B328" s="105" t="s">
        <v>8323</v>
      </c>
      <c r="C328" s="105" t="s">
        <v>28722</v>
      </c>
      <c r="D328" s="105"/>
      <c r="E328" s="110" t="s">
        <v>28723</v>
      </c>
      <c r="F328" s="105"/>
      <c r="G328" s="105" t="s">
        <v>28677</v>
      </c>
    </row>
    <row r="329" spans="1:7" ht="12.75" customHeight="1">
      <c r="A329" s="108" t="s">
        <v>28724</v>
      </c>
      <c r="B329" s="105" t="s">
        <v>8323</v>
      </c>
      <c r="C329" s="105" t="s">
        <v>28725</v>
      </c>
      <c r="D329" s="105"/>
      <c r="E329" s="110" t="s">
        <v>28726</v>
      </c>
      <c r="F329" s="105"/>
      <c r="G329" s="105" t="s">
        <v>28677</v>
      </c>
    </row>
    <row r="330" spans="1:7" ht="12.75" customHeight="1">
      <c r="A330" s="108" t="s">
        <v>8372</v>
      </c>
      <c r="B330" s="105" t="s">
        <v>8323</v>
      </c>
      <c r="C330" s="105" t="s">
        <v>8373</v>
      </c>
      <c r="D330" s="105"/>
      <c r="E330" s="110" t="s">
        <v>8374</v>
      </c>
      <c r="F330" s="105"/>
      <c r="G330" s="105"/>
    </row>
    <row r="331" spans="1:7" ht="12.75" customHeight="1">
      <c r="A331" s="108" t="s">
        <v>8375</v>
      </c>
      <c r="B331" s="105" t="s">
        <v>8323</v>
      </c>
      <c r="C331" s="105" t="s">
        <v>8376</v>
      </c>
      <c r="D331" s="105"/>
      <c r="E331" s="110" t="s">
        <v>8377</v>
      </c>
      <c r="F331" s="105"/>
      <c r="G331" s="105"/>
    </row>
    <row r="332" spans="1:7" ht="12.75" customHeight="1">
      <c r="A332" s="108" t="s">
        <v>8378</v>
      </c>
      <c r="B332" s="105" t="s">
        <v>8323</v>
      </c>
      <c r="C332" s="105" t="s">
        <v>8379</v>
      </c>
      <c r="D332" s="105"/>
      <c r="E332" s="110" t="s">
        <v>8380</v>
      </c>
      <c r="F332" s="105"/>
      <c r="G332" s="105"/>
    </row>
    <row r="333" spans="1:7" ht="12.75" customHeight="1">
      <c r="A333" s="108" t="s">
        <v>28727</v>
      </c>
      <c r="B333" s="105" t="s">
        <v>8323</v>
      </c>
      <c r="C333" s="105" t="s">
        <v>28728</v>
      </c>
      <c r="D333" s="105"/>
      <c r="E333" s="110" t="s">
        <v>28729</v>
      </c>
      <c r="F333" s="105"/>
      <c r="G333" s="105" t="s">
        <v>28677</v>
      </c>
    </row>
    <row r="334" spans="1:7" ht="12.75" customHeight="1">
      <c r="A334" s="108" t="s">
        <v>28730</v>
      </c>
      <c r="B334" s="105" t="s">
        <v>8323</v>
      </c>
      <c r="C334" s="105" t="s">
        <v>28731</v>
      </c>
      <c r="D334" s="105"/>
      <c r="E334" s="110" t="s">
        <v>28732</v>
      </c>
      <c r="F334" s="105"/>
      <c r="G334" s="105" t="s">
        <v>28677</v>
      </c>
    </row>
    <row r="335" spans="1:7" ht="12.75" customHeight="1">
      <c r="A335" s="108" t="s">
        <v>28733</v>
      </c>
      <c r="B335" s="105" t="s">
        <v>8323</v>
      </c>
      <c r="C335" s="105" t="s">
        <v>28734</v>
      </c>
      <c r="D335" s="105"/>
      <c r="E335" s="110" t="s">
        <v>28737</v>
      </c>
      <c r="F335" s="105"/>
      <c r="G335" s="105" t="s">
        <v>28677</v>
      </c>
    </row>
    <row r="336" spans="1:7" ht="12.75" customHeight="1">
      <c r="A336" s="108" t="s">
        <v>28735</v>
      </c>
      <c r="B336" s="105" t="s">
        <v>8323</v>
      </c>
      <c r="C336" s="105" t="s">
        <v>28736</v>
      </c>
      <c r="D336" s="105"/>
      <c r="E336" s="110" t="s">
        <v>28771</v>
      </c>
      <c r="F336" s="105"/>
      <c r="G336" s="105" t="s">
        <v>28677</v>
      </c>
    </row>
    <row r="337" spans="1:7" ht="12.75" customHeight="1">
      <c r="A337" s="108" t="s">
        <v>28738</v>
      </c>
      <c r="B337" s="105" t="s">
        <v>8323</v>
      </c>
      <c r="C337" s="105" t="s">
        <v>28739</v>
      </c>
      <c r="D337" s="105"/>
      <c r="E337" s="110" t="s">
        <v>28740</v>
      </c>
      <c r="F337" s="105"/>
      <c r="G337" s="105" t="s">
        <v>28677</v>
      </c>
    </row>
    <row r="338" spans="1:7" ht="12.75" customHeight="1">
      <c r="A338" s="108" t="s">
        <v>28741</v>
      </c>
      <c r="B338" s="105" t="s">
        <v>8323</v>
      </c>
      <c r="C338" s="105" t="s">
        <v>28742</v>
      </c>
      <c r="D338" s="105"/>
      <c r="E338" s="110" t="s">
        <v>28743</v>
      </c>
      <c r="F338" s="105"/>
      <c r="G338" s="105" t="s">
        <v>28677</v>
      </c>
    </row>
    <row r="339" spans="1:7" ht="12.75" customHeight="1">
      <c r="A339" s="108" t="s">
        <v>28744</v>
      </c>
      <c r="B339" s="105" t="s">
        <v>8323</v>
      </c>
      <c r="C339" s="105" t="s">
        <v>28745</v>
      </c>
      <c r="D339" s="105"/>
      <c r="E339" s="110" t="s">
        <v>28746</v>
      </c>
      <c r="F339" s="105"/>
      <c r="G339" s="105" t="s">
        <v>28677</v>
      </c>
    </row>
    <row r="340" spans="1:7" ht="12.75" customHeight="1">
      <c r="A340" s="103" t="s">
        <v>5562</v>
      </c>
      <c r="B340" s="105" t="s">
        <v>8381</v>
      </c>
      <c r="C340" s="104" t="s">
        <v>8382</v>
      </c>
      <c r="D340" s="105"/>
      <c r="E340" s="110"/>
      <c r="F340" s="105"/>
      <c r="G340" s="105"/>
    </row>
    <row r="341" spans="1:7" ht="12.75" customHeight="1">
      <c r="A341" s="103" t="s">
        <v>8383</v>
      </c>
      <c r="B341" s="105" t="s">
        <v>8381</v>
      </c>
      <c r="C341" s="104" t="s">
        <v>8384</v>
      </c>
      <c r="D341" s="105"/>
      <c r="E341" s="110"/>
      <c r="F341" s="105"/>
      <c r="G341" s="105"/>
    </row>
    <row r="342" spans="1:7" ht="12.75" customHeight="1">
      <c r="A342" s="103" t="s">
        <v>8385</v>
      </c>
      <c r="B342" s="105" t="s">
        <v>8381</v>
      </c>
      <c r="C342" s="104" t="s">
        <v>8386</v>
      </c>
      <c r="D342" s="105"/>
      <c r="E342" s="110"/>
      <c r="F342" s="105"/>
      <c r="G342" s="105"/>
    </row>
    <row r="343" spans="1:7" ht="12.75" customHeight="1">
      <c r="A343" s="103" t="s">
        <v>8387</v>
      </c>
      <c r="B343" s="105" t="s">
        <v>8381</v>
      </c>
      <c r="C343" s="104" t="s">
        <v>8388</v>
      </c>
      <c r="D343" s="105"/>
      <c r="E343" s="110"/>
      <c r="F343" s="105"/>
      <c r="G343" s="105"/>
    </row>
    <row r="344" spans="1:7" ht="12.75" customHeight="1">
      <c r="A344" s="103" t="s">
        <v>8389</v>
      </c>
      <c r="B344" s="105" t="s">
        <v>8381</v>
      </c>
      <c r="C344" s="104" t="s">
        <v>8390</v>
      </c>
      <c r="D344" s="105"/>
      <c r="E344" s="110"/>
      <c r="F344" s="105"/>
      <c r="G344" s="105"/>
    </row>
    <row r="345" spans="1:7" ht="12.75" customHeight="1">
      <c r="A345" s="103" t="s">
        <v>8391</v>
      </c>
      <c r="B345" s="105" t="s">
        <v>8381</v>
      </c>
      <c r="C345" s="104" t="s">
        <v>8392</v>
      </c>
      <c r="D345" s="105"/>
      <c r="E345" s="110"/>
      <c r="F345" s="105"/>
      <c r="G345" s="105"/>
    </row>
    <row r="346" spans="1:7" ht="12.75" customHeight="1">
      <c r="A346" s="103" t="s">
        <v>8393</v>
      </c>
      <c r="B346" s="105" t="s">
        <v>8381</v>
      </c>
      <c r="C346" s="104" t="s">
        <v>8394</v>
      </c>
      <c r="D346" s="105"/>
      <c r="E346" s="110"/>
      <c r="F346" s="105"/>
      <c r="G346" s="105"/>
    </row>
    <row r="347" spans="1:7" ht="12.75" customHeight="1">
      <c r="A347" s="103" t="s">
        <v>8395</v>
      </c>
      <c r="B347" s="105" t="s">
        <v>8381</v>
      </c>
      <c r="C347" s="104" t="s">
        <v>8396</v>
      </c>
      <c r="D347" s="105"/>
      <c r="E347" s="110"/>
      <c r="F347" s="105"/>
      <c r="G347" s="105"/>
    </row>
    <row r="348" spans="1:7" ht="12.75" customHeight="1">
      <c r="A348" s="103" t="s">
        <v>8397</v>
      </c>
      <c r="B348" s="105" t="s">
        <v>8381</v>
      </c>
      <c r="C348" s="104" t="s">
        <v>8398</v>
      </c>
      <c r="D348" s="105"/>
      <c r="E348" s="110"/>
      <c r="F348" s="105"/>
      <c r="G348" s="105"/>
    </row>
    <row r="349" spans="1:7" ht="12.75" customHeight="1">
      <c r="A349" s="103" t="s">
        <v>8399</v>
      </c>
      <c r="B349" s="105" t="s">
        <v>8381</v>
      </c>
      <c r="C349" s="104" t="s">
        <v>8400</v>
      </c>
      <c r="D349" s="105"/>
      <c r="E349" s="110"/>
      <c r="F349" s="105"/>
      <c r="G349" s="105"/>
    </row>
    <row r="350" spans="1:7" ht="12.75" customHeight="1">
      <c r="A350" s="103" t="s">
        <v>8401</v>
      </c>
      <c r="B350" s="105" t="s">
        <v>8381</v>
      </c>
      <c r="C350" s="104" t="s">
        <v>8402</v>
      </c>
      <c r="D350" s="105"/>
      <c r="E350" s="110"/>
      <c r="F350" s="105"/>
      <c r="G350" s="105"/>
    </row>
    <row r="351" spans="1:7" ht="12.75" customHeight="1">
      <c r="A351" s="103" t="s">
        <v>8403</v>
      </c>
      <c r="B351" s="105" t="s">
        <v>8381</v>
      </c>
      <c r="C351" s="104" t="s">
        <v>8404</v>
      </c>
      <c r="D351" s="105"/>
      <c r="E351" s="110"/>
      <c r="F351" s="105"/>
      <c r="G351" s="105"/>
    </row>
    <row r="352" spans="1:7" ht="12.75" customHeight="1">
      <c r="A352" s="103" t="s">
        <v>8405</v>
      </c>
      <c r="B352" s="105" t="s">
        <v>8381</v>
      </c>
      <c r="C352" s="104" t="s">
        <v>8406</v>
      </c>
      <c r="D352" s="105"/>
      <c r="E352" s="110"/>
      <c r="F352" s="105"/>
      <c r="G352" s="105"/>
    </row>
    <row r="353" spans="1:7" ht="12.75" customHeight="1">
      <c r="A353" s="103" t="s">
        <v>8407</v>
      </c>
      <c r="B353" s="105" t="s">
        <v>8381</v>
      </c>
      <c r="C353" s="104" t="s">
        <v>8408</v>
      </c>
      <c r="D353" s="105"/>
      <c r="E353" s="110"/>
      <c r="F353" s="105"/>
      <c r="G353" s="105"/>
    </row>
    <row r="354" spans="1:7" ht="12.75" customHeight="1">
      <c r="A354" s="103" t="s">
        <v>8409</v>
      </c>
      <c r="B354" s="105" t="s">
        <v>8381</v>
      </c>
      <c r="C354" s="104" t="s">
        <v>8410</v>
      </c>
      <c r="D354" s="105"/>
      <c r="E354" s="110"/>
      <c r="F354" s="105"/>
      <c r="G354" s="105"/>
    </row>
    <row r="355" spans="1:7" ht="12.75" customHeight="1">
      <c r="A355" s="103" t="s">
        <v>8411</v>
      </c>
      <c r="B355" s="105" t="s">
        <v>8381</v>
      </c>
      <c r="C355" s="104" t="s">
        <v>8412</v>
      </c>
      <c r="D355" s="105"/>
      <c r="E355" s="110"/>
      <c r="F355" s="105"/>
      <c r="G355" s="105"/>
    </row>
    <row r="356" spans="1:7" ht="12.75" customHeight="1">
      <c r="A356" s="103" t="s">
        <v>8413</v>
      </c>
      <c r="B356" s="105" t="s">
        <v>8381</v>
      </c>
      <c r="C356" s="104" t="s">
        <v>8414</v>
      </c>
      <c r="D356" s="105"/>
      <c r="E356" s="110"/>
      <c r="F356" s="105"/>
      <c r="G356" s="105"/>
    </row>
    <row r="357" spans="1:7" ht="12.75" customHeight="1">
      <c r="A357" s="108" t="s">
        <v>8415</v>
      </c>
      <c r="B357" s="105" t="s">
        <v>5788</v>
      </c>
      <c r="C357" s="105" t="s">
        <v>8416</v>
      </c>
      <c r="D357" s="105"/>
      <c r="E357" s="110"/>
      <c r="F357" s="105"/>
      <c r="G357" s="105"/>
    </row>
    <row r="358" spans="1:7" ht="12.75" customHeight="1">
      <c r="A358" s="108" t="s">
        <v>8417</v>
      </c>
      <c r="B358" s="105" t="s">
        <v>5788</v>
      </c>
      <c r="C358" s="105" t="s">
        <v>8418</v>
      </c>
      <c r="D358" s="105"/>
      <c r="E358" s="110"/>
      <c r="F358" s="105"/>
      <c r="G358" s="105"/>
    </row>
    <row r="359" spans="1:7" ht="12.75" customHeight="1">
      <c r="A359" s="108" t="s">
        <v>8419</v>
      </c>
      <c r="B359" s="105" t="s">
        <v>5788</v>
      </c>
      <c r="C359" s="105" t="s">
        <v>8420</v>
      </c>
      <c r="D359" s="105"/>
      <c r="E359" s="110"/>
      <c r="F359" s="105"/>
      <c r="G359" s="105"/>
    </row>
    <row r="360" spans="1:7" ht="12.75" customHeight="1">
      <c r="A360" s="108" t="s">
        <v>8421</v>
      </c>
      <c r="B360" s="105" t="s">
        <v>5788</v>
      </c>
      <c r="C360" s="105" t="s">
        <v>8422</v>
      </c>
      <c r="D360" s="105"/>
      <c r="E360" s="110"/>
      <c r="F360" s="105"/>
      <c r="G360" s="105"/>
    </row>
    <row r="361" spans="1:7" ht="12.75" customHeight="1">
      <c r="A361" s="108" t="s">
        <v>8423</v>
      </c>
      <c r="B361" s="105" t="s">
        <v>5788</v>
      </c>
      <c r="C361" s="105" t="s">
        <v>8424</v>
      </c>
      <c r="D361" s="105"/>
      <c r="E361" s="110"/>
      <c r="F361" s="105"/>
      <c r="G361" s="105"/>
    </row>
    <row r="362" spans="1:7" ht="12.75" customHeight="1">
      <c r="A362" s="108" t="s">
        <v>8425</v>
      </c>
      <c r="B362" s="105" t="s">
        <v>5788</v>
      </c>
      <c r="C362" s="105" t="s">
        <v>8426</v>
      </c>
      <c r="D362" s="105"/>
      <c r="E362" s="110"/>
      <c r="F362" s="105"/>
      <c r="G362" s="105"/>
    </row>
    <row r="363" spans="1:7" ht="12.75" customHeight="1">
      <c r="A363" s="108" t="s">
        <v>8427</v>
      </c>
      <c r="B363" s="105" t="s">
        <v>5788</v>
      </c>
      <c r="C363" s="105" t="s">
        <v>8428</v>
      </c>
      <c r="D363" s="105"/>
      <c r="E363" s="110"/>
      <c r="F363" s="105"/>
      <c r="G363" s="105"/>
    </row>
    <row r="364" spans="1:7" ht="12.75" customHeight="1">
      <c r="A364" s="108" t="s">
        <v>8429</v>
      </c>
      <c r="B364" s="105" t="s">
        <v>5788</v>
      </c>
      <c r="C364" s="105" t="s">
        <v>8430</v>
      </c>
      <c r="D364" s="105"/>
      <c r="E364" s="110"/>
      <c r="F364" s="105"/>
      <c r="G364" s="105"/>
    </row>
    <row r="365" spans="1:7" ht="12.75" customHeight="1">
      <c r="A365" s="108" t="s">
        <v>8431</v>
      </c>
      <c r="B365" s="105" t="s">
        <v>5788</v>
      </c>
      <c r="C365" s="105" t="s">
        <v>8432</v>
      </c>
      <c r="D365" s="105"/>
      <c r="E365" s="110"/>
      <c r="F365" s="105"/>
      <c r="G365" s="105"/>
    </row>
    <row r="366" spans="1:7" ht="12.75" customHeight="1">
      <c r="A366" s="108" t="s">
        <v>8433</v>
      </c>
      <c r="B366" s="105" t="s">
        <v>5788</v>
      </c>
      <c r="C366" s="105" t="s">
        <v>8434</v>
      </c>
      <c r="D366" s="105"/>
      <c r="E366" s="110"/>
      <c r="F366" s="105"/>
      <c r="G366" s="105"/>
    </row>
    <row r="367" spans="1:7" ht="12.75" customHeight="1">
      <c r="A367" s="108" t="s">
        <v>8435</v>
      </c>
      <c r="B367" s="105" t="s">
        <v>5788</v>
      </c>
      <c r="C367" s="105" t="s">
        <v>8436</v>
      </c>
      <c r="D367" s="105"/>
      <c r="E367" s="110"/>
      <c r="F367" s="105"/>
      <c r="G367" s="105"/>
    </row>
    <row r="368" spans="1:7" ht="12.75" customHeight="1">
      <c r="A368" s="108" t="s">
        <v>8437</v>
      </c>
      <c r="B368" s="105" t="s">
        <v>5788</v>
      </c>
      <c r="C368" s="105" t="s">
        <v>8023</v>
      </c>
      <c r="D368" s="105"/>
      <c r="E368" s="110"/>
      <c r="F368" s="105"/>
      <c r="G368" s="105"/>
    </row>
    <row r="369" spans="1:7" ht="12.75" customHeight="1">
      <c r="A369" s="108" t="s">
        <v>8438</v>
      </c>
      <c r="B369" s="105" t="s">
        <v>5788</v>
      </c>
      <c r="C369" s="105" t="s">
        <v>6686</v>
      </c>
      <c r="D369" s="105"/>
      <c r="E369" s="110"/>
      <c r="F369" s="105"/>
      <c r="G369" s="105"/>
    </row>
    <row r="370" spans="1:7" ht="12.75" customHeight="1">
      <c r="A370" s="108" t="s">
        <v>8439</v>
      </c>
      <c r="B370" s="105" t="s">
        <v>5788</v>
      </c>
      <c r="C370" s="105" t="s">
        <v>257</v>
      </c>
      <c r="D370" s="105"/>
      <c r="E370" s="110"/>
      <c r="F370" s="105"/>
      <c r="G370" s="105"/>
    </row>
    <row r="371" spans="1:7" ht="12.75" customHeight="1">
      <c r="A371" s="108" t="s">
        <v>8440</v>
      </c>
      <c r="B371" s="105" t="s">
        <v>5788</v>
      </c>
      <c r="C371" s="105" t="s">
        <v>8441</v>
      </c>
      <c r="D371" s="105"/>
      <c r="E371" s="110"/>
      <c r="F371" s="105"/>
      <c r="G371" s="105"/>
    </row>
    <row r="372" spans="1:7" ht="12.75" customHeight="1">
      <c r="A372" s="108" t="s">
        <v>8442</v>
      </c>
      <c r="B372" s="105" t="s">
        <v>5788</v>
      </c>
      <c r="C372" s="105" t="s">
        <v>8443</v>
      </c>
      <c r="D372" s="105"/>
      <c r="E372" s="110"/>
      <c r="F372" s="105"/>
      <c r="G372" s="105"/>
    </row>
    <row r="373" spans="1:7" ht="12.75" customHeight="1">
      <c r="A373" s="108" t="s">
        <v>8444</v>
      </c>
      <c r="B373" s="105" t="s">
        <v>5788</v>
      </c>
      <c r="C373" s="105" t="s">
        <v>8445</v>
      </c>
      <c r="D373" s="105"/>
      <c r="E373" s="110"/>
      <c r="F373" s="105"/>
      <c r="G373" s="105"/>
    </row>
    <row r="374" spans="1:7" ht="12.75" customHeight="1">
      <c r="A374" s="108" t="s">
        <v>8446</v>
      </c>
      <c r="B374" s="105" t="s">
        <v>5788</v>
      </c>
      <c r="C374" s="105" t="s">
        <v>8447</v>
      </c>
      <c r="D374" s="105"/>
      <c r="E374" s="110"/>
      <c r="F374" s="105"/>
      <c r="G374" s="105"/>
    </row>
    <row r="375" spans="1:7" ht="12.75" customHeight="1">
      <c r="A375" s="108" t="s">
        <v>8448</v>
      </c>
      <c r="B375" s="105" t="s">
        <v>5788</v>
      </c>
      <c r="C375" s="105" t="s">
        <v>8449</v>
      </c>
      <c r="D375" s="105"/>
      <c r="E375" s="110"/>
      <c r="F375" s="105"/>
      <c r="G375" s="105"/>
    </row>
    <row r="376" spans="1:7" ht="12.75" customHeight="1">
      <c r="A376" s="108" t="s">
        <v>8450</v>
      </c>
      <c r="B376" s="105" t="s">
        <v>5788</v>
      </c>
      <c r="C376" s="105" t="s">
        <v>8451</v>
      </c>
      <c r="D376" s="105"/>
      <c r="E376" s="110"/>
      <c r="F376" s="105"/>
      <c r="G376" s="105"/>
    </row>
    <row r="377" spans="1:7" ht="12.75" customHeight="1">
      <c r="A377" s="108" t="s">
        <v>8452</v>
      </c>
      <c r="B377" s="105" t="s">
        <v>5788</v>
      </c>
      <c r="C377" s="105" t="s">
        <v>8453</v>
      </c>
      <c r="D377" s="105"/>
      <c r="E377" s="110"/>
      <c r="F377" s="105"/>
      <c r="G377" s="105"/>
    </row>
    <row r="378" spans="1:7" ht="12.75" customHeight="1">
      <c r="A378" s="108" t="s">
        <v>8454</v>
      </c>
      <c r="B378" s="105" t="s">
        <v>5788</v>
      </c>
      <c r="C378" s="105" t="s">
        <v>8455</v>
      </c>
      <c r="D378" s="105"/>
      <c r="E378" s="110"/>
      <c r="F378" s="105"/>
      <c r="G378" s="105"/>
    </row>
    <row r="379" spans="1:7" ht="12.75" customHeight="1">
      <c r="A379" s="108" t="s">
        <v>8456</v>
      </c>
      <c r="B379" s="105" t="s">
        <v>5788</v>
      </c>
      <c r="C379" s="105" t="s">
        <v>8457</v>
      </c>
      <c r="D379" s="105"/>
      <c r="E379" s="110"/>
      <c r="F379" s="105"/>
      <c r="G379" s="105"/>
    </row>
    <row r="380" spans="1:7" ht="12.75" customHeight="1">
      <c r="A380" s="108" t="s">
        <v>8458</v>
      </c>
      <c r="B380" s="105" t="s">
        <v>5788</v>
      </c>
      <c r="C380" s="105" t="s">
        <v>8459</v>
      </c>
      <c r="D380" s="105"/>
      <c r="E380" s="110"/>
      <c r="F380" s="105"/>
      <c r="G380" s="105"/>
    </row>
    <row r="381" spans="1:7" ht="12.75" customHeight="1">
      <c r="A381" s="108" t="s">
        <v>8460</v>
      </c>
      <c r="B381" s="105" t="s">
        <v>5788</v>
      </c>
      <c r="C381" s="105" t="s">
        <v>8461</v>
      </c>
      <c r="D381" s="105"/>
      <c r="E381" s="110"/>
      <c r="F381" s="105"/>
      <c r="G381" s="105"/>
    </row>
    <row r="382" spans="1:7" ht="12.75" customHeight="1">
      <c r="A382" s="108" t="s">
        <v>8462</v>
      </c>
      <c r="B382" s="105" t="s">
        <v>5788</v>
      </c>
      <c r="C382" s="105" t="s">
        <v>8027</v>
      </c>
      <c r="D382" s="105"/>
      <c r="E382" s="110"/>
      <c r="F382" s="105"/>
      <c r="G382" s="105"/>
    </row>
    <row r="383" spans="1:7" ht="12.75" customHeight="1">
      <c r="A383" s="108" t="s">
        <v>8463</v>
      </c>
      <c r="B383" s="105" t="s">
        <v>5788</v>
      </c>
      <c r="C383" s="105" t="s">
        <v>8464</v>
      </c>
      <c r="D383" s="105"/>
      <c r="E383" s="110"/>
      <c r="F383" s="105"/>
      <c r="G383" s="105"/>
    </row>
    <row r="384" spans="1:7" ht="12.75" customHeight="1">
      <c r="A384" s="108" t="s">
        <v>8465</v>
      </c>
      <c r="B384" s="105" t="s">
        <v>5788</v>
      </c>
      <c r="C384" s="105" t="s">
        <v>8466</v>
      </c>
      <c r="D384" s="105"/>
      <c r="E384" s="110"/>
      <c r="F384" s="105"/>
      <c r="G384" s="105"/>
    </row>
    <row r="385" spans="1:7" ht="12.75" customHeight="1">
      <c r="A385" s="108" t="s">
        <v>8467</v>
      </c>
      <c r="B385" s="105" t="s">
        <v>5788</v>
      </c>
      <c r="C385" s="105" t="s">
        <v>8468</v>
      </c>
      <c r="D385" s="105"/>
      <c r="E385" s="110"/>
      <c r="F385" s="105"/>
      <c r="G385" s="105"/>
    </row>
    <row r="386" spans="1:7" ht="12.75" customHeight="1">
      <c r="A386" s="108" t="s">
        <v>8469</v>
      </c>
      <c r="B386" s="105" t="s">
        <v>5788</v>
      </c>
      <c r="C386" s="105" t="s">
        <v>8470</v>
      </c>
      <c r="D386" s="105"/>
      <c r="E386" s="110"/>
      <c r="F386" s="105"/>
      <c r="G386" s="105"/>
    </row>
    <row r="387" spans="1:7" ht="12.75" customHeight="1">
      <c r="A387" s="108" t="s">
        <v>8471</v>
      </c>
      <c r="B387" s="105" t="s">
        <v>5788</v>
      </c>
      <c r="C387" s="105" t="s">
        <v>655</v>
      </c>
      <c r="D387" s="105"/>
      <c r="E387" s="110"/>
      <c r="F387" s="105"/>
      <c r="G387" s="105"/>
    </row>
    <row r="388" spans="1:7" ht="12.75" customHeight="1">
      <c r="A388" s="108" t="s">
        <v>8472</v>
      </c>
      <c r="B388" s="105" t="s">
        <v>5788</v>
      </c>
      <c r="C388" s="105" t="s">
        <v>8473</v>
      </c>
      <c r="D388" s="105"/>
      <c r="E388" s="110"/>
      <c r="F388" s="105"/>
      <c r="G388" s="105"/>
    </row>
    <row r="389" spans="1:7" ht="12.75" customHeight="1">
      <c r="A389" s="108" t="s">
        <v>8474</v>
      </c>
      <c r="B389" s="105" t="s">
        <v>5788</v>
      </c>
      <c r="C389" s="105" t="s">
        <v>8475</v>
      </c>
      <c r="D389" s="105"/>
      <c r="E389" s="110"/>
      <c r="F389" s="105"/>
      <c r="G389" s="105"/>
    </row>
    <row r="390" spans="1:7" ht="12.75" customHeight="1">
      <c r="A390" s="108" t="s">
        <v>8476</v>
      </c>
      <c r="B390" s="105" t="s">
        <v>5788</v>
      </c>
      <c r="C390" s="105" t="s">
        <v>405</v>
      </c>
      <c r="D390" s="105"/>
      <c r="E390" s="110"/>
      <c r="F390" s="105"/>
      <c r="G390" s="105"/>
    </row>
    <row r="391" spans="1:7" ht="12.75" customHeight="1">
      <c r="A391" s="108" t="s">
        <v>8477</v>
      </c>
      <c r="B391" s="105" t="s">
        <v>5788</v>
      </c>
      <c r="C391" s="105" t="s">
        <v>8478</v>
      </c>
      <c r="D391" s="105"/>
      <c r="E391" s="110"/>
      <c r="F391" s="105"/>
      <c r="G391" s="105"/>
    </row>
    <row r="392" spans="1:7" ht="12.75" customHeight="1">
      <c r="A392" s="108" t="s">
        <v>8479</v>
      </c>
      <c r="B392" s="105" t="s">
        <v>5788</v>
      </c>
      <c r="C392" s="105" t="s">
        <v>8480</v>
      </c>
      <c r="D392" s="105"/>
      <c r="E392" s="110"/>
      <c r="F392" s="105"/>
      <c r="G392" s="105"/>
    </row>
    <row r="393" spans="1:7" ht="12.75" customHeight="1">
      <c r="A393" s="108" t="s">
        <v>8481</v>
      </c>
      <c r="B393" s="105" t="s">
        <v>5788</v>
      </c>
      <c r="C393" s="105" t="s">
        <v>8482</v>
      </c>
      <c r="D393" s="105"/>
      <c r="E393" s="110"/>
      <c r="F393" s="105"/>
      <c r="G393" s="105"/>
    </row>
    <row r="394" spans="1:7" ht="12.75" customHeight="1">
      <c r="A394" s="108" t="s">
        <v>8483</v>
      </c>
      <c r="B394" s="105" t="s">
        <v>5788</v>
      </c>
      <c r="C394" s="105" t="s">
        <v>8484</v>
      </c>
      <c r="D394" s="105"/>
      <c r="E394" s="110"/>
      <c r="F394" s="105"/>
      <c r="G394" s="105"/>
    </row>
    <row r="395" spans="1:7" ht="12.75" customHeight="1">
      <c r="A395" s="108" t="s">
        <v>8485</v>
      </c>
      <c r="B395" s="105" t="s">
        <v>5788</v>
      </c>
      <c r="C395" s="105" t="s">
        <v>8486</v>
      </c>
      <c r="D395" s="105"/>
      <c r="E395" s="110"/>
      <c r="F395" s="105"/>
      <c r="G395" s="105"/>
    </row>
    <row r="396" spans="1:7" ht="12.75" customHeight="1">
      <c r="A396" s="108" t="s">
        <v>8487</v>
      </c>
      <c r="B396" s="105" t="s">
        <v>5788</v>
      </c>
      <c r="C396" s="105" t="s">
        <v>8488</v>
      </c>
      <c r="D396" s="105"/>
      <c r="E396" s="110"/>
      <c r="F396" s="105"/>
      <c r="G396" s="105"/>
    </row>
    <row r="397" spans="1:7" ht="12.75" customHeight="1">
      <c r="A397" s="108" t="s">
        <v>8489</v>
      </c>
      <c r="B397" s="105" t="s">
        <v>5788</v>
      </c>
      <c r="C397" s="105" t="s">
        <v>8490</v>
      </c>
      <c r="D397" s="105"/>
      <c r="E397" s="110"/>
      <c r="F397" s="105"/>
      <c r="G397" s="105"/>
    </row>
    <row r="398" spans="1:7" ht="12.75" customHeight="1">
      <c r="A398" s="108" t="s">
        <v>8491</v>
      </c>
      <c r="B398" s="105" t="s">
        <v>5788</v>
      </c>
      <c r="C398" s="105" t="s">
        <v>8492</v>
      </c>
      <c r="D398" s="105"/>
      <c r="E398" s="110"/>
      <c r="F398" s="105"/>
      <c r="G398" s="105"/>
    </row>
    <row r="399" spans="1:7" ht="12.75" customHeight="1">
      <c r="A399" s="108" t="s">
        <v>8493</v>
      </c>
      <c r="B399" s="105" t="s">
        <v>5788</v>
      </c>
      <c r="C399" s="105" t="s">
        <v>8494</v>
      </c>
      <c r="D399" s="105"/>
      <c r="E399" s="110"/>
      <c r="F399" s="105"/>
      <c r="G399" s="105"/>
    </row>
    <row r="400" spans="1:7" ht="12.75" customHeight="1">
      <c r="A400" s="108" t="s">
        <v>8495</v>
      </c>
      <c r="B400" s="105" t="s">
        <v>5788</v>
      </c>
      <c r="C400" s="105" t="s">
        <v>8496</v>
      </c>
      <c r="D400" s="105"/>
      <c r="E400" s="110"/>
      <c r="F400" s="105"/>
      <c r="G400" s="105"/>
    </row>
    <row r="401" spans="1:7" ht="12.75" customHeight="1">
      <c r="A401" s="108" t="s">
        <v>8497</v>
      </c>
      <c r="B401" s="105" t="s">
        <v>5788</v>
      </c>
      <c r="C401" s="105" t="s">
        <v>8498</v>
      </c>
      <c r="D401" s="105"/>
      <c r="E401" s="110"/>
      <c r="F401" s="105"/>
      <c r="G401" s="105"/>
    </row>
    <row r="402" spans="1:7" ht="12.75" customHeight="1">
      <c r="A402" s="108" t="s">
        <v>8499</v>
      </c>
      <c r="B402" s="105" t="s">
        <v>5788</v>
      </c>
      <c r="C402" s="105" t="s">
        <v>8500</v>
      </c>
      <c r="D402" s="105"/>
      <c r="E402" s="110"/>
      <c r="F402" s="105"/>
      <c r="G402" s="105"/>
    </row>
    <row r="403" spans="1:7" ht="12.75" customHeight="1">
      <c r="A403" s="108" t="s">
        <v>8501</v>
      </c>
      <c r="B403" s="105" t="s">
        <v>5788</v>
      </c>
      <c r="C403" s="105" t="s">
        <v>8502</v>
      </c>
      <c r="D403" s="105"/>
      <c r="E403" s="110"/>
      <c r="F403" s="105"/>
      <c r="G403" s="105"/>
    </row>
    <row r="404" spans="1:7" ht="12.75" customHeight="1">
      <c r="A404" s="108" t="s">
        <v>8503</v>
      </c>
      <c r="B404" s="105" t="s">
        <v>5788</v>
      </c>
      <c r="C404" s="105" t="s">
        <v>8504</v>
      </c>
      <c r="D404" s="105"/>
      <c r="E404" s="110"/>
      <c r="F404" s="105"/>
      <c r="G404" s="105"/>
    </row>
    <row r="405" spans="1:7" ht="12.75" customHeight="1">
      <c r="A405" s="108" t="s">
        <v>8505</v>
      </c>
      <c r="B405" s="105" t="s">
        <v>5788</v>
      </c>
      <c r="C405" s="105" t="s">
        <v>8506</v>
      </c>
      <c r="D405" s="105"/>
      <c r="E405" s="110"/>
      <c r="F405" s="105"/>
      <c r="G405" s="105"/>
    </row>
    <row r="406" spans="1:7" ht="12.75" customHeight="1">
      <c r="A406" s="108" t="s">
        <v>8507</v>
      </c>
      <c r="B406" s="105" t="s">
        <v>5788</v>
      </c>
      <c r="C406" s="105" t="s">
        <v>8508</v>
      </c>
      <c r="D406" s="105"/>
      <c r="E406" s="110"/>
      <c r="F406" s="105"/>
      <c r="G406" s="105"/>
    </row>
    <row r="407" spans="1:7" ht="12.75" customHeight="1">
      <c r="A407" s="108" t="s">
        <v>8509</v>
      </c>
      <c r="B407" s="105" t="s">
        <v>5788</v>
      </c>
      <c r="C407" s="105" t="s">
        <v>8510</v>
      </c>
      <c r="D407" s="105"/>
      <c r="E407" s="110"/>
      <c r="F407" s="105"/>
      <c r="G407" s="105"/>
    </row>
    <row r="408" spans="1:7" ht="12.75" customHeight="1">
      <c r="A408" s="108" t="s">
        <v>8511</v>
      </c>
      <c r="B408" s="105" t="s">
        <v>5788</v>
      </c>
      <c r="C408" s="105" t="s">
        <v>8512</v>
      </c>
      <c r="D408" s="105"/>
      <c r="E408" s="110"/>
      <c r="F408" s="105"/>
      <c r="G408" s="105"/>
    </row>
    <row r="409" spans="1:7" ht="12.75" customHeight="1">
      <c r="A409" s="108" t="s">
        <v>8513</v>
      </c>
      <c r="B409" s="105" t="s">
        <v>5788</v>
      </c>
      <c r="C409" s="105" t="s">
        <v>8514</v>
      </c>
      <c r="D409" s="105"/>
      <c r="E409" s="110"/>
      <c r="F409" s="105"/>
      <c r="G409" s="105"/>
    </row>
    <row r="410" spans="1:7" ht="12.75" customHeight="1">
      <c r="A410" s="108" t="s">
        <v>8515</v>
      </c>
      <c r="B410" s="105" t="s">
        <v>5788</v>
      </c>
      <c r="C410" s="105" t="s">
        <v>8516</v>
      </c>
      <c r="D410" s="105"/>
      <c r="E410" s="110"/>
      <c r="F410" s="105"/>
      <c r="G410" s="105"/>
    </row>
    <row r="411" spans="1:7" ht="12.75" customHeight="1">
      <c r="A411" s="108" t="s">
        <v>8517</v>
      </c>
      <c r="B411" s="105" t="s">
        <v>5788</v>
      </c>
      <c r="C411" s="105" t="s">
        <v>8518</v>
      </c>
      <c r="D411" s="105"/>
      <c r="E411" s="110"/>
      <c r="F411" s="105"/>
      <c r="G411" s="105"/>
    </row>
    <row r="412" spans="1:7" ht="12.75" customHeight="1">
      <c r="A412" s="108" t="s">
        <v>8519</v>
      </c>
      <c r="B412" s="105" t="s">
        <v>5788</v>
      </c>
      <c r="C412" s="105" t="s">
        <v>8520</v>
      </c>
      <c r="D412" s="105"/>
      <c r="E412" s="110"/>
      <c r="F412" s="105"/>
      <c r="G412" s="105"/>
    </row>
    <row r="413" spans="1:7" ht="12.75" customHeight="1">
      <c r="A413" s="108" t="s">
        <v>8521</v>
      </c>
      <c r="B413" s="105" t="s">
        <v>5788</v>
      </c>
      <c r="C413" s="105" t="s">
        <v>8522</v>
      </c>
      <c r="D413" s="105"/>
      <c r="E413" s="110"/>
      <c r="F413" s="105"/>
      <c r="G413" s="105"/>
    </row>
    <row r="414" spans="1:7" ht="12.75" customHeight="1">
      <c r="A414" s="108" t="s">
        <v>8523</v>
      </c>
      <c r="B414" s="105" t="s">
        <v>5788</v>
      </c>
      <c r="C414" s="105" t="s">
        <v>8524</v>
      </c>
      <c r="D414" s="105"/>
      <c r="E414" s="110"/>
      <c r="F414" s="105"/>
      <c r="G414" s="105"/>
    </row>
    <row r="415" spans="1:7" ht="12.75" customHeight="1">
      <c r="A415" s="108" t="s">
        <v>8525</v>
      </c>
      <c r="B415" s="105" t="s">
        <v>5788</v>
      </c>
      <c r="C415" s="105" t="s">
        <v>8526</v>
      </c>
      <c r="D415" s="105"/>
      <c r="E415" s="110"/>
      <c r="F415" s="105"/>
      <c r="G415" s="105"/>
    </row>
    <row r="416" spans="1:7" ht="12.75" customHeight="1">
      <c r="A416" s="108" t="s">
        <v>8527</v>
      </c>
      <c r="B416" s="105" t="s">
        <v>5788</v>
      </c>
      <c r="C416" s="105" t="s">
        <v>8528</v>
      </c>
      <c r="D416" s="105"/>
      <c r="E416" s="110"/>
      <c r="F416" s="105"/>
      <c r="G416" s="105"/>
    </row>
    <row r="417" spans="1:7" ht="12.75" customHeight="1">
      <c r="A417" s="108" t="s">
        <v>8529</v>
      </c>
      <c r="B417" s="105" t="s">
        <v>5788</v>
      </c>
      <c r="C417" s="105" t="s">
        <v>8530</v>
      </c>
      <c r="D417" s="105"/>
      <c r="E417" s="110"/>
      <c r="F417" s="105"/>
      <c r="G417" s="105"/>
    </row>
    <row r="418" spans="1:7" ht="12.75" customHeight="1">
      <c r="A418" s="108" t="s">
        <v>8531</v>
      </c>
      <c r="B418" s="105" t="s">
        <v>5788</v>
      </c>
      <c r="C418" s="105" t="s">
        <v>8532</v>
      </c>
      <c r="D418" s="105"/>
      <c r="E418" s="110"/>
      <c r="F418" s="105"/>
      <c r="G418" s="105"/>
    </row>
    <row r="419" spans="1:7" ht="12.75" customHeight="1">
      <c r="A419" s="108" t="s">
        <v>8533</v>
      </c>
      <c r="B419" s="105" t="s">
        <v>5788</v>
      </c>
      <c r="C419" s="105" t="s">
        <v>8534</v>
      </c>
      <c r="D419" s="105"/>
      <c r="E419" s="110"/>
      <c r="F419" s="105"/>
      <c r="G419" s="105"/>
    </row>
    <row r="420" spans="1:7" ht="12.75" customHeight="1">
      <c r="A420" s="108" t="s">
        <v>8535</v>
      </c>
      <c r="B420" s="105" t="s">
        <v>5788</v>
      </c>
      <c r="C420" s="105" t="s">
        <v>8536</v>
      </c>
      <c r="D420" s="105"/>
      <c r="E420" s="110"/>
      <c r="F420" s="105"/>
      <c r="G420" s="105"/>
    </row>
    <row r="421" spans="1:7" ht="12.75" customHeight="1">
      <c r="A421" s="108" t="s">
        <v>8537</v>
      </c>
      <c r="B421" s="105" t="s">
        <v>5788</v>
      </c>
      <c r="C421" s="105" t="s">
        <v>8538</v>
      </c>
      <c r="D421" s="105"/>
      <c r="E421" s="110"/>
      <c r="F421" s="105"/>
      <c r="G421" s="105"/>
    </row>
    <row r="422" spans="1:7" ht="12.75" customHeight="1">
      <c r="A422" s="108" t="s">
        <v>8539</v>
      </c>
      <c r="B422" s="105" t="s">
        <v>5788</v>
      </c>
      <c r="C422" s="105" t="s">
        <v>8540</v>
      </c>
      <c r="D422" s="105"/>
      <c r="E422" s="110"/>
      <c r="F422" s="105"/>
      <c r="G422" s="105"/>
    </row>
    <row r="423" spans="1:7" ht="12.75" customHeight="1">
      <c r="A423" s="108" t="s">
        <v>8541</v>
      </c>
      <c r="B423" s="105" t="s">
        <v>5788</v>
      </c>
      <c r="C423" s="105" t="s">
        <v>8542</v>
      </c>
      <c r="D423" s="105"/>
      <c r="E423" s="110"/>
      <c r="F423" s="105"/>
      <c r="G423" s="105"/>
    </row>
    <row r="424" spans="1:7" ht="12.75" customHeight="1">
      <c r="A424" s="108" t="s">
        <v>8543</v>
      </c>
      <c r="B424" s="105" t="s">
        <v>5788</v>
      </c>
      <c r="C424" s="105" t="s">
        <v>8544</v>
      </c>
      <c r="D424" s="105"/>
      <c r="E424" s="110"/>
      <c r="F424" s="105"/>
      <c r="G424" s="105"/>
    </row>
    <row r="425" spans="1:7" ht="12.75" customHeight="1">
      <c r="A425" s="108" t="s">
        <v>8545</v>
      </c>
      <c r="B425" s="105" t="s">
        <v>5788</v>
      </c>
      <c r="C425" s="105" t="s">
        <v>8546</v>
      </c>
      <c r="D425" s="105"/>
      <c r="E425" s="110"/>
      <c r="F425" s="105"/>
      <c r="G425" s="105"/>
    </row>
    <row r="426" spans="1:7" ht="12.75" customHeight="1">
      <c r="A426" s="108" t="s">
        <v>8547</v>
      </c>
      <c r="B426" s="105" t="s">
        <v>5788</v>
      </c>
      <c r="C426" s="105" t="s">
        <v>8030</v>
      </c>
      <c r="D426" s="105"/>
      <c r="E426" s="110"/>
      <c r="F426" s="105"/>
      <c r="G426" s="105"/>
    </row>
    <row r="427" spans="1:7" ht="12.75" customHeight="1">
      <c r="A427" s="108" t="s">
        <v>8548</v>
      </c>
      <c r="B427" s="105" t="s">
        <v>5788</v>
      </c>
      <c r="C427" s="105" t="s">
        <v>8549</v>
      </c>
      <c r="D427" s="105"/>
      <c r="E427" s="110"/>
      <c r="F427" s="105"/>
      <c r="G427" s="105"/>
    </row>
    <row r="428" spans="1:7" ht="12.75" customHeight="1">
      <c r="A428" s="108" t="s">
        <v>8550</v>
      </c>
      <c r="B428" s="105" t="s">
        <v>5788</v>
      </c>
      <c r="C428" s="105" t="s">
        <v>8551</v>
      </c>
      <c r="D428" s="105"/>
      <c r="E428" s="110"/>
      <c r="F428" s="105"/>
      <c r="G428" s="105"/>
    </row>
    <row r="429" spans="1:7" ht="12.75" customHeight="1">
      <c r="A429" s="108" t="s">
        <v>8552</v>
      </c>
      <c r="B429" s="105" t="s">
        <v>5788</v>
      </c>
      <c r="C429" s="105" t="s">
        <v>8553</v>
      </c>
      <c r="D429" s="105"/>
      <c r="E429" s="110"/>
      <c r="F429" s="105"/>
      <c r="G429" s="105"/>
    </row>
    <row r="430" spans="1:7" ht="12.75" customHeight="1">
      <c r="A430" s="105" t="s">
        <v>8554</v>
      </c>
      <c r="B430" s="105" t="s">
        <v>5788</v>
      </c>
      <c r="C430" s="105" t="s">
        <v>8555</v>
      </c>
      <c r="D430" s="105"/>
      <c r="E430" s="110"/>
      <c r="F430" s="105"/>
      <c r="G430" s="105"/>
    </row>
    <row r="431" spans="1:7" ht="12.75" customHeight="1">
      <c r="A431" s="105" t="s">
        <v>8556</v>
      </c>
      <c r="B431" s="105" t="s">
        <v>5788</v>
      </c>
      <c r="C431" s="105" t="s">
        <v>8557</v>
      </c>
      <c r="D431" s="105"/>
      <c r="E431" s="110"/>
      <c r="F431" s="105"/>
      <c r="G431" s="105"/>
    </row>
    <row r="432" spans="1:7" ht="12.75" customHeight="1">
      <c r="A432" s="108" t="s">
        <v>8558</v>
      </c>
      <c r="B432" s="105" t="s">
        <v>5788</v>
      </c>
      <c r="C432" s="105" t="s">
        <v>8559</v>
      </c>
      <c r="D432" s="105"/>
      <c r="E432" s="110"/>
      <c r="F432" s="105"/>
      <c r="G432" s="105"/>
    </row>
    <row r="433" spans="1:7" ht="12.75" customHeight="1">
      <c r="A433" s="108" t="s">
        <v>8560</v>
      </c>
      <c r="B433" s="105" t="s">
        <v>5788</v>
      </c>
      <c r="C433" s="105" t="s">
        <v>8561</v>
      </c>
      <c r="D433" s="105"/>
      <c r="E433" s="110"/>
      <c r="F433" s="105"/>
      <c r="G433" s="105"/>
    </row>
    <row r="434" spans="1:7" ht="12.75" customHeight="1">
      <c r="A434" s="108" t="s">
        <v>8562</v>
      </c>
      <c r="B434" s="105" t="s">
        <v>5788</v>
      </c>
      <c r="C434" s="105" t="s">
        <v>8563</v>
      </c>
      <c r="D434" s="105"/>
      <c r="E434" s="110"/>
      <c r="F434" s="105"/>
      <c r="G434" s="105"/>
    </row>
    <row r="435" spans="1:7" ht="12.75" customHeight="1">
      <c r="A435" s="108" t="s">
        <v>8564</v>
      </c>
      <c r="B435" s="105" t="s">
        <v>5788</v>
      </c>
      <c r="C435" s="105" t="s">
        <v>8565</v>
      </c>
      <c r="D435" s="105"/>
      <c r="E435" s="110"/>
      <c r="F435" s="105"/>
      <c r="G435" s="105"/>
    </row>
    <row r="436" spans="1:7" ht="12.75" customHeight="1">
      <c r="A436" s="108" t="s">
        <v>8566</v>
      </c>
      <c r="B436" s="105" t="s">
        <v>5788</v>
      </c>
      <c r="C436" s="105" t="s">
        <v>8567</v>
      </c>
      <c r="D436" s="105"/>
      <c r="E436" s="110"/>
      <c r="F436" s="105"/>
      <c r="G436" s="105"/>
    </row>
    <row r="437" spans="1:7" ht="12.75" customHeight="1">
      <c r="A437" s="108" t="s">
        <v>8568</v>
      </c>
      <c r="B437" s="105" t="s">
        <v>5788</v>
      </c>
      <c r="C437" s="105" t="s">
        <v>8569</v>
      </c>
      <c r="D437" s="105"/>
      <c r="E437" s="110"/>
      <c r="F437" s="105"/>
      <c r="G437" s="105"/>
    </row>
    <row r="438" spans="1:7" ht="12.75" customHeight="1">
      <c r="A438" s="108" t="s">
        <v>8570</v>
      </c>
      <c r="B438" s="105" t="s">
        <v>5788</v>
      </c>
      <c r="C438" s="105" t="s">
        <v>8571</v>
      </c>
      <c r="D438" s="105"/>
      <c r="E438" s="110"/>
      <c r="F438" s="105"/>
      <c r="G438" s="105"/>
    </row>
    <row r="439" spans="1:7" ht="12.75" customHeight="1">
      <c r="A439" s="108" t="s">
        <v>8572</v>
      </c>
      <c r="B439" s="105" t="s">
        <v>5788</v>
      </c>
      <c r="C439" s="105" t="s">
        <v>8573</v>
      </c>
      <c r="D439" s="105"/>
      <c r="E439" s="110"/>
      <c r="F439" s="105"/>
      <c r="G439" s="105"/>
    </row>
    <row r="440" spans="1:7" ht="12.75" customHeight="1">
      <c r="A440" s="108" t="s">
        <v>8574</v>
      </c>
      <c r="B440" s="105" t="s">
        <v>5788</v>
      </c>
      <c r="C440" s="105" t="s">
        <v>8575</v>
      </c>
      <c r="D440" s="105"/>
      <c r="E440" s="110"/>
      <c r="F440" s="105"/>
      <c r="G440" s="105"/>
    </row>
    <row r="441" spans="1:7" ht="12.75" customHeight="1">
      <c r="A441" s="108" t="s">
        <v>8576</v>
      </c>
      <c r="B441" s="105" t="s">
        <v>5788</v>
      </c>
      <c r="C441" s="105" t="s">
        <v>8577</v>
      </c>
      <c r="D441" s="105"/>
      <c r="E441" s="110"/>
      <c r="F441" s="105"/>
      <c r="G441" s="105"/>
    </row>
    <row r="442" spans="1:7" ht="12.75" customHeight="1">
      <c r="A442" s="108" t="s">
        <v>8578</v>
      </c>
      <c r="B442" s="105" t="s">
        <v>5788</v>
      </c>
      <c r="C442" s="105" t="s">
        <v>8579</v>
      </c>
      <c r="D442" s="105"/>
      <c r="E442" s="110"/>
      <c r="F442" s="105"/>
      <c r="G442" s="105"/>
    </row>
    <row r="443" spans="1:7" ht="12.75" customHeight="1">
      <c r="A443" s="108" t="s">
        <v>8580</v>
      </c>
      <c r="B443" s="105" t="s">
        <v>5788</v>
      </c>
      <c r="C443" s="105" t="s">
        <v>8581</v>
      </c>
      <c r="D443" s="105"/>
      <c r="E443" s="110"/>
      <c r="F443" s="105"/>
      <c r="G443" s="105"/>
    </row>
    <row r="444" spans="1:7" ht="12.75" customHeight="1">
      <c r="A444" s="108" t="s">
        <v>8582</v>
      </c>
      <c r="B444" s="105" t="s">
        <v>5788</v>
      </c>
      <c r="C444" s="105" t="s">
        <v>8583</v>
      </c>
      <c r="D444" s="105"/>
      <c r="E444" s="110"/>
      <c r="F444" s="105"/>
      <c r="G444" s="105"/>
    </row>
    <row r="445" spans="1:7" ht="12.75" customHeight="1">
      <c r="A445" s="108" t="s">
        <v>8584</v>
      </c>
      <c r="B445" s="105" t="s">
        <v>5788</v>
      </c>
      <c r="C445" s="105" t="s">
        <v>8585</v>
      </c>
      <c r="D445" s="105"/>
      <c r="E445" s="110"/>
      <c r="F445" s="105"/>
      <c r="G445" s="105"/>
    </row>
    <row r="446" spans="1:7" ht="12.75" customHeight="1">
      <c r="A446" s="108" t="s">
        <v>8586</v>
      </c>
      <c r="B446" s="105" t="s">
        <v>5788</v>
      </c>
      <c r="C446" s="105" t="s">
        <v>8587</v>
      </c>
      <c r="D446" s="105"/>
      <c r="E446" s="110"/>
      <c r="F446" s="105"/>
      <c r="G446" s="105"/>
    </row>
    <row r="447" spans="1:7" ht="12.75" customHeight="1">
      <c r="A447" s="108" t="s">
        <v>8588</v>
      </c>
      <c r="B447" s="105" t="s">
        <v>5788</v>
      </c>
      <c r="C447" s="105" t="s">
        <v>8589</v>
      </c>
      <c r="D447" s="105"/>
      <c r="E447" s="110"/>
      <c r="F447" s="105"/>
      <c r="G447" s="105"/>
    </row>
    <row r="448" spans="1:7" ht="12.75" customHeight="1">
      <c r="A448" s="108" t="s">
        <v>8590</v>
      </c>
      <c r="B448" s="105" t="s">
        <v>5788</v>
      </c>
      <c r="C448" s="105" t="s">
        <v>8591</v>
      </c>
      <c r="D448" s="105"/>
      <c r="E448" s="110"/>
      <c r="F448" s="105"/>
      <c r="G448" s="105"/>
    </row>
    <row r="449" spans="1:7" ht="12.75" customHeight="1">
      <c r="A449" s="108" t="s">
        <v>8592</v>
      </c>
      <c r="B449" s="105" t="s">
        <v>5788</v>
      </c>
      <c r="C449" s="105" t="s">
        <v>8593</v>
      </c>
      <c r="D449" s="105"/>
      <c r="E449" s="110"/>
      <c r="F449" s="105"/>
      <c r="G449" s="105"/>
    </row>
    <row r="450" spans="1:7" ht="12.75" customHeight="1">
      <c r="A450" s="108" t="s">
        <v>8594</v>
      </c>
      <c r="B450" s="105" t="s">
        <v>5788</v>
      </c>
      <c r="C450" s="105" t="s">
        <v>8595</v>
      </c>
      <c r="D450" s="105"/>
      <c r="E450" s="110"/>
      <c r="F450" s="105"/>
      <c r="G450" s="105"/>
    </row>
    <row r="451" spans="1:7" ht="12.75" customHeight="1">
      <c r="A451" s="108" t="s">
        <v>8596</v>
      </c>
      <c r="B451" s="105" t="s">
        <v>5788</v>
      </c>
      <c r="C451" s="105" t="s">
        <v>8597</v>
      </c>
      <c r="D451" s="105"/>
      <c r="E451" s="110"/>
      <c r="F451" s="105"/>
      <c r="G451" s="105"/>
    </row>
    <row r="452" spans="1:7" ht="12.75" customHeight="1">
      <c r="A452" s="108" t="s">
        <v>8598</v>
      </c>
      <c r="B452" s="105" t="s">
        <v>5788</v>
      </c>
      <c r="C452" s="105" t="s">
        <v>8599</v>
      </c>
      <c r="D452" s="105"/>
      <c r="E452" s="110"/>
      <c r="F452" s="105"/>
      <c r="G452" s="105"/>
    </row>
    <row r="453" spans="1:7" ht="12.75" customHeight="1">
      <c r="A453" s="108" t="s">
        <v>8600</v>
      </c>
      <c r="B453" s="105" t="s">
        <v>5788</v>
      </c>
      <c r="C453" s="105" t="s">
        <v>8601</v>
      </c>
      <c r="D453" s="105"/>
      <c r="E453" s="110"/>
      <c r="F453" s="105"/>
      <c r="G453" s="105"/>
    </row>
    <row r="454" spans="1:7" ht="12.75" customHeight="1">
      <c r="A454" s="108" t="s">
        <v>8602</v>
      </c>
      <c r="B454" s="105" t="s">
        <v>5788</v>
      </c>
      <c r="C454" s="105" t="s">
        <v>8603</v>
      </c>
      <c r="D454" s="105"/>
      <c r="E454" s="110"/>
      <c r="F454" s="105"/>
      <c r="G454" s="105"/>
    </row>
    <row r="455" spans="1:7" ht="12.75" customHeight="1">
      <c r="A455" s="108" t="s">
        <v>8604</v>
      </c>
      <c r="B455" s="105" t="s">
        <v>5788</v>
      </c>
      <c r="C455" s="105" t="s">
        <v>8605</v>
      </c>
      <c r="D455" s="105"/>
      <c r="E455" s="110"/>
      <c r="F455" s="105"/>
      <c r="G455" s="105"/>
    </row>
    <row r="456" spans="1:7" ht="12.75" customHeight="1">
      <c r="A456" s="108" t="s">
        <v>8606</v>
      </c>
      <c r="B456" s="105" t="s">
        <v>5788</v>
      </c>
      <c r="C456" s="105" t="s">
        <v>8607</v>
      </c>
      <c r="D456" s="105"/>
      <c r="E456" s="110"/>
      <c r="F456" s="105"/>
      <c r="G456" s="105"/>
    </row>
    <row r="457" spans="1:7" ht="12.75" customHeight="1">
      <c r="A457" s="108" t="s">
        <v>8608</v>
      </c>
      <c r="B457" s="105" t="s">
        <v>5788</v>
      </c>
      <c r="C457" s="105" t="s">
        <v>8609</v>
      </c>
      <c r="D457" s="105"/>
      <c r="E457" s="110"/>
      <c r="F457" s="105"/>
      <c r="G457" s="105"/>
    </row>
    <row r="458" spans="1:7" ht="12.75" customHeight="1">
      <c r="A458" s="108" t="s">
        <v>8610</v>
      </c>
      <c r="B458" s="105" t="s">
        <v>5788</v>
      </c>
      <c r="C458" s="105" t="s">
        <v>8611</v>
      </c>
      <c r="D458" s="105"/>
      <c r="E458" s="110"/>
      <c r="F458" s="105"/>
      <c r="G458" s="105"/>
    </row>
    <row r="459" spans="1:7" ht="12.75" customHeight="1">
      <c r="A459" s="108" t="s">
        <v>8612</v>
      </c>
      <c r="B459" s="105" t="s">
        <v>5788</v>
      </c>
      <c r="C459" s="105" t="s">
        <v>8613</v>
      </c>
      <c r="D459" s="105"/>
      <c r="E459" s="110"/>
      <c r="F459" s="105"/>
      <c r="G459" s="105"/>
    </row>
    <row r="460" spans="1:7" ht="12.75" customHeight="1">
      <c r="A460" s="108" t="s">
        <v>8614</v>
      </c>
      <c r="B460" s="105" t="s">
        <v>5788</v>
      </c>
      <c r="C460" s="105" t="s">
        <v>8615</v>
      </c>
      <c r="D460" s="105"/>
      <c r="E460" s="110"/>
      <c r="F460" s="105"/>
      <c r="G460" s="105"/>
    </row>
    <row r="461" spans="1:7" ht="12.75" customHeight="1">
      <c r="A461" s="108" t="s">
        <v>8616</v>
      </c>
      <c r="B461" s="105" t="s">
        <v>5788</v>
      </c>
      <c r="C461" s="105" t="s">
        <v>8617</v>
      </c>
      <c r="D461" s="105"/>
      <c r="E461" s="110"/>
      <c r="F461" s="105"/>
      <c r="G461" s="105"/>
    </row>
    <row r="462" spans="1:7" ht="12.75" customHeight="1">
      <c r="A462" s="108" t="s">
        <v>8618</v>
      </c>
      <c r="B462" s="105" t="s">
        <v>5788</v>
      </c>
      <c r="C462" s="105" t="s">
        <v>8619</v>
      </c>
      <c r="D462" s="105"/>
      <c r="E462" s="110"/>
      <c r="F462" s="105"/>
      <c r="G462" s="105"/>
    </row>
    <row r="463" spans="1:7" ht="12.75" customHeight="1">
      <c r="A463" s="108" t="s">
        <v>8620</v>
      </c>
      <c r="B463" s="105" t="s">
        <v>5788</v>
      </c>
      <c r="C463" s="105" t="s">
        <v>8621</v>
      </c>
      <c r="D463" s="105"/>
      <c r="E463" s="110"/>
      <c r="F463" s="105"/>
      <c r="G463" s="105"/>
    </row>
    <row r="464" spans="1:7" ht="12.75" customHeight="1">
      <c r="A464" s="108" t="s">
        <v>8622</v>
      </c>
      <c r="B464" s="105" t="s">
        <v>5788</v>
      </c>
      <c r="C464" s="105" t="s">
        <v>8623</v>
      </c>
      <c r="D464" s="105"/>
      <c r="E464" s="110"/>
      <c r="F464" s="105"/>
      <c r="G464" s="105"/>
    </row>
    <row r="465" spans="1:7" ht="12.75" customHeight="1">
      <c r="A465" s="108" t="s">
        <v>8624</v>
      </c>
      <c r="B465" s="105" t="s">
        <v>5788</v>
      </c>
      <c r="C465" s="105" t="s">
        <v>8625</v>
      </c>
      <c r="D465" s="105"/>
      <c r="E465" s="110"/>
      <c r="F465" s="105"/>
      <c r="G465" s="105"/>
    </row>
    <row r="466" spans="1:7" ht="12.75" customHeight="1">
      <c r="A466" s="108" t="s">
        <v>8626</v>
      </c>
      <c r="B466" s="105" t="s">
        <v>5788</v>
      </c>
      <c r="C466" s="105" t="s">
        <v>8627</v>
      </c>
      <c r="D466" s="105"/>
      <c r="E466" s="110"/>
      <c r="F466" s="105"/>
      <c r="G466" s="105"/>
    </row>
    <row r="467" spans="1:7" ht="12.75" customHeight="1">
      <c r="A467" s="108" t="s">
        <v>8628</v>
      </c>
      <c r="B467" s="105" t="s">
        <v>5788</v>
      </c>
      <c r="C467" s="105" t="s">
        <v>8629</v>
      </c>
      <c r="D467" s="105"/>
      <c r="E467" s="110"/>
      <c r="F467" s="105"/>
      <c r="G467" s="105"/>
    </row>
    <row r="468" spans="1:7" ht="12.75" customHeight="1">
      <c r="A468" s="108" t="s">
        <v>8630</v>
      </c>
      <c r="B468" s="105" t="s">
        <v>5788</v>
      </c>
      <c r="C468" s="105" t="s">
        <v>8631</v>
      </c>
      <c r="D468" s="105"/>
      <c r="E468" s="110"/>
      <c r="F468" s="105"/>
      <c r="G468" s="105"/>
    </row>
    <row r="469" spans="1:7" ht="12.75" customHeight="1">
      <c r="A469" s="108" t="s">
        <v>8632</v>
      </c>
      <c r="B469" s="105" t="s">
        <v>5788</v>
      </c>
      <c r="C469" s="105" t="s">
        <v>8633</v>
      </c>
      <c r="D469" s="105"/>
      <c r="E469" s="110"/>
      <c r="F469" s="105"/>
      <c r="G469" s="105"/>
    </row>
    <row r="470" spans="1:7" ht="12.75" customHeight="1">
      <c r="A470" s="108" t="s">
        <v>8634</v>
      </c>
      <c r="B470" s="108" t="s">
        <v>5788</v>
      </c>
      <c r="C470" s="108" t="s">
        <v>8635</v>
      </c>
      <c r="D470" s="105"/>
      <c r="E470" s="110"/>
      <c r="F470" s="105"/>
      <c r="G470" s="105"/>
    </row>
    <row r="471" spans="1:7" ht="12.75" customHeight="1">
      <c r="A471" s="108" t="s">
        <v>8636</v>
      </c>
      <c r="B471" s="108" t="s">
        <v>5788</v>
      </c>
      <c r="C471" s="108" t="s">
        <v>8637</v>
      </c>
      <c r="D471" s="108"/>
      <c r="E471" s="108"/>
      <c r="F471" s="108"/>
      <c r="G471" s="108"/>
    </row>
    <row r="472" spans="1:7" ht="12.75" customHeight="1">
      <c r="A472" s="108" t="s">
        <v>8638</v>
      </c>
      <c r="B472" s="108" t="s">
        <v>5788</v>
      </c>
      <c r="C472" s="108" t="s">
        <v>8639</v>
      </c>
      <c r="D472" s="108"/>
      <c r="E472" s="108"/>
      <c r="F472" s="108"/>
      <c r="G472" s="108"/>
    </row>
    <row r="473" spans="1:7" ht="12.75" customHeight="1">
      <c r="A473" s="108" t="s">
        <v>8640</v>
      </c>
      <c r="B473" s="108" t="s">
        <v>5788</v>
      </c>
      <c r="C473" s="108" t="s">
        <v>8641</v>
      </c>
      <c r="D473" s="105"/>
      <c r="E473" s="110"/>
      <c r="F473" s="105"/>
      <c r="G473" s="105"/>
    </row>
    <row r="474" spans="1:7" ht="12.75" customHeight="1">
      <c r="A474" s="108" t="s">
        <v>8642</v>
      </c>
      <c r="B474" s="105" t="s">
        <v>5788</v>
      </c>
      <c r="C474" s="105" t="s">
        <v>8643</v>
      </c>
      <c r="D474" s="105"/>
      <c r="E474" s="110"/>
      <c r="F474" s="105"/>
      <c r="G474" s="105"/>
    </row>
    <row r="475" spans="1:7" ht="12.75" customHeight="1">
      <c r="A475" s="108" t="s">
        <v>8644</v>
      </c>
      <c r="B475" s="105" t="s">
        <v>5788</v>
      </c>
      <c r="C475" s="105" t="s">
        <v>8034</v>
      </c>
      <c r="D475" s="105"/>
      <c r="E475" s="110"/>
      <c r="F475" s="105"/>
      <c r="G475" s="105"/>
    </row>
    <row r="476" spans="1:7" ht="12.75" customHeight="1">
      <c r="A476" s="108" t="s">
        <v>8645</v>
      </c>
      <c r="B476" s="105" t="s">
        <v>5788</v>
      </c>
      <c r="C476" s="105" t="s">
        <v>8646</v>
      </c>
      <c r="D476" s="105"/>
      <c r="E476" s="110"/>
      <c r="F476" s="105"/>
      <c r="G476" s="105"/>
    </row>
    <row r="477" spans="1:7" ht="12.75" customHeight="1">
      <c r="A477" s="108" t="s">
        <v>8647</v>
      </c>
      <c r="B477" s="105" t="s">
        <v>5788</v>
      </c>
      <c r="C477" s="105" t="s">
        <v>8648</v>
      </c>
      <c r="D477" s="105"/>
      <c r="E477" s="110"/>
      <c r="F477" s="105"/>
      <c r="G477" s="105"/>
    </row>
    <row r="478" spans="1:7" ht="12.75" customHeight="1">
      <c r="A478" s="108" t="s">
        <v>8649</v>
      </c>
      <c r="B478" s="105" t="s">
        <v>5788</v>
      </c>
      <c r="C478" s="105" t="s">
        <v>8650</v>
      </c>
      <c r="D478" s="105"/>
      <c r="E478" s="110"/>
      <c r="F478" s="105"/>
      <c r="G478" s="105"/>
    </row>
    <row r="479" spans="1:7" ht="12.75" customHeight="1">
      <c r="A479" s="108" t="s">
        <v>8651</v>
      </c>
      <c r="B479" s="105" t="s">
        <v>5788</v>
      </c>
      <c r="C479" s="105" t="s">
        <v>8652</v>
      </c>
      <c r="D479" s="105"/>
      <c r="E479" s="110"/>
      <c r="F479" s="105"/>
      <c r="G479" s="105"/>
    </row>
    <row r="480" spans="1:7" ht="12.75" customHeight="1">
      <c r="A480" s="108" t="s">
        <v>8653</v>
      </c>
      <c r="B480" s="105" t="s">
        <v>5788</v>
      </c>
      <c r="C480" s="105" t="s">
        <v>8654</v>
      </c>
      <c r="D480" s="105"/>
      <c r="E480" s="110"/>
      <c r="F480" s="105"/>
      <c r="G480" s="105"/>
    </row>
    <row r="481" spans="1:7" ht="12.75" customHeight="1">
      <c r="A481" s="108" t="s">
        <v>8655</v>
      </c>
      <c r="B481" s="105" t="s">
        <v>5788</v>
      </c>
      <c r="C481" s="105" t="s">
        <v>8656</v>
      </c>
      <c r="D481" s="105"/>
      <c r="E481" s="110"/>
      <c r="F481" s="105"/>
      <c r="G481" s="105"/>
    </row>
    <row r="482" spans="1:7" ht="12.75" customHeight="1">
      <c r="A482" s="108" t="s">
        <v>8657</v>
      </c>
      <c r="B482" s="105" t="s">
        <v>5788</v>
      </c>
      <c r="C482" s="105" t="s">
        <v>8658</v>
      </c>
      <c r="D482" s="105"/>
      <c r="E482" s="110"/>
      <c r="F482" s="105"/>
      <c r="G482" s="105"/>
    </row>
    <row r="483" spans="1:7" ht="12.75" customHeight="1">
      <c r="A483" s="108" t="s">
        <v>8659</v>
      </c>
      <c r="B483" s="105" t="s">
        <v>5788</v>
      </c>
      <c r="C483" s="105" t="s">
        <v>8660</v>
      </c>
      <c r="D483" s="105"/>
      <c r="E483" s="110"/>
      <c r="F483" s="105"/>
      <c r="G483" s="105"/>
    </row>
    <row r="484" spans="1:7" ht="12.75" customHeight="1">
      <c r="A484" s="108" t="s">
        <v>8661</v>
      </c>
      <c r="B484" s="105" t="s">
        <v>5788</v>
      </c>
      <c r="C484" s="105" t="s">
        <v>8662</v>
      </c>
      <c r="D484" s="105"/>
      <c r="E484" s="110"/>
      <c r="F484" s="105"/>
      <c r="G484" s="105"/>
    </row>
    <row r="485" spans="1:7" ht="12.75" customHeight="1">
      <c r="A485" s="108" t="s">
        <v>8663</v>
      </c>
      <c r="B485" s="108" t="s">
        <v>5788</v>
      </c>
      <c r="C485" s="108" t="s">
        <v>8664</v>
      </c>
      <c r="D485" s="105"/>
      <c r="E485" s="110"/>
      <c r="F485" s="105"/>
      <c r="G485" s="105"/>
    </row>
    <row r="486" spans="1:7" ht="12.75" customHeight="1">
      <c r="A486" s="108" t="s">
        <v>8665</v>
      </c>
      <c r="B486" s="108" t="s">
        <v>5788</v>
      </c>
      <c r="C486" s="108" t="s">
        <v>8666</v>
      </c>
      <c r="D486" s="105"/>
      <c r="E486" s="110"/>
      <c r="F486" s="105"/>
      <c r="G486" s="105"/>
    </row>
    <row r="487" spans="1:7" ht="12.75" customHeight="1">
      <c r="A487" s="108" t="s">
        <v>8667</v>
      </c>
      <c r="B487" s="108" t="s">
        <v>5788</v>
      </c>
      <c r="C487" s="108" t="s">
        <v>8668</v>
      </c>
      <c r="D487" s="105"/>
      <c r="E487" s="110"/>
      <c r="F487" s="105"/>
      <c r="G487" s="105"/>
    </row>
    <row r="488" spans="1:7" ht="12.75" customHeight="1">
      <c r="A488" s="108" t="s">
        <v>8669</v>
      </c>
      <c r="B488" s="108" t="s">
        <v>5788</v>
      </c>
      <c r="C488" s="108" t="s">
        <v>8670</v>
      </c>
      <c r="D488" s="105"/>
      <c r="E488" s="110"/>
      <c r="F488" s="105"/>
      <c r="G488" s="105"/>
    </row>
    <row r="489" spans="1:7" ht="12.75" customHeight="1">
      <c r="A489" s="108" t="s">
        <v>8671</v>
      </c>
      <c r="B489" s="108" t="s">
        <v>5788</v>
      </c>
      <c r="C489" s="108" t="s">
        <v>8672</v>
      </c>
      <c r="D489" s="105"/>
      <c r="E489" s="110"/>
      <c r="F489" s="105"/>
      <c r="G489" s="105"/>
    </row>
    <row r="490" spans="1:7" ht="12.75" customHeight="1">
      <c r="A490" s="108" t="s">
        <v>8673</v>
      </c>
      <c r="B490" s="108" t="s">
        <v>5788</v>
      </c>
      <c r="C490" s="108" t="s">
        <v>8674</v>
      </c>
      <c r="D490" s="105"/>
      <c r="E490" s="110"/>
      <c r="F490" s="105"/>
      <c r="G490" s="105"/>
    </row>
    <row r="491" spans="1:7" ht="12.75" customHeight="1">
      <c r="A491" s="108" t="s">
        <v>8675</v>
      </c>
      <c r="B491" s="108" t="s">
        <v>5788</v>
      </c>
      <c r="C491" s="108" t="s">
        <v>8676</v>
      </c>
      <c r="D491" s="105"/>
      <c r="E491" s="110"/>
      <c r="F491" s="105"/>
      <c r="G491" s="105"/>
    </row>
    <row r="492" spans="1:7" ht="12.75" customHeight="1">
      <c r="A492" s="108" t="s">
        <v>8677</v>
      </c>
      <c r="B492" s="108" t="s">
        <v>5788</v>
      </c>
      <c r="C492" s="108" t="s">
        <v>8678</v>
      </c>
      <c r="D492" s="105"/>
      <c r="E492" s="110"/>
      <c r="F492" s="105"/>
      <c r="G492" s="105"/>
    </row>
    <row r="493" spans="1:7" ht="12.75" customHeight="1">
      <c r="A493" s="108" t="s">
        <v>8679</v>
      </c>
      <c r="B493" s="108" t="s">
        <v>5788</v>
      </c>
      <c r="C493" s="108" t="s">
        <v>8680</v>
      </c>
      <c r="D493" s="105"/>
      <c r="E493" s="110"/>
      <c r="F493" s="105"/>
      <c r="G493" s="105"/>
    </row>
    <row r="494" spans="1:7" ht="12.75" customHeight="1">
      <c r="A494" s="108" t="s">
        <v>8681</v>
      </c>
      <c r="B494" s="108" t="s">
        <v>5788</v>
      </c>
      <c r="C494" s="108" t="s">
        <v>8682</v>
      </c>
      <c r="D494" s="105"/>
      <c r="E494" s="110"/>
      <c r="F494" s="105"/>
      <c r="G494" s="105"/>
    </row>
    <row r="495" spans="1:7" ht="12.75" customHeight="1">
      <c r="A495" s="108" t="s">
        <v>8683</v>
      </c>
      <c r="B495" s="108" t="s">
        <v>5788</v>
      </c>
      <c r="C495" s="108" t="s">
        <v>8684</v>
      </c>
      <c r="D495" s="105"/>
      <c r="E495" s="110"/>
      <c r="F495" s="105"/>
      <c r="G495" s="105"/>
    </row>
    <row r="496" spans="1:7" ht="12.75" customHeight="1">
      <c r="A496" s="108" t="s">
        <v>8685</v>
      </c>
      <c r="B496" s="108" t="s">
        <v>5788</v>
      </c>
      <c r="C496" s="108" t="s">
        <v>8686</v>
      </c>
      <c r="D496" s="105"/>
      <c r="E496" s="110"/>
      <c r="F496" s="105"/>
      <c r="G496" s="105"/>
    </row>
    <row r="497" spans="1:7" ht="12.75" customHeight="1">
      <c r="A497" s="108" t="s">
        <v>8687</v>
      </c>
      <c r="B497" s="108" t="s">
        <v>5788</v>
      </c>
      <c r="C497" s="108" t="s">
        <v>8688</v>
      </c>
      <c r="D497" s="105"/>
      <c r="E497" s="110"/>
      <c r="F497" s="105"/>
      <c r="G497" s="105"/>
    </row>
    <row r="498" spans="1:7" ht="12.75" customHeight="1">
      <c r="A498" s="108" t="s">
        <v>8689</v>
      </c>
      <c r="B498" s="108" t="s">
        <v>5788</v>
      </c>
      <c r="C498" s="108" t="s">
        <v>8690</v>
      </c>
      <c r="D498" s="105"/>
      <c r="E498" s="110"/>
      <c r="F498" s="105"/>
      <c r="G498" s="105"/>
    </row>
    <row r="499" spans="1:7" ht="12.75" customHeight="1">
      <c r="A499" s="108" t="s">
        <v>8691</v>
      </c>
      <c r="B499" s="108" t="s">
        <v>5788</v>
      </c>
      <c r="C499" s="108" t="s">
        <v>8692</v>
      </c>
      <c r="D499" s="105"/>
      <c r="E499" s="110"/>
      <c r="F499" s="105"/>
      <c r="G499" s="105"/>
    </row>
    <row r="500" spans="1:7" ht="12.75" customHeight="1">
      <c r="A500" s="108" t="s">
        <v>8693</v>
      </c>
      <c r="B500" s="108" t="s">
        <v>5788</v>
      </c>
      <c r="C500" s="108" t="s">
        <v>8694</v>
      </c>
      <c r="D500" s="105"/>
      <c r="E500" s="110"/>
      <c r="F500" s="105"/>
      <c r="G500" s="105"/>
    </row>
    <row r="501" spans="1:7" ht="12.75" customHeight="1">
      <c r="A501" s="108" t="s">
        <v>8695</v>
      </c>
      <c r="B501" s="108" t="s">
        <v>5788</v>
      </c>
      <c r="C501" s="108" t="s">
        <v>8696</v>
      </c>
      <c r="D501" s="105"/>
      <c r="E501" s="110"/>
      <c r="F501" s="105"/>
      <c r="G501" s="105"/>
    </row>
    <row r="502" spans="1:7" ht="12.75" customHeight="1">
      <c r="A502" s="108" t="s">
        <v>8697</v>
      </c>
      <c r="B502" s="105" t="s">
        <v>5788</v>
      </c>
      <c r="C502" s="105" t="s">
        <v>8698</v>
      </c>
      <c r="D502" s="105"/>
      <c r="E502" s="110"/>
      <c r="F502" s="105"/>
      <c r="G502" s="105"/>
    </row>
    <row r="503" spans="1:7" ht="12.75" customHeight="1">
      <c r="A503" s="108" t="s">
        <v>7570</v>
      </c>
      <c r="B503" s="105" t="s">
        <v>8699</v>
      </c>
      <c r="C503" s="105" t="s">
        <v>8700</v>
      </c>
      <c r="D503" s="105"/>
      <c r="E503" s="110"/>
      <c r="F503" s="105" t="s">
        <v>8701</v>
      </c>
      <c r="G503" s="105"/>
    </row>
    <row r="504" spans="1:7" ht="12.75" customHeight="1">
      <c r="A504" s="108" t="s">
        <v>7570</v>
      </c>
      <c r="B504" s="105" t="s">
        <v>8699</v>
      </c>
      <c r="C504" s="105" t="s">
        <v>8700</v>
      </c>
      <c r="D504" s="105"/>
      <c r="E504" s="110"/>
      <c r="F504" s="105" t="s">
        <v>935</v>
      </c>
      <c r="G504" s="105"/>
    </row>
    <row r="505" spans="1:7" ht="12.75" customHeight="1">
      <c r="A505" s="108" t="s">
        <v>8702</v>
      </c>
      <c r="B505" s="105" t="s">
        <v>8699</v>
      </c>
      <c r="C505" s="105" t="s">
        <v>8703</v>
      </c>
      <c r="D505" s="105"/>
      <c r="E505" s="110"/>
      <c r="F505" s="105" t="s">
        <v>8704</v>
      </c>
      <c r="G505" s="105"/>
    </row>
    <row r="506" spans="1:7" ht="12.75" customHeight="1">
      <c r="A506" s="108" t="s">
        <v>8705</v>
      </c>
      <c r="B506" s="105" t="s">
        <v>8699</v>
      </c>
      <c r="C506" s="105" t="s">
        <v>8706</v>
      </c>
      <c r="D506" s="105"/>
      <c r="E506" s="110"/>
      <c r="F506" s="105" t="s">
        <v>8707</v>
      </c>
      <c r="G506" s="105"/>
    </row>
    <row r="507" spans="1:7" ht="12.75" customHeight="1">
      <c r="A507" s="108" t="s">
        <v>8708</v>
      </c>
      <c r="B507" s="105" t="s">
        <v>8699</v>
      </c>
      <c r="C507" s="105" t="s">
        <v>7906</v>
      </c>
      <c r="D507" s="105"/>
      <c r="E507" s="110"/>
      <c r="F507" s="105" t="s">
        <v>8709</v>
      </c>
      <c r="G507" s="105"/>
    </row>
    <row r="508" spans="1:7" ht="12.75" customHeight="1">
      <c r="A508" s="108" t="s">
        <v>8710</v>
      </c>
      <c r="B508" s="105" t="s">
        <v>8699</v>
      </c>
      <c r="C508" s="105" t="s">
        <v>8711</v>
      </c>
      <c r="D508" s="105"/>
      <c r="E508" s="110"/>
      <c r="F508" s="105" t="s">
        <v>8712</v>
      </c>
      <c r="G508" s="105"/>
    </row>
    <row r="509" spans="1:7" ht="12.75" customHeight="1">
      <c r="A509" s="108" t="s">
        <v>8713</v>
      </c>
      <c r="B509" s="105" t="s">
        <v>8699</v>
      </c>
      <c r="C509" s="105" t="s">
        <v>7909</v>
      </c>
      <c r="D509" s="105"/>
      <c r="E509" s="110"/>
      <c r="F509" s="105" t="s">
        <v>8714</v>
      </c>
      <c r="G509" s="105"/>
    </row>
    <row r="510" spans="1:7" ht="12.75" customHeight="1">
      <c r="A510" s="108" t="s">
        <v>8715</v>
      </c>
      <c r="B510" s="105" t="s">
        <v>8699</v>
      </c>
      <c r="C510" s="105" t="s">
        <v>7920</v>
      </c>
      <c r="D510" s="105"/>
      <c r="E510" s="110"/>
      <c r="F510" s="105" t="s">
        <v>8716</v>
      </c>
      <c r="G510" s="105"/>
    </row>
    <row r="511" spans="1:7" ht="12.75" customHeight="1">
      <c r="A511" s="108" t="s">
        <v>8717</v>
      </c>
      <c r="B511" s="105" t="s">
        <v>8699</v>
      </c>
      <c r="C511" s="105" t="s">
        <v>8718</v>
      </c>
      <c r="D511" s="105"/>
      <c r="E511" s="110"/>
      <c r="F511" s="105" t="s">
        <v>8719</v>
      </c>
      <c r="G511" s="105"/>
    </row>
    <row r="512" spans="1:7" ht="12.75" customHeight="1">
      <c r="A512" s="108" t="s">
        <v>8720</v>
      </c>
      <c r="B512" s="105" t="s">
        <v>8699</v>
      </c>
      <c r="C512" s="105" t="s">
        <v>7912</v>
      </c>
      <c r="D512" s="105"/>
      <c r="E512" s="110"/>
      <c r="F512" s="105" t="s">
        <v>8721</v>
      </c>
      <c r="G512" s="105"/>
    </row>
    <row r="513" spans="1:7" ht="12.75" customHeight="1">
      <c r="A513" s="108" t="s">
        <v>8722</v>
      </c>
      <c r="B513" s="105" t="s">
        <v>8699</v>
      </c>
      <c r="C513" s="105" t="s">
        <v>1365</v>
      </c>
      <c r="D513" s="105"/>
      <c r="E513" s="110"/>
      <c r="F513" s="105" t="s">
        <v>8723</v>
      </c>
      <c r="G513" s="105"/>
    </row>
    <row r="514" spans="1:7" ht="12.75" customHeight="1">
      <c r="A514" s="108" t="s">
        <v>8724</v>
      </c>
      <c r="B514" s="105" t="s">
        <v>8699</v>
      </c>
      <c r="C514" s="105" t="s">
        <v>8316</v>
      </c>
      <c r="D514" s="105"/>
      <c r="E514" s="110"/>
      <c r="F514" s="105" t="s">
        <v>8725</v>
      </c>
      <c r="G514" s="105"/>
    </row>
    <row r="515" spans="1:7" ht="12.75" customHeight="1">
      <c r="A515" s="108" t="s">
        <v>8726</v>
      </c>
      <c r="B515" s="105" t="s">
        <v>8699</v>
      </c>
      <c r="C515" s="105" t="s">
        <v>8703</v>
      </c>
      <c r="D515" s="105"/>
      <c r="E515" s="110"/>
      <c r="F515" s="105" t="s">
        <v>8727</v>
      </c>
      <c r="G515" s="105"/>
    </row>
    <row r="516" spans="1:7" ht="12.75" customHeight="1">
      <c r="A516" s="108" t="s">
        <v>8728</v>
      </c>
      <c r="B516" s="105" t="s">
        <v>8699</v>
      </c>
      <c r="C516" s="105" t="s">
        <v>7936</v>
      </c>
      <c r="D516" s="105"/>
      <c r="E516" s="110"/>
      <c r="F516" s="105" t="s">
        <v>8729</v>
      </c>
      <c r="G516" s="105"/>
    </row>
    <row r="517" spans="1:7" ht="12.75" customHeight="1">
      <c r="A517" s="108" t="s">
        <v>8730</v>
      </c>
      <c r="B517" s="105" t="s">
        <v>8699</v>
      </c>
      <c r="C517" s="105" t="s">
        <v>8731</v>
      </c>
      <c r="D517" s="105"/>
      <c r="E517" s="110"/>
      <c r="F517" s="105" t="s">
        <v>8732</v>
      </c>
      <c r="G517" s="105"/>
    </row>
    <row r="518" spans="1:7" ht="12.75" customHeight="1">
      <c r="A518" s="108" t="s">
        <v>8733</v>
      </c>
      <c r="B518" s="105" t="s">
        <v>8699</v>
      </c>
      <c r="C518" s="105" t="s">
        <v>8734</v>
      </c>
      <c r="D518" s="105"/>
      <c r="E518" s="110"/>
      <c r="F518" s="105" t="s">
        <v>8735</v>
      </c>
      <c r="G518" s="105"/>
    </row>
    <row r="519" spans="1:7" ht="12.75" customHeight="1">
      <c r="A519" s="108" t="s">
        <v>8736</v>
      </c>
      <c r="B519" s="105" t="s">
        <v>8699</v>
      </c>
      <c r="C519" s="105" t="s">
        <v>8737</v>
      </c>
      <c r="D519" s="105"/>
      <c r="E519" s="110"/>
      <c r="F519" s="105" t="s">
        <v>8738</v>
      </c>
      <c r="G519" s="105"/>
    </row>
    <row r="520" spans="1:7" ht="12.75" customHeight="1">
      <c r="A520" s="108" t="s">
        <v>8739</v>
      </c>
      <c r="B520" s="105" t="s">
        <v>8699</v>
      </c>
      <c r="C520" s="105" t="s">
        <v>8740</v>
      </c>
      <c r="D520" s="105"/>
      <c r="E520" s="110"/>
      <c r="F520" s="105" t="s">
        <v>8741</v>
      </c>
      <c r="G520" s="105"/>
    </row>
    <row r="521" spans="1:7" ht="12.75" customHeight="1">
      <c r="A521" s="108" t="s">
        <v>8742</v>
      </c>
      <c r="B521" s="105" t="s">
        <v>8699</v>
      </c>
      <c r="C521" s="105" t="s">
        <v>8743</v>
      </c>
      <c r="D521" s="105"/>
      <c r="E521" s="110"/>
      <c r="F521" s="105" t="s">
        <v>8744</v>
      </c>
      <c r="G521" s="105"/>
    </row>
    <row r="522" spans="1:7" ht="12.75" customHeight="1">
      <c r="A522" s="108" t="s">
        <v>8745</v>
      </c>
      <c r="B522" s="105" t="s">
        <v>8699</v>
      </c>
      <c r="C522" s="105" t="s">
        <v>8746</v>
      </c>
      <c r="D522" s="105"/>
      <c r="E522" s="110"/>
      <c r="F522" s="105" t="s">
        <v>8747</v>
      </c>
      <c r="G522" s="105"/>
    </row>
    <row r="523" spans="1:7" ht="12.75" customHeight="1">
      <c r="A523" s="108" t="s">
        <v>8748</v>
      </c>
      <c r="B523" s="105" t="s">
        <v>8699</v>
      </c>
      <c r="C523" s="105" t="s">
        <v>7909</v>
      </c>
      <c r="D523" s="105"/>
      <c r="E523" s="110"/>
      <c r="F523" s="105" t="s">
        <v>8749</v>
      </c>
      <c r="G523" s="105"/>
    </row>
    <row r="524" spans="1:7" ht="12.75" customHeight="1">
      <c r="A524" s="108" t="s">
        <v>8750</v>
      </c>
      <c r="B524" s="105" t="s">
        <v>8699</v>
      </c>
      <c r="C524" s="105" t="s">
        <v>8751</v>
      </c>
      <c r="D524" s="105"/>
      <c r="E524" s="110"/>
      <c r="F524" s="105" t="s">
        <v>8752</v>
      </c>
      <c r="G524" s="105"/>
    </row>
    <row r="525" spans="1:7" ht="12.75" customHeight="1">
      <c r="A525" s="108" t="s">
        <v>8753</v>
      </c>
      <c r="B525" s="105" t="s">
        <v>8699</v>
      </c>
      <c r="C525" s="105" t="s">
        <v>7986</v>
      </c>
      <c r="D525" s="105"/>
      <c r="E525" s="110"/>
      <c r="F525" s="105" t="s">
        <v>8754</v>
      </c>
      <c r="G525" s="105"/>
    </row>
    <row r="526" spans="1:7" ht="12.75" customHeight="1">
      <c r="A526" s="108" t="s">
        <v>8755</v>
      </c>
      <c r="B526" s="105" t="s">
        <v>8699</v>
      </c>
      <c r="C526" s="105" t="s">
        <v>8756</v>
      </c>
      <c r="D526" s="105"/>
      <c r="E526" s="110"/>
      <c r="F526" s="105" t="s">
        <v>8757</v>
      </c>
      <c r="G526" s="105"/>
    </row>
    <row r="527" spans="1:7" ht="12.75" customHeight="1">
      <c r="A527" s="108" t="s">
        <v>8758</v>
      </c>
      <c r="B527" s="105" t="s">
        <v>8699</v>
      </c>
      <c r="C527" s="105" t="s">
        <v>8718</v>
      </c>
      <c r="D527" s="105"/>
      <c r="E527" s="110"/>
      <c r="F527" s="105" t="s">
        <v>8759</v>
      </c>
      <c r="G527" s="105"/>
    </row>
    <row r="528" spans="1:7" ht="12.75" customHeight="1">
      <c r="A528" s="108" t="s">
        <v>8760</v>
      </c>
      <c r="B528" s="105" t="s">
        <v>8699</v>
      </c>
      <c r="C528" s="105" t="s">
        <v>7912</v>
      </c>
      <c r="D528" s="105"/>
      <c r="E528" s="110"/>
      <c r="F528" s="105" t="s">
        <v>8761</v>
      </c>
      <c r="G528" s="105"/>
    </row>
    <row r="529" spans="1:7" ht="12.75" customHeight="1">
      <c r="A529" s="108" t="s">
        <v>8762</v>
      </c>
      <c r="B529" s="105" t="s">
        <v>8699</v>
      </c>
      <c r="C529" s="105" t="s">
        <v>7925</v>
      </c>
      <c r="D529" s="105"/>
      <c r="E529" s="110"/>
      <c r="F529" s="105" t="s">
        <v>8763</v>
      </c>
      <c r="G529" s="105"/>
    </row>
    <row r="530" spans="1:7" ht="12.75" customHeight="1">
      <c r="A530" s="108" t="s">
        <v>8764</v>
      </c>
      <c r="B530" s="105" t="s">
        <v>8699</v>
      </c>
      <c r="C530" s="105" t="s">
        <v>7926</v>
      </c>
      <c r="D530" s="105"/>
      <c r="E530" s="110"/>
      <c r="F530" s="105" t="s">
        <v>8765</v>
      </c>
      <c r="G530" s="105"/>
    </row>
    <row r="531" spans="1:7" ht="12.75" customHeight="1">
      <c r="A531" s="108" t="s">
        <v>8766</v>
      </c>
      <c r="B531" s="105" t="s">
        <v>8699</v>
      </c>
      <c r="C531" s="105" t="s">
        <v>7913</v>
      </c>
      <c r="D531" s="105"/>
      <c r="E531" s="110"/>
      <c r="F531" s="105" t="s">
        <v>8767</v>
      </c>
      <c r="G531" s="105"/>
    </row>
    <row r="532" spans="1:7" ht="12.75" customHeight="1">
      <c r="A532" s="108" t="s">
        <v>8768</v>
      </c>
      <c r="B532" s="105" t="s">
        <v>8699</v>
      </c>
      <c r="C532" s="105" t="s">
        <v>8769</v>
      </c>
      <c r="D532" s="105"/>
      <c r="E532" s="110"/>
      <c r="F532" s="105" t="s">
        <v>8770</v>
      </c>
      <c r="G532" s="105"/>
    </row>
    <row r="533" spans="1:7" ht="12.75" customHeight="1">
      <c r="A533" s="108" t="s">
        <v>8771</v>
      </c>
      <c r="B533" s="105" t="s">
        <v>8699</v>
      </c>
      <c r="C533" s="105" t="s">
        <v>8316</v>
      </c>
      <c r="D533" s="105"/>
      <c r="E533" s="110"/>
      <c r="F533" s="105" t="s">
        <v>8772</v>
      </c>
      <c r="G533" s="105"/>
    </row>
    <row r="534" spans="1:7" ht="12.75" customHeight="1">
      <c r="A534" s="108" t="s">
        <v>8773</v>
      </c>
      <c r="B534" s="105" t="s">
        <v>8699</v>
      </c>
      <c r="C534" s="105" t="s">
        <v>8774</v>
      </c>
      <c r="D534" s="105"/>
      <c r="E534" s="110"/>
      <c r="F534" s="105" t="s">
        <v>8775</v>
      </c>
      <c r="G534" s="105"/>
    </row>
    <row r="535" spans="1:7" ht="12.75" customHeight="1">
      <c r="A535" s="108" t="s">
        <v>8776</v>
      </c>
      <c r="B535" s="105" t="s">
        <v>8699</v>
      </c>
      <c r="C535" s="105" t="s">
        <v>8777</v>
      </c>
      <c r="D535" s="105"/>
      <c r="E535" s="110"/>
      <c r="F535" s="105" t="s">
        <v>8778</v>
      </c>
      <c r="G535" s="105"/>
    </row>
    <row r="536" spans="1:7" ht="12.75" customHeight="1">
      <c r="A536" s="108" t="s">
        <v>8779</v>
      </c>
      <c r="B536" s="105" t="s">
        <v>8699</v>
      </c>
      <c r="C536" s="105" t="s">
        <v>8780</v>
      </c>
      <c r="D536" s="105"/>
      <c r="E536" s="110"/>
      <c r="F536" s="105" t="s">
        <v>8781</v>
      </c>
      <c r="G536" s="105"/>
    </row>
    <row r="537" spans="1:7" ht="12.75" customHeight="1">
      <c r="A537" s="108" t="s">
        <v>8782</v>
      </c>
      <c r="B537" s="105" t="s">
        <v>8699</v>
      </c>
      <c r="C537" s="105" t="s">
        <v>7936</v>
      </c>
      <c r="D537" s="105"/>
      <c r="E537" s="110"/>
      <c r="F537" s="105" t="s">
        <v>8783</v>
      </c>
      <c r="G537" s="105"/>
    </row>
    <row r="538" spans="1:7" ht="12.75" customHeight="1">
      <c r="A538" s="108" t="s">
        <v>8784</v>
      </c>
      <c r="B538" s="105" t="s">
        <v>8699</v>
      </c>
      <c r="C538" s="105" t="s">
        <v>8785</v>
      </c>
      <c r="D538" s="105"/>
      <c r="E538" s="110"/>
      <c r="F538" s="105" t="s">
        <v>8786</v>
      </c>
      <c r="G538" s="105"/>
    </row>
    <row r="539" spans="1:7" ht="12.75" customHeight="1">
      <c r="A539" s="108" t="s">
        <v>8787</v>
      </c>
      <c r="B539" s="105" t="s">
        <v>8699</v>
      </c>
      <c r="C539" s="105" t="s">
        <v>8788</v>
      </c>
      <c r="D539" s="105"/>
      <c r="E539" s="110"/>
      <c r="F539" s="105" t="s">
        <v>8789</v>
      </c>
      <c r="G539" s="105"/>
    </row>
    <row r="540" spans="1:7" ht="12.75" customHeight="1">
      <c r="A540" s="108" t="s">
        <v>8790</v>
      </c>
      <c r="B540" s="105" t="s">
        <v>8699</v>
      </c>
      <c r="C540" s="105" t="s">
        <v>8791</v>
      </c>
      <c r="D540" s="105"/>
      <c r="E540" s="110"/>
      <c r="F540" s="105" t="s">
        <v>8792</v>
      </c>
      <c r="G540" s="105"/>
    </row>
    <row r="541" spans="1:7" ht="12.75" customHeight="1">
      <c r="A541" s="108" t="s">
        <v>8793</v>
      </c>
      <c r="B541" s="105" t="s">
        <v>8699</v>
      </c>
      <c r="C541" s="105" t="s">
        <v>8734</v>
      </c>
      <c r="D541" s="105"/>
      <c r="E541" s="110"/>
      <c r="F541" s="105" t="s">
        <v>8794</v>
      </c>
      <c r="G541" s="105"/>
    </row>
    <row r="542" spans="1:7" ht="12.75" customHeight="1">
      <c r="A542" s="108" t="s">
        <v>8795</v>
      </c>
      <c r="B542" s="105" t="s">
        <v>8699</v>
      </c>
      <c r="C542" s="105" t="s">
        <v>7941</v>
      </c>
      <c r="D542" s="105"/>
      <c r="E542" s="110"/>
      <c r="F542" s="105" t="s">
        <v>8796</v>
      </c>
      <c r="G542" s="105"/>
    </row>
    <row r="543" spans="1:7" ht="12.75" customHeight="1">
      <c r="A543" s="108" t="s">
        <v>8797</v>
      </c>
      <c r="B543" s="105" t="s">
        <v>8699</v>
      </c>
      <c r="C543" s="105" t="s">
        <v>8798</v>
      </c>
      <c r="D543" s="105"/>
      <c r="E543" s="110"/>
      <c r="F543" s="105" t="s">
        <v>8799</v>
      </c>
      <c r="G543" s="105"/>
    </row>
    <row r="544" spans="1:7" ht="12.75" customHeight="1">
      <c r="A544" s="108" t="s">
        <v>8800</v>
      </c>
      <c r="B544" s="105" t="s">
        <v>8699</v>
      </c>
      <c r="C544" s="105" t="s">
        <v>8801</v>
      </c>
      <c r="D544" s="105"/>
      <c r="E544" s="110"/>
      <c r="F544" s="105" t="s">
        <v>8802</v>
      </c>
      <c r="G544" s="105"/>
    </row>
    <row r="545" spans="1:7" ht="12.75" customHeight="1">
      <c r="A545" s="108" t="s">
        <v>8803</v>
      </c>
      <c r="B545" s="105" t="s">
        <v>8699</v>
      </c>
      <c r="C545" s="105" t="s">
        <v>8804</v>
      </c>
      <c r="D545" s="105"/>
      <c r="E545" s="110"/>
      <c r="F545" s="105" t="s">
        <v>8805</v>
      </c>
      <c r="G545" s="105"/>
    </row>
    <row r="546" spans="1:7" ht="12.75" customHeight="1">
      <c r="A546" s="108" t="s">
        <v>8806</v>
      </c>
      <c r="B546" s="105" t="s">
        <v>8699</v>
      </c>
      <c r="C546" s="105" t="s">
        <v>8807</v>
      </c>
      <c r="D546" s="105"/>
      <c r="E546" s="110"/>
      <c r="F546" s="105" t="s">
        <v>8808</v>
      </c>
      <c r="G546" s="105"/>
    </row>
    <row r="547" spans="1:7" ht="12.75" customHeight="1">
      <c r="A547" s="108" t="s">
        <v>8809</v>
      </c>
      <c r="B547" s="105" t="s">
        <v>8699</v>
      </c>
      <c r="C547" s="105" t="s">
        <v>8810</v>
      </c>
      <c r="D547" s="105"/>
      <c r="E547" s="110"/>
      <c r="F547" s="105" t="s">
        <v>8811</v>
      </c>
      <c r="G547" s="105"/>
    </row>
    <row r="548" spans="1:7" ht="12.75" customHeight="1">
      <c r="A548" s="108" t="s">
        <v>8812</v>
      </c>
      <c r="B548" s="105" t="s">
        <v>8699</v>
      </c>
      <c r="C548" s="105" t="s">
        <v>8740</v>
      </c>
      <c r="D548" s="105"/>
      <c r="E548" s="110"/>
      <c r="F548" s="105" t="s">
        <v>8813</v>
      </c>
      <c r="G548" s="105"/>
    </row>
    <row r="549" spans="1:7" ht="12.75" customHeight="1">
      <c r="A549" s="108" t="s">
        <v>8814</v>
      </c>
      <c r="B549" s="105" t="s">
        <v>8699</v>
      </c>
      <c r="C549" s="105" t="s">
        <v>7962</v>
      </c>
      <c r="D549" s="105"/>
      <c r="E549" s="110"/>
      <c r="F549" s="105" t="s">
        <v>8815</v>
      </c>
      <c r="G549" s="105"/>
    </row>
    <row r="550" spans="1:7" ht="12.75" customHeight="1">
      <c r="A550" s="108" t="s">
        <v>8816</v>
      </c>
      <c r="B550" s="105" t="s">
        <v>8699</v>
      </c>
      <c r="C550" s="105" t="s">
        <v>8817</v>
      </c>
      <c r="D550" s="105"/>
      <c r="E550" s="110"/>
      <c r="F550" s="105" t="s">
        <v>8818</v>
      </c>
      <c r="G550" s="105"/>
    </row>
    <row r="551" spans="1:7" ht="12.75" customHeight="1">
      <c r="A551" s="108" t="s">
        <v>8819</v>
      </c>
      <c r="B551" s="105" t="s">
        <v>8699</v>
      </c>
      <c r="C551" s="105" t="s">
        <v>8820</v>
      </c>
      <c r="D551" s="105"/>
      <c r="E551" s="110"/>
      <c r="F551" s="105" t="s">
        <v>8821</v>
      </c>
      <c r="G551" s="105"/>
    </row>
    <row r="552" spans="1:7" ht="12.75" customHeight="1">
      <c r="A552" s="108" t="s">
        <v>8822</v>
      </c>
      <c r="B552" s="105" t="s">
        <v>8699</v>
      </c>
      <c r="C552" s="105" t="s">
        <v>8823</v>
      </c>
      <c r="D552" s="105"/>
      <c r="E552" s="110"/>
      <c r="F552" s="105" t="s">
        <v>8824</v>
      </c>
      <c r="G552" s="105"/>
    </row>
    <row r="553" spans="1:7" ht="12.75" customHeight="1">
      <c r="A553" s="108" t="s">
        <v>8825</v>
      </c>
      <c r="B553" s="105" t="s">
        <v>8699</v>
      </c>
      <c r="C553" s="105" t="s">
        <v>8826</v>
      </c>
      <c r="D553" s="105"/>
      <c r="E553" s="110"/>
      <c r="F553" s="105" t="s">
        <v>8827</v>
      </c>
      <c r="G553" s="105"/>
    </row>
    <row r="554" spans="1:7" ht="12.75" customHeight="1">
      <c r="A554" s="108" t="s">
        <v>8828</v>
      </c>
      <c r="B554" s="105" t="s">
        <v>8699</v>
      </c>
      <c r="C554" s="105" t="s">
        <v>7964</v>
      </c>
      <c r="D554" s="105"/>
      <c r="E554" s="110"/>
      <c r="F554" s="105" t="s">
        <v>8829</v>
      </c>
      <c r="G554" s="105"/>
    </row>
    <row r="555" spans="1:7" ht="12.75" customHeight="1">
      <c r="A555" s="108" t="s">
        <v>8830</v>
      </c>
      <c r="B555" s="105" t="s">
        <v>8699</v>
      </c>
      <c r="C555" s="105" t="s">
        <v>7923</v>
      </c>
      <c r="D555" s="105"/>
      <c r="E555" s="110"/>
      <c r="F555" s="105" t="s">
        <v>8831</v>
      </c>
      <c r="G555" s="105"/>
    </row>
    <row r="556" spans="1:7" ht="12.75" customHeight="1">
      <c r="A556" s="108" t="s">
        <v>8832</v>
      </c>
      <c r="B556" s="105" t="s">
        <v>8699</v>
      </c>
      <c r="C556" s="105" t="s">
        <v>8833</v>
      </c>
      <c r="D556" s="105"/>
      <c r="E556" s="110"/>
      <c r="F556" s="105" t="s">
        <v>8834</v>
      </c>
      <c r="G556" s="105"/>
    </row>
    <row r="557" spans="1:7" ht="12.75" customHeight="1">
      <c r="A557" s="108" t="s">
        <v>8835</v>
      </c>
      <c r="B557" s="105" t="s">
        <v>8699</v>
      </c>
      <c r="C557" s="105" t="s">
        <v>8836</v>
      </c>
      <c r="D557" s="105"/>
      <c r="E557" s="110"/>
      <c r="F557" s="105" t="s">
        <v>8837</v>
      </c>
      <c r="G557" s="105"/>
    </row>
    <row r="558" spans="1:7" ht="12.75" customHeight="1">
      <c r="A558" s="108" t="s">
        <v>8838</v>
      </c>
      <c r="B558" s="105" t="s">
        <v>8699</v>
      </c>
      <c r="C558" s="105" t="s">
        <v>8839</v>
      </c>
      <c r="D558" s="105"/>
      <c r="E558" s="110"/>
      <c r="F558" s="105" t="s">
        <v>8840</v>
      </c>
      <c r="G558" s="105"/>
    </row>
    <row r="559" spans="1:7" ht="12.75" customHeight="1">
      <c r="A559" s="108" t="s">
        <v>8841</v>
      </c>
      <c r="B559" s="105" t="s">
        <v>8699</v>
      </c>
      <c r="C559" s="105" t="s">
        <v>7986</v>
      </c>
      <c r="D559" s="105"/>
      <c r="E559" s="110"/>
      <c r="F559" s="105" t="s">
        <v>8842</v>
      </c>
      <c r="G559" s="105"/>
    </row>
    <row r="560" spans="1:7" ht="12.75" customHeight="1">
      <c r="A560" s="108" t="s">
        <v>8843</v>
      </c>
      <c r="B560" s="105" t="s">
        <v>8699</v>
      </c>
      <c r="C560" s="105" t="s">
        <v>8756</v>
      </c>
      <c r="D560" s="105"/>
      <c r="E560" s="110"/>
      <c r="F560" s="105" t="s">
        <v>8844</v>
      </c>
      <c r="G560" s="105"/>
    </row>
    <row r="561" spans="1:7" ht="12.75" customHeight="1">
      <c r="A561" s="108" t="s">
        <v>8845</v>
      </c>
      <c r="B561" s="105" t="s">
        <v>8699</v>
      </c>
      <c r="C561" s="105" t="s">
        <v>8846</v>
      </c>
      <c r="D561" s="105"/>
      <c r="E561" s="110"/>
      <c r="F561" s="105" t="s">
        <v>8847</v>
      </c>
      <c r="G561" s="105"/>
    </row>
    <row r="562" spans="1:7" ht="12.75" customHeight="1">
      <c r="A562" s="108" t="s">
        <v>8848</v>
      </c>
      <c r="B562" s="105" t="s">
        <v>8699</v>
      </c>
      <c r="C562" s="105" t="s">
        <v>8849</v>
      </c>
      <c r="D562" s="105"/>
      <c r="E562" s="110"/>
      <c r="F562" s="105" t="s">
        <v>8850</v>
      </c>
      <c r="G562" s="105"/>
    </row>
    <row r="563" spans="1:7" ht="12.75" customHeight="1">
      <c r="A563" s="108" t="s">
        <v>8851</v>
      </c>
      <c r="B563" s="105" t="s">
        <v>8699</v>
      </c>
      <c r="C563" s="105" t="s">
        <v>8852</v>
      </c>
      <c r="D563" s="105"/>
      <c r="E563" s="110"/>
      <c r="F563" s="105" t="s">
        <v>8853</v>
      </c>
      <c r="G563" s="105"/>
    </row>
    <row r="564" spans="1:7" ht="12.75" customHeight="1">
      <c r="A564" s="108" t="s">
        <v>8854</v>
      </c>
      <c r="B564" s="105" t="s">
        <v>8699</v>
      </c>
      <c r="C564" s="105" t="s">
        <v>8855</v>
      </c>
      <c r="D564" s="105"/>
      <c r="E564" s="110"/>
      <c r="F564" s="105" t="s">
        <v>8856</v>
      </c>
      <c r="G564" s="105"/>
    </row>
    <row r="565" spans="1:7" ht="12.75" customHeight="1">
      <c r="A565" s="108" t="s">
        <v>8857</v>
      </c>
      <c r="B565" s="105" t="s">
        <v>8699</v>
      </c>
      <c r="C565" s="105" t="s">
        <v>7925</v>
      </c>
      <c r="D565" s="105"/>
      <c r="E565" s="110"/>
      <c r="F565" s="105" t="s">
        <v>8858</v>
      </c>
      <c r="G565" s="105"/>
    </row>
    <row r="566" spans="1:7" ht="12.75" customHeight="1">
      <c r="A566" s="108" t="s">
        <v>8859</v>
      </c>
      <c r="B566" s="105" t="s">
        <v>8699</v>
      </c>
      <c r="C566" s="105" t="s">
        <v>8860</v>
      </c>
      <c r="D566" s="105"/>
      <c r="E566" s="110"/>
      <c r="F566" s="105" t="s">
        <v>8861</v>
      </c>
      <c r="G566" s="105"/>
    </row>
    <row r="567" spans="1:7" ht="12.75" customHeight="1">
      <c r="A567" s="108" t="s">
        <v>8862</v>
      </c>
      <c r="B567" s="105" t="s">
        <v>8699</v>
      </c>
      <c r="C567" s="105" t="s">
        <v>8863</v>
      </c>
      <c r="D567" s="105"/>
      <c r="E567" s="110"/>
      <c r="F567" s="105" t="s">
        <v>8864</v>
      </c>
      <c r="G567" s="105"/>
    </row>
    <row r="568" spans="1:7" ht="12.75" customHeight="1">
      <c r="A568" s="108" t="s">
        <v>8865</v>
      </c>
      <c r="B568" s="105" t="s">
        <v>8699</v>
      </c>
      <c r="C568" s="105" t="s">
        <v>8866</v>
      </c>
      <c r="D568" s="105"/>
      <c r="E568" s="110"/>
      <c r="F568" s="105" t="s">
        <v>8867</v>
      </c>
      <c r="G568" s="105"/>
    </row>
    <row r="569" spans="1:7" ht="12.75" customHeight="1">
      <c r="A569" s="108" t="s">
        <v>8868</v>
      </c>
      <c r="B569" s="105" t="s">
        <v>8699</v>
      </c>
      <c r="C569" s="105" t="s">
        <v>8869</v>
      </c>
      <c r="D569" s="105"/>
      <c r="E569" s="110"/>
      <c r="F569" s="105" t="s">
        <v>8870</v>
      </c>
      <c r="G569" s="105"/>
    </row>
    <row r="570" spans="1:7" ht="12.75" customHeight="1">
      <c r="A570" s="108" t="s">
        <v>8871</v>
      </c>
      <c r="B570" s="105" t="s">
        <v>8699</v>
      </c>
      <c r="C570" s="105" t="s">
        <v>8769</v>
      </c>
      <c r="D570" s="105"/>
      <c r="E570" s="110"/>
      <c r="F570" s="105" t="s">
        <v>8872</v>
      </c>
      <c r="G570" s="105"/>
    </row>
    <row r="571" spans="1:7" ht="12.75" customHeight="1">
      <c r="A571" s="108" t="s">
        <v>8873</v>
      </c>
      <c r="B571" s="105" t="s">
        <v>8699</v>
      </c>
      <c r="C571" s="105" t="s">
        <v>8874</v>
      </c>
      <c r="D571" s="105"/>
      <c r="E571" s="110"/>
      <c r="F571" s="105">
        <v>8780</v>
      </c>
      <c r="G571" s="105"/>
    </row>
    <row r="572" spans="1:7" ht="12.75" customHeight="1">
      <c r="A572" s="108" t="s">
        <v>8875</v>
      </c>
      <c r="B572" s="105" t="s">
        <v>8699</v>
      </c>
      <c r="C572" s="105" t="s">
        <v>8876</v>
      </c>
      <c r="D572" s="105"/>
      <c r="E572" s="110"/>
      <c r="F572" s="105">
        <v>8790</v>
      </c>
      <c r="G572" s="105"/>
    </row>
    <row r="573" spans="1:7" ht="12.75" customHeight="1">
      <c r="A573" s="108" t="s">
        <v>8877</v>
      </c>
      <c r="B573" s="105" t="s">
        <v>8699</v>
      </c>
      <c r="C573" s="105" t="s">
        <v>8878</v>
      </c>
      <c r="D573" s="105"/>
      <c r="E573" s="110"/>
      <c r="F573" s="105" t="s">
        <v>8879</v>
      </c>
      <c r="G573" s="105"/>
    </row>
    <row r="574" spans="1:7" ht="12.75" customHeight="1">
      <c r="A574" s="108" t="s">
        <v>8880</v>
      </c>
      <c r="B574" s="105" t="s">
        <v>8699</v>
      </c>
      <c r="C574" s="105" t="s">
        <v>7928</v>
      </c>
      <c r="D574" s="105"/>
      <c r="E574" s="110"/>
      <c r="F574" s="105" t="s">
        <v>8881</v>
      </c>
      <c r="G574" s="105"/>
    </row>
    <row r="575" spans="1:7" ht="12.75" customHeight="1">
      <c r="A575" s="108" t="s">
        <v>8882</v>
      </c>
      <c r="B575" s="105" t="s">
        <v>8699</v>
      </c>
      <c r="C575" s="105" t="s">
        <v>8883</v>
      </c>
      <c r="D575" s="105"/>
      <c r="E575" s="110"/>
      <c r="F575" s="105" t="s">
        <v>8884</v>
      </c>
      <c r="G575" s="105"/>
    </row>
    <row r="576" spans="1:7" ht="12.75" customHeight="1">
      <c r="A576" s="108" t="s">
        <v>8885</v>
      </c>
      <c r="B576" s="105" t="s">
        <v>8699</v>
      </c>
      <c r="C576" s="105" t="s">
        <v>8000</v>
      </c>
      <c r="D576" s="105"/>
      <c r="E576" s="110"/>
      <c r="F576" s="105" t="s">
        <v>8886</v>
      </c>
      <c r="G576" s="105"/>
    </row>
    <row r="577" spans="1:7" ht="12.75" customHeight="1">
      <c r="A577" s="108" t="s">
        <v>8887</v>
      </c>
      <c r="B577" s="105" t="s">
        <v>8699</v>
      </c>
      <c r="C577" s="105" t="s">
        <v>8888</v>
      </c>
      <c r="D577" s="105"/>
      <c r="E577" s="110"/>
      <c r="F577" s="105" t="s">
        <v>8889</v>
      </c>
      <c r="G577" s="105"/>
    </row>
    <row r="578" spans="1:7" ht="12.75" customHeight="1">
      <c r="A578" s="108" t="s">
        <v>8890</v>
      </c>
      <c r="B578" s="105" t="s">
        <v>8699</v>
      </c>
      <c r="C578" s="105" t="s">
        <v>8891</v>
      </c>
      <c r="D578" s="105"/>
      <c r="E578" s="110"/>
      <c r="F578" s="105" t="s">
        <v>8892</v>
      </c>
      <c r="G578" s="105"/>
    </row>
    <row r="579" spans="1:7" ht="12.75" customHeight="1">
      <c r="A579" s="108" t="s">
        <v>8893</v>
      </c>
      <c r="B579" s="105" t="s">
        <v>8699</v>
      </c>
      <c r="C579" s="105" t="s">
        <v>8894</v>
      </c>
      <c r="D579" s="105"/>
      <c r="E579" s="110"/>
      <c r="F579" s="105" t="s">
        <v>8895</v>
      </c>
      <c r="G579" s="105"/>
    </row>
    <row r="580" spans="1:7" ht="12.75" customHeight="1">
      <c r="A580" s="108" t="s">
        <v>8896</v>
      </c>
      <c r="B580" s="105" t="s">
        <v>8699</v>
      </c>
      <c r="C580" s="105" t="s">
        <v>8897</v>
      </c>
      <c r="D580" s="105"/>
      <c r="E580" s="110"/>
      <c r="F580" s="105" t="s">
        <v>8898</v>
      </c>
      <c r="G580" s="105"/>
    </row>
    <row r="581" spans="1:7" ht="12.75" customHeight="1">
      <c r="A581" s="108" t="s">
        <v>8899</v>
      </c>
      <c r="B581" s="105" t="s">
        <v>8699</v>
      </c>
      <c r="C581" s="105" t="s">
        <v>8010</v>
      </c>
      <c r="D581" s="105"/>
      <c r="E581" s="110"/>
      <c r="F581" s="105" t="s">
        <v>8900</v>
      </c>
      <c r="G581" s="105"/>
    </row>
    <row r="582" spans="1:7" ht="12.75" customHeight="1">
      <c r="A582" s="108" t="s">
        <v>8901</v>
      </c>
      <c r="B582" s="105" t="s">
        <v>8699</v>
      </c>
      <c r="C582" s="105" t="s">
        <v>8018</v>
      </c>
      <c r="D582" s="105"/>
      <c r="E582" s="110"/>
      <c r="F582" s="105" t="s">
        <v>8902</v>
      </c>
      <c r="G582" s="105"/>
    </row>
    <row r="583" spans="1:7" ht="12.75" customHeight="1">
      <c r="A583" s="108" t="s">
        <v>8903</v>
      </c>
      <c r="B583" s="105" t="s">
        <v>8699</v>
      </c>
      <c r="C583" s="105" t="s">
        <v>8904</v>
      </c>
      <c r="D583" s="105"/>
      <c r="E583" s="110"/>
      <c r="F583" s="105" t="s">
        <v>8905</v>
      </c>
      <c r="G583" s="105"/>
    </row>
    <row r="584" spans="1:7" ht="12.75" customHeight="1">
      <c r="A584" s="108" t="s">
        <v>8906</v>
      </c>
      <c r="B584" s="105" t="s">
        <v>8699</v>
      </c>
      <c r="C584" s="105" t="s">
        <v>8907</v>
      </c>
      <c r="D584" s="105"/>
      <c r="E584" s="110"/>
      <c r="F584" s="105" t="s">
        <v>8908</v>
      </c>
      <c r="G584" s="105"/>
    </row>
    <row r="585" spans="1:7" ht="12.75" customHeight="1">
      <c r="A585" s="108" t="s">
        <v>8909</v>
      </c>
      <c r="B585" s="105" t="s">
        <v>8699</v>
      </c>
      <c r="C585" s="105" t="s">
        <v>8023</v>
      </c>
      <c r="D585" s="105"/>
      <c r="E585" s="110"/>
      <c r="F585" s="105" t="s">
        <v>8910</v>
      </c>
      <c r="G585" s="105"/>
    </row>
    <row r="586" spans="1:7" ht="12.75" customHeight="1">
      <c r="A586" s="108" t="s">
        <v>8911</v>
      </c>
      <c r="B586" s="105" t="s">
        <v>8699</v>
      </c>
      <c r="C586" s="105" t="s">
        <v>8912</v>
      </c>
      <c r="D586" s="105"/>
      <c r="E586" s="110"/>
      <c r="F586" s="105" t="s">
        <v>8913</v>
      </c>
      <c r="G586" s="105"/>
    </row>
    <row r="587" spans="1:7" ht="12.75" customHeight="1">
      <c r="A587" s="108" t="s">
        <v>8914</v>
      </c>
      <c r="B587" s="105" t="s">
        <v>8699</v>
      </c>
      <c r="C587" s="105" t="s">
        <v>8915</v>
      </c>
      <c r="D587" s="105"/>
      <c r="E587" s="110"/>
      <c r="F587" s="105" t="s">
        <v>8916</v>
      </c>
      <c r="G587" s="105"/>
    </row>
    <row r="588" spans="1:7" ht="12.75" customHeight="1">
      <c r="A588" s="108" t="s">
        <v>8917</v>
      </c>
      <c r="B588" s="105" t="s">
        <v>8699</v>
      </c>
      <c r="C588" s="105" t="s">
        <v>8918</v>
      </c>
      <c r="D588" s="105"/>
      <c r="E588" s="110"/>
      <c r="F588" s="105" t="s">
        <v>8919</v>
      </c>
      <c r="G588" s="105"/>
    </row>
    <row r="589" spans="1:7" ht="12.75" customHeight="1">
      <c r="A589" s="108" t="s">
        <v>8920</v>
      </c>
      <c r="B589" s="105" t="s">
        <v>8699</v>
      </c>
      <c r="C589" s="105" t="s">
        <v>8921</v>
      </c>
      <c r="D589" s="105"/>
      <c r="E589" s="110"/>
      <c r="F589" s="105" t="s">
        <v>8922</v>
      </c>
      <c r="G589" s="105"/>
    </row>
    <row r="590" spans="1:7" ht="12.75" customHeight="1">
      <c r="A590" s="108" t="s">
        <v>8923</v>
      </c>
      <c r="B590" s="105" t="s">
        <v>8699</v>
      </c>
      <c r="C590" s="105" t="s">
        <v>8924</v>
      </c>
      <c r="D590" s="105"/>
      <c r="E590" s="110"/>
      <c r="F590" s="105" t="s">
        <v>8925</v>
      </c>
      <c r="G590" s="105"/>
    </row>
    <row r="591" spans="1:7" ht="12.75" customHeight="1">
      <c r="A591" s="108" t="s">
        <v>8926</v>
      </c>
      <c r="B591" s="105" t="s">
        <v>8699</v>
      </c>
      <c r="C591" s="105" t="s">
        <v>8927</v>
      </c>
      <c r="D591" s="105"/>
      <c r="E591" s="110"/>
      <c r="F591" s="105" t="s">
        <v>8928</v>
      </c>
      <c r="G591" s="105"/>
    </row>
    <row r="592" spans="1:7" ht="12.75" customHeight="1">
      <c r="A592" s="108" t="s">
        <v>8929</v>
      </c>
      <c r="B592" s="105" t="s">
        <v>8699</v>
      </c>
      <c r="C592" s="105" t="s">
        <v>8930</v>
      </c>
      <c r="D592" s="105"/>
      <c r="E592" s="110"/>
      <c r="F592" s="105" t="s">
        <v>8931</v>
      </c>
      <c r="G592" s="105"/>
    </row>
    <row r="593" spans="1:7" ht="12.75" customHeight="1">
      <c r="A593" s="108" t="s">
        <v>8932</v>
      </c>
      <c r="B593" s="105" t="s">
        <v>8699</v>
      </c>
      <c r="C593" s="105" t="s">
        <v>8933</v>
      </c>
      <c r="D593" s="105"/>
      <c r="E593" s="110"/>
      <c r="F593" s="105" t="s">
        <v>8934</v>
      </c>
      <c r="G593" s="105"/>
    </row>
    <row r="594" spans="1:7" ht="12.75" customHeight="1">
      <c r="A594" s="108" t="s">
        <v>8935</v>
      </c>
      <c r="B594" s="105" t="s">
        <v>8699</v>
      </c>
      <c r="C594" s="105" t="s">
        <v>8936</v>
      </c>
      <c r="D594" s="105"/>
      <c r="E594" s="110"/>
      <c r="F594" s="105" t="s">
        <v>8937</v>
      </c>
      <c r="G594" s="105"/>
    </row>
    <row r="595" spans="1:7" ht="12.75" customHeight="1">
      <c r="A595" s="108" t="s">
        <v>8938</v>
      </c>
      <c r="B595" s="105" t="s">
        <v>8699</v>
      </c>
      <c r="C595" s="105" t="s">
        <v>8939</v>
      </c>
      <c r="D595" s="105"/>
      <c r="E595" s="110"/>
      <c r="F595" s="105" t="s">
        <v>8940</v>
      </c>
      <c r="G595" s="105"/>
    </row>
    <row r="596" spans="1:7" ht="12.75" customHeight="1">
      <c r="A596" s="108" t="s">
        <v>8941</v>
      </c>
      <c r="B596" s="105" t="s">
        <v>8699</v>
      </c>
      <c r="C596" s="105" t="s">
        <v>8942</v>
      </c>
      <c r="D596" s="105"/>
      <c r="E596" s="110"/>
      <c r="F596" s="105" t="s">
        <v>8943</v>
      </c>
      <c r="G596" s="105"/>
    </row>
    <row r="597" spans="1:7" ht="12.75" customHeight="1">
      <c r="A597" s="108" t="s">
        <v>8944</v>
      </c>
      <c r="B597" s="105" t="s">
        <v>8699</v>
      </c>
      <c r="C597" s="105" t="s">
        <v>7938</v>
      </c>
      <c r="D597" s="105"/>
      <c r="E597" s="110"/>
      <c r="F597" s="105" t="s">
        <v>8945</v>
      </c>
      <c r="G597" s="105"/>
    </row>
    <row r="598" spans="1:7" ht="12.75" customHeight="1">
      <c r="A598" s="108" t="s">
        <v>8946</v>
      </c>
      <c r="B598" s="105" t="s">
        <v>8699</v>
      </c>
      <c r="C598" s="105" t="s">
        <v>8947</v>
      </c>
      <c r="D598" s="105"/>
      <c r="E598" s="110"/>
      <c r="F598" s="105" t="s">
        <v>8948</v>
      </c>
      <c r="G598" s="105"/>
    </row>
    <row r="599" spans="1:7" ht="12.75" customHeight="1">
      <c r="A599" s="108" t="s">
        <v>8949</v>
      </c>
      <c r="B599" s="105" t="s">
        <v>8699</v>
      </c>
      <c r="C599" s="105" t="s">
        <v>8045</v>
      </c>
      <c r="D599" s="105"/>
      <c r="E599" s="110"/>
      <c r="F599" s="105" t="s">
        <v>8950</v>
      </c>
      <c r="G599" s="105"/>
    </row>
    <row r="600" spans="1:7" ht="12.75" customHeight="1">
      <c r="A600" s="108" t="s">
        <v>8951</v>
      </c>
      <c r="B600" s="105" t="s">
        <v>8699</v>
      </c>
      <c r="C600" s="105" t="s">
        <v>8952</v>
      </c>
      <c r="D600" s="105"/>
      <c r="E600" s="110"/>
      <c r="F600" s="105" t="s">
        <v>8953</v>
      </c>
      <c r="G600" s="105"/>
    </row>
    <row r="601" spans="1:7" ht="12.75" customHeight="1">
      <c r="A601" s="108" t="s">
        <v>8954</v>
      </c>
      <c r="B601" s="105" t="s">
        <v>8699</v>
      </c>
      <c r="C601" s="105" t="s">
        <v>8955</v>
      </c>
      <c r="D601" s="105"/>
      <c r="E601" s="110"/>
      <c r="F601" s="105" t="s">
        <v>8956</v>
      </c>
      <c r="G601" s="105"/>
    </row>
    <row r="602" spans="1:7" ht="12.75" customHeight="1">
      <c r="A602" s="108" t="s">
        <v>8957</v>
      </c>
      <c r="B602" s="105" t="s">
        <v>8699</v>
      </c>
      <c r="C602" s="105" t="s">
        <v>8053</v>
      </c>
      <c r="D602" s="105"/>
      <c r="E602" s="110"/>
      <c r="F602" s="105" t="s">
        <v>8958</v>
      </c>
      <c r="G602" s="105"/>
    </row>
    <row r="603" spans="1:7" ht="12.75" customHeight="1">
      <c r="A603" s="108" t="s">
        <v>8959</v>
      </c>
      <c r="B603" s="105" t="s">
        <v>8699</v>
      </c>
      <c r="C603" s="105" t="s">
        <v>8960</v>
      </c>
      <c r="D603" s="105"/>
      <c r="E603" s="110"/>
      <c r="F603" s="105" t="s">
        <v>8961</v>
      </c>
      <c r="G603" s="105"/>
    </row>
    <row r="604" spans="1:7" ht="12.75" customHeight="1">
      <c r="A604" s="108" t="s">
        <v>8962</v>
      </c>
      <c r="B604" s="105" t="s">
        <v>8699</v>
      </c>
      <c r="C604" s="105" t="s">
        <v>8963</v>
      </c>
      <c r="D604" s="105"/>
      <c r="E604" s="110"/>
      <c r="F604" s="105" t="s">
        <v>8964</v>
      </c>
      <c r="G604" s="105"/>
    </row>
    <row r="605" spans="1:7" ht="12.75" customHeight="1">
      <c r="A605" s="108" t="s">
        <v>8965</v>
      </c>
      <c r="B605" s="105" t="s">
        <v>8699</v>
      </c>
      <c r="C605" s="105" t="s">
        <v>8073</v>
      </c>
      <c r="D605" s="105"/>
      <c r="E605" s="110"/>
      <c r="F605" s="105" t="s">
        <v>8966</v>
      </c>
      <c r="G605" s="105"/>
    </row>
    <row r="606" spans="1:7" ht="12.75" customHeight="1">
      <c r="A606" s="108" t="s">
        <v>8967</v>
      </c>
      <c r="B606" s="105" t="s">
        <v>8699</v>
      </c>
      <c r="C606" s="105" t="s">
        <v>8968</v>
      </c>
      <c r="D606" s="105"/>
      <c r="E606" s="110"/>
      <c r="F606" s="105" t="s">
        <v>8969</v>
      </c>
      <c r="G606" s="105"/>
    </row>
    <row r="607" spans="1:7" ht="12.75" customHeight="1">
      <c r="A607" s="108" t="s">
        <v>8970</v>
      </c>
      <c r="B607" s="105" t="s">
        <v>8699</v>
      </c>
      <c r="C607" s="105" t="s">
        <v>8075</v>
      </c>
      <c r="D607" s="105"/>
      <c r="E607" s="110"/>
      <c r="F607" s="105" t="s">
        <v>8971</v>
      </c>
      <c r="G607" s="105"/>
    </row>
    <row r="608" spans="1:7" ht="12.75" customHeight="1">
      <c r="A608" s="108" t="s">
        <v>8972</v>
      </c>
      <c r="B608" s="105" t="s">
        <v>8699</v>
      </c>
      <c r="C608" s="105" t="s">
        <v>8973</v>
      </c>
      <c r="D608" s="105"/>
      <c r="E608" s="110"/>
      <c r="F608" s="105" t="s">
        <v>8974</v>
      </c>
      <c r="G608" s="105"/>
    </row>
    <row r="609" spans="1:7" ht="12.75" customHeight="1">
      <c r="A609" s="108" t="s">
        <v>8975</v>
      </c>
      <c r="B609" s="105" t="s">
        <v>8699</v>
      </c>
      <c r="C609" s="105" t="s">
        <v>8976</v>
      </c>
      <c r="D609" s="105"/>
      <c r="E609" s="110"/>
      <c r="F609" s="105" t="s">
        <v>8977</v>
      </c>
      <c r="G609" s="105"/>
    </row>
    <row r="610" spans="1:7" ht="12.75" customHeight="1">
      <c r="A610" s="108" t="s">
        <v>8978</v>
      </c>
      <c r="B610" s="105" t="s">
        <v>8699</v>
      </c>
      <c r="C610" s="105" t="s">
        <v>8979</v>
      </c>
      <c r="D610" s="105"/>
      <c r="E610" s="110"/>
      <c r="F610" s="105" t="s">
        <v>8980</v>
      </c>
      <c r="G610" s="105"/>
    </row>
    <row r="611" spans="1:7" ht="12.75" customHeight="1">
      <c r="A611" s="108" t="s">
        <v>8981</v>
      </c>
      <c r="B611" s="105" t="s">
        <v>8699</v>
      </c>
      <c r="C611" s="105" t="s">
        <v>8982</v>
      </c>
      <c r="D611" s="105"/>
      <c r="E611" s="110"/>
      <c r="F611" s="105" t="s">
        <v>8983</v>
      </c>
      <c r="G611" s="105"/>
    </row>
    <row r="612" spans="1:7" ht="12.75" customHeight="1">
      <c r="A612" s="108" t="s">
        <v>8984</v>
      </c>
      <c r="B612" s="105" t="s">
        <v>8699</v>
      </c>
      <c r="C612" s="105" t="s">
        <v>8985</v>
      </c>
      <c r="D612" s="105"/>
      <c r="E612" s="110"/>
      <c r="F612" s="105" t="s">
        <v>8986</v>
      </c>
      <c r="G612" s="105"/>
    </row>
    <row r="613" spans="1:7" ht="12.75" customHeight="1">
      <c r="A613" s="108" t="s">
        <v>8987</v>
      </c>
      <c r="B613" s="105" t="s">
        <v>8699</v>
      </c>
      <c r="C613" s="105" t="s">
        <v>7953</v>
      </c>
      <c r="D613" s="105"/>
      <c r="E613" s="110"/>
      <c r="F613" s="105" t="s">
        <v>8988</v>
      </c>
      <c r="G613" s="105"/>
    </row>
    <row r="614" spans="1:7" ht="12.75" customHeight="1">
      <c r="A614" s="108" t="s">
        <v>8989</v>
      </c>
      <c r="B614" s="105" t="s">
        <v>8699</v>
      </c>
      <c r="C614" s="105" t="s">
        <v>8990</v>
      </c>
      <c r="D614" s="105"/>
      <c r="E614" s="110"/>
      <c r="F614" s="105" t="s">
        <v>8991</v>
      </c>
      <c r="G614" s="105"/>
    </row>
    <row r="615" spans="1:7" ht="12.75" customHeight="1">
      <c r="A615" s="108" t="s">
        <v>8992</v>
      </c>
      <c r="B615" s="105" t="s">
        <v>8699</v>
      </c>
      <c r="C615" s="105" t="s">
        <v>8993</v>
      </c>
      <c r="D615" s="105"/>
      <c r="E615" s="110"/>
      <c r="F615" s="105" t="s">
        <v>8994</v>
      </c>
      <c r="G615" s="105"/>
    </row>
    <row r="616" spans="1:7" ht="12.75" customHeight="1">
      <c r="A616" s="108" t="s">
        <v>8995</v>
      </c>
      <c r="B616" s="105" t="s">
        <v>8699</v>
      </c>
      <c r="C616" s="105" t="s">
        <v>8143</v>
      </c>
      <c r="D616" s="105"/>
      <c r="E616" s="110"/>
      <c r="F616" s="105" t="s">
        <v>8996</v>
      </c>
      <c r="G616" s="105"/>
    </row>
    <row r="617" spans="1:7" ht="12.75" customHeight="1">
      <c r="A617" s="108" t="s">
        <v>8997</v>
      </c>
      <c r="B617" s="105" t="s">
        <v>8699</v>
      </c>
      <c r="C617" s="105" t="s">
        <v>8145</v>
      </c>
      <c r="D617" s="105"/>
      <c r="E617" s="110"/>
      <c r="F617" s="105" t="s">
        <v>8998</v>
      </c>
      <c r="G617" s="105"/>
    </row>
    <row r="618" spans="1:7" ht="12.75" customHeight="1">
      <c r="A618" s="108" t="s">
        <v>8999</v>
      </c>
      <c r="B618" s="105" t="s">
        <v>8699</v>
      </c>
      <c r="C618" s="105" t="s">
        <v>8147</v>
      </c>
      <c r="D618" s="105"/>
      <c r="E618" s="110"/>
      <c r="F618" s="105" t="s">
        <v>9000</v>
      </c>
      <c r="G618" s="105"/>
    </row>
    <row r="619" spans="1:7" ht="12.75" customHeight="1">
      <c r="A619" s="108" t="s">
        <v>9001</v>
      </c>
      <c r="B619" s="105" t="s">
        <v>8699</v>
      </c>
      <c r="C619" s="105" t="s">
        <v>9002</v>
      </c>
      <c r="D619" s="105"/>
      <c r="E619" s="110"/>
      <c r="F619" s="105" t="s">
        <v>9003</v>
      </c>
      <c r="G619" s="105"/>
    </row>
    <row r="620" spans="1:7" ht="12.75" customHeight="1">
      <c r="A620" s="108" t="s">
        <v>9004</v>
      </c>
      <c r="B620" s="105" t="s">
        <v>8699</v>
      </c>
      <c r="C620" s="105" t="s">
        <v>7963</v>
      </c>
      <c r="D620" s="105"/>
      <c r="E620" s="110"/>
      <c r="F620" s="105" t="s">
        <v>9005</v>
      </c>
      <c r="G620" s="105"/>
    </row>
    <row r="621" spans="1:7" ht="12.75" customHeight="1">
      <c r="A621" s="108" t="s">
        <v>9006</v>
      </c>
      <c r="B621" s="105" t="s">
        <v>8699</v>
      </c>
      <c r="C621" s="105" t="s">
        <v>9007</v>
      </c>
      <c r="D621" s="105"/>
      <c r="E621" s="110"/>
      <c r="F621" s="105" t="s">
        <v>9008</v>
      </c>
      <c r="G621" s="105"/>
    </row>
    <row r="622" spans="1:7" ht="12.75" customHeight="1">
      <c r="A622" s="108" t="s">
        <v>9009</v>
      </c>
      <c r="B622" s="105" t="s">
        <v>8699</v>
      </c>
      <c r="C622" s="105" t="s">
        <v>9010</v>
      </c>
      <c r="D622" s="105"/>
      <c r="E622" s="110"/>
      <c r="F622" s="105" t="s">
        <v>9011</v>
      </c>
      <c r="G622" s="105"/>
    </row>
    <row r="623" spans="1:7" ht="12.75" customHeight="1">
      <c r="A623" s="108" t="s">
        <v>9012</v>
      </c>
      <c r="B623" s="105" t="s">
        <v>8699</v>
      </c>
      <c r="C623" s="105" t="s">
        <v>9013</v>
      </c>
      <c r="D623" s="105"/>
      <c r="E623" s="110"/>
      <c r="F623" s="105" t="s">
        <v>9014</v>
      </c>
      <c r="G623" s="105"/>
    </row>
    <row r="624" spans="1:7" ht="12.75" customHeight="1">
      <c r="A624" s="108" t="s">
        <v>9015</v>
      </c>
      <c r="B624" s="105" t="s">
        <v>8699</v>
      </c>
      <c r="C624" s="105" t="s">
        <v>9016</v>
      </c>
      <c r="D624" s="105"/>
      <c r="E624" s="110"/>
      <c r="F624" s="105" t="s">
        <v>9017</v>
      </c>
      <c r="G624" s="105"/>
    </row>
    <row r="625" spans="1:7" ht="12.75" customHeight="1">
      <c r="A625" s="108" t="s">
        <v>9018</v>
      </c>
      <c r="B625" s="105" t="s">
        <v>8699</v>
      </c>
      <c r="C625" s="105" t="s">
        <v>8090</v>
      </c>
      <c r="D625" s="105"/>
      <c r="E625" s="110"/>
      <c r="F625" s="105" t="s">
        <v>9019</v>
      </c>
      <c r="G625" s="105"/>
    </row>
    <row r="626" spans="1:7" ht="12.75" customHeight="1">
      <c r="A626" s="108" t="s">
        <v>9020</v>
      </c>
      <c r="B626" s="105" t="s">
        <v>8699</v>
      </c>
      <c r="C626" s="105" t="s">
        <v>9021</v>
      </c>
      <c r="D626" s="105"/>
      <c r="E626" s="110"/>
      <c r="F626" s="105" t="s">
        <v>9022</v>
      </c>
      <c r="G626" s="105"/>
    </row>
    <row r="627" spans="1:7" ht="12.75" customHeight="1">
      <c r="A627" s="108" t="s">
        <v>9023</v>
      </c>
      <c r="B627" s="105" t="s">
        <v>8699</v>
      </c>
      <c r="C627" s="105" t="s">
        <v>9024</v>
      </c>
      <c r="D627" s="105"/>
      <c r="E627" s="110"/>
      <c r="F627" s="105" t="s">
        <v>9025</v>
      </c>
      <c r="G627" s="105"/>
    </row>
    <row r="628" spans="1:7" ht="12.75" customHeight="1">
      <c r="A628" s="108" t="s">
        <v>9026</v>
      </c>
      <c r="B628" s="105" t="s">
        <v>8699</v>
      </c>
      <c r="C628" s="105" t="s">
        <v>9027</v>
      </c>
      <c r="D628" s="105"/>
      <c r="E628" s="110"/>
      <c r="F628" s="105" t="s">
        <v>9028</v>
      </c>
      <c r="G628" s="105"/>
    </row>
    <row r="629" spans="1:7" ht="12.75" customHeight="1">
      <c r="A629" s="108" t="s">
        <v>9029</v>
      </c>
      <c r="B629" s="105" t="s">
        <v>8699</v>
      </c>
      <c r="C629" s="105" t="s">
        <v>8103</v>
      </c>
      <c r="D629" s="105"/>
      <c r="E629" s="110"/>
      <c r="F629" s="105" t="s">
        <v>9030</v>
      </c>
      <c r="G629" s="105"/>
    </row>
    <row r="630" spans="1:7" ht="12.75" customHeight="1">
      <c r="A630" s="108" t="s">
        <v>9031</v>
      </c>
      <c r="B630" s="105" t="s">
        <v>8699</v>
      </c>
      <c r="C630" s="105" t="s">
        <v>7966</v>
      </c>
      <c r="D630" s="105"/>
      <c r="E630" s="110"/>
      <c r="F630" s="105" t="s">
        <v>9032</v>
      </c>
      <c r="G630" s="105"/>
    </row>
    <row r="631" spans="1:7" ht="12.75" customHeight="1">
      <c r="A631" s="108" t="s">
        <v>9033</v>
      </c>
      <c r="B631" s="105" t="s">
        <v>8699</v>
      </c>
      <c r="C631" s="105" t="s">
        <v>7964</v>
      </c>
      <c r="D631" s="105"/>
      <c r="E631" s="110"/>
      <c r="F631" s="105" t="s">
        <v>9034</v>
      </c>
      <c r="G631" s="105"/>
    </row>
    <row r="632" spans="1:7" ht="12.75" customHeight="1">
      <c r="A632" s="108" t="s">
        <v>9035</v>
      </c>
      <c r="B632" s="105" t="s">
        <v>8699</v>
      </c>
      <c r="C632" s="105" t="s">
        <v>9036</v>
      </c>
      <c r="D632" s="105"/>
      <c r="E632" s="110"/>
      <c r="F632" s="105" t="s">
        <v>9037</v>
      </c>
      <c r="G632" s="105"/>
    </row>
    <row r="633" spans="1:7" ht="12.75" customHeight="1">
      <c r="A633" s="108" t="s">
        <v>9038</v>
      </c>
      <c r="B633" s="105" t="s">
        <v>8699</v>
      </c>
      <c r="C633" s="105" t="s">
        <v>9039</v>
      </c>
      <c r="D633" s="105"/>
      <c r="E633" s="110"/>
      <c r="F633" s="105" t="s">
        <v>9040</v>
      </c>
      <c r="G633" s="105"/>
    </row>
    <row r="634" spans="1:7" ht="12.75" customHeight="1">
      <c r="A634" s="108" t="s">
        <v>9041</v>
      </c>
      <c r="B634" s="105" t="s">
        <v>8699</v>
      </c>
      <c r="C634" s="105" t="s">
        <v>9042</v>
      </c>
      <c r="D634" s="105"/>
      <c r="E634" s="110"/>
      <c r="F634" s="105" t="s">
        <v>9043</v>
      </c>
      <c r="G634" s="105"/>
    </row>
    <row r="635" spans="1:7" ht="12.75" customHeight="1">
      <c r="A635" s="108" t="s">
        <v>9044</v>
      </c>
      <c r="B635" s="105" t="s">
        <v>8699</v>
      </c>
      <c r="C635" s="105" t="s">
        <v>7970</v>
      </c>
      <c r="D635" s="105"/>
      <c r="E635" s="110"/>
      <c r="F635" s="105" t="s">
        <v>9045</v>
      </c>
      <c r="G635" s="105"/>
    </row>
    <row r="636" spans="1:7" ht="12.75" customHeight="1">
      <c r="A636" s="108" t="s">
        <v>9046</v>
      </c>
      <c r="B636" s="105" t="s">
        <v>8699</v>
      </c>
      <c r="C636" s="105" t="s">
        <v>7971</v>
      </c>
      <c r="D636" s="105"/>
      <c r="E636" s="110"/>
      <c r="F636" s="105" t="s">
        <v>9047</v>
      </c>
      <c r="G636" s="105"/>
    </row>
    <row r="637" spans="1:7" ht="12.75" customHeight="1">
      <c r="A637" s="108" t="s">
        <v>9048</v>
      </c>
      <c r="B637" s="105" t="s">
        <v>8699</v>
      </c>
      <c r="C637" s="105" t="s">
        <v>9049</v>
      </c>
      <c r="D637" s="105"/>
      <c r="E637" s="110"/>
      <c r="F637" s="105" t="s">
        <v>9050</v>
      </c>
      <c r="G637" s="105"/>
    </row>
    <row r="638" spans="1:7" ht="12.75" customHeight="1">
      <c r="A638" s="108" t="s">
        <v>9051</v>
      </c>
      <c r="B638" s="105" t="s">
        <v>8699</v>
      </c>
      <c r="C638" s="105" t="s">
        <v>9052</v>
      </c>
      <c r="D638" s="105"/>
      <c r="E638" s="110"/>
      <c r="F638" s="105" t="s">
        <v>9053</v>
      </c>
      <c r="G638" s="105"/>
    </row>
    <row r="639" spans="1:7" ht="12.75" customHeight="1">
      <c r="A639" s="108" t="s">
        <v>9054</v>
      </c>
      <c r="B639" s="105" t="s">
        <v>8699</v>
      </c>
      <c r="C639" s="105" t="s">
        <v>9055</v>
      </c>
      <c r="D639" s="105"/>
      <c r="E639" s="110"/>
      <c r="F639" s="105" t="s">
        <v>9056</v>
      </c>
      <c r="G639" s="105"/>
    </row>
    <row r="640" spans="1:7" ht="12.75" customHeight="1">
      <c r="A640" s="108" t="s">
        <v>9057</v>
      </c>
      <c r="B640" s="105" t="s">
        <v>8699</v>
      </c>
      <c r="C640" s="105" t="s">
        <v>9058</v>
      </c>
      <c r="D640" s="105"/>
      <c r="E640" s="110"/>
      <c r="F640" s="105" t="s">
        <v>9059</v>
      </c>
      <c r="G640" s="105"/>
    </row>
    <row r="641" spans="1:7" ht="12.75" customHeight="1">
      <c r="A641" s="108" t="s">
        <v>9060</v>
      </c>
      <c r="B641" s="105" t="s">
        <v>8699</v>
      </c>
      <c r="C641" s="105" t="s">
        <v>9061</v>
      </c>
      <c r="D641" s="105"/>
      <c r="E641" s="110"/>
      <c r="F641" s="105" t="s">
        <v>9062</v>
      </c>
      <c r="G641" s="105"/>
    </row>
    <row r="642" spans="1:7" ht="12.75" customHeight="1">
      <c r="A642" s="108" t="s">
        <v>9063</v>
      </c>
      <c r="B642" s="105" t="s">
        <v>8699</v>
      </c>
      <c r="C642" s="105" t="s">
        <v>8117</v>
      </c>
      <c r="D642" s="105"/>
      <c r="E642" s="110"/>
      <c r="F642" s="105" t="s">
        <v>9064</v>
      </c>
      <c r="G642" s="105"/>
    </row>
    <row r="643" spans="1:7" ht="12.75" customHeight="1">
      <c r="A643" s="108" t="s">
        <v>9065</v>
      </c>
      <c r="B643" s="105" t="s">
        <v>8699</v>
      </c>
      <c r="C643" s="105" t="s">
        <v>9066</v>
      </c>
      <c r="D643" s="105"/>
      <c r="E643" s="110"/>
      <c r="F643" s="105" t="s">
        <v>9067</v>
      </c>
      <c r="G643" s="105"/>
    </row>
    <row r="644" spans="1:7" ht="12.75" customHeight="1">
      <c r="A644" s="108" t="s">
        <v>9068</v>
      </c>
      <c r="B644" s="105" t="s">
        <v>8699</v>
      </c>
      <c r="C644" s="105" t="s">
        <v>9069</v>
      </c>
      <c r="D644" s="105"/>
      <c r="E644" s="110"/>
      <c r="F644" s="105" t="s">
        <v>9070</v>
      </c>
      <c r="G644" s="105"/>
    </row>
    <row r="645" spans="1:7" ht="12.75" customHeight="1">
      <c r="A645" s="108" t="s">
        <v>9071</v>
      </c>
      <c r="B645" s="105" t="s">
        <v>8699</v>
      </c>
      <c r="C645" s="105" t="s">
        <v>9072</v>
      </c>
      <c r="D645" s="105"/>
      <c r="E645" s="110"/>
      <c r="F645" s="105" t="s">
        <v>9073</v>
      </c>
      <c r="G645" s="105"/>
    </row>
    <row r="646" spans="1:7" ht="12.75" customHeight="1">
      <c r="A646" s="108" t="s">
        <v>9074</v>
      </c>
      <c r="B646" s="105" t="s">
        <v>8699</v>
      </c>
      <c r="C646" s="105" t="s">
        <v>8237</v>
      </c>
      <c r="D646" s="105"/>
      <c r="E646" s="110"/>
      <c r="F646" s="105" t="s">
        <v>9075</v>
      </c>
      <c r="G646" s="105"/>
    </row>
    <row r="647" spans="1:7" ht="12.75" customHeight="1">
      <c r="A647" s="108" t="s">
        <v>9076</v>
      </c>
      <c r="B647" s="105" t="s">
        <v>8699</v>
      </c>
      <c r="C647" s="105" t="s">
        <v>7951</v>
      </c>
      <c r="D647" s="105"/>
      <c r="E647" s="110"/>
      <c r="F647" s="105" t="s">
        <v>9077</v>
      </c>
      <c r="G647" s="105"/>
    </row>
    <row r="648" spans="1:7" ht="12.75" customHeight="1">
      <c r="A648" s="108" t="s">
        <v>9078</v>
      </c>
      <c r="B648" s="105" t="s">
        <v>8699</v>
      </c>
      <c r="C648" s="105" t="s">
        <v>9079</v>
      </c>
      <c r="D648" s="105"/>
      <c r="E648" s="110"/>
      <c r="F648" s="105" t="s">
        <v>9080</v>
      </c>
      <c r="G648" s="105"/>
    </row>
    <row r="649" spans="1:7" ht="12.75" customHeight="1">
      <c r="A649" s="108" t="s">
        <v>9081</v>
      </c>
      <c r="B649" s="105" t="s">
        <v>8699</v>
      </c>
      <c r="C649" s="105" t="s">
        <v>9082</v>
      </c>
      <c r="D649" s="105"/>
      <c r="E649" s="110"/>
      <c r="F649" s="105" t="s">
        <v>9083</v>
      </c>
      <c r="G649" s="105"/>
    </row>
    <row r="650" spans="1:7" ht="12.75" customHeight="1">
      <c r="A650" s="108" t="s">
        <v>9084</v>
      </c>
      <c r="B650" s="105" t="s">
        <v>8699</v>
      </c>
      <c r="C650" s="105" t="s">
        <v>9085</v>
      </c>
      <c r="D650" s="105"/>
      <c r="E650" s="110"/>
      <c r="F650" s="105" t="s">
        <v>9086</v>
      </c>
      <c r="G650" s="105"/>
    </row>
    <row r="651" spans="1:7" ht="12.75" customHeight="1">
      <c r="A651" s="108" t="s">
        <v>9087</v>
      </c>
      <c r="B651" s="105" t="s">
        <v>8699</v>
      </c>
      <c r="C651" s="105" t="s">
        <v>9088</v>
      </c>
      <c r="D651" s="105"/>
      <c r="E651" s="110"/>
      <c r="F651" s="105" t="s">
        <v>9089</v>
      </c>
      <c r="G651" s="105"/>
    </row>
    <row r="652" spans="1:7" ht="12.75" customHeight="1">
      <c r="A652" s="108" t="s">
        <v>9090</v>
      </c>
      <c r="B652" s="105" t="s">
        <v>8699</v>
      </c>
      <c r="C652" s="105" t="s">
        <v>9091</v>
      </c>
      <c r="D652" s="105"/>
      <c r="E652" s="110"/>
      <c r="F652" s="105" t="s">
        <v>9092</v>
      </c>
      <c r="G652" s="105"/>
    </row>
    <row r="653" spans="1:7" ht="12.75" customHeight="1">
      <c r="A653" s="108" t="s">
        <v>9093</v>
      </c>
      <c r="B653" s="105" t="s">
        <v>8699</v>
      </c>
      <c r="C653" s="105" t="s">
        <v>8846</v>
      </c>
      <c r="D653" s="105"/>
      <c r="E653" s="110"/>
      <c r="F653" s="105" t="s">
        <v>9094</v>
      </c>
      <c r="G653" s="105"/>
    </row>
    <row r="654" spans="1:7" ht="12.75" customHeight="1">
      <c r="A654" s="108" t="s">
        <v>9095</v>
      </c>
      <c r="B654" s="105" t="s">
        <v>8699</v>
      </c>
      <c r="C654" s="105" t="s">
        <v>8849</v>
      </c>
      <c r="D654" s="105"/>
      <c r="E654" s="110"/>
      <c r="F654" s="105" t="s">
        <v>9096</v>
      </c>
      <c r="G654" s="105"/>
    </row>
    <row r="655" spans="1:7" ht="12.75" customHeight="1">
      <c r="A655" s="108" t="s">
        <v>9097</v>
      </c>
      <c r="B655" s="105" t="s">
        <v>8699</v>
      </c>
      <c r="C655" s="105" t="s">
        <v>9098</v>
      </c>
      <c r="D655" s="105"/>
      <c r="E655" s="110"/>
      <c r="F655" s="105" t="s">
        <v>9099</v>
      </c>
      <c r="G655" s="105"/>
    </row>
    <row r="656" spans="1:7" ht="12.75" customHeight="1">
      <c r="A656" s="108" t="s">
        <v>9100</v>
      </c>
      <c r="B656" s="105" t="s">
        <v>8699</v>
      </c>
      <c r="C656" s="105" t="s">
        <v>9101</v>
      </c>
      <c r="D656" s="105"/>
      <c r="E656" s="110"/>
      <c r="F656" s="105" t="s">
        <v>9102</v>
      </c>
      <c r="G656" s="105"/>
    </row>
    <row r="657" spans="1:7" ht="12.75" customHeight="1">
      <c r="A657" s="108" t="s">
        <v>9103</v>
      </c>
      <c r="B657" s="105" t="s">
        <v>8699</v>
      </c>
      <c r="C657" s="105" t="s">
        <v>9104</v>
      </c>
      <c r="D657" s="105"/>
      <c r="E657" s="110"/>
      <c r="F657" s="105" t="s">
        <v>9105</v>
      </c>
      <c r="G657" s="105"/>
    </row>
    <row r="658" spans="1:7" ht="12.75" customHeight="1">
      <c r="A658" s="108" t="s">
        <v>9106</v>
      </c>
      <c r="B658" s="105" t="s">
        <v>8699</v>
      </c>
      <c r="C658" s="105" t="s">
        <v>9107</v>
      </c>
      <c r="D658" s="105"/>
      <c r="E658" s="110"/>
      <c r="F658" s="105" t="s">
        <v>9108</v>
      </c>
      <c r="G658" s="105"/>
    </row>
    <row r="659" spans="1:7" ht="12.75" customHeight="1">
      <c r="A659" s="108" t="s">
        <v>9109</v>
      </c>
      <c r="B659" s="105" t="s">
        <v>8699</v>
      </c>
      <c r="C659" s="105" t="s">
        <v>9110</v>
      </c>
      <c r="D659" s="105"/>
      <c r="E659" s="110"/>
      <c r="F659" s="105" t="s">
        <v>9111</v>
      </c>
      <c r="G659" s="105"/>
    </row>
    <row r="660" spans="1:7" ht="12.75" customHeight="1">
      <c r="A660" s="108" t="s">
        <v>9112</v>
      </c>
      <c r="B660" s="105" t="s">
        <v>8699</v>
      </c>
      <c r="C660" s="105" t="s">
        <v>7925</v>
      </c>
      <c r="D660" s="105"/>
      <c r="E660" s="110"/>
      <c r="F660" s="105" t="s">
        <v>9113</v>
      </c>
      <c r="G660" s="105"/>
    </row>
    <row r="661" spans="1:7" ht="12.75" customHeight="1">
      <c r="A661" s="108" t="s">
        <v>9114</v>
      </c>
      <c r="B661" s="105" t="s">
        <v>8699</v>
      </c>
      <c r="C661" s="105" t="s">
        <v>9115</v>
      </c>
      <c r="D661" s="105"/>
      <c r="E661" s="110"/>
      <c r="F661" s="105" t="s">
        <v>9116</v>
      </c>
      <c r="G661" s="105"/>
    </row>
    <row r="662" spans="1:7" ht="12.75" customHeight="1">
      <c r="A662" s="108" t="s">
        <v>9117</v>
      </c>
      <c r="B662" s="105" t="s">
        <v>8699</v>
      </c>
      <c r="C662" s="105" t="s">
        <v>8192</v>
      </c>
      <c r="D662" s="105"/>
      <c r="E662" s="110"/>
      <c r="F662" s="105" t="s">
        <v>9118</v>
      </c>
      <c r="G662" s="105"/>
    </row>
    <row r="663" spans="1:7" ht="12.75" customHeight="1">
      <c r="A663" s="108" t="s">
        <v>9119</v>
      </c>
      <c r="B663" s="105" t="s">
        <v>8699</v>
      </c>
      <c r="C663" s="105" t="s">
        <v>8198</v>
      </c>
      <c r="D663" s="105"/>
      <c r="E663" s="110"/>
      <c r="F663" s="105" t="s">
        <v>9120</v>
      </c>
      <c r="G663" s="105"/>
    </row>
    <row r="664" spans="1:7" ht="12.75" customHeight="1">
      <c r="A664" s="108" t="s">
        <v>9121</v>
      </c>
      <c r="B664" s="105" t="s">
        <v>8699</v>
      </c>
      <c r="C664" s="105" t="s">
        <v>8200</v>
      </c>
      <c r="D664" s="105"/>
      <c r="E664" s="110"/>
      <c r="F664" s="105" t="s">
        <v>9122</v>
      </c>
      <c r="G664" s="105"/>
    </row>
    <row r="665" spans="1:7" ht="12.75" customHeight="1">
      <c r="A665" s="108" t="s">
        <v>9123</v>
      </c>
      <c r="B665" s="105" t="s">
        <v>8699</v>
      </c>
      <c r="C665" s="105" t="s">
        <v>8863</v>
      </c>
      <c r="D665" s="105"/>
      <c r="E665" s="110"/>
      <c r="F665" s="105" t="s">
        <v>9124</v>
      </c>
      <c r="G665" s="105"/>
    </row>
    <row r="666" spans="1:7" ht="12.75" customHeight="1">
      <c r="A666" s="108" t="s">
        <v>9125</v>
      </c>
      <c r="B666" s="105" t="s">
        <v>8699</v>
      </c>
      <c r="C666" s="105" t="s">
        <v>9126</v>
      </c>
      <c r="D666" s="105"/>
      <c r="E666" s="110"/>
      <c r="F666" s="105" t="s">
        <v>9127</v>
      </c>
      <c r="G666" s="105"/>
    </row>
    <row r="667" spans="1:7" ht="12.75" customHeight="1">
      <c r="A667" s="108" t="s">
        <v>9128</v>
      </c>
      <c r="B667" s="105" t="s">
        <v>8699</v>
      </c>
      <c r="C667" s="105" t="s">
        <v>8275</v>
      </c>
      <c r="D667" s="105"/>
      <c r="E667" s="110"/>
      <c r="F667" s="105" t="s">
        <v>9129</v>
      </c>
      <c r="G667" s="105"/>
    </row>
    <row r="668" spans="1:7" ht="12.75" customHeight="1">
      <c r="A668" s="108" t="s">
        <v>9130</v>
      </c>
      <c r="B668" s="105" t="s">
        <v>8699</v>
      </c>
      <c r="C668" s="105" t="s">
        <v>9131</v>
      </c>
      <c r="D668" s="105"/>
      <c r="E668" s="110"/>
      <c r="F668" s="105" t="s">
        <v>9132</v>
      </c>
      <c r="G668" s="105"/>
    </row>
    <row r="669" spans="1:7" ht="12.75" customHeight="1">
      <c r="A669" s="108" t="s">
        <v>9133</v>
      </c>
      <c r="B669" s="105" t="s">
        <v>8699</v>
      </c>
      <c r="C669" s="105" t="s">
        <v>8265</v>
      </c>
      <c r="D669" s="105"/>
      <c r="E669" s="110"/>
      <c r="F669" s="105" t="s">
        <v>9134</v>
      </c>
      <c r="G669" s="105"/>
    </row>
    <row r="670" spans="1:7" ht="12.75" customHeight="1">
      <c r="A670" s="108" t="s">
        <v>9135</v>
      </c>
      <c r="B670" s="105" t="s">
        <v>8699</v>
      </c>
      <c r="C670" s="105" t="s">
        <v>8263</v>
      </c>
      <c r="D670" s="105"/>
      <c r="E670" s="110"/>
      <c r="F670" s="105" t="s">
        <v>9136</v>
      </c>
      <c r="G670" s="105"/>
    </row>
    <row r="671" spans="1:7" ht="12.75" customHeight="1">
      <c r="A671" s="108" t="s">
        <v>9137</v>
      </c>
      <c r="B671" s="105" t="s">
        <v>8699</v>
      </c>
      <c r="C671" s="105" t="s">
        <v>8252</v>
      </c>
      <c r="D671" s="105"/>
      <c r="E671" s="110"/>
      <c r="F671" s="105" t="s">
        <v>9138</v>
      </c>
      <c r="G671" s="105"/>
    </row>
    <row r="672" spans="1:7" ht="12.75" customHeight="1">
      <c r="A672" s="108" t="s">
        <v>9139</v>
      </c>
      <c r="B672" s="105" t="s">
        <v>8699</v>
      </c>
      <c r="C672" s="105" t="s">
        <v>9140</v>
      </c>
      <c r="D672" s="105"/>
      <c r="E672" s="110"/>
      <c r="F672" s="105" t="s">
        <v>9141</v>
      </c>
      <c r="G672" s="105"/>
    </row>
    <row r="673" spans="1:7" ht="12.75" customHeight="1">
      <c r="A673" s="108" t="s">
        <v>9142</v>
      </c>
      <c r="B673" s="105" t="s">
        <v>8699</v>
      </c>
      <c r="C673" s="105" t="s">
        <v>8189</v>
      </c>
      <c r="D673" s="105"/>
      <c r="E673" s="110"/>
      <c r="F673" s="105" t="s">
        <v>9143</v>
      </c>
      <c r="G673" s="105"/>
    </row>
    <row r="674" spans="1:7" ht="12.75" customHeight="1">
      <c r="A674" s="108" t="s">
        <v>9144</v>
      </c>
      <c r="B674" s="105" t="s">
        <v>8699</v>
      </c>
      <c r="C674" s="105" t="s">
        <v>9145</v>
      </c>
      <c r="D674" s="105"/>
      <c r="E674" s="110"/>
      <c r="F674" s="105" t="s">
        <v>9146</v>
      </c>
      <c r="G674" s="105"/>
    </row>
    <row r="675" spans="1:7" ht="12.75" customHeight="1">
      <c r="A675" s="108" t="s">
        <v>9147</v>
      </c>
      <c r="B675" s="105" t="s">
        <v>8699</v>
      </c>
      <c r="C675" s="105" t="s">
        <v>9148</v>
      </c>
      <c r="D675" s="105"/>
      <c r="E675" s="110"/>
      <c r="F675" s="105" t="s">
        <v>9149</v>
      </c>
      <c r="G675" s="105"/>
    </row>
    <row r="676" spans="1:7" ht="12.75" customHeight="1">
      <c r="A676" s="108" t="s">
        <v>9150</v>
      </c>
      <c r="B676" s="105" t="s">
        <v>8699</v>
      </c>
      <c r="C676" s="105" t="s">
        <v>7975</v>
      </c>
      <c r="D676" s="105"/>
      <c r="E676" s="110"/>
      <c r="F676" s="105" t="s">
        <v>9151</v>
      </c>
      <c r="G676" s="105"/>
    </row>
    <row r="677" spans="1:7" ht="12.75" customHeight="1">
      <c r="A677" s="108" t="s">
        <v>9152</v>
      </c>
      <c r="B677" s="105" t="s">
        <v>8699</v>
      </c>
      <c r="C677" s="105" t="s">
        <v>9153</v>
      </c>
      <c r="D677" s="105"/>
      <c r="E677" s="110"/>
      <c r="F677" s="105" t="s">
        <v>9154</v>
      </c>
      <c r="G677" s="105"/>
    </row>
    <row r="678" spans="1:7" ht="12.75" customHeight="1">
      <c r="A678" s="108" t="s">
        <v>9155</v>
      </c>
      <c r="B678" s="105" t="s">
        <v>8699</v>
      </c>
      <c r="C678" s="105" t="s">
        <v>9156</v>
      </c>
      <c r="D678" s="105"/>
      <c r="E678" s="110"/>
      <c r="F678" s="105" t="s">
        <v>9157</v>
      </c>
      <c r="G678" s="105"/>
    </row>
    <row r="679" spans="1:7" ht="12.75" customHeight="1">
      <c r="A679" s="108" t="s">
        <v>9158</v>
      </c>
      <c r="B679" s="105" t="s">
        <v>8699</v>
      </c>
      <c r="C679" s="105" t="s">
        <v>9159</v>
      </c>
      <c r="D679" s="105"/>
      <c r="E679" s="110"/>
      <c r="F679" s="105" t="s">
        <v>9160</v>
      </c>
      <c r="G679" s="105"/>
    </row>
    <row r="680" spans="1:7" ht="12.75" customHeight="1">
      <c r="A680" s="108" t="s">
        <v>9161</v>
      </c>
      <c r="B680" s="105" t="s">
        <v>8699</v>
      </c>
      <c r="C680" s="105" t="s">
        <v>8874</v>
      </c>
      <c r="D680" s="105"/>
      <c r="E680" s="110"/>
      <c r="F680" s="105">
        <v>8785</v>
      </c>
      <c r="G680" s="105"/>
    </row>
    <row r="681" spans="1:7" ht="12.75" customHeight="1">
      <c r="A681" s="108" t="s">
        <v>9162</v>
      </c>
      <c r="B681" s="105" t="s">
        <v>8699</v>
      </c>
      <c r="C681" s="105" t="s">
        <v>8876</v>
      </c>
      <c r="D681" s="105"/>
      <c r="E681" s="110"/>
      <c r="F681" s="105">
        <v>8795</v>
      </c>
      <c r="G681" s="105"/>
    </row>
    <row r="682" spans="1:7" ht="12.75" customHeight="1">
      <c r="A682" s="108" t="s">
        <v>9163</v>
      </c>
      <c r="B682" s="105" t="s">
        <v>8699</v>
      </c>
      <c r="C682" s="105" t="s">
        <v>9164</v>
      </c>
      <c r="D682" s="105"/>
      <c r="E682" s="110"/>
      <c r="F682" s="105" t="s">
        <v>9165</v>
      </c>
      <c r="G682" s="105"/>
    </row>
    <row r="683" spans="1:7" ht="12.75" customHeight="1">
      <c r="A683" s="108" t="s">
        <v>9166</v>
      </c>
      <c r="B683" s="105" t="s">
        <v>8699</v>
      </c>
      <c r="C683" s="105" t="s">
        <v>9167</v>
      </c>
      <c r="D683" s="105"/>
      <c r="E683" s="110"/>
      <c r="F683" s="105" t="s">
        <v>9168</v>
      </c>
      <c r="G683" s="105"/>
    </row>
    <row r="684" spans="1:7" ht="12.75" customHeight="1">
      <c r="A684" s="108" t="s">
        <v>9169</v>
      </c>
      <c r="B684" s="105" t="s">
        <v>8699</v>
      </c>
      <c r="C684" s="105" t="s">
        <v>7980</v>
      </c>
      <c r="D684" s="105"/>
      <c r="E684" s="110"/>
      <c r="F684" s="105" t="s">
        <v>9170</v>
      </c>
      <c r="G684" s="105"/>
    </row>
    <row r="685" spans="1:7" ht="12.75" customHeight="1">
      <c r="A685" s="108" t="s">
        <v>9171</v>
      </c>
      <c r="B685" s="105" t="s">
        <v>8699</v>
      </c>
      <c r="C685" s="105" t="s">
        <v>9172</v>
      </c>
      <c r="D685" s="105"/>
      <c r="E685" s="110"/>
      <c r="F685" s="105" t="s">
        <v>9173</v>
      </c>
      <c r="G685" s="105"/>
    </row>
    <row r="686" spans="1:7" ht="12.75" customHeight="1">
      <c r="A686" s="108" t="s">
        <v>9174</v>
      </c>
      <c r="B686" s="105" t="s">
        <v>8699</v>
      </c>
      <c r="C686" s="105" t="s">
        <v>9175</v>
      </c>
      <c r="D686" s="105"/>
      <c r="E686" s="110"/>
      <c r="F686" s="105" t="s">
        <v>9176</v>
      </c>
      <c r="G686" s="105"/>
    </row>
    <row r="687" spans="1:7" ht="12.75" customHeight="1">
      <c r="A687" s="108" t="s">
        <v>9177</v>
      </c>
      <c r="B687" s="105" t="s">
        <v>8699</v>
      </c>
      <c r="C687" s="105" t="s">
        <v>8224</v>
      </c>
      <c r="D687" s="105"/>
      <c r="E687" s="110"/>
      <c r="F687" s="105" t="s">
        <v>9178</v>
      </c>
      <c r="G687" s="105"/>
    </row>
    <row r="688" spans="1:7" ht="12.75" customHeight="1">
      <c r="A688" s="108" t="s">
        <v>9179</v>
      </c>
      <c r="B688" s="105" t="s">
        <v>8699</v>
      </c>
      <c r="C688" s="105" t="s">
        <v>9180</v>
      </c>
      <c r="D688" s="105"/>
      <c r="E688" s="110"/>
      <c r="F688" s="105" t="s">
        <v>9181</v>
      </c>
      <c r="G688" s="105"/>
    </row>
    <row r="689" spans="1:7" ht="12.75" customHeight="1">
      <c r="A689" s="108" t="s">
        <v>9182</v>
      </c>
      <c r="B689" s="105" t="s">
        <v>9183</v>
      </c>
      <c r="C689" s="105" t="s">
        <v>683</v>
      </c>
      <c r="D689" s="105"/>
      <c r="E689" s="110"/>
      <c r="F689" s="105" t="s">
        <v>9184</v>
      </c>
      <c r="G689" s="105"/>
    </row>
    <row r="690" spans="1:7" ht="12.75" customHeight="1">
      <c r="A690" s="108" t="s">
        <v>9185</v>
      </c>
      <c r="B690" s="105" t="s">
        <v>9183</v>
      </c>
      <c r="C690" s="105" t="s">
        <v>9186</v>
      </c>
      <c r="D690" s="105"/>
      <c r="E690" s="110"/>
      <c r="F690" s="105" t="s">
        <v>9187</v>
      </c>
      <c r="G690" s="105"/>
    </row>
    <row r="691" spans="1:7" ht="12.75" customHeight="1">
      <c r="A691" s="108" t="s">
        <v>9188</v>
      </c>
      <c r="B691" s="105" t="s">
        <v>9183</v>
      </c>
      <c r="C691" s="105" t="s">
        <v>9189</v>
      </c>
      <c r="D691" s="105"/>
      <c r="E691" s="110"/>
      <c r="F691" s="105" t="s">
        <v>9190</v>
      </c>
      <c r="G691" s="105"/>
    </row>
    <row r="692" spans="1:7" ht="12.75" customHeight="1">
      <c r="A692" s="108" t="s">
        <v>9191</v>
      </c>
      <c r="B692" s="105" t="s">
        <v>9183</v>
      </c>
      <c r="C692" s="105" t="s">
        <v>9192</v>
      </c>
      <c r="D692" s="105"/>
      <c r="E692" s="110"/>
      <c r="F692" s="105" t="s">
        <v>9193</v>
      </c>
      <c r="G692" s="105"/>
    </row>
    <row r="693" spans="1:7" ht="12.75" customHeight="1">
      <c r="A693" s="108" t="s">
        <v>9194</v>
      </c>
      <c r="B693" s="105" t="s">
        <v>9183</v>
      </c>
      <c r="C693" s="105" t="s">
        <v>8006</v>
      </c>
      <c r="D693" s="105"/>
      <c r="E693" s="110"/>
      <c r="F693" s="105" t="s">
        <v>9195</v>
      </c>
      <c r="G693" s="105"/>
    </row>
    <row r="694" spans="1:7" ht="12.75" customHeight="1">
      <c r="A694" s="108" t="s">
        <v>9196</v>
      </c>
      <c r="B694" s="105" t="s">
        <v>9183</v>
      </c>
      <c r="C694" s="105" t="s">
        <v>9197</v>
      </c>
      <c r="D694" s="105"/>
      <c r="E694" s="110"/>
      <c r="F694" s="105" t="s">
        <v>9198</v>
      </c>
      <c r="G694" s="105"/>
    </row>
    <row r="695" spans="1:7" ht="12.75" customHeight="1">
      <c r="A695" s="108" t="s">
        <v>9199</v>
      </c>
      <c r="B695" s="105" t="s">
        <v>9183</v>
      </c>
      <c r="C695" s="105" t="s">
        <v>9200</v>
      </c>
      <c r="D695" s="105"/>
      <c r="E695" s="110"/>
      <c r="F695" s="105" t="s">
        <v>9201</v>
      </c>
      <c r="G695" s="105"/>
    </row>
    <row r="696" spans="1:7" ht="12.75" customHeight="1">
      <c r="A696" s="108" t="s">
        <v>9202</v>
      </c>
      <c r="B696" s="105" t="s">
        <v>9183</v>
      </c>
      <c r="C696" s="105" t="s">
        <v>9203</v>
      </c>
      <c r="D696" s="105"/>
      <c r="E696" s="110"/>
      <c r="F696" s="105" t="s">
        <v>9204</v>
      </c>
      <c r="G696" s="105"/>
    </row>
    <row r="697" spans="1:7" ht="12.75" customHeight="1">
      <c r="A697" s="108" t="s">
        <v>9205</v>
      </c>
      <c r="B697" s="105" t="s">
        <v>9183</v>
      </c>
      <c r="C697" s="105" t="s">
        <v>9110</v>
      </c>
      <c r="D697" s="105"/>
      <c r="E697" s="110"/>
      <c r="F697" s="105" t="s">
        <v>9206</v>
      </c>
      <c r="G697" s="105"/>
    </row>
    <row r="698" spans="1:7" ht="12.75" customHeight="1">
      <c r="A698" s="108" t="s">
        <v>9207</v>
      </c>
      <c r="B698" s="105" t="s">
        <v>9183</v>
      </c>
      <c r="C698" s="105" t="s">
        <v>9208</v>
      </c>
      <c r="D698" s="105"/>
      <c r="E698" s="110"/>
      <c r="F698" s="105" t="s">
        <v>9209</v>
      </c>
      <c r="G698" s="105"/>
    </row>
    <row r="699" spans="1:7" ht="12.75" customHeight="1">
      <c r="A699" s="108" t="s">
        <v>9210</v>
      </c>
      <c r="B699" s="105" t="s">
        <v>9211</v>
      </c>
      <c r="C699" s="105" t="s">
        <v>9212</v>
      </c>
      <c r="D699" s="105"/>
      <c r="E699" s="110"/>
      <c r="F699" s="105" t="s">
        <v>9213</v>
      </c>
      <c r="G699" s="105"/>
    </row>
    <row r="700" spans="1:7" ht="12.75" customHeight="1">
      <c r="A700" s="108" t="s">
        <v>9214</v>
      </c>
      <c r="B700" s="105" t="s">
        <v>9211</v>
      </c>
      <c r="C700" s="105" t="s">
        <v>7925</v>
      </c>
      <c r="D700" s="105"/>
      <c r="E700" s="110"/>
      <c r="F700" s="105" t="s">
        <v>9215</v>
      </c>
      <c r="G700" s="105"/>
    </row>
    <row r="701" spans="1:7" ht="12.75" customHeight="1">
      <c r="A701" s="108" t="s">
        <v>9216</v>
      </c>
      <c r="B701" s="105" t="s">
        <v>9211</v>
      </c>
      <c r="C701" s="105" t="s">
        <v>8769</v>
      </c>
      <c r="D701" s="105"/>
      <c r="E701" s="110"/>
      <c r="F701" s="105" t="s">
        <v>9217</v>
      </c>
      <c r="G701" s="105"/>
    </row>
    <row r="702" spans="1:7" ht="12.75" customHeight="1">
      <c r="A702" s="108" t="s">
        <v>9218</v>
      </c>
      <c r="B702" s="105" t="s">
        <v>9211</v>
      </c>
      <c r="C702" s="105" t="s">
        <v>9219</v>
      </c>
      <c r="D702" s="105"/>
      <c r="E702" s="110"/>
      <c r="F702" s="105" t="s">
        <v>9220</v>
      </c>
      <c r="G702" s="105"/>
    </row>
    <row r="703" spans="1:7" ht="12.75" customHeight="1">
      <c r="A703" s="108" t="s">
        <v>9221</v>
      </c>
      <c r="B703" s="105" t="s">
        <v>9222</v>
      </c>
      <c r="C703" s="105" t="s">
        <v>9223</v>
      </c>
      <c r="D703" s="105"/>
      <c r="E703" s="110"/>
      <c r="F703" s="105" t="s">
        <v>9224</v>
      </c>
      <c r="G703" s="105"/>
    </row>
    <row r="704" spans="1:7" ht="12.75" customHeight="1">
      <c r="A704" s="108" t="s">
        <v>9225</v>
      </c>
      <c r="B704" s="105" t="s">
        <v>9222</v>
      </c>
      <c r="C704" s="105" t="s">
        <v>9226</v>
      </c>
      <c r="D704" s="105"/>
      <c r="E704" s="110"/>
      <c r="F704" s="105" t="s">
        <v>9227</v>
      </c>
      <c r="G704" s="105"/>
    </row>
    <row r="705" spans="1:7" ht="12.75" customHeight="1">
      <c r="A705" s="108" t="s">
        <v>9228</v>
      </c>
      <c r="B705" s="105" t="s">
        <v>9222</v>
      </c>
      <c r="C705" s="105" t="s">
        <v>9229</v>
      </c>
      <c r="D705" s="105"/>
      <c r="E705" s="110"/>
      <c r="F705" s="105" t="s">
        <v>9230</v>
      </c>
      <c r="G705" s="105"/>
    </row>
    <row r="706" spans="1:7" ht="12.75" customHeight="1">
      <c r="A706" s="108" t="s">
        <v>9231</v>
      </c>
      <c r="B706" s="105" t="s">
        <v>9232</v>
      </c>
      <c r="C706" s="105" t="s">
        <v>9233</v>
      </c>
      <c r="D706" s="105"/>
      <c r="E706" s="110"/>
      <c r="F706" s="105" t="s">
        <v>9234</v>
      </c>
      <c r="G706" s="105"/>
    </row>
    <row r="707" spans="1:7" ht="12.75" customHeight="1">
      <c r="A707" s="108" t="s">
        <v>9235</v>
      </c>
      <c r="B707" s="105" t="s">
        <v>9232</v>
      </c>
      <c r="C707" s="105" t="s">
        <v>9236</v>
      </c>
      <c r="D707" s="105"/>
      <c r="E707" s="110"/>
      <c r="F707" s="105" t="s">
        <v>9237</v>
      </c>
      <c r="G707" s="105"/>
    </row>
    <row r="708" spans="1:7" ht="12.75" customHeight="1">
      <c r="A708" s="108" t="s">
        <v>9238</v>
      </c>
      <c r="B708" s="105" t="s">
        <v>9239</v>
      </c>
      <c r="C708" s="105" t="s">
        <v>9240</v>
      </c>
      <c r="D708" s="105"/>
      <c r="E708" s="110"/>
      <c r="F708" s="105" t="s">
        <v>7816</v>
      </c>
      <c r="G708" s="105"/>
    </row>
    <row r="709" spans="1:7" ht="12.75" customHeight="1">
      <c r="A709" s="108" t="s">
        <v>9241</v>
      </c>
      <c r="B709" s="105" t="s">
        <v>9239</v>
      </c>
      <c r="C709" s="105" t="s">
        <v>9240</v>
      </c>
      <c r="D709" s="105"/>
      <c r="E709" s="110"/>
      <c r="F709" s="105" t="s">
        <v>9242</v>
      </c>
      <c r="G709" s="105"/>
    </row>
    <row r="710" spans="1:7" ht="12.75" customHeight="1">
      <c r="A710" s="108" t="s">
        <v>9243</v>
      </c>
      <c r="B710" s="105" t="s">
        <v>9239</v>
      </c>
      <c r="C710" s="105" t="s">
        <v>9244</v>
      </c>
      <c r="D710" s="105"/>
      <c r="E710" s="110"/>
      <c r="F710" s="105" t="s">
        <v>9245</v>
      </c>
      <c r="G710" s="105"/>
    </row>
    <row r="711" spans="1:7" ht="12.75" customHeight="1">
      <c r="A711" s="108" t="s">
        <v>9246</v>
      </c>
      <c r="B711" s="105" t="s">
        <v>9239</v>
      </c>
      <c r="C711" s="105" t="s">
        <v>9247</v>
      </c>
      <c r="D711" s="105"/>
      <c r="E711" s="110"/>
      <c r="F711" s="105" t="s">
        <v>9248</v>
      </c>
      <c r="G711" s="105"/>
    </row>
    <row r="712" spans="1:7" ht="12.75" customHeight="1">
      <c r="A712" s="108" t="s">
        <v>9249</v>
      </c>
      <c r="B712" s="105" t="s">
        <v>9239</v>
      </c>
      <c r="C712" s="105" t="s">
        <v>9250</v>
      </c>
      <c r="D712" s="105"/>
      <c r="E712" s="110"/>
      <c r="F712" s="105" t="s">
        <v>7816</v>
      </c>
      <c r="G712" s="105"/>
    </row>
    <row r="713" spans="1:7" ht="12.75" customHeight="1">
      <c r="A713" s="108" t="s">
        <v>9251</v>
      </c>
      <c r="B713" s="105" t="s">
        <v>9239</v>
      </c>
      <c r="C713" s="105" t="s">
        <v>9250</v>
      </c>
      <c r="D713" s="105"/>
      <c r="E713" s="110"/>
      <c r="F713" s="105" t="s">
        <v>9252</v>
      </c>
      <c r="G713" s="105"/>
    </row>
    <row r="714" spans="1:7" ht="12.75" customHeight="1">
      <c r="A714" s="108" t="s">
        <v>9253</v>
      </c>
      <c r="B714" s="105" t="s">
        <v>9239</v>
      </c>
      <c r="C714" s="105" t="s">
        <v>9254</v>
      </c>
      <c r="D714" s="105"/>
      <c r="E714" s="110"/>
      <c r="F714" s="105" t="s">
        <v>9255</v>
      </c>
      <c r="G714" s="105"/>
    </row>
    <row r="715" spans="1:7" ht="12.75" customHeight="1">
      <c r="A715" s="108" t="s">
        <v>9256</v>
      </c>
      <c r="B715" s="105" t="s">
        <v>9239</v>
      </c>
      <c r="C715" s="105" t="s">
        <v>9257</v>
      </c>
      <c r="D715" s="105"/>
      <c r="E715" s="110"/>
      <c r="F715" s="105" t="s">
        <v>9258</v>
      </c>
      <c r="G715" s="105"/>
    </row>
    <row r="716" spans="1:7" ht="12.75" customHeight="1">
      <c r="A716" s="108" t="s">
        <v>9259</v>
      </c>
      <c r="B716" s="105" t="s">
        <v>9239</v>
      </c>
      <c r="C716" s="105" t="s">
        <v>9260</v>
      </c>
      <c r="D716" s="105"/>
      <c r="E716" s="110"/>
      <c r="F716" s="105" t="s">
        <v>9261</v>
      </c>
      <c r="G716" s="105"/>
    </row>
    <row r="717" spans="1:7" ht="12.75" customHeight="1">
      <c r="A717" s="108" t="s">
        <v>9262</v>
      </c>
      <c r="B717" s="105" t="s">
        <v>9239</v>
      </c>
      <c r="C717" s="105" t="s">
        <v>9263</v>
      </c>
      <c r="D717" s="105"/>
      <c r="E717" s="110"/>
      <c r="F717" s="105" t="s">
        <v>9264</v>
      </c>
      <c r="G717" s="105"/>
    </row>
    <row r="718" spans="1:7" ht="12.75" customHeight="1">
      <c r="A718" s="108" t="s">
        <v>9265</v>
      </c>
      <c r="B718" s="105" t="s">
        <v>9239</v>
      </c>
      <c r="C718" s="105" t="s">
        <v>9266</v>
      </c>
      <c r="D718" s="105"/>
      <c r="E718" s="110"/>
      <c r="F718" s="105" t="s">
        <v>9267</v>
      </c>
      <c r="G718" s="105"/>
    </row>
    <row r="719" spans="1:7" ht="12.75" customHeight="1">
      <c r="A719" s="108" t="s">
        <v>9268</v>
      </c>
      <c r="B719" s="105" t="s">
        <v>9239</v>
      </c>
      <c r="C719" s="105" t="s">
        <v>9269</v>
      </c>
      <c r="D719" s="105"/>
      <c r="E719" s="110"/>
      <c r="F719" s="105" t="s">
        <v>9270</v>
      </c>
      <c r="G719" s="105"/>
    </row>
    <row r="720" spans="1:7" ht="12.75" customHeight="1">
      <c r="A720" s="108" t="s">
        <v>9271</v>
      </c>
      <c r="B720" s="105" t="s">
        <v>9239</v>
      </c>
      <c r="C720" s="105" t="s">
        <v>9272</v>
      </c>
      <c r="D720" s="105"/>
      <c r="E720" s="110"/>
      <c r="F720" s="105" t="s">
        <v>9273</v>
      </c>
      <c r="G720" s="105"/>
    </row>
    <row r="721" spans="1:7" ht="12.75" customHeight="1">
      <c r="A721" s="108" t="s">
        <v>9274</v>
      </c>
      <c r="B721" s="105" t="s">
        <v>9239</v>
      </c>
      <c r="C721" s="105" t="s">
        <v>9275</v>
      </c>
      <c r="D721" s="105"/>
      <c r="E721" s="110"/>
      <c r="F721" s="105" t="s">
        <v>9276</v>
      </c>
      <c r="G721" s="105"/>
    </row>
    <row r="722" spans="1:7" ht="12.75" customHeight="1">
      <c r="A722" s="108" t="s">
        <v>9277</v>
      </c>
      <c r="B722" s="105" t="s">
        <v>9239</v>
      </c>
      <c r="C722" s="105" t="s">
        <v>9278</v>
      </c>
      <c r="D722" s="105"/>
      <c r="E722" s="110"/>
      <c r="F722" s="105" t="s">
        <v>9279</v>
      </c>
      <c r="G722" s="105"/>
    </row>
    <row r="723" spans="1:7" ht="12.75" customHeight="1">
      <c r="A723" s="108" t="s">
        <v>9280</v>
      </c>
      <c r="B723" s="105" t="s">
        <v>9239</v>
      </c>
      <c r="C723" s="105" t="s">
        <v>9281</v>
      </c>
      <c r="D723" s="105"/>
      <c r="E723" s="110"/>
      <c r="F723" s="105" t="s">
        <v>7816</v>
      </c>
      <c r="G723" s="105"/>
    </row>
    <row r="724" spans="1:7" ht="12.75" customHeight="1">
      <c r="A724" s="108" t="s">
        <v>9282</v>
      </c>
      <c r="B724" s="105" t="s">
        <v>9239</v>
      </c>
      <c r="C724" s="105" t="s">
        <v>9281</v>
      </c>
      <c r="D724" s="105"/>
      <c r="E724" s="110"/>
      <c r="F724" s="105" t="s">
        <v>9283</v>
      </c>
      <c r="G724" s="105"/>
    </row>
    <row r="725" spans="1:7" ht="12.75" customHeight="1">
      <c r="A725" s="108" t="s">
        <v>9284</v>
      </c>
      <c r="B725" s="105" t="s">
        <v>9239</v>
      </c>
      <c r="C725" s="105" t="s">
        <v>9285</v>
      </c>
      <c r="D725" s="105"/>
      <c r="E725" s="110"/>
      <c r="F725" s="105" t="s">
        <v>9286</v>
      </c>
      <c r="G725" s="105"/>
    </row>
    <row r="726" spans="1:7" ht="12.75" customHeight="1">
      <c r="A726" s="108" t="s">
        <v>9287</v>
      </c>
      <c r="B726" s="105" t="s">
        <v>9239</v>
      </c>
      <c r="C726" s="105" t="s">
        <v>9288</v>
      </c>
      <c r="D726" s="105"/>
      <c r="E726" s="110"/>
      <c r="F726" s="105" t="s">
        <v>9289</v>
      </c>
      <c r="G726" s="105"/>
    </row>
    <row r="727" spans="1:7" ht="12.75" customHeight="1">
      <c r="A727" s="108" t="s">
        <v>9290</v>
      </c>
      <c r="B727" s="105" t="s">
        <v>9239</v>
      </c>
      <c r="C727" s="105" t="s">
        <v>8200</v>
      </c>
      <c r="D727" s="105"/>
      <c r="E727" s="135" t="s">
        <v>9291</v>
      </c>
      <c r="F727" s="105" t="s">
        <v>9292</v>
      </c>
      <c r="G727" s="105"/>
    </row>
    <row r="728" spans="1:7" ht="12.75" customHeight="1">
      <c r="A728" s="108" t="s">
        <v>9293</v>
      </c>
      <c r="B728" s="105" t="s">
        <v>9294</v>
      </c>
      <c r="C728" s="105" t="s">
        <v>8424</v>
      </c>
      <c r="D728" s="105"/>
      <c r="E728" s="110"/>
      <c r="F728" s="105" t="s">
        <v>7816</v>
      </c>
      <c r="G728" s="105"/>
    </row>
    <row r="729" spans="1:7" ht="12.75" customHeight="1">
      <c r="A729" s="108" t="s">
        <v>9295</v>
      </c>
      <c r="B729" s="105" t="s">
        <v>9294</v>
      </c>
      <c r="C729" s="105" t="s">
        <v>9296</v>
      </c>
      <c r="D729" s="105"/>
      <c r="E729" s="110"/>
      <c r="F729" s="105" t="s">
        <v>9297</v>
      </c>
      <c r="G729" s="105"/>
    </row>
    <row r="730" spans="1:7" ht="12.75" customHeight="1">
      <c r="A730" s="108" t="s">
        <v>9298</v>
      </c>
      <c r="B730" s="105" t="s">
        <v>9294</v>
      </c>
      <c r="C730" s="105" t="s">
        <v>9299</v>
      </c>
      <c r="D730" s="105"/>
      <c r="E730" s="110"/>
      <c r="F730" s="105" t="s">
        <v>9300</v>
      </c>
      <c r="G730" s="105"/>
    </row>
    <row r="731" spans="1:7" ht="12.75" customHeight="1">
      <c r="A731" s="108" t="s">
        <v>9301</v>
      </c>
      <c r="B731" s="105" t="s">
        <v>9294</v>
      </c>
      <c r="C731" s="105" t="s">
        <v>9302</v>
      </c>
      <c r="D731" s="105"/>
      <c r="E731" s="110"/>
      <c r="F731" s="105" t="s">
        <v>9303</v>
      </c>
      <c r="G731" s="105"/>
    </row>
    <row r="732" spans="1:7" ht="12.75" customHeight="1">
      <c r="A732" s="108" t="s">
        <v>9304</v>
      </c>
      <c r="B732" s="105" t="s">
        <v>9294</v>
      </c>
      <c r="C732" s="105" t="s">
        <v>9305</v>
      </c>
      <c r="D732" s="105"/>
      <c r="E732" s="110"/>
      <c r="F732" s="105" t="s">
        <v>9306</v>
      </c>
      <c r="G732" s="105"/>
    </row>
    <row r="733" spans="1:7" ht="12.75" customHeight="1">
      <c r="A733" s="108" t="s">
        <v>9307</v>
      </c>
      <c r="B733" s="105" t="s">
        <v>9294</v>
      </c>
      <c r="C733" s="105" t="s">
        <v>9308</v>
      </c>
      <c r="D733" s="105"/>
      <c r="E733" s="110"/>
      <c r="F733" s="105" t="s">
        <v>9309</v>
      </c>
      <c r="G733" s="105"/>
    </row>
    <row r="734" spans="1:7" ht="12.75" customHeight="1">
      <c r="A734" s="108" t="s">
        <v>9310</v>
      </c>
      <c r="B734" s="105" t="s">
        <v>9294</v>
      </c>
      <c r="C734" s="105" t="s">
        <v>9311</v>
      </c>
      <c r="D734" s="105"/>
      <c r="E734" s="110"/>
      <c r="F734" s="105" t="s">
        <v>9312</v>
      </c>
      <c r="G734" s="105"/>
    </row>
    <row r="735" spans="1:7" ht="12.75" customHeight="1">
      <c r="A735" s="108" t="s">
        <v>9313</v>
      </c>
      <c r="B735" s="105" t="s">
        <v>9294</v>
      </c>
      <c r="C735" s="105" t="s">
        <v>9314</v>
      </c>
      <c r="D735" s="105"/>
      <c r="E735" s="110"/>
      <c r="F735" s="105" t="s">
        <v>9315</v>
      </c>
      <c r="G735" s="105"/>
    </row>
    <row r="736" spans="1:7" ht="12.75" customHeight="1">
      <c r="A736" s="108" t="s">
        <v>9316</v>
      </c>
      <c r="B736" s="105" t="s">
        <v>9294</v>
      </c>
      <c r="C736" s="105" t="s">
        <v>9317</v>
      </c>
      <c r="D736" s="105"/>
      <c r="E736" s="110"/>
      <c r="F736" s="105" t="s">
        <v>9318</v>
      </c>
      <c r="G736" s="105"/>
    </row>
    <row r="737" spans="1:7" ht="12.75" customHeight="1">
      <c r="A737" s="108" t="s">
        <v>9319</v>
      </c>
      <c r="B737" s="105" t="s">
        <v>9294</v>
      </c>
      <c r="C737" s="105" t="s">
        <v>9320</v>
      </c>
      <c r="D737" s="105"/>
      <c r="E737" s="110"/>
      <c r="F737" s="105" t="s">
        <v>7816</v>
      </c>
      <c r="G737" s="105"/>
    </row>
    <row r="738" spans="1:7" ht="12.75" customHeight="1">
      <c r="A738" s="108" t="s">
        <v>9321</v>
      </c>
      <c r="B738" s="105" t="s">
        <v>9294</v>
      </c>
      <c r="C738" s="105" t="s">
        <v>9322</v>
      </c>
      <c r="D738" s="105"/>
      <c r="E738" s="110"/>
      <c r="F738" s="105" t="s">
        <v>9323</v>
      </c>
      <c r="G738" s="105"/>
    </row>
    <row r="739" spans="1:7" ht="12.75" customHeight="1">
      <c r="A739" s="108" t="s">
        <v>9324</v>
      </c>
      <c r="B739" s="105" t="s">
        <v>9294</v>
      </c>
      <c r="C739" s="105" t="s">
        <v>9325</v>
      </c>
      <c r="D739" s="105"/>
      <c r="E739" s="110"/>
      <c r="F739" s="105" t="s">
        <v>9326</v>
      </c>
      <c r="G739" s="105"/>
    </row>
    <row r="740" spans="1:7" ht="12.75" customHeight="1">
      <c r="A740" s="108" t="s">
        <v>9327</v>
      </c>
      <c r="B740" s="105" t="s">
        <v>9294</v>
      </c>
      <c r="C740" s="105" t="s">
        <v>9328</v>
      </c>
      <c r="D740" s="105"/>
      <c r="E740" s="110"/>
      <c r="F740" s="105" t="s">
        <v>9329</v>
      </c>
      <c r="G740" s="105"/>
    </row>
    <row r="741" spans="1:7" ht="12.75" customHeight="1">
      <c r="A741" s="108" t="s">
        <v>9330</v>
      </c>
      <c r="B741" s="105" t="s">
        <v>9294</v>
      </c>
      <c r="C741" s="105" t="s">
        <v>9331</v>
      </c>
      <c r="D741" s="105"/>
      <c r="E741" s="110"/>
      <c r="F741" s="105" t="s">
        <v>9332</v>
      </c>
      <c r="G741" s="105"/>
    </row>
    <row r="742" spans="1:7" ht="12.75" customHeight="1">
      <c r="A742" s="108" t="s">
        <v>9333</v>
      </c>
      <c r="B742" s="105" t="s">
        <v>9294</v>
      </c>
      <c r="C742" s="105" t="s">
        <v>9334</v>
      </c>
      <c r="D742" s="105"/>
      <c r="E742" s="110"/>
      <c r="F742" s="105" t="s">
        <v>9335</v>
      </c>
      <c r="G742" s="105"/>
    </row>
    <row r="743" spans="1:7" ht="12.75" customHeight="1">
      <c r="A743" s="108" t="s">
        <v>9336</v>
      </c>
      <c r="B743" s="105" t="s">
        <v>9294</v>
      </c>
      <c r="C743" s="105" t="s">
        <v>9337</v>
      </c>
      <c r="D743" s="105"/>
      <c r="E743" s="110"/>
      <c r="F743" s="105" t="s">
        <v>9338</v>
      </c>
      <c r="G743" s="105"/>
    </row>
    <row r="744" spans="1:7" ht="12.75" customHeight="1">
      <c r="A744" s="108" t="s">
        <v>9339</v>
      </c>
      <c r="B744" s="105" t="s">
        <v>9294</v>
      </c>
      <c r="C744" s="105" t="s">
        <v>9340</v>
      </c>
      <c r="D744" s="105"/>
      <c r="E744" s="110"/>
      <c r="F744" s="105" t="s">
        <v>9341</v>
      </c>
      <c r="G744" s="105"/>
    </row>
    <row r="745" spans="1:7" ht="12.75" customHeight="1">
      <c r="A745" s="108" t="s">
        <v>9342</v>
      </c>
      <c r="B745" s="105" t="s">
        <v>9294</v>
      </c>
      <c r="C745" s="105" t="s">
        <v>9343</v>
      </c>
      <c r="D745" s="105"/>
      <c r="E745" s="110"/>
      <c r="F745" s="105" t="s">
        <v>9344</v>
      </c>
      <c r="G745" s="105"/>
    </row>
    <row r="746" spans="1:7" ht="12.75" customHeight="1">
      <c r="A746" s="108" t="s">
        <v>9345</v>
      </c>
      <c r="B746" s="105" t="s">
        <v>9294</v>
      </c>
      <c r="C746" s="105" t="s">
        <v>9346</v>
      </c>
      <c r="D746" s="105"/>
      <c r="E746" s="110"/>
      <c r="F746" s="105" t="s">
        <v>9347</v>
      </c>
      <c r="G746" s="105"/>
    </row>
    <row r="747" spans="1:7" ht="12.75" customHeight="1">
      <c r="A747" s="108" t="s">
        <v>9348</v>
      </c>
      <c r="B747" s="105" t="s">
        <v>9294</v>
      </c>
      <c r="C747" s="105" t="s">
        <v>9349</v>
      </c>
      <c r="D747" s="105"/>
      <c r="E747" s="110"/>
      <c r="F747" s="105" t="s">
        <v>9350</v>
      </c>
      <c r="G747" s="105"/>
    </row>
    <row r="748" spans="1:7" ht="12.75" customHeight="1">
      <c r="A748" s="108" t="s">
        <v>9351</v>
      </c>
      <c r="B748" s="105" t="s">
        <v>9294</v>
      </c>
      <c r="C748" s="105" t="s">
        <v>9352</v>
      </c>
      <c r="D748" s="105"/>
      <c r="E748" s="110"/>
      <c r="F748" s="105" t="s">
        <v>9353</v>
      </c>
      <c r="G748" s="105"/>
    </row>
    <row r="749" spans="1:7" ht="12.75" customHeight="1">
      <c r="A749" s="108" t="s">
        <v>9354</v>
      </c>
      <c r="B749" s="105" t="s">
        <v>9294</v>
      </c>
      <c r="C749" s="105" t="s">
        <v>9355</v>
      </c>
      <c r="D749" s="105"/>
      <c r="E749" s="110"/>
      <c r="F749" s="105" t="s">
        <v>9356</v>
      </c>
      <c r="G749" s="105"/>
    </row>
    <row r="750" spans="1:7" ht="12.75" customHeight="1">
      <c r="A750" s="108" t="s">
        <v>9357</v>
      </c>
      <c r="B750" s="105" t="s">
        <v>9294</v>
      </c>
      <c r="C750" s="105" t="s">
        <v>9358</v>
      </c>
      <c r="D750" s="105"/>
      <c r="E750" s="110"/>
      <c r="F750" s="105" t="s">
        <v>9359</v>
      </c>
      <c r="G750" s="105"/>
    </row>
    <row r="751" spans="1:7" ht="12.75" customHeight="1">
      <c r="A751" s="108" t="s">
        <v>9360</v>
      </c>
      <c r="B751" s="105" t="s">
        <v>9294</v>
      </c>
      <c r="C751" s="105" t="s">
        <v>9361</v>
      </c>
      <c r="D751" s="105"/>
      <c r="E751" s="110"/>
      <c r="F751" s="105" t="s">
        <v>9362</v>
      </c>
      <c r="G751" s="105"/>
    </row>
    <row r="752" spans="1:7" ht="12.75" customHeight="1">
      <c r="A752" s="108" t="s">
        <v>9363</v>
      </c>
      <c r="B752" s="105" t="s">
        <v>9294</v>
      </c>
      <c r="C752" s="105" t="s">
        <v>9364</v>
      </c>
      <c r="D752" s="105"/>
      <c r="E752" s="110"/>
      <c r="F752" s="105" t="s">
        <v>9365</v>
      </c>
      <c r="G752" s="105"/>
    </row>
    <row r="753" spans="1:7" ht="12.75" customHeight="1">
      <c r="A753" s="108" t="s">
        <v>9366</v>
      </c>
      <c r="B753" s="105" t="s">
        <v>9294</v>
      </c>
      <c r="C753" s="105" t="s">
        <v>9367</v>
      </c>
      <c r="D753" s="105"/>
      <c r="E753" s="110"/>
      <c r="F753" s="105" t="s">
        <v>9368</v>
      </c>
      <c r="G753" s="105"/>
    </row>
    <row r="754" spans="1:7" ht="12.75" customHeight="1">
      <c r="A754" s="108" t="s">
        <v>9369</v>
      </c>
      <c r="B754" s="105" t="s">
        <v>9294</v>
      </c>
      <c r="C754" s="105" t="s">
        <v>9370</v>
      </c>
      <c r="D754" s="105"/>
      <c r="E754" s="135" t="s">
        <v>9291</v>
      </c>
      <c r="F754" s="105" t="s">
        <v>9371</v>
      </c>
      <c r="G754" s="105"/>
    </row>
    <row r="755" spans="1:7" ht="12.75" customHeight="1">
      <c r="A755" s="108" t="s">
        <v>9372</v>
      </c>
      <c r="B755" s="105" t="s">
        <v>9373</v>
      </c>
      <c r="C755" s="105" t="s">
        <v>9374</v>
      </c>
      <c r="D755" s="105"/>
      <c r="E755" s="110"/>
      <c r="F755" s="105" t="s">
        <v>9375</v>
      </c>
      <c r="G755" s="105"/>
    </row>
    <row r="756" spans="1:7" ht="12.75" customHeight="1">
      <c r="A756" s="108" t="s">
        <v>9376</v>
      </c>
      <c r="B756" s="105" t="s">
        <v>9373</v>
      </c>
      <c r="C756" s="105" t="s">
        <v>8297</v>
      </c>
      <c r="D756" s="105"/>
      <c r="E756" s="110"/>
      <c r="F756" s="105" t="s">
        <v>9377</v>
      </c>
      <c r="G756" s="105"/>
    </row>
    <row r="757" spans="1:7" ht="12.75" customHeight="1">
      <c r="A757" s="108" t="s">
        <v>9378</v>
      </c>
      <c r="B757" s="105" t="s">
        <v>9373</v>
      </c>
      <c r="C757" s="105" t="s">
        <v>9379</v>
      </c>
      <c r="D757" s="105"/>
      <c r="E757" s="110"/>
      <c r="F757" s="105" t="s">
        <v>9380</v>
      </c>
      <c r="G757" s="105"/>
    </row>
    <row r="758" spans="1:7" ht="12.75" customHeight="1">
      <c r="A758" s="108" t="s">
        <v>9381</v>
      </c>
      <c r="B758" s="105" t="s">
        <v>9373</v>
      </c>
      <c r="C758" s="105" t="s">
        <v>9079</v>
      </c>
      <c r="D758" s="105"/>
      <c r="E758" s="110"/>
      <c r="F758" s="105" t="s">
        <v>9382</v>
      </c>
      <c r="G758" s="105"/>
    </row>
    <row r="759" spans="1:7" ht="12.75" customHeight="1">
      <c r="A759" s="108" t="s">
        <v>9383</v>
      </c>
      <c r="B759" s="105" t="s">
        <v>9373</v>
      </c>
      <c r="C759" s="105" t="s">
        <v>7964</v>
      </c>
      <c r="D759" s="105"/>
      <c r="E759" s="110"/>
      <c r="F759" s="105" t="s">
        <v>9384</v>
      </c>
      <c r="G759" s="105"/>
    </row>
    <row r="760" spans="1:7" ht="12.75" customHeight="1">
      <c r="A760" s="108" t="s">
        <v>9385</v>
      </c>
      <c r="B760" s="105" t="s">
        <v>9373</v>
      </c>
      <c r="C760" s="105" t="s">
        <v>9386</v>
      </c>
      <c r="D760" s="105"/>
      <c r="E760" s="110"/>
      <c r="F760" s="105" t="s">
        <v>9387</v>
      </c>
      <c r="G760" s="105"/>
    </row>
    <row r="761" spans="1:7" ht="12.75" customHeight="1">
      <c r="A761" s="108" t="s">
        <v>9388</v>
      </c>
      <c r="B761" s="105" t="s">
        <v>9373</v>
      </c>
      <c r="C761" s="105" t="s">
        <v>9389</v>
      </c>
      <c r="D761" s="105"/>
      <c r="E761" s="110"/>
      <c r="F761" s="105" t="s">
        <v>9390</v>
      </c>
      <c r="G761" s="105"/>
    </row>
    <row r="762" spans="1:7" ht="12.75" customHeight="1">
      <c r="A762" s="108" t="s">
        <v>9391</v>
      </c>
      <c r="B762" s="105" t="s">
        <v>9373</v>
      </c>
      <c r="C762" s="105" t="s">
        <v>9392</v>
      </c>
      <c r="D762" s="105"/>
      <c r="E762" s="110"/>
      <c r="F762" s="105" t="s">
        <v>9393</v>
      </c>
      <c r="G762" s="105"/>
    </row>
    <row r="763" spans="1:7" ht="12.75" customHeight="1">
      <c r="A763" s="108" t="s">
        <v>9394</v>
      </c>
      <c r="B763" s="105" t="s">
        <v>9373</v>
      </c>
      <c r="C763" s="105" t="s">
        <v>9395</v>
      </c>
      <c r="D763" s="105"/>
      <c r="E763" s="110"/>
      <c r="F763" s="105" t="s">
        <v>9396</v>
      </c>
      <c r="G763" s="105"/>
    </row>
    <row r="764" spans="1:7" ht="12.75" customHeight="1">
      <c r="A764" s="108" t="s">
        <v>9397</v>
      </c>
      <c r="B764" s="105" t="s">
        <v>9373</v>
      </c>
      <c r="C764" s="105" t="s">
        <v>9398</v>
      </c>
      <c r="D764" s="105"/>
      <c r="E764" s="110"/>
      <c r="F764" s="105" t="s">
        <v>9399</v>
      </c>
      <c r="G764" s="105"/>
    </row>
    <row r="765" spans="1:7" ht="12.75" customHeight="1">
      <c r="A765" s="108" t="s">
        <v>9400</v>
      </c>
      <c r="B765" s="105" t="s">
        <v>9373</v>
      </c>
      <c r="C765" s="105" t="s">
        <v>9401</v>
      </c>
      <c r="D765" s="105"/>
      <c r="E765" s="110"/>
      <c r="F765" s="105" t="s">
        <v>9402</v>
      </c>
      <c r="G765" s="105"/>
    </row>
    <row r="766" spans="1:7" ht="12.75" customHeight="1">
      <c r="A766" s="108" t="s">
        <v>9403</v>
      </c>
      <c r="B766" s="105" t="s">
        <v>9373</v>
      </c>
      <c r="C766" s="105" t="s">
        <v>9404</v>
      </c>
      <c r="D766" s="105"/>
      <c r="E766" s="110"/>
      <c r="F766" s="105" t="s">
        <v>9405</v>
      </c>
      <c r="G766" s="105"/>
    </row>
    <row r="767" spans="1:7" ht="12.75" customHeight="1">
      <c r="A767" s="108" t="s">
        <v>9406</v>
      </c>
      <c r="B767" s="105" t="s">
        <v>9373</v>
      </c>
      <c r="C767" s="105" t="s">
        <v>9407</v>
      </c>
      <c r="D767" s="105"/>
      <c r="E767" s="110"/>
      <c r="F767" s="105" t="s">
        <v>9408</v>
      </c>
      <c r="G767" s="105"/>
    </row>
    <row r="768" spans="1:7" ht="12.75" customHeight="1">
      <c r="A768" s="108" t="s">
        <v>9409</v>
      </c>
      <c r="B768" s="105" t="s">
        <v>9373</v>
      </c>
      <c r="C768" s="105" t="s">
        <v>9410</v>
      </c>
      <c r="D768" s="105"/>
      <c r="E768" s="110"/>
      <c r="F768" s="105" t="s">
        <v>9411</v>
      </c>
      <c r="G768" s="105"/>
    </row>
    <row r="769" spans="1:7" ht="12.75" customHeight="1">
      <c r="A769" s="108" t="s">
        <v>9412</v>
      </c>
      <c r="B769" s="105" t="s">
        <v>9373</v>
      </c>
      <c r="C769" s="105" t="s">
        <v>9413</v>
      </c>
      <c r="D769" s="105"/>
      <c r="E769" s="135" t="s">
        <v>9291</v>
      </c>
      <c r="F769" s="105" t="s">
        <v>9414</v>
      </c>
      <c r="G769" s="105"/>
    </row>
    <row r="770" spans="1:7" ht="12.75" customHeight="1">
      <c r="A770" s="108" t="s">
        <v>9415</v>
      </c>
      <c r="B770" s="105" t="s">
        <v>9373</v>
      </c>
      <c r="C770" s="105" t="s">
        <v>9416</v>
      </c>
      <c r="D770" s="105"/>
      <c r="E770" s="135" t="s">
        <v>9291</v>
      </c>
      <c r="F770" s="105" t="s">
        <v>9417</v>
      </c>
      <c r="G770" s="105"/>
    </row>
    <row r="771" spans="1:7" ht="12.75" customHeight="1">
      <c r="A771" s="108" t="s">
        <v>9418</v>
      </c>
      <c r="B771" s="105" t="s">
        <v>9373</v>
      </c>
      <c r="C771" s="105" t="s">
        <v>9419</v>
      </c>
      <c r="D771" s="105"/>
      <c r="E771" s="135" t="s">
        <v>9291</v>
      </c>
      <c r="F771" s="105" t="s">
        <v>9420</v>
      </c>
      <c r="G771" s="105"/>
    </row>
    <row r="772" spans="1:7" ht="12.75" customHeight="1">
      <c r="A772" s="108" t="s">
        <v>9421</v>
      </c>
      <c r="B772" s="105" t="s">
        <v>9373</v>
      </c>
      <c r="C772" s="105" t="s">
        <v>9422</v>
      </c>
      <c r="D772" s="105"/>
      <c r="E772" s="135" t="s">
        <v>9291</v>
      </c>
      <c r="F772" s="105" t="s">
        <v>9423</v>
      </c>
      <c r="G772" s="105"/>
    </row>
    <row r="773" spans="1:7" ht="12.75" customHeight="1">
      <c r="A773" s="108" t="s">
        <v>9424</v>
      </c>
      <c r="B773" s="105" t="s">
        <v>9373</v>
      </c>
      <c r="C773" s="105" t="s">
        <v>9425</v>
      </c>
      <c r="D773" s="105"/>
      <c r="E773" s="135" t="s">
        <v>9291</v>
      </c>
      <c r="F773" s="105" t="s">
        <v>9426</v>
      </c>
      <c r="G773" s="105"/>
    </row>
    <row r="774" spans="1:7" ht="12.75" customHeight="1">
      <c r="A774" s="108" t="s">
        <v>9427</v>
      </c>
      <c r="B774" s="105" t="s">
        <v>9373</v>
      </c>
      <c r="C774" s="105" t="s">
        <v>9428</v>
      </c>
      <c r="D774" s="105"/>
      <c r="E774" s="135" t="s">
        <v>9291</v>
      </c>
      <c r="F774" s="105" t="s">
        <v>9429</v>
      </c>
      <c r="G774" s="105"/>
    </row>
    <row r="775" spans="1:7" ht="12.75" customHeight="1">
      <c r="A775" s="108" t="s">
        <v>9430</v>
      </c>
      <c r="B775" s="105" t="s">
        <v>9373</v>
      </c>
      <c r="C775" s="105" t="s">
        <v>9431</v>
      </c>
      <c r="D775" s="105"/>
      <c r="E775" s="135" t="s">
        <v>9291</v>
      </c>
      <c r="F775" s="105" t="s">
        <v>9432</v>
      </c>
      <c r="G775" s="105"/>
    </row>
    <row r="776" spans="1:7" ht="12.75" customHeight="1">
      <c r="A776" s="108" t="s">
        <v>9433</v>
      </c>
      <c r="B776" s="105" t="s">
        <v>9434</v>
      </c>
      <c r="C776" s="105" t="s">
        <v>9435</v>
      </c>
      <c r="D776" s="105"/>
      <c r="E776" s="110"/>
      <c r="F776" s="110" t="s">
        <v>9436</v>
      </c>
      <c r="G776" s="110"/>
    </row>
    <row r="777" spans="1:7" ht="12.75" customHeight="1">
      <c r="A777" s="108" t="s">
        <v>9437</v>
      </c>
      <c r="B777" s="105" t="s">
        <v>9434</v>
      </c>
      <c r="C777" s="105" t="s">
        <v>9438</v>
      </c>
      <c r="D777" s="105"/>
      <c r="E777" s="110"/>
      <c r="F777" s="110" t="s">
        <v>9439</v>
      </c>
      <c r="G777" s="110"/>
    </row>
    <row r="778" spans="1:7" ht="12.75" customHeight="1">
      <c r="A778" s="108" t="s">
        <v>9440</v>
      </c>
      <c r="B778" s="105" t="s">
        <v>9434</v>
      </c>
      <c r="C778" s="105" t="s">
        <v>9441</v>
      </c>
      <c r="D778" s="105"/>
      <c r="E778" s="110"/>
      <c r="F778" s="110" t="s">
        <v>9442</v>
      </c>
      <c r="G778" s="110"/>
    </row>
    <row r="779" spans="1:7" ht="12.75" customHeight="1">
      <c r="A779" s="108" t="s">
        <v>9443</v>
      </c>
      <c r="B779" s="105" t="s">
        <v>9434</v>
      </c>
      <c r="C779" s="105" t="s">
        <v>9444</v>
      </c>
      <c r="D779" s="105"/>
      <c r="E779" s="136"/>
      <c r="F779" s="110" t="s">
        <v>9445</v>
      </c>
      <c r="G779" s="110"/>
    </row>
    <row r="780" spans="1:7" ht="12.75" customHeight="1">
      <c r="A780" s="108" t="s">
        <v>9446</v>
      </c>
      <c r="B780" s="105" t="s">
        <v>3854</v>
      </c>
      <c r="C780" s="105" t="s">
        <v>9447</v>
      </c>
      <c r="D780" s="105"/>
      <c r="E780" s="136"/>
      <c r="F780" s="107" t="s">
        <v>9448</v>
      </c>
      <c r="G780" s="107"/>
    </row>
    <row r="781" spans="1:7" ht="12.75" customHeight="1">
      <c r="A781" s="108" t="s">
        <v>9449</v>
      </c>
      <c r="B781" s="105" t="s">
        <v>3854</v>
      </c>
      <c r="C781" s="105" t="s">
        <v>9450</v>
      </c>
      <c r="D781" s="105"/>
      <c r="E781" s="136"/>
      <c r="F781" s="107" t="s">
        <v>9451</v>
      </c>
      <c r="G781" s="107"/>
    </row>
    <row r="782" spans="1:7" ht="12.75" customHeight="1">
      <c r="A782" s="108" t="s">
        <v>9452</v>
      </c>
      <c r="B782" s="105" t="s">
        <v>9453</v>
      </c>
      <c r="C782" s="105" t="s">
        <v>655</v>
      </c>
      <c r="D782" s="105"/>
      <c r="E782" s="136"/>
      <c r="F782" s="105" t="s">
        <v>9323</v>
      </c>
      <c r="G782" s="105"/>
    </row>
    <row r="783" spans="1:7" ht="12.75" customHeight="1">
      <c r="A783" s="108" t="s">
        <v>9454</v>
      </c>
      <c r="B783" s="105" t="s">
        <v>9453</v>
      </c>
      <c r="C783" s="105" t="s">
        <v>9110</v>
      </c>
      <c r="D783" s="105"/>
      <c r="E783" s="136"/>
      <c r="F783" s="105" t="s">
        <v>9455</v>
      </c>
      <c r="G783" s="105"/>
    </row>
    <row r="784" spans="1:7" ht="12.75" customHeight="1">
      <c r="A784" s="108" t="s">
        <v>9456</v>
      </c>
      <c r="B784" s="105" t="s">
        <v>9453</v>
      </c>
      <c r="C784" s="105" t="s">
        <v>7909</v>
      </c>
      <c r="D784" s="105"/>
      <c r="E784" s="136"/>
      <c r="F784" s="105" t="s">
        <v>9457</v>
      </c>
      <c r="G784" s="105"/>
    </row>
    <row r="785" spans="1:7" ht="12.75" customHeight="1">
      <c r="A785" s="108" t="s">
        <v>9458</v>
      </c>
      <c r="B785" s="105" t="s">
        <v>9453</v>
      </c>
      <c r="C785" s="105" t="s">
        <v>9459</v>
      </c>
      <c r="D785" s="105"/>
      <c r="E785" s="136"/>
      <c r="F785" s="105" t="s">
        <v>9460</v>
      </c>
      <c r="G785" s="105"/>
    </row>
    <row r="786" spans="1:7" ht="12.75" customHeight="1">
      <c r="A786" s="108" t="s">
        <v>9461</v>
      </c>
      <c r="B786" s="105" t="s">
        <v>9453</v>
      </c>
      <c r="C786" s="105" t="s">
        <v>8985</v>
      </c>
      <c r="D786" s="105"/>
      <c r="E786" s="136"/>
      <c r="F786" s="105" t="s">
        <v>5507</v>
      </c>
      <c r="G786" s="105"/>
    </row>
    <row r="787" spans="1:7" ht="12.75" customHeight="1">
      <c r="A787" s="108" t="s">
        <v>9462</v>
      </c>
      <c r="B787" s="105" t="s">
        <v>9463</v>
      </c>
      <c r="C787" s="105" t="s">
        <v>8706</v>
      </c>
      <c r="D787" s="105"/>
      <c r="E787" s="136"/>
      <c r="F787" s="105" t="s">
        <v>9464</v>
      </c>
      <c r="G787" s="105"/>
    </row>
    <row r="788" spans="1:7" ht="12.75" customHeight="1">
      <c r="A788" s="108" t="s">
        <v>9465</v>
      </c>
      <c r="B788" s="105" t="s">
        <v>9463</v>
      </c>
      <c r="C788" s="105" t="s">
        <v>7911</v>
      </c>
      <c r="D788" s="105"/>
      <c r="E788" s="136"/>
      <c r="F788" s="105" t="s">
        <v>9466</v>
      </c>
      <c r="G788" s="105"/>
    </row>
    <row r="789" spans="1:7" ht="12.75" customHeight="1">
      <c r="A789" s="108" t="s">
        <v>9467</v>
      </c>
      <c r="B789" s="105" t="s">
        <v>9463</v>
      </c>
      <c r="C789" s="105" t="s">
        <v>9468</v>
      </c>
      <c r="D789" s="105"/>
      <c r="E789" s="136"/>
      <c r="F789" s="105" t="s">
        <v>9469</v>
      </c>
      <c r="G789" s="105"/>
    </row>
    <row r="790" spans="1:7" ht="12.75" customHeight="1">
      <c r="A790" s="108" t="s">
        <v>9470</v>
      </c>
      <c r="B790" s="105" t="s">
        <v>9463</v>
      </c>
      <c r="C790" s="105" t="s">
        <v>9471</v>
      </c>
      <c r="D790" s="105"/>
      <c r="E790" s="136"/>
      <c r="F790" s="105" t="s">
        <v>9472</v>
      </c>
      <c r="G790" s="105"/>
    </row>
    <row r="791" spans="1:7" ht="12.75" customHeight="1">
      <c r="A791" s="108" t="s">
        <v>9473</v>
      </c>
      <c r="B791" s="105" t="s">
        <v>9463</v>
      </c>
      <c r="C791" s="105" t="s">
        <v>9438</v>
      </c>
      <c r="D791" s="105"/>
      <c r="E791" s="136"/>
      <c r="F791" s="105" t="s">
        <v>9474</v>
      </c>
      <c r="G791" s="105"/>
    </row>
    <row r="792" spans="1:7" ht="12.75" customHeight="1">
      <c r="A792" s="108" t="s">
        <v>9475</v>
      </c>
      <c r="B792" s="105" t="s">
        <v>9463</v>
      </c>
      <c r="C792" s="105" t="s">
        <v>7906</v>
      </c>
      <c r="D792" s="105"/>
      <c r="E792" s="136"/>
      <c r="F792" s="105" t="s">
        <v>9476</v>
      </c>
      <c r="G792" s="105"/>
    </row>
    <row r="793" spans="1:7" ht="12.75" customHeight="1">
      <c r="A793" s="108" t="s">
        <v>9477</v>
      </c>
      <c r="B793" s="105" t="s">
        <v>9463</v>
      </c>
      <c r="C793" s="105" t="s">
        <v>7913</v>
      </c>
      <c r="D793" s="105"/>
      <c r="E793" s="136"/>
      <c r="F793" s="105" t="s">
        <v>9478</v>
      </c>
      <c r="G793" s="105"/>
    </row>
    <row r="794" spans="1:7" ht="12.75" customHeight="1">
      <c r="A794" s="108" t="s">
        <v>9479</v>
      </c>
      <c r="B794" s="105" t="s">
        <v>9463</v>
      </c>
      <c r="C794" s="105" t="s">
        <v>8316</v>
      </c>
      <c r="D794" s="105"/>
      <c r="E794" s="136"/>
      <c r="F794" s="105" t="s">
        <v>9480</v>
      </c>
      <c r="G794" s="105"/>
    </row>
    <row r="795" spans="1:7" ht="12.75" customHeight="1">
      <c r="A795" s="108" t="s">
        <v>9481</v>
      </c>
      <c r="B795" s="105" t="s">
        <v>9463</v>
      </c>
      <c r="C795" s="105" t="s">
        <v>655</v>
      </c>
      <c r="D795" s="105"/>
      <c r="E795" s="136"/>
      <c r="F795" s="105" t="s">
        <v>9482</v>
      </c>
      <c r="G795" s="105"/>
    </row>
    <row r="796" spans="1:7" ht="12.75" customHeight="1">
      <c r="A796" s="108" t="s">
        <v>9483</v>
      </c>
      <c r="B796" s="105" t="s">
        <v>9463</v>
      </c>
      <c r="C796" s="105" t="s">
        <v>8769</v>
      </c>
      <c r="D796" s="105"/>
      <c r="E796" s="136"/>
      <c r="F796" s="105" t="s">
        <v>9484</v>
      </c>
      <c r="G796" s="105"/>
    </row>
    <row r="797" spans="1:7" ht="12.75" customHeight="1">
      <c r="A797" s="108" t="s">
        <v>9485</v>
      </c>
      <c r="B797" s="105" t="s">
        <v>9463</v>
      </c>
      <c r="C797" s="105" t="s">
        <v>7912</v>
      </c>
      <c r="D797" s="105"/>
      <c r="E797" s="136"/>
      <c r="F797" s="105" t="s">
        <v>9486</v>
      </c>
      <c r="G797" s="105"/>
    </row>
    <row r="798" spans="1:7" ht="12.75" customHeight="1">
      <c r="A798" s="108" t="s">
        <v>9487</v>
      </c>
      <c r="B798" s="105" t="s">
        <v>9488</v>
      </c>
      <c r="C798" s="105" t="s">
        <v>8883</v>
      </c>
      <c r="D798" s="105"/>
      <c r="E798" s="136"/>
      <c r="F798" s="105" t="s">
        <v>8884</v>
      </c>
      <c r="G798" s="105"/>
    </row>
    <row r="799" spans="1:7" ht="12.75" customHeight="1">
      <c r="A799" s="108" t="s">
        <v>9489</v>
      </c>
      <c r="B799" s="105" t="s">
        <v>9488</v>
      </c>
      <c r="C799" s="105" t="s">
        <v>8888</v>
      </c>
      <c r="D799" s="105"/>
      <c r="E799" s="136"/>
      <c r="F799" s="105" t="s">
        <v>8889</v>
      </c>
      <c r="G799" s="105"/>
    </row>
    <row r="800" spans="1:7" ht="12.75" customHeight="1">
      <c r="A800" s="108" t="s">
        <v>9490</v>
      </c>
      <c r="B800" s="105" t="s">
        <v>9488</v>
      </c>
      <c r="C800" s="105" t="s">
        <v>7941</v>
      </c>
      <c r="D800" s="105"/>
      <c r="E800" s="136"/>
      <c r="F800" s="105" t="s">
        <v>8796</v>
      </c>
      <c r="G800" s="105"/>
    </row>
    <row r="801" spans="1:7" ht="12.75" customHeight="1">
      <c r="A801" s="108" t="s">
        <v>9491</v>
      </c>
      <c r="B801" s="105" t="s">
        <v>9488</v>
      </c>
      <c r="C801" s="105" t="s">
        <v>9016</v>
      </c>
      <c r="D801" s="105"/>
      <c r="E801" s="136"/>
      <c r="F801" s="105" t="s">
        <v>9017</v>
      </c>
      <c r="G801" s="105"/>
    </row>
    <row r="802" spans="1:7" ht="12.75" customHeight="1">
      <c r="A802" s="108" t="s">
        <v>9492</v>
      </c>
      <c r="B802" s="105" t="s">
        <v>9488</v>
      </c>
      <c r="C802" s="105" t="s">
        <v>9036</v>
      </c>
      <c r="D802" s="105"/>
      <c r="E802" s="136"/>
      <c r="F802" s="105" t="s">
        <v>9037</v>
      </c>
      <c r="G802" s="105"/>
    </row>
    <row r="803" spans="1:7" ht="12.75" customHeight="1">
      <c r="A803" s="108" t="s">
        <v>9493</v>
      </c>
      <c r="B803" s="105" t="s">
        <v>9488</v>
      </c>
      <c r="C803" s="105" t="s">
        <v>9039</v>
      </c>
      <c r="D803" s="105"/>
      <c r="E803" s="136"/>
      <c r="F803" s="105" t="s">
        <v>9040</v>
      </c>
      <c r="G803" s="105"/>
    </row>
    <row r="804" spans="1:7" ht="12.75" customHeight="1">
      <c r="A804" s="108" t="s">
        <v>9494</v>
      </c>
      <c r="B804" s="105" t="s">
        <v>9488</v>
      </c>
      <c r="C804" s="105" t="s">
        <v>7971</v>
      </c>
      <c r="D804" s="105"/>
      <c r="E804" s="136"/>
      <c r="F804" s="105" t="s">
        <v>9047</v>
      </c>
      <c r="G804" s="105"/>
    </row>
    <row r="805" spans="1:7" ht="12.75" customHeight="1">
      <c r="A805" s="108" t="s">
        <v>9495</v>
      </c>
      <c r="B805" s="105" t="s">
        <v>9488</v>
      </c>
      <c r="C805" s="105" t="s">
        <v>8718</v>
      </c>
      <c r="D805" s="105"/>
      <c r="E805" s="136"/>
      <c r="F805" s="105" t="s">
        <v>8759</v>
      </c>
      <c r="G805" s="105"/>
    </row>
    <row r="806" spans="1:7" ht="12.75" customHeight="1">
      <c r="A806" s="108" t="s">
        <v>9496</v>
      </c>
      <c r="B806" s="105" t="s">
        <v>9488</v>
      </c>
      <c r="C806" s="105" t="s">
        <v>7926</v>
      </c>
      <c r="D806" s="105"/>
      <c r="E806" s="136"/>
      <c r="F806" s="105" t="s">
        <v>8765</v>
      </c>
      <c r="G806" s="105"/>
    </row>
    <row r="807" spans="1:7" ht="12.75" customHeight="1">
      <c r="A807" s="108" t="s">
        <v>9497</v>
      </c>
      <c r="B807" s="105" t="s">
        <v>9488</v>
      </c>
      <c r="C807" s="105" t="s">
        <v>9156</v>
      </c>
      <c r="D807" s="105"/>
      <c r="E807" s="136"/>
      <c r="F807" s="105" t="s">
        <v>9157</v>
      </c>
      <c r="G807" s="105"/>
    </row>
    <row r="808" spans="1:7" ht="12.75" customHeight="1">
      <c r="A808" s="108" t="s">
        <v>9498</v>
      </c>
      <c r="B808" s="105" t="s">
        <v>9488</v>
      </c>
      <c r="C808" s="105" t="s">
        <v>8173</v>
      </c>
      <c r="D808" s="105"/>
      <c r="E808" s="136"/>
      <c r="F808" s="105" t="s">
        <v>9499</v>
      </c>
      <c r="G808" s="105"/>
    </row>
    <row r="809" spans="1:7" ht="12.75" customHeight="1">
      <c r="A809" s="108" t="s">
        <v>9500</v>
      </c>
      <c r="B809" s="105" t="s">
        <v>9488</v>
      </c>
      <c r="C809" s="105" t="s">
        <v>8769</v>
      </c>
      <c r="D809" s="105"/>
      <c r="E809" s="136"/>
      <c r="F809" s="105" t="s">
        <v>9501</v>
      </c>
      <c r="G809" s="105"/>
    </row>
    <row r="810" spans="1:7" ht="12.75" customHeight="1">
      <c r="A810" s="108" t="s">
        <v>9502</v>
      </c>
      <c r="B810" s="105" t="s">
        <v>9503</v>
      </c>
      <c r="C810" s="105" t="s">
        <v>6948</v>
      </c>
      <c r="D810" s="109"/>
      <c r="E810" s="136"/>
      <c r="F810" s="105" t="s">
        <v>9504</v>
      </c>
      <c r="G810" s="105"/>
    </row>
    <row r="811" spans="1:7" ht="12.75" customHeight="1">
      <c r="A811" s="108" t="s">
        <v>9505</v>
      </c>
      <c r="B811" s="105" t="s">
        <v>9503</v>
      </c>
      <c r="C811" s="105" t="s">
        <v>9506</v>
      </c>
      <c r="D811" s="109"/>
      <c r="E811" s="136"/>
      <c r="F811" s="105" t="s">
        <v>7033</v>
      </c>
      <c r="G811" s="105"/>
    </row>
    <row r="812" spans="1:7" ht="12.75" customHeight="1">
      <c r="A812" s="108" t="s">
        <v>9507</v>
      </c>
      <c r="B812" s="105" t="s">
        <v>9503</v>
      </c>
      <c r="C812" s="105" t="s">
        <v>6693</v>
      </c>
      <c r="D812" s="109"/>
      <c r="E812" s="136"/>
      <c r="F812" s="105" t="s">
        <v>4042</v>
      </c>
      <c r="G812" s="105"/>
    </row>
    <row r="813" spans="1:7" ht="12.75" customHeight="1">
      <c r="A813" s="108" t="s">
        <v>9508</v>
      </c>
      <c r="B813" s="105" t="s">
        <v>9503</v>
      </c>
      <c r="C813" s="105" t="s">
        <v>6697</v>
      </c>
      <c r="D813" s="109"/>
      <c r="E813" s="135"/>
      <c r="F813" s="105" t="s">
        <v>9509</v>
      </c>
      <c r="G813" s="105"/>
    </row>
    <row r="814" spans="1:7" ht="12.75" customHeight="1">
      <c r="A814" s="108" t="s">
        <v>7751</v>
      </c>
      <c r="B814" s="108" t="s">
        <v>9510</v>
      </c>
      <c r="C814" s="108" t="s">
        <v>9511</v>
      </c>
      <c r="D814" s="108"/>
      <c r="E814" s="108"/>
      <c r="F814" s="108" t="s">
        <v>6796</v>
      </c>
      <c r="G814" s="108"/>
    </row>
    <row r="815" spans="1:7" ht="12.75" customHeight="1">
      <c r="A815" s="108" t="s">
        <v>9512</v>
      </c>
      <c r="B815" s="108" t="s">
        <v>9510</v>
      </c>
      <c r="C815" s="108" t="s">
        <v>9223</v>
      </c>
      <c r="D815" s="108"/>
      <c r="E815" s="108"/>
      <c r="F815" s="108" t="s">
        <v>9513</v>
      </c>
      <c r="G815" s="108"/>
    </row>
    <row r="816" spans="1:7" ht="12.75" customHeight="1">
      <c r="A816" s="108" t="s">
        <v>9526</v>
      </c>
      <c r="B816" s="108" t="s">
        <v>9510</v>
      </c>
      <c r="C816" s="108" t="s">
        <v>9527</v>
      </c>
      <c r="D816" s="108"/>
      <c r="E816" s="108"/>
      <c r="F816" s="108" t="s">
        <v>5404</v>
      </c>
      <c r="G816" s="108"/>
    </row>
    <row r="817" spans="1:7" ht="12.75" customHeight="1">
      <c r="A817" s="108" t="s">
        <v>9528</v>
      </c>
      <c r="B817" s="108" t="s">
        <v>9510</v>
      </c>
      <c r="C817" s="108" t="s">
        <v>9529</v>
      </c>
      <c r="D817" s="108"/>
      <c r="E817" s="108"/>
      <c r="F817" s="108" t="s">
        <v>9530</v>
      </c>
      <c r="G817" s="108"/>
    </row>
    <row r="818" spans="1:7" ht="12.75" customHeight="1">
      <c r="A818" s="108" t="s">
        <v>9531</v>
      </c>
      <c r="B818" s="108" t="s">
        <v>9510</v>
      </c>
      <c r="C818" s="108" t="s">
        <v>9532</v>
      </c>
      <c r="D818" s="108"/>
      <c r="E818" s="108"/>
      <c r="F818" s="108" t="s">
        <v>9533</v>
      </c>
      <c r="G818" s="108"/>
    </row>
    <row r="819" spans="1:7" s="11" customFormat="1" ht="12.75" customHeight="1">
      <c r="A819" s="108" t="s">
        <v>28623</v>
      </c>
      <c r="B819" s="108" t="s">
        <v>9510</v>
      </c>
      <c r="C819" s="108" t="s">
        <v>28625</v>
      </c>
      <c r="D819" s="108"/>
      <c r="E819" s="108"/>
      <c r="F819" s="108" t="s">
        <v>28747</v>
      </c>
      <c r="G819" s="108" t="s">
        <v>28748</v>
      </c>
    </row>
    <row r="820" spans="1:7" s="11" customFormat="1" ht="12.75" customHeight="1">
      <c r="A820" s="108" t="s">
        <v>28624</v>
      </c>
      <c r="B820" s="108" t="s">
        <v>9510</v>
      </c>
      <c r="C820" s="108" t="s">
        <v>28626</v>
      </c>
      <c r="D820" s="108"/>
      <c r="E820" s="108"/>
      <c r="F820" s="108" t="s">
        <v>28749</v>
      </c>
      <c r="G820" s="108" t="s">
        <v>28748</v>
      </c>
    </row>
    <row r="821" spans="1:7" ht="12.75" customHeight="1">
      <c r="A821" s="108" t="s">
        <v>9534</v>
      </c>
      <c r="B821" s="108" t="s">
        <v>9510</v>
      </c>
      <c r="C821" s="108" t="s">
        <v>8751</v>
      </c>
      <c r="D821" s="108"/>
      <c r="E821" s="108"/>
      <c r="F821" s="108" t="s">
        <v>9535</v>
      </c>
      <c r="G821" s="108"/>
    </row>
    <row r="822" spans="1:7" ht="12.75" customHeight="1">
      <c r="A822" s="108" t="s">
        <v>9536</v>
      </c>
      <c r="B822" s="108" t="s">
        <v>9510</v>
      </c>
      <c r="C822" s="108" t="s">
        <v>9537</v>
      </c>
      <c r="D822" s="108"/>
      <c r="E822" s="108"/>
      <c r="F822" s="108" t="s">
        <v>9538</v>
      </c>
      <c r="G822" s="108"/>
    </row>
    <row r="823" spans="1:7" ht="12.75" customHeight="1">
      <c r="A823" s="108" t="s">
        <v>9539</v>
      </c>
      <c r="B823" s="108" t="s">
        <v>9510</v>
      </c>
      <c r="C823" s="108" t="s">
        <v>9540</v>
      </c>
      <c r="D823" s="108"/>
      <c r="E823" s="108"/>
      <c r="F823" s="108" t="s">
        <v>9541</v>
      </c>
      <c r="G823" s="108"/>
    </row>
    <row r="824" spans="1:7" ht="12.75" customHeight="1">
      <c r="A824" s="108" t="s">
        <v>9542</v>
      </c>
      <c r="B824" s="108" t="s">
        <v>9510</v>
      </c>
      <c r="C824" s="108" t="s">
        <v>28750</v>
      </c>
      <c r="D824" s="108"/>
      <c r="E824" s="108"/>
      <c r="F824" s="108" t="s">
        <v>9543</v>
      </c>
      <c r="G824" s="108"/>
    </row>
    <row r="825" spans="1:7" ht="12.75" customHeight="1">
      <c r="A825" s="108" t="s">
        <v>9544</v>
      </c>
      <c r="B825" s="108" t="s">
        <v>9510</v>
      </c>
      <c r="C825" s="108" t="s">
        <v>9545</v>
      </c>
      <c r="D825" s="108"/>
      <c r="E825" s="108"/>
      <c r="F825" s="108" t="s">
        <v>9546</v>
      </c>
      <c r="G825" s="108"/>
    </row>
    <row r="826" spans="1:7" ht="12.75" customHeight="1">
      <c r="A826" s="108" t="s">
        <v>28628</v>
      </c>
      <c r="B826" s="108" t="s">
        <v>9510</v>
      </c>
      <c r="C826" s="108" t="s">
        <v>28629</v>
      </c>
      <c r="D826" s="108"/>
      <c r="E826" s="108"/>
      <c r="F826" s="108" t="s">
        <v>28751</v>
      </c>
      <c r="G826" s="108" t="s">
        <v>28748</v>
      </c>
    </row>
    <row r="827" spans="1:7" ht="12.75" customHeight="1">
      <c r="A827" s="108" t="s">
        <v>9547</v>
      </c>
      <c r="B827" s="108" t="s">
        <v>9510</v>
      </c>
      <c r="C827" s="108" t="s">
        <v>9548</v>
      </c>
      <c r="D827" s="108"/>
      <c r="E827" s="108"/>
      <c r="F827" s="108" t="s">
        <v>9549</v>
      </c>
      <c r="G827" s="108"/>
    </row>
    <row r="828" spans="1:7" ht="12.75" customHeight="1">
      <c r="A828" s="108" t="s">
        <v>9555</v>
      </c>
      <c r="B828" s="108" t="s">
        <v>9510</v>
      </c>
      <c r="C828" s="108" t="s">
        <v>9556</v>
      </c>
      <c r="D828" s="108"/>
      <c r="E828" s="108"/>
      <c r="F828" s="108" t="s">
        <v>9557</v>
      </c>
      <c r="G828" s="108"/>
    </row>
    <row r="829" spans="1:7" ht="12.75" customHeight="1">
      <c r="A829" s="108" t="s">
        <v>9558</v>
      </c>
      <c r="B829" s="108" t="s">
        <v>9510</v>
      </c>
      <c r="C829" s="108" t="s">
        <v>9559</v>
      </c>
      <c r="D829" s="108"/>
      <c r="E829" s="108"/>
      <c r="F829" s="108" t="s">
        <v>9560</v>
      </c>
      <c r="G829" s="108"/>
    </row>
    <row r="830" spans="1:7" ht="12.75" customHeight="1">
      <c r="A830" s="108" t="s">
        <v>9561</v>
      </c>
      <c r="B830" s="108" t="s">
        <v>9510</v>
      </c>
      <c r="C830" s="108" t="s">
        <v>9562</v>
      </c>
      <c r="D830" s="108"/>
      <c r="E830" s="108"/>
      <c r="F830" s="108" t="s">
        <v>9563</v>
      </c>
      <c r="G830" s="108"/>
    </row>
    <row r="831" spans="1:7" ht="12.75" customHeight="1">
      <c r="A831" s="108" t="s">
        <v>9564</v>
      </c>
      <c r="B831" s="108" t="s">
        <v>9510</v>
      </c>
      <c r="C831" s="108" t="s">
        <v>9565</v>
      </c>
      <c r="D831" s="108"/>
      <c r="E831" s="108"/>
      <c r="F831" s="108" t="s">
        <v>9566</v>
      </c>
      <c r="G831" s="108"/>
    </row>
    <row r="832" spans="1:7" ht="12.75" customHeight="1">
      <c r="A832" s="108" t="s">
        <v>28620</v>
      </c>
      <c r="B832" s="108" t="s">
        <v>9510</v>
      </c>
      <c r="C832" s="108" t="s">
        <v>9524</v>
      </c>
      <c r="D832" s="108"/>
      <c r="E832" s="108"/>
      <c r="F832" s="108" t="s">
        <v>9525</v>
      </c>
      <c r="G832" s="108" t="s">
        <v>28752</v>
      </c>
    </row>
    <row r="833" spans="1:7" ht="12.75" customHeight="1">
      <c r="A833" s="108" t="s">
        <v>28621</v>
      </c>
      <c r="B833" s="108" t="s">
        <v>9510</v>
      </c>
      <c r="C833" s="108" t="s">
        <v>9518</v>
      </c>
      <c r="D833" s="108"/>
      <c r="E833" s="108"/>
      <c r="F833" s="108" t="s">
        <v>9519</v>
      </c>
      <c r="G833" s="108" t="s">
        <v>28753</v>
      </c>
    </row>
    <row r="834" spans="1:7" ht="12.75" customHeight="1">
      <c r="A834" s="108" t="s">
        <v>28630</v>
      </c>
      <c r="B834" s="108" t="s">
        <v>9510</v>
      </c>
      <c r="C834" s="108" t="s">
        <v>28633</v>
      </c>
      <c r="D834" s="108"/>
      <c r="E834" s="108"/>
      <c r="F834" s="108" t="s">
        <v>9312</v>
      </c>
      <c r="G834" s="108" t="s">
        <v>28748</v>
      </c>
    </row>
    <row r="835" spans="1:7" ht="12.75" customHeight="1">
      <c r="A835" s="108" t="s">
        <v>28631</v>
      </c>
      <c r="B835" s="108" t="s">
        <v>9510</v>
      </c>
      <c r="C835" s="108" t="s">
        <v>28634</v>
      </c>
      <c r="D835" s="108"/>
      <c r="E835" s="108"/>
      <c r="F835" s="108" t="s">
        <v>28754</v>
      </c>
      <c r="G835" s="108" t="s">
        <v>28748</v>
      </c>
    </row>
    <row r="836" spans="1:7" ht="12.75" customHeight="1">
      <c r="A836" s="108" t="s">
        <v>28632</v>
      </c>
      <c r="B836" s="108" t="s">
        <v>9510</v>
      </c>
      <c r="C836" s="108" t="s">
        <v>28635</v>
      </c>
      <c r="D836" s="108"/>
      <c r="E836" s="108"/>
      <c r="F836" s="108" t="s">
        <v>28755</v>
      </c>
      <c r="G836" s="108" t="s">
        <v>28748</v>
      </c>
    </row>
    <row r="837" spans="1:7" ht="12.75" customHeight="1">
      <c r="A837" s="108" t="s">
        <v>9567</v>
      </c>
      <c r="B837" s="108" t="s">
        <v>9510</v>
      </c>
      <c r="C837" s="108" t="s">
        <v>9568</v>
      </c>
      <c r="D837" s="108"/>
      <c r="E837" s="108"/>
      <c r="F837" s="108" t="s">
        <v>9569</v>
      </c>
      <c r="G837" s="108"/>
    </row>
    <row r="838" spans="1:7" ht="12.75" customHeight="1">
      <c r="A838" s="108" t="s">
        <v>9570</v>
      </c>
      <c r="B838" s="108" t="s">
        <v>9510</v>
      </c>
      <c r="C838" s="108" t="s">
        <v>9571</v>
      </c>
      <c r="D838" s="108"/>
      <c r="E838" s="108"/>
      <c r="F838" s="108" t="s">
        <v>9190</v>
      </c>
      <c r="G838" s="108"/>
    </row>
    <row r="839" spans="1:7" ht="12.75" customHeight="1">
      <c r="A839" s="108" t="s">
        <v>9572</v>
      </c>
      <c r="B839" s="108" t="s">
        <v>9510</v>
      </c>
      <c r="C839" s="108" t="s">
        <v>9573</v>
      </c>
      <c r="D839" s="108"/>
      <c r="E839" s="108"/>
      <c r="F839" s="108" t="s">
        <v>6833</v>
      </c>
      <c r="G839" s="108"/>
    </row>
    <row r="840" spans="1:7" ht="12.75" customHeight="1">
      <c r="A840" s="108" t="s">
        <v>9574</v>
      </c>
      <c r="B840" s="108" t="s">
        <v>9510</v>
      </c>
      <c r="C840" s="108" t="s">
        <v>9575</v>
      </c>
      <c r="D840" s="108"/>
      <c r="E840" s="108"/>
      <c r="F840" s="108" t="s">
        <v>9576</v>
      </c>
      <c r="G840" s="108"/>
    </row>
    <row r="841" spans="1:7" ht="12.75" customHeight="1">
      <c r="A841" s="108" t="s">
        <v>7771</v>
      </c>
      <c r="B841" s="108" t="s">
        <v>9510</v>
      </c>
      <c r="C841" s="108" t="s">
        <v>9577</v>
      </c>
      <c r="D841" s="108"/>
      <c r="E841" s="108"/>
      <c r="F841" s="108" t="s">
        <v>6801</v>
      </c>
      <c r="G841" s="108"/>
    </row>
    <row r="842" spans="1:7" ht="12.75" customHeight="1">
      <c r="A842" s="108" t="s">
        <v>9578</v>
      </c>
      <c r="B842" s="108" t="s">
        <v>9510</v>
      </c>
      <c r="C842" s="108" t="s">
        <v>9223</v>
      </c>
      <c r="D842" s="108"/>
      <c r="E842" s="108"/>
      <c r="F842" s="108" t="s">
        <v>9579</v>
      </c>
      <c r="G842" s="108"/>
    </row>
    <row r="843" spans="1:7" ht="12.75" customHeight="1">
      <c r="A843" s="108" t="s">
        <v>9591</v>
      </c>
      <c r="B843" s="108" t="s">
        <v>9510</v>
      </c>
      <c r="C843" s="108" t="s">
        <v>9527</v>
      </c>
      <c r="D843" s="108"/>
      <c r="E843" s="108"/>
      <c r="F843" s="108" t="s">
        <v>9592</v>
      </c>
      <c r="G843" s="108"/>
    </row>
    <row r="844" spans="1:7" ht="12.75" customHeight="1">
      <c r="A844" s="108" t="s">
        <v>9593</v>
      </c>
      <c r="B844" s="108" t="s">
        <v>9510</v>
      </c>
      <c r="C844" s="108" t="s">
        <v>9594</v>
      </c>
      <c r="D844" s="108"/>
      <c r="E844" s="108"/>
      <c r="F844" s="108" t="s">
        <v>9595</v>
      </c>
      <c r="G844" s="108"/>
    </row>
    <row r="845" spans="1:7" ht="12.75" customHeight="1">
      <c r="A845" s="108" t="s">
        <v>9596</v>
      </c>
      <c r="B845" s="108" t="s">
        <v>9510</v>
      </c>
      <c r="C845" s="108" t="s">
        <v>9597</v>
      </c>
      <c r="D845" s="108"/>
      <c r="E845" s="108"/>
      <c r="F845" s="108" t="s">
        <v>9598</v>
      </c>
      <c r="G845" s="108"/>
    </row>
    <row r="846" spans="1:7" ht="12.75" customHeight="1">
      <c r="A846" s="108" t="s">
        <v>28639</v>
      </c>
      <c r="B846" s="108" t="s">
        <v>9510</v>
      </c>
      <c r="C846" s="108" t="s">
        <v>28641</v>
      </c>
      <c r="D846" s="108"/>
      <c r="E846" s="108"/>
      <c r="F846" s="108" t="s">
        <v>28756</v>
      </c>
      <c r="G846" s="108" t="s">
        <v>28748</v>
      </c>
    </row>
    <row r="847" spans="1:7" ht="12.75" customHeight="1">
      <c r="A847" s="108" t="s">
        <v>28640</v>
      </c>
      <c r="B847" s="108" t="s">
        <v>9510</v>
      </c>
      <c r="C847" s="108" t="s">
        <v>28642</v>
      </c>
      <c r="D847" s="108"/>
      <c r="E847" s="108"/>
      <c r="F847" s="108" t="s">
        <v>28757</v>
      </c>
      <c r="G847" s="108" t="s">
        <v>28748</v>
      </c>
    </row>
    <row r="848" spans="1:7" ht="12.75" customHeight="1">
      <c r="A848" s="108" t="s">
        <v>9599</v>
      </c>
      <c r="B848" s="108" t="s">
        <v>9510</v>
      </c>
      <c r="C848" s="108" t="s">
        <v>8751</v>
      </c>
      <c r="D848" s="108"/>
      <c r="E848" s="108"/>
      <c r="F848" s="108" t="s">
        <v>9600</v>
      </c>
      <c r="G848" s="108"/>
    </row>
    <row r="849" spans="1:7" ht="12.75" customHeight="1">
      <c r="A849" s="108" t="s">
        <v>9601</v>
      </c>
      <c r="B849" s="108" t="s">
        <v>9510</v>
      </c>
      <c r="C849" s="108" t="s">
        <v>9602</v>
      </c>
      <c r="D849" s="108"/>
      <c r="E849" s="108"/>
      <c r="F849" s="108" t="s">
        <v>9603</v>
      </c>
      <c r="G849" s="108"/>
    </row>
    <row r="850" spans="1:7" ht="12.75" customHeight="1">
      <c r="A850" s="108" t="s">
        <v>9604</v>
      </c>
      <c r="B850" s="108" t="s">
        <v>9510</v>
      </c>
      <c r="C850" s="108" t="s">
        <v>9605</v>
      </c>
      <c r="D850" s="108"/>
      <c r="E850" s="108"/>
      <c r="F850" s="108" t="s">
        <v>9606</v>
      </c>
      <c r="G850" s="108"/>
    </row>
    <row r="851" spans="1:7" ht="12.75" customHeight="1">
      <c r="A851" s="108" t="s">
        <v>9607</v>
      </c>
      <c r="B851" s="108" t="s">
        <v>9510</v>
      </c>
      <c r="C851" s="108" t="s">
        <v>28758</v>
      </c>
      <c r="D851" s="108"/>
      <c r="E851" s="108"/>
      <c r="F851" s="108" t="s">
        <v>9608</v>
      </c>
      <c r="G851" s="108"/>
    </row>
    <row r="852" spans="1:7" ht="12.75" customHeight="1">
      <c r="A852" s="108" t="s">
        <v>9609</v>
      </c>
      <c r="B852" s="108" t="s">
        <v>9510</v>
      </c>
      <c r="C852" s="108" t="s">
        <v>9610</v>
      </c>
      <c r="D852" s="108"/>
      <c r="E852" s="108"/>
      <c r="F852" s="108" t="s">
        <v>9611</v>
      </c>
      <c r="G852" s="108"/>
    </row>
    <row r="853" spans="1:7" ht="12.75" customHeight="1">
      <c r="A853" s="108" t="s">
        <v>28643</v>
      </c>
      <c r="B853" s="108" t="s">
        <v>9510</v>
      </c>
      <c r="C853" s="108" t="s">
        <v>28644</v>
      </c>
      <c r="D853" s="108"/>
      <c r="E853" s="108"/>
      <c r="F853" s="108" t="s">
        <v>12320</v>
      </c>
      <c r="G853" s="108" t="s">
        <v>28748</v>
      </c>
    </row>
    <row r="854" spans="1:7" ht="12.75" customHeight="1">
      <c r="A854" s="108" t="s">
        <v>9612</v>
      </c>
      <c r="B854" s="108" t="s">
        <v>9510</v>
      </c>
      <c r="C854" s="108" t="s">
        <v>9548</v>
      </c>
      <c r="D854" s="108"/>
      <c r="E854" s="108"/>
      <c r="F854" s="108" t="s">
        <v>9613</v>
      </c>
      <c r="G854" s="108"/>
    </row>
    <row r="855" spans="1:7" ht="12.75" customHeight="1">
      <c r="A855" s="108" t="s">
        <v>9620</v>
      </c>
      <c r="B855" s="108" t="s">
        <v>9510</v>
      </c>
      <c r="C855" s="108" t="s">
        <v>9621</v>
      </c>
      <c r="D855" s="108"/>
      <c r="E855" s="108"/>
      <c r="F855" s="108" t="s">
        <v>1938</v>
      </c>
      <c r="G855" s="108"/>
    </row>
    <row r="856" spans="1:7" ht="12.75" customHeight="1">
      <c r="A856" s="108" t="s">
        <v>9622</v>
      </c>
      <c r="B856" s="108" t="s">
        <v>9510</v>
      </c>
      <c r="C856" s="108" t="s">
        <v>9623</v>
      </c>
      <c r="D856" s="108"/>
      <c r="E856" s="108"/>
      <c r="F856" s="108" t="s">
        <v>9624</v>
      </c>
      <c r="G856" s="108"/>
    </row>
    <row r="857" spans="1:7" ht="12.75" customHeight="1">
      <c r="A857" s="108" t="s">
        <v>9625</v>
      </c>
      <c r="B857" s="108" t="s">
        <v>9510</v>
      </c>
      <c r="C857" s="108" t="s">
        <v>9626</v>
      </c>
      <c r="D857" s="108"/>
      <c r="E857" s="108"/>
      <c r="F857" s="108" t="s">
        <v>9627</v>
      </c>
      <c r="G857" s="108"/>
    </row>
    <row r="858" spans="1:7" ht="12.75" customHeight="1">
      <c r="A858" s="108" t="s">
        <v>9628</v>
      </c>
      <c r="B858" s="108" t="s">
        <v>9510</v>
      </c>
      <c r="C858" s="108" t="s">
        <v>9629</v>
      </c>
      <c r="D858" s="108"/>
      <c r="E858" s="108"/>
      <c r="F858" s="108" t="s">
        <v>9630</v>
      </c>
      <c r="G858" s="108"/>
    </row>
    <row r="859" spans="1:7" ht="12.75" customHeight="1">
      <c r="A859" s="108" t="s">
        <v>28636</v>
      </c>
      <c r="B859" s="108" t="s">
        <v>9510</v>
      </c>
      <c r="C859" s="108" t="s">
        <v>9589</v>
      </c>
      <c r="D859" s="108"/>
      <c r="E859" s="108"/>
      <c r="F859" s="108" t="s">
        <v>9590</v>
      </c>
      <c r="G859" s="108" t="s">
        <v>28759</v>
      </c>
    </row>
    <row r="860" spans="1:7" ht="12.75" customHeight="1">
      <c r="A860" s="108" t="s">
        <v>28638</v>
      </c>
      <c r="B860" s="108" t="s">
        <v>9510</v>
      </c>
      <c r="C860" s="108" t="s">
        <v>9583</v>
      </c>
      <c r="D860" s="108"/>
      <c r="E860" s="108"/>
      <c r="F860" s="108" t="s">
        <v>9584</v>
      </c>
      <c r="G860" s="108" t="s">
        <v>28753</v>
      </c>
    </row>
    <row r="861" spans="1:7" ht="12.75" customHeight="1">
      <c r="A861" s="108" t="s">
        <v>28645</v>
      </c>
      <c r="B861" s="108" t="s">
        <v>9510</v>
      </c>
      <c r="C861" s="108" t="s">
        <v>28648</v>
      </c>
      <c r="D861" s="108"/>
      <c r="E861" s="108"/>
      <c r="F861" s="108" t="s">
        <v>28760</v>
      </c>
      <c r="G861" s="108" t="s">
        <v>28637</v>
      </c>
    </row>
    <row r="862" spans="1:7" ht="12.75" customHeight="1">
      <c r="A862" s="108" t="s">
        <v>28646</v>
      </c>
      <c r="B862" s="108" t="s">
        <v>9510</v>
      </c>
      <c r="C862" s="108" t="s">
        <v>28649</v>
      </c>
      <c r="D862" s="108"/>
      <c r="E862" s="108"/>
      <c r="F862" s="108" t="s">
        <v>28761</v>
      </c>
      <c r="G862" s="108" t="s">
        <v>28637</v>
      </c>
    </row>
    <row r="863" spans="1:7" ht="12.75" customHeight="1">
      <c r="A863" s="108" t="s">
        <v>28647</v>
      </c>
      <c r="B863" s="108" t="s">
        <v>9510</v>
      </c>
      <c r="C863" s="108" t="s">
        <v>28650</v>
      </c>
      <c r="D863" s="108"/>
      <c r="E863" s="108"/>
      <c r="F863" s="108" t="s">
        <v>28762</v>
      </c>
      <c r="G863" s="108" t="s">
        <v>28637</v>
      </c>
    </row>
    <row r="864" spans="1:7" ht="12.75" customHeight="1">
      <c r="A864" s="108" t="s">
        <v>9631</v>
      </c>
      <c r="B864" s="108" t="s">
        <v>9510</v>
      </c>
      <c r="C864" s="108" t="s">
        <v>9568</v>
      </c>
      <c r="D864" s="108"/>
      <c r="E864" s="108"/>
      <c r="F864" s="108" t="s">
        <v>9632</v>
      </c>
      <c r="G864" s="108"/>
    </row>
    <row r="865" spans="1:7" ht="12.75" customHeight="1">
      <c r="A865" s="108" t="s">
        <v>9633</v>
      </c>
      <c r="B865" s="108" t="s">
        <v>9510</v>
      </c>
      <c r="C865" s="108" t="s">
        <v>9634</v>
      </c>
      <c r="D865" s="108"/>
      <c r="E865" s="108"/>
      <c r="F865" s="108" t="s">
        <v>9635</v>
      </c>
      <c r="G865" s="108"/>
    </row>
    <row r="866" spans="1:7" ht="12.75" customHeight="1">
      <c r="A866" s="108" t="s">
        <v>9636</v>
      </c>
      <c r="B866" s="108" t="s">
        <v>9510</v>
      </c>
      <c r="C866" s="108" t="s">
        <v>9637</v>
      </c>
      <c r="D866" s="108"/>
      <c r="E866" s="108"/>
      <c r="F866" s="108" t="s">
        <v>9638</v>
      </c>
      <c r="G866" s="108"/>
    </row>
    <row r="867" spans="1:7" ht="12.75" customHeight="1">
      <c r="A867" s="108" t="s">
        <v>9639</v>
      </c>
      <c r="B867" s="108" t="s">
        <v>9510</v>
      </c>
      <c r="C867" s="108" t="s">
        <v>9575</v>
      </c>
      <c r="D867" s="108"/>
      <c r="E867" s="108"/>
      <c r="F867" s="108" t="s">
        <v>9640</v>
      </c>
      <c r="G867" s="108"/>
    </row>
    <row r="868" spans="1:7" ht="12.75" customHeight="1">
      <c r="A868" s="108" t="s">
        <v>9641</v>
      </c>
      <c r="B868" s="108" t="s">
        <v>9510</v>
      </c>
      <c r="C868" s="108" t="s">
        <v>9642</v>
      </c>
      <c r="D868" s="108"/>
      <c r="E868" s="108" t="s">
        <v>9291</v>
      </c>
      <c r="F868" s="108" t="s">
        <v>9643</v>
      </c>
      <c r="G868" s="108"/>
    </row>
    <row r="869" spans="1:7" ht="12.75" customHeight="1">
      <c r="A869" s="108" t="s">
        <v>9644</v>
      </c>
      <c r="B869" s="108" t="s">
        <v>9510</v>
      </c>
      <c r="C869" s="108" t="s">
        <v>9645</v>
      </c>
      <c r="D869" s="108"/>
      <c r="E869" s="108" t="s">
        <v>9291</v>
      </c>
      <c r="F869" s="108" t="s">
        <v>9646</v>
      </c>
      <c r="G869" s="108"/>
    </row>
    <row r="870" spans="1:7" ht="12.75" customHeight="1">
      <c r="A870" s="108" t="s">
        <v>9659</v>
      </c>
      <c r="B870" s="108" t="s">
        <v>9510</v>
      </c>
      <c r="C870" s="108" t="s">
        <v>9660</v>
      </c>
      <c r="D870" s="108"/>
      <c r="E870" s="108" t="s">
        <v>9291</v>
      </c>
      <c r="F870" s="108" t="s">
        <v>9661</v>
      </c>
      <c r="G870" s="108"/>
    </row>
    <row r="871" spans="1:7" ht="12.75" customHeight="1">
      <c r="A871" s="108" t="s">
        <v>9662</v>
      </c>
      <c r="B871" s="108" t="s">
        <v>9510</v>
      </c>
      <c r="C871" s="108" t="s">
        <v>9663</v>
      </c>
      <c r="D871" s="108"/>
      <c r="E871" s="108" t="s">
        <v>9291</v>
      </c>
      <c r="F871" s="108" t="s">
        <v>9664</v>
      </c>
      <c r="G871" s="108"/>
    </row>
    <row r="872" spans="1:7" ht="12.75" customHeight="1">
      <c r="A872" s="108" t="s">
        <v>9665</v>
      </c>
      <c r="B872" s="108" t="s">
        <v>9510</v>
      </c>
      <c r="C872" s="108" t="s">
        <v>9666</v>
      </c>
      <c r="D872" s="108"/>
      <c r="E872" s="108" t="s">
        <v>9291</v>
      </c>
      <c r="F872" s="108" t="s">
        <v>9667</v>
      </c>
      <c r="G872" s="108"/>
    </row>
    <row r="873" spans="1:7" ht="12.75" customHeight="1">
      <c r="A873" s="108" t="s">
        <v>28667</v>
      </c>
      <c r="B873" s="108" t="s">
        <v>9510</v>
      </c>
      <c r="C873" s="108" t="s">
        <v>28668</v>
      </c>
      <c r="D873" s="108"/>
      <c r="E873" s="108" t="s">
        <v>9291</v>
      </c>
      <c r="F873" s="108" t="s">
        <v>28763</v>
      </c>
      <c r="G873" s="108" t="s">
        <v>28748</v>
      </c>
    </row>
    <row r="874" spans="1:7" ht="12.75" customHeight="1">
      <c r="A874" s="108" t="s">
        <v>28669</v>
      </c>
      <c r="B874" s="108" t="s">
        <v>9510</v>
      </c>
      <c r="C874" s="108" t="s">
        <v>28670</v>
      </c>
      <c r="D874" s="108"/>
      <c r="E874" s="108" t="s">
        <v>9291</v>
      </c>
      <c r="F874" s="108" t="s">
        <v>28764</v>
      </c>
      <c r="G874" s="108" t="s">
        <v>28748</v>
      </c>
    </row>
    <row r="875" spans="1:7" ht="12.75" customHeight="1">
      <c r="A875" s="108" t="s">
        <v>9668</v>
      </c>
      <c r="B875" s="108" t="s">
        <v>9510</v>
      </c>
      <c r="C875" s="108" t="s">
        <v>9669</v>
      </c>
      <c r="D875" s="108"/>
      <c r="E875" s="108" t="s">
        <v>9291</v>
      </c>
      <c r="F875" s="108" t="s">
        <v>9670</v>
      </c>
      <c r="G875" s="108"/>
    </row>
    <row r="876" spans="1:7" ht="12.75" customHeight="1">
      <c r="A876" s="108" t="s">
        <v>9671</v>
      </c>
      <c r="B876" s="108" t="s">
        <v>9510</v>
      </c>
      <c r="C876" s="108" t="s">
        <v>9672</v>
      </c>
      <c r="D876" s="108"/>
      <c r="E876" s="108" t="s">
        <v>9291</v>
      </c>
      <c r="F876" s="108" t="s">
        <v>9673</v>
      </c>
      <c r="G876" s="108"/>
    </row>
    <row r="877" spans="1:7" ht="12.75" customHeight="1">
      <c r="A877" s="108" t="s">
        <v>9674</v>
      </c>
      <c r="B877" s="108" t="s">
        <v>9510</v>
      </c>
      <c r="C877" s="108" t="s">
        <v>9675</v>
      </c>
      <c r="D877" s="108"/>
      <c r="E877" s="108" t="s">
        <v>9291</v>
      </c>
      <c r="F877" s="108" t="s">
        <v>9676</v>
      </c>
      <c r="G877" s="108"/>
    </row>
    <row r="878" spans="1:7" ht="12.75" customHeight="1">
      <c r="A878" s="108" t="s">
        <v>9677</v>
      </c>
      <c r="B878" s="108" t="s">
        <v>9510</v>
      </c>
      <c r="C878" s="108" t="s">
        <v>28765</v>
      </c>
      <c r="D878" s="108"/>
      <c r="E878" s="108" t="s">
        <v>9291</v>
      </c>
      <c r="F878" s="108" t="s">
        <v>9678</v>
      </c>
      <c r="G878" s="108"/>
    </row>
    <row r="879" spans="1:7" ht="12.75" customHeight="1">
      <c r="A879" s="108" t="s">
        <v>9679</v>
      </c>
      <c r="B879" s="108" t="s">
        <v>9510</v>
      </c>
      <c r="C879" s="108" t="s">
        <v>9680</v>
      </c>
      <c r="D879" s="108"/>
      <c r="E879" s="108" t="s">
        <v>9291</v>
      </c>
      <c r="F879" s="108" t="s">
        <v>9681</v>
      </c>
      <c r="G879" s="108"/>
    </row>
    <row r="880" spans="1:7" ht="12.75" customHeight="1">
      <c r="A880" s="108" t="s">
        <v>28671</v>
      </c>
      <c r="B880" s="108" t="s">
        <v>9510</v>
      </c>
      <c r="C880" s="108" t="s">
        <v>28672</v>
      </c>
      <c r="D880" s="108"/>
      <c r="E880" s="108" t="s">
        <v>9291</v>
      </c>
      <c r="F880" s="108" t="s">
        <v>28766</v>
      </c>
      <c r="G880" s="108" t="s">
        <v>28748</v>
      </c>
    </row>
    <row r="881" spans="1:7" ht="12.75" customHeight="1">
      <c r="A881" s="108" t="s">
        <v>9682</v>
      </c>
      <c r="B881" s="108" t="s">
        <v>9510</v>
      </c>
      <c r="C881" s="108" t="s">
        <v>9683</v>
      </c>
      <c r="D881" s="108"/>
      <c r="E881" s="108" t="s">
        <v>9291</v>
      </c>
      <c r="F881" s="108" t="s">
        <v>9684</v>
      </c>
      <c r="G881" s="108"/>
    </row>
    <row r="882" spans="1:7" ht="12.75" customHeight="1">
      <c r="A882" s="108" t="s">
        <v>9691</v>
      </c>
      <c r="B882" s="108" t="s">
        <v>9510</v>
      </c>
      <c r="C882" s="108" t="s">
        <v>9692</v>
      </c>
      <c r="D882" s="108"/>
      <c r="E882" s="108" t="s">
        <v>9291</v>
      </c>
      <c r="F882" s="108" t="s">
        <v>9693</v>
      </c>
      <c r="G882" s="108"/>
    </row>
    <row r="883" spans="1:7" ht="12.75" customHeight="1">
      <c r="A883" s="108" t="s">
        <v>9694</v>
      </c>
      <c r="B883" s="108" t="s">
        <v>9510</v>
      </c>
      <c r="C883" s="108" t="s">
        <v>9695</v>
      </c>
      <c r="D883" s="108"/>
      <c r="E883" s="108" t="s">
        <v>9291</v>
      </c>
      <c r="F883" s="108" t="s">
        <v>9696</v>
      </c>
      <c r="G883" s="108"/>
    </row>
    <row r="884" spans="1:7" ht="12.75" customHeight="1">
      <c r="A884" s="108" t="s">
        <v>9697</v>
      </c>
      <c r="B884" s="108" t="s">
        <v>9510</v>
      </c>
      <c r="C884" s="108" t="s">
        <v>9698</v>
      </c>
      <c r="D884" s="108"/>
      <c r="E884" s="108" t="s">
        <v>9291</v>
      </c>
      <c r="F884" s="108" t="s">
        <v>9699</v>
      </c>
      <c r="G884" s="108"/>
    </row>
    <row r="885" spans="1:7" ht="12.75" customHeight="1">
      <c r="A885" s="108" t="s">
        <v>9700</v>
      </c>
      <c r="B885" s="108" t="s">
        <v>9510</v>
      </c>
      <c r="C885" s="108" t="s">
        <v>9701</v>
      </c>
      <c r="D885" s="108"/>
      <c r="E885" s="108" t="s">
        <v>9291</v>
      </c>
      <c r="F885" s="108" t="s">
        <v>9702</v>
      </c>
      <c r="G885" s="108"/>
    </row>
    <row r="886" spans="1:7" ht="12.75" customHeight="1">
      <c r="A886" s="108" t="s">
        <v>28659</v>
      </c>
      <c r="B886" s="108" t="s">
        <v>9510</v>
      </c>
      <c r="C886" s="108" t="s">
        <v>9657</v>
      </c>
      <c r="D886" s="108"/>
      <c r="E886" s="108" t="s">
        <v>9291</v>
      </c>
      <c r="F886" s="108" t="s">
        <v>9658</v>
      </c>
      <c r="G886" s="108" t="s">
        <v>28767</v>
      </c>
    </row>
    <row r="887" spans="1:7" ht="12.75" customHeight="1">
      <c r="A887" s="108" t="s">
        <v>28660</v>
      </c>
      <c r="B887" s="108" t="s">
        <v>9510</v>
      </c>
      <c r="C887" s="108" t="s">
        <v>9651</v>
      </c>
      <c r="D887" s="108"/>
      <c r="E887" s="108" t="s">
        <v>9291</v>
      </c>
      <c r="F887" s="108" t="s">
        <v>9652</v>
      </c>
      <c r="G887" s="108" t="s">
        <v>28768</v>
      </c>
    </row>
    <row r="888" spans="1:7" ht="12.75" customHeight="1">
      <c r="A888" s="108" t="s">
        <v>28661</v>
      </c>
      <c r="B888" s="108" t="s">
        <v>9510</v>
      </c>
      <c r="C888" s="108" t="s">
        <v>28662</v>
      </c>
      <c r="D888" s="108"/>
      <c r="E888" s="108" t="s">
        <v>9291</v>
      </c>
      <c r="F888" s="108" t="s">
        <v>28769</v>
      </c>
      <c r="G888" s="108" t="s">
        <v>28748</v>
      </c>
    </row>
    <row r="889" spans="1:7" ht="12.75" customHeight="1">
      <c r="A889" s="108" t="s">
        <v>28663</v>
      </c>
      <c r="B889" s="108" t="s">
        <v>9510</v>
      </c>
      <c r="C889" s="108" t="s">
        <v>28664</v>
      </c>
      <c r="D889" s="108"/>
      <c r="E889" s="108" t="s">
        <v>9291</v>
      </c>
      <c r="F889" s="108" t="s">
        <v>28770</v>
      </c>
      <c r="G889" s="108" t="s">
        <v>28748</v>
      </c>
    </row>
    <row r="890" spans="1:7" ht="12.75" customHeight="1">
      <c r="A890" s="108" t="s">
        <v>28665</v>
      </c>
      <c r="B890" s="108" t="s">
        <v>9510</v>
      </c>
      <c r="C890" s="108" t="s">
        <v>28666</v>
      </c>
      <c r="D890" s="108"/>
      <c r="E890" s="108" t="s">
        <v>9291</v>
      </c>
      <c r="F890" s="108" t="s">
        <v>19021</v>
      </c>
      <c r="G890" s="108" t="s">
        <v>28748</v>
      </c>
    </row>
    <row r="891" spans="1:7" ht="12.75" customHeight="1">
      <c r="A891" s="108" t="s">
        <v>9703</v>
      </c>
      <c r="B891" s="108" t="s">
        <v>9510</v>
      </c>
      <c r="C891" s="108" t="s">
        <v>9704</v>
      </c>
      <c r="D891" s="108"/>
      <c r="E891" s="108" t="s">
        <v>9291</v>
      </c>
      <c r="F891" s="108" t="s">
        <v>9705</v>
      </c>
      <c r="G891" s="108"/>
    </row>
    <row r="892" spans="1:7" ht="12.75" customHeight="1">
      <c r="A892" s="108" t="s">
        <v>9706</v>
      </c>
      <c r="B892" s="108" t="s">
        <v>9510</v>
      </c>
      <c r="C892" s="108" t="s">
        <v>9707</v>
      </c>
      <c r="D892" s="108"/>
      <c r="E892" s="108" t="s">
        <v>9291</v>
      </c>
      <c r="F892" s="108" t="s">
        <v>9708</v>
      </c>
      <c r="G892" s="108"/>
    </row>
    <row r="893" spans="1:7" ht="12.75" customHeight="1">
      <c r="A893" s="108" t="s">
        <v>9709</v>
      </c>
      <c r="B893" s="108" t="s">
        <v>9510</v>
      </c>
      <c r="C893" s="108" t="s">
        <v>9660</v>
      </c>
      <c r="D893" s="108"/>
      <c r="E893" s="108" t="s">
        <v>9291</v>
      </c>
      <c r="F893" s="108" t="s">
        <v>9710</v>
      </c>
      <c r="G893" s="108"/>
    </row>
    <row r="894" spans="1:7" ht="12.75" customHeight="1">
      <c r="A894" s="108" t="s">
        <v>9711</v>
      </c>
      <c r="B894" s="108" t="s">
        <v>9510</v>
      </c>
      <c r="C894" s="108" t="s">
        <v>9712</v>
      </c>
      <c r="D894" s="108"/>
      <c r="E894" s="108" t="s">
        <v>9291</v>
      </c>
      <c r="F894" s="108" t="s">
        <v>9713</v>
      </c>
      <c r="G894" s="108"/>
    </row>
    <row r="895" spans="1:7" ht="12.75" customHeight="1">
      <c r="A895" s="108" t="s">
        <v>9714</v>
      </c>
      <c r="B895" s="105" t="s">
        <v>9715</v>
      </c>
      <c r="C895" s="105" t="s">
        <v>9716</v>
      </c>
      <c r="D895" s="105"/>
      <c r="E895" s="110"/>
      <c r="F895" s="105"/>
      <c r="G895" s="105"/>
    </row>
    <row r="896" spans="1:7" ht="12.75" customHeight="1">
      <c r="A896" s="108" t="s">
        <v>9717</v>
      </c>
      <c r="B896" s="105" t="s">
        <v>9715</v>
      </c>
      <c r="C896" s="105" t="s">
        <v>9718</v>
      </c>
      <c r="D896" s="105"/>
      <c r="E896" s="110"/>
      <c r="F896" s="105"/>
      <c r="G896" s="105"/>
    </row>
    <row r="897" spans="1:7" ht="12.75" customHeight="1">
      <c r="A897" s="108" t="s">
        <v>9719</v>
      </c>
      <c r="B897" s="105" t="s">
        <v>9715</v>
      </c>
      <c r="C897" s="105" t="s">
        <v>9720</v>
      </c>
      <c r="D897" s="105"/>
      <c r="E897" s="110"/>
      <c r="F897" s="105"/>
      <c r="G897" s="105"/>
    </row>
    <row r="898" spans="1:7" ht="12.75" customHeight="1">
      <c r="A898" s="108" t="s">
        <v>9721</v>
      </c>
      <c r="B898" s="105" t="s">
        <v>9715</v>
      </c>
      <c r="C898" s="105" t="s">
        <v>9722</v>
      </c>
      <c r="D898" s="105"/>
      <c r="E898" s="110"/>
      <c r="F898" s="105"/>
      <c r="G898" s="105"/>
    </row>
    <row r="899" spans="1:7" ht="12.75" customHeight="1">
      <c r="A899" s="108" t="s">
        <v>9723</v>
      </c>
      <c r="B899" s="105" t="s">
        <v>9715</v>
      </c>
      <c r="C899" s="105" t="s">
        <v>9724</v>
      </c>
      <c r="D899" s="105"/>
      <c r="E899" s="110"/>
      <c r="F899" s="105"/>
      <c r="G899" s="105"/>
    </row>
    <row r="900" spans="1:7" ht="12.75" customHeight="1">
      <c r="A900" s="108" t="s">
        <v>9725</v>
      </c>
      <c r="B900" s="105" t="s">
        <v>9715</v>
      </c>
      <c r="C900" s="105" t="s">
        <v>9726</v>
      </c>
      <c r="D900" s="105"/>
      <c r="E900" s="110"/>
      <c r="F900" s="105"/>
      <c r="G900" s="105"/>
    </row>
    <row r="901" spans="1:7" ht="12.75" customHeight="1">
      <c r="A901" s="108" t="s">
        <v>9727</v>
      </c>
      <c r="B901" s="105" t="s">
        <v>9715</v>
      </c>
      <c r="C901" s="105" t="s">
        <v>9728</v>
      </c>
      <c r="D901" s="105"/>
      <c r="E901" s="110"/>
      <c r="F901" s="105"/>
      <c r="G901" s="105"/>
    </row>
    <row r="902" spans="1:7" ht="12.75" customHeight="1">
      <c r="A902" s="108" t="s">
        <v>9729</v>
      </c>
      <c r="B902" s="105" t="s">
        <v>9715</v>
      </c>
      <c r="C902" s="105" t="s">
        <v>9730</v>
      </c>
      <c r="D902" s="105"/>
      <c r="E902" s="110"/>
      <c r="F902" s="105"/>
      <c r="G902" s="105"/>
    </row>
    <row r="903" spans="1:7" ht="12.75" customHeight="1">
      <c r="A903" s="108" t="s">
        <v>9731</v>
      </c>
      <c r="B903" s="105" t="s">
        <v>9715</v>
      </c>
      <c r="C903" s="105" t="s">
        <v>9732</v>
      </c>
      <c r="D903" s="105"/>
      <c r="E903" s="110"/>
      <c r="F903" s="105"/>
      <c r="G903" s="105"/>
    </row>
    <row r="904" spans="1:7" ht="12.75" customHeight="1">
      <c r="A904" s="108" t="s">
        <v>9733</v>
      </c>
      <c r="B904" s="105" t="s">
        <v>9715</v>
      </c>
      <c r="C904" s="105" t="s">
        <v>9734</v>
      </c>
      <c r="D904" s="105"/>
      <c r="E904" s="110"/>
      <c r="F904" s="105"/>
      <c r="G904" s="105"/>
    </row>
    <row r="905" spans="1:7" ht="12.75" customHeight="1">
      <c r="A905" s="108" t="s">
        <v>9735</v>
      </c>
      <c r="B905" s="105" t="s">
        <v>9715</v>
      </c>
      <c r="C905" s="105" t="s">
        <v>9736</v>
      </c>
      <c r="D905" s="105"/>
      <c r="E905" s="110"/>
      <c r="F905" s="105"/>
      <c r="G905" s="105"/>
    </row>
    <row r="906" spans="1:7" ht="12.75" customHeight="1">
      <c r="A906" s="108" t="s">
        <v>9737</v>
      </c>
      <c r="B906" s="105" t="s">
        <v>9715</v>
      </c>
      <c r="C906" s="105" t="s">
        <v>9738</v>
      </c>
      <c r="D906" s="105"/>
      <c r="E906" s="110"/>
      <c r="F906" s="105"/>
      <c r="G906" s="105"/>
    </row>
    <row r="907" spans="1:7" ht="12.75" customHeight="1">
      <c r="A907" s="108" t="s">
        <v>9739</v>
      </c>
      <c r="B907" s="105" t="s">
        <v>5520</v>
      </c>
      <c r="C907" s="105" t="s">
        <v>9740</v>
      </c>
      <c r="D907" s="105"/>
      <c r="E907" s="110"/>
      <c r="F907" s="105"/>
      <c r="G907" s="105"/>
    </row>
    <row r="908" spans="1:7" ht="12.75" customHeight="1">
      <c r="A908" s="108" t="s">
        <v>9741</v>
      </c>
      <c r="B908" s="105" t="s">
        <v>5520</v>
      </c>
      <c r="C908" s="105" t="s">
        <v>9742</v>
      </c>
      <c r="D908" s="105"/>
      <c r="E908" s="110"/>
      <c r="F908" s="105"/>
      <c r="G908" s="105"/>
    </row>
    <row r="909" spans="1:7" ht="12.75" customHeight="1">
      <c r="A909" s="108" t="s">
        <v>9743</v>
      </c>
      <c r="B909" s="105" t="s">
        <v>1475</v>
      </c>
      <c r="C909" s="105" t="s">
        <v>9744</v>
      </c>
      <c r="D909" s="105"/>
      <c r="E909" s="110"/>
      <c r="F909" s="105"/>
      <c r="G909" s="105"/>
    </row>
    <row r="910" spans="1:7" ht="12.75" customHeight="1">
      <c r="A910" s="108" t="s">
        <v>9745</v>
      </c>
      <c r="B910" s="105" t="s">
        <v>1475</v>
      </c>
      <c r="C910" s="105" t="s">
        <v>9746</v>
      </c>
      <c r="D910" s="105"/>
      <c r="E910" s="110"/>
      <c r="F910" s="105"/>
      <c r="G910" s="105"/>
    </row>
    <row r="911" spans="1:7" ht="12.75" customHeight="1">
      <c r="A911" s="108" t="s">
        <v>9747</v>
      </c>
      <c r="B911" s="105" t="s">
        <v>1475</v>
      </c>
      <c r="C911" s="105" t="s">
        <v>8904</v>
      </c>
      <c r="D911" s="105"/>
      <c r="E911" s="110"/>
      <c r="F911" s="105"/>
      <c r="G911" s="105"/>
    </row>
    <row r="912" spans="1:7" ht="12.75" customHeight="1">
      <c r="A912" s="108" t="s">
        <v>9748</v>
      </c>
      <c r="B912" s="105" t="s">
        <v>1475</v>
      </c>
      <c r="C912" s="105" t="s">
        <v>9749</v>
      </c>
      <c r="D912" s="105"/>
      <c r="E912" s="110"/>
      <c r="F912" s="105"/>
      <c r="G912" s="105"/>
    </row>
    <row r="913" spans="1:7" ht="12.75" customHeight="1">
      <c r="A913" s="108" t="s">
        <v>9750</v>
      </c>
      <c r="B913" s="105" t="s">
        <v>1475</v>
      </c>
      <c r="C913" s="105" t="s">
        <v>655</v>
      </c>
      <c r="D913" s="105"/>
      <c r="E913" s="110"/>
      <c r="F913" s="105"/>
      <c r="G913" s="105"/>
    </row>
    <row r="914" spans="1:7" ht="12.75" customHeight="1">
      <c r="A914" s="108" t="s">
        <v>9751</v>
      </c>
      <c r="B914" s="105" t="s">
        <v>1475</v>
      </c>
      <c r="C914" s="105" t="s">
        <v>9752</v>
      </c>
      <c r="D914" s="105"/>
      <c r="E914" s="110"/>
      <c r="F914" s="105"/>
      <c r="G914" s="105"/>
    </row>
    <row r="915" spans="1:7" ht="12.75" customHeight="1">
      <c r="A915" s="108" t="s">
        <v>9753</v>
      </c>
      <c r="B915" s="105" t="s">
        <v>1475</v>
      </c>
      <c r="C915" s="105" t="s">
        <v>9754</v>
      </c>
      <c r="D915" s="105"/>
      <c r="E915" s="110"/>
      <c r="F915" s="105"/>
      <c r="G915" s="105"/>
    </row>
    <row r="916" spans="1:7" ht="12.75" customHeight="1">
      <c r="A916" s="108" t="s">
        <v>9755</v>
      </c>
      <c r="B916" s="105" t="s">
        <v>1475</v>
      </c>
      <c r="C916" s="105" t="s">
        <v>9756</v>
      </c>
      <c r="D916" s="105"/>
      <c r="E916" s="110"/>
      <c r="F916" s="105"/>
      <c r="G916" s="105"/>
    </row>
    <row r="917" spans="1:7" ht="12.75" customHeight="1">
      <c r="A917" s="108" t="s">
        <v>9757</v>
      </c>
      <c r="B917" s="105" t="s">
        <v>1475</v>
      </c>
      <c r="C917" s="105" t="s">
        <v>9758</v>
      </c>
      <c r="D917" s="105"/>
      <c r="E917" s="110"/>
      <c r="F917" s="105"/>
      <c r="G917" s="105"/>
    </row>
    <row r="918" spans="1:7" ht="12.75" customHeight="1">
      <c r="A918" s="108" t="s">
        <v>9759</v>
      </c>
      <c r="B918" s="105" t="s">
        <v>1475</v>
      </c>
      <c r="C918" s="105" t="s">
        <v>9459</v>
      </c>
      <c r="D918" s="105"/>
      <c r="E918" s="110"/>
      <c r="F918" s="105"/>
      <c r="G918" s="105"/>
    </row>
    <row r="919" spans="1:7" ht="12.75" customHeight="1">
      <c r="A919" s="108" t="s">
        <v>7683</v>
      </c>
      <c r="B919" s="105" t="s">
        <v>1475</v>
      </c>
      <c r="C919" s="105" t="s">
        <v>9197</v>
      </c>
      <c r="D919" s="105"/>
      <c r="E919" s="110"/>
      <c r="F919" s="105"/>
      <c r="G919" s="105"/>
    </row>
    <row r="920" spans="1:7" ht="12.75" customHeight="1">
      <c r="A920" s="108" t="s">
        <v>9760</v>
      </c>
      <c r="B920" s="105" t="s">
        <v>1475</v>
      </c>
      <c r="C920" s="105" t="s">
        <v>9761</v>
      </c>
      <c r="D920" s="105"/>
      <c r="E920" s="110"/>
      <c r="F920" s="105"/>
      <c r="G920" s="105"/>
    </row>
    <row r="921" spans="1:7" ht="12.75" customHeight="1">
      <c r="A921" s="108" t="s">
        <v>9762</v>
      </c>
      <c r="B921" s="105" t="s">
        <v>1475</v>
      </c>
      <c r="C921" s="105" t="s">
        <v>9435</v>
      </c>
      <c r="D921" s="105"/>
      <c r="E921" s="110"/>
      <c r="F921" s="105"/>
      <c r="G921" s="105"/>
    </row>
    <row r="922" spans="1:7" ht="12.75" customHeight="1">
      <c r="A922" s="108" t="s">
        <v>9763</v>
      </c>
      <c r="B922" s="105" t="s">
        <v>1475</v>
      </c>
      <c r="C922" s="105" t="s">
        <v>9764</v>
      </c>
      <c r="D922" s="105"/>
      <c r="E922" s="110"/>
      <c r="F922" s="105"/>
      <c r="G922" s="105"/>
    </row>
    <row r="923" spans="1:7" ht="12.75" customHeight="1">
      <c r="A923" s="108" t="s">
        <v>9765</v>
      </c>
      <c r="B923" s="105" t="s">
        <v>1475</v>
      </c>
      <c r="C923" s="105" t="s">
        <v>9766</v>
      </c>
      <c r="D923" s="105"/>
      <c r="E923" s="110"/>
      <c r="F923" s="105"/>
      <c r="G923" s="105"/>
    </row>
    <row r="924" spans="1:7" ht="12.75" customHeight="1">
      <c r="A924" s="108" t="s">
        <v>9767</v>
      </c>
      <c r="B924" s="105" t="s">
        <v>1475</v>
      </c>
      <c r="C924" s="105" t="s">
        <v>9768</v>
      </c>
      <c r="D924" s="105"/>
      <c r="E924" s="110"/>
      <c r="F924" s="105"/>
      <c r="G924" s="105"/>
    </row>
    <row r="925" spans="1:7" ht="12.75" customHeight="1">
      <c r="A925" s="108" t="s">
        <v>9769</v>
      </c>
      <c r="B925" s="105" t="s">
        <v>1475</v>
      </c>
      <c r="C925" s="105" t="s">
        <v>655</v>
      </c>
      <c r="D925" s="105"/>
      <c r="E925" s="110"/>
      <c r="F925" s="105"/>
      <c r="G925" s="105"/>
    </row>
    <row r="926" spans="1:7" ht="12.75" customHeight="1">
      <c r="A926" s="108" t="s">
        <v>9770</v>
      </c>
      <c r="B926" s="105" t="s">
        <v>1475</v>
      </c>
      <c r="C926" s="105" t="s">
        <v>9771</v>
      </c>
      <c r="D926" s="105"/>
      <c r="E926" s="110"/>
      <c r="F926" s="105"/>
      <c r="G926" s="105"/>
    </row>
    <row r="927" spans="1:7" ht="12.75" customHeight="1">
      <c r="A927" s="108" t="s">
        <v>9772</v>
      </c>
      <c r="B927" s="105" t="s">
        <v>1475</v>
      </c>
      <c r="C927" s="105" t="s">
        <v>9758</v>
      </c>
      <c r="D927" s="105"/>
      <c r="E927" s="110"/>
      <c r="F927" s="105"/>
      <c r="G927" s="105"/>
    </row>
    <row r="928" spans="1:7" ht="12.75" customHeight="1">
      <c r="A928" s="108" t="s">
        <v>9773</v>
      </c>
      <c r="B928" s="105" t="s">
        <v>1475</v>
      </c>
      <c r="C928" s="105" t="s">
        <v>9450</v>
      </c>
      <c r="D928" s="105"/>
      <c r="E928" s="110"/>
      <c r="F928" s="105"/>
      <c r="G928" s="105"/>
    </row>
    <row r="929" spans="1:7" ht="12.75" customHeight="1">
      <c r="A929" s="108" t="s">
        <v>9774</v>
      </c>
      <c r="B929" s="105" t="s">
        <v>1475</v>
      </c>
      <c r="C929" s="105" t="s">
        <v>9775</v>
      </c>
      <c r="D929" s="105"/>
      <c r="E929" s="110"/>
      <c r="F929" s="105"/>
      <c r="G929" s="105"/>
    </row>
    <row r="930" spans="1:7" ht="12.75" customHeight="1">
      <c r="A930" s="108" t="s">
        <v>9790</v>
      </c>
      <c r="B930" s="105" t="s">
        <v>1650</v>
      </c>
      <c r="C930" s="105" t="s">
        <v>9791</v>
      </c>
      <c r="D930" s="105"/>
      <c r="E930" s="110"/>
      <c r="F930" s="105"/>
      <c r="G930" s="105"/>
    </row>
    <row r="931" spans="1:7" ht="12.75" customHeight="1">
      <c r="A931" s="108" t="s">
        <v>9792</v>
      </c>
      <c r="B931" s="105" t="s">
        <v>8297</v>
      </c>
      <c r="C931" s="105" t="s">
        <v>9793</v>
      </c>
      <c r="D931" s="105"/>
      <c r="E931" s="110"/>
      <c r="F931" s="105"/>
      <c r="G931" s="105"/>
    </row>
    <row r="932" spans="1:7" ht="12.75" customHeight="1">
      <c r="A932" s="108" t="s">
        <v>9794</v>
      </c>
      <c r="B932" s="105" t="s">
        <v>8297</v>
      </c>
      <c r="C932" s="105" t="s">
        <v>9795</v>
      </c>
      <c r="D932" s="105"/>
      <c r="E932" s="110"/>
      <c r="F932" s="105"/>
      <c r="G932" s="105"/>
    </row>
    <row r="933" spans="1:7" ht="12.75" customHeight="1">
      <c r="A933" s="108" t="s">
        <v>9796</v>
      </c>
      <c r="B933" s="105" t="s">
        <v>8297</v>
      </c>
      <c r="C933" s="105" t="s">
        <v>9797</v>
      </c>
      <c r="D933" s="105"/>
      <c r="E933" s="110"/>
      <c r="F933" s="105"/>
      <c r="G933" s="105"/>
    </row>
    <row r="934" spans="1:7" ht="12.75" customHeight="1">
      <c r="A934" s="108" t="s">
        <v>6385</v>
      </c>
      <c r="B934" s="105" t="s">
        <v>8297</v>
      </c>
      <c r="C934" s="105" t="s">
        <v>9798</v>
      </c>
      <c r="D934" s="105"/>
      <c r="E934" s="110"/>
      <c r="F934" s="105"/>
      <c r="G934" s="105"/>
    </row>
    <row r="935" spans="1:7" ht="12.75" customHeight="1">
      <c r="A935" s="108" t="s">
        <v>6720</v>
      </c>
      <c r="B935" s="105" t="s">
        <v>8297</v>
      </c>
      <c r="C935" s="105" t="s">
        <v>9799</v>
      </c>
      <c r="D935" s="105"/>
      <c r="E935" s="110"/>
      <c r="F935" s="105"/>
      <c r="G935" s="105"/>
    </row>
    <row r="936" spans="1:7" ht="12.75" customHeight="1">
      <c r="A936" s="108" t="s">
        <v>9800</v>
      </c>
      <c r="B936" s="105"/>
      <c r="C936" s="105" t="s">
        <v>9801</v>
      </c>
      <c r="D936" s="105"/>
      <c r="E936" s="110"/>
      <c r="F936" s="105"/>
      <c r="G936" s="105"/>
    </row>
    <row r="937" spans="1:7" ht="12.75" customHeight="1">
      <c r="A937" s="108">
        <v>601010</v>
      </c>
      <c r="B937" s="105"/>
      <c r="C937" s="105" t="s">
        <v>9802</v>
      </c>
      <c r="D937" s="105"/>
      <c r="E937" s="110"/>
      <c r="F937" s="105"/>
      <c r="G937" s="105"/>
    </row>
    <row r="938" spans="1:7" ht="12.75" customHeight="1">
      <c r="A938" s="108" t="s">
        <v>5947</v>
      </c>
      <c r="B938" s="105" t="s">
        <v>9803</v>
      </c>
      <c r="C938" s="105" t="s">
        <v>9804</v>
      </c>
      <c r="D938" s="105"/>
      <c r="E938" s="110"/>
      <c r="F938" s="105"/>
      <c r="G938" s="105"/>
    </row>
    <row r="939" spans="1:7" ht="12.75" customHeight="1">
      <c r="A939" s="108" t="s">
        <v>9805</v>
      </c>
      <c r="B939" s="105" t="s">
        <v>9803</v>
      </c>
      <c r="C939" s="105" t="s">
        <v>9806</v>
      </c>
      <c r="D939" s="105"/>
      <c r="E939" s="110"/>
      <c r="F939" s="105"/>
      <c r="G939" s="105"/>
    </row>
    <row r="940" spans="1:7" ht="12.75" customHeight="1">
      <c r="A940" s="108" t="s">
        <v>172</v>
      </c>
      <c r="B940" s="105" t="s">
        <v>9803</v>
      </c>
      <c r="C940" s="105" t="s">
        <v>9807</v>
      </c>
      <c r="D940" s="105"/>
      <c r="E940" s="110"/>
      <c r="F940" s="105"/>
      <c r="G940" s="105"/>
    </row>
    <row r="941" spans="1:7" ht="12.75" customHeight="1">
      <c r="A941" s="108" t="s">
        <v>5587</v>
      </c>
      <c r="B941" s="105" t="s">
        <v>9803</v>
      </c>
      <c r="C941" s="105" t="s">
        <v>9808</v>
      </c>
      <c r="D941" s="105"/>
      <c r="E941" s="110"/>
      <c r="F941" s="105"/>
      <c r="G941" s="105"/>
    </row>
    <row r="942" spans="1:7" ht="12.75" customHeight="1">
      <c r="A942" s="108" t="s">
        <v>5614</v>
      </c>
      <c r="B942" s="105" t="s">
        <v>9803</v>
      </c>
      <c r="C942" s="105" t="s">
        <v>9809</v>
      </c>
      <c r="D942" s="105"/>
      <c r="E942" s="110"/>
      <c r="F942" s="105"/>
      <c r="G942" s="105"/>
    </row>
    <row r="943" spans="1:7" ht="12.75" customHeight="1">
      <c r="A943" s="108" t="s">
        <v>9810</v>
      </c>
      <c r="B943" s="105" t="s">
        <v>9803</v>
      </c>
      <c r="C943" s="105" t="s">
        <v>8769</v>
      </c>
      <c r="D943" s="105"/>
      <c r="E943" s="110"/>
      <c r="F943" s="105"/>
      <c r="G943" s="105"/>
    </row>
    <row r="944" spans="1:7" ht="12.75" customHeight="1">
      <c r="A944" s="108" t="s">
        <v>9635</v>
      </c>
      <c r="B944" s="105" t="s">
        <v>9803</v>
      </c>
      <c r="C944" s="105" t="s">
        <v>9811</v>
      </c>
      <c r="D944" s="105"/>
      <c r="E944" s="110"/>
      <c r="F944" s="105"/>
      <c r="G944" s="105"/>
    </row>
    <row r="945" spans="1:7" ht="12.75" customHeight="1">
      <c r="A945" s="108" t="s">
        <v>9812</v>
      </c>
      <c r="B945" s="105" t="s">
        <v>9803</v>
      </c>
      <c r="C945" s="105" t="s">
        <v>7905</v>
      </c>
      <c r="D945" s="105"/>
      <c r="E945" s="110"/>
      <c r="F945" s="105"/>
      <c r="G945" s="105"/>
    </row>
    <row r="946" spans="1:7" ht="12.75" customHeight="1">
      <c r="A946" s="108" t="s">
        <v>9813</v>
      </c>
      <c r="B946" s="105" t="s">
        <v>9803</v>
      </c>
      <c r="C946" s="105" t="s">
        <v>7906</v>
      </c>
      <c r="D946" s="105"/>
      <c r="E946" s="110"/>
      <c r="F946" s="105"/>
      <c r="G946" s="105"/>
    </row>
    <row r="947" spans="1:7" ht="12.75" customHeight="1">
      <c r="A947" s="108" t="s">
        <v>9814</v>
      </c>
      <c r="B947" s="105" t="s">
        <v>9803</v>
      </c>
      <c r="C947" s="105" t="s">
        <v>7908</v>
      </c>
      <c r="D947" s="105"/>
      <c r="E947" s="110"/>
      <c r="F947" s="105"/>
      <c r="G947" s="105"/>
    </row>
    <row r="948" spans="1:7" ht="12.75" customHeight="1">
      <c r="A948" s="108" t="s">
        <v>6383</v>
      </c>
      <c r="B948" s="105" t="s">
        <v>9803</v>
      </c>
      <c r="C948" s="105" t="s">
        <v>1365</v>
      </c>
      <c r="D948" s="105"/>
      <c r="E948" s="110"/>
      <c r="F948" s="105"/>
      <c r="G948" s="105"/>
    </row>
    <row r="949" spans="1:7" ht="12.75" customHeight="1">
      <c r="A949" s="108" t="s">
        <v>9815</v>
      </c>
      <c r="B949" s="105" t="s">
        <v>9803</v>
      </c>
      <c r="C949" s="105" t="s">
        <v>7907</v>
      </c>
      <c r="D949" s="105"/>
      <c r="E949" s="110"/>
      <c r="F949" s="105"/>
      <c r="G949" s="105"/>
    </row>
    <row r="950" spans="1:7" ht="15" customHeight="1">
      <c r="A950" s="108" t="s">
        <v>9816</v>
      </c>
      <c r="B950" s="105" t="s">
        <v>9803</v>
      </c>
      <c r="C950" s="105" t="s">
        <v>9438</v>
      </c>
      <c r="D950" s="105"/>
      <c r="E950" s="110"/>
      <c r="F950" s="105"/>
      <c r="G950" s="105"/>
    </row>
    <row r="951" spans="1:7" ht="15" customHeight="1">
      <c r="A951" s="108" t="s">
        <v>9817</v>
      </c>
      <c r="B951" s="105" t="s">
        <v>9803</v>
      </c>
      <c r="C951" s="105" t="s">
        <v>9818</v>
      </c>
      <c r="D951" s="105"/>
      <c r="E951" s="105"/>
      <c r="F951" s="105"/>
      <c r="G951" s="105"/>
    </row>
    <row r="952" spans="1:7" ht="15" customHeight="1">
      <c r="A952" s="108" t="s">
        <v>9819</v>
      </c>
      <c r="B952" s="105" t="s">
        <v>9820</v>
      </c>
      <c r="C952" s="105" t="s">
        <v>7909</v>
      </c>
      <c r="D952" s="105"/>
      <c r="E952" s="14" t="s">
        <v>9821</v>
      </c>
      <c r="F952" s="105"/>
      <c r="G952" s="105"/>
    </row>
    <row r="953" spans="1:7" ht="15" customHeight="1">
      <c r="A953" s="108" t="s">
        <v>9822</v>
      </c>
      <c r="B953" s="105" t="s">
        <v>9820</v>
      </c>
      <c r="C953" s="105" t="s">
        <v>8703</v>
      </c>
      <c r="D953" s="105"/>
      <c r="E953" s="14" t="s">
        <v>9823</v>
      </c>
      <c r="F953" s="105"/>
      <c r="G953" s="105"/>
    </row>
    <row r="954" spans="1:7" ht="15" customHeight="1">
      <c r="A954" s="108" t="s">
        <v>9824</v>
      </c>
      <c r="B954" s="105" t="s">
        <v>9820</v>
      </c>
      <c r="C954" s="105" t="s">
        <v>8316</v>
      </c>
      <c r="D954" s="105"/>
      <c r="E954" s="156" t="s">
        <v>28372</v>
      </c>
      <c r="F954" s="105"/>
      <c r="G954" s="105"/>
    </row>
    <row r="955" spans="1:7" ht="15" customHeight="1">
      <c r="A955" s="108" t="s">
        <v>9825</v>
      </c>
      <c r="B955" s="105" t="s">
        <v>9820</v>
      </c>
      <c r="C955" s="105" t="s">
        <v>8718</v>
      </c>
      <c r="D955" s="105"/>
      <c r="E955" s="14" t="s">
        <v>9826</v>
      </c>
      <c r="F955" s="105"/>
      <c r="G955" s="105"/>
    </row>
    <row r="956" spans="1:7" ht="15" customHeight="1">
      <c r="A956" s="108" t="s">
        <v>9827</v>
      </c>
      <c r="B956" s="105" t="s">
        <v>9820</v>
      </c>
      <c r="C956" s="105" t="s">
        <v>7912</v>
      </c>
      <c r="D956" s="105"/>
      <c r="E956" s="14" t="s">
        <v>9828</v>
      </c>
      <c r="F956" s="105"/>
      <c r="G956" s="105"/>
    </row>
    <row r="957" spans="1:7" ht="15" customHeight="1">
      <c r="A957" s="108" t="s">
        <v>9829</v>
      </c>
      <c r="B957" s="105" t="s">
        <v>9820</v>
      </c>
      <c r="C957" s="105" t="s">
        <v>8740</v>
      </c>
      <c r="D957" s="105"/>
      <c r="E957" s="14" t="s">
        <v>9830</v>
      </c>
      <c r="F957" s="105"/>
      <c r="G957" s="105"/>
    </row>
    <row r="958" spans="1:7" ht="15" customHeight="1">
      <c r="A958" s="108" t="s">
        <v>9831</v>
      </c>
      <c r="B958" s="105" t="s">
        <v>9820</v>
      </c>
      <c r="C958" s="105" t="s">
        <v>7925</v>
      </c>
      <c r="D958" s="105"/>
      <c r="E958" s="14" t="s">
        <v>9832</v>
      </c>
      <c r="F958" s="105"/>
      <c r="G958" s="105"/>
    </row>
    <row r="959" spans="1:7" ht="15" customHeight="1">
      <c r="A959" s="108" t="s">
        <v>9833</v>
      </c>
      <c r="B959" s="105" t="s">
        <v>9820</v>
      </c>
      <c r="C959" s="105" t="s">
        <v>8731</v>
      </c>
      <c r="D959" s="105"/>
      <c r="E959" s="14" t="s">
        <v>9834</v>
      </c>
      <c r="F959" s="105"/>
      <c r="G959" s="105"/>
    </row>
    <row r="960" spans="1:7" ht="15" customHeight="1">
      <c r="A960" s="108" t="s">
        <v>9835</v>
      </c>
      <c r="B960" s="105" t="s">
        <v>9820</v>
      </c>
      <c r="C960" s="105" t="s">
        <v>7936</v>
      </c>
      <c r="D960" s="105"/>
      <c r="E960" s="14" t="s">
        <v>9836</v>
      </c>
      <c r="F960" s="105"/>
      <c r="G960" s="105"/>
    </row>
    <row r="961" spans="1:7" ht="15" customHeight="1">
      <c r="A961" s="108" t="s">
        <v>9837</v>
      </c>
      <c r="B961" s="105" t="s">
        <v>9820</v>
      </c>
      <c r="C961" s="105" t="s">
        <v>8734</v>
      </c>
      <c r="D961" s="105"/>
      <c r="E961" s="14" t="s">
        <v>9838</v>
      </c>
      <c r="F961" s="105"/>
      <c r="G961" s="105"/>
    </row>
    <row r="962" spans="1:7" ht="15" customHeight="1">
      <c r="A962" s="108" t="s">
        <v>9839</v>
      </c>
      <c r="B962" s="105" t="s">
        <v>9820</v>
      </c>
      <c r="C962" s="105" t="s">
        <v>8769</v>
      </c>
      <c r="D962" s="105"/>
      <c r="E962" s="14" t="s">
        <v>9840</v>
      </c>
      <c r="F962" s="105"/>
      <c r="G962" s="105"/>
    </row>
    <row r="963" spans="1:7" ht="15" customHeight="1">
      <c r="A963" s="108" t="s">
        <v>9841</v>
      </c>
      <c r="B963" s="105" t="s">
        <v>9820</v>
      </c>
      <c r="C963" s="105" t="s">
        <v>8743</v>
      </c>
      <c r="D963" s="105"/>
      <c r="E963" s="14" t="s">
        <v>9842</v>
      </c>
      <c r="F963" s="105"/>
      <c r="G963" s="105"/>
    </row>
    <row r="964" spans="1:7" ht="15" customHeight="1">
      <c r="A964" s="108" t="s">
        <v>9843</v>
      </c>
      <c r="B964" s="105" t="s">
        <v>9820</v>
      </c>
      <c r="C964" s="105" t="s">
        <v>9844</v>
      </c>
      <c r="D964" s="105"/>
      <c r="E964" s="14"/>
      <c r="F964" s="105"/>
      <c r="G964" s="105"/>
    </row>
    <row r="965" spans="1:7" ht="15" customHeight="1">
      <c r="A965" s="108" t="s">
        <v>9845</v>
      </c>
      <c r="B965" s="105" t="s">
        <v>9820</v>
      </c>
      <c r="C965" s="105" t="s">
        <v>9846</v>
      </c>
      <c r="D965" s="105"/>
      <c r="E965" s="14" t="s">
        <v>9847</v>
      </c>
      <c r="F965" s="105"/>
      <c r="G965" s="105"/>
    </row>
    <row r="966" spans="1:7" ht="15" customHeight="1">
      <c r="A966" s="108" t="s">
        <v>9848</v>
      </c>
      <c r="B966" s="105" t="s">
        <v>9820</v>
      </c>
      <c r="C966" s="105" t="s">
        <v>7926</v>
      </c>
      <c r="D966" s="105"/>
      <c r="E966" s="14" t="s">
        <v>9849</v>
      </c>
      <c r="F966" s="105"/>
      <c r="G966" s="105"/>
    </row>
    <row r="967" spans="1:7" ht="15" customHeight="1">
      <c r="A967" s="108" t="s">
        <v>9850</v>
      </c>
      <c r="B967" s="105" t="s">
        <v>9820</v>
      </c>
      <c r="C967" s="105" t="s">
        <v>7986</v>
      </c>
      <c r="D967" s="105"/>
      <c r="E967" s="14" t="s">
        <v>9851</v>
      </c>
      <c r="F967" s="105"/>
      <c r="G967" s="105"/>
    </row>
    <row r="968" spans="1:7" ht="15" customHeight="1">
      <c r="A968" s="108" t="s">
        <v>9852</v>
      </c>
      <c r="B968" s="105" t="s">
        <v>9820</v>
      </c>
      <c r="C968" s="105" t="s">
        <v>9853</v>
      </c>
      <c r="D968" s="105"/>
      <c r="E968" s="14"/>
      <c r="F968" s="105"/>
      <c r="G968" s="105"/>
    </row>
    <row r="969" spans="1:7" ht="15" customHeight="1">
      <c r="A969" s="108" t="s">
        <v>9854</v>
      </c>
      <c r="B969" s="105" t="s">
        <v>9820</v>
      </c>
      <c r="C969" s="105" t="s">
        <v>8746</v>
      </c>
      <c r="D969" s="105"/>
      <c r="E969" s="14" t="s">
        <v>9855</v>
      </c>
      <c r="F969" s="105"/>
      <c r="G969" s="105"/>
    </row>
    <row r="970" spans="1:7" ht="15" customHeight="1">
      <c r="A970" s="108" t="s">
        <v>9856</v>
      </c>
      <c r="B970" s="105" t="s">
        <v>9820</v>
      </c>
      <c r="C970" s="105" t="s">
        <v>7913</v>
      </c>
      <c r="D970" s="105"/>
      <c r="E970" s="14" t="s">
        <v>9857</v>
      </c>
      <c r="F970" s="105"/>
      <c r="G970" s="105"/>
    </row>
    <row r="971" spans="1:7" ht="15" customHeight="1">
      <c r="A971" s="108" t="s">
        <v>9858</v>
      </c>
      <c r="B971" s="105" t="s">
        <v>9820</v>
      </c>
      <c r="C971" s="105" t="s">
        <v>8751</v>
      </c>
      <c r="D971" s="105"/>
      <c r="E971" s="14" t="s">
        <v>9859</v>
      </c>
      <c r="F971" s="105"/>
      <c r="G971" s="105"/>
    </row>
    <row r="972" spans="1:7" ht="15" customHeight="1">
      <c r="A972" s="108" t="s">
        <v>9860</v>
      </c>
      <c r="B972" s="105" t="s">
        <v>9820</v>
      </c>
      <c r="C972" s="105" t="s">
        <v>9861</v>
      </c>
      <c r="D972" s="105"/>
      <c r="E972" s="14"/>
      <c r="F972" s="105"/>
      <c r="G972" s="105"/>
    </row>
    <row r="973" spans="1:7" ht="15" customHeight="1">
      <c r="A973" s="108" t="s">
        <v>9862</v>
      </c>
      <c r="B973" s="105" t="s">
        <v>9820</v>
      </c>
      <c r="C973" s="105" t="s">
        <v>9863</v>
      </c>
      <c r="D973" s="105"/>
      <c r="E973" s="14"/>
      <c r="F973" s="105"/>
      <c r="G973" s="105"/>
    </row>
    <row r="974" spans="1:7" ht="15" customHeight="1">
      <c r="A974" s="108" t="s">
        <v>9864</v>
      </c>
      <c r="B974" s="105" t="s">
        <v>9820</v>
      </c>
      <c r="C974" s="105" t="s">
        <v>8756</v>
      </c>
      <c r="D974" s="105"/>
      <c r="E974" s="137" t="s">
        <v>9865</v>
      </c>
      <c r="F974" s="105"/>
      <c r="G974" s="105"/>
    </row>
    <row r="975" spans="1:7" ht="15" customHeight="1">
      <c r="A975" s="108" t="s">
        <v>9866</v>
      </c>
      <c r="B975" s="105" t="s">
        <v>9820</v>
      </c>
      <c r="C975" s="105" t="s">
        <v>9867</v>
      </c>
      <c r="D975" s="105"/>
      <c r="E975" s="105"/>
      <c r="F975" s="105"/>
      <c r="G975" s="105"/>
    </row>
    <row r="976" spans="1:7" ht="15" customHeight="1">
      <c r="A976" s="108" t="s">
        <v>9868</v>
      </c>
      <c r="B976" s="105" t="s">
        <v>9820</v>
      </c>
      <c r="C976" s="105" t="s">
        <v>9869</v>
      </c>
      <c r="D976" s="105"/>
      <c r="E976" s="105"/>
      <c r="F976" s="105"/>
      <c r="G976" s="105"/>
    </row>
    <row r="977" spans="1:7" ht="15" customHeight="1">
      <c r="A977" s="108" t="s">
        <v>9870</v>
      </c>
      <c r="B977" s="105" t="s">
        <v>7</v>
      </c>
      <c r="C977" s="105" t="s">
        <v>9871</v>
      </c>
      <c r="D977" s="105"/>
      <c r="E977" s="105"/>
      <c r="F977" s="105"/>
      <c r="G977" s="105"/>
    </row>
    <row r="978" spans="1:7" ht="15" customHeight="1">
      <c r="A978" s="108" t="s">
        <v>9872</v>
      </c>
      <c r="B978" s="105" t="s">
        <v>7</v>
      </c>
      <c r="C978" s="105" t="s">
        <v>9873</v>
      </c>
      <c r="D978" s="105"/>
      <c r="E978" s="105"/>
      <c r="F978" s="105"/>
      <c r="G978" s="105"/>
    </row>
    <row r="979" spans="1:7" ht="15" customHeight="1">
      <c r="A979" s="108" t="s">
        <v>9874</v>
      </c>
      <c r="B979" s="105" t="s">
        <v>7</v>
      </c>
      <c r="C979" s="105" t="s">
        <v>9875</v>
      </c>
      <c r="D979" s="105"/>
      <c r="E979" s="105"/>
      <c r="F979" s="105"/>
      <c r="G979" s="105"/>
    </row>
    <row r="980" spans="1:7" ht="15" customHeight="1">
      <c r="A980" s="108" t="s">
        <v>9876</v>
      </c>
      <c r="B980" s="105" t="s">
        <v>7</v>
      </c>
      <c r="C980" s="105" t="s">
        <v>9877</v>
      </c>
      <c r="D980" s="105"/>
      <c r="E980" s="105"/>
      <c r="F980" s="105"/>
      <c r="G980" s="105"/>
    </row>
    <row r="981" spans="1:7" ht="15" customHeight="1">
      <c r="A981" s="108" t="s">
        <v>9878</v>
      </c>
      <c r="B981" s="105"/>
      <c r="C981" s="105" t="s">
        <v>9879</v>
      </c>
      <c r="D981" s="105"/>
      <c r="E981" s="110"/>
      <c r="F981" s="105"/>
      <c r="G981" s="105"/>
    </row>
    <row r="982" spans="1:7" ht="15" customHeight="1">
      <c r="A982" s="108" t="s">
        <v>9880</v>
      </c>
      <c r="B982" s="119" t="s">
        <v>5788</v>
      </c>
      <c r="C982" s="105" t="s">
        <v>9881</v>
      </c>
      <c r="D982" s="105"/>
      <c r="E982" s="110" t="s">
        <v>9882</v>
      </c>
      <c r="F982" s="105"/>
      <c r="G982" s="105"/>
    </row>
    <row r="983" spans="1:7" ht="15" customHeight="1">
      <c r="A983" s="108" t="s">
        <v>9883</v>
      </c>
      <c r="B983" s="119" t="s">
        <v>5788</v>
      </c>
      <c r="C983" s="105" t="s">
        <v>9884</v>
      </c>
      <c r="D983" s="105"/>
      <c r="E983" s="110"/>
      <c r="F983" s="105"/>
      <c r="G983" s="105"/>
    </row>
    <row r="984" spans="1:7" ht="15" customHeight="1">
      <c r="A984" s="108" t="s">
        <v>9885</v>
      </c>
      <c r="B984" s="119" t="s">
        <v>5788</v>
      </c>
      <c r="C984" s="105" t="s">
        <v>9886</v>
      </c>
      <c r="D984" s="105"/>
      <c r="E984" s="110"/>
      <c r="F984" s="105"/>
      <c r="G984" s="105"/>
    </row>
    <row r="985" spans="1:7" ht="15" customHeight="1">
      <c r="A985" s="108" t="s">
        <v>9887</v>
      </c>
      <c r="B985" s="119" t="s">
        <v>5788</v>
      </c>
      <c r="C985" s="105" t="s">
        <v>9888</v>
      </c>
      <c r="D985" s="105"/>
      <c r="E985" s="110"/>
      <c r="F985" s="105"/>
      <c r="G985" s="105"/>
    </row>
    <row r="986" spans="1:7" ht="15" customHeight="1">
      <c r="A986" s="108" t="s">
        <v>9889</v>
      </c>
      <c r="B986" s="119" t="s">
        <v>5788</v>
      </c>
      <c r="C986" s="105" t="s">
        <v>9890</v>
      </c>
      <c r="D986" s="105"/>
      <c r="E986" s="110"/>
      <c r="F986" s="105"/>
      <c r="G986" s="105"/>
    </row>
    <row r="987" spans="1:7" ht="15" customHeight="1">
      <c r="A987" s="108" t="s">
        <v>9891</v>
      </c>
      <c r="B987" s="119" t="s">
        <v>5788</v>
      </c>
      <c r="C987" s="105" t="s">
        <v>9892</v>
      </c>
      <c r="D987" s="105"/>
      <c r="E987" s="110"/>
      <c r="F987" s="105"/>
      <c r="G987" s="105"/>
    </row>
    <row r="988" spans="1:7" ht="15" customHeight="1">
      <c r="A988" s="108" t="s">
        <v>9893</v>
      </c>
      <c r="B988" s="119" t="s">
        <v>5788</v>
      </c>
      <c r="C988" s="105" t="s">
        <v>9894</v>
      </c>
      <c r="D988" s="105"/>
      <c r="E988" s="110"/>
      <c r="F988" s="105"/>
      <c r="G988" s="105"/>
    </row>
    <row r="989" spans="1:7" ht="15" customHeight="1">
      <c r="A989" s="108" t="s">
        <v>9895</v>
      </c>
      <c r="B989" s="119" t="s">
        <v>5788</v>
      </c>
      <c r="C989" s="105" t="s">
        <v>9896</v>
      </c>
      <c r="D989" s="105"/>
      <c r="E989" s="110"/>
      <c r="F989" s="105"/>
      <c r="G989" s="105"/>
    </row>
    <row r="990" spans="1:7" ht="15" customHeight="1">
      <c r="A990" s="108" t="s">
        <v>9897</v>
      </c>
      <c r="B990" s="105" t="s">
        <v>8278</v>
      </c>
      <c r="C990" s="105" t="s">
        <v>9898</v>
      </c>
      <c r="D990" s="105"/>
      <c r="E990" s="155" t="s">
        <v>28370</v>
      </c>
      <c r="F990" s="14"/>
      <c r="G990" s="14"/>
    </row>
    <row r="991" spans="1:7" ht="15" customHeight="1">
      <c r="A991" s="119" t="s">
        <v>9899</v>
      </c>
      <c r="B991" s="119" t="s">
        <v>5788</v>
      </c>
      <c r="C991" s="119" t="s">
        <v>9900</v>
      </c>
      <c r="D991" s="14"/>
      <c r="E991" s="137"/>
      <c r="F991" s="14"/>
      <c r="G991" s="14"/>
    </row>
    <row r="992" spans="1:7" ht="15" customHeight="1">
      <c r="A992" s="119" t="s">
        <v>9901</v>
      </c>
      <c r="B992" s="119" t="s">
        <v>5788</v>
      </c>
      <c r="C992" s="119" t="s">
        <v>9902</v>
      </c>
      <c r="D992" s="14"/>
      <c r="E992" s="137"/>
      <c r="F992" s="14"/>
      <c r="G992" s="14"/>
    </row>
    <row r="993" spans="1:7" ht="15" customHeight="1">
      <c r="A993" s="119" t="s">
        <v>9903</v>
      </c>
      <c r="B993" s="119" t="s">
        <v>5788</v>
      </c>
      <c r="C993" s="119" t="s">
        <v>9904</v>
      </c>
      <c r="D993" s="14"/>
      <c r="E993" s="137"/>
      <c r="F993" s="14"/>
      <c r="G993" s="14"/>
    </row>
    <row r="994" spans="1:7" ht="15" customHeight="1">
      <c r="A994" s="119" t="s">
        <v>9905</v>
      </c>
      <c r="B994" s="119" t="s">
        <v>5788</v>
      </c>
      <c r="C994" s="119" t="s">
        <v>9906</v>
      </c>
      <c r="D994" s="14"/>
      <c r="E994" s="137"/>
      <c r="F994" s="14"/>
      <c r="G994" s="14"/>
    </row>
    <row r="995" spans="1:7" ht="15" customHeight="1">
      <c r="A995" s="119" t="s">
        <v>9907</v>
      </c>
      <c r="B995" s="119" t="s">
        <v>5788</v>
      </c>
      <c r="C995" s="119" t="s">
        <v>9908</v>
      </c>
      <c r="D995" s="14"/>
      <c r="E995" s="137"/>
      <c r="F995" s="14"/>
      <c r="G995" s="14"/>
    </row>
    <row r="996" spans="1:7" ht="15" customHeight="1">
      <c r="A996" s="119" t="s">
        <v>9909</v>
      </c>
      <c r="B996" s="119" t="s">
        <v>5788</v>
      </c>
      <c r="C996" s="119" t="s">
        <v>9910</v>
      </c>
      <c r="D996" s="14"/>
      <c r="E996" s="137"/>
      <c r="F996" s="14"/>
      <c r="G996" s="14"/>
    </row>
    <row r="997" spans="1:7" ht="15" customHeight="1">
      <c r="A997" s="119" t="s">
        <v>9911</v>
      </c>
      <c r="B997" s="119" t="s">
        <v>5788</v>
      </c>
      <c r="C997" s="119" t="s">
        <v>9912</v>
      </c>
      <c r="D997" s="14"/>
      <c r="E997" s="137"/>
      <c r="F997" s="14"/>
      <c r="G997" s="14"/>
    </row>
    <row r="998" spans="1:7" ht="15" customHeight="1">
      <c r="A998" s="119" t="s">
        <v>9913</v>
      </c>
      <c r="B998" s="119" t="s">
        <v>5788</v>
      </c>
      <c r="C998" s="119" t="s">
        <v>9914</v>
      </c>
      <c r="D998" s="14"/>
      <c r="E998" s="137"/>
      <c r="F998" s="14"/>
      <c r="G998" s="14"/>
    </row>
    <row r="999" spans="1:7" ht="15" customHeight="1">
      <c r="A999" s="119" t="s">
        <v>9915</v>
      </c>
      <c r="B999" s="119" t="s">
        <v>5788</v>
      </c>
      <c r="C999" s="119" t="s">
        <v>9916</v>
      </c>
      <c r="D999" s="14"/>
      <c r="E999" s="137"/>
      <c r="F999" s="14"/>
      <c r="G999" s="14"/>
    </row>
    <row r="1000" spans="1:7" ht="15" customHeight="1">
      <c r="A1000" s="119" t="s">
        <v>9917</v>
      </c>
      <c r="B1000" s="119" t="s">
        <v>5788</v>
      </c>
      <c r="C1000" s="119" t="s">
        <v>9918</v>
      </c>
      <c r="D1000" s="14"/>
      <c r="E1000" s="137"/>
      <c r="F1000" s="14"/>
      <c r="G1000" s="14"/>
    </row>
    <row r="1001" spans="1:7" ht="15" customHeight="1">
      <c r="A1001" s="119" t="s">
        <v>9919</v>
      </c>
      <c r="B1001" s="119" t="s">
        <v>5788</v>
      </c>
      <c r="C1001" s="119" t="s">
        <v>9920</v>
      </c>
      <c r="D1001" s="14"/>
      <c r="E1001" s="137"/>
      <c r="F1001" s="14"/>
      <c r="G1001" s="14"/>
    </row>
    <row r="1002" spans="1:7" ht="15" customHeight="1">
      <c r="A1002" s="119" t="s">
        <v>9921</v>
      </c>
      <c r="B1002" s="119" t="s">
        <v>5788</v>
      </c>
      <c r="C1002" s="119" t="s">
        <v>9922</v>
      </c>
      <c r="D1002" s="14"/>
      <c r="E1002" s="137"/>
      <c r="F1002" s="14"/>
      <c r="G1002" s="14"/>
    </row>
    <row r="1003" spans="1:7" ht="15" customHeight="1">
      <c r="A1003" s="119" t="s">
        <v>9923</v>
      </c>
      <c r="B1003" s="119" t="s">
        <v>5788</v>
      </c>
      <c r="C1003" s="119" t="s">
        <v>9924</v>
      </c>
      <c r="D1003" s="14"/>
      <c r="E1003" s="137"/>
      <c r="F1003" s="14"/>
      <c r="G1003" s="14"/>
    </row>
    <row r="1004" spans="1:7" ht="15" customHeight="1">
      <c r="A1004" s="119" t="s">
        <v>9925</v>
      </c>
      <c r="B1004" s="119" t="s">
        <v>5788</v>
      </c>
      <c r="C1004" s="119" t="s">
        <v>9926</v>
      </c>
      <c r="D1004" s="137"/>
      <c r="E1004" s="137"/>
      <c r="F1004" s="14"/>
      <c r="G1004" s="14"/>
    </row>
    <row r="1005" spans="1:7" ht="15" customHeight="1">
      <c r="A1005" s="119" t="s">
        <v>9927</v>
      </c>
      <c r="B1005" s="119" t="s">
        <v>5788</v>
      </c>
      <c r="C1005" s="119" t="s">
        <v>9928</v>
      </c>
      <c r="D1005" s="137"/>
      <c r="E1005" s="137"/>
      <c r="F1005" s="14"/>
      <c r="G1005" s="14"/>
    </row>
    <row r="1006" spans="1:7" ht="15" customHeight="1">
      <c r="A1006" s="119" t="s">
        <v>9929</v>
      </c>
      <c r="B1006" s="119"/>
      <c r="C1006" s="119" t="s">
        <v>9930</v>
      </c>
      <c r="D1006" s="137"/>
      <c r="E1006" s="137"/>
      <c r="F1006" s="14"/>
      <c r="G1006" s="14"/>
    </row>
    <row r="1007" spans="1:7" ht="15" customHeight="1">
      <c r="A1007" s="119" t="s">
        <v>6401</v>
      </c>
      <c r="B1007" s="119" t="s">
        <v>8278</v>
      </c>
      <c r="C1007" s="119" t="s">
        <v>9931</v>
      </c>
      <c r="D1007" s="119"/>
      <c r="E1007" s="137" t="s">
        <v>9932</v>
      </c>
      <c r="F1007" s="14"/>
      <c r="G1007" s="14"/>
    </row>
    <row r="1008" spans="1:7" ht="15" customHeight="1">
      <c r="A1008" s="119" t="s">
        <v>9933</v>
      </c>
      <c r="B1008" s="119" t="s">
        <v>8278</v>
      </c>
      <c r="C1008" s="119" t="s">
        <v>9934</v>
      </c>
      <c r="D1008" s="119"/>
      <c r="E1008" s="137" t="s">
        <v>9935</v>
      </c>
      <c r="F1008" s="14"/>
      <c r="G1008" s="14"/>
    </row>
    <row r="1009" spans="1:7" ht="15" customHeight="1">
      <c r="A1009" s="119" t="s">
        <v>6197</v>
      </c>
      <c r="B1009" s="119" t="s">
        <v>8278</v>
      </c>
      <c r="C1009" s="119" t="s">
        <v>9936</v>
      </c>
      <c r="D1009" s="119"/>
      <c r="E1009" s="137" t="s">
        <v>9937</v>
      </c>
      <c r="F1009" s="14"/>
      <c r="G1009" s="14"/>
    </row>
    <row r="1010" spans="1:7" ht="15" customHeight="1">
      <c r="A1010" s="119" t="s">
        <v>5871</v>
      </c>
      <c r="B1010" s="119" t="s">
        <v>8297</v>
      </c>
      <c r="C1010" s="119" t="s">
        <v>8314</v>
      </c>
      <c r="D1010" s="119"/>
      <c r="E1010" s="137"/>
      <c r="F1010" s="14"/>
      <c r="G1010" s="14"/>
    </row>
    <row r="1011" spans="1:7" ht="15" customHeight="1">
      <c r="A1011" s="119" t="s">
        <v>9938</v>
      </c>
      <c r="B1011" s="119" t="s">
        <v>8278</v>
      </c>
      <c r="C1011" s="119" t="s">
        <v>9939</v>
      </c>
      <c r="D1011" s="119"/>
      <c r="E1011" s="137" t="s">
        <v>9940</v>
      </c>
      <c r="F1011" s="14"/>
      <c r="G1011" s="14"/>
    </row>
    <row r="1012" spans="1:7" ht="15" customHeight="1">
      <c r="A1012" s="119" t="s">
        <v>9941</v>
      </c>
      <c r="B1012" s="119" t="s">
        <v>8297</v>
      </c>
      <c r="C1012" s="119" t="s">
        <v>9153</v>
      </c>
      <c r="D1012" s="119"/>
      <c r="E1012" s="137"/>
      <c r="F1012" s="14"/>
      <c r="G1012" s="14"/>
    </row>
    <row r="1013" spans="1:7" ht="15" customHeight="1">
      <c r="A1013" s="119" t="s">
        <v>9942</v>
      </c>
      <c r="B1013" s="119" t="s">
        <v>8297</v>
      </c>
      <c r="C1013" s="119" t="s">
        <v>9943</v>
      </c>
      <c r="D1013" s="119"/>
      <c r="E1013" s="137"/>
      <c r="F1013" s="14"/>
      <c r="G1013" s="14"/>
    </row>
    <row r="1014" spans="1:7" ht="15" customHeight="1">
      <c r="A1014" s="119" t="s">
        <v>5732</v>
      </c>
      <c r="B1014" s="119" t="s">
        <v>8278</v>
      </c>
      <c r="C1014" s="119" t="s">
        <v>8751</v>
      </c>
      <c r="D1014" s="119"/>
      <c r="E1014" s="14" t="s">
        <v>9944</v>
      </c>
      <c r="F1014" s="14"/>
      <c r="G1014" s="14"/>
    </row>
    <row r="1015" spans="1:7" ht="15" customHeight="1">
      <c r="A1015" s="119" t="s">
        <v>9945</v>
      </c>
      <c r="B1015" s="119" t="s">
        <v>8278</v>
      </c>
      <c r="C1015" s="119" t="s">
        <v>9807</v>
      </c>
      <c r="D1015" s="119"/>
      <c r="E1015" s="14" t="s">
        <v>9946</v>
      </c>
      <c r="F1015" s="14"/>
      <c r="G1015" s="14"/>
    </row>
    <row r="1016" spans="1:7" ht="15" customHeight="1">
      <c r="A1016" s="119" t="s">
        <v>9947</v>
      </c>
      <c r="B1016" s="119" t="s">
        <v>8278</v>
      </c>
      <c r="C1016" s="119" t="s">
        <v>9948</v>
      </c>
      <c r="D1016" s="119"/>
      <c r="E1016" s="154" t="s">
        <v>27403</v>
      </c>
      <c r="F1016" s="119"/>
      <c r="G1016" s="119"/>
    </row>
    <row r="1017" spans="1:7" ht="15" customHeight="1">
      <c r="A1017" s="119" t="s">
        <v>9949</v>
      </c>
      <c r="B1017" s="119" t="s">
        <v>1650</v>
      </c>
      <c r="C1017" s="119" t="s">
        <v>9934</v>
      </c>
      <c r="D1017" s="119"/>
      <c r="E1017" s="119"/>
      <c r="F1017" s="119"/>
      <c r="G1017" s="119"/>
    </row>
    <row r="1018" spans="1:7" ht="15" customHeight="1">
      <c r="A1018" s="119" t="s">
        <v>27396</v>
      </c>
      <c r="B1018" s="119" t="s">
        <v>8278</v>
      </c>
      <c r="C1018" s="119" t="s">
        <v>27401</v>
      </c>
      <c r="D1018" s="119"/>
      <c r="E1018" s="119" t="s">
        <v>27404</v>
      </c>
      <c r="F1018" s="119"/>
      <c r="G1018" s="119"/>
    </row>
    <row r="1019" spans="1:7" ht="15" customHeight="1">
      <c r="A1019" s="119" t="s">
        <v>27397</v>
      </c>
      <c r="B1019" s="119" t="s">
        <v>8278</v>
      </c>
      <c r="C1019" s="119" t="s">
        <v>27398</v>
      </c>
      <c r="D1019" s="119"/>
      <c r="E1019" s="119" t="s">
        <v>27402</v>
      </c>
      <c r="F1019" s="119"/>
      <c r="G1019" s="119"/>
    </row>
    <row r="1020" spans="1:7" ht="15" customHeight="1">
      <c r="A1020" s="119" t="s">
        <v>27399</v>
      </c>
      <c r="B1020" s="119" t="s">
        <v>5788</v>
      </c>
      <c r="C1020" s="119" t="s">
        <v>27400</v>
      </c>
      <c r="D1020" s="119"/>
      <c r="E1020" s="119"/>
      <c r="F1020" s="119"/>
      <c r="G1020" s="119"/>
    </row>
    <row r="1021" spans="1:7" ht="15" customHeight="1">
      <c r="A1021" s="119" t="s">
        <v>27406</v>
      </c>
      <c r="B1021" s="119" t="s">
        <v>8278</v>
      </c>
      <c r="C1021" s="119" t="s">
        <v>8316</v>
      </c>
      <c r="D1021" s="119"/>
      <c r="E1021" s="154" t="s">
        <v>28371</v>
      </c>
      <c r="F1021" s="119"/>
      <c r="G1021" s="119"/>
    </row>
    <row r="1022" spans="1:7" ht="15" customHeight="1">
      <c r="A1022" s="119" t="s">
        <v>27448</v>
      </c>
      <c r="B1022" s="119" t="s">
        <v>5788</v>
      </c>
      <c r="C1022" s="119" t="s">
        <v>27449</v>
      </c>
      <c r="D1022" s="119"/>
      <c r="E1022" s="119"/>
      <c r="F1022" s="119"/>
      <c r="G1022" s="119"/>
    </row>
    <row r="1023" spans="1:7" ht="15" customHeight="1">
      <c r="A1023" s="119" t="s">
        <v>27450</v>
      </c>
      <c r="B1023" s="119" t="s">
        <v>5788</v>
      </c>
      <c r="C1023" s="119" t="s">
        <v>27451</v>
      </c>
      <c r="D1023" s="119"/>
      <c r="E1023" s="119"/>
      <c r="F1023" s="119"/>
      <c r="G1023" s="119"/>
    </row>
    <row r="1024" spans="1:7" ht="15" customHeight="1">
      <c r="A1024" s="119" t="s">
        <v>27452</v>
      </c>
      <c r="B1024" s="119" t="s">
        <v>5788</v>
      </c>
      <c r="C1024" s="119" t="s">
        <v>27453</v>
      </c>
      <c r="D1024" s="119"/>
      <c r="E1024" s="119"/>
      <c r="F1024" s="119"/>
      <c r="G1024" s="119"/>
    </row>
    <row r="1025" spans="1:7" ht="15" customHeight="1">
      <c r="A1025" s="119" t="s">
        <v>27732</v>
      </c>
      <c r="B1025" s="119" t="s">
        <v>5788</v>
      </c>
      <c r="C1025" s="119" t="s">
        <v>27733</v>
      </c>
      <c r="D1025" s="119"/>
      <c r="E1025" s="119"/>
      <c r="F1025" s="119"/>
      <c r="G1025" s="119"/>
    </row>
    <row r="1026" spans="1:7" ht="15" customHeight="1">
      <c r="A1026" s="119" t="s">
        <v>27734</v>
      </c>
      <c r="B1026" s="119" t="s">
        <v>5788</v>
      </c>
      <c r="C1026" s="119" t="s">
        <v>27735</v>
      </c>
      <c r="D1026" s="119"/>
      <c r="E1026" s="119"/>
      <c r="F1026" s="119"/>
      <c r="G1026" s="119"/>
    </row>
    <row r="1027" spans="1:7" ht="15" customHeight="1">
      <c r="A1027" s="119" t="s">
        <v>27736</v>
      </c>
      <c r="B1027" s="119" t="s">
        <v>5788</v>
      </c>
      <c r="C1027" s="119" t="s">
        <v>27737</v>
      </c>
      <c r="D1027" s="119"/>
      <c r="E1027" s="119"/>
      <c r="F1027" s="119"/>
      <c r="G1027" s="119"/>
    </row>
    <row r="1028" spans="1:7" ht="15" customHeight="1">
      <c r="A1028" s="119" t="s">
        <v>27738</v>
      </c>
      <c r="B1028" s="119" t="s">
        <v>5788</v>
      </c>
      <c r="C1028" s="119" t="s">
        <v>27739</v>
      </c>
      <c r="D1028" s="119"/>
      <c r="E1028" s="119"/>
      <c r="F1028" s="119"/>
      <c r="G1028" s="119"/>
    </row>
    <row r="1029" spans="1:7" ht="15" customHeight="1">
      <c r="A1029" s="119" t="s">
        <v>28947</v>
      </c>
      <c r="B1029" s="119" t="s">
        <v>5788</v>
      </c>
      <c r="C1029" s="119" t="s">
        <v>28948</v>
      </c>
      <c r="D1029" s="119"/>
      <c r="E1029" s="119"/>
      <c r="F1029" s="119"/>
      <c r="G1029" s="119"/>
    </row>
    <row r="1030" spans="1:7" ht="15" customHeight="1">
      <c r="A1030" s="119" t="s">
        <v>31794</v>
      </c>
      <c r="B1030" s="119" t="s">
        <v>5788</v>
      </c>
      <c r="C1030" s="119" t="s">
        <v>31795</v>
      </c>
      <c r="D1030" s="119"/>
      <c r="E1030" s="119"/>
      <c r="F1030" s="119"/>
      <c r="G1030" s="119"/>
    </row>
    <row r="1031" spans="1:7" ht="15" customHeight="1">
      <c r="A1031" s="119" t="s">
        <v>8352</v>
      </c>
      <c r="B1031" s="119" t="s">
        <v>8278</v>
      </c>
      <c r="C1031" s="119" t="s">
        <v>29041</v>
      </c>
      <c r="D1031" s="119"/>
      <c r="E1031" s="119" t="s">
        <v>29042</v>
      </c>
      <c r="F1031" s="119"/>
      <c r="G1031" s="119"/>
    </row>
    <row r="1032" spans="1:7" ht="15" customHeight="1">
      <c r="A1032" s="119" t="s">
        <v>27740</v>
      </c>
      <c r="B1032" s="119" t="s">
        <v>1650</v>
      </c>
      <c r="C1032" s="119" t="s">
        <v>5788</v>
      </c>
      <c r="D1032" s="119"/>
      <c r="E1032" s="119"/>
      <c r="F1032" s="119"/>
      <c r="G1032" s="119" t="s">
        <v>27766</v>
      </c>
    </row>
    <row r="1033" spans="1:7" ht="15" customHeight="1">
      <c r="A1033" s="119" t="s">
        <v>27741</v>
      </c>
      <c r="B1033" s="119" t="s">
        <v>1650</v>
      </c>
      <c r="C1033" s="119" t="s">
        <v>7907</v>
      </c>
      <c r="D1033" s="119"/>
      <c r="E1033" s="119"/>
      <c r="F1033" s="119"/>
      <c r="G1033" s="119" t="s">
        <v>27767</v>
      </c>
    </row>
    <row r="1034" spans="1:7" ht="15" customHeight="1">
      <c r="A1034" s="119" t="s">
        <v>27742</v>
      </c>
      <c r="B1034" s="119" t="s">
        <v>1650</v>
      </c>
      <c r="C1034" s="119" t="s">
        <v>655</v>
      </c>
      <c r="D1034" s="119"/>
      <c r="E1034" s="119"/>
      <c r="F1034" s="119"/>
      <c r="G1034" s="119" t="s">
        <v>27768</v>
      </c>
    </row>
    <row r="1035" spans="1:7" ht="15" customHeight="1">
      <c r="A1035" s="119" t="s">
        <v>27743</v>
      </c>
      <c r="B1035" s="119" t="s">
        <v>1650</v>
      </c>
      <c r="C1035" s="119" t="s">
        <v>8769</v>
      </c>
      <c r="D1035" s="119"/>
      <c r="E1035" s="119"/>
      <c r="F1035" s="119"/>
      <c r="G1035" s="119" t="s">
        <v>27769</v>
      </c>
    </row>
    <row r="1036" spans="1:7" ht="15" customHeight="1">
      <c r="A1036" s="119" t="s">
        <v>27744</v>
      </c>
      <c r="B1036" s="119" t="s">
        <v>1650</v>
      </c>
      <c r="C1036" s="119" t="s">
        <v>9782</v>
      </c>
      <c r="D1036" s="119"/>
      <c r="E1036" s="119"/>
      <c r="F1036" s="119"/>
      <c r="G1036" s="119" t="s">
        <v>27770</v>
      </c>
    </row>
    <row r="1037" spans="1:7" ht="15" customHeight="1">
      <c r="A1037" s="119" t="s">
        <v>27745</v>
      </c>
      <c r="B1037" s="119" t="s">
        <v>1650</v>
      </c>
      <c r="C1037" s="119" t="s">
        <v>9438</v>
      </c>
      <c r="D1037" s="119"/>
      <c r="E1037" s="119"/>
      <c r="F1037" s="119"/>
      <c r="G1037" s="119" t="s">
        <v>27771</v>
      </c>
    </row>
    <row r="1038" spans="1:7" ht="15" customHeight="1">
      <c r="A1038" s="119" t="s">
        <v>27746</v>
      </c>
      <c r="B1038" s="119" t="s">
        <v>1650</v>
      </c>
      <c r="C1038" s="119" t="s">
        <v>7906</v>
      </c>
      <c r="D1038" s="119"/>
      <c r="E1038" s="119"/>
      <c r="F1038" s="119"/>
      <c r="G1038" s="119" t="s">
        <v>27772</v>
      </c>
    </row>
    <row r="1039" spans="1:7" ht="15" customHeight="1">
      <c r="A1039" s="119" t="s">
        <v>27747</v>
      </c>
      <c r="B1039" s="119" t="s">
        <v>1650</v>
      </c>
      <c r="C1039" s="119" t="s">
        <v>7910</v>
      </c>
      <c r="D1039" s="119"/>
      <c r="E1039" s="119"/>
      <c r="F1039" s="119"/>
      <c r="G1039" s="119" t="s">
        <v>27773</v>
      </c>
    </row>
    <row r="1040" spans="1:7" ht="15" customHeight="1">
      <c r="A1040" s="119" t="s">
        <v>27748</v>
      </c>
      <c r="B1040" s="119" t="s">
        <v>1650</v>
      </c>
      <c r="C1040" s="119" t="s">
        <v>27749</v>
      </c>
      <c r="D1040" s="119"/>
      <c r="E1040" s="119"/>
      <c r="F1040" s="119"/>
      <c r="G1040" s="119" t="s">
        <v>27774</v>
      </c>
    </row>
    <row r="1041" spans="1:7" ht="15" customHeight="1">
      <c r="A1041" s="119" t="s">
        <v>27750</v>
      </c>
      <c r="B1041" s="119" t="s">
        <v>1650</v>
      </c>
      <c r="C1041" s="119" t="s">
        <v>7912</v>
      </c>
      <c r="D1041" s="119"/>
      <c r="E1041" s="119"/>
      <c r="F1041" s="119"/>
      <c r="G1041" s="119" t="s">
        <v>27775</v>
      </c>
    </row>
    <row r="1042" spans="1:7" ht="15" customHeight="1">
      <c r="A1042" s="119" t="s">
        <v>2796</v>
      </c>
      <c r="B1042" s="119" t="s">
        <v>1650</v>
      </c>
      <c r="C1042" s="119" t="s">
        <v>27751</v>
      </c>
      <c r="D1042" s="119"/>
      <c r="E1042" s="119"/>
      <c r="F1042" s="119"/>
      <c r="G1042" s="119" t="s">
        <v>27776</v>
      </c>
    </row>
    <row r="1043" spans="1:7" ht="15" customHeight="1">
      <c r="A1043" s="119" t="s">
        <v>27752</v>
      </c>
      <c r="B1043" s="119" t="s">
        <v>1650</v>
      </c>
      <c r="C1043" s="119" t="s">
        <v>9450</v>
      </c>
      <c r="D1043" s="119"/>
      <c r="E1043" s="119"/>
      <c r="F1043" s="119"/>
      <c r="G1043" s="119" t="s">
        <v>27765</v>
      </c>
    </row>
    <row r="1044" spans="1:7" ht="15" customHeight="1">
      <c r="A1044" s="154" t="s">
        <v>253</v>
      </c>
      <c r="B1044" s="119" t="s">
        <v>6095</v>
      </c>
      <c r="C1044" s="119" t="s">
        <v>31267</v>
      </c>
      <c r="D1044" s="119"/>
      <c r="E1044" s="119"/>
      <c r="F1044" s="119"/>
      <c r="G1044" s="119"/>
    </row>
    <row r="1045" spans="1:7" ht="15" customHeight="1">
      <c r="A1045" s="119" t="s">
        <v>31345</v>
      </c>
      <c r="B1045" s="119" t="s">
        <v>6095</v>
      </c>
      <c r="C1045" s="119" t="s">
        <v>31346</v>
      </c>
      <c r="D1045" s="119"/>
      <c r="E1045" s="119"/>
      <c r="F1045" s="119"/>
      <c r="G1045" s="119"/>
    </row>
    <row r="1046" spans="1:7" ht="15" customHeight="1">
      <c r="A1046" s="119" t="s">
        <v>31347</v>
      </c>
      <c r="B1046" s="119" t="s">
        <v>6095</v>
      </c>
      <c r="C1046" s="119" t="s">
        <v>31348</v>
      </c>
      <c r="D1046" s="119"/>
      <c r="E1046" s="119"/>
      <c r="F1046" s="119"/>
      <c r="G1046" s="119"/>
    </row>
    <row r="1047" spans="1:7" ht="15" customHeight="1">
      <c r="A1047" s="119" t="s">
        <v>31873</v>
      </c>
      <c r="B1047" s="119" t="s">
        <v>5788</v>
      </c>
      <c r="C1047" s="119" t="s">
        <v>31874</v>
      </c>
      <c r="D1047" s="119"/>
      <c r="E1047" s="119"/>
      <c r="F1047" s="119"/>
      <c r="G1047" s="119"/>
    </row>
    <row r="1048" spans="1:7" ht="15" customHeight="1">
      <c r="A1048" s="119" t="s">
        <v>31875</v>
      </c>
      <c r="B1048" s="119" t="s">
        <v>5788</v>
      </c>
      <c r="C1048" s="119" t="s">
        <v>31876</v>
      </c>
      <c r="D1048" s="119"/>
      <c r="E1048" s="119"/>
      <c r="F1048" s="119"/>
      <c r="G1048" s="119"/>
    </row>
    <row r="1049" spans="1:7" ht="15" customHeight="1">
      <c r="A1049" s="119" t="s">
        <v>32025</v>
      </c>
      <c r="B1049" s="119" t="s">
        <v>6095</v>
      </c>
      <c r="C1049" s="119" t="s">
        <v>32026</v>
      </c>
      <c r="D1049" s="119"/>
      <c r="E1049" s="119"/>
      <c r="F1049" s="119"/>
      <c r="G1049" s="119"/>
    </row>
    <row r="1050" spans="1:7" ht="15" customHeight="1">
      <c r="A1050" s="119" t="s">
        <v>32027</v>
      </c>
      <c r="B1050" s="119" t="s">
        <v>6095</v>
      </c>
      <c r="C1050" s="119" t="s">
        <v>32028</v>
      </c>
      <c r="D1050" s="119"/>
      <c r="E1050" s="119"/>
      <c r="F1050" s="119"/>
      <c r="G1050" s="119"/>
    </row>
    <row r="1051" spans="1:7" ht="15" customHeight="1">
      <c r="A1051" s="119" t="s">
        <v>32029</v>
      </c>
      <c r="B1051" s="119" t="s">
        <v>6095</v>
      </c>
      <c r="C1051" s="119" t="s">
        <v>32030</v>
      </c>
      <c r="D1051" s="119"/>
      <c r="E1051" s="119"/>
      <c r="F1051" s="119"/>
      <c r="G1051" s="119"/>
    </row>
    <row r="1052" spans="1:7" ht="15" customHeight="1">
      <c r="A1052" s="119" t="s">
        <v>32106</v>
      </c>
      <c r="B1052" s="119" t="s">
        <v>32107</v>
      </c>
      <c r="C1052" s="119" t="s">
        <v>8939</v>
      </c>
      <c r="D1052" s="119"/>
      <c r="E1052" s="119"/>
      <c r="F1052" s="119"/>
      <c r="G1052" s="119"/>
    </row>
    <row r="1053" spans="1:7" ht="15" customHeight="1">
      <c r="A1053" s="119" t="s">
        <v>32109</v>
      </c>
      <c r="B1053" s="119" t="s">
        <v>32107</v>
      </c>
      <c r="C1053" s="119" t="s">
        <v>32110</v>
      </c>
      <c r="D1053" s="119"/>
      <c r="E1053" s="119"/>
      <c r="F1053" s="119"/>
      <c r="G1053" s="119"/>
    </row>
    <row r="1054" spans="1:7" ht="15" customHeight="1">
      <c r="A1054" s="119" t="s">
        <v>32111</v>
      </c>
      <c r="B1054" s="119" t="s">
        <v>32107</v>
      </c>
      <c r="C1054" s="119" t="s">
        <v>32112</v>
      </c>
      <c r="D1054" s="119"/>
      <c r="E1054" s="119"/>
      <c r="F1054" s="119"/>
      <c r="G1054" s="119"/>
    </row>
    <row r="1055" spans="1:7" ht="15" customHeight="1">
      <c r="A1055" s="119" t="s">
        <v>32114</v>
      </c>
      <c r="B1055" s="119" t="s">
        <v>32107</v>
      </c>
      <c r="C1055" s="119" t="s">
        <v>8540</v>
      </c>
      <c r="D1055" s="119"/>
      <c r="E1055" s="119"/>
      <c r="F1055" s="119"/>
      <c r="G1055" s="119"/>
    </row>
    <row r="1056" spans="1:7" ht="15" customHeight="1">
      <c r="A1056" s="119" t="s">
        <v>32115</v>
      </c>
      <c r="B1056" s="119" t="s">
        <v>32107</v>
      </c>
      <c r="C1056" s="119" t="s">
        <v>32116</v>
      </c>
      <c r="D1056" s="119"/>
      <c r="E1056" s="119"/>
      <c r="F1056" s="119"/>
      <c r="G1056" s="119"/>
    </row>
    <row r="1057" spans="1:7" ht="15" customHeight="1">
      <c r="A1057" s="119" t="s">
        <v>32117</v>
      </c>
      <c r="B1057" s="119" t="s">
        <v>32107</v>
      </c>
      <c r="C1057" s="119" t="s">
        <v>32118</v>
      </c>
      <c r="D1057" s="119"/>
      <c r="E1057" s="119"/>
      <c r="F1057" s="119"/>
      <c r="G1057" s="119"/>
    </row>
    <row r="1058" spans="1:7" ht="15" customHeight="1">
      <c r="A1058" s="119" t="s">
        <v>32119</v>
      </c>
      <c r="B1058" s="119" t="s">
        <v>32107</v>
      </c>
      <c r="C1058" s="119" t="s">
        <v>32120</v>
      </c>
      <c r="D1058" s="119"/>
      <c r="E1058" s="119"/>
      <c r="F1058" s="119"/>
      <c r="G1058" s="119"/>
    </row>
    <row r="1059" spans="1:7" ht="15" customHeight="1">
      <c r="A1059" s="119" t="s">
        <v>32121</v>
      </c>
      <c r="B1059" s="119" t="s">
        <v>32107</v>
      </c>
      <c r="C1059" s="119" t="s">
        <v>32122</v>
      </c>
      <c r="D1059" s="119"/>
      <c r="E1059" s="119"/>
      <c r="F1059" s="119"/>
      <c r="G1059" s="119"/>
    </row>
    <row r="1060" spans="1:7" ht="15" customHeight="1">
      <c r="A1060" s="119" t="s">
        <v>32124</v>
      </c>
      <c r="B1060" s="119" t="s">
        <v>32107</v>
      </c>
      <c r="C1060" s="119" t="s">
        <v>32125</v>
      </c>
      <c r="D1060" s="119"/>
      <c r="E1060" s="119"/>
      <c r="F1060" s="119"/>
      <c r="G1060" s="119"/>
    </row>
    <row r="1061" spans="1:7" ht="15" customHeight="1">
      <c r="A1061" s="119" t="s">
        <v>32127</v>
      </c>
      <c r="B1061" s="119" t="s">
        <v>32107</v>
      </c>
      <c r="C1061" s="119" t="s">
        <v>32128</v>
      </c>
      <c r="D1061" s="119"/>
      <c r="E1061" s="119"/>
      <c r="F1061" s="119"/>
      <c r="G1061" s="119"/>
    </row>
    <row r="1062" spans="1:7" ht="15" customHeight="1">
      <c r="A1062" s="119" t="s">
        <v>32129</v>
      </c>
      <c r="B1062" s="119" t="s">
        <v>32107</v>
      </c>
      <c r="C1062" s="119" t="s">
        <v>32130</v>
      </c>
      <c r="D1062" s="119"/>
      <c r="E1062" s="119"/>
      <c r="F1062" s="119"/>
      <c r="G1062" s="119"/>
    </row>
    <row r="1063" spans="1:7" ht="15" customHeight="1">
      <c r="A1063" s="119" t="s">
        <v>32131</v>
      </c>
      <c r="B1063" s="119" t="s">
        <v>32107</v>
      </c>
      <c r="C1063" s="119" t="s">
        <v>32132</v>
      </c>
      <c r="D1063" s="119"/>
      <c r="E1063" s="119"/>
      <c r="F1063" s="119"/>
      <c r="G1063" s="119"/>
    </row>
    <row r="1064" spans="1:7" ht="15" customHeight="1">
      <c r="A1064" s="119" t="s">
        <v>32134</v>
      </c>
      <c r="B1064" s="119" t="s">
        <v>32107</v>
      </c>
      <c r="C1064" s="119" t="s">
        <v>32135</v>
      </c>
      <c r="D1064" s="119"/>
      <c r="E1064" s="119"/>
      <c r="F1064" s="119"/>
      <c r="G1064" s="119"/>
    </row>
    <row r="1065" spans="1:7" ht="15" customHeight="1">
      <c r="A1065" s="119" t="s">
        <v>32137</v>
      </c>
      <c r="B1065" s="119" t="s">
        <v>32107</v>
      </c>
      <c r="C1065" s="119" t="s">
        <v>32138</v>
      </c>
      <c r="D1065" s="119"/>
      <c r="E1065" s="119"/>
      <c r="F1065" s="119"/>
      <c r="G1065" s="119"/>
    </row>
    <row r="1066" spans="1:7" ht="15" customHeight="1">
      <c r="A1066" s="119" t="s">
        <v>32108</v>
      </c>
      <c r="B1066" s="119" t="s">
        <v>32107</v>
      </c>
      <c r="C1066" s="119" t="s">
        <v>7936</v>
      </c>
      <c r="D1066" s="119"/>
      <c r="E1066" s="119"/>
      <c r="F1066" s="119"/>
      <c r="G1066" s="119"/>
    </row>
    <row r="1067" spans="1:7" ht="15" customHeight="1">
      <c r="A1067" s="119" t="s">
        <v>32113</v>
      </c>
      <c r="B1067" s="119" t="s">
        <v>32107</v>
      </c>
      <c r="C1067" s="119" t="s">
        <v>655</v>
      </c>
      <c r="D1067" s="119"/>
      <c r="E1067" s="119"/>
      <c r="F1067" s="119"/>
      <c r="G1067" s="119"/>
    </row>
    <row r="1068" spans="1:7" ht="15" customHeight="1">
      <c r="A1068" s="119" t="s">
        <v>32123</v>
      </c>
      <c r="B1068" s="119" t="s">
        <v>32107</v>
      </c>
      <c r="C1068" s="119" t="s">
        <v>9438</v>
      </c>
      <c r="D1068" s="119"/>
      <c r="E1068" s="119"/>
      <c r="F1068" s="119"/>
      <c r="G1068" s="119"/>
    </row>
    <row r="1069" spans="1:7" ht="15" customHeight="1">
      <c r="A1069" s="119" t="s">
        <v>32126</v>
      </c>
      <c r="B1069" s="119" t="s">
        <v>32107</v>
      </c>
      <c r="C1069" s="119" t="s">
        <v>7910</v>
      </c>
      <c r="D1069" s="119"/>
      <c r="E1069" s="119"/>
      <c r="F1069" s="119"/>
      <c r="G1069" s="119"/>
    </row>
    <row r="1070" spans="1:7" ht="15" customHeight="1">
      <c r="A1070" s="119" t="s">
        <v>32133</v>
      </c>
      <c r="B1070" s="119" t="s">
        <v>32107</v>
      </c>
      <c r="C1070" s="119" t="s">
        <v>8751</v>
      </c>
      <c r="D1070" s="119"/>
      <c r="E1070" s="119"/>
      <c r="F1070" s="119"/>
      <c r="G1070" s="119"/>
    </row>
    <row r="1071" spans="1:7" ht="15" customHeight="1">
      <c r="A1071" s="119" t="s">
        <v>32136</v>
      </c>
      <c r="B1071" s="119" t="s">
        <v>32107</v>
      </c>
      <c r="C1071" s="119" t="s">
        <v>7917</v>
      </c>
      <c r="D1071" s="119"/>
      <c r="E1071" s="119"/>
      <c r="F1071" s="119"/>
      <c r="G1071" s="119"/>
    </row>
    <row r="1072" spans="1:7" ht="15" customHeight="1">
      <c r="A1072" s="4"/>
      <c r="E1072" s="4"/>
    </row>
    <row r="1073" s="4" customFormat="1" ht="15" customHeight="1"/>
    <row r="1074" s="4" customFormat="1" ht="15" customHeight="1"/>
    <row r="1075" s="4" customFormat="1" ht="15" customHeight="1"/>
    <row r="1076" s="4" customFormat="1" ht="15" customHeight="1"/>
    <row r="1077" s="4" customFormat="1" ht="15" customHeight="1"/>
    <row r="1078" s="4" customFormat="1" ht="15" customHeight="1"/>
    <row r="1079" s="4" customFormat="1" ht="15" customHeight="1"/>
  </sheetData>
  <autoFilter ref="A1:G1071" xr:uid="{00000000-0001-0000-0B00-000000000000}"/>
  <sortState xmlns:xlrd2="http://schemas.microsoft.com/office/spreadsheetml/2017/richdata2" ref="A326:E459">
    <sortCondition ref="C326:C459"/>
  </sortState>
  <phoneticPr fontId="28" type="noConversion"/>
  <pageMargins left="0.75" right="0.75" top="1" bottom="1" header="0.5" footer="0.5"/>
  <pageSetup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H94"/>
  <sheetViews>
    <sheetView workbookViewId="0"/>
  </sheetViews>
  <sheetFormatPr defaultRowHeight="12.75"/>
  <cols>
    <col min="1" max="1" width="10" bestFit="1" customWidth="1"/>
    <col min="2" max="2" width="6.7109375" bestFit="1" customWidth="1"/>
    <col min="3" max="3" width="39.42578125" bestFit="1" customWidth="1"/>
    <col min="4" max="4" width="51.5703125" customWidth="1"/>
    <col min="5" max="5" width="14.7109375" bestFit="1" customWidth="1"/>
    <col min="6" max="6" width="13.28515625" bestFit="1" customWidth="1"/>
    <col min="7" max="7" width="78.140625" bestFit="1" customWidth="1"/>
  </cols>
  <sheetData>
    <row r="1" spans="1:7">
      <c r="A1" s="111" t="s">
        <v>0</v>
      </c>
      <c r="B1" s="112" t="s">
        <v>7899</v>
      </c>
      <c r="C1" s="113" t="s">
        <v>7900</v>
      </c>
      <c r="D1" s="114" t="s">
        <v>21</v>
      </c>
      <c r="E1" s="115" t="s">
        <v>7901</v>
      </c>
      <c r="F1" s="115" t="s">
        <v>7902</v>
      </c>
      <c r="G1" s="115" t="s">
        <v>7903</v>
      </c>
    </row>
    <row r="2" spans="1:7">
      <c r="A2" s="116">
        <v>452040</v>
      </c>
      <c r="B2" s="117" t="s">
        <v>7904</v>
      </c>
      <c r="C2" s="117" t="s">
        <v>9950</v>
      </c>
      <c r="D2" s="118"/>
      <c r="E2" s="118"/>
      <c r="F2" s="118"/>
      <c r="G2" s="118" t="s">
        <v>9951</v>
      </c>
    </row>
    <row r="3" spans="1:7">
      <c r="A3" s="116">
        <v>25202020</v>
      </c>
      <c r="B3" s="117" t="s">
        <v>7904</v>
      </c>
      <c r="C3" s="117" t="s">
        <v>9952</v>
      </c>
      <c r="D3" s="117" t="s">
        <v>9953</v>
      </c>
      <c r="E3" s="118"/>
      <c r="F3" s="118"/>
      <c r="G3" s="118" t="s">
        <v>9951</v>
      </c>
    </row>
    <row r="4" spans="1:7">
      <c r="A4" s="116">
        <v>45202010</v>
      </c>
      <c r="B4" s="117" t="s">
        <v>7904</v>
      </c>
      <c r="C4" s="117" t="s">
        <v>9172</v>
      </c>
      <c r="D4" s="117" t="s">
        <v>9954</v>
      </c>
      <c r="E4" s="118"/>
      <c r="F4" s="118"/>
      <c r="G4" s="118" t="s">
        <v>9951</v>
      </c>
    </row>
    <row r="5" spans="1:7">
      <c r="A5" s="116">
        <v>45202020</v>
      </c>
      <c r="B5" s="117" t="s">
        <v>7904</v>
      </c>
      <c r="C5" s="117" t="s">
        <v>9955</v>
      </c>
      <c r="D5" s="117" t="s">
        <v>9956</v>
      </c>
      <c r="E5" s="118"/>
      <c r="F5" s="118"/>
      <c r="G5" s="118" t="s">
        <v>9951</v>
      </c>
    </row>
    <row r="6" spans="1:7">
      <c r="A6" s="116">
        <v>45204010</v>
      </c>
      <c r="B6" s="117" t="s">
        <v>7904</v>
      </c>
      <c r="C6" s="117" t="s">
        <v>9950</v>
      </c>
      <c r="D6" s="117" t="s">
        <v>9957</v>
      </c>
      <c r="E6" s="118"/>
      <c r="F6" s="118"/>
      <c r="G6" s="118" t="s">
        <v>9951</v>
      </c>
    </row>
    <row r="7" spans="1:7">
      <c r="A7" s="116">
        <v>30202020</v>
      </c>
      <c r="B7" s="117" t="s">
        <v>7904</v>
      </c>
      <c r="C7" s="117" t="s">
        <v>9958</v>
      </c>
      <c r="D7" s="117" t="s">
        <v>9959</v>
      </c>
      <c r="E7" s="118"/>
      <c r="F7" s="118"/>
      <c r="G7" s="118" t="s">
        <v>9960</v>
      </c>
    </row>
    <row r="8" spans="1:7">
      <c r="A8" s="116">
        <v>404010</v>
      </c>
      <c r="B8" s="117" t="s">
        <v>7904</v>
      </c>
      <c r="C8" s="117" t="s">
        <v>7913</v>
      </c>
      <c r="D8" s="118"/>
      <c r="E8" s="118"/>
      <c r="F8" s="118"/>
      <c r="G8" s="118" t="s">
        <v>9961</v>
      </c>
    </row>
    <row r="9" spans="1:7">
      <c r="A9" s="116">
        <v>40401010</v>
      </c>
      <c r="B9" s="117" t="s">
        <v>7904</v>
      </c>
      <c r="C9" s="117" t="s">
        <v>8869</v>
      </c>
      <c r="D9" s="117" t="s">
        <v>9962</v>
      </c>
      <c r="E9" s="118"/>
      <c r="F9" s="118"/>
      <c r="G9" s="118" t="s">
        <v>9961</v>
      </c>
    </row>
    <row r="10" spans="1:7">
      <c r="A10" s="116">
        <v>40401020</v>
      </c>
      <c r="B10" s="117" t="s">
        <v>7904</v>
      </c>
      <c r="C10" s="117" t="s">
        <v>7995</v>
      </c>
      <c r="D10" s="117" t="s">
        <v>9963</v>
      </c>
      <c r="E10" s="118"/>
      <c r="F10" s="118"/>
      <c r="G10" s="118" t="s">
        <v>9961</v>
      </c>
    </row>
    <row r="11" spans="1:7">
      <c r="A11" s="116">
        <v>452050</v>
      </c>
      <c r="B11" s="117" t="s">
        <v>7904</v>
      </c>
      <c r="C11" s="117" t="s">
        <v>9964</v>
      </c>
      <c r="D11" s="118"/>
      <c r="E11" s="118"/>
      <c r="F11" s="118"/>
      <c r="G11" s="118" t="s">
        <v>9965</v>
      </c>
    </row>
    <row r="12" spans="1:7">
      <c r="A12" s="116">
        <v>20201020</v>
      </c>
      <c r="B12" s="117" t="s">
        <v>7904</v>
      </c>
      <c r="C12" s="117" t="s">
        <v>9966</v>
      </c>
      <c r="D12" s="117" t="s">
        <v>9967</v>
      </c>
      <c r="E12" s="118"/>
      <c r="F12" s="118"/>
      <c r="G12" s="118" t="s">
        <v>9965</v>
      </c>
    </row>
    <row r="13" spans="1:7">
      <c r="A13" s="116">
        <v>40201010</v>
      </c>
      <c r="B13" s="117" t="s">
        <v>7904</v>
      </c>
      <c r="C13" s="117" t="s">
        <v>7975</v>
      </c>
      <c r="D13" s="117" t="s">
        <v>9968</v>
      </c>
      <c r="E13" s="118"/>
      <c r="F13" s="118"/>
      <c r="G13" s="118" t="s">
        <v>9965</v>
      </c>
    </row>
    <row r="14" spans="1:7">
      <c r="A14" s="116">
        <v>45201010</v>
      </c>
      <c r="B14" s="117" t="s">
        <v>7904</v>
      </c>
      <c r="C14" s="117" t="s">
        <v>9969</v>
      </c>
      <c r="D14" s="117" t="s">
        <v>9970</v>
      </c>
      <c r="E14" s="118"/>
      <c r="F14" s="118"/>
      <c r="G14" s="118" t="s">
        <v>9965</v>
      </c>
    </row>
    <row r="15" spans="1:7">
      <c r="A15" s="116">
        <v>45205010</v>
      </c>
      <c r="B15" s="117" t="s">
        <v>7904</v>
      </c>
      <c r="C15" s="117" t="s">
        <v>8222</v>
      </c>
      <c r="D15" s="117" t="s">
        <v>9971</v>
      </c>
      <c r="E15" s="118"/>
      <c r="F15" s="118"/>
      <c r="G15" s="118" t="s">
        <v>9965</v>
      </c>
    </row>
    <row r="16" spans="1:7">
      <c r="A16" s="116">
        <v>45205020</v>
      </c>
      <c r="B16" s="117" t="s">
        <v>7904</v>
      </c>
      <c r="C16" s="117" t="s">
        <v>8224</v>
      </c>
      <c r="D16" s="117" t="s">
        <v>9972</v>
      </c>
      <c r="E16" s="118"/>
      <c r="F16" s="118"/>
      <c r="G16" s="118" t="s">
        <v>9965</v>
      </c>
    </row>
    <row r="17" spans="1:7">
      <c r="A17" s="116">
        <v>20201030</v>
      </c>
      <c r="B17" s="117" t="s">
        <v>7904</v>
      </c>
      <c r="C17" s="117" t="s">
        <v>9973</v>
      </c>
      <c r="D17" s="117" t="s">
        <v>9974</v>
      </c>
      <c r="E17" s="118"/>
      <c r="F17" s="118"/>
      <c r="G17" s="118" t="s">
        <v>9975</v>
      </c>
    </row>
    <row r="18" spans="1:7">
      <c r="A18" s="116">
        <v>20201040</v>
      </c>
      <c r="B18" s="117" t="s">
        <v>7904</v>
      </c>
      <c r="C18" s="117" t="s">
        <v>8066</v>
      </c>
      <c r="D18" s="117" t="s">
        <v>8067</v>
      </c>
      <c r="E18" s="118"/>
      <c r="F18" s="118"/>
      <c r="G18" s="118" t="s">
        <v>9975</v>
      </c>
    </row>
    <row r="19" spans="1:7">
      <c r="A19" s="116">
        <v>25502010</v>
      </c>
      <c r="B19" s="117" t="s">
        <v>7904</v>
      </c>
      <c r="C19" s="117" t="s">
        <v>9976</v>
      </c>
      <c r="D19" s="117" t="s">
        <v>9977</v>
      </c>
      <c r="E19" s="118"/>
      <c r="F19" s="118"/>
      <c r="G19" s="118" t="s">
        <v>9978</v>
      </c>
    </row>
    <row r="20" spans="1:7">
      <c r="A20" s="116">
        <v>4040</v>
      </c>
      <c r="B20" s="117" t="s">
        <v>7904</v>
      </c>
      <c r="C20" s="117" t="s">
        <v>7913</v>
      </c>
      <c r="D20" s="118"/>
      <c r="E20" s="118"/>
      <c r="F20" s="118"/>
      <c r="G20" s="118" t="s">
        <v>9979</v>
      </c>
    </row>
    <row r="21" spans="1:7">
      <c r="A21" s="116">
        <v>404020</v>
      </c>
      <c r="B21" s="117" t="s">
        <v>7904</v>
      </c>
      <c r="C21" s="117" t="s">
        <v>9980</v>
      </c>
      <c r="D21" s="118"/>
      <c r="E21" s="118"/>
      <c r="F21" s="118"/>
      <c r="G21" s="118" t="s">
        <v>9981</v>
      </c>
    </row>
    <row r="22" spans="1:7">
      <c r="A22" s="116">
        <v>40402010</v>
      </c>
      <c r="B22" s="117" t="s">
        <v>7904</v>
      </c>
      <c r="C22" s="117" t="s">
        <v>9982</v>
      </c>
      <c r="D22" s="117" t="s">
        <v>8253</v>
      </c>
      <c r="E22" s="118"/>
      <c r="F22" s="118"/>
      <c r="G22" s="118" t="s">
        <v>9983</v>
      </c>
    </row>
    <row r="23" spans="1:7">
      <c r="A23" s="116">
        <v>40402020</v>
      </c>
      <c r="B23" s="117" t="s">
        <v>7904</v>
      </c>
      <c r="C23" s="117" t="s">
        <v>9984</v>
      </c>
      <c r="D23" s="117" t="s">
        <v>8256</v>
      </c>
      <c r="E23" s="118"/>
      <c r="F23" s="118"/>
      <c r="G23" s="118" t="s">
        <v>9985</v>
      </c>
    </row>
    <row r="24" spans="1:7">
      <c r="A24" s="116">
        <v>40402030</v>
      </c>
      <c r="B24" s="117" t="s">
        <v>7904</v>
      </c>
      <c r="C24" s="117" t="s">
        <v>9986</v>
      </c>
      <c r="D24" s="117" t="s">
        <v>8190</v>
      </c>
      <c r="E24" s="118"/>
      <c r="F24" s="118"/>
      <c r="G24" s="118" t="s">
        <v>9987</v>
      </c>
    </row>
    <row r="25" spans="1:7">
      <c r="A25" s="116">
        <v>40402035</v>
      </c>
      <c r="B25" s="117" t="s">
        <v>7904</v>
      </c>
      <c r="C25" s="117" t="s">
        <v>8257</v>
      </c>
      <c r="D25" s="117" t="s">
        <v>8258</v>
      </c>
      <c r="E25" s="118"/>
      <c r="F25" s="118"/>
      <c r="G25" s="118" t="s">
        <v>9988</v>
      </c>
    </row>
    <row r="26" spans="1:7">
      <c r="A26" s="116">
        <v>40402040</v>
      </c>
      <c r="B26" s="117" t="s">
        <v>7904</v>
      </c>
      <c r="C26" s="117" t="s">
        <v>9989</v>
      </c>
      <c r="D26" s="117" t="s">
        <v>8260</v>
      </c>
      <c r="E26" s="118"/>
      <c r="F26" s="118"/>
      <c r="G26" s="118" t="s">
        <v>9990</v>
      </c>
    </row>
    <row r="27" spans="1:7">
      <c r="A27" s="116">
        <v>40402045</v>
      </c>
      <c r="B27" s="117" t="s">
        <v>7904</v>
      </c>
      <c r="C27" s="117" t="s">
        <v>8261</v>
      </c>
      <c r="D27" s="117" t="s">
        <v>8262</v>
      </c>
      <c r="E27" s="118"/>
      <c r="F27" s="118"/>
      <c r="G27" s="118" t="s">
        <v>9991</v>
      </c>
    </row>
    <row r="28" spans="1:7">
      <c r="A28" s="116">
        <v>40402050</v>
      </c>
      <c r="B28" s="117" t="s">
        <v>7904</v>
      </c>
      <c r="C28" s="117" t="s">
        <v>9992</v>
      </c>
      <c r="D28" s="117" t="s">
        <v>8264</v>
      </c>
      <c r="E28" s="118"/>
      <c r="F28" s="118"/>
      <c r="G28" s="118" t="s">
        <v>9993</v>
      </c>
    </row>
    <row r="29" spans="1:7">
      <c r="A29" s="116">
        <v>40402060</v>
      </c>
      <c r="B29" s="117" t="s">
        <v>7904</v>
      </c>
      <c r="C29" s="117" t="s">
        <v>9994</v>
      </c>
      <c r="D29" s="117" t="s">
        <v>8266</v>
      </c>
      <c r="E29" s="118"/>
      <c r="F29" s="118"/>
      <c r="G29" s="118" t="s">
        <v>9995</v>
      </c>
    </row>
    <row r="30" spans="1:7">
      <c r="A30" s="116">
        <v>40402070</v>
      </c>
      <c r="B30" s="117" t="s">
        <v>7904</v>
      </c>
      <c r="C30" s="117" t="s">
        <v>9996</v>
      </c>
      <c r="D30" s="117" t="s">
        <v>8268</v>
      </c>
      <c r="E30" s="118"/>
      <c r="F30" s="118"/>
      <c r="G30" s="118" t="s">
        <v>9997</v>
      </c>
    </row>
    <row r="31" spans="1:7">
      <c r="A31" s="116">
        <v>404030</v>
      </c>
      <c r="B31" s="117" t="s">
        <v>7904</v>
      </c>
      <c r="C31" s="117" t="s">
        <v>7995</v>
      </c>
      <c r="D31" s="118"/>
      <c r="E31" s="118"/>
      <c r="F31" s="118"/>
      <c r="G31" s="118" t="s">
        <v>9998</v>
      </c>
    </row>
    <row r="32" spans="1:7">
      <c r="A32" s="116">
        <v>40403010</v>
      </c>
      <c r="B32" s="117" t="s">
        <v>7904</v>
      </c>
      <c r="C32" s="117" t="s">
        <v>8269</v>
      </c>
      <c r="D32" s="117" t="s">
        <v>8270</v>
      </c>
      <c r="E32" s="118"/>
      <c r="F32" s="118"/>
      <c r="G32" s="118" t="s">
        <v>9999</v>
      </c>
    </row>
    <row r="33" spans="1:7">
      <c r="A33" s="116">
        <v>40403020</v>
      </c>
      <c r="B33" s="117" t="s">
        <v>7904</v>
      </c>
      <c r="C33" s="117" t="s">
        <v>8271</v>
      </c>
      <c r="D33" s="117" t="s">
        <v>8272</v>
      </c>
      <c r="E33" s="118"/>
      <c r="F33" s="118"/>
      <c r="G33" s="118" t="s">
        <v>10000</v>
      </c>
    </row>
    <row r="34" spans="1:7">
      <c r="A34" s="116">
        <v>40403030</v>
      </c>
      <c r="B34" s="117" t="s">
        <v>7904</v>
      </c>
      <c r="C34" s="117" t="s">
        <v>8273</v>
      </c>
      <c r="D34" s="117" t="s">
        <v>8274</v>
      </c>
      <c r="E34" s="118"/>
      <c r="F34" s="118"/>
      <c r="G34" s="118" t="s">
        <v>10001</v>
      </c>
    </row>
    <row r="35" spans="1:7">
      <c r="A35" s="116">
        <v>40403040</v>
      </c>
      <c r="B35" s="117" t="s">
        <v>7904</v>
      </c>
      <c r="C35" s="117" t="s">
        <v>8275</v>
      </c>
      <c r="D35" s="117" t="s">
        <v>8276</v>
      </c>
      <c r="E35" s="118"/>
      <c r="F35" s="118"/>
      <c r="G35" s="118" t="s">
        <v>10002</v>
      </c>
    </row>
    <row r="36" spans="1:7">
      <c r="A36" s="116">
        <v>2540</v>
      </c>
      <c r="B36" s="117" t="s">
        <v>7904</v>
      </c>
      <c r="C36" s="117" t="s">
        <v>7986</v>
      </c>
      <c r="D36" s="118"/>
      <c r="E36" s="118"/>
      <c r="F36" s="118"/>
      <c r="G36" s="118" t="s">
        <v>10003</v>
      </c>
    </row>
    <row r="37" spans="1:7">
      <c r="A37" s="116">
        <v>254010</v>
      </c>
      <c r="B37" s="117" t="s">
        <v>7904</v>
      </c>
      <c r="C37" s="117" t="s">
        <v>7986</v>
      </c>
      <c r="D37" s="118"/>
      <c r="E37" s="118"/>
      <c r="F37" s="118"/>
      <c r="G37" s="118" t="s">
        <v>10003</v>
      </c>
    </row>
    <row r="38" spans="1:7">
      <c r="A38" s="116">
        <v>451010</v>
      </c>
      <c r="B38" s="117" t="s">
        <v>7904</v>
      </c>
      <c r="C38" s="117" t="s">
        <v>10004</v>
      </c>
      <c r="D38" s="118"/>
      <c r="E38" s="118"/>
      <c r="F38" s="118"/>
      <c r="G38" s="118" t="s">
        <v>10003</v>
      </c>
    </row>
    <row r="39" spans="1:7">
      <c r="A39" s="116">
        <v>25401010</v>
      </c>
      <c r="B39" s="117" t="s">
        <v>7904</v>
      </c>
      <c r="C39" s="117" t="s">
        <v>8231</v>
      </c>
      <c r="D39" s="117" t="s">
        <v>8232</v>
      </c>
      <c r="E39" s="118"/>
      <c r="F39" s="118"/>
      <c r="G39" s="118" t="s">
        <v>10003</v>
      </c>
    </row>
    <row r="40" spans="1:7">
      <c r="A40" s="116">
        <v>25401020</v>
      </c>
      <c r="B40" s="117" t="s">
        <v>7904</v>
      </c>
      <c r="C40" s="117" t="s">
        <v>8233</v>
      </c>
      <c r="D40" s="117" t="s">
        <v>10005</v>
      </c>
      <c r="E40" s="118"/>
      <c r="F40" s="118"/>
      <c r="G40" s="118" t="s">
        <v>10003</v>
      </c>
    </row>
    <row r="41" spans="1:7">
      <c r="A41" s="116">
        <v>25401025</v>
      </c>
      <c r="B41" s="117" t="s">
        <v>7904</v>
      </c>
      <c r="C41" s="117" t="s">
        <v>8235</v>
      </c>
      <c r="D41" s="117" t="s">
        <v>8236</v>
      </c>
      <c r="E41" s="118"/>
      <c r="F41" s="118"/>
      <c r="G41" s="118" t="s">
        <v>10003</v>
      </c>
    </row>
    <row r="42" spans="1:7">
      <c r="A42" s="116">
        <v>25401030</v>
      </c>
      <c r="B42" s="117" t="s">
        <v>7904</v>
      </c>
      <c r="C42" s="117" t="s">
        <v>8239</v>
      </c>
      <c r="D42" s="117" t="s">
        <v>8240</v>
      </c>
      <c r="E42" s="118"/>
      <c r="F42" s="118"/>
      <c r="G42" s="118" t="s">
        <v>10003</v>
      </c>
    </row>
    <row r="43" spans="1:7">
      <c r="A43" s="116">
        <v>25401040</v>
      </c>
      <c r="B43" s="117" t="s">
        <v>7904</v>
      </c>
      <c r="C43" s="117" t="s">
        <v>8237</v>
      </c>
      <c r="D43" s="117" t="s">
        <v>10006</v>
      </c>
      <c r="E43" s="118"/>
      <c r="F43" s="118"/>
      <c r="G43" s="118" t="s">
        <v>10003</v>
      </c>
    </row>
    <row r="44" spans="1:7">
      <c r="A44" s="116">
        <v>45101010</v>
      </c>
      <c r="B44" s="117" t="s">
        <v>7904</v>
      </c>
      <c r="C44" s="117" t="s">
        <v>10004</v>
      </c>
      <c r="D44" s="117" t="s">
        <v>10007</v>
      </c>
      <c r="E44" s="118"/>
      <c r="F44" s="118"/>
      <c r="G44" s="118" t="s">
        <v>10003</v>
      </c>
    </row>
    <row r="45" spans="1:7">
      <c r="A45" s="116">
        <v>45103030</v>
      </c>
      <c r="B45" s="117" t="s">
        <v>7904</v>
      </c>
      <c r="C45" s="117" t="s">
        <v>10008</v>
      </c>
      <c r="D45" s="117" t="s">
        <v>10009</v>
      </c>
      <c r="E45" s="118"/>
      <c r="F45" s="118"/>
      <c r="G45" s="118" t="s">
        <v>10003</v>
      </c>
    </row>
    <row r="46" spans="1:7">
      <c r="A46" s="116" t="s">
        <v>9776</v>
      </c>
      <c r="B46" s="116" t="s">
        <v>1650</v>
      </c>
      <c r="C46" s="116" t="s">
        <v>8706</v>
      </c>
      <c r="D46" s="116"/>
      <c r="E46" s="116"/>
      <c r="F46" s="116"/>
      <c r="G46" s="116" t="s">
        <v>27754</v>
      </c>
    </row>
    <row r="47" spans="1:7">
      <c r="A47" s="116" t="s">
        <v>9777</v>
      </c>
      <c r="B47" s="116" t="s">
        <v>1650</v>
      </c>
      <c r="C47" s="116" t="s">
        <v>27753</v>
      </c>
      <c r="D47" s="116"/>
      <c r="E47" s="116"/>
      <c r="F47" s="116"/>
      <c r="G47" s="116" t="s">
        <v>27755</v>
      </c>
    </row>
    <row r="48" spans="1:7">
      <c r="A48" s="116" t="s">
        <v>9778</v>
      </c>
      <c r="B48" s="116" t="s">
        <v>1650</v>
      </c>
      <c r="C48" s="116" t="s">
        <v>655</v>
      </c>
      <c r="D48" s="116"/>
      <c r="E48" s="116"/>
      <c r="F48" s="116"/>
      <c r="G48" s="116" t="s">
        <v>27756</v>
      </c>
    </row>
    <row r="49" spans="1:7">
      <c r="A49" s="116" t="s">
        <v>9779</v>
      </c>
      <c r="B49" s="116" t="s">
        <v>1650</v>
      </c>
      <c r="C49" s="116" t="s">
        <v>9780</v>
      </c>
      <c r="D49" s="116"/>
      <c r="E49" s="116"/>
      <c r="F49" s="116"/>
      <c r="G49" s="116" t="s">
        <v>27757</v>
      </c>
    </row>
    <row r="50" spans="1:7">
      <c r="A50" s="116" t="s">
        <v>9781</v>
      </c>
      <c r="B50" s="116" t="s">
        <v>1650</v>
      </c>
      <c r="C50" s="116" t="s">
        <v>9782</v>
      </c>
      <c r="D50" s="116"/>
      <c r="E50" s="116"/>
      <c r="F50" s="116"/>
      <c r="G50" s="116" t="s">
        <v>27758</v>
      </c>
    </row>
    <row r="51" spans="1:7">
      <c r="A51" s="116" t="s">
        <v>9783</v>
      </c>
      <c r="B51" s="116" t="s">
        <v>1650</v>
      </c>
      <c r="C51" s="116" t="s">
        <v>9438</v>
      </c>
      <c r="D51" s="116"/>
      <c r="E51" s="116"/>
      <c r="F51" s="116"/>
      <c r="G51" s="116" t="s">
        <v>27759</v>
      </c>
    </row>
    <row r="52" spans="1:7">
      <c r="A52" s="116" t="s">
        <v>9784</v>
      </c>
      <c r="B52" s="116" t="s">
        <v>1650</v>
      </c>
      <c r="C52" s="116" t="s">
        <v>7906</v>
      </c>
      <c r="D52" s="116"/>
      <c r="E52" s="116"/>
      <c r="F52" s="116"/>
      <c r="G52" s="116" t="s">
        <v>27760</v>
      </c>
    </row>
    <row r="53" spans="1:7">
      <c r="A53" s="116" t="s">
        <v>9785</v>
      </c>
      <c r="B53" s="116" t="s">
        <v>1650</v>
      </c>
      <c r="C53" s="116" t="s">
        <v>7910</v>
      </c>
      <c r="D53" s="116"/>
      <c r="E53" s="116"/>
      <c r="F53" s="116"/>
      <c r="G53" s="116" t="s">
        <v>27761</v>
      </c>
    </row>
    <row r="54" spans="1:7">
      <c r="A54" s="116" t="s">
        <v>9786</v>
      </c>
      <c r="B54" s="116" t="s">
        <v>1650</v>
      </c>
      <c r="C54" s="116" t="s">
        <v>9787</v>
      </c>
      <c r="D54" s="116"/>
      <c r="E54" s="116"/>
      <c r="F54" s="116"/>
      <c r="G54" s="116" t="s">
        <v>27762</v>
      </c>
    </row>
    <row r="55" spans="1:7">
      <c r="A55" s="116" t="s">
        <v>9788</v>
      </c>
      <c r="B55" s="116" t="s">
        <v>1650</v>
      </c>
      <c r="C55" s="116" t="s">
        <v>7912</v>
      </c>
      <c r="D55" s="116"/>
      <c r="E55" s="116"/>
      <c r="F55" s="116"/>
      <c r="G55" s="116" t="s">
        <v>27763</v>
      </c>
    </row>
    <row r="56" spans="1:7">
      <c r="A56" s="116" t="s">
        <v>9789</v>
      </c>
      <c r="B56" s="116" t="s">
        <v>1650</v>
      </c>
      <c r="C56" s="116" t="s">
        <v>9192</v>
      </c>
      <c r="D56" s="116"/>
      <c r="E56" s="116"/>
      <c r="F56" s="116"/>
      <c r="G56" s="116" t="s">
        <v>27764</v>
      </c>
    </row>
    <row r="57" spans="1:7">
      <c r="A57" s="106">
        <v>601020</v>
      </c>
      <c r="B57" s="107" t="s">
        <v>7904</v>
      </c>
      <c r="C57" s="107" t="s">
        <v>7995</v>
      </c>
      <c r="D57" s="105"/>
      <c r="E57" s="110"/>
      <c r="F57" s="105"/>
      <c r="G57" s="105" t="s">
        <v>28300</v>
      </c>
    </row>
    <row r="58" spans="1:7">
      <c r="A58" s="106">
        <v>45102020</v>
      </c>
      <c r="B58" s="107" t="s">
        <v>7904</v>
      </c>
      <c r="C58" s="107" t="s">
        <v>8204</v>
      </c>
      <c r="D58" s="107" t="s">
        <v>8205</v>
      </c>
      <c r="E58" s="110"/>
      <c r="F58" s="105"/>
      <c r="G58" s="105" t="s">
        <v>28302</v>
      </c>
    </row>
    <row r="59" spans="1:7">
      <c r="A59" s="106">
        <v>60101020</v>
      </c>
      <c r="B59" s="107" t="s">
        <v>7904</v>
      </c>
      <c r="C59" s="107" t="s">
        <v>8255</v>
      </c>
      <c r="D59" s="107" t="s">
        <v>8256</v>
      </c>
      <c r="E59" s="110"/>
      <c r="F59" s="105"/>
      <c r="G59" s="105" t="s">
        <v>28304</v>
      </c>
    </row>
    <row r="60" spans="1:7">
      <c r="A60" s="106">
        <v>60101030</v>
      </c>
      <c r="B60" s="107" t="s">
        <v>7904</v>
      </c>
      <c r="C60" s="107" t="s">
        <v>8257</v>
      </c>
      <c r="D60" s="107" t="s">
        <v>8258</v>
      </c>
      <c r="E60" s="110"/>
      <c r="F60" s="105"/>
      <c r="G60" s="105" t="s">
        <v>28305</v>
      </c>
    </row>
    <row r="61" spans="1:7">
      <c r="A61" s="106">
        <v>60101040</v>
      </c>
      <c r="B61" s="107" t="s">
        <v>7904</v>
      </c>
      <c r="C61" s="107" t="s">
        <v>8259</v>
      </c>
      <c r="D61" s="107" t="s">
        <v>8260</v>
      </c>
      <c r="E61" s="110"/>
      <c r="F61" s="105"/>
      <c r="G61" s="105" t="s">
        <v>28308</v>
      </c>
    </row>
    <row r="62" spans="1:7">
      <c r="A62" s="106">
        <v>60101050</v>
      </c>
      <c r="B62" s="107" t="s">
        <v>7904</v>
      </c>
      <c r="C62" s="107" t="s">
        <v>8261</v>
      </c>
      <c r="D62" s="107" t="s">
        <v>8262</v>
      </c>
      <c r="E62" s="110"/>
      <c r="F62" s="105"/>
      <c r="G62" s="105" t="s">
        <v>28310</v>
      </c>
    </row>
    <row r="63" spans="1:7">
      <c r="A63" s="106">
        <v>60101070</v>
      </c>
      <c r="B63" s="107" t="s">
        <v>7904</v>
      </c>
      <c r="C63" s="107" t="s">
        <v>8265</v>
      </c>
      <c r="D63" s="107" t="s">
        <v>8266</v>
      </c>
      <c r="E63" s="110"/>
      <c r="F63" s="105"/>
      <c r="G63" s="116" t="s">
        <v>28312</v>
      </c>
    </row>
    <row r="64" spans="1:7">
      <c r="A64" s="106">
        <v>60101080</v>
      </c>
      <c r="B64" s="107" t="s">
        <v>7904</v>
      </c>
      <c r="C64" s="107" t="s">
        <v>8267</v>
      </c>
      <c r="D64" s="107" t="s">
        <v>8268</v>
      </c>
      <c r="E64" s="110"/>
      <c r="F64" s="105"/>
      <c r="G64" s="116" t="s">
        <v>28314</v>
      </c>
    </row>
    <row r="65" spans="1:8">
      <c r="A65" s="106">
        <v>60102010</v>
      </c>
      <c r="B65" s="107" t="s">
        <v>7904</v>
      </c>
      <c r="C65" s="107" t="s">
        <v>8269</v>
      </c>
      <c r="D65" s="107" t="s">
        <v>8270</v>
      </c>
      <c r="E65" s="110"/>
      <c r="F65" s="105"/>
      <c r="G65" s="116" t="s">
        <v>28316</v>
      </c>
    </row>
    <row r="66" spans="1:8">
      <c r="A66" s="106">
        <v>60102020</v>
      </c>
      <c r="B66" s="107" t="s">
        <v>7904</v>
      </c>
      <c r="C66" s="107" t="s">
        <v>8271</v>
      </c>
      <c r="D66" s="107" t="s">
        <v>8272</v>
      </c>
      <c r="E66" s="110"/>
      <c r="F66" s="105"/>
      <c r="G66" s="116" t="s">
        <v>28318</v>
      </c>
    </row>
    <row r="67" spans="1:8">
      <c r="A67" s="106">
        <v>60102030</v>
      </c>
      <c r="B67" s="107" t="s">
        <v>7904</v>
      </c>
      <c r="C67" s="107" t="s">
        <v>8273</v>
      </c>
      <c r="D67" s="107" t="s">
        <v>8274</v>
      </c>
      <c r="E67" s="110"/>
      <c r="F67" s="105"/>
      <c r="G67" s="116" t="s">
        <v>28320</v>
      </c>
    </row>
    <row r="68" spans="1:8">
      <c r="A68" s="106">
        <v>60102040</v>
      </c>
      <c r="B68" s="106" t="s">
        <v>7904</v>
      </c>
      <c r="C68" s="106" t="s">
        <v>8275</v>
      </c>
      <c r="D68" s="106" t="s">
        <v>8276</v>
      </c>
      <c r="E68" s="106"/>
      <c r="F68" s="106"/>
      <c r="G68" s="116" t="s">
        <v>28322</v>
      </c>
    </row>
    <row r="69" spans="1:8">
      <c r="A69" s="106">
        <v>255020</v>
      </c>
      <c r="B69" s="106" t="s">
        <v>7904</v>
      </c>
      <c r="C69" s="106" t="s">
        <v>7960</v>
      </c>
      <c r="D69" s="106"/>
      <c r="E69" s="106"/>
      <c r="F69" s="106"/>
      <c r="G69" s="116" t="s">
        <v>28323</v>
      </c>
    </row>
    <row r="70" spans="1:8">
      <c r="A70" s="106">
        <v>401020</v>
      </c>
      <c r="B70" s="106" t="s">
        <v>7904</v>
      </c>
      <c r="C70" s="106" t="s">
        <v>7973</v>
      </c>
      <c r="D70" s="106"/>
      <c r="E70" s="106"/>
      <c r="F70" s="106"/>
      <c r="G70" s="116" t="s">
        <v>28323</v>
      </c>
    </row>
    <row r="71" spans="1:8">
      <c r="A71" s="106">
        <v>20304020</v>
      </c>
      <c r="B71" s="106" t="s">
        <v>7904</v>
      </c>
      <c r="C71" s="106" t="s">
        <v>8075</v>
      </c>
      <c r="D71" s="106" t="s">
        <v>8076</v>
      </c>
      <c r="E71" s="106"/>
      <c r="F71" s="106"/>
      <c r="G71" s="116" t="s">
        <v>28323</v>
      </c>
    </row>
    <row r="72" spans="1:8">
      <c r="A72" s="106">
        <v>25502020</v>
      </c>
      <c r="B72" s="106" t="s">
        <v>7904</v>
      </c>
      <c r="C72" s="106" t="s">
        <v>7960</v>
      </c>
      <c r="D72" s="106" t="s">
        <v>8120</v>
      </c>
      <c r="E72" s="106"/>
      <c r="F72" s="106"/>
      <c r="G72" s="116" t="s">
        <v>28323</v>
      </c>
    </row>
    <row r="73" spans="1:8">
      <c r="A73" s="106">
        <v>25503010</v>
      </c>
      <c r="B73" s="106" t="s">
        <v>7904</v>
      </c>
      <c r="C73" s="106" t="s">
        <v>8121</v>
      </c>
      <c r="D73" s="106" t="s">
        <v>8122</v>
      </c>
      <c r="E73" s="106"/>
      <c r="F73" s="106"/>
      <c r="G73" s="116" t="s">
        <v>28323</v>
      </c>
    </row>
    <row r="74" spans="1:8">
      <c r="A74" s="106">
        <v>25503020</v>
      </c>
      <c r="B74" s="106" t="s">
        <v>7904</v>
      </c>
      <c r="C74" s="106" t="s">
        <v>8123</v>
      </c>
      <c r="D74" s="106" t="s">
        <v>8124</v>
      </c>
      <c r="E74" s="106"/>
      <c r="F74" s="106"/>
      <c r="G74" s="116" t="s">
        <v>28323</v>
      </c>
    </row>
    <row r="75" spans="1:8">
      <c r="A75" s="106">
        <v>40102010</v>
      </c>
      <c r="B75" s="106" t="s">
        <v>7904</v>
      </c>
      <c r="C75" s="106" t="s">
        <v>7973</v>
      </c>
      <c r="D75" s="106" t="s">
        <v>8174</v>
      </c>
      <c r="E75" s="106"/>
      <c r="F75" s="106"/>
      <c r="G75" s="116" t="s">
        <v>28323</v>
      </c>
    </row>
    <row r="76" spans="1:8">
      <c r="A76" s="106">
        <v>60101060</v>
      </c>
      <c r="B76" s="106" t="s">
        <v>7904</v>
      </c>
      <c r="C76" s="106" t="s">
        <v>8263</v>
      </c>
      <c r="D76" s="106" t="s">
        <v>8264</v>
      </c>
      <c r="E76" s="106"/>
      <c r="F76" s="106"/>
      <c r="G76" s="116" t="s">
        <v>28324</v>
      </c>
      <c r="H76" s="4"/>
    </row>
    <row r="77" spans="1:8" s="4" customFormat="1" ht="12.75" customHeight="1">
      <c r="A77" s="108" t="s">
        <v>9514</v>
      </c>
      <c r="B77" s="108" t="s">
        <v>9510</v>
      </c>
      <c r="C77" s="108" t="s">
        <v>9515</v>
      </c>
      <c r="D77" s="108" t="s">
        <v>28622</v>
      </c>
      <c r="E77" s="108"/>
      <c r="F77" s="108" t="s">
        <v>9516</v>
      </c>
      <c r="G77" s="108" t="s">
        <v>28651</v>
      </c>
    </row>
    <row r="78" spans="1:8" s="4" customFormat="1" ht="12.75" customHeight="1">
      <c r="A78" s="108" t="s">
        <v>9517</v>
      </c>
      <c r="B78" s="108" t="s">
        <v>9510</v>
      </c>
      <c r="C78" s="108" t="s">
        <v>9518</v>
      </c>
      <c r="D78" s="108" t="s">
        <v>28652</v>
      </c>
      <c r="E78" s="108"/>
      <c r="F78" s="108" t="s">
        <v>9519</v>
      </c>
      <c r="G78" s="108" t="s">
        <v>28651</v>
      </c>
    </row>
    <row r="79" spans="1:8" s="4" customFormat="1" ht="12.75" customHeight="1">
      <c r="A79" s="108" t="s">
        <v>9520</v>
      </c>
      <c r="B79" s="108" t="s">
        <v>9510</v>
      </c>
      <c r="C79" s="108" t="s">
        <v>9521</v>
      </c>
      <c r="D79" s="108" t="s">
        <v>28627</v>
      </c>
      <c r="E79" s="108"/>
      <c r="F79" s="108" t="s">
        <v>9522</v>
      </c>
      <c r="G79" s="108" t="s">
        <v>28651</v>
      </c>
    </row>
    <row r="80" spans="1:8" s="4" customFormat="1" ht="12.75" customHeight="1">
      <c r="A80" s="108" t="s">
        <v>9523</v>
      </c>
      <c r="B80" s="108" t="s">
        <v>9510</v>
      </c>
      <c r="C80" s="108" t="s">
        <v>9524</v>
      </c>
      <c r="D80" s="108" t="s">
        <v>28653</v>
      </c>
      <c r="E80" s="108"/>
      <c r="F80" s="108" t="s">
        <v>9525</v>
      </c>
      <c r="G80" s="108" t="s">
        <v>28651</v>
      </c>
    </row>
    <row r="81" spans="1:7" s="4" customFormat="1" ht="12.75" customHeight="1">
      <c r="A81" s="108" t="s">
        <v>9550</v>
      </c>
      <c r="B81" s="108" t="s">
        <v>9510</v>
      </c>
      <c r="C81" s="108" t="s">
        <v>9551</v>
      </c>
      <c r="D81" s="108" t="s">
        <v>28654</v>
      </c>
      <c r="E81" s="108"/>
      <c r="F81" s="108" t="s">
        <v>9552</v>
      </c>
      <c r="G81" s="108" t="s">
        <v>28651</v>
      </c>
    </row>
    <row r="82" spans="1:7" s="4" customFormat="1" ht="12.75" customHeight="1">
      <c r="A82" s="108" t="s">
        <v>9553</v>
      </c>
      <c r="B82" s="108" t="s">
        <v>9510</v>
      </c>
      <c r="C82" s="108" t="s">
        <v>9554</v>
      </c>
      <c r="D82" s="108" t="s">
        <v>28654</v>
      </c>
      <c r="E82" s="108"/>
      <c r="F82" s="108" t="s">
        <v>9377</v>
      </c>
      <c r="G82" s="108" t="s">
        <v>28651</v>
      </c>
    </row>
    <row r="83" spans="1:7" s="4" customFormat="1" ht="12.75" customHeight="1">
      <c r="A83" s="108" t="s">
        <v>9580</v>
      </c>
      <c r="B83" s="108" t="s">
        <v>9510</v>
      </c>
      <c r="C83" s="108" t="s">
        <v>9515</v>
      </c>
      <c r="D83" s="108" t="s">
        <v>28655</v>
      </c>
      <c r="E83" s="108"/>
      <c r="F83" s="108" t="s">
        <v>9581</v>
      </c>
      <c r="G83" s="108" t="s">
        <v>28651</v>
      </c>
    </row>
    <row r="84" spans="1:7" s="4" customFormat="1" ht="12.75" customHeight="1">
      <c r="A84" s="108" t="s">
        <v>9582</v>
      </c>
      <c r="B84" s="108" t="s">
        <v>9510</v>
      </c>
      <c r="C84" s="108" t="s">
        <v>9583</v>
      </c>
      <c r="D84" s="108" t="s">
        <v>28656</v>
      </c>
      <c r="E84" s="108"/>
      <c r="F84" s="108" t="s">
        <v>9584</v>
      </c>
      <c r="G84" s="108" t="s">
        <v>28651</v>
      </c>
    </row>
    <row r="85" spans="1:7" s="11" customFormat="1" ht="12.75" customHeight="1">
      <c r="A85" s="108" t="s">
        <v>9585</v>
      </c>
      <c r="B85" s="108" t="s">
        <v>9510</v>
      </c>
      <c r="C85" s="108" t="s">
        <v>9586</v>
      </c>
      <c r="D85" s="108" t="s">
        <v>28657</v>
      </c>
      <c r="E85" s="108"/>
      <c r="F85" s="108" t="s">
        <v>9587</v>
      </c>
      <c r="G85" s="108" t="s">
        <v>28651</v>
      </c>
    </row>
    <row r="86" spans="1:7" s="11" customFormat="1" ht="12.75" customHeight="1">
      <c r="A86" s="108" t="s">
        <v>9588</v>
      </c>
      <c r="B86" s="108" t="s">
        <v>9510</v>
      </c>
      <c r="C86" s="108" t="s">
        <v>9589</v>
      </c>
      <c r="D86" s="108" t="s">
        <v>28658</v>
      </c>
      <c r="E86" s="108"/>
      <c r="F86" s="108" t="s">
        <v>9590</v>
      </c>
      <c r="G86" s="108" t="s">
        <v>28651</v>
      </c>
    </row>
    <row r="87" spans="1:7" s="4" customFormat="1" ht="12.75" customHeight="1">
      <c r="A87" s="108" t="s">
        <v>9614</v>
      </c>
      <c r="B87" s="108" t="s">
        <v>9510</v>
      </c>
      <c r="C87" s="108" t="s">
        <v>9615</v>
      </c>
      <c r="D87" s="108" t="s">
        <v>28654</v>
      </c>
      <c r="E87" s="108"/>
      <c r="F87" s="108" t="s">
        <v>9616</v>
      </c>
      <c r="G87" s="108" t="s">
        <v>28651</v>
      </c>
    </row>
    <row r="88" spans="1:7" s="4" customFormat="1" ht="12.75" customHeight="1">
      <c r="A88" s="108" t="s">
        <v>9617</v>
      </c>
      <c r="B88" s="108" t="s">
        <v>9510</v>
      </c>
      <c r="C88" s="108" t="s">
        <v>9618</v>
      </c>
      <c r="D88" s="108" t="s">
        <v>28654</v>
      </c>
      <c r="E88" s="108"/>
      <c r="F88" s="108" t="s">
        <v>9619</v>
      </c>
      <c r="G88" s="108" t="s">
        <v>28651</v>
      </c>
    </row>
    <row r="89" spans="1:7" s="4" customFormat="1" ht="12.75" customHeight="1">
      <c r="A89" s="108" t="s">
        <v>9647</v>
      </c>
      <c r="B89" s="105" t="s">
        <v>9510</v>
      </c>
      <c r="C89" s="105" t="s">
        <v>9648</v>
      </c>
      <c r="D89" s="108" t="s">
        <v>28654</v>
      </c>
      <c r="E89" s="135" t="s">
        <v>9291</v>
      </c>
      <c r="F89" s="105" t="s">
        <v>9649</v>
      </c>
      <c r="G89" s="108" t="s">
        <v>28651</v>
      </c>
    </row>
    <row r="90" spans="1:7" s="4" customFormat="1" ht="12.75" customHeight="1">
      <c r="A90" s="108" t="s">
        <v>9650</v>
      </c>
      <c r="B90" s="105" t="s">
        <v>9510</v>
      </c>
      <c r="C90" s="105" t="s">
        <v>9651</v>
      </c>
      <c r="D90" s="108" t="s">
        <v>28654</v>
      </c>
      <c r="E90" s="135" t="s">
        <v>9291</v>
      </c>
      <c r="F90" s="105" t="s">
        <v>9652</v>
      </c>
      <c r="G90" s="108" t="s">
        <v>28651</v>
      </c>
    </row>
    <row r="91" spans="1:7" s="4" customFormat="1" ht="12.75" customHeight="1">
      <c r="A91" s="108" t="s">
        <v>9653</v>
      </c>
      <c r="B91" s="105" t="s">
        <v>9510</v>
      </c>
      <c r="C91" s="105" t="s">
        <v>9654</v>
      </c>
      <c r="D91" s="108" t="s">
        <v>28654</v>
      </c>
      <c r="E91" s="135" t="s">
        <v>9291</v>
      </c>
      <c r="F91" s="105" t="s">
        <v>9655</v>
      </c>
      <c r="G91" s="108" t="s">
        <v>28651</v>
      </c>
    </row>
    <row r="92" spans="1:7" s="4" customFormat="1" ht="12.75" customHeight="1">
      <c r="A92" s="108" t="s">
        <v>9656</v>
      </c>
      <c r="B92" s="105" t="s">
        <v>9510</v>
      </c>
      <c r="C92" s="105" t="s">
        <v>9657</v>
      </c>
      <c r="D92" s="108" t="s">
        <v>28654</v>
      </c>
      <c r="E92" s="135" t="s">
        <v>9291</v>
      </c>
      <c r="F92" s="105" t="s">
        <v>9658</v>
      </c>
      <c r="G92" s="108" t="s">
        <v>28651</v>
      </c>
    </row>
    <row r="93" spans="1:7" s="4" customFormat="1" ht="12.75" customHeight="1">
      <c r="A93" s="108" t="s">
        <v>9685</v>
      </c>
      <c r="B93" s="105" t="s">
        <v>9510</v>
      </c>
      <c r="C93" s="105" t="s">
        <v>9686</v>
      </c>
      <c r="D93" s="108" t="s">
        <v>28654</v>
      </c>
      <c r="E93" s="135" t="s">
        <v>9291</v>
      </c>
      <c r="F93" s="105" t="s">
        <v>9687</v>
      </c>
      <c r="G93" s="108" t="s">
        <v>28651</v>
      </c>
    </row>
    <row r="94" spans="1:7" s="4" customFormat="1" ht="12.75" customHeight="1">
      <c r="A94" s="108" t="s">
        <v>9688</v>
      </c>
      <c r="B94" s="105" t="s">
        <v>9510</v>
      </c>
      <c r="C94" s="105" t="s">
        <v>9689</v>
      </c>
      <c r="D94" s="108" t="s">
        <v>28654</v>
      </c>
      <c r="E94" s="135" t="s">
        <v>9291</v>
      </c>
      <c r="F94" s="105" t="s">
        <v>9690</v>
      </c>
      <c r="G94" s="108" t="s">
        <v>28651</v>
      </c>
    </row>
  </sheetData>
  <autoFilter ref="A1:G45" xr:uid="{00000000-0009-0000-0000-00000C000000}"/>
  <pageMargins left="0.7" right="0.7" top="0.75" bottom="0.75" header="0.3" footer="0.3"/>
  <pageSetup orientation="portrait" horizontalDpi="90" verticalDpi="9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0E9AE0-B2AA-4A35-A274-DC2EB36C87E0}">
  <dimension ref="A1:B11"/>
  <sheetViews>
    <sheetView workbookViewId="0"/>
  </sheetViews>
  <sheetFormatPr defaultRowHeight="12.75"/>
  <cols>
    <col min="1" max="1" width="29.42578125" bestFit="1" customWidth="1"/>
    <col min="2" max="2" width="18" customWidth="1"/>
  </cols>
  <sheetData>
    <row r="1" spans="1:2">
      <c r="A1" s="157" t="s">
        <v>32046</v>
      </c>
      <c r="B1" s="157" t="s">
        <v>21</v>
      </c>
    </row>
    <row r="2" spans="1:2">
      <c r="A2" s="162" t="s">
        <v>32415</v>
      </c>
      <c r="B2" s="2" t="s">
        <v>31267</v>
      </c>
    </row>
    <row r="3" spans="1:2">
      <c r="A3" s="163">
        <v>0</v>
      </c>
      <c r="B3" s="81" t="s">
        <v>32031</v>
      </c>
    </row>
    <row r="4" spans="1:2">
      <c r="A4" s="163">
        <v>1</v>
      </c>
      <c r="B4" s="81" t="s">
        <v>32032</v>
      </c>
    </row>
    <row r="5" spans="1:2">
      <c r="A5" s="163">
        <v>2</v>
      </c>
      <c r="B5" s="81" t="s">
        <v>32033</v>
      </c>
    </row>
    <row r="6" spans="1:2">
      <c r="A6" s="163">
        <v>3</v>
      </c>
      <c r="B6" s="81" t="s">
        <v>32034</v>
      </c>
    </row>
    <row r="7" spans="1:2">
      <c r="A7" s="163">
        <v>4</v>
      </c>
      <c r="B7" s="81" t="s">
        <v>32035</v>
      </c>
    </row>
    <row r="8" spans="1:2">
      <c r="A8" s="163">
        <v>5</v>
      </c>
      <c r="B8" s="81" t="s">
        <v>32036</v>
      </c>
    </row>
    <row r="9" spans="1:2">
      <c r="A9" s="163">
        <v>6</v>
      </c>
      <c r="B9" s="81" t="s">
        <v>32037</v>
      </c>
    </row>
    <row r="10" spans="1:2">
      <c r="A10" s="163">
        <v>7</v>
      </c>
      <c r="B10" s="81" t="s">
        <v>32038</v>
      </c>
    </row>
    <row r="11" spans="1:2">
      <c r="A11" s="163">
        <v>8</v>
      </c>
      <c r="B11" s="81" t="s">
        <v>32039</v>
      </c>
    </row>
  </sheetData>
  <autoFilter ref="A1:B11" xr:uid="{040E9AE0-B2AA-4A35-A274-DC2EB36C87E0}"/>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D1CD9C-456C-4737-B525-5373B792D88E}">
  <dimension ref="A1:C15"/>
  <sheetViews>
    <sheetView workbookViewId="0"/>
  </sheetViews>
  <sheetFormatPr defaultRowHeight="12.75"/>
  <cols>
    <col min="1" max="1" width="29.140625" bestFit="1" customWidth="1"/>
    <col min="2" max="2" width="26.140625" bestFit="1" customWidth="1"/>
    <col min="3" max="3" width="12.140625" bestFit="1" customWidth="1"/>
  </cols>
  <sheetData>
    <row r="1" spans="1:3">
      <c r="A1" s="157" t="s">
        <v>31261</v>
      </c>
      <c r="B1" s="157" t="s">
        <v>21</v>
      </c>
      <c r="C1" s="157" t="s">
        <v>2</v>
      </c>
    </row>
    <row r="2" spans="1:3">
      <c r="A2" s="2" t="s">
        <v>5053</v>
      </c>
      <c r="B2" s="2" t="s">
        <v>31267</v>
      </c>
      <c r="C2" s="2" t="s">
        <v>6095</v>
      </c>
    </row>
    <row r="3" spans="1:3">
      <c r="A3" s="2" t="s">
        <v>31268</v>
      </c>
      <c r="B3" s="2" t="s">
        <v>5971</v>
      </c>
      <c r="C3" s="2" t="s">
        <v>6095</v>
      </c>
    </row>
    <row r="4" spans="1:3">
      <c r="A4" s="2" t="s">
        <v>31269</v>
      </c>
      <c r="B4" s="2" t="s">
        <v>5974</v>
      </c>
      <c r="C4" s="2" t="s">
        <v>6095</v>
      </c>
    </row>
    <row r="5" spans="1:3">
      <c r="A5" s="2" t="s">
        <v>31270</v>
      </c>
      <c r="B5" s="2" t="s">
        <v>31271</v>
      </c>
      <c r="C5" s="2" t="s">
        <v>6095</v>
      </c>
    </row>
    <row r="6" spans="1:3">
      <c r="A6" s="2" t="s">
        <v>6757</v>
      </c>
      <c r="B6" s="2" t="s">
        <v>31877</v>
      </c>
      <c r="C6" s="2" t="s">
        <v>6095</v>
      </c>
    </row>
    <row r="7" spans="1:3">
      <c r="A7" s="2" t="s">
        <v>31878</v>
      </c>
      <c r="B7" s="2" t="s">
        <v>31879</v>
      </c>
      <c r="C7" s="2" t="s">
        <v>6095</v>
      </c>
    </row>
    <row r="8" spans="1:3">
      <c r="A8" s="2" t="s">
        <v>31880</v>
      </c>
      <c r="B8" s="2" t="s">
        <v>7800</v>
      </c>
      <c r="C8" s="2" t="s">
        <v>6095</v>
      </c>
    </row>
    <row r="9" spans="1:3">
      <c r="A9" s="2" t="s">
        <v>31881</v>
      </c>
      <c r="B9" s="2" t="s">
        <v>5949</v>
      </c>
      <c r="C9" s="2" t="s">
        <v>6095</v>
      </c>
    </row>
    <row r="10" spans="1:3">
      <c r="A10" s="2" t="s">
        <v>6722</v>
      </c>
      <c r="B10" s="2" t="s">
        <v>32394</v>
      </c>
      <c r="C10" s="2" t="s">
        <v>6095</v>
      </c>
    </row>
    <row r="11" spans="1:3">
      <c r="A11" s="2" t="s">
        <v>32395</v>
      </c>
      <c r="B11" s="2" t="s">
        <v>32396</v>
      </c>
      <c r="C11" s="119" t="s">
        <v>32107</v>
      </c>
    </row>
    <row r="12" spans="1:3">
      <c r="A12" s="2" t="s">
        <v>32397</v>
      </c>
      <c r="B12" s="2" t="s">
        <v>32398</v>
      </c>
      <c r="C12" s="119" t="s">
        <v>32107</v>
      </c>
    </row>
    <row r="13" spans="1:3">
      <c r="A13" s="2" t="s">
        <v>32399</v>
      </c>
      <c r="B13" s="2" t="s">
        <v>32400</v>
      </c>
      <c r="C13" s="119" t="s">
        <v>32107</v>
      </c>
    </row>
    <row r="14" spans="1:3">
      <c r="A14" s="2" t="s">
        <v>32207</v>
      </c>
      <c r="B14" s="2" t="s">
        <v>32414</v>
      </c>
      <c r="C14" s="119" t="s">
        <v>32107</v>
      </c>
    </row>
    <row r="15" spans="1:3">
      <c r="A15" s="2" t="s">
        <v>32207</v>
      </c>
      <c r="B15" s="2" t="s">
        <v>32208</v>
      </c>
      <c r="C15" s="119" t="s">
        <v>32107</v>
      </c>
    </row>
  </sheetData>
  <autoFilter ref="A1:C10" xr:uid="{5DD1CD9C-456C-4737-B525-5373B792D88E}"/>
  <pageMargins left="0.7" right="0.7" top="0.75" bottom="0.75" header="0.3" footer="0.3"/>
  <pageSetup orientation="portrait" horizontalDpi="90" verticalDpi="9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376C2A-6687-4A80-B2A1-88BEF430A5AA}">
  <dimension ref="A1:C10"/>
  <sheetViews>
    <sheetView workbookViewId="0"/>
  </sheetViews>
  <sheetFormatPr defaultRowHeight="12.75"/>
  <cols>
    <col min="1" max="1" width="35.5703125" bestFit="1" customWidth="1"/>
    <col min="2" max="2" width="43.5703125" bestFit="1" customWidth="1"/>
    <col min="3" max="3" width="12.85546875" bestFit="1" customWidth="1"/>
  </cols>
  <sheetData>
    <row r="1" spans="1:3">
      <c r="A1" s="157" t="s">
        <v>31262</v>
      </c>
      <c r="B1" s="12" t="s">
        <v>31263</v>
      </c>
      <c r="C1" s="160" t="s">
        <v>2</v>
      </c>
    </row>
    <row r="2" spans="1:3">
      <c r="A2" s="23" t="s">
        <v>5053</v>
      </c>
      <c r="B2" s="2" t="s">
        <v>31267</v>
      </c>
      <c r="C2" s="2" t="s">
        <v>6095</v>
      </c>
    </row>
    <row r="3" spans="1:3">
      <c r="A3" s="2" t="s">
        <v>32401</v>
      </c>
      <c r="B3" s="2" t="s">
        <v>32402</v>
      </c>
      <c r="C3" s="2" t="s">
        <v>6095</v>
      </c>
    </row>
    <row r="4" spans="1:3">
      <c r="A4" s="2" t="s">
        <v>32403</v>
      </c>
      <c r="B4" s="2" t="s">
        <v>32404</v>
      </c>
      <c r="C4" s="2" t="s">
        <v>6095</v>
      </c>
    </row>
    <row r="5" spans="1:3">
      <c r="A5" s="2" t="s">
        <v>32405</v>
      </c>
      <c r="B5" s="2" t="s">
        <v>32406</v>
      </c>
      <c r="C5" s="2" t="s">
        <v>6095</v>
      </c>
    </row>
    <row r="6" spans="1:3">
      <c r="A6" s="2" t="s">
        <v>32407</v>
      </c>
      <c r="B6" s="2" t="s">
        <v>32408</v>
      </c>
      <c r="C6" s="2" t="s">
        <v>6095</v>
      </c>
    </row>
    <row r="7" spans="1:3">
      <c r="A7" s="2" t="s">
        <v>32409</v>
      </c>
      <c r="B7" s="2" t="s">
        <v>32410</v>
      </c>
      <c r="C7" s="2" t="s">
        <v>6095</v>
      </c>
    </row>
    <row r="8" spans="1:3">
      <c r="A8" s="2" t="s">
        <v>32325</v>
      </c>
      <c r="B8" s="2" t="s">
        <v>32411</v>
      </c>
      <c r="C8" s="2" t="s">
        <v>31796</v>
      </c>
    </row>
    <row r="9" spans="1:3">
      <c r="A9" s="2" t="s">
        <v>32326</v>
      </c>
      <c r="B9" s="2" t="s">
        <v>32412</v>
      </c>
      <c r="C9" s="2" t="s">
        <v>31796</v>
      </c>
    </row>
    <row r="10" spans="1:3">
      <c r="A10" s="2" t="s">
        <v>6490</v>
      </c>
      <c r="B10" s="2" t="s">
        <v>32413</v>
      </c>
      <c r="C10" s="119" t="s">
        <v>32107</v>
      </c>
    </row>
  </sheetData>
  <autoFilter ref="A1:C2" xr:uid="{7F376C2A-6687-4A80-B2A1-88BEF430A5AA}"/>
  <pageMargins left="0.7" right="0.7" top="0.75" bottom="0.75" header="0.3" footer="0.3"/>
  <pageSetup orientation="portrait" horizontalDpi="90" verticalDpi="9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FFFF00"/>
  </sheetPr>
  <dimension ref="A1:AM11501"/>
  <sheetViews>
    <sheetView showGridLines="0" zoomScale="70" zoomScaleNormal="70" workbookViewId="0"/>
  </sheetViews>
  <sheetFormatPr defaultRowHeight="12.75"/>
  <cols>
    <col min="2" max="2" width="33" bestFit="1" customWidth="1"/>
    <col min="7" max="7" width="9.7109375" bestFit="1" customWidth="1"/>
    <col min="9" max="9" width="15.5703125" style="4" bestFit="1" customWidth="1"/>
    <col min="10" max="10" width="62.7109375" style="4" customWidth="1"/>
    <col min="11" max="12" width="11.7109375" style="4" customWidth="1"/>
    <col min="13" max="13" width="15.5703125" style="4" bestFit="1" customWidth="1"/>
    <col min="16" max="16" width="23" bestFit="1" customWidth="1"/>
    <col min="21" max="21" width="26.85546875" customWidth="1"/>
    <col min="32" max="32" width="15.42578125" bestFit="1" customWidth="1"/>
    <col min="33" max="33" width="14" bestFit="1" customWidth="1"/>
    <col min="34" max="34" width="13" bestFit="1" customWidth="1"/>
    <col min="36" max="36" width="27.42578125" bestFit="1" customWidth="1"/>
    <col min="37" max="37" width="36.28515625" bestFit="1" customWidth="1"/>
  </cols>
  <sheetData>
    <row r="1" spans="1:39">
      <c r="A1" s="57" t="s">
        <v>10010</v>
      </c>
      <c r="B1" s="58"/>
      <c r="I1" s="60" t="s">
        <v>10011</v>
      </c>
      <c r="J1" s="60"/>
      <c r="K1" s="59"/>
      <c r="L1" s="59"/>
      <c r="M1" s="59"/>
      <c r="N1" s="59"/>
      <c r="O1" s="57" t="s">
        <v>5743</v>
      </c>
      <c r="P1" s="58"/>
      <c r="T1" s="57" t="s">
        <v>10012</v>
      </c>
      <c r="U1" s="58"/>
      <c r="Z1" s="57" t="s">
        <v>10013</v>
      </c>
      <c r="AA1" s="58"/>
      <c r="AE1" s="80" t="s">
        <v>10014</v>
      </c>
      <c r="AF1" s="80"/>
      <c r="AG1" s="81"/>
      <c r="AH1" s="81"/>
      <c r="AJ1" s="80" t="s">
        <v>5536</v>
      </c>
      <c r="AK1" s="80"/>
      <c r="AL1" s="81"/>
    </row>
    <row r="2" spans="1:39" s="70" customFormat="1" ht="25.5">
      <c r="A2" s="56" t="s">
        <v>20</v>
      </c>
      <c r="B2" s="56" t="s">
        <v>21</v>
      </c>
      <c r="C2" s="34" t="s">
        <v>22</v>
      </c>
      <c r="D2" s="34" t="s">
        <v>23</v>
      </c>
      <c r="E2" s="34" t="s">
        <v>2</v>
      </c>
      <c r="F2" s="34" t="s">
        <v>24</v>
      </c>
      <c r="G2" s="34"/>
      <c r="I2" s="34" t="s">
        <v>251</v>
      </c>
      <c r="J2" s="34" t="s">
        <v>252</v>
      </c>
      <c r="K2" s="34" t="s">
        <v>23</v>
      </c>
      <c r="L2" s="34" t="s">
        <v>2</v>
      </c>
      <c r="M2" s="34"/>
      <c r="O2" s="34" t="s">
        <v>5743</v>
      </c>
      <c r="P2" s="34" t="s">
        <v>21</v>
      </c>
      <c r="Q2" s="34" t="s">
        <v>2</v>
      </c>
      <c r="R2" s="34"/>
      <c r="T2" s="34" t="s">
        <v>6256</v>
      </c>
      <c r="U2" s="34" t="s">
        <v>21</v>
      </c>
      <c r="V2" s="34" t="s">
        <v>22</v>
      </c>
      <c r="W2" s="34" t="s">
        <v>2</v>
      </c>
      <c r="X2" s="34"/>
      <c r="Z2" s="46" t="s">
        <v>6428</v>
      </c>
      <c r="AA2" s="46" t="s">
        <v>6429</v>
      </c>
      <c r="AB2" s="34" t="s">
        <v>2</v>
      </c>
      <c r="AC2" s="34" t="s">
        <v>6430</v>
      </c>
      <c r="AE2" s="47" t="s">
        <v>10015</v>
      </c>
      <c r="AF2" s="47" t="s">
        <v>10016</v>
      </c>
      <c r="AG2" s="48" t="s">
        <v>21</v>
      </c>
      <c r="AH2" s="49" t="s">
        <v>2</v>
      </c>
      <c r="AJ2" s="47" t="s">
        <v>10017</v>
      </c>
      <c r="AK2" s="47" t="s">
        <v>10018</v>
      </c>
      <c r="AL2" s="48" t="s">
        <v>22</v>
      </c>
    </row>
    <row r="3" spans="1:39">
      <c r="A3" s="35" t="s">
        <v>10019</v>
      </c>
      <c r="B3" s="35" t="s">
        <v>10020</v>
      </c>
      <c r="C3" s="35" t="s">
        <v>17</v>
      </c>
      <c r="D3" s="35" t="s">
        <v>10021</v>
      </c>
      <c r="E3" s="35"/>
      <c r="F3" s="35"/>
      <c r="G3" s="51">
        <v>42157</v>
      </c>
      <c r="I3" s="35" t="s">
        <v>10022</v>
      </c>
      <c r="J3" s="35" t="s">
        <v>10023</v>
      </c>
      <c r="K3" s="35" t="s">
        <v>2617</v>
      </c>
      <c r="L3" s="35"/>
      <c r="M3" s="51">
        <v>42419</v>
      </c>
      <c r="O3" s="35" t="s">
        <v>10024</v>
      </c>
      <c r="P3" s="35" t="s">
        <v>10025</v>
      </c>
      <c r="Q3" s="35"/>
      <c r="R3" s="51">
        <v>42573</v>
      </c>
      <c r="T3" s="35" t="s">
        <v>6041</v>
      </c>
      <c r="U3" s="35" t="s">
        <v>10026</v>
      </c>
      <c r="V3" s="35"/>
      <c r="W3" s="35"/>
      <c r="X3" s="35"/>
      <c r="Z3" s="35" t="s">
        <v>10027</v>
      </c>
      <c r="AA3" s="35" t="s">
        <v>10028</v>
      </c>
      <c r="AB3" s="35"/>
      <c r="AC3" s="51"/>
      <c r="AE3" s="50">
        <v>60</v>
      </c>
      <c r="AF3" s="50" t="s">
        <v>7913</v>
      </c>
      <c r="AG3" s="50"/>
      <c r="AH3" s="50"/>
      <c r="AJ3" s="50" t="s">
        <v>7584</v>
      </c>
      <c r="AK3" s="50" t="s">
        <v>10029</v>
      </c>
      <c r="AL3" s="50" t="s">
        <v>8</v>
      </c>
    </row>
    <row r="4" spans="1:39">
      <c r="A4" s="35" t="s">
        <v>10030</v>
      </c>
      <c r="B4" s="35" t="s">
        <v>10031</v>
      </c>
      <c r="C4" s="35" t="s">
        <v>17</v>
      </c>
      <c r="D4" s="35" t="s">
        <v>10021</v>
      </c>
      <c r="E4" s="35"/>
      <c r="F4" s="35"/>
      <c r="G4" s="51">
        <v>42286</v>
      </c>
      <c r="I4" s="35" t="s">
        <v>10032</v>
      </c>
      <c r="J4" s="35" t="s">
        <v>10033</v>
      </c>
      <c r="K4" s="35" t="s">
        <v>2617</v>
      </c>
      <c r="L4" s="35"/>
      <c r="M4" s="51">
        <v>42419</v>
      </c>
      <c r="O4" s="35" t="s">
        <v>10034</v>
      </c>
      <c r="P4" s="35" t="s">
        <v>10035</v>
      </c>
      <c r="Q4" s="35" t="s">
        <v>2204</v>
      </c>
      <c r="R4" s="51">
        <v>42751</v>
      </c>
      <c r="T4" s="35" t="s">
        <v>10036</v>
      </c>
      <c r="U4" s="35" t="s">
        <v>10037</v>
      </c>
      <c r="V4" s="35"/>
      <c r="W4" s="35"/>
      <c r="X4" s="35">
        <v>42503</v>
      </c>
      <c r="Z4" s="35" t="s">
        <v>10038</v>
      </c>
      <c r="AA4" s="35" t="s">
        <v>10039</v>
      </c>
      <c r="AB4" s="35"/>
      <c r="AC4" s="51"/>
      <c r="AE4" s="50" t="s">
        <v>8303</v>
      </c>
      <c r="AF4" s="50" t="s">
        <v>10040</v>
      </c>
      <c r="AG4" s="50"/>
      <c r="AH4" s="51"/>
      <c r="AJ4" s="50" t="s">
        <v>10041</v>
      </c>
      <c r="AK4" s="50" t="s">
        <v>10042</v>
      </c>
      <c r="AL4" s="50" t="s">
        <v>2617</v>
      </c>
    </row>
    <row r="5" spans="1:39" ht="15">
      <c r="A5" s="35" t="s">
        <v>10043</v>
      </c>
      <c r="B5" s="35" t="s">
        <v>10043</v>
      </c>
      <c r="C5" s="35" t="s">
        <v>17</v>
      </c>
      <c r="D5" s="35" t="s">
        <v>10021</v>
      </c>
      <c r="E5" s="35"/>
      <c r="F5" s="35"/>
      <c r="G5" s="51">
        <v>42283</v>
      </c>
      <c r="I5" s="35" t="s">
        <v>10044</v>
      </c>
      <c r="J5" s="37" t="s">
        <v>10045</v>
      </c>
      <c r="K5" s="35" t="s">
        <v>2617</v>
      </c>
      <c r="L5" s="35"/>
      <c r="M5" s="51">
        <v>42488</v>
      </c>
      <c r="O5" s="35" t="s">
        <v>10046</v>
      </c>
      <c r="P5" s="35" t="s">
        <v>10047</v>
      </c>
      <c r="Q5" s="35" t="s">
        <v>2617</v>
      </c>
      <c r="R5" s="51">
        <v>42775</v>
      </c>
      <c r="T5" s="35" t="s">
        <v>5923</v>
      </c>
      <c r="U5" s="35" t="s">
        <v>10048</v>
      </c>
      <c r="V5" s="35" t="s">
        <v>2617</v>
      </c>
      <c r="W5" s="35"/>
      <c r="X5" s="51">
        <v>42513</v>
      </c>
      <c r="Z5" s="35" t="s">
        <v>10049</v>
      </c>
      <c r="AA5" s="35" t="s">
        <v>10050</v>
      </c>
      <c r="AB5" s="35"/>
      <c r="AC5" s="51"/>
      <c r="AE5" s="50"/>
      <c r="AF5" s="50"/>
      <c r="AG5" s="50"/>
      <c r="AH5" s="51"/>
      <c r="AJ5" s="50" t="s">
        <v>7593</v>
      </c>
      <c r="AK5" s="50" t="s">
        <v>10051</v>
      </c>
      <c r="AL5" s="50" t="s">
        <v>2617</v>
      </c>
      <c r="AM5" s="84"/>
    </row>
    <row r="6" spans="1:39">
      <c r="A6" s="35" t="s">
        <v>10052</v>
      </c>
      <c r="B6" s="35" t="s">
        <v>10053</v>
      </c>
      <c r="C6" s="35" t="s">
        <v>17</v>
      </c>
      <c r="D6" s="35" t="s">
        <v>10021</v>
      </c>
      <c r="E6" s="35"/>
      <c r="F6" s="35"/>
      <c r="G6" s="51">
        <v>42094</v>
      </c>
      <c r="I6" s="35" t="s">
        <v>10054</v>
      </c>
      <c r="J6" s="35" t="s">
        <v>10055</v>
      </c>
      <c r="K6" s="35" t="s">
        <v>2617</v>
      </c>
      <c r="L6" s="35"/>
      <c r="M6" s="51">
        <v>42488</v>
      </c>
      <c r="O6" s="35" t="s">
        <v>10056</v>
      </c>
      <c r="P6" s="35" t="s">
        <v>10057</v>
      </c>
      <c r="Q6" s="35" t="s">
        <v>2617</v>
      </c>
      <c r="R6" s="51">
        <v>42914</v>
      </c>
      <c r="T6" s="35" t="s">
        <v>10058</v>
      </c>
      <c r="U6" s="35" t="s">
        <v>10059</v>
      </c>
      <c r="V6" s="35" t="s">
        <v>2617</v>
      </c>
      <c r="W6" s="35"/>
      <c r="X6" s="51">
        <v>42544</v>
      </c>
      <c r="Z6" s="35" t="s">
        <v>10060</v>
      </c>
      <c r="AA6" s="35" t="s">
        <v>10061</v>
      </c>
      <c r="AB6" s="35"/>
      <c r="AC6" s="51"/>
      <c r="AE6" s="50"/>
      <c r="AF6" s="50"/>
      <c r="AG6" s="50"/>
      <c r="AH6" s="51"/>
      <c r="AJ6" s="50" t="s">
        <v>10062</v>
      </c>
      <c r="AK6" s="50" t="s">
        <v>10063</v>
      </c>
      <c r="AL6" s="50" t="s">
        <v>2617</v>
      </c>
    </row>
    <row r="7" spans="1:39">
      <c r="A7" s="35" t="s">
        <v>10064</v>
      </c>
      <c r="B7" s="35" t="s">
        <v>10065</v>
      </c>
      <c r="C7" s="35" t="s">
        <v>17</v>
      </c>
      <c r="D7" s="35" t="s">
        <v>10021</v>
      </c>
      <c r="E7" s="35"/>
      <c r="F7" s="35"/>
      <c r="G7" s="51">
        <v>42048</v>
      </c>
      <c r="I7" s="35" t="s">
        <v>10066</v>
      </c>
      <c r="J7" s="35" t="s">
        <v>10067</v>
      </c>
      <c r="K7" s="35" t="s">
        <v>2617</v>
      </c>
      <c r="L7" s="35"/>
      <c r="M7" s="51">
        <v>42488</v>
      </c>
      <c r="O7" s="35" t="s">
        <v>10068</v>
      </c>
      <c r="P7" s="35" t="s">
        <v>10069</v>
      </c>
      <c r="Q7" s="35" t="s">
        <v>2204</v>
      </c>
      <c r="R7" s="51">
        <v>43355</v>
      </c>
      <c r="T7" s="35" t="s">
        <v>10070</v>
      </c>
      <c r="U7" s="35" t="s">
        <v>10071</v>
      </c>
      <c r="V7" s="35" t="s">
        <v>2617</v>
      </c>
      <c r="W7" s="35"/>
      <c r="X7" s="51">
        <v>42544</v>
      </c>
      <c r="Z7" s="35" t="s">
        <v>10072</v>
      </c>
      <c r="AA7" s="35" t="s">
        <v>10073</v>
      </c>
      <c r="AB7" s="35"/>
      <c r="AC7" s="51"/>
      <c r="AE7" s="50"/>
      <c r="AF7" s="50"/>
      <c r="AG7" s="50"/>
      <c r="AH7" s="51"/>
      <c r="AJ7" s="50" t="s">
        <v>32374</v>
      </c>
      <c r="AK7" s="50" t="s">
        <v>32375</v>
      </c>
      <c r="AL7" s="50" t="s">
        <v>2617</v>
      </c>
    </row>
    <row r="8" spans="1:39">
      <c r="A8" s="35" t="s">
        <v>10074</v>
      </c>
      <c r="B8" s="35" t="s">
        <v>10075</v>
      </c>
      <c r="C8" s="35" t="s">
        <v>17</v>
      </c>
      <c r="D8" s="35" t="s">
        <v>10021</v>
      </c>
      <c r="E8" s="35"/>
      <c r="F8" s="35"/>
      <c r="G8" s="51">
        <v>42129</v>
      </c>
      <c r="I8" s="35" t="s">
        <v>10076</v>
      </c>
      <c r="J8" s="35" t="s">
        <v>10077</v>
      </c>
      <c r="K8" s="35" t="s">
        <v>2617</v>
      </c>
      <c r="L8" s="35"/>
      <c r="M8" s="51">
        <v>42488</v>
      </c>
      <c r="O8" s="35" t="s">
        <v>5664</v>
      </c>
      <c r="P8" s="35" t="s">
        <v>10078</v>
      </c>
      <c r="Q8" s="35" t="s">
        <v>2617</v>
      </c>
      <c r="R8" s="51"/>
      <c r="T8" s="35" t="s">
        <v>10079</v>
      </c>
      <c r="U8" s="35" t="s">
        <v>10080</v>
      </c>
      <c r="V8" s="35" t="s">
        <v>2617</v>
      </c>
      <c r="W8" s="35"/>
      <c r="X8" s="51">
        <v>42557</v>
      </c>
      <c r="Z8" s="35" t="s">
        <v>10081</v>
      </c>
      <c r="AA8" s="35" t="s">
        <v>10082</v>
      </c>
      <c r="AB8" s="35"/>
      <c r="AC8" s="51"/>
      <c r="AE8" s="50"/>
      <c r="AF8" s="50"/>
      <c r="AG8" s="50"/>
      <c r="AH8" s="51"/>
      <c r="AJ8" s="50"/>
      <c r="AK8" s="50"/>
      <c r="AL8" s="50"/>
    </row>
    <row r="9" spans="1:39">
      <c r="A9" s="35" t="s">
        <v>10083</v>
      </c>
      <c r="B9" s="35" t="s">
        <v>10084</v>
      </c>
      <c r="C9" s="35" t="s">
        <v>17</v>
      </c>
      <c r="D9" s="35" t="s">
        <v>10021</v>
      </c>
      <c r="E9" s="35"/>
      <c r="F9" s="35"/>
      <c r="G9" s="51">
        <v>42075</v>
      </c>
      <c r="I9" s="35" t="s">
        <v>10085</v>
      </c>
      <c r="J9" s="35" t="s">
        <v>10086</v>
      </c>
      <c r="K9" s="35" t="s">
        <v>2617</v>
      </c>
      <c r="L9" s="35"/>
      <c r="M9" s="51">
        <v>42488</v>
      </c>
      <c r="O9" s="35" t="s">
        <v>27007</v>
      </c>
      <c r="P9" s="35" t="s">
        <v>27008</v>
      </c>
      <c r="Q9" s="35" t="s">
        <v>2617</v>
      </c>
      <c r="R9" s="51">
        <v>44494</v>
      </c>
      <c r="T9" s="35" t="s">
        <v>7593</v>
      </c>
      <c r="U9" s="35" t="s">
        <v>10087</v>
      </c>
      <c r="V9" s="35" t="s">
        <v>2617</v>
      </c>
      <c r="W9" s="35"/>
      <c r="X9" s="51">
        <v>42723</v>
      </c>
      <c r="Z9" s="35" t="s">
        <v>10088</v>
      </c>
      <c r="AA9" s="35" t="s">
        <v>10089</v>
      </c>
      <c r="AB9" s="35"/>
      <c r="AC9" s="51"/>
    </row>
    <row r="10" spans="1:39">
      <c r="A10" s="35" t="s">
        <v>10090</v>
      </c>
      <c r="B10" s="35" t="s">
        <v>10091</v>
      </c>
      <c r="C10" s="35" t="s">
        <v>17</v>
      </c>
      <c r="D10" s="35" t="s">
        <v>10021</v>
      </c>
      <c r="E10" s="35"/>
      <c r="F10" s="35"/>
      <c r="G10" s="51">
        <v>42059</v>
      </c>
      <c r="I10" s="35" t="s">
        <v>10092</v>
      </c>
      <c r="J10" s="35" t="s">
        <v>10093</v>
      </c>
      <c r="K10" s="35" t="s">
        <v>2617</v>
      </c>
      <c r="L10" s="35"/>
      <c r="M10" s="51">
        <v>42488</v>
      </c>
      <c r="O10" s="35" t="s">
        <v>7605</v>
      </c>
      <c r="P10" s="35" t="s">
        <v>27728</v>
      </c>
      <c r="Q10" s="35" t="s">
        <v>2617</v>
      </c>
      <c r="R10" s="51">
        <v>44480</v>
      </c>
      <c r="T10" s="35" t="s">
        <v>5885</v>
      </c>
      <c r="U10" s="35" t="s">
        <v>10094</v>
      </c>
      <c r="V10" s="35" t="s">
        <v>2204</v>
      </c>
      <c r="W10" s="35"/>
      <c r="X10" s="51">
        <v>42751</v>
      </c>
      <c r="Z10" s="35" t="s">
        <v>7631</v>
      </c>
      <c r="AA10" s="35" t="s">
        <v>10095</v>
      </c>
      <c r="AB10" s="51"/>
      <c r="AC10" s="51"/>
    </row>
    <row r="11" spans="1:39">
      <c r="A11" s="35" t="s">
        <v>10096</v>
      </c>
      <c r="B11" s="35" t="s">
        <v>10097</v>
      </c>
      <c r="C11" s="35" t="s">
        <v>17</v>
      </c>
      <c r="D11" s="35" t="s">
        <v>10021</v>
      </c>
      <c r="E11" s="35"/>
      <c r="F11" s="35"/>
      <c r="G11" s="51">
        <v>42080</v>
      </c>
      <c r="I11" s="35" t="s">
        <v>10098</v>
      </c>
      <c r="J11" s="35" t="s">
        <v>10099</v>
      </c>
      <c r="K11" s="35" t="s">
        <v>2617</v>
      </c>
      <c r="L11" s="35"/>
      <c r="M11" s="51">
        <v>42488</v>
      </c>
      <c r="O11" s="35" t="s">
        <v>27879</v>
      </c>
      <c r="P11" s="35" t="s">
        <v>27880</v>
      </c>
      <c r="Q11" s="35" t="s">
        <v>27574</v>
      </c>
      <c r="R11" s="35"/>
      <c r="T11" s="35" t="s">
        <v>6411</v>
      </c>
      <c r="U11" s="35" t="s">
        <v>10100</v>
      </c>
      <c r="V11" s="35" t="s">
        <v>2617</v>
      </c>
      <c r="W11" s="35"/>
      <c r="X11" s="51">
        <v>42863</v>
      </c>
      <c r="Z11" s="35" t="s">
        <v>10101</v>
      </c>
      <c r="AA11" s="35" t="s">
        <v>10102</v>
      </c>
      <c r="AB11" s="51"/>
      <c r="AC11" s="51"/>
    </row>
    <row r="12" spans="1:39">
      <c r="A12" s="35" t="s">
        <v>10103</v>
      </c>
      <c r="B12" s="35" t="s">
        <v>10104</v>
      </c>
      <c r="C12" s="35" t="s">
        <v>17</v>
      </c>
      <c r="D12" s="35" t="s">
        <v>10021</v>
      </c>
      <c r="E12" s="35"/>
      <c r="F12" s="35"/>
      <c r="G12" s="51">
        <v>41978</v>
      </c>
      <c r="I12" s="35" t="s">
        <v>10105</v>
      </c>
      <c r="J12" s="35" t="s">
        <v>10106</v>
      </c>
      <c r="K12" s="35" t="s">
        <v>2617</v>
      </c>
      <c r="L12" s="35"/>
      <c r="M12" s="51">
        <v>42488</v>
      </c>
      <c r="O12" s="35" t="s">
        <v>27881</v>
      </c>
      <c r="P12" s="35" t="s">
        <v>27882</v>
      </c>
      <c r="Q12" s="35" t="s">
        <v>27574</v>
      </c>
      <c r="R12" s="35"/>
      <c r="T12" s="35" t="s">
        <v>6064</v>
      </c>
      <c r="U12" s="35" t="s">
        <v>10107</v>
      </c>
      <c r="V12" s="35" t="s">
        <v>2617</v>
      </c>
      <c r="W12" s="35"/>
      <c r="X12" s="51">
        <v>42950</v>
      </c>
    </row>
    <row r="13" spans="1:39">
      <c r="A13" s="35" t="s">
        <v>10108</v>
      </c>
      <c r="B13" s="35" t="s">
        <v>9803</v>
      </c>
      <c r="C13" s="35" t="s">
        <v>17</v>
      </c>
      <c r="D13" s="35" t="s">
        <v>10021</v>
      </c>
      <c r="E13" s="35"/>
      <c r="F13" s="35"/>
      <c r="G13" s="51">
        <v>42543</v>
      </c>
      <c r="I13" s="35" t="s">
        <v>10109</v>
      </c>
      <c r="J13" s="35" t="s">
        <v>10110</v>
      </c>
      <c r="K13" s="35" t="s">
        <v>2617</v>
      </c>
      <c r="L13" s="35"/>
      <c r="M13" s="51">
        <v>42488</v>
      </c>
      <c r="O13" s="35" t="s">
        <v>27883</v>
      </c>
      <c r="P13" s="35" t="s">
        <v>27884</v>
      </c>
      <c r="Q13" s="35" t="s">
        <v>2617</v>
      </c>
      <c r="R13" s="35"/>
      <c r="T13" s="35" t="s">
        <v>7600</v>
      </c>
      <c r="U13" s="35" t="s">
        <v>10111</v>
      </c>
      <c r="V13" s="35" t="s">
        <v>2617</v>
      </c>
      <c r="W13" s="35"/>
      <c r="X13" s="51">
        <v>43115</v>
      </c>
    </row>
    <row r="14" spans="1:39">
      <c r="A14" s="35" t="s">
        <v>10112</v>
      </c>
      <c r="B14" s="35" t="s">
        <v>10113</v>
      </c>
      <c r="C14" s="35" t="s">
        <v>17</v>
      </c>
      <c r="D14" s="35" t="s">
        <v>10021</v>
      </c>
      <c r="E14" s="35"/>
      <c r="F14" s="35"/>
      <c r="G14" s="51"/>
      <c r="I14" s="35" t="s">
        <v>10114</v>
      </c>
      <c r="J14" s="35" t="s">
        <v>10115</v>
      </c>
      <c r="K14" s="35" t="s">
        <v>2617</v>
      </c>
      <c r="L14" s="35"/>
      <c r="M14" s="51">
        <v>42509</v>
      </c>
      <c r="O14" s="35" t="s">
        <v>27885</v>
      </c>
      <c r="P14" s="35" t="s">
        <v>27886</v>
      </c>
      <c r="Q14" s="35" t="s">
        <v>2617</v>
      </c>
      <c r="R14" s="35"/>
      <c r="T14" s="35" t="s">
        <v>6173</v>
      </c>
      <c r="U14" s="35" t="s">
        <v>10116</v>
      </c>
      <c r="V14" s="35" t="s">
        <v>2617</v>
      </c>
      <c r="W14" s="35"/>
      <c r="X14" s="51">
        <v>43115</v>
      </c>
    </row>
    <row r="15" spans="1:39">
      <c r="A15" s="35" t="s">
        <v>10117</v>
      </c>
      <c r="B15" s="35" t="s">
        <v>10113</v>
      </c>
      <c r="C15" s="35" t="s">
        <v>17</v>
      </c>
      <c r="D15" s="35" t="s">
        <v>10021</v>
      </c>
      <c r="E15" s="35"/>
      <c r="F15" s="35"/>
      <c r="G15" s="51"/>
      <c r="I15" s="35" t="s">
        <v>10118</v>
      </c>
      <c r="J15" s="35" t="s">
        <v>10119</v>
      </c>
      <c r="K15" s="35" t="s">
        <v>2617</v>
      </c>
      <c r="L15" s="35"/>
      <c r="M15" s="51">
        <v>42509</v>
      </c>
      <c r="O15" s="35" t="s">
        <v>27887</v>
      </c>
      <c r="P15" s="35" t="s">
        <v>27888</v>
      </c>
      <c r="Q15" s="35" t="s">
        <v>2617</v>
      </c>
      <c r="R15" s="35"/>
      <c r="T15" s="35" t="s">
        <v>10120</v>
      </c>
      <c r="U15" s="35" t="s">
        <v>10121</v>
      </c>
      <c r="V15" s="35" t="s">
        <v>2617</v>
      </c>
      <c r="W15" s="35"/>
      <c r="X15" s="51">
        <v>43600</v>
      </c>
    </row>
    <row r="16" spans="1:39">
      <c r="A16" s="35" t="s">
        <v>10122</v>
      </c>
      <c r="B16" s="35" t="s">
        <v>10123</v>
      </c>
      <c r="C16" s="35" t="s">
        <v>17</v>
      </c>
      <c r="D16" s="35" t="s">
        <v>10021</v>
      </c>
      <c r="E16" s="35"/>
      <c r="F16" s="35"/>
      <c r="G16" s="51">
        <v>42111</v>
      </c>
      <c r="I16" s="35" t="s">
        <v>10124</v>
      </c>
      <c r="J16" s="35" t="s">
        <v>10125</v>
      </c>
      <c r="K16" s="35" t="s">
        <v>2617</v>
      </c>
      <c r="L16" s="35"/>
      <c r="M16" s="51">
        <v>42528</v>
      </c>
      <c r="T16" s="51" t="s">
        <v>7590</v>
      </c>
      <c r="U16" s="51" t="s">
        <v>27891</v>
      </c>
      <c r="V16" s="51" t="s">
        <v>2617</v>
      </c>
      <c r="W16" s="51"/>
      <c r="X16" s="51">
        <v>44460</v>
      </c>
    </row>
    <row r="17" spans="1:13">
      <c r="A17" s="35" t="s">
        <v>726</v>
      </c>
      <c r="B17" s="35" t="s">
        <v>10126</v>
      </c>
      <c r="C17" s="35" t="s">
        <v>17</v>
      </c>
      <c r="D17" s="35" t="s">
        <v>10021</v>
      </c>
      <c r="E17" s="35"/>
      <c r="F17" s="35"/>
      <c r="G17" s="51">
        <v>41906</v>
      </c>
      <c r="I17" s="35" t="s">
        <v>10127</v>
      </c>
      <c r="J17" s="35" t="s">
        <v>10128</v>
      </c>
      <c r="K17" s="35" t="s">
        <v>2617</v>
      </c>
      <c r="L17" s="35"/>
      <c r="M17" s="51">
        <v>42528</v>
      </c>
    </row>
    <row r="18" spans="1:13">
      <c r="A18" s="35" t="s">
        <v>10129</v>
      </c>
      <c r="B18" s="35" t="s">
        <v>10130</v>
      </c>
      <c r="C18" s="35" t="s">
        <v>17</v>
      </c>
      <c r="D18" s="35" t="s">
        <v>10021</v>
      </c>
      <c r="E18" s="35"/>
      <c r="F18" s="35"/>
      <c r="G18" s="51">
        <v>41932</v>
      </c>
      <c r="I18" s="35" t="s">
        <v>10131</v>
      </c>
      <c r="J18" s="35" t="s">
        <v>10132</v>
      </c>
      <c r="K18" s="35" t="s">
        <v>2617</v>
      </c>
      <c r="L18" s="35"/>
      <c r="M18" s="51">
        <v>42437</v>
      </c>
    </row>
    <row r="19" spans="1:13">
      <c r="A19" s="35" t="s">
        <v>10133</v>
      </c>
      <c r="B19" s="35" t="s">
        <v>10134</v>
      </c>
      <c r="C19" s="35" t="s">
        <v>17</v>
      </c>
      <c r="D19" s="35" t="s">
        <v>10021</v>
      </c>
      <c r="E19" s="35"/>
      <c r="F19" s="35"/>
      <c r="G19" s="51"/>
      <c r="I19" s="35" t="s">
        <v>10135</v>
      </c>
      <c r="J19" s="35" t="s">
        <v>10065</v>
      </c>
      <c r="K19" s="35" t="s">
        <v>2617</v>
      </c>
      <c r="L19" s="35"/>
      <c r="M19" s="51">
        <v>42048</v>
      </c>
    </row>
    <row r="20" spans="1:13">
      <c r="A20" s="35" t="s">
        <v>10136</v>
      </c>
      <c r="B20" s="35" t="s">
        <v>10136</v>
      </c>
      <c r="C20" s="35" t="s">
        <v>17</v>
      </c>
      <c r="D20" s="35" t="s">
        <v>10021</v>
      </c>
      <c r="E20" s="35"/>
      <c r="F20" s="35"/>
      <c r="G20" s="51">
        <v>42279</v>
      </c>
      <c r="I20" s="35" t="s">
        <v>10137</v>
      </c>
      <c r="J20" s="35" t="s">
        <v>10138</v>
      </c>
      <c r="K20" s="35" t="s">
        <v>2617</v>
      </c>
      <c r="L20" s="35"/>
      <c r="M20" s="51">
        <v>42054</v>
      </c>
    </row>
    <row r="21" spans="1:13">
      <c r="A21" s="35" t="s">
        <v>10139</v>
      </c>
      <c r="B21" s="35" t="s">
        <v>10140</v>
      </c>
      <c r="C21" s="35" t="s">
        <v>17</v>
      </c>
      <c r="D21" s="35" t="s">
        <v>10021</v>
      </c>
      <c r="E21" s="35"/>
      <c r="F21" s="35"/>
      <c r="G21" s="51">
        <v>42073</v>
      </c>
      <c r="I21" s="35" t="s">
        <v>10141</v>
      </c>
      <c r="J21" s="35" t="s">
        <v>10142</v>
      </c>
      <c r="K21" s="35" t="s">
        <v>2617</v>
      </c>
      <c r="L21" s="35"/>
      <c r="M21" s="51">
        <v>42058</v>
      </c>
    </row>
    <row r="22" spans="1:13">
      <c r="A22" s="35" t="s">
        <v>10143</v>
      </c>
      <c r="B22" s="35" t="s">
        <v>10144</v>
      </c>
      <c r="C22" s="35" t="s">
        <v>17</v>
      </c>
      <c r="D22" s="35" t="s">
        <v>10021</v>
      </c>
      <c r="E22" s="35"/>
      <c r="F22" s="35"/>
      <c r="G22" s="51">
        <v>42145</v>
      </c>
      <c r="I22" s="35" t="s">
        <v>10145</v>
      </c>
      <c r="J22" s="35" t="s">
        <v>10146</v>
      </c>
      <c r="K22" s="35" t="s">
        <v>2617</v>
      </c>
      <c r="L22" s="35"/>
      <c r="M22" s="51">
        <v>42025</v>
      </c>
    </row>
    <row r="23" spans="1:13">
      <c r="A23" s="35" t="s">
        <v>10147</v>
      </c>
      <c r="B23" s="35" t="s">
        <v>10148</v>
      </c>
      <c r="C23" s="35" t="s">
        <v>17</v>
      </c>
      <c r="D23" s="35" t="s">
        <v>10021</v>
      </c>
      <c r="E23" s="35"/>
      <c r="F23" s="35"/>
      <c r="G23" s="51">
        <v>42025</v>
      </c>
      <c r="I23" s="35" t="s">
        <v>10149</v>
      </c>
      <c r="J23" s="35" t="s">
        <v>10150</v>
      </c>
      <c r="K23" s="35" t="s">
        <v>2617</v>
      </c>
      <c r="L23" s="35"/>
      <c r="M23" s="51">
        <v>42025</v>
      </c>
    </row>
    <row r="24" spans="1:13">
      <c r="A24" s="35" t="s">
        <v>10151</v>
      </c>
      <c r="B24" s="35" t="s">
        <v>7144</v>
      </c>
      <c r="C24" s="35" t="s">
        <v>17</v>
      </c>
      <c r="D24" s="35" t="s">
        <v>10021</v>
      </c>
      <c r="E24" s="35"/>
      <c r="F24" s="35"/>
      <c r="G24" s="51">
        <v>42054</v>
      </c>
      <c r="I24" s="35" t="s">
        <v>10152</v>
      </c>
      <c r="J24" s="35" t="s">
        <v>10153</v>
      </c>
      <c r="K24" s="35" t="s">
        <v>2617</v>
      </c>
      <c r="L24" s="35"/>
      <c r="M24" s="51">
        <v>42201</v>
      </c>
    </row>
    <row r="25" spans="1:13">
      <c r="A25" s="35" t="s">
        <v>10154</v>
      </c>
      <c r="B25" s="35" t="s">
        <v>10154</v>
      </c>
      <c r="C25" s="35" t="s">
        <v>17</v>
      </c>
      <c r="D25" s="35" t="s">
        <v>10021</v>
      </c>
      <c r="E25" s="35"/>
      <c r="F25" s="35"/>
      <c r="G25" s="51"/>
      <c r="I25" s="35" t="s">
        <v>10155</v>
      </c>
      <c r="J25" s="35" t="s">
        <v>10156</v>
      </c>
      <c r="K25" s="35" t="s">
        <v>2617</v>
      </c>
      <c r="L25" s="35"/>
      <c r="M25" s="51">
        <v>42405</v>
      </c>
    </row>
    <row r="26" spans="1:13">
      <c r="A26" s="35" t="s">
        <v>10157</v>
      </c>
      <c r="B26" s="35" t="s">
        <v>10158</v>
      </c>
      <c r="C26" s="35" t="s">
        <v>17</v>
      </c>
      <c r="D26" s="35" t="s">
        <v>10021</v>
      </c>
      <c r="E26" s="35"/>
      <c r="F26" s="35"/>
      <c r="G26" s="51">
        <v>42249</v>
      </c>
      <c r="I26" s="35" t="s">
        <v>10159</v>
      </c>
      <c r="J26" s="35" t="s">
        <v>10160</v>
      </c>
      <c r="K26" s="35" t="s">
        <v>2617</v>
      </c>
      <c r="L26" s="35"/>
      <c r="M26" s="51">
        <v>42405</v>
      </c>
    </row>
    <row r="27" spans="1:13">
      <c r="A27" s="35" t="s">
        <v>10161</v>
      </c>
      <c r="B27" s="35" t="s">
        <v>10162</v>
      </c>
      <c r="C27" s="35" t="s">
        <v>17</v>
      </c>
      <c r="D27" s="35" t="s">
        <v>10021</v>
      </c>
      <c r="E27" s="35"/>
      <c r="F27" s="35"/>
      <c r="G27" s="51"/>
      <c r="I27" s="35" t="s">
        <v>10163</v>
      </c>
      <c r="J27" s="35" t="s">
        <v>10164</v>
      </c>
      <c r="K27" s="35" t="s">
        <v>2617</v>
      </c>
      <c r="L27" s="35"/>
      <c r="M27" s="51">
        <v>42508</v>
      </c>
    </row>
    <row r="28" spans="1:13">
      <c r="A28" s="35" t="s">
        <v>10165</v>
      </c>
      <c r="B28" s="35" t="s">
        <v>10166</v>
      </c>
      <c r="C28" s="35" t="s">
        <v>17</v>
      </c>
      <c r="D28" s="35" t="s">
        <v>10021</v>
      </c>
      <c r="E28" s="35"/>
      <c r="F28" s="35"/>
      <c r="G28" s="51">
        <v>42572</v>
      </c>
      <c r="I28" s="35" t="s">
        <v>10167</v>
      </c>
      <c r="J28" s="35" t="s">
        <v>10168</v>
      </c>
      <c r="K28" s="35" t="s">
        <v>2617</v>
      </c>
      <c r="L28" s="35"/>
      <c r="M28" s="51">
        <v>42508</v>
      </c>
    </row>
    <row r="29" spans="1:13">
      <c r="A29" s="35" t="s">
        <v>10169</v>
      </c>
      <c r="B29" s="35" t="s">
        <v>10170</v>
      </c>
      <c r="C29" s="35" t="s">
        <v>17</v>
      </c>
      <c r="D29" s="35" t="s">
        <v>10021</v>
      </c>
      <c r="E29" s="35"/>
      <c r="F29" s="35"/>
      <c r="G29" s="51"/>
      <c r="I29" s="35" t="s">
        <v>4024</v>
      </c>
      <c r="J29" s="35" t="s">
        <v>10171</v>
      </c>
      <c r="K29" s="35" t="s">
        <v>2617</v>
      </c>
      <c r="L29" s="35"/>
      <c r="M29" s="51">
        <v>42040</v>
      </c>
    </row>
    <row r="30" spans="1:13">
      <c r="A30" s="35" t="s">
        <v>10172</v>
      </c>
      <c r="B30" s="35" t="s">
        <v>10173</v>
      </c>
      <c r="C30" s="35" t="s">
        <v>17</v>
      </c>
      <c r="D30" s="35" t="s">
        <v>10021</v>
      </c>
      <c r="E30" s="35"/>
      <c r="F30" s="35"/>
      <c r="G30" s="51">
        <v>41922</v>
      </c>
      <c r="I30" s="35" t="s">
        <v>10174</v>
      </c>
      <c r="J30" s="35" t="s">
        <v>10175</v>
      </c>
      <c r="K30" s="35" t="s">
        <v>2617</v>
      </c>
      <c r="L30" s="35"/>
      <c r="M30" s="51">
        <v>41932</v>
      </c>
    </row>
    <row r="31" spans="1:13">
      <c r="A31" s="35" t="s">
        <v>10176</v>
      </c>
      <c r="B31" s="35" t="s">
        <v>10176</v>
      </c>
      <c r="C31" s="35" t="s">
        <v>17</v>
      </c>
      <c r="D31" s="35" t="s">
        <v>10021</v>
      </c>
      <c r="E31" s="35"/>
      <c r="F31" s="35"/>
      <c r="G31" s="51">
        <v>42079</v>
      </c>
      <c r="I31" s="35" t="s">
        <v>10177</v>
      </c>
      <c r="J31" s="35" t="s">
        <v>10178</v>
      </c>
      <c r="K31" s="35" t="s">
        <v>2617</v>
      </c>
      <c r="L31" s="35"/>
      <c r="M31" s="51">
        <v>41939</v>
      </c>
    </row>
    <row r="32" spans="1:13">
      <c r="A32" s="35" t="s">
        <v>10179</v>
      </c>
      <c r="B32" s="35" t="s">
        <v>10180</v>
      </c>
      <c r="C32" s="35" t="s">
        <v>17</v>
      </c>
      <c r="D32" s="35" t="s">
        <v>10021</v>
      </c>
      <c r="E32" s="35"/>
      <c r="F32" s="35"/>
      <c r="G32" s="51">
        <v>42261</v>
      </c>
      <c r="I32" s="35" t="s">
        <v>10181</v>
      </c>
      <c r="J32" s="35" t="s">
        <v>10182</v>
      </c>
      <c r="K32" s="35" t="s">
        <v>2617</v>
      </c>
      <c r="L32" s="35"/>
      <c r="M32" s="51">
        <v>41906</v>
      </c>
    </row>
    <row r="33" spans="1:13">
      <c r="A33" s="35" t="s">
        <v>10183</v>
      </c>
      <c r="B33" s="35" t="s">
        <v>10184</v>
      </c>
      <c r="C33" s="35" t="s">
        <v>17</v>
      </c>
      <c r="D33" s="35" t="s">
        <v>10021</v>
      </c>
      <c r="E33" s="35"/>
      <c r="F33" s="35"/>
      <c r="G33" s="51">
        <v>42265</v>
      </c>
      <c r="I33" s="35" t="s">
        <v>10185</v>
      </c>
      <c r="J33" s="35" t="s">
        <v>10186</v>
      </c>
      <c r="K33" s="35" t="s">
        <v>2617</v>
      </c>
      <c r="L33" s="35"/>
      <c r="M33" s="51">
        <v>42405</v>
      </c>
    </row>
    <row r="34" spans="1:13">
      <c r="A34" s="35" t="s">
        <v>10187</v>
      </c>
      <c r="B34" s="35" t="s">
        <v>10188</v>
      </c>
      <c r="C34" s="35" t="s">
        <v>17</v>
      </c>
      <c r="D34" s="35" t="s">
        <v>10021</v>
      </c>
      <c r="E34" s="35"/>
      <c r="F34" s="35"/>
      <c r="G34" s="51">
        <v>42263</v>
      </c>
      <c r="I34" s="35" t="s">
        <v>10189</v>
      </c>
      <c r="J34" s="35" t="s">
        <v>10190</v>
      </c>
      <c r="K34" s="35" t="s">
        <v>2617</v>
      </c>
      <c r="L34" s="35"/>
      <c r="M34" s="51">
        <v>42405</v>
      </c>
    </row>
    <row r="35" spans="1:13">
      <c r="A35" s="35" t="s">
        <v>10191</v>
      </c>
      <c r="B35" s="35" t="s">
        <v>10192</v>
      </c>
      <c r="C35" s="35" t="s">
        <v>17</v>
      </c>
      <c r="D35" s="35" t="s">
        <v>10021</v>
      </c>
      <c r="E35" s="35"/>
      <c r="F35" s="35"/>
      <c r="G35" s="51"/>
      <c r="I35" s="35" t="s">
        <v>10193</v>
      </c>
      <c r="J35" s="35" t="s">
        <v>10194</v>
      </c>
      <c r="K35" s="35" t="s">
        <v>2617</v>
      </c>
      <c r="L35" s="35"/>
      <c r="M35" s="51">
        <v>42201</v>
      </c>
    </row>
    <row r="36" spans="1:13">
      <c r="A36" s="35" t="s">
        <v>10195</v>
      </c>
      <c r="B36" s="35" t="s">
        <v>10196</v>
      </c>
      <c r="C36" s="35" t="s">
        <v>17</v>
      </c>
      <c r="D36" s="35" t="s">
        <v>10021</v>
      </c>
      <c r="E36" s="35"/>
      <c r="F36" s="35"/>
      <c r="G36" s="51">
        <v>42128</v>
      </c>
      <c r="I36" s="35" t="s">
        <v>10197</v>
      </c>
      <c r="J36" s="35" t="s">
        <v>10198</v>
      </c>
      <c r="K36" s="35" t="s">
        <v>2617</v>
      </c>
      <c r="L36" s="35"/>
      <c r="M36" s="51">
        <v>42431</v>
      </c>
    </row>
    <row r="37" spans="1:13">
      <c r="A37" s="35" t="s">
        <v>10199</v>
      </c>
      <c r="B37" s="35" t="s">
        <v>10200</v>
      </c>
      <c r="C37" s="35" t="s">
        <v>17</v>
      </c>
      <c r="D37" s="35" t="s">
        <v>10021</v>
      </c>
      <c r="E37" s="35"/>
      <c r="F37" s="35"/>
      <c r="G37" s="51">
        <v>42137</v>
      </c>
      <c r="I37" s="35" t="s">
        <v>10201</v>
      </c>
      <c r="J37" s="35" t="s">
        <v>10202</v>
      </c>
      <c r="K37" s="35" t="s">
        <v>2617</v>
      </c>
      <c r="L37" s="35"/>
      <c r="M37" s="51">
        <v>42431</v>
      </c>
    </row>
    <row r="38" spans="1:13">
      <c r="A38" s="35" t="s">
        <v>10203</v>
      </c>
      <c r="B38" s="35" t="s">
        <v>9463</v>
      </c>
      <c r="C38" s="35" t="s">
        <v>17</v>
      </c>
      <c r="D38" s="35" t="s">
        <v>10021</v>
      </c>
      <c r="E38" s="35"/>
      <c r="F38" s="35"/>
      <c r="G38" s="51">
        <v>41956</v>
      </c>
      <c r="I38" s="35" t="s">
        <v>10204</v>
      </c>
      <c r="J38" s="35" t="s">
        <v>10205</v>
      </c>
      <c r="K38" s="35" t="s">
        <v>2617</v>
      </c>
      <c r="L38" s="35"/>
      <c r="M38" s="51">
        <v>42460</v>
      </c>
    </row>
    <row r="39" spans="1:13">
      <c r="A39" s="35" t="s">
        <v>10206</v>
      </c>
      <c r="B39" s="35" t="s">
        <v>10207</v>
      </c>
      <c r="C39" s="35" t="s">
        <v>17</v>
      </c>
      <c r="D39" s="35" t="s">
        <v>10021</v>
      </c>
      <c r="E39" s="35"/>
      <c r="F39" s="35"/>
      <c r="G39" s="51">
        <v>41933</v>
      </c>
      <c r="I39" s="35" t="s">
        <v>10208</v>
      </c>
      <c r="J39" s="35" t="s">
        <v>10209</v>
      </c>
      <c r="K39" s="35" t="s">
        <v>2617</v>
      </c>
      <c r="L39" s="35"/>
      <c r="M39" s="51">
        <v>42460</v>
      </c>
    </row>
    <row r="40" spans="1:13">
      <c r="A40" s="35" t="s">
        <v>10210</v>
      </c>
      <c r="B40" s="35" t="s">
        <v>10211</v>
      </c>
      <c r="C40" s="35" t="s">
        <v>17</v>
      </c>
      <c r="D40" s="35" t="s">
        <v>10021</v>
      </c>
      <c r="E40" s="35"/>
      <c r="F40" s="35"/>
      <c r="G40" s="51">
        <v>42125</v>
      </c>
      <c r="I40" s="35" t="s">
        <v>10212</v>
      </c>
      <c r="J40" s="35" t="s">
        <v>10213</v>
      </c>
      <c r="K40" s="35" t="s">
        <v>2617</v>
      </c>
      <c r="L40" s="35"/>
      <c r="M40" s="51">
        <v>42460</v>
      </c>
    </row>
    <row r="41" spans="1:13">
      <c r="A41" s="35" t="s">
        <v>10214</v>
      </c>
      <c r="B41" s="35" t="s">
        <v>10215</v>
      </c>
      <c r="C41" s="35" t="s">
        <v>17</v>
      </c>
      <c r="D41" s="35" t="s">
        <v>10021</v>
      </c>
      <c r="E41" s="35"/>
      <c r="F41" s="35"/>
      <c r="G41" s="51"/>
      <c r="I41" s="35" t="s">
        <v>10216</v>
      </c>
      <c r="J41" s="35" t="s">
        <v>10217</v>
      </c>
      <c r="K41" s="35" t="s">
        <v>2617</v>
      </c>
      <c r="L41" s="35"/>
      <c r="M41" s="51">
        <v>42460</v>
      </c>
    </row>
    <row r="42" spans="1:13">
      <c r="A42" s="35" t="s">
        <v>10218</v>
      </c>
      <c r="B42" s="35" t="s">
        <v>10219</v>
      </c>
      <c r="C42" s="35" t="s">
        <v>17</v>
      </c>
      <c r="D42" s="35" t="s">
        <v>10021</v>
      </c>
      <c r="E42" s="35"/>
      <c r="F42" s="35"/>
      <c r="G42" s="51">
        <v>42304</v>
      </c>
      <c r="I42" s="35" t="s">
        <v>10220</v>
      </c>
      <c r="J42" s="35" t="s">
        <v>10221</v>
      </c>
      <c r="K42" s="35" t="s">
        <v>2617</v>
      </c>
      <c r="L42" s="35"/>
      <c r="M42" s="51">
        <v>42460</v>
      </c>
    </row>
    <row r="43" spans="1:13">
      <c r="A43" s="35" t="s">
        <v>10222</v>
      </c>
      <c r="B43" s="35" t="s">
        <v>10223</v>
      </c>
      <c r="C43" s="35" t="s">
        <v>17</v>
      </c>
      <c r="D43" s="35" t="s">
        <v>10021</v>
      </c>
      <c r="E43" s="35"/>
      <c r="F43" s="35"/>
      <c r="G43" s="51">
        <v>41876</v>
      </c>
      <c r="I43" s="35" t="s">
        <v>10224</v>
      </c>
      <c r="J43" s="35" t="s">
        <v>10225</v>
      </c>
      <c r="K43" s="35" t="s">
        <v>2617</v>
      </c>
      <c r="L43" s="35"/>
      <c r="M43" s="51">
        <v>42460</v>
      </c>
    </row>
    <row r="44" spans="1:13">
      <c r="A44" s="35" t="s">
        <v>10226</v>
      </c>
      <c r="B44" s="35" t="s">
        <v>10226</v>
      </c>
      <c r="C44" s="35" t="s">
        <v>17</v>
      </c>
      <c r="D44" s="35" t="s">
        <v>10021</v>
      </c>
      <c r="E44" s="35"/>
      <c r="F44" s="35"/>
      <c r="G44" s="51">
        <v>42087</v>
      </c>
      <c r="I44" s="35" t="s">
        <v>10227</v>
      </c>
      <c r="J44" s="35" t="s">
        <v>10228</v>
      </c>
      <c r="K44" s="35" t="s">
        <v>2617</v>
      </c>
      <c r="L44" s="35"/>
      <c r="M44" s="51">
        <v>42460</v>
      </c>
    </row>
    <row r="45" spans="1:13">
      <c r="A45" s="35" t="s">
        <v>10229</v>
      </c>
      <c r="B45" s="35" t="s">
        <v>10230</v>
      </c>
      <c r="C45" s="35" t="s">
        <v>17</v>
      </c>
      <c r="D45" s="35" t="s">
        <v>10021</v>
      </c>
      <c r="E45" s="35"/>
      <c r="F45" s="35"/>
      <c r="G45" s="51">
        <v>42054</v>
      </c>
      <c r="I45" s="35" t="s">
        <v>10231</v>
      </c>
      <c r="J45" s="35" t="s">
        <v>10232</v>
      </c>
      <c r="K45" s="35" t="s">
        <v>2617</v>
      </c>
      <c r="L45" s="35"/>
      <c r="M45" s="51">
        <v>42460</v>
      </c>
    </row>
    <row r="46" spans="1:13">
      <c r="A46" s="35" t="s">
        <v>10233</v>
      </c>
      <c r="B46" s="35" t="s">
        <v>10233</v>
      </c>
      <c r="C46" s="35" t="s">
        <v>17</v>
      </c>
      <c r="D46" s="35" t="s">
        <v>10021</v>
      </c>
      <c r="E46" s="35"/>
      <c r="F46" s="35"/>
      <c r="G46" s="51"/>
      <c r="I46" s="35" t="s">
        <v>10234</v>
      </c>
      <c r="J46" s="35" t="s">
        <v>10235</v>
      </c>
      <c r="K46" s="35" t="s">
        <v>2617</v>
      </c>
      <c r="L46" s="35"/>
      <c r="M46" s="51">
        <v>42460</v>
      </c>
    </row>
    <row r="47" spans="1:13">
      <c r="A47" s="35" t="s">
        <v>10236</v>
      </c>
      <c r="B47" s="35" t="s">
        <v>10237</v>
      </c>
      <c r="C47" s="35" t="s">
        <v>17</v>
      </c>
      <c r="D47" s="35" t="s">
        <v>10021</v>
      </c>
      <c r="E47" s="35"/>
      <c r="F47" s="35"/>
      <c r="G47" s="51"/>
      <c r="I47" s="35" t="s">
        <v>10238</v>
      </c>
      <c r="J47" s="35" t="s">
        <v>10239</v>
      </c>
      <c r="K47" s="35" t="s">
        <v>2617</v>
      </c>
      <c r="L47" s="35"/>
      <c r="M47" s="51">
        <v>42460</v>
      </c>
    </row>
    <row r="48" spans="1:13">
      <c r="A48" s="35" t="s">
        <v>10240</v>
      </c>
      <c r="B48" s="35" t="s">
        <v>10241</v>
      </c>
      <c r="C48" s="35" t="s">
        <v>17</v>
      </c>
      <c r="D48" s="35" t="s">
        <v>10021</v>
      </c>
      <c r="E48" s="35"/>
      <c r="F48" s="35"/>
      <c r="G48" s="51">
        <v>41939</v>
      </c>
      <c r="I48" s="35" t="s">
        <v>10242</v>
      </c>
      <c r="J48" s="35" t="s">
        <v>10243</v>
      </c>
      <c r="K48" s="35" t="s">
        <v>2617</v>
      </c>
      <c r="L48" s="35"/>
      <c r="M48" s="51">
        <v>42460</v>
      </c>
    </row>
    <row r="49" spans="1:13">
      <c r="A49" s="35" t="s">
        <v>10244</v>
      </c>
      <c r="B49" s="35" t="s">
        <v>10244</v>
      </c>
      <c r="C49" s="35" t="s">
        <v>17</v>
      </c>
      <c r="D49" s="35" t="s">
        <v>10021</v>
      </c>
      <c r="E49" s="35"/>
      <c r="F49" s="35"/>
      <c r="G49" s="51">
        <v>42286</v>
      </c>
      <c r="I49" s="35" t="s">
        <v>10245</v>
      </c>
      <c r="J49" s="35" t="s">
        <v>10246</v>
      </c>
      <c r="K49" s="35" t="s">
        <v>2617</v>
      </c>
      <c r="L49" s="35"/>
      <c r="M49" s="51">
        <v>42460</v>
      </c>
    </row>
    <row r="50" spans="1:13">
      <c r="A50" s="35" t="s">
        <v>491</v>
      </c>
      <c r="B50" s="35" t="s">
        <v>10247</v>
      </c>
      <c r="C50" s="35" t="s">
        <v>17</v>
      </c>
      <c r="D50" s="35" t="s">
        <v>10021</v>
      </c>
      <c r="E50" s="35"/>
      <c r="F50" s="35"/>
      <c r="G50" s="51">
        <v>41978</v>
      </c>
      <c r="I50" s="35" t="s">
        <v>10248</v>
      </c>
      <c r="J50" s="35" t="s">
        <v>10249</v>
      </c>
      <c r="K50" s="35" t="s">
        <v>2617</v>
      </c>
      <c r="L50" s="35"/>
      <c r="M50" s="51">
        <v>42460</v>
      </c>
    </row>
    <row r="51" spans="1:13">
      <c r="A51" s="35" t="s">
        <v>10250</v>
      </c>
      <c r="B51" s="35" t="s">
        <v>10251</v>
      </c>
      <c r="C51" s="35" t="s">
        <v>17</v>
      </c>
      <c r="D51" s="35" t="s">
        <v>10021</v>
      </c>
      <c r="E51" s="35"/>
      <c r="F51" s="35"/>
      <c r="G51" s="51">
        <v>42160</v>
      </c>
      <c r="I51" s="35" t="s">
        <v>10252</v>
      </c>
      <c r="J51" s="35" t="s">
        <v>10253</v>
      </c>
      <c r="K51" s="35" t="s">
        <v>2617</v>
      </c>
      <c r="L51" s="35"/>
      <c r="M51" s="51">
        <v>42460</v>
      </c>
    </row>
    <row r="52" spans="1:13">
      <c r="A52" s="35" t="s">
        <v>10254</v>
      </c>
      <c r="B52" s="35" t="s">
        <v>10255</v>
      </c>
      <c r="C52" s="35" t="s">
        <v>17</v>
      </c>
      <c r="D52" s="35" t="s">
        <v>10021</v>
      </c>
      <c r="E52" s="35"/>
      <c r="F52" s="35"/>
      <c r="G52" s="51">
        <v>42117</v>
      </c>
      <c r="I52" s="35" t="s">
        <v>10256</v>
      </c>
      <c r="J52" s="35" t="s">
        <v>10257</v>
      </c>
      <c r="K52" s="35" t="s">
        <v>2617</v>
      </c>
      <c r="L52" s="35"/>
      <c r="M52" s="51">
        <v>42460</v>
      </c>
    </row>
    <row r="53" spans="1:13">
      <c r="A53" s="35" t="s">
        <v>10258</v>
      </c>
      <c r="B53" s="35" t="s">
        <v>10258</v>
      </c>
      <c r="C53" s="35" t="s">
        <v>17</v>
      </c>
      <c r="D53" s="35" t="s">
        <v>10021</v>
      </c>
      <c r="E53" s="35"/>
      <c r="F53" s="35"/>
      <c r="G53" s="51">
        <v>41989</v>
      </c>
      <c r="I53" s="35" t="s">
        <v>10259</v>
      </c>
      <c r="J53" s="35" t="s">
        <v>10260</v>
      </c>
      <c r="K53" s="35" t="s">
        <v>2617</v>
      </c>
      <c r="L53" s="35"/>
      <c r="M53" s="51">
        <v>42460</v>
      </c>
    </row>
    <row r="54" spans="1:13">
      <c r="A54" s="35" t="s">
        <v>10261</v>
      </c>
      <c r="B54" s="35" t="s">
        <v>10262</v>
      </c>
      <c r="C54" s="35" t="s">
        <v>17</v>
      </c>
      <c r="D54" s="35" t="s">
        <v>10021</v>
      </c>
      <c r="E54" s="35"/>
      <c r="F54" s="35"/>
      <c r="G54" s="51">
        <v>41885</v>
      </c>
      <c r="I54" s="35" t="s">
        <v>10263</v>
      </c>
      <c r="J54" s="35" t="s">
        <v>10264</v>
      </c>
      <c r="K54" s="35" t="s">
        <v>2617</v>
      </c>
      <c r="L54" s="35"/>
      <c r="M54" s="51">
        <v>42460</v>
      </c>
    </row>
    <row r="55" spans="1:13">
      <c r="A55" s="35" t="s">
        <v>10265</v>
      </c>
      <c r="B55" s="35" t="s">
        <v>10266</v>
      </c>
      <c r="C55" s="35" t="s">
        <v>17</v>
      </c>
      <c r="D55" s="35" t="s">
        <v>10021</v>
      </c>
      <c r="E55" s="35"/>
      <c r="F55" s="35"/>
      <c r="G55" s="51">
        <v>42353</v>
      </c>
      <c r="I55" s="35" t="s">
        <v>10267</v>
      </c>
      <c r="J55" s="35" t="s">
        <v>10268</v>
      </c>
      <c r="K55" s="35" t="s">
        <v>2617</v>
      </c>
      <c r="L55" s="35"/>
      <c r="M55" s="51">
        <v>42460</v>
      </c>
    </row>
    <row r="56" spans="1:13">
      <c r="A56" s="35" t="s">
        <v>10269</v>
      </c>
      <c r="B56" s="35" t="s">
        <v>10270</v>
      </c>
      <c r="C56" s="35" t="s">
        <v>17</v>
      </c>
      <c r="D56" s="35" t="s">
        <v>10021</v>
      </c>
      <c r="E56" s="35"/>
      <c r="F56" s="35"/>
      <c r="G56" s="51">
        <v>41933</v>
      </c>
      <c r="I56" s="35" t="s">
        <v>10271</v>
      </c>
      <c r="J56" s="35" t="s">
        <v>10272</v>
      </c>
      <c r="K56" s="35" t="s">
        <v>2617</v>
      </c>
      <c r="L56" s="35"/>
      <c r="M56" s="51">
        <v>42460</v>
      </c>
    </row>
    <row r="57" spans="1:13">
      <c r="A57" s="35" t="s">
        <v>10273</v>
      </c>
      <c r="B57" s="35" t="s">
        <v>10274</v>
      </c>
      <c r="C57" s="35" t="s">
        <v>17</v>
      </c>
      <c r="D57" s="35" t="s">
        <v>10021</v>
      </c>
      <c r="E57" s="35"/>
      <c r="F57" s="35"/>
      <c r="G57" s="51">
        <v>42303</v>
      </c>
      <c r="I57" s="35" t="s">
        <v>10275</v>
      </c>
      <c r="J57" s="35" t="s">
        <v>10276</v>
      </c>
      <c r="K57" s="35" t="s">
        <v>2617</v>
      </c>
      <c r="L57" s="35"/>
      <c r="M57" s="51">
        <v>42460</v>
      </c>
    </row>
    <row r="58" spans="1:13">
      <c r="A58" s="35" t="s">
        <v>10277</v>
      </c>
      <c r="B58" s="35" t="s">
        <v>10278</v>
      </c>
      <c r="C58" s="35" t="s">
        <v>17</v>
      </c>
      <c r="D58" s="35" t="s">
        <v>10021</v>
      </c>
      <c r="E58" s="35"/>
      <c r="F58" s="35"/>
      <c r="G58" s="51">
        <v>42279</v>
      </c>
      <c r="I58" s="37" t="s">
        <v>10279</v>
      </c>
      <c r="J58" s="38" t="s">
        <v>10280</v>
      </c>
      <c r="K58" s="35" t="s">
        <v>2617</v>
      </c>
      <c r="L58" s="35"/>
      <c r="M58" s="52">
        <v>42460</v>
      </c>
    </row>
    <row r="59" spans="1:13">
      <c r="A59" s="35" t="s">
        <v>10281</v>
      </c>
      <c r="B59" s="35" t="s">
        <v>10282</v>
      </c>
      <c r="C59" s="35" t="s">
        <v>17</v>
      </c>
      <c r="D59" s="35" t="s">
        <v>10021</v>
      </c>
      <c r="E59" s="35"/>
      <c r="F59" s="35"/>
      <c r="G59" s="51"/>
      <c r="I59" s="35" t="s">
        <v>10283</v>
      </c>
      <c r="J59" s="35" t="s">
        <v>10284</v>
      </c>
      <c r="K59" s="35" t="s">
        <v>2617</v>
      </c>
      <c r="L59" s="35"/>
      <c r="M59" s="51">
        <v>42460</v>
      </c>
    </row>
    <row r="60" spans="1:13">
      <c r="A60" s="35" t="s">
        <v>10285</v>
      </c>
      <c r="B60" s="35" t="s">
        <v>10286</v>
      </c>
      <c r="C60" s="35" t="s">
        <v>17</v>
      </c>
      <c r="D60" s="35" t="s">
        <v>10021</v>
      </c>
      <c r="E60" s="35"/>
      <c r="F60" s="35"/>
      <c r="G60" s="51">
        <v>42307</v>
      </c>
      <c r="I60" s="35" t="s">
        <v>10287</v>
      </c>
      <c r="J60" s="35" t="s">
        <v>10288</v>
      </c>
      <c r="K60" s="35" t="s">
        <v>2617</v>
      </c>
      <c r="L60" s="35"/>
      <c r="M60" s="51">
        <v>42460</v>
      </c>
    </row>
    <row r="61" spans="1:13">
      <c r="A61" s="35" t="s">
        <v>10289</v>
      </c>
      <c r="B61" s="35" t="s">
        <v>5507</v>
      </c>
      <c r="C61" s="35" t="s">
        <v>17</v>
      </c>
      <c r="D61" s="35" t="s">
        <v>10021</v>
      </c>
      <c r="E61" s="35"/>
      <c r="F61" s="35"/>
      <c r="G61" s="51">
        <v>42054</v>
      </c>
      <c r="I61" s="35" t="s">
        <v>10290</v>
      </c>
      <c r="J61" s="35" t="s">
        <v>10291</v>
      </c>
      <c r="K61" s="35" t="s">
        <v>2617</v>
      </c>
      <c r="L61" s="35"/>
      <c r="M61" s="51">
        <v>42460</v>
      </c>
    </row>
    <row r="62" spans="1:13">
      <c r="A62" s="35" t="s">
        <v>10292</v>
      </c>
      <c r="B62" s="35" t="s">
        <v>10293</v>
      </c>
      <c r="C62" s="35" t="s">
        <v>17</v>
      </c>
      <c r="D62" s="35"/>
      <c r="E62" s="35"/>
      <c r="F62" s="35"/>
      <c r="G62" s="51">
        <v>42419</v>
      </c>
      <c r="I62" s="35" t="s">
        <v>10294</v>
      </c>
      <c r="J62" s="35" t="s">
        <v>10295</v>
      </c>
      <c r="K62" s="35" t="s">
        <v>2617</v>
      </c>
      <c r="L62" s="35"/>
      <c r="M62" s="51">
        <v>42460</v>
      </c>
    </row>
    <row r="63" spans="1:13">
      <c r="A63" s="35" t="s">
        <v>10296</v>
      </c>
      <c r="B63" s="35" t="s">
        <v>10297</v>
      </c>
      <c r="C63" s="35" t="s">
        <v>17</v>
      </c>
      <c r="D63" s="35"/>
      <c r="E63" s="35"/>
      <c r="F63" s="35"/>
      <c r="G63" s="51">
        <v>42509</v>
      </c>
      <c r="I63" s="35" t="s">
        <v>10298</v>
      </c>
      <c r="J63" s="35" t="s">
        <v>10299</v>
      </c>
      <c r="K63" s="35" t="s">
        <v>2617</v>
      </c>
      <c r="L63" s="35"/>
      <c r="M63" s="51">
        <v>42460</v>
      </c>
    </row>
    <row r="64" spans="1:13">
      <c r="A64" s="35" t="s">
        <v>10300</v>
      </c>
      <c r="B64" s="35" t="s">
        <v>10301</v>
      </c>
      <c r="C64" s="35" t="s">
        <v>17</v>
      </c>
      <c r="D64" s="35"/>
      <c r="E64" s="36"/>
      <c r="F64" s="35"/>
      <c r="G64" s="51">
        <v>42345</v>
      </c>
      <c r="I64" s="35" t="s">
        <v>10302</v>
      </c>
      <c r="J64" s="35" t="s">
        <v>10303</v>
      </c>
      <c r="K64" s="35" t="s">
        <v>2617</v>
      </c>
      <c r="L64" s="35"/>
      <c r="M64" s="51">
        <v>42460</v>
      </c>
    </row>
    <row r="65" spans="1:13">
      <c r="A65" s="35" t="s">
        <v>10304</v>
      </c>
      <c r="B65" s="35" t="s">
        <v>10305</v>
      </c>
      <c r="C65" s="35" t="s">
        <v>17</v>
      </c>
      <c r="D65" s="35"/>
      <c r="E65" s="35"/>
      <c r="F65" s="35"/>
      <c r="G65" s="51">
        <v>42472</v>
      </c>
      <c r="I65" s="35" t="s">
        <v>10306</v>
      </c>
      <c r="J65" s="35" t="s">
        <v>10307</v>
      </c>
      <c r="K65" s="35" t="s">
        <v>2617</v>
      </c>
      <c r="L65" s="35"/>
      <c r="M65" s="51">
        <v>42460</v>
      </c>
    </row>
    <row r="66" spans="1:13">
      <c r="A66" s="35" t="s">
        <v>10308</v>
      </c>
      <c r="B66" s="35" t="s">
        <v>10309</v>
      </c>
      <c r="C66" s="35" t="s">
        <v>17</v>
      </c>
      <c r="D66" s="35"/>
      <c r="E66" s="35"/>
      <c r="F66" s="35"/>
      <c r="G66" s="51">
        <v>42248</v>
      </c>
      <c r="I66" s="35" t="s">
        <v>10310</v>
      </c>
      <c r="J66" s="36" t="s">
        <v>10311</v>
      </c>
      <c r="K66" s="35" t="s">
        <v>2617</v>
      </c>
      <c r="L66" s="35"/>
      <c r="M66" s="51">
        <v>42460</v>
      </c>
    </row>
    <row r="67" spans="1:13">
      <c r="A67" s="35" t="s">
        <v>10312</v>
      </c>
      <c r="B67" s="35" t="s">
        <v>10313</v>
      </c>
      <c r="C67" s="35" t="s">
        <v>17</v>
      </c>
      <c r="D67" s="35"/>
      <c r="E67" s="35"/>
      <c r="F67" s="35"/>
      <c r="G67" s="51">
        <v>42478</v>
      </c>
      <c r="I67" s="35" t="s">
        <v>10314</v>
      </c>
      <c r="J67" s="36" t="s">
        <v>10315</v>
      </c>
      <c r="K67" s="35" t="s">
        <v>2617</v>
      </c>
      <c r="L67" s="35"/>
      <c r="M67" s="51">
        <v>42460</v>
      </c>
    </row>
    <row r="68" spans="1:13">
      <c r="A68" s="35" t="s">
        <v>10316</v>
      </c>
      <c r="B68" s="35" t="s">
        <v>10317</v>
      </c>
      <c r="C68" s="35" t="s">
        <v>17</v>
      </c>
      <c r="D68" s="35"/>
      <c r="E68" s="35"/>
      <c r="F68" s="35"/>
      <c r="G68" s="51">
        <v>42430</v>
      </c>
      <c r="I68" s="35" t="s">
        <v>10318</v>
      </c>
      <c r="J68" s="36" t="s">
        <v>10319</v>
      </c>
      <c r="K68" s="35" t="s">
        <v>2617</v>
      </c>
      <c r="L68" s="35"/>
      <c r="M68" s="51">
        <v>42460</v>
      </c>
    </row>
    <row r="69" spans="1:13">
      <c r="A69" s="35" t="s">
        <v>10320</v>
      </c>
      <c r="B69" s="35" t="s">
        <v>10321</v>
      </c>
      <c r="C69" s="35" t="s">
        <v>17</v>
      </c>
      <c r="D69" s="35"/>
      <c r="E69" s="35"/>
      <c r="F69" s="35"/>
      <c r="G69" s="51">
        <v>42460</v>
      </c>
      <c r="I69" s="35" t="s">
        <v>10322</v>
      </c>
      <c r="J69" s="36" t="s">
        <v>10323</v>
      </c>
      <c r="K69" s="35" t="s">
        <v>2617</v>
      </c>
      <c r="L69" s="35"/>
      <c r="M69" s="51">
        <v>42460</v>
      </c>
    </row>
    <row r="70" spans="1:13">
      <c r="A70" s="35" t="s">
        <v>10324</v>
      </c>
      <c r="B70" s="35" t="s">
        <v>10325</v>
      </c>
      <c r="C70" s="35" t="s">
        <v>17</v>
      </c>
      <c r="D70" s="35"/>
      <c r="E70" s="35"/>
      <c r="F70" s="35"/>
      <c r="G70" s="51">
        <v>42555</v>
      </c>
      <c r="I70" s="35" t="s">
        <v>10326</v>
      </c>
      <c r="J70" s="36" t="s">
        <v>10327</v>
      </c>
      <c r="K70" s="35" t="s">
        <v>2617</v>
      </c>
      <c r="L70" s="35"/>
      <c r="M70" s="51">
        <v>42460</v>
      </c>
    </row>
    <row r="71" spans="1:13">
      <c r="A71" s="35" t="s">
        <v>10328</v>
      </c>
      <c r="B71" s="35" t="s">
        <v>10329</v>
      </c>
      <c r="C71" s="35" t="s">
        <v>17</v>
      </c>
      <c r="D71" s="35"/>
      <c r="E71" s="35"/>
      <c r="F71" s="35"/>
      <c r="G71" s="51">
        <v>42422</v>
      </c>
      <c r="I71" s="35" t="s">
        <v>10330</v>
      </c>
      <c r="J71" s="36" t="s">
        <v>10331</v>
      </c>
      <c r="K71" s="35" t="s">
        <v>2617</v>
      </c>
      <c r="L71" s="35"/>
      <c r="M71" s="51">
        <v>42460</v>
      </c>
    </row>
    <row r="72" spans="1:13">
      <c r="A72" s="35" t="s">
        <v>10332</v>
      </c>
      <c r="B72" s="35" t="s">
        <v>10333</v>
      </c>
      <c r="C72" s="35" t="s">
        <v>17</v>
      </c>
      <c r="D72" s="35"/>
      <c r="E72" s="35"/>
      <c r="F72" s="35"/>
      <c r="G72" s="51">
        <v>42523</v>
      </c>
      <c r="I72" s="35" t="s">
        <v>10334</v>
      </c>
      <c r="J72" s="36" t="s">
        <v>10335</v>
      </c>
      <c r="K72" s="35" t="s">
        <v>2617</v>
      </c>
      <c r="L72" s="35"/>
      <c r="M72" s="51">
        <v>42460</v>
      </c>
    </row>
    <row r="73" spans="1:13">
      <c r="A73" s="35" t="s">
        <v>10336</v>
      </c>
      <c r="B73" s="35" t="s">
        <v>10337</v>
      </c>
      <c r="C73" s="35" t="s">
        <v>17</v>
      </c>
      <c r="D73" s="35"/>
      <c r="E73" s="35"/>
      <c r="F73" s="35"/>
      <c r="G73" s="51">
        <v>42468</v>
      </c>
      <c r="I73" s="35" t="s">
        <v>10338</v>
      </c>
      <c r="J73" s="35" t="s">
        <v>10339</v>
      </c>
      <c r="K73" s="35" t="s">
        <v>2617</v>
      </c>
      <c r="L73" s="35"/>
      <c r="M73" s="51">
        <v>42460</v>
      </c>
    </row>
    <row r="74" spans="1:13">
      <c r="A74" s="35" t="s">
        <v>10340</v>
      </c>
      <c r="B74" s="35" t="s">
        <v>10341</v>
      </c>
      <c r="C74" s="35" t="s">
        <v>17</v>
      </c>
      <c r="D74" s="35"/>
      <c r="E74" s="35"/>
      <c r="F74" s="35"/>
      <c r="G74" s="51">
        <v>42433</v>
      </c>
      <c r="I74" s="35" t="s">
        <v>10342</v>
      </c>
      <c r="J74" s="35" t="s">
        <v>10343</v>
      </c>
      <c r="K74" s="35" t="s">
        <v>2617</v>
      </c>
      <c r="L74" s="35"/>
      <c r="M74" s="51">
        <v>42460</v>
      </c>
    </row>
    <row r="75" spans="1:13">
      <c r="A75" s="35" t="s">
        <v>10344</v>
      </c>
      <c r="B75" s="35" t="s">
        <v>10344</v>
      </c>
      <c r="C75" s="35" t="s">
        <v>17</v>
      </c>
      <c r="D75" s="35"/>
      <c r="E75" s="35"/>
      <c r="F75" s="35"/>
      <c r="G75" s="51">
        <v>42438</v>
      </c>
      <c r="I75" s="35" t="s">
        <v>10345</v>
      </c>
      <c r="J75" s="35" t="s">
        <v>10346</v>
      </c>
      <c r="K75" s="35" t="s">
        <v>2617</v>
      </c>
      <c r="L75" s="35"/>
      <c r="M75" s="51">
        <v>42460</v>
      </c>
    </row>
    <row r="76" spans="1:13">
      <c r="A76" s="35" t="s">
        <v>10347</v>
      </c>
      <c r="B76" s="35" t="s">
        <v>10348</v>
      </c>
      <c r="C76" s="35" t="s">
        <v>17</v>
      </c>
      <c r="D76" s="35"/>
      <c r="E76" s="35"/>
      <c r="F76" s="35"/>
      <c r="G76" s="51">
        <v>42461</v>
      </c>
      <c r="I76" s="35" t="s">
        <v>10349</v>
      </c>
      <c r="J76" s="35" t="s">
        <v>10350</v>
      </c>
      <c r="K76" s="35" t="s">
        <v>2617</v>
      </c>
      <c r="L76" s="35"/>
      <c r="M76" s="51">
        <v>42460</v>
      </c>
    </row>
    <row r="77" spans="1:13">
      <c r="A77" s="35" t="s">
        <v>10351</v>
      </c>
      <c r="B77" s="35" t="s">
        <v>10352</v>
      </c>
      <c r="C77" s="35" t="s">
        <v>17</v>
      </c>
      <c r="D77" s="35"/>
      <c r="E77" s="35"/>
      <c r="F77" s="35"/>
      <c r="G77" s="51">
        <v>42557</v>
      </c>
      <c r="I77" s="35" t="s">
        <v>10353</v>
      </c>
      <c r="J77" s="35" t="s">
        <v>10354</v>
      </c>
      <c r="K77" s="35" t="s">
        <v>2617</v>
      </c>
      <c r="L77" s="35"/>
      <c r="M77" s="51">
        <v>42460</v>
      </c>
    </row>
    <row r="78" spans="1:13">
      <c r="A78" s="35" t="s">
        <v>10355</v>
      </c>
      <c r="B78" s="35" t="s">
        <v>10356</v>
      </c>
      <c r="C78" s="35" t="s">
        <v>8</v>
      </c>
      <c r="D78" s="35"/>
      <c r="E78" s="35"/>
      <c r="F78" s="35"/>
      <c r="G78" s="51">
        <v>42558</v>
      </c>
      <c r="I78" s="35" t="s">
        <v>10357</v>
      </c>
      <c r="J78" s="35" t="s">
        <v>10358</v>
      </c>
      <c r="K78" s="35" t="s">
        <v>2617</v>
      </c>
      <c r="L78" s="35"/>
      <c r="M78" s="51">
        <v>42460</v>
      </c>
    </row>
    <row r="79" spans="1:13">
      <c r="A79" s="35" t="s">
        <v>384</v>
      </c>
      <c r="B79" s="35" t="s">
        <v>10359</v>
      </c>
      <c r="C79" s="35" t="s">
        <v>3</v>
      </c>
      <c r="D79" s="35" t="s">
        <v>27</v>
      </c>
      <c r="E79" s="35"/>
      <c r="F79" s="35"/>
      <c r="G79" s="51">
        <v>42559</v>
      </c>
      <c r="I79" s="35" t="s">
        <v>10360</v>
      </c>
      <c r="J79" s="35" t="s">
        <v>10361</v>
      </c>
      <c r="K79" s="35" t="s">
        <v>2617</v>
      </c>
      <c r="L79" s="35"/>
      <c r="M79" s="51">
        <v>42460</v>
      </c>
    </row>
    <row r="80" spans="1:13">
      <c r="A80" s="35" t="s">
        <v>10362</v>
      </c>
      <c r="B80" s="35" t="s">
        <v>10363</v>
      </c>
      <c r="C80" s="35"/>
      <c r="D80" s="35"/>
      <c r="E80" s="35"/>
      <c r="F80" s="35"/>
      <c r="G80" s="51">
        <v>42117</v>
      </c>
      <c r="I80" s="35" t="s">
        <v>10364</v>
      </c>
      <c r="J80" s="35" t="s">
        <v>10365</v>
      </c>
      <c r="K80" s="35" t="s">
        <v>2617</v>
      </c>
      <c r="L80" s="35"/>
      <c r="M80" s="51">
        <v>42460</v>
      </c>
    </row>
    <row r="81" spans="1:13">
      <c r="A81" s="35" t="s">
        <v>10366</v>
      </c>
      <c r="B81" s="35" t="s">
        <v>10367</v>
      </c>
      <c r="C81" s="35"/>
      <c r="D81" s="35"/>
      <c r="E81" s="35"/>
      <c r="F81" s="35"/>
      <c r="G81" s="51">
        <v>42117</v>
      </c>
      <c r="I81" s="35" t="s">
        <v>10368</v>
      </c>
      <c r="J81" s="35" t="s">
        <v>10369</v>
      </c>
      <c r="K81" s="35" t="s">
        <v>2617</v>
      </c>
      <c r="L81" s="35"/>
      <c r="M81" s="51">
        <v>42460</v>
      </c>
    </row>
    <row r="82" spans="1:13">
      <c r="A82" s="35" t="s">
        <v>10370</v>
      </c>
      <c r="B82" s="35" t="s">
        <v>10371</v>
      </c>
      <c r="C82" s="35"/>
      <c r="D82" s="35"/>
      <c r="E82" s="35"/>
      <c r="F82" s="35"/>
      <c r="G82" s="51">
        <v>42117</v>
      </c>
      <c r="I82" s="35" t="s">
        <v>10372</v>
      </c>
      <c r="J82" s="35" t="s">
        <v>10373</v>
      </c>
      <c r="K82" s="35" t="s">
        <v>2617</v>
      </c>
      <c r="L82" s="35"/>
      <c r="M82" s="51">
        <v>42460</v>
      </c>
    </row>
    <row r="83" spans="1:13">
      <c r="A83" s="35" t="s">
        <v>10374</v>
      </c>
      <c r="B83" s="35" t="s">
        <v>10375</v>
      </c>
      <c r="C83" s="35"/>
      <c r="D83" s="35"/>
      <c r="E83" s="35"/>
      <c r="F83" s="35"/>
      <c r="G83" s="51">
        <v>42117</v>
      </c>
      <c r="I83" s="35" t="s">
        <v>10376</v>
      </c>
      <c r="J83" s="35" t="s">
        <v>10377</v>
      </c>
      <c r="K83" s="35" t="s">
        <v>2617</v>
      </c>
      <c r="L83" s="35"/>
      <c r="M83" s="51">
        <v>42460</v>
      </c>
    </row>
    <row r="84" spans="1:13">
      <c r="A84" s="35" t="s">
        <v>10378</v>
      </c>
      <c r="B84" s="35" t="s">
        <v>10379</v>
      </c>
      <c r="C84" s="35"/>
      <c r="D84" s="35"/>
      <c r="E84" s="35"/>
      <c r="F84" s="35"/>
      <c r="G84" s="51">
        <v>42117</v>
      </c>
      <c r="I84" s="35" t="s">
        <v>10380</v>
      </c>
      <c r="J84" s="35" t="s">
        <v>10381</v>
      </c>
      <c r="K84" s="35" t="s">
        <v>2617</v>
      </c>
      <c r="L84" s="35"/>
      <c r="M84" s="51">
        <v>42460</v>
      </c>
    </row>
    <row r="85" spans="1:13">
      <c r="A85" s="35" t="s">
        <v>10382</v>
      </c>
      <c r="B85" s="35" t="s">
        <v>10383</v>
      </c>
      <c r="C85" s="35"/>
      <c r="D85" s="35"/>
      <c r="E85" s="35"/>
      <c r="F85" s="35"/>
      <c r="G85" s="51">
        <v>42117</v>
      </c>
      <c r="I85" s="35" t="s">
        <v>10384</v>
      </c>
      <c r="J85" s="35" t="s">
        <v>10385</v>
      </c>
      <c r="K85" s="35" t="s">
        <v>2617</v>
      </c>
      <c r="L85" s="35"/>
      <c r="M85" s="51">
        <v>42460</v>
      </c>
    </row>
    <row r="86" spans="1:13">
      <c r="A86" s="35" t="s">
        <v>10386</v>
      </c>
      <c r="B86" s="35" t="s">
        <v>10387</v>
      </c>
      <c r="C86" s="35"/>
      <c r="D86" s="35"/>
      <c r="E86" s="35"/>
      <c r="F86" s="35"/>
      <c r="G86" s="51">
        <v>42117</v>
      </c>
      <c r="I86" s="35" t="s">
        <v>10388</v>
      </c>
      <c r="J86" s="35" t="s">
        <v>10389</v>
      </c>
      <c r="K86" s="35" t="s">
        <v>2617</v>
      </c>
      <c r="L86" s="35"/>
      <c r="M86" s="51">
        <v>42460</v>
      </c>
    </row>
    <row r="87" spans="1:13">
      <c r="A87" s="35" t="s">
        <v>10390</v>
      </c>
      <c r="B87" s="35" t="s">
        <v>10391</v>
      </c>
      <c r="C87" s="35"/>
      <c r="D87" s="35"/>
      <c r="E87" s="35"/>
      <c r="F87" s="35"/>
      <c r="G87" s="51">
        <v>42117</v>
      </c>
      <c r="I87" s="35" t="s">
        <v>10392</v>
      </c>
      <c r="J87" s="35" t="s">
        <v>10393</v>
      </c>
      <c r="K87" s="35" t="s">
        <v>2617</v>
      </c>
      <c r="L87" s="35"/>
      <c r="M87" s="51">
        <v>42460</v>
      </c>
    </row>
    <row r="88" spans="1:13">
      <c r="A88" s="35" t="s">
        <v>10394</v>
      </c>
      <c r="B88" s="35" t="s">
        <v>10395</v>
      </c>
      <c r="C88" s="35"/>
      <c r="D88" s="35"/>
      <c r="E88" s="35"/>
      <c r="F88" s="35"/>
      <c r="G88" s="51">
        <v>42117</v>
      </c>
      <c r="I88" s="35" t="s">
        <v>10396</v>
      </c>
      <c r="J88" s="35" t="s">
        <v>10397</v>
      </c>
      <c r="K88" s="35" t="s">
        <v>2617</v>
      </c>
      <c r="L88" s="35"/>
      <c r="M88" s="51">
        <v>42460</v>
      </c>
    </row>
    <row r="89" spans="1:13">
      <c r="A89" s="35" t="s">
        <v>10398</v>
      </c>
      <c r="B89" s="35" t="s">
        <v>10399</v>
      </c>
      <c r="C89" s="35"/>
      <c r="D89" s="35"/>
      <c r="E89" s="35"/>
      <c r="F89" s="35"/>
      <c r="G89" s="51">
        <v>42117</v>
      </c>
      <c r="I89" s="35" t="s">
        <v>10400</v>
      </c>
      <c r="J89" s="35" t="s">
        <v>10401</v>
      </c>
      <c r="K89" s="35" t="s">
        <v>2617</v>
      </c>
      <c r="L89" s="35"/>
      <c r="M89" s="51">
        <v>42460</v>
      </c>
    </row>
    <row r="90" spans="1:13">
      <c r="A90" s="35" t="s">
        <v>10402</v>
      </c>
      <c r="B90" s="35" t="s">
        <v>10403</v>
      </c>
      <c r="C90" s="35"/>
      <c r="D90" s="35"/>
      <c r="E90" s="35"/>
      <c r="F90" s="35"/>
      <c r="G90" s="51">
        <v>42226</v>
      </c>
      <c r="I90" s="35" t="s">
        <v>10404</v>
      </c>
      <c r="J90" s="35" t="s">
        <v>10405</v>
      </c>
      <c r="K90" s="35" t="s">
        <v>2617</v>
      </c>
      <c r="L90" s="35"/>
      <c r="M90" s="51">
        <v>42460</v>
      </c>
    </row>
    <row r="91" spans="1:13">
      <c r="A91" s="35" t="s">
        <v>10406</v>
      </c>
      <c r="B91" s="35" t="s">
        <v>10407</v>
      </c>
      <c r="C91" s="35"/>
      <c r="D91" s="35"/>
      <c r="E91" s="35"/>
      <c r="F91" s="35"/>
      <c r="G91" s="51">
        <v>42117</v>
      </c>
      <c r="I91" s="35" t="s">
        <v>10408</v>
      </c>
      <c r="J91" s="35" t="s">
        <v>10409</v>
      </c>
      <c r="K91" s="35" t="s">
        <v>2617</v>
      </c>
      <c r="L91" s="35"/>
      <c r="M91" s="51">
        <v>42460</v>
      </c>
    </row>
    <row r="92" spans="1:13">
      <c r="A92" s="35" t="s">
        <v>10410</v>
      </c>
      <c r="B92" s="35" t="s">
        <v>10411</v>
      </c>
      <c r="C92" s="35"/>
      <c r="D92" s="35"/>
      <c r="E92" s="35"/>
      <c r="F92" s="35"/>
      <c r="G92" s="51">
        <v>42500</v>
      </c>
      <c r="I92" s="35" t="s">
        <v>10412</v>
      </c>
      <c r="J92" s="35" t="s">
        <v>10413</v>
      </c>
      <c r="K92" s="35" t="s">
        <v>2617</v>
      </c>
      <c r="L92" s="35"/>
      <c r="M92" s="51">
        <v>42460</v>
      </c>
    </row>
    <row r="93" spans="1:13">
      <c r="A93" s="35" t="s">
        <v>205</v>
      </c>
      <c r="B93" s="35" t="s">
        <v>206</v>
      </c>
      <c r="C93" s="35"/>
      <c r="D93" s="35"/>
      <c r="E93" s="35"/>
      <c r="F93" s="35"/>
      <c r="G93" s="51">
        <v>42544</v>
      </c>
      <c r="I93" s="35" t="s">
        <v>10414</v>
      </c>
      <c r="J93" s="35" t="s">
        <v>10415</v>
      </c>
      <c r="K93" s="35" t="s">
        <v>2617</v>
      </c>
      <c r="L93" s="35"/>
      <c r="M93" s="51">
        <v>42460</v>
      </c>
    </row>
    <row r="94" spans="1:13">
      <c r="A94" s="35" t="s">
        <v>10416</v>
      </c>
      <c r="B94" s="35" t="s">
        <v>10417</v>
      </c>
      <c r="C94" s="35"/>
      <c r="D94" s="35"/>
      <c r="E94" s="35"/>
      <c r="F94" s="35"/>
      <c r="G94" s="51">
        <v>42117</v>
      </c>
      <c r="I94" s="35" t="s">
        <v>10418</v>
      </c>
      <c r="J94" s="35" t="s">
        <v>10419</v>
      </c>
      <c r="K94" s="35" t="s">
        <v>2617</v>
      </c>
      <c r="L94" s="35"/>
      <c r="M94" s="51">
        <v>42460</v>
      </c>
    </row>
    <row r="95" spans="1:13">
      <c r="A95" s="35" t="s">
        <v>10420</v>
      </c>
      <c r="B95" s="35" t="s">
        <v>10421</v>
      </c>
      <c r="C95" s="35" t="s">
        <v>17</v>
      </c>
      <c r="D95" s="35" t="s">
        <v>10021</v>
      </c>
      <c r="E95" s="35"/>
      <c r="F95" s="35"/>
      <c r="G95" s="51">
        <v>42576</v>
      </c>
      <c r="I95" s="35" t="s">
        <v>10422</v>
      </c>
      <c r="J95" s="35" t="s">
        <v>10423</v>
      </c>
      <c r="K95" s="35" t="s">
        <v>2617</v>
      </c>
      <c r="L95" s="35"/>
      <c r="M95" s="51">
        <v>42460</v>
      </c>
    </row>
    <row r="96" spans="1:13">
      <c r="A96" s="35" t="s">
        <v>10424</v>
      </c>
      <c r="B96" s="35" t="s">
        <v>10425</v>
      </c>
      <c r="C96" s="35" t="s">
        <v>10426</v>
      </c>
      <c r="D96" s="35"/>
      <c r="E96" s="35"/>
      <c r="F96" s="35"/>
      <c r="G96" s="51">
        <v>42566</v>
      </c>
      <c r="I96" s="35" t="s">
        <v>10427</v>
      </c>
      <c r="J96" s="35" t="s">
        <v>10428</v>
      </c>
      <c r="K96" s="35" t="s">
        <v>2617</v>
      </c>
      <c r="L96" s="35"/>
      <c r="M96" s="51">
        <v>42460</v>
      </c>
    </row>
    <row r="97" spans="1:13">
      <c r="A97" s="35" t="s">
        <v>10429</v>
      </c>
      <c r="B97" s="35" t="s">
        <v>10430</v>
      </c>
      <c r="C97" s="35" t="s">
        <v>17</v>
      </c>
      <c r="D97" s="35" t="s">
        <v>10021</v>
      </c>
      <c r="E97" s="35"/>
      <c r="F97" s="35"/>
      <c r="G97" s="51">
        <v>42591</v>
      </c>
      <c r="I97" s="35" t="s">
        <v>10431</v>
      </c>
      <c r="J97" s="35" t="s">
        <v>10432</v>
      </c>
      <c r="K97" s="35" t="s">
        <v>2617</v>
      </c>
      <c r="L97" s="36"/>
      <c r="M97" s="51">
        <v>42460</v>
      </c>
    </row>
    <row r="98" spans="1:13">
      <c r="A98" s="35" t="s">
        <v>10433</v>
      </c>
      <c r="B98" s="35" t="s">
        <v>10434</v>
      </c>
      <c r="C98" s="35" t="s">
        <v>17</v>
      </c>
      <c r="D98" s="35" t="s">
        <v>10021</v>
      </c>
      <c r="E98" s="35"/>
      <c r="F98" s="35"/>
      <c r="G98" s="51">
        <v>42606</v>
      </c>
      <c r="I98" s="35" t="s">
        <v>10435</v>
      </c>
      <c r="J98" s="35" t="s">
        <v>10436</v>
      </c>
      <c r="K98" s="35" t="s">
        <v>2617</v>
      </c>
      <c r="L98" s="36"/>
      <c r="M98" s="51">
        <v>42460</v>
      </c>
    </row>
    <row r="99" spans="1:13">
      <c r="A99" s="35" t="s">
        <v>10437</v>
      </c>
      <c r="B99" s="35" t="s">
        <v>10438</v>
      </c>
      <c r="C99" s="35" t="s">
        <v>17</v>
      </c>
      <c r="D99" s="35" t="s">
        <v>10021</v>
      </c>
      <c r="E99" s="35"/>
      <c r="F99" s="35"/>
      <c r="G99" s="51">
        <v>42606</v>
      </c>
      <c r="I99" s="35" t="s">
        <v>10439</v>
      </c>
      <c r="J99" s="35" t="s">
        <v>10440</v>
      </c>
      <c r="K99" s="35" t="s">
        <v>2617</v>
      </c>
      <c r="L99" s="36"/>
      <c r="M99" s="51">
        <v>42460</v>
      </c>
    </row>
    <row r="100" spans="1:13">
      <c r="A100" s="35" t="s">
        <v>10441</v>
      </c>
      <c r="B100" s="35" t="s">
        <v>10441</v>
      </c>
      <c r="C100" s="35" t="s">
        <v>17</v>
      </c>
      <c r="D100" s="35" t="s">
        <v>10021</v>
      </c>
      <c r="E100" s="35"/>
      <c r="F100" s="35"/>
      <c r="G100" s="51">
        <v>42611</v>
      </c>
      <c r="I100" s="35" t="s">
        <v>10442</v>
      </c>
      <c r="J100" s="35" t="s">
        <v>10443</v>
      </c>
      <c r="K100" s="35" t="s">
        <v>2617</v>
      </c>
      <c r="L100" s="36"/>
      <c r="M100" s="51">
        <v>42460</v>
      </c>
    </row>
    <row r="101" spans="1:13">
      <c r="A101" s="35" t="s">
        <v>10444</v>
      </c>
      <c r="B101" s="35" t="s">
        <v>10445</v>
      </c>
      <c r="C101" s="35" t="s">
        <v>17</v>
      </c>
      <c r="D101" s="35" t="s">
        <v>10446</v>
      </c>
      <c r="E101" s="35"/>
      <c r="F101" s="35"/>
      <c r="G101" s="51">
        <v>42625</v>
      </c>
      <c r="I101" s="35" t="s">
        <v>10447</v>
      </c>
      <c r="J101" s="35" t="s">
        <v>10448</v>
      </c>
      <c r="K101" s="35" t="s">
        <v>2617</v>
      </c>
      <c r="L101" s="36"/>
      <c r="M101" s="51">
        <v>42460</v>
      </c>
    </row>
    <row r="102" spans="1:13">
      <c r="A102" s="35" t="s">
        <v>10449</v>
      </c>
      <c r="B102" s="35" t="s">
        <v>10450</v>
      </c>
      <c r="C102" s="35" t="s">
        <v>17</v>
      </c>
      <c r="D102" s="35" t="s">
        <v>10021</v>
      </c>
      <c r="E102" s="35"/>
      <c r="F102" s="35"/>
      <c r="G102" s="51">
        <v>42716</v>
      </c>
      <c r="I102" s="35" t="s">
        <v>10451</v>
      </c>
      <c r="J102" s="35" t="s">
        <v>10452</v>
      </c>
      <c r="K102" s="35" t="s">
        <v>2617</v>
      </c>
      <c r="L102" s="36"/>
      <c r="M102" s="51">
        <v>42460</v>
      </c>
    </row>
    <row r="103" spans="1:13">
      <c r="A103" s="35" t="s">
        <v>10453</v>
      </c>
      <c r="B103" s="35" t="s">
        <v>10454</v>
      </c>
      <c r="C103" s="35" t="s">
        <v>17</v>
      </c>
      <c r="D103" s="35" t="s">
        <v>10021</v>
      </c>
      <c r="E103" s="35"/>
      <c r="F103" s="35"/>
      <c r="G103" s="51">
        <v>42704</v>
      </c>
      <c r="I103" s="35" t="s">
        <v>10455</v>
      </c>
      <c r="J103" s="35" t="s">
        <v>10452</v>
      </c>
      <c r="K103" s="35" t="s">
        <v>2617</v>
      </c>
      <c r="L103" s="36"/>
      <c r="M103" s="51">
        <v>42460</v>
      </c>
    </row>
    <row r="104" spans="1:13">
      <c r="A104" s="35" t="s">
        <v>10456</v>
      </c>
      <c r="B104" s="35" t="s">
        <v>10457</v>
      </c>
      <c r="C104" s="35" t="s">
        <v>17</v>
      </c>
      <c r="D104" s="35" t="s">
        <v>10021</v>
      </c>
      <c r="E104" s="35"/>
      <c r="F104" s="35"/>
      <c r="G104" s="51">
        <v>42704</v>
      </c>
      <c r="I104" s="35" t="s">
        <v>10458</v>
      </c>
      <c r="J104" s="35" t="s">
        <v>10459</v>
      </c>
      <c r="K104" s="35" t="s">
        <v>2617</v>
      </c>
      <c r="L104" s="35"/>
      <c r="M104" s="51">
        <v>42460</v>
      </c>
    </row>
    <row r="105" spans="1:13">
      <c r="A105" s="35" t="s">
        <v>10460</v>
      </c>
      <c r="B105" s="35" t="s">
        <v>10461</v>
      </c>
      <c r="C105" s="35" t="s">
        <v>17</v>
      </c>
      <c r="D105" s="35" t="s">
        <v>10021</v>
      </c>
      <c r="E105" s="35"/>
      <c r="F105" s="35"/>
      <c r="G105" s="51">
        <v>42699</v>
      </c>
      <c r="I105" s="35" t="s">
        <v>10462</v>
      </c>
      <c r="J105" s="35" t="s">
        <v>10463</v>
      </c>
      <c r="K105" s="35" t="s">
        <v>2617</v>
      </c>
      <c r="L105" s="35"/>
      <c r="M105" s="51">
        <v>42460</v>
      </c>
    </row>
    <row r="106" spans="1:13">
      <c r="A106" s="35" t="s">
        <v>10464</v>
      </c>
      <c r="B106" s="35" t="s">
        <v>10465</v>
      </c>
      <c r="C106" s="35" t="s">
        <v>17</v>
      </c>
      <c r="D106" s="35" t="s">
        <v>10021</v>
      </c>
      <c r="E106" s="35"/>
      <c r="F106" s="35"/>
      <c r="G106" s="51">
        <v>42723</v>
      </c>
      <c r="I106" s="35" t="s">
        <v>10466</v>
      </c>
      <c r="J106" s="35" t="s">
        <v>10467</v>
      </c>
      <c r="K106" s="35" t="s">
        <v>2617</v>
      </c>
      <c r="L106" s="35"/>
      <c r="M106" s="51">
        <v>42460</v>
      </c>
    </row>
    <row r="107" spans="1:13">
      <c r="A107" s="35" t="s">
        <v>10351</v>
      </c>
      <c r="B107" s="35" t="s">
        <v>10352</v>
      </c>
      <c r="C107" s="35" t="s">
        <v>17</v>
      </c>
      <c r="D107" s="35" t="s">
        <v>10021</v>
      </c>
      <c r="E107" s="35"/>
      <c r="F107" s="35"/>
      <c r="G107" s="51">
        <v>42557</v>
      </c>
      <c r="I107" s="35" t="s">
        <v>10468</v>
      </c>
      <c r="J107" s="35" t="s">
        <v>10469</v>
      </c>
      <c r="K107" s="35" t="s">
        <v>2617</v>
      </c>
      <c r="L107" s="35"/>
      <c r="M107" s="51">
        <v>42460</v>
      </c>
    </row>
    <row r="108" spans="1:13">
      <c r="A108" s="35" t="s">
        <v>10324</v>
      </c>
      <c r="B108" s="35" t="s">
        <v>10325</v>
      </c>
      <c r="C108" s="35" t="s">
        <v>17</v>
      </c>
      <c r="D108" s="35" t="s">
        <v>10021</v>
      </c>
      <c r="E108" s="35"/>
      <c r="F108" s="35"/>
      <c r="G108" s="51">
        <v>42555</v>
      </c>
      <c r="I108" s="35" t="s">
        <v>10470</v>
      </c>
      <c r="J108" s="35" t="s">
        <v>10471</v>
      </c>
      <c r="K108" s="35" t="s">
        <v>2617</v>
      </c>
      <c r="L108" s="35"/>
      <c r="M108" s="51">
        <v>42460</v>
      </c>
    </row>
    <row r="109" spans="1:13">
      <c r="A109" s="35" t="s">
        <v>10472</v>
      </c>
      <c r="B109" s="35" t="s">
        <v>10473</v>
      </c>
      <c r="C109" s="35" t="s">
        <v>17</v>
      </c>
      <c r="D109" s="35" t="s">
        <v>10021</v>
      </c>
      <c r="E109" s="35"/>
      <c r="F109" s="35"/>
      <c r="G109" s="51">
        <v>42720</v>
      </c>
      <c r="I109" s="35" t="s">
        <v>10474</v>
      </c>
      <c r="J109" s="35" t="s">
        <v>10475</v>
      </c>
      <c r="K109" s="35" t="s">
        <v>2617</v>
      </c>
      <c r="L109" s="35"/>
      <c r="M109" s="51">
        <v>42460</v>
      </c>
    </row>
    <row r="110" spans="1:13">
      <c r="A110" s="35" t="s">
        <v>10476</v>
      </c>
      <c r="B110" s="35" t="s">
        <v>10477</v>
      </c>
      <c r="C110" s="35" t="s">
        <v>17</v>
      </c>
      <c r="D110" s="35" t="s">
        <v>10021</v>
      </c>
      <c r="E110" s="35"/>
      <c r="F110" s="35"/>
      <c r="G110" s="51">
        <v>42709</v>
      </c>
      <c r="I110" s="35" t="s">
        <v>10478</v>
      </c>
      <c r="J110" s="35" t="s">
        <v>10479</v>
      </c>
      <c r="K110" s="35" t="s">
        <v>2617</v>
      </c>
      <c r="L110" s="35"/>
      <c r="M110" s="51">
        <v>42460</v>
      </c>
    </row>
    <row r="111" spans="1:13">
      <c r="A111" s="35" t="s">
        <v>10355</v>
      </c>
      <c r="B111" s="35" t="s">
        <v>10480</v>
      </c>
      <c r="C111" s="35" t="s">
        <v>8</v>
      </c>
      <c r="D111" s="35"/>
      <c r="E111" s="35"/>
      <c r="F111" s="35"/>
      <c r="G111" s="51">
        <v>42558</v>
      </c>
      <c r="I111" s="35" t="s">
        <v>10481</v>
      </c>
      <c r="J111" s="35" t="s">
        <v>10482</v>
      </c>
      <c r="K111" s="35" t="s">
        <v>2617</v>
      </c>
      <c r="L111" s="35"/>
      <c r="M111" s="51">
        <v>42460</v>
      </c>
    </row>
    <row r="112" spans="1:13">
      <c r="A112" s="35" t="s">
        <v>10483</v>
      </c>
      <c r="B112" s="35" t="s">
        <v>10484</v>
      </c>
      <c r="C112" s="35" t="s">
        <v>17</v>
      </c>
      <c r="D112" s="35" t="s">
        <v>10021</v>
      </c>
      <c r="E112" s="35"/>
      <c r="F112" s="35"/>
      <c r="G112" s="51">
        <v>42752</v>
      </c>
      <c r="I112" s="35" t="s">
        <v>10485</v>
      </c>
      <c r="J112" s="35" t="s">
        <v>10486</v>
      </c>
      <c r="K112" s="35" t="s">
        <v>2617</v>
      </c>
      <c r="L112" s="35"/>
      <c r="M112" s="51">
        <v>42460</v>
      </c>
    </row>
    <row r="113" spans="1:13">
      <c r="A113" s="35" t="s">
        <v>10487</v>
      </c>
      <c r="B113" s="35" t="s">
        <v>10488</v>
      </c>
      <c r="C113" s="35" t="s">
        <v>17</v>
      </c>
      <c r="D113" s="35" t="s">
        <v>10021</v>
      </c>
      <c r="E113" s="35"/>
      <c r="F113" s="35"/>
      <c r="G113" s="51">
        <v>42745</v>
      </c>
      <c r="I113" s="35" t="s">
        <v>10489</v>
      </c>
      <c r="J113" s="35" t="s">
        <v>10490</v>
      </c>
      <c r="K113" s="35" t="s">
        <v>2617</v>
      </c>
      <c r="L113" s="35"/>
      <c r="M113" s="51">
        <v>42460</v>
      </c>
    </row>
    <row r="114" spans="1:13">
      <c r="A114" s="35" t="s">
        <v>10491</v>
      </c>
      <c r="B114" s="35" t="s">
        <v>10492</v>
      </c>
      <c r="C114" s="35" t="s">
        <v>17</v>
      </c>
      <c r="D114" s="35" t="s">
        <v>10021</v>
      </c>
      <c r="E114" s="35"/>
      <c r="F114" s="35"/>
      <c r="G114" s="51">
        <v>42767</v>
      </c>
      <c r="I114" s="35" t="s">
        <v>10493</v>
      </c>
      <c r="J114" s="35" t="s">
        <v>10494</v>
      </c>
      <c r="K114" s="35" t="s">
        <v>2617</v>
      </c>
      <c r="L114" s="35"/>
      <c r="M114" s="51">
        <v>42460</v>
      </c>
    </row>
    <row r="115" spans="1:13">
      <c r="A115" s="35" t="s">
        <v>10495</v>
      </c>
      <c r="B115" s="35" t="s">
        <v>10496</v>
      </c>
      <c r="C115" s="35" t="s">
        <v>8</v>
      </c>
      <c r="D115" s="35" t="s">
        <v>2204</v>
      </c>
      <c r="E115" s="35"/>
      <c r="F115" s="35"/>
      <c r="G115" s="51">
        <v>42766</v>
      </c>
      <c r="I115" s="35" t="s">
        <v>10497</v>
      </c>
      <c r="J115" s="35" t="s">
        <v>10498</v>
      </c>
      <c r="K115" s="35" t="s">
        <v>2617</v>
      </c>
      <c r="L115" s="35"/>
      <c r="M115" s="51">
        <v>42460</v>
      </c>
    </row>
    <row r="116" spans="1:13">
      <c r="A116" s="35" t="s">
        <v>10499</v>
      </c>
      <c r="B116" s="35" t="s">
        <v>10500</v>
      </c>
      <c r="C116" s="35" t="s">
        <v>17</v>
      </c>
      <c r="D116" s="35" t="s">
        <v>10021</v>
      </c>
      <c r="E116" s="35"/>
      <c r="F116" s="35"/>
      <c r="G116" s="51">
        <v>42790</v>
      </c>
      <c r="I116" s="35" t="s">
        <v>10501</v>
      </c>
      <c r="J116" s="35" t="s">
        <v>10502</v>
      </c>
      <c r="K116" s="35" t="s">
        <v>2617</v>
      </c>
      <c r="L116" s="35"/>
      <c r="M116" s="51">
        <v>42460</v>
      </c>
    </row>
    <row r="117" spans="1:13">
      <c r="A117" s="35" t="s">
        <v>10503</v>
      </c>
      <c r="B117" s="35" t="s">
        <v>10504</v>
      </c>
      <c r="C117" s="35" t="s">
        <v>17</v>
      </c>
      <c r="D117" s="35" t="s">
        <v>10021</v>
      </c>
      <c r="E117" s="35"/>
      <c r="F117" s="35"/>
      <c r="G117" s="51">
        <v>42775</v>
      </c>
      <c r="I117" s="35" t="s">
        <v>10505</v>
      </c>
      <c r="J117" s="35" t="s">
        <v>10506</v>
      </c>
      <c r="K117" s="35" t="s">
        <v>2617</v>
      </c>
      <c r="L117" s="35"/>
      <c r="M117" s="51">
        <v>42460</v>
      </c>
    </row>
    <row r="118" spans="1:13">
      <c r="A118" s="35" t="s">
        <v>10507</v>
      </c>
      <c r="B118" s="35" t="s">
        <v>10508</v>
      </c>
      <c r="C118" s="35" t="s">
        <v>17</v>
      </c>
      <c r="D118" s="35" t="s">
        <v>10021</v>
      </c>
      <c r="E118" s="35"/>
      <c r="F118" s="35"/>
      <c r="G118" s="51">
        <v>42775</v>
      </c>
      <c r="I118" s="35" t="s">
        <v>10509</v>
      </c>
      <c r="J118" s="35" t="s">
        <v>10510</v>
      </c>
      <c r="K118" s="35" t="s">
        <v>2617</v>
      </c>
      <c r="L118" s="35"/>
      <c r="M118" s="51">
        <v>42460</v>
      </c>
    </row>
    <row r="119" spans="1:13">
      <c r="A119" s="35" t="s">
        <v>10511</v>
      </c>
      <c r="B119" s="35" t="s">
        <v>10512</v>
      </c>
      <c r="C119" s="35" t="s">
        <v>17</v>
      </c>
      <c r="D119" s="35" t="s">
        <v>10021</v>
      </c>
      <c r="E119" s="35"/>
      <c r="F119" s="35"/>
      <c r="G119" s="51">
        <v>42769</v>
      </c>
      <c r="I119" s="35" t="s">
        <v>10513</v>
      </c>
      <c r="J119" s="35" t="s">
        <v>10514</v>
      </c>
      <c r="K119" s="35" t="s">
        <v>2617</v>
      </c>
      <c r="L119" s="35"/>
      <c r="M119" s="51">
        <v>42460</v>
      </c>
    </row>
    <row r="120" spans="1:13">
      <c r="A120" s="35" t="s">
        <v>10515</v>
      </c>
      <c r="B120" s="35" t="s">
        <v>10516</v>
      </c>
      <c r="C120" s="35" t="s">
        <v>17</v>
      </c>
      <c r="D120" s="35" t="s">
        <v>10021</v>
      </c>
      <c r="E120" s="35"/>
      <c r="F120" s="35"/>
      <c r="G120" s="51">
        <v>42821</v>
      </c>
      <c r="I120" s="35" t="s">
        <v>10517</v>
      </c>
      <c r="J120" s="35" t="s">
        <v>10518</v>
      </c>
      <c r="K120" s="35" t="s">
        <v>2617</v>
      </c>
      <c r="L120" s="35"/>
      <c r="M120" s="51">
        <v>42460</v>
      </c>
    </row>
    <row r="121" spans="1:13">
      <c r="A121" s="35" t="s">
        <v>10519</v>
      </c>
      <c r="B121" s="35" t="s">
        <v>10520</v>
      </c>
      <c r="C121" s="35" t="s">
        <v>17</v>
      </c>
      <c r="D121" s="35" t="s">
        <v>10021</v>
      </c>
      <c r="E121" s="35"/>
      <c r="F121" s="35"/>
      <c r="G121" s="51">
        <v>42842</v>
      </c>
      <c r="I121" s="35" t="s">
        <v>10521</v>
      </c>
      <c r="J121" s="35" t="s">
        <v>10522</v>
      </c>
      <c r="K121" s="35" t="s">
        <v>2617</v>
      </c>
      <c r="L121" s="35"/>
      <c r="M121" s="51">
        <v>42460</v>
      </c>
    </row>
    <row r="122" spans="1:13">
      <c r="A122" s="35" t="s">
        <v>10523</v>
      </c>
      <c r="B122" s="35" t="s">
        <v>10524</v>
      </c>
      <c r="C122" s="35" t="s">
        <v>17</v>
      </c>
      <c r="D122" s="35" t="s">
        <v>10021</v>
      </c>
      <c r="E122" s="35"/>
      <c r="F122" s="35"/>
      <c r="G122" s="51">
        <v>42837</v>
      </c>
      <c r="I122" s="35" t="s">
        <v>10525</v>
      </c>
      <c r="J122" s="35" t="s">
        <v>10526</v>
      </c>
      <c r="K122" s="35" t="s">
        <v>2617</v>
      </c>
      <c r="L122" s="35"/>
      <c r="M122" s="51">
        <v>42460</v>
      </c>
    </row>
    <row r="123" spans="1:13">
      <c r="A123" s="35" t="s">
        <v>10527</v>
      </c>
      <c r="B123" s="35" t="s">
        <v>10528</v>
      </c>
      <c r="C123" s="35" t="s">
        <v>17</v>
      </c>
      <c r="D123" s="35" t="s">
        <v>10021</v>
      </c>
      <c r="E123" s="35"/>
      <c r="F123" s="35"/>
      <c r="G123" s="51">
        <v>42874</v>
      </c>
      <c r="I123" s="35" t="s">
        <v>10529</v>
      </c>
      <c r="J123" s="35" t="s">
        <v>10530</v>
      </c>
      <c r="K123" s="35" t="s">
        <v>2617</v>
      </c>
      <c r="L123" s="35"/>
      <c r="M123" s="51">
        <v>42460</v>
      </c>
    </row>
    <row r="124" spans="1:13">
      <c r="A124" s="35" t="s">
        <v>10531</v>
      </c>
      <c r="B124" s="35" t="s">
        <v>10532</v>
      </c>
      <c r="C124" s="35" t="s">
        <v>17</v>
      </c>
      <c r="D124" s="35" t="s">
        <v>10021</v>
      </c>
      <c r="E124" s="35"/>
      <c r="F124" s="35"/>
      <c r="G124" s="51">
        <v>42913</v>
      </c>
      <c r="I124" s="35" t="s">
        <v>10533</v>
      </c>
      <c r="J124" s="35" t="s">
        <v>10534</v>
      </c>
      <c r="K124" s="35" t="s">
        <v>2617</v>
      </c>
      <c r="L124" s="35"/>
      <c r="M124" s="51">
        <v>42460</v>
      </c>
    </row>
    <row r="125" spans="1:13">
      <c r="A125" s="35" t="s">
        <v>10535</v>
      </c>
      <c r="B125" s="35" t="s">
        <v>10536</v>
      </c>
      <c r="C125" s="35" t="s">
        <v>17</v>
      </c>
      <c r="D125" s="35" t="s">
        <v>10021</v>
      </c>
      <c r="E125" s="35"/>
      <c r="F125" s="35"/>
      <c r="G125" s="51">
        <v>42929</v>
      </c>
      <c r="I125" s="35" t="s">
        <v>10537</v>
      </c>
      <c r="J125" s="35" t="s">
        <v>10538</v>
      </c>
      <c r="K125" s="35" t="s">
        <v>2617</v>
      </c>
      <c r="L125" s="35"/>
      <c r="M125" s="51">
        <v>42460</v>
      </c>
    </row>
    <row r="126" spans="1:13">
      <c r="A126" s="35" t="s">
        <v>10539</v>
      </c>
      <c r="B126" s="35" t="s">
        <v>10540</v>
      </c>
      <c r="C126" s="35" t="s">
        <v>17</v>
      </c>
      <c r="D126" s="35" t="s">
        <v>10021</v>
      </c>
      <c r="E126" s="35"/>
      <c r="F126" s="35"/>
      <c r="G126" s="51">
        <v>42951</v>
      </c>
      <c r="I126" s="35" t="s">
        <v>10541</v>
      </c>
      <c r="J126" s="35" t="s">
        <v>10542</v>
      </c>
      <c r="K126" s="35" t="s">
        <v>2617</v>
      </c>
      <c r="L126" s="35"/>
      <c r="M126" s="51">
        <v>42460</v>
      </c>
    </row>
    <row r="127" spans="1:13">
      <c r="A127" s="35" t="s">
        <v>10543</v>
      </c>
      <c r="B127" s="35" t="s">
        <v>10544</v>
      </c>
      <c r="C127" s="35" t="s">
        <v>17</v>
      </c>
      <c r="D127" s="35" t="s">
        <v>10021</v>
      </c>
      <c r="E127" s="35"/>
      <c r="F127" s="35"/>
      <c r="G127" s="51">
        <v>42961</v>
      </c>
      <c r="I127" s="35" t="s">
        <v>10545</v>
      </c>
      <c r="J127" s="35" t="s">
        <v>10546</v>
      </c>
      <c r="K127" s="35" t="s">
        <v>2617</v>
      </c>
      <c r="L127" s="35"/>
      <c r="M127" s="51">
        <v>42460</v>
      </c>
    </row>
    <row r="128" spans="1:13">
      <c r="A128" s="35" t="s">
        <v>10547</v>
      </c>
      <c r="B128" s="35" t="s">
        <v>10548</v>
      </c>
      <c r="C128" s="35" t="s">
        <v>17</v>
      </c>
      <c r="D128" s="35" t="s">
        <v>10021</v>
      </c>
      <c r="E128" s="35"/>
      <c r="F128" s="35"/>
      <c r="G128" s="51">
        <v>42972</v>
      </c>
      <c r="I128" s="35" t="s">
        <v>10549</v>
      </c>
      <c r="J128" s="35" t="s">
        <v>10550</v>
      </c>
      <c r="K128" s="35" t="s">
        <v>2617</v>
      </c>
      <c r="L128" s="35"/>
      <c r="M128" s="51">
        <v>42460</v>
      </c>
    </row>
    <row r="129" spans="1:13">
      <c r="A129" s="35" t="s">
        <v>201</v>
      </c>
      <c r="B129" s="35" t="s">
        <v>10551</v>
      </c>
      <c r="C129" s="35" t="s">
        <v>17</v>
      </c>
      <c r="D129" s="35" t="s">
        <v>10021</v>
      </c>
      <c r="E129" s="35"/>
      <c r="F129" s="35"/>
      <c r="G129" s="51">
        <v>42972</v>
      </c>
      <c r="I129" s="35" t="s">
        <v>10552</v>
      </c>
      <c r="J129" s="35" t="s">
        <v>10553</v>
      </c>
      <c r="K129" s="35" t="s">
        <v>2617</v>
      </c>
      <c r="L129" s="35"/>
      <c r="M129" s="51">
        <v>42460</v>
      </c>
    </row>
    <row r="130" spans="1:13">
      <c r="A130" s="35" t="s">
        <v>10554</v>
      </c>
      <c r="B130" s="35" t="s">
        <v>10555</v>
      </c>
      <c r="C130" s="35" t="s">
        <v>17</v>
      </c>
      <c r="D130" s="35" t="s">
        <v>10021</v>
      </c>
      <c r="E130" s="35"/>
      <c r="F130" s="35"/>
      <c r="G130" s="51">
        <v>43025</v>
      </c>
      <c r="I130" s="35" t="s">
        <v>10556</v>
      </c>
      <c r="J130" s="35" t="s">
        <v>10557</v>
      </c>
      <c r="K130" s="35" t="s">
        <v>2617</v>
      </c>
      <c r="L130" s="35"/>
      <c r="M130" s="51">
        <v>42460</v>
      </c>
    </row>
    <row r="131" spans="1:13">
      <c r="A131" s="35" t="s">
        <v>10558</v>
      </c>
      <c r="B131" s="35" t="s">
        <v>10559</v>
      </c>
      <c r="C131" s="35" t="s">
        <v>17</v>
      </c>
      <c r="D131" s="35" t="s">
        <v>10021</v>
      </c>
      <c r="E131" s="35"/>
      <c r="F131" s="35"/>
      <c r="G131" s="51">
        <v>43025</v>
      </c>
      <c r="I131" s="35" t="s">
        <v>10560</v>
      </c>
      <c r="J131" s="35" t="s">
        <v>10561</v>
      </c>
      <c r="K131" s="35" t="s">
        <v>2617</v>
      </c>
      <c r="L131" s="35"/>
      <c r="M131" s="51">
        <v>42460</v>
      </c>
    </row>
    <row r="132" spans="1:13">
      <c r="A132" s="35" t="s">
        <v>10562</v>
      </c>
      <c r="B132" s="35" t="s">
        <v>10563</v>
      </c>
      <c r="C132" s="35" t="s">
        <v>17</v>
      </c>
      <c r="D132" s="35" t="s">
        <v>10021</v>
      </c>
      <c r="E132" s="35"/>
      <c r="F132" s="35"/>
      <c r="G132" s="51">
        <v>43025</v>
      </c>
      <c r="I132" s="35" t="s">
        <v>10564</v>
      </c>
      <c r="J132" s="35" t="s">
        <v>10565</v>
      </c>
      <c r="K132" s="35" t="s">
        <v>2617</v>
      </c>
      <c r="L132" s="35"/>
      <c r="M132" s="51">
        <v>42460</v>
      </c>
    </row>
    <row r="133" spans="1:13">
      <c r="A133" s="35" t="s">
        <v>10566</v>
      </c>
      <c r="B133" s="35" t="s">
        <v>10567</v>
      </c>
      <c r="C133" s="35" t="s">
        <v>17</v>
      </c>
      <c r="D133" s="35" t="s">
        <v>10021</v>
      </c>
      <c r="E133" s="35"/>
      <c r="F133" s="35"/>
      <c r="G133" s="51">
        <v>43025</v>
      </c>
      <c r="I133" s="35" t="s">
        <v>10568</v>
      </c>
      <c r="J133" s="35" t="s">
        <v>10569</v>
      </c>
      <c r="K133" s="35" t="s">
        <v>2617</v>
      </c>
      <c r="L133" s="35"/>
      <c r="M133" s="51">
        <v>42460</v>
      </c>
    </row>
    <row r="134" spans="1:13">
      <c r="A134" s="35" t="s">
        <v>10570</v>
      </c>
      <c r="B134" s="35" t="s">
        <v>10571</v>
      </c>
      <c r="C134" s="35" t="s">
        <v>17</v>
      </c>
      <c r="D134" s="35" t="s">
        <v>10021</v>
      </c>
      <c r="E134" s="35"/>
      <c r="F134" s="35"/>
      <c r="G134" s="51">
        <v>43021</v>
      </c>
      <c r="I134" s="35" t="s">
        <v>10572</v>
      </c>
      <c r="J134" s="35" t="s">
        <v>10573</v>
      </c>
      <c r="K134" s="35" t="s">
        <v>2617</v>
      </c>
      <c r="L134" s="35"/>
      <c r="M134" s="51">
        <v>42460</v>
      </c>
    </row>
    <row r="135" spans="1:13">
      <c r="A135" s="35" t="s">
        <v>10574</v>
      </c>
      <c r="B135" s="35" t="s">
        <v>10575</v>
      </c>
      <c r="C135" s="35" t="s">
        <v>17</v>
      </c>
      <c r="D135" s="35" t="s">
        <v>10021</v>
      </c>
      <c r="E135" s="35"/>
      <c r="F135" s="35"/>
      <c r="G135" s="51">
        <v>43026</v>
      </c>
      <c r="I135" s="35" t="s">
        <v>10576</v>
      </c>
      <c r="J135" s="35" t="s">
        <v>10577</v>
      </c>
      <c r="K135" s="35" t="s">
        <v>2617</v>
      </c>
      <c r="L135" s="35"/>
      <c r="M135" s="51">
        <v>42460</v>
      </c>
    </row>
    <row r="136" spans="1:13">
      <c r="A136" s="35" t="s">
        <v>10578</v>
      </c>
      <c r="B136" s="35" t="s">
        <v>10579</v>
      </c>
      <c r="C136" s="35" t="s">
        <v>17</v>
      </c>
      <c r="D136" s="35" t="s">
        <v>10021</v>
      </c>
      <c r="E136" s="35"/>
      <c r="F136" s="35"/>
      <c r="G136" s="51">
        <v>43053</v>
      </c>
      <c r="I136" s="35" t="s">
        <v>10580</v>
      </c>
      <c r="J136" s="35" t="s">
        <v>10581</v>
      </c>
      <c r="K136" s="35" t="s">
        <v>2617</v>
      </c>
      <c r="L136" s="35"/>
      <c r="M136" s="51">
        <v>42460</v>
      </c>
    </row>
    <row r="137" spans="1:13">
      <c r="A137" s="35" t="s">
        <v>10582</v>
      </c>
      <c r="B137" s="35" t="s">
        <v>10583</v>
      </c>
      <c r="C137" s="35" t="s">
        <v>17</v>
      </c>
      <c r="D137" s="35" t="s">
        <v>10021</v>
      </c>
      <c r="E137" s="35"/>
      <c r="F137" s="35"/>
      <c r="G137" s="51">
        <v>43045</v>
      </c>
      <c r="I137" s="35" t="s">
        <v>10584</v>
      </c>
      <c r="J137" s="35" t="s">
        <v>10585</v>
      </c>
      <c r="K137" s="35" t="s">
        <v>2617</v>
      </c>
      <c r="L137" s="35"/>
      <c r="M137" s="51">
        <v>42460</v>
      </c>
    </row>
    <row r="138" spans="1:13">
      <c r="A138" s="35" t="s">
        <v>10586</v>
      </c>
      <c r="B138" s="35" t="s">
        <v>10587</v>
      </c>
      <c r="C138" s="35" t="s">
        <v>17</v>
      </c>
      <c r="D138" s="35" t="s">
        <v>10021</v>
      </c>
      <c r="E138" s="35"/>
      <c r="F138" s="35"/>
      <c r="G138" s="51">
        <v>43040</v>
      </c>
      <c r="I138" s="35" t="s">
        <v>10588</v>
      </c>
      <c r="J138" s="35" t="s">
        <v>10589</v>
      </c>
      <c r="K138" s="35" t="s">
        <v>2617</v>
      </c>
      <c r="L138" s="35"/>
      <c r="M138" s="51">
        <v>42460</v>
      </c>
    </row>
    <row r="139" spans="1:13">
      <c r="A139" s="35" t="s">
        <v>10590</v>
      </c>
      <c r="B139" s="35" t="s">
        <v>10591</v>
      </c>
      <c r="C139" s="35" t="s">
        <v>17</v>
      </c>
      <c r="D139" s="35" t="s">
        <v>10021</v>
      </c>
      <c r="E139" s="35"/>
      <c r="F139" s="35"/>
      <c r="G139" s="51">
        <v>43066</v>
      </c>
      <c r="I139" s="35" t="s">
        <v>10592</v>
      </c>
      <c r="J139" s="35" t="s">
        <v>10593</v>
      </c>
      <c r="K139" s="35" t="s">
        <v>2617</v>
      </c>
      <c r="L139" s="35"/>
      <c r="M139" s="51">
        <v>42460</v>
      </c>
    </row>
    <row r="140" spans="1:13">
      <c r="A140" s="35" t="s">
        <v>10594</v>
      </c>
      <c r="B140" s="35" t="s">
        <v>10595</v>
      </c>
      <c r="C140" s="35" t="s">
        <v>17</v>
      </c>
      <c r="D140" s="35" t="s">
        <v>10021</v>
      </c>
      <c r="E140" s="35"/>
      <c r="F140" s="35"/>
      <c r="G140" s="51">
        <v>43111</v>
      </c>
      <c r="I140" s="35" t="s">
        <v>10596</v>
      </c>
      <c r="J140" s="35" t="s">
        <v>10597</v>
      </c>
      <c r="K140" s="35" t="s">
        <v>2617</v>
      </c>
      <c r="L140" s="35"/>
      <c r="M140" s="51">
        <v>42460</v>
      </c>
    </row>
    <row r="141" spans="1:13">
      <c r="A141" s="35" t="s">
        <v>10598</v>
      </c>
      <c r="B141" s="35" t="s">
        <v>10599</v>
      </c>
      <c r="C141" s="35" t="s">
        <v>17</v>
      </c>
      <c r="D141" s="35" t="s">
        <v>10021</v>
      </c>
      <c r="E141" s="35"/>
      <c r="F141" s="35"/>
      <c r="G141" s="51">
        <v>43116</v>
      </c>
      <c r="I141" s="35" t="s">
        <v>10600</v>
      </c>
      <c r="J141" s="35" t="s">
        <v>10601</v>
      </c>
      <c r="K141" s="35" t="s">
        <v>2617</v>
      </c>
      <c r="L141" s="35"/>
      <c r="M141" s="51">
        <v>42460</v>
      </c>
    </row>
    <row r="142" spans="1:13">
      <c r="A142" s="35" t="s">
        <v>10602</v>
      </c>
      <c r="B142" s="35" t="s">
        <v>10603</v>
      </c>
      <c r="C142" s="35" t="s">
        <v>17</v>
      </c>
      <c r="D142" s="35" t="s">
        <v>10021</v>
      </c>
      <c r="E142" s="35"/>
      <c r="F142" s="35"/>
      <c r="G142" s="51">
        <v>43123</v>
      </c>
      <c r="I142" s="35" t="s">
        <v>10604</v>
      </c>
      <c r="J142" s="35" t="s">
        <v>10605</v>
      </c>
      <c r="K142" s="35" t="s">
        <v>2617</v>
      </c>
      <c r="L142" s="35"/>
      <c r="M142" s="51">
        <v>42460</v>
      </c>
    </row>
    <row r="143" spans="1:13">
      <c r="A143" s="35" t="s">
        <v>10606</v>
      </c>
      <c r="B143" s="35" t="s">
        <v>10607</v>
      </c>
      <c r="C143" s="35" t="s">
        <v>17</v>
      </c>
      <c r="D143" s="35" t="s">
        <v>10021</v>
      </c>
      <c r="E143" s="35"/>
      <c r="F143" s="35"/>
      <c r="G143" s="51">
        <v>43151</v>
      </c>
      <c r="I143" s="35" t="s">
        <v>10608</v>
      </c>
      <c r="J143" s="35" t="s">
        <v>10609</v>
      </c>
      <c r="K143" s="35" t="s">
        <v>2617</v>
      </c>
      <c r="L143" s="35"/>
      <c r="M143" s="51">
        <v>42460</v>
      </c>
    </row>
    <row r="144" spans="1:13">
      <c r="A144" s="35" t="s">
        <v>10610</v>
      </c>
      <c r="B144" s="35" t="s">
        <v>10611</v>
      </c>
      <c r="C144" s="35" t="s">
        <v>17</v>
      </c>
      <c r="D144" s="35" t="s">
        <v>10021</v>
      </c>
      <c r="E144" s="35"/>
      <c r="F144" s="35"/>
      <c r="G144" s="51">
        <v>43154</v>
      </c>
      <c r="I144" s="35" t="s">
        <v>10612</v>
      </c>
      <c r="J144" s="35" t="s">
        <v>10613</v>
      </c>
      <c r="K144" s="35" t="s">
        <v>2617</v>
      </c>
      <c r="L144" s="35"/>
      <c r="M144" s="51">
        <v>42347</v>
      </c>
    </row>
    <row r="145" spans="1:13">
      <c r="A145" s="35" t="s">
        <v>10614</v>
      </c>
      <c r="B145" s="35" t="s">
        <v>10615</v>
      </c>
      <c r="C145" s="35" t="s">
        <v>17</v>
      </c>
      <c r="D145" s="35" t="s">
        <v>10021</v>
      </c>
      <c r="E145" s="35"/>
      <c r="F145" s="35"/>
      <c r="G145" s="51">
        <v>43149</v>
      </c>
      <c r="I145" s="35" t="s">
        <v>10531</v>
      </c>
      <c r="J145" s="35" t="s">
        <v>10616</v>
      </c>
      <c r="K145" s="35" t="s">
        <v>2617</v>
      </c>
      <c r="L145" s="35"/>
      <c r="M145" s="51">
        <v>42347</v>
      </c>
    </row>
    <row r="146" spans="1:13">
      <c r="A146" s="35" t="s">
        <v>10617</v>
      </c>
      <c r="B146" s="35" t="s">
        <v>10618</v>
      </c>
      <c r="C146" s="35" t="s">
        <v>17</v>
      </c>
      <c r="D146" s="35" t="s">
        <v>10021</v>
      </c>
      <c r="E146" s="35"/>
      <c r="F146" s="35"/>
      <c r="G146" s="51">
        <v>43234</v>
      </c>
      <c r="I146" s="35" t="s">
        <v>10619</v>
      </c>
      <c r="J146" s="35" t="s">
        <v>10620</v>
      </c>
      <c r="K146" s="35" t="s">
        <v>2617</v>
      </c>
      <c r="L146" s="35"/>
      <c r="M146" s="51">
        <v>42347</v>
      </c>
    </row>
    <row r="147" spans="1:13">
      <c r="A147" s="35" t="s">
        <v>10621</v>
      </c>
      <c r="B147" s="35" t="s">
        <v>10622</v>
      </c>
      <c r="C147" s="35" t="s">
        <v>17</v>
      </c>
      <c r="D147" s="35" t="s">
        <v>10021</v>
      </c>
      <c r="E147" s="35"/>
      <c r="F147" s="35"/>
      <c r="G147" s="51">
        <v>43262</v>
      </c>
      <c r="I147" s="35" t="s">
        <v>10623</v>
      </c>
      <c r="J147" s="35" t="s">
        <v>10624</v>
      </c>
      <c r="K147" s="35" t="s">
        <v>2617</v>
      </c>
      <c r="L147" s="35"/>
      <c r="M147" s="51">
        <v>42347</v>
      </c>
    </row>
    <row r="148" spans="1:13">
      <c r="A148" s="35" t="s">
        <v>10625</v>
      </c>
      <c r="B148" s="35" t="s">
        <v>10626</v>
      </c>
      <c r="C148" s="35" t="s">
        <v>17</v>
      </c>
      <c r="D148" s="35" t="s">
        <v>10021</v>
      </c>
      <c r="E148" s="35"/>
      <c r="F148" s="35"/>
      <c r="G148" s="51">
        <v>43258</v>
      </c>
      <c r="I148" s="35" t="s">
        <v>10627</v>
      </c>
      <c r="J148" s="35" t="s">
        <v>10628</v>
      </c>
      <c r="K148" s="35" t="s">
        <v>2617</v>
      </c>
      <c r="L148" s="35"/>
      <c r="M148" s="51">
        <v>42347</v>
      </c>
    </row>
    <row r="149" spans="1:13">
      <c r="A149" s="35" t="s">
        <v>10629</v>
      </c>
      <c r="B149" s="35" t="s">
        <v>10630</v>
      </c>
      <c r="C149" s="35" t="s">
        <v>17</v>
      </c>
      <c r="D149" s="35" t="s">
        <v>10021</v>
      </c>
      <c r="E149" s="35"/>
      <c r="F149" s="35"/>
      <c r="G149" s="51">
        <v>43251</v>
      </c>
      <c r="I149" s="35" t="s">
        <v>10631</v>
      </c>
      <c r="J149" s="35" t="s">
        <v>10632</v>
      </c>
      <c r="K149" s="35" t="s">
        <v>2617</v>
      </c>
      <c r="L149" s="35"/>
      <c r="M149" s="51">
        <v>42347</v>
      </c>
    </row>
    <row r="150" spans="1:13">
      <c r="A150" s="35" t="s">
        <v>10633</v>
      </c>
      <c r="B150" s="35" t="s">
        <v>10634</v>
      </c>
      <c r="C150" s="35" t="s">
        <v>17</v>
      </c>
      <c r="D150" s="35" t="s">
        <v>10021</v>
      </c>
      <c r="E150" s="35"/>
      <c r="F150" s="35"/>
      <c r="G150" s="51">
        <v>43279</v>
      </c>
      <c r="I150" s="35" t="s">
        <v>10635</v>
      </c>
      <c r="J150" s="35" t="s">
        <v>10636</v>
      </c>
      <c r="K150" s="35" t="s">
        <v>2617</v>
      </c>
      <c r="L150" s="35"/>
      <c r="M150" s="51">
        <v>42347</v>
      </c>
    </row>
    <row r="151" spans="1:13">
      <c r="A151" s="35" t="s">
        <v>10637</v>
      </c>
      <c r="B151" s="35" t="s">
        <v>10638</v>
      </c>
      <c r="C151" s="35" t="s">
        <v>17</v>
      </c>
      <c r="D151" s="35" t="s">
        <v>10021</v>
      </c>
      <c r="E151" s="35"/>
      <c r="F151" s="35"/>
      <c r="G151" s="51">
        <v>43299</v>
      </c>
      <c r="I151" s="35" t="s">
        <v>10639</v>
      </c>
      <c r="J151" s="35" t="s">
        <v>10640</v>
      </c>
      <c r="K151" s="35" t="s">
        <v>2617</v>
      </c>
      <c r="L151" s="35"/>
      <c r="M151" s="51">
        <v>42347</v>
      </c>
    </row>
    <row r="152" spans="1:13">
      <c r="A152" s="35" t="s">
        <v>10641</v>
      </c>
      <c r="B152" s="35" t="s">
        <v>10642</v>
      </c>
      <c r="C152" s="35" t="s">
        <v>17</v>
      </c>
      <c r="D152" s="35" t="s">
        <v>10021</v>
      </c>
      <c r="E152" s="35"/>
      <c r="F152" s="35"/>
      <c r="G152" s="51">
        <v>43340</v>
      </c>
      <c r="I152" s="35" t="s">
        <v>10643</v>
      </c>
      <c r="J152" s="35" t="s">
        <v>10644</v>
      </c>
      <c r="K152" s="35" t="s">
        <v>2617</v>
      </c>
      <c r="L152" s="35"/>
      <c r="M152" s="51">
        <v>42347</v>
      </c>
    </row>
    <row r="153" spans="1:13">
      <c r="A153" s="35" t="s">
        <v>10645</v>
      </c>
      <c r="B153" s="35" t="s">
        <v>10646</v>
      </c>
      <c r="C153" s="35" t="s">
        <v>17</v>
      </c>
      <c r="D153" s="35" t="s">
        <v>10021</v>
      </c>
      <c r="E153" s="35"/>
      <c r="F153" s="35"/>
      <c r="G153" s="51">
        <v>43343</v>
      </c>
      <c r="I153" s="35" t="s">
        <v>10647</v>
      </c>
      <c r="J153" s="35" t="s">
        <v>10648</v>
      </c>
      <c r="K153" s="35" t="s">
        <v>2617</v>
      </c>
      <c r="L153" s="35"/>
      <c r="M153" s="51">
        <v>42347</v>
      </c>
    </row>
    <row r="154" spans="1:13">
      <c r="A154" s="35" t="s">
        <v>10649</v>
      </c>
      <c r="B154" s="35" t="s">
        <v>10650</v>
      </c>
      <c r="C154" s="35" t="s">
        <v>17</v>
      </c>
      <c r="D154" s="35" t="s">
        <v>10021</v>
      </c>
      <c r="E154" s="35"/>
      <c r="F154" s="35"/>
      <c r="G154" s="51">
        <v>43391</v>
      </c>
      <c r="I154" s="35" t="s">
        <v>10651</v>
      </c>
      <c r="J154" s="35" t="s">
        <v>10652</v>
      </c>
      <c r="K154" s="35" t="s">
        <v>2617</v>
      </c>
      <c r="L154" s="35"/>
      <c r="M154" s="51">
        <v>42347</v>
      </c>
    </row>
    <row r="155" spans="1:13">
      <c r="A155" s="35" t="s">
        <v>10653</v>
      </c>
      <c r="B155" s="35" t="s">
        <v>10654</v>
      </c>
      <c r="C155" s="35" t="s">
        <v>17</v>
      </c>
      <c r="D155" s="35" t="s">
        <v>10021</v>
      </c>
      <c r="E155" s="35"/>
      <c r="F155" s="35"/>
      <c r="G155" s="51">
        <v>43437</v>
      </c>
      <c r="I155" s="35" t="s">
        <v>10655</v>
      </c>
      <c r="J155" s="35" t="s">
        <v>10656</v>
      </c>
      <c r="K155" s="35" t="s">
        <v>2617</v>
      </c>
      <c r="L155" s="35"/>
      <c r="M155" s="51">
        <v>42347</v>
      </c>
    </row>
    <row r="156" spans="1:13">
      <c r="A156" s="51" t="s">
        <v>10657</v>
      </c>
      <c r="B156" s="51" t="s">
        <v>10658</v>
      </c>
      <c r="C156" s="51" t="s">
        <v>17</v>
      </c>
      <c r="D156" s="51" t="s">
        <v>10021</v>
      </c>
      <c r="E156" s="51"/>
      <c r="F156" s="51"/>
      <c r="G156" s="51">
        <v>43430</v>
      </c>
      <c r="I156" s="35" t="s">
        <v>10659</v>
      </c>
      <c r="J156" s="35" t="s">
        <v>10660</v>
      </c>
      <c r="K156" s="35" t="s">
        <v>2617</v>
      </c>
      <c r="L156" s="35"/>
      <c r="M156" s="51">
        <v>42347</v>
      </c>
    </row>
    <row r="157" spans="1:13">
      <c r="A157" s="51" t="s">
        <v>10661</v>
      </c>
      <c r="B157" s="51" t="s">
        <v>10662</v>
      </c>
      <c r="C157" s="51" t="s">
        <v>17</v>
      </c>
      <c r="D157" s="51" t="s">
        <v>10021</v>
      </c>
      <c r="E157" s="51"/>
      <c r="F157" s="51"/>
      <c r="G157" s="51">
        <v>43437</v>
      </c>
      <c r="I157" s="35" t="s">
        <v>10663</v>
      </c>
      <c r="J157" s="35" t="s">
        <v>10664</v>
      </c>
      <c r="K157" s="35" t="s">
        <v>2617</v>
      </c>
      <c r="L157" s="35"/>
      <c r="M157" s="51">
        <v>42347</v>
      </c>
    </row>
    <row r="158" spans="1:13">
      <c r="A158" s="35" t="s">
        <v>10665</v>
      </c>
      <c r="B158" s="35" t="s">
        <v>10666</v>
      </c>
      <c r="C158" s="35" t="s">
        <v>17</v>
      </c>
      <c r="D158" s="35" t="s">
        <v>10021</v>
      </c>
      <c r="E158" s="35"/>
      <c r="F158" s="35"/>
      <c r="G158" s="51">
        <v>43524</v>
      </c>
      <c r="I158" s="35" t="s">
        <v>10667</v>
      </c>
      <c r="J158" s="35" t="s">
        <v>10668</v>
      </c>
      <c r="K158" s="35" t="s">
        <v>2617</v>
      </c>
      <c r="L158" s="35"/>
      <c r="M158" s="51">
        <v>42347</v>
      </c>
    </row>
    <row r="159" spans="1:13">
      <c r="A159" s="35" t="s">
        <v>10669</v>
      </c>
      <c r="B159" s="35" t="s">
        <v>10670</v>
      </c>
      <c r="C159" s="35" t="s">
        <v>17</v>
      </c>
      <c r="D159" s="35" t="s">
        <v>10021</v>
      </c>
      <c r="E159" s="35"/>
      <c r="F159" s="35"/>
      <c r="G159" s="51">
        <v>43559</v>
      </c>
      <c r="I159" s="35" t="s">
        <v>10671</v>
      </c>
      <c r="J159" s="35" t="s">
        <v>10672</v>
      </c>
      <c r="K159" s="35" t="s">
        <v>2617</v>
      </c>
      <c r="L159" s="35"/>
      <c r="M159" s="51">
        <v>42347</v>
      </c>
    </row>
    <row r="160" spans="1:13">
      <c r="A160" s="35" t="s">
        <v>10673</v>
      </c>
      <c r="B160" s="35" t="s">
        <v>10673</v>
      </c>
      <c r="C160" s="35" t="s">
        <v>17</v>
      </c>
      <c r="D160" s="35" t="s">
        <v>10021</v>
      </c>
      <c r="E160" s="35"/>
      <c r="F160" s="35"/>
      <c r="G160" s="51">
        <v>43559</v>
      </c>
      <c r="I160" s="35" t="s">
        <v>10674</v>
      </c>
      <c r="J160" s="35" t="s">
        <v>10675</v>
      </c>
      <c r="K160" s="35" t="s">
        <v>2617</v>
      </c>
      <c r="L160" s="35"/>
      <c r="M160" s="51">
        <v>42347</v>
      </c>
    </row>
    <row r="161" spans="1:13">
      <c r="A161" s="35" t="s">
        <v>10676</v>
      </c>
      <c r="B161" s="35" t="s">
        <v>10677</v>
      </c>
      <c r="C161" s="35" t="s">
        <v>17</v>
      </c>
      <c r="D161" s="35" t="s">
        <v>10021</v>
      </c>
      <c r="E161" s="35"/>
      <c r="F161" s="35"/>
      <c r="G161" s="51">
        <v>43559</v>
      </c>
      <c r="I161" s="35" t="s">
        <v>10678</v>
      </c>
      <c r="J161" s="35" t="s">
        <v>10679</v>
      </c>
      <c r="K161" s="35" t="s">
        <v>2617</v>
      </c>
      <c r="L161" s="35"/>
      <c r="M161" s="51">
        <v>42347</v>
      </c>
    </row>
    <row r="162" spans="1:13">
      <c r="A162" s="35" t="s">
        <v>10680</v>
      </c>
      <c r="B162" s="35" t="s">
        <v>10681</v>
      </c>
      <c r="C162" s="35" t="s">
        <v>17</v>
      </c>
      <c r="D162" s="35" t="s">
        <v>10021</v>
      </c>
      <c r="E162" s="35"/>
      <c r="F162" s="35"/>
      <c r="G162" s="51">
        <v>43559</v>
      </c>
      <c r="I162" s="35" t="s">
        <v>10682</v>
      </c>
      <c r="J162" s="35" t="s">
        <v>10683</v>
      </c>
      <c r="K162" s="35" t="s">
        <v>2617</v>
      </c>
      <c r="L162" s="35"/>
      <c r="M162" s="51">
        <v>42347</v>
      </c>
    </row>
    <row r="163" spans="1:13">
      <c r="A163" s="35" t="s">
        <v>10684</v>
      </c>
      <c r="B163" s="35" t="s">
        <v>10685</v>
      </c>
      <c r="C163" s="35" t="s">
        <v>17</v>
      </c>
      <c r="D163" s="35" t="s">
        <v>10021</v>
      </c>
      <c r="E163" s="35"/>
      <c r="F163" s="35"/>
      <c r="G163" s="51">
        <v>43567</v>
      </c>
      <c r="I163" s="35" t="s">
        <v>10686</v>
      </c>
      <c r="J163" s="35" t="s">
        <v>2617</v>
      </c>
      <c r="K163" s="35" t="s">
        <v>2617</v>
      </c>
      <c r="L163" s="35"/>
      <c r="M163" s="51">
        <v>41907</v>
      </c>
    </row>
    <row r="164" spans="1:13">
      <c r="A164" s="35" t="s">
        <v>10687</v>
      </c>
      <c r="B164" s="35" t="s">
        <v>10688</v>
      </c>
      <c r="C164" s="35" t="s">
        <v>17</v>
      </c>
      <c r="D164" s="35" t="s">
        <v>10021</v>
      </c>
      <c r="E164" s="35"/>
      <c r="F164" s="35"/>
      <c r="G164" s="51">
        <v>43630</v>
      </c>
      <c r="I164" s="35" t="s">
        <v>10689</v>
      </c>
      <c r="J164" s="35" t="s">
        <v>10690</v>
      </c>
      <c r="K164" s="35" t="s">
        <v>2617</v>
      </c>
      <c r="L164" s="35"/>
      <c r="M164" s="51">
        <v>1138223</v>
      </c>
    </row>
    <row r="165" spans="1:13">
      <c r="A165" s="35" t="s">
        <v>10691</v>
      </c>
      <c r="B165" s="35" t="s">
        <v>10692</v>
      </c>
      <c r="C165" s="35" t="s">
        <v>17</v>
      </c>
      <c r="D165" s="35" t="s">
        <v>10021</v>
      </c>
      <c r="E165" s="35"/>
      <c r="F165" s="35"/>
      <c r="G165" s="51">
        <v>43635</v>
      </c>
      <c r="I165" s="35" t="s">
        <v>10693</v>
      </c>
      <c r="J165" s="35" t="s">
        <v>10690</v>
      </c>
      <c r="K165" s="35" t="s">
        <v>2617</v>
      </c>
      <c r="L165" s="35"/>
      <c r="M165" s="51">
        <v>1138223</v>
      </c>
    </row>
    <row r="166" spans="1:13">
      <c r="A166" s="35" t="s">
        <v>10694</v>
      </c>
      <c r="B166" s="35" t="s">
        <v>10695</v>
      </c>
      <c r="C166" s="35" t="s">
        <v>17</v>
      </c>
      <c r="D166" s="35" t="s">
        <v>10021</v>
      </c>
      <c r="E166" s="35"/>
      <c r="F166" s="35"/>
      <c r="G166" s="51">
        <v>43647</v>
      </c>
      <c r="I166" s="35" t="s">
        <v>10696</v>
      </c>
      <c r="J166" s="35" t="s">
        <v>10690</v>
      </c>
      <c r="K166" s="35" t="s">
        <v>2617</v>
      </c>
      <c r="L166" s="35"/>
      <c r="M166" s="51">
        <v>1138223</v>
      </c>
    </row>
    <row r="167" spans="1:13">
      <c r="A167" s="35" t="s">
        <v>10697</v>
      </c>
      <c r="B167" s="35" t="s">
        <v>10454</v>
      </c>
      <c r="C167" s="35" t="s">
        <v>17</v>
      </c>
      <c r="D167" s="35" t="s">
        <v>10021</v>
      </c>
      <c r="E167" s="35"/>
      <c r="F167" s="35"/>
      <c r="G167" s="51">
        <v>43647</v>
      </c>
      <c r="I167" s="35" t="s">
        <v>10698</v>
      </c>
      <c r="J167" s="35" t="s">
        <v>10690</v>
      </c>
      <c r="K167" s="35" t="s">
        <v>2617</v>
      </c>
      <c r="L167" s="35"/>
      <c r="M167" s="51">
        <v>1138223</v>
      </c>
    </row>
    <row r="168" spans="1:13">
      <c r="A168" s="35" t="s">
        <v>10699</v>
      </c>
      <c r="B168" s="35" t="s">
        <v>10700</v>
      </c>
      <c r="C168" s="35" t="s">
        <v>17</v>
      </c>
      <c r="D168" s="35" t="s">
        <v>10021</v>
      </c>
      <c r="E168" s="35"/>
      <c r="F168" s="35"/>
      <c r="G168" s="51">
        <v>43647</v>
      </c>
      <c r="I168" s="35" t="s">
        <v>10701</v>
      </c>
      <c r="J168" s="35" t="s">
        <v>10690</v>
      </c>
      <c r="K168" s="35" t="s">
        <v>2617</v>
      </c>
      <c r="L168" s="35"/>
      <c r="M168" s="51">
        <v>1138223</v>
      </c>
    </row>
    <row r="169" spans="1:13">
      <c r="A169" s="35" t="s">
        <v>10702</v>
      </c>
      <c r="B169" s="35" t="s">
        <v>10703</v>
      </c>
      <c r="C169" s="35" t="s">
        <v>17</v>
      </c>
      <c r="D169" s="35" t="s">
        <v>10021</v>
      </c>
      <c r="E169" s="35"/>
      <c r="F169" s="35"/>
      <c r="G169" s="51">
        <v>43648</v>
      </c>
      <c r="I169" s="35" t="s">
        <v>10704</v>
      </c>
      <c r="J169" s="35" t="s">
        <v>10690</v>
      </c>
      <c r="K169" s="35" t="s">
        <v>2617</v>
      </c>
      <c r="L169" s="35"/>
      <c r="M169" s="51">
        <v>1138223</v>
      </c>
    </row>
    <row r="170" spans="1:13">
      <c r="A170" s="35" t="s">
        <v>10705</v>
      </c>
      <c r="B170" s="35" t="s">
        <v>10706</v>
      </c>
      <c r="C170" s="35" t="s">
        <v>17</v>
      </c>
      <c r="D170" s="35" t="s">
        <v>10021</v>
      </c>
      <c r="E170" s="35"/>
      <c r="F170" s="35"/>
      <c r="G170" s="51">
        <v>43648</v>
      </c>
      <c r="I170" s="35" t="s">
        <v>10707</v>
      </c>
      <c r="J170" s="35" t="s">
        <v>10690</v>
      </c>
      <c r="K170" s="35" t="s">
        <v>2617</v>
      </c>
      <c r="L170" s="35"/>
      <c r="M170" s="51">
        <v>1138223</v>
      </c>
    </row>
    <row r="171" spans="1:13">
      <c r="A171" s="35" t="s">
        <v>10708</v>
      </c>
      <c r="B171" s="35" t="s">
        <v>10709</v>
      </c>
      <c r="C171" s="35" t="s">
        <v>17</v>
      </c>
      <c r="D171" s="35" t="s">
        <v>10021</v>
      </c>
      <c r="E171" s="35"/>
      <c r="F171" s="35"/>
      <c r="G171" s="51">
        <v>43685</v>
      </c>
      <c r="I171" s="35" t="s">
        <v>10710</v>
      </c>
      <c r="J171" s="35" t="s">
        <v>10690</v>
      </c>
      <c r="K171" s="35" t="s">
        <v>2617</v>
      </c>
      <c r="L171" s="35"/>
      <c r="M171" s="51">
        <v>1138223</v>
      </c>
    </row>
    <row r="172" spans="1:13">
      <c r="A172" s="35" t="s">
        <v>10711</v>
      </c>
      <c r="B172" s="35" t="s">
        <v>10712</v>
      </c>
      <c r="C172" s="35" t="s">
        <v>17</v>
      </c>
      <c r="D172" s="35" t="s">
        <v>10021</v>
      </c>
      <c r="E172" s="35"/>
      <c r="F172" s="35"/>
      <c r="G172" s="51">
        <v>43685</v>
      </c>
      <c r="I172" s="35" t="s">
        <v>10713</v>
      </c>
      <c r="J172" s="35" t="s">
        <v>10690</v>
      </c>
      <c r="K172" s="35" t="s">
        <v>2617</v>
      </c>
      <c r="L172" s="35"/>
      <c r="M172" s="51">
        <v>1138223</v>
      </c>
    </row>
    <row r="173" spans="1:13">
      <c r="A173" s="35" t="s">
        <v>10714</v>
      </c>
      <c r="B173" s="35" t="s">
        <v>10715</v>
      </c>
      <c r="C173" s="35" t="s">
        <v>17</v>
      </c>
      <c r="D173" s="35" t="s">
        <v>10021</v>
      </c>
      <c r="E173" s="35"/>
      <c r="F173" s="35"/>
      <c r="G173" s="51">
        <v>43685</v>
      </c>
      <c r="I173" s="35" t="s">
        <v>10716</v>
      </c>
      <c r="J173" s="35" t="s">
        <v>10690</v>
      </c>
      <c r="K173" s="35" t="s">
        <v>2617</v>
      </c>
      <c r="L173" s="35"/>
      <c r="M173" s="51">
        <v>1138223</v>
      </c>
    </row>
    <row r="174" spans="1:13">
      <c r="A174" s="35" t="s">
        <v>10717</v>
      </c>
      <c r="B174" s="35" t="s">
        <v>10718</v>
      </c>
      <c r="C174" s="35" t="s">
        <v>17</v>
      </c>
      <c r="D174" s="35" t="s">
        <v>10021</v>
      </c>
      <c r="E174" s="35"/>
      <c r="F174" s="35"/>
      <c r="G174" s="51">
        <v>43728</v>
      </c>
      <c r="I174" s="35" t="s">
        <v>10719</v>
      </c>
      <c r="J174" s="35" t="s">
        <v>10690</v>
      </c>
      <c r="K174" s="35" t="s">
        <v>2617</v>
      </c>
      <c r="L174" s="35"/>
      <c r="M174" s="51">
        <v>1138223</v>
      </c>
    </row>
    <row r="175" spans="1:13">
      <c r="A175" s="35" t="s">
        <v>10720</v>
      </c>
      <c r="B175" s="35" t="s">
        <v>10721</v>
      </c>
      <c r="C175" s="35" t="s">
        <v>17</v>
      </c>
      <c r="D175" s="35" t="s">
        <v>10021</v>
      </c>
      <c r="E175" s="35"/>
      <c r="F175" s="35"/>
      <c r="G175" s="51">
        <v>43728</v>
      </c>
      <c r="I175" s="35" t="s">
        <v>10722</v>
      </c>
      <c r="J175" s="35" t="s">
        <v>10690</v>
      </c>
      <c r="K175" s="35" t="s">
        <v>2617</v>
      </c>
      <c r="L175" s="35"/>
      <c r="M175" s="51">
        <v>1138223</v>
      </c>
    </row>
    <row r="176" spans="1:13">
      <c r="A176" s="35" t="s">
        <v>10723</v>
      </c>
      <c r="B176" s="35" t="s">
        <v>10724</v>
      </c>
      <c r="C176" s="35" t="s">
        <v>17</v>
      </c>
      <c r="D176" s="35" t="s">
        <v>10021</v>
      </c>
      <c r="E176" s="35"/>
      <c r="F176" s="35"/>
      <c r="G176" s="51">
        <v>43699</v>
      </c>
      <c r="I176" s="35" t="s">
        <v>10725</v>
      </c>
      <c r="J176" s="35" t="s">
        <v>10690</v>
      </c>
      <c r="K176" s="35" t="s">
        <v>2617</v>
      </c>
      <c r="L176" s="35"/>
      <c r="M176" s="51">
        <v>1138223</v>
      </c>
    </row>
    <row r="177" spans="1:13">
      <c r="A177" s="35" t="s">
        <v>10726</v>
      </c>
      <c r="B177" s="35" t="s">
        <v>10727</v>
      </c>
      <c r="C177" s="35" t="s">
        <v>17</v>
      </c>
      <c r="D177" s="35" t="s">
        <v>10021</v>
      </c>
      <c r="E177" s="35"/>
      <c r="F177" s="35"/>
      <c r="G177" s="51">
        <v>43793</v>
      </c>
      <c r="I177" s="35" t="s">
        <v>10728</v>
      </c>
      <c r="J177" s="35" t="s">
        <v>10690</v>
      </c>
      <c r="K177" s="35" t="s">
        <v>2617</v>
      </c>
      <c r="L177" s="35"/>
      <c r="M177" s="51">
        <v>1138223</v>
      </c>
    </row>
    <row r="178" spans="1:13">
      <c r="A178" s="35" t="s">
        <v>10729</v>
      </c>
      <c r="B178" s="35" t="s">
        <v>10730</v>
      </c>
      <c r="C178" s="35" t="s">
        <v>17</v>
      </c>
      <c r="D178" s="35" t="s">
        <v>10021</v>
      </c>
      <c r="E178" s="35"/>
      <c r="F178" s="35"/>
      <c r="G178" s="51">
        <v>43881</v>
      </c>
      <c r="I178" s="35" t="s">
        <v>10731</v>
      </c>
      <c r="J178" s="35" t="s">
        <v>10690</v>
      </c>
      <c r="K178" s="35" t="s">
        <v>2617</v>
      </c>
      <c r="L178" s="35"/>
      <c r="M178" s="51">
        <v>1138223</v>
      </c>
    </row>
    <row r="179" spans="1:13">
      <c r="A179" s="35" t="s">
        <v>10732</v>
      </c>
      <c r="B179" s="35" t="s">
        <v>10733</v>
      </c>
      <c r="C179" s="35" t="s">
        <v>17</v>
      </c>
      <c r="D179" s="35" t="s">
        <v>10021</v>
      </c>
      <c r="E179" s="35"/>
      <c r="F179" s="35"/>
      <c r="G179" s="51">
        <v>43783</v>
      </c>
      <c r="I179" s="35" t="s">
        <v>10734</v>
      </c>
      <c r="J179" s="35" t="s">
        <v>10690</v>
      </c>
      <c r="K179" s="35" t="s">
        <v>2617</v>
      </c>
      <c r="L179" s="35"/>
      <c r="M179" s="51">
        <v>1138223</v>
      </c>
    </row>
    <row r="180" spans="1:13">
      <c r="A180" s="35" t="s">
        <v>10735</v>
      </c>
      <c r="B180" s="35" t="s">
        <v>10736</v>
      </c>
      <c r="C180" s="35" t="s">
        <v>17</v>
      </c>
      <c r="D180" s="35" t="s">
        <v>10021</v>
      </c>
      <c r="E180" s="35"/>
      <c r="F180" s="35"/>
      <c r="G180" s="51">
        <v>43934</v>
      </c>
      <c r="I180" s="39" t="s">
        <v>10737</v>
      </c>
      <c r="J180" s="39" t="s">
        <v>10690</v>
      </c>
      <c r="K180" s="35" t="s">
        <v>2617</v>
      </c>
      <c r="L180" s="35"/>
      <c r="M180" s="53">
        <v>1138223</v>
      </c>
    </row>
    <row r="181" spans="1:13">
      <c r="A181" s="35" t="s">
        <v>10738</v>
      </c>
      <c r="B181" s="35" t="s">
        <v>10739</v>
      </c>
      <c r="C181" s="35" t="s">
        <v>17</v>
      </c>
      <c r="D181" s="35" t="s">
        <v>10021</v>
      </c>
      <c r="E181" s="35"/>
      <c r="F181" s="35"/>
      <c r="G181" s="51">
        <v>43948</v>
      </c>
      <c r="I181" s="39" t="s">
        <v>10740</v>
      </c>
      <c r="J181" s="39" t="s">
        <v>10690</v>
      </c>
      <c r="K181" s="35" t="s">
        <v>2617</v>
      </c>
      <c r="L181" s="35"/>
      <c r="M181" s="53">
        <v>1138223</v>
      </c>
    </row>
    <row r="182" spans="1:13">
      <c r="A182" s="35" t="s">
        <v>10741</v>
      </c>
      <c r="B182" s="35" t="s">
        <v>10742</v>
      </c>
      <c r="C182" s="35" t="s">
        <v>17</v>
      </c>
      <c r="D182" s="35" t="s">
        <v>10021</v>
      </c>
      <c r="E182" s="35"/>
      <c r="F182" s="35"/>
      <c r="G182" s="51">
        <v>42761</v>
      </c>
      <c r="I182" s="39" t="s">
        <v>10743</v>
      </c>
      <c r="J182" s="39" t="s">
        <v>10690</v>
      </c>
      <c r="K182" s="35" t="s">
        <v>2617</v>
      </c>
      <c r="L182" s="35"/>
      <c r="M182" s="53">
        <v>1138223</v>
      </c>
    </row>
    <row r="183" spans="1:13">
      <c r="A183" s="35" t="s">
        <v>10744</v>
      </c>
      <c r="B183" s="35" t="s">
        <v>10745</v>
      </c>
      <c r="C183" s="35" t="s">
        <v>17</v>
      </c>
      <c r="D183" s="35" t="s">
        <v>10021</v>
      </c>
      <c r="E183" s="35"/>
      <c r="F183" s="35"/>
      <c r="G183" s="51">
        <v>42688</v>
      </c>
      <c r="I183" s="40" t="s">
        <v>10746</v>
      </c>
      <c r="J183" s="35" t="s">
        <v>10690</v>
      </c>
      <c r="K183" s="35" t="s">
        <v>2617</v>
      </c>
      <c r="L183" s="35"/>
      <c r="M183" s="51">
        <v>1138223</v>
      </c>
    </row>
    <row r="184" spans="1:13">
      <c r="A184" s="35" t="s">
        <v>10747</v>
      </c>
      <c r="B184" s="35" t="s">
        <v>10748</v>
      </c>
      <c r="C184" s="35" t="s">
        <v>17</v>
      </c>
      <c r="D184" s="35" t="s">
        <v>10021</v>
      </c>
      <c r="E184" s="35"/>
      <c r="F184" s="35"/>
      <c r="G184" s="51">
        <v>43963</v>
      </c>
      <c r="I184" s="39" t="s">
        <v>10749</v>
      </c>
      <c r="J184" s="39" t="s">
        <v>10690</v>
      </c>
      <c r="K184" s="35" t="s">
        <v>2617</v>
      </c>
      <c r="L184" s="35"/>
      <c r="M184" s="53">
        <v>1138223</v>
      </c>
    </row>
    <row r="185" spans="1:13">
      <c r="A185" s="35" t="s">
        <v>10750</v>
      </c>
      <c r="B185" s="35" t="s">
        <v>10751</v>
      </c>
      <c r="C185" s="35" t="s">
        <v>17</v>
      </c>
      <c r="D185" s="35" t="s">
        <v>10021</v>
      </c>
      <c r="E185" s="35"/>
      <c r="F185" s="35"/>
      <c r="G185" s="51">
        <v>44032</v>
      </c>
      <c r="I185" s="35" t="s">
        <v>10752</v>
      </c>
      <c r="J185" s="35" t="s">
        <v>10690</v>
      </c>
      <c r="K185" s="35" t="s">
        <v>2617</v>
      </c>
      <c r="L185" s="35"/>
      <c r="M185" s="51">
        <v>1138223</v>
      </c>
    </row>
    <row r="186" spans="1:13">
      <c r="A186" s="35" t="s">
        <v>10606</v>
      </c>
      <c r="B186" s="35" t="s">
        <v>10753</v>
      </c>
      <c r="C186" s="35" t="s">
        <v>17</v>
      </c>
      <c r="D186" s="35" t="s">
        <v>10021</v>
      </c>
      <c r="E186" s="35"/>
      <c r="F186" s="35"/>
      <c r="G186" s="51">
        <v>43151</v>
      </c>
      <c r="I186" s="35" t="s">
        <v>10754</v>
      </c>
      <c r="J186" s="35" t="s">
        <v>10690</v>
      </c>
      <c r="K186" s="35" t="s">
        <v>2617</v>
      </c>
      <c r="L186" s="35"/>
      <c r="M186" s="51">
        <v>1138223</v>
      </c>
    </row>
    <row r="187" spans="1:13">
      <c r="A187" s="35" t="s">
        <v>10755</v>
      </c>
      <c r="B187" s="35" t="s">
        <v>10756</v>
      </c>
      <c r="C187" s="35" t="s">
        <v>17</v>
      </c>
      <c r="D187" s="35" t="s">
        <v>10021</v>
      </c>
      <c r="E187" s="35"/>
      <c r="F187" s="35"/>
      <c r="G187" s="51">
        <v>43907</v>
      </c>
      <c r="I187" s="35" t="s">
        <v>10757</v>
      </c>
      <c r="J187" s="35" t="s">
        <v>10690</v>
      </c>
      <c r="K187" s="35" t="s">
        <v>2617</v>
      </c>
      <c r="L187" s="35"/>
      <c r="M187" s="51">
        <v>1138223</v>
      </c>
    </row>
    <row r="188" spans="1:13">
      <c r="A188" s="35" t="s">
        <v>10758</v>
      </c>
      <c r="B188" s="35" t="s">
        <v>10759</v>
      </c>
      <c r="C188" s="35" t="s">
        <v>17</v>
      </c>
      <c r="D188" s="35" t="s">
        <v>10021</v>
      </c>
      <c r="E188" s="35"/>
      <c r="F188" s="35"/>
      <c r="G188" s="51">
        <v>44091</v>
      </c>
      <c r="I188" s="35" t="s">
        <v>10760</v>
      </c>
      <c r="J188" s="35" t="s">
        <v>10690</v>
      </c>
      <c r="K188" s="35" t="s">
        <v>2617</v>
      </c>
      <c r="L188" s="35"/>
      <c r="M188" s="51">
        <v>1138223</v>
      </c>
    </row>
    <row r="189" spans="1:13">
      <c r="A189" s="35" t="s">
        <v>10761</v>
      </c>
      <c r="B189" s="35" t="s">
        <v>10762</v>
      </c>
      <c r="C189" s="35" t="s">
        <v>17</v>
      </c>
      <c r="D189" s="35" t="s">
        <v>10021</v>
      </c>
      <c r="E189" s="35"/>
      <c r="F189" s="35"/>
      <c r="G189" s="51">
        <v>44130</v>
      </c>
      <c r="I189" s="35" t="s">
        <v>10763</v>
      </c>
      <c r="J189" s="35" t="s">
        <v>10690</v>
      </c>
      <c r="K189" s="35" t="s">
        <v>2617</v>
      </c>
      <c r="L189" s="35"/>
      <c r="M189" s="51">
        <v>1138223</v>
      </c>
    </row>
    <row r="190" spans="1:13">
      <c r="A190" s="35" t="s">
        <v>10764</v>
      </c>
      <c r="B190" s="35" t="s">
        <v>10765</v>
      </c>
      <c r="C190" s="35" t="s">
        <v>17</v>
      </c>
      <c r="D190" s="35" t="s">
        <v>10021</v>
      </c>
      <c r="E190" s="35"/>
      <c r="F190" s="35"/>
      <c r="G190" s="51">
        <v>44196</v>
      </c>
      <c r="I190" s="41" t="s">
        <v>10766</v>
      </c>
      <c r="J190" s="41" t="s">
        <v>10690</v>
      </c>
      <c r="K190" s="35" t="s">
        <v>2617</v>
      </c>
      <c r="L190" s="35"/>
      <c r="M190" s="54">
        <v>1138223</v>
      </c>
    </row>
    <row r="191" spans="1:13">
      <c r="A191" s="35" t="s">
        <v>10767</v>
      </c>
      <c r="B191" s="35" t="s">
        <v>10768</v>
      </c>
      <c r="C191" s="35" t="s">
        <v>17</v>
      </c>
      <c r="D191" s="35" t="s">
        <v>10021</v>
      </c>
      <c r="E191" s="35"/>
      <c r="F191" s="35"/>
      <c r="G191" s="51">
        <v>44196</v>
      </c>
      <c r="I191" s="35" t="s">
        <v>10769</v>
      </c>
      <c r="J191" s="35" t="s">
        <v>10690</v>
      </c>
      <c r="K191" s="35" t="s">
        <v>2617</v>
      </c>
      <c r="L191" s="35"/>
      <c r="M191" s="51">
        <v>1138223</v>
      </c>
    </row>
    <row r="192" spans="1:13">
      <c r="A192" s="35" t="s">
        <v>10770</v>
      </c>
      <c r="B192" s="35" t="s">
        <v>10771</v>
      </c>
      <c r="C192" s="35" t="s">
        <v>17</v>
      </c>
      <c r="D192" s="35" t="s">
        <v>10021</v>
      </c>
      <c r="E192" s="35"/>
      <c r="F192" s="35"/>
      <c r="G192" s="51">
        <v>44211</v>
      </c>
      <c r="I192" s="35" t="s">
        <v>10772</v>
      </c>
      <c r="J192" s="35" t="s">
        <v>10690</v>
      </c>
      <c r="K192" s="35" t="s">
        <v>2617</v>
      </c>
      <c r="L192" s="35"/>
      <c r="M192" s="51">
        <v>1138223</v>
      </c>
    </row>
    <row r="193" spans="1:13">
      <c r="A193" s="35" t="s">
        <v>10773</v>
      </c>
      <c r="B193" s="35" t="s">
        <v>10774</v>
      </c>
      <c r="C193" s="35" t="s">
        <v>17</v>
      </c>
      <c r="D193" s="35" t="s">
        <v>10021</v>
      </c>
      <c r="E193" s="35"/>
      <c r="F193" s="35"/>
      <c r="G193" s="51">
        <v>44211</v>
      </c>
      <c r="I193" s="35" t="s">
        <v>10775</v>
      </c>
      <c r="J193" s="35" t="s">
        <v>10690</v>
      </c>
      <c r="K193" s="35" t="s">
        <v>2617</v>
      </c>
      <c r="L193" s="35"/>
      <c r="M193" s="51">
        <v>1138223</v>
      </c>
    </row>
    <row r="194" spans="1:13">
      <c r="A194" s="35" t="s">
        <v>10776</v>
      </c>
      <c r="B194" s="35" t="s">
        <v>10777</v>
      </c>
      <c r="C194" s="35" t="s">
        <v>17</v>
      </c>
      <c r="D194" s="35" t="s">
        <v>10021</v>
      </c>
      <c r="E194" s="35"/>
      <c r="F194" s="35"/>
      <c r="G194" s="51">
        <v>44246</v>
      </c>
      <c r="I194" s="35" t="s">
        <v>10778</v>
      </c>
      <c r="J194" s="35" t="s">
        <v>10690</v>
      </c>
      <c r="K194" s="35" t="s">
        <v>2617</v>
      </c>
      <c r="L194" s="35"/>
      <c r="M194" s="51">
        <v>1138223</v>
      </c>
    </row>
    <row r="195" spans="1:13">
      <c r="A195" s="35" t="s">
        <v>10779</v>
      </c>
      <c r="B195" s="35" t="s">
        <v>10779</v>
      </c>
      <c r="C195" s="35" t="s">
        <v>17</v>
      </c>
      <c r="D195" s="35" t="s">
        <v>10021</v>
      </c>
      <c r="E195" s="35"/>
      <c r="F195" s="35"/>
      <c r="G195" s="51">
        <v>44246</v>
      </c>
      <c r="I195" s="35" t="s">
        <v>10780</v>
      </c>
      <c r="J195" s="35" t="s">
        <v>10690</v>
      </c>
      <c r="K195" s="35" t="s">
        <v>2617</v>
      </c>
      <c r="L195" s="35"/>
      <c r="M195" s="51">
        <v>1138223</v>
      </c>
    </row>
    <row r="196" spans="1:13">
      <c r="A196" s="35" t="s">
        <v>10781</v>
      </c>
      <c r="B196" s="35" t="s">
        <v>10782</v>
      </c>
      <c r="C196" s="35" t="s">
        <v>17</v>
      </c>
      <c r="D196" s="35" t="s">
        <v>10021</v>
      </c>
      <c r="E196" s="35"/>
      <c r="F196" s="35"/>
      <c r="G196" s="51">
        <v>44246</v>
      </c>
      <c r="I196" s="35" t="s">
        <v>10783</v>
      </c>
      <c r="J196" s="35" t="s">
        <v>10690</v>
      </c>
      <c r="K196" s="35" t="s">
        <v>2617</v>
      </c>
      <c r="L196" s="35"/>
      <c r="M196" s="51">
        <v>1138223</v>
      </c>
    </row>
    <row r="197" spans="1:13">
      <c r="A197" s="35" t="s">
        <v>10784</v>
      </c>
      <c r="B197" s="35" t="s">
        <v>10785</v>
      </c>
      <c r="C197" s="35" t="s">
        <v>17</v>
      </c>
      <c r="D197" s="35" t="s">
        <v>10021</v>
      </c>
      <c r="E197" s="35"/>
      <c r="F197" s="35"/>
      <c r="G197" s="51">
        <v>44232</v>
      </c>
      <c r="I197" s="35" t="s">
        <v>10786</v>
      </c>
      <c r="J197" s="35" t="s">
        <v>10690</v>
      </c>
      <c r="K197" s="35" t="s">
        <v>2617</v>
      </c>
      <c r="L197" s="35"/>
      <c r="M197" s="51">
        <v>1138223</v>
      </c>
    </row>
    <row r="198" spans="1:13">
      <c r="A198" s="35" t="s">
        <v>10787</v>
      </c>
      <c r="B198" s="35" t="s">
        <v>10788</v>
      </c>
      <c r="C198" s="35" t="s">
        <v>17</v>
      </c>
      <c r="D198" s="35" t="s">
        <v>10021</v>
      </c>
      <c r="E198" s="35"/>
      <c r="F198" s="35"/>
      <c r="G198" s="51">
        <v>44266</v>
      </c>
      <c r="I198" s="35" t="s">
        <v>10789</v>
      </c>
      <c r="J198" s="35" t="s">
        <v>10690</v>
      </c>
      <c r="K198" s="35" t="s">
        <v>2617</v>
      </c>
      <c r="L198" s="35"/>
      <c r="M198" s="51">
        <v>1138223</v>
      </c>
    </row>
    <row r="199" spans="1:13">
      <c r="A199" s="35" t="s">
        <v>10790</v>
      </c>
      <c r="B199" s="35" t="s">
        <v>10791</v>
      </c>
      <c r="C199" s="35" t="s">
        <v>17</v>
      </c>
      <c r="D199" s="35" t="s">
        <v>10021</v>
      </c>
      <c r="E199" s="35"/>
      <c r="F199" s="35"/>
      <c r="G199" s="51">
        <v>44279</v>
      </c>
      <c r="I199" s="35" t="s">
        <v>10792</v>
      </c>
      <c r="J199" s="35" t="s">
        <v>10690</v>
      </c>
      <c r="K199" s="35" t="s">
        <v>2617</v>
      </c>
      <c r="L199" s="35"/>
      <c r="M199" s="51">
        <v>1138223</v>
      </c>
    </row>
    <row r="200" spans="1:13">
      <c r="A200" s="35" t="s">
        <v>10793</v>
      </c>
      <c r="B200" s="35" t="s">
        <v>10794</v>
      </c>
      <c r="C200" s="35" t="s">
        <v>17</v>
      </c>
      <c r="D200" s="35" t="s">
        <v>10021</v>
      </c>
      <c r="E200" s="35"/>
      <c r="F200" s="35"/>
      <c r="G200" s="51">
        <v>44279</v>
      </c>
      <c r="I200" s="35" t="s">
        <v>10795</v>
      </c>
      <c r="J200" s="35" t="s">
        <v>10690</v>
      </c>
      <c r="K200" s="35" t="s">
        <v>2617</v>
      </c>
      <c r="L200" s="35"/>
      <c r="M200" s="51">
        <v>1138223</v>
      </c>
    </row>
    <row r="201" spans="1:13">
      <c r="A201" s="35" t="s">
        <v>10796</v>
      </c>
      <c r="B201" s="35" t="s">
        <v>10797</v>
      </c>
      <c r="C201" s="35" t="s">
        <v>17</v>
      </c>
      <c r="D201" s="35" t="s">
        <v>10021</v>
      </c>
      <c r="E201" s="35"/>
      <c r="F201" s="35"/>
      <c r="G201" s="51">
        <v>43841</v>
      </c>
      <c r="I201" s="35" t="s">
        <v>10798</v>
      </c>
      <c r="J201" s="35" t="s">
        <v>10690</v>
      </c>
      <c r="K201" s="35" t="s">
        <v>2617</v>
      </c>
      <c r="L201" s="35"/>
      <c r="M201" s="51">
        <v>1138223</v>
      </c>
    </row>
    <row r="202" spans="1:13">
      <c r="A202" s="35" t="s">
        <v>10799</v>
      </c>
      <c r="B202" s="35" t="s">
        <v>10800</v>
      </c>
      <c r="C202" s="35" t="s">
        <v>17</v>
      </c>
      <c r="D202" s="35" t="s">
        <v>10021</v>
      </c>
      <c r="E202" s="35"/>
      <c r="F202" s="35"/>
      <c r="G202" s="51">
        <v>44274</v>
      </c>
      <c r="I202" s="35" t="s">
        <v>10801</v>
      </c>
      <c r="J202" s="35" t="s">
        <v>10690</v>
      </c>
      <c r="K202" s="35" t="s">
        <v>2617</v>
      </c>
      <c r="L202" s="35"/>
      <c r="M202" s="51">
        <v>1138223</v>
      </c>
    </row>
    <row r="203" spans="1:13">
      <c r="A203" s="35" t="s">
        <v>10802</v>
      </c>
      <c r="B203" s="35" t="s">
        <v>10803</v>
      </c>
      <c r="C203" s="35" t="s">
        <v>17</v>
      </c>
      <c r="D203" s="35" t="s">
        <v>10021</v>
      </c>
      <c r="E203" s="35"/>
      <c r="F203" s="35"/>
      <c r="G203" s="51">
        <v>44359</v>
      </c>
      <c r="I203" s="35" t="s">
        <v>10804</v>
      </c>
      <c r="J203" s="35" t="s">
        <v>10690</v>
      </c>
      <c r="K203" s="35" t="s">
        <v>2617</v>
      </c>
      <c r="L203" s="35"/>
      <c r="M203" s="51">
        <v>1138223</v>
      </c>
    </row>
    <row r="204" spans="1:13">
      <c r="A204" s="35" t="s">
        <v>10805</v>
      </c>
      <c r="B204" s="35" t="s">
        <v>10806</v>
      </c>
      <c r="C204" s="35" t="s">
        <v>17</v>
      </c>
      <c r="D204" s="35" t="s">
        <v>10021</v>
      </c>
      <c r="E204" s="35"/>
      <c r="F204" s="35"/>
      <c r="G204" s="51">
        <v>44384</v>
      </c>
      <c r="I204" s="35" t="s">
        <v>10807</v>
      </c>
      <c r="J204" s="35" t="s">
        <v>10690</v>
      </c>
      <c r="K204" s="35" t="s">
        <v>2617</v>
      </c>
      <c r="L204" s="35"/>
      <c r="M204" s="51">
        <v>1138223</v>
      </c>
    </row>
    <row r="205" spans="1:13">
      <c r="A205" s="35" t="s">
        <v>10808</v>
      </c>
      <c r="B205" s="35" t="s">
        <v>10809</v>
      </c>
      <c r="C205" s="35" t="s">
        <v>17</v>
      </c>
      <c r="D205" s="35" t="s">
        <v>10021</v>
      </c>
      <c r="E205" s="35"/>
      <c r="F205" s="35"/>
      <c r="G205" s="51">
        <v>44447</v>
      </c>
      <c r="I205" s="35" t="s">
        <v>10810</v>
      </c>
      <c r="J205" s="35" t="s">
        <v>10690</v>
      </c>
      <c r="K205" s="35" t="s">
        <v>2617</v>
      </c>
      <c r="L205" s="35"/>
      <c r="M205" s="51">
        <v>1138223</v>
      </c>
    </row>
    <row r="206" spans="1:13">
      <c r="A206" s="35" t="s">
        <v>10811</v>
      </c>
      <c r="B206" s="35" t="s">
        <v>10812</v>
      </c>
      <c r="C206" s="35" t="s">
        <v>17</v>
      </c>
      <c r="D206" s="35" t="s">
        <v>10021</v>
      </c>
      <c r="E206" s="35"/>
      <c r="F206" s="35"/>
      <c r="G206" s="51">
        <v>44449</v>
      </c>
      <c r="I206" s="35" t="s">
        <v>10813</v>
      </c>
      <c r="J206" s="35" t="s">
        <v>10690</v>
      </c>
      <c r="K206" s="35" t="s">
        <v>2617</v>
      </c>
      <c r="L206" s="35"/>
      <c r="M206" s="51">
        <v>1138223</v>
      </c>
    </row>
    <row r="207" spans="1:13">
      <c r="A207" s="35" t="s">
        <v>10814</v>
      </c>
      <c r="B207" s="35" t="s">
        <v>10814</v>
      </c>
      <c r="C207" s="35" t="s">
        <v>17</v>
      </c>
      <c r="D207" s="35" t="s">
        <v>10021</v>
      </c>
      <c r="E207" s="35"/>
      <c r="F207" s="35"/>
      <c r="G207" s="51">
        <v>44488</v>
      </c>
      <c r="I207" s="35" t="s">
        <v>10815</v>
      </c>
      <c r="J207" s="35" t="s">
        <v>10690</v>
      </c>
      <c r="K207" s="35" t="s">
        <v>2617</v>
      </c>
      <c r="L207" s="35"/>
      <c r="M207" s="51">
        <v>1138223</v>
      </c>
    </row>
    <row r="208" spans="1:13">
      <c r="A208" s="35" t="s">
        <v>22345</v>
      </c>
      <c r="B208" s="35" t="s">
        <v>22345</v>
      </c>
      <c r="C208" s="35" t="s">
        <v>5616</v>
      </c>
      <c r="D208" s="35" t="s">
        <v>26984</v>
      </c>
      <c r="E208" s="35"/>
      <c r="F208" s="35"/>
      <c r="G208" s="51">
        <v>44544</v>
      </c>
      <c r="I208" s="35" t="s">
        <v>10816</v>
      </c>
      <c r="J208" s="35" t="s">
        <v>10690</v>
      </c>
      <c r="K208" s="35" t="s">
        <v>2617</v>
      </c>
      <c r="L208" s="35"/>
      <c r="M208" s="51">
        <v>1138223</v>
      </c>
    </row>
    <row r="209" spans="1:13">
      <c r="A209" s="35" t="s">
        <v>27009</v>
      </c>
      <c r="B209" s="35" t="s">
        <v>27010</v>
      </c>
      <c r="C209" s="35" t="s">
        <v>17</v>
      </c>
      <c r="D209" s="35" t="s">
        <v>10021</v>
      </c>
      <c r="E209" s="35"/>
      <c r="F209" s="35"/>
      <c r="G209" s="51">
        <v>44544</v>
      </c>
      <c r="I209" s="35" t="s">
        <v>10817</v>
      </c>
      <c r="J209" s="35" t="s">
        <v>10690</v>
      </c>
      <c r="K209" s="35" t="s">
        <v>2617</v>
      </c>
      <c r="L209" s="35"/>
      <c r="M209" s="51">
        <v>1138223</v>
      </c>
    </row>
    <row r="210" spans="1:13">
      <c r="A210" s="35" t="s">
        <v>11422</v>
      </c>
      <c r="B210" s="35" t="s">
        <v>27305</v>
      </c>
      <c r="C210" s="35" t="s">
        <v>17</v>
      </c>
      <c r="D210" s="35" t="s">
        <v>10021</v>
      </c>
      <c r="E210" s="35"/>
      <c r="F210" s="35"/>
      <c r="G210" s="51">
        <v>44578</v>
      </c>
      <c r="I210" s="35" t="s">
        <v>10818</v>
      </c>
      <c r="J210" s="35" t="s">
        <v>10690</v>
      </c>
      <c r="K210" s="35" t="s">
        <v>2617</v>
      </c>
      <c r="L210" s="35"/>
      <c r="M210" s="51">
        <v>1138223</v>
      </c>
    </row>
    <row r="211" spans="1:13">
      <c r="A211" s="35" t="s">
        <v>27361</v>
      </c>
      <c r="B211" s="35" t="s">
        <v>27362</v>
      </c>
      <c r="C211" s="35" t="s">
        <v>17</v>
      </c>
      <c r="D211" s="35" t="s">
        <v>10021</v>
      </c>
      <c r="E211" s="35"/>
      <c r="F211" s="35"/>
      <c r="G211" s="51">
        <v>44341</v>
      </c>
      <c r="I211" s="35" t="s">
        <v>10819</v>
      </c>
      <c r="J211" s="35" t="s">
        <v>10690</v>
      </c>
      <c r="K211" s="35" t="s">
        <v>2617</v>
      </c>
      <c r="L211" s="35"/>
      <c r="M211" s="51">
        <v>1138223</v>
      </c>
    </row>
    <row r="212" spans="1:13">
      <c r="A212" s="35" t="s">
        <v>27465</v>
      </c>
      <c r="B212" s="35" t="s">
        <v>27466</v>
      </c>
      <c r="C212" s="35" t="s">
        <v>17</v>
      </c>
      <c r="D212" s="35" t="s">
        <v>10021</v>
      </c>
      <c r="E212" s="35"/>
      <c r="F212" s="35"/>
      <c r="G212" s="51">
        <v>44657</v>
      </c>
      <c r="I212" s="35" t="s">
        <v>10820</v>
      </c>
      <c r="J212" s="35" t="s">
        <v>10690</v>
      </c>
      <c r="K212" s="35" t="s">
        <v>2617</v>
      </c>
      <c r="L212" s="35"/>
      <c r="M212" s="51">
        <v>1138223</v>
      </c>
    </row>
    <row r="213" spans="1:13">
      <c r="A213" s="35" t="s">
        <v>27533</v>
      </c>
      <c r="B213" s="35" t="s">
        <v>27534</v>
      </c>
      <c r="C213" s="35" t="s">
        <v>17</v>
      </c>
      <c r="D213" s="35" t="s">
        <v>10021</v>
      </c>
      <c r="E213" s="35"/>
      <c r="F213" s="35"/>
      <c r="G213" s="51">
        <v>44722</v>
      </c>
      <c r="I213" s="35" t="s">
        <v>10821</v>
      </c>
      <c r="J213" s="35" t="s">
        <v>10690</v>
      </c>
      <c r="K213" s="35" t="s">
        <v>2617</v>
      </c>
      <c r="L213" s="35"/>
      <c r="M213" s="51">
        <v>1138223</v>
      </c>
    </row>
    <row r="214" spans="1:13">
      <c r="A214" s="35" t="s">
        <v>27610</v>
      </c>
      <c r="B214" s="35" t="s">
        <v>27611</v>
      </c>
      <c r="C214" s="35" t="s">
        <v>17</v>
      </c>
      <c r="D214" s="35" t="s">
        <v>10021</v>
      </c>
      <c r="E214" s="35"/>
      <c r="F214" s="35"/>
      <c r="G214" s="51">
        <v>44722</v>
      </c>
      <c r="I214" s="37" t="s">
        <v>10822</v>
      </c>
      <c r="J214" s="38" t="s">
        <v>10690</v>
      </c>
      <c r="K214" s="35" t="s">
        <v>2617</v>
      </c>
      <c r="L214" s="35"/>
      <c r="M214" s="52">
        <v>1138223</v>
      </c>
    </row>
    <row r="215" spans="1:13">
      <c r="A215" s="35" t="s">
        <v>27379</v>
      </c>
      <c r="B215" s="35" t="s">
        <v>27612</v>
      </c>
      <c r="C215" s="35" t="s">
        <v>17</v>
      </c>
      <c r="D215" s="35" t="s">
        <v>10021</v>
      </c>
      <c r="E215" s="35"/>
      <c r="F215" s="35"/>
      <c r="G215" s="51">
        <v>44615</v>
      </c>
      <c r="I215" s="35" t="s">
        <v>10823</v>
      </c>
      <c r="J215" s="35" t="s">
        <v>10690</v>
      </c>
      <c r="K215" s="35" t="s">
        <v>2617</v>
      </c>
      <c r="L215" s="35"/>
      <c r="M215" s="51">
        <v>1138223</v>
      </c>
    </row>
    <row r="216" spans="1:13">
      <c r="A216" s="35" t="s">
        <v>27613</v>
      </c>
      <c r="B216" s="35" t="s">
        <v>27614</v>
      </c>
      <c r="C216" s="35" t="s">
        <v>17</v>
      </c>
      <c r="D216" s="35" t="s">
        <v>10021</v>
      </c>
      <c r="E216" s="35" t="s">
        <v>27615</v>
      </c>
      <c r="F216" s="35"/>
      <c r="G216" s="51">
        <v>44648</v>
      </c>
      <c r="I216" s="35" t="s">
        <v>10824</v>
      </c>
      <c r="J216" s="35" t="s">
        <v>10690</v>
      </c>
      <c r="K216" s="35" t="s">
        <v>2617</v>
      </c>
      <c r="L216" s="35"/>
      <c r="M216" s="51">
        <v>1138223</v>
      </c>
    </row>
    <row r="217" spans="1:13">
      <c r="A217" s="35" t="s">
        <v>27610</v>
      </c>
      <c r="B217" s="35" t="s">
        <v>27611</v>
      </c>
      <c r="C217" s="35" t="s">
        <v>17</v>
      </c>
      <c r="D217" s="35" t="s">
        <v>10021</v>
      </c>
      <c r="E217" s="35"/>
      <c r="F217" s="35"/>
      <c r="G217" s="51">
        <v>44722</v>
      </c>
      <c r="I217" s="39" t="s">
        <v>10825</v>
      </c>
      <c r="J217" s="39" t="s">
        <v>10690</v>
      </c>
      <c r="K217" s="35" t="s">
        <v>2617</v>
      </c>
      <c r="L217" s="35"/>
      <c r="M217" s="53">
        <v>1138223</v>
      </c>
    </row>
    <row r="218" spans="1:13">
      <c r="A218" s="35" t="s">
        <v>27616</v>
      </c>
      <c r="B218" s="35" t="s">
        <v>27617</v>
      </c>
      <c r="C218" s="35" t="s">
        <v>17</v>
      </c>
      <c r="D218" s="35" t="s">
        <v>10021</v>
      </c>
      <c r="E218" s="35"/>
      <c r="F218" s="35"/>
      <c r="G218" s="51">
        <v>44768</v>
      </c>
      <c r="I218" s="39" t="s">
        <v>10826</v>
      </c>
      <c r="J218" s="39" t="s">
        <v>10690</v>
      </c>
      <c r="K218" s="35" t="s">
        <v>2617</v>
      </c>
      <c r="L218" s="35"/>
      <c r="M218" s="53">
        <v>1138223</v>
      </c>
    </row>
    <row r="219" spans="1:13">
      <c r="A219" s="35" t="s">
        <v>27819</v>
      </c>
      <c r="B219" s="35" t="s">
        <v>27820</v>
      </c>
      <c r="C219" s="35" t="s">
        <v>17</v>
      </c>
      <c r="D219" s="35" t="s">
        <v>10021</v>
      </c>
      <c r="E219" s="35"/>
      <c r="F219" s="35"/>
      <c r="G219" s="51">
        <v>44784</v>
      </c>
      <c r="I219" s="39" t="s">
        <v>10827</v>
      </c>
      <c r="J219" s="39" t="s">
        <v>10690</v>
      </c>
      <c r="K219" s="35" t="s">
        <v>2617</v>
      </c>
      <c r="L219" s="35"/>
      <c r="M219" s="53">
        <v>1138223</v>
      </c>
    </row>
    <row r="220" spans="1:13">
      <c r="A220" s="35" t="s">
        <v>27821</v>
      </c>
      <c r="B220" s="35" t="s">
        <v>27822</v>
      </c>
      <c r="C220" s="35" t="s">
        <v>17</v>
      </c>
      <c r="D220" s="35" t="s">
        <v>10021</v>
      </c>
      <c r="E220" s="35"/>
      <c r="F220" s="35"/>
      <c r="G220" s="51">
        <v>44862</v>
      </c>
      <c r="I220" s="39" t="s">
        <v>10828</v>
      </c>
      <c r="J220" s="39" t="s">
        <v>10690</v>
      </c>
      <c r="K220" s="35" t="s">
        <v>2617</v>
      </c>
      <c r="L220" s="35"/>
      <c r="M220" s="53">
        <v>1138223</v>
      </c>
    </row>
    <row r="221" spans="1:13">
      <c r="A221" s="35" t="s">
        <v>28327</v>
      </c>
      <c r="B221" s="35" t="s">
        <v>28328</v>
      </c>
      <c r="C221" s="35" t="s">
        <v>17</v>
      </c>
      <c r="D221" s="35" t="s">
        <v>10021</v>
      </c>
      <c r="E221" s="35"/>
      <c r="F221" s="35"/>
      <c r="G221" s="51">
        <v>44918</v>
      </c>
      <c r="I221" s="39" t="s">
        <v>10829</v>
      </c>
      <c r="J221" s="39" t="s">
        <v>10690</v>
      </c>
      <c r="K221" s="35" t="s">
        <v>2617</v>
      </c>
      <c r="L221" s="35"/>
      <c r="M221" s="53">
        <v>1138223</v>
      </c>
    </row>
    <row r="222" spans="1:13">
      <c r="A222" s="35" t="s">
        <v>28448</v>
      </c>
      <c r="B222" s="35" t="s">
        <v>28449</v>
      </c>
      <c r="C222" s="35" t="s">
        <v>17</v>
      </c>
      <c r="D222" s="35" t="s">
        <v>10021</v>
      </c>
      <c r="E222" s="35"/>
      <c r="F222" s="35"/>
      <c r="G222" s="51">
        <v>45033</v>
      </c>
      <c r="I222" s="42" t="s">
        <v>10830</v>
      </c>
      <c r="J222" s="42" t="s">
        <v>10690</v>
      </c>
      <c r="K222" s="35" t="s">
        <v>2617</v>
      </c>
      <c r="L222" s="35"/>
      <c r="M222" s="55">
        <v>1138223</v>
      </c>
    </row>
    <row r="223" spans="1:13">
      <c r="A223" s="35" t="s">
        <v>28916</v>
      </c>
      <c r="B223" s="35" t="s">
        <v>28917</v>
      </c>
      <c r="C223" s="35" t="s">
        <v>17</v>
      </c>
      <c r="D223" s="35" t="s">
        <v>10021</v>
      </c>
      <c r="E223" s="35"/>
      <c r="F223" s="35"/>
      <c r="G223" s="51">
        <v>45153</v>
      </c>
      <c r="I223" s="42" t="s">
        <v>10831</v>
      </c>
      <c r="J223" s="42" t="s">
        <v>10690</v>
      </c>
      <c r="K223" s="35" t="s">
        <v>2617</v>
      </c>
      <c r="L223" s="35"/>
      <c r="M223" s="55">
        <v>1138223</v>
      </c>
    </row>
    <row r="224" spans="1:13">
      <c r="A224" s="35" t="s">
        <v>28979</v>
      </c>
      <c r="B224" s="35" t="s">
        <v>28980</v>
      </c>
      <c r="C224" s="35" t="s">
        <v>3</v>
      </c>
      <c r="D224" s="35" t="s">
        <v>27</v>
      </c>
      <c r="E224" s="35"/>
      <c r="F224" s="35"/>
      <c r="G224" s="51">
        <v>45222</v>
      </c>
      <c r="I224" s="39" t="s">
        <v>10832</v>
      </c>
      <c r="J224" s="39" t="s">
        <v>10690</v>
      </c>
      <c r="K224" s="35" t="s">
        <v>2617</v>
      </c>
      <c r="L224" s="35"/>
      <c r="M224" s="53">
        <v>1138223</v>
      </c>
    </row>
    <row r="225" spans="1:13">
      <c r="A225" s="35" t="s">
        <v>31272</v>
      </c>
      <c r="B225" s="35" t="s">
        <v>31273</v>
      </c>
      <c r="C225" s="35" t="s">
        <v>17</v>
      </c>
      <c r="D225" s="35" t="s">
        <v>10021</v>
      </c>
      <c r="E225" s="35"/>
      <c r="F225" s="35"/>
      <c r="G225" s="51">
        <v>45067</v>
      </c>
      <c r="I225" s="39" t="s">
        <v>10833</v>
      </c>
      <c r="J225" s="39" t="s">
        <v>10690</v>
      </c>
      <c r="K225" s="35" t="s">
        <v>2617</v>
      </c>
      <c r="L225" s="35"/>
      <c r="M225" s="53">
        <v>1138223</v>
      </c>
    </row>
    <row r="226" spans="1:13">
      <c r="A226" s="35" t="s">
        <v>31349</v>
      </c>
      <c r="B226" s="35" t="s">
        <v>31349</v>
      </c>
      <c r="C226" s="35" t="s">
        <v>17</v>
      </c>
      <c r="D226" s="35" t="s">
        <v>10021</v>
      </c>
      <c r="E226" s="35"/>
      <c r="F226" s="35"/>
      <c r="G226" s="51">
        <v>45429</v>
      </c>
      <c r="I226" s="39" t="s">
        <v>10834</v>
      </c>
      <c r="J226" s="39" t="s">
        <v>10690</v>
      </c>
      <c r="K226" s="35" t="s">
        <v>2617</v>
      </c>
      <c r="L226" s="35"/>
      <c r="M226" s="53">
        <v>1138223</v>
      </c>
    </row>
    <row r="227" spans="1:13">
      <c r="A227" s="35" t="s">
        <v>31350</v>
      </c>
      <c r="B227" s="35" t="s">
        <v>31351</v>
      </c>
      <c r="C227" s="35" t="s">
        <v>17</v>
      </c>
      <c r="D227" s="35" t="s">
        <v>10021</v>
      </c>
      <c r="E227" s="35"/>
      <c r="F227" s="35"/>
      <c r="G227" s="51">
        <v>45429</v>
      </c>
      <c r="I227" s="39" t="s">
        <v>10835</v>
      </c>
      <c r="J227" s="39" t="s">
        <v>10690</v>
      </c>
      <c r="K227" s="35" t="s">
        <v>2617</v>
      </c>
      <c r="L227" s="35"/>
      <c r="M227" s="53">
        <v>1138223</v>
      </c>
    </row>
    <row r="228" spans="1:13">
      <c r="A228" s="35" t="s">
        <v>31797</v>
      </c>
      <c r="B228" s="35" t="s">
        <v>31798</v>
      </c>
      <c r="C228" s="35" t="s">
        <v>17</v>
      </c>
      <c r="D228" s="35" t="s">
        <v>10021</v>
      </c>
      <c r="E228" s="35"/>
      <c r="F228" s="35"/>
      <c r="G228" s="51">
        <v>45548</v>
      </c>
      <c r="I228" s="37" t="s">
        <v>10836</v>
      </c>
      <c r="J228" s="37" t="s">
        <v>10690</v>
      </c>
      <c r="K228" s="35" t="s">
        <v>2617</v>
      </c>
      <c r="L228" s="35"/>
      <c r="M228" s="52">
        <v>1138223</v>
      </c>
    </row>
    <row r="229" spans="1:13">
      <c r="A229" s="35" t="s">
        <v>31826</v>
      </c>
      <c r="B229" s="35" t="s">
        <v>31827</v>
      </c>
      <c r="C229" s="35" t="s">
        <v>17</v>
      </c>
      <c r="D229" s="35" t="s">
        <v>10021</v>
      </c>
      <c r="E229" s="35"/>
      <c r="F229" s="35"/>
      <c r="G229" s="51">
        <v>45583</v>
      </c>
      <c r="I229" s="37" t="s">
        <v>10837</v>
      </c>
      <c r="J229" s="37" t="s">
        <v>10690</v>
      </c>
      <c r="K229" s="35" t="s">
        <v>2617</v>
      </c>
      <c r="L229" s="35"/>
      <c r="M229" s="52">
        <v>1138223</v>
      </c>
    </row>
    <row r="230" spans="1:13">
      <c r="A230" s="35" t="s">
        <v>31882</v>
      </c>
      <c r="B230" s="35" t="s">
        <v>31883</v>
      </c>
      <c r="C230" s="35" t="s">
        <v>17</v>
      </c>
      <c r="D230" s="35" t="s">
        <v>10021</v>
      </c>
      <c r="E230" s="35"/>
      <c r="F230" s="35"/>
      <c r="G230" s="51">
        <v>45615</v>
      </c>
      <c r="I230" s="37" t="s">
        <v>10838</v>
      </c>
      <c r="J230" s="38" t="s">
        <v>10690</v>
      </c>
      <c r="K230" s="35" t="s">
        <v>2617</v>
      </c>
      <c r="L230" s="35"/>
      <c r="M230" s="52">
        <v>1138223</v>
      </c>
    </row>
    <row r="231" spans="1:13">
      <c r="A231" s="35" t="s">
        <v>22475</v>
      </c>
      <c r="B231" s="35" t="s">
        <v>32049</v>
      </c>
      <c r="C231" s="35" t="s">
        <v>17</v>
      </c>
      <c r="D231" s="35" t="s">
        <v>10021</v>
      </c>
      <c r="E231" s="35"/>
      <c r="F231" s="35"/>
      <c r="G231" s="51">
        <v>45615</v>
      </c>
      <c r="I231" s="42" t="s">
        <v>10839</v>
      </c>
      <c r="J231" s="42" t="s">
        <v>10690</v>
      </c>
      <c r="K231" s="35" t="s">
        <v>2617</v>
      </c>
      <c r="L231" s="35"/>
      <c r="M231" s="55">
        <v>1138223</v>
      </c>
    </row>
    <row r="232" spans="1:13">
      <c r="A232" s="35" t="s">
        <v>32139</v>
      </c>
      <c r="B232" s="35" t="s">
        <v>32140</v>
      </c>
      <c r="C232" s="35" t="s">
        <v>17</v>
      </c>
      <c r="D232" s="35" t="s">
        <v>10021</v>
      </c>
      <c r="E232" s="35"/>
      <c r="F232" s="35"/>
      <c r="G232" s="51">
        <v>45631</v>
      </c>
      <c r="I232" s="39" t="s">
        <v>10840</v>
      </c>
      <c r="J232" s="43" t="s">
        <v>10690</v>
      </c>
      <c r="K232" s="35" t="s">
        <v>2617</v>
      </c>
      <c r="L232" s="35"/>
      <c r="M232" s="53">
        <v>1138223</v>
      </c>
    </row>
    <row r="233" spans="1:13">
      <c r="A233" s="35" t="s">
        <v>32141</v>
      </c>
      <c r="B233" s="35" t="s">
        <v>32142</v>
      </c>
      <c r="C233" s="35" t="s">
        <v>17</v>
      </c>
      <c r="D233" s="35" t="s">
        <v>10021</v>
      </c>
      <c r="E233" s="35"/>
      <c r="F233" s="35"/>
      <c r="G233" s="51">
        <v>45712</v>
      </c>
      <c r="I233" s="39" t="s">
        <v>10841</v>
      </c>
      <c r="J233" s="39" t="s">
        <v>10690</v>
      </c>
      <c r="K233" s="35" t="s">
        <v>2617</v>
      </c>
      <c r="L233" s="35"/>
      <c r="M233" s="53">
        <v>1138223</v>
      </c>
    </row>
    <row r="234" spans="1:13">
      <c r="A234" s="35" t="s">
        <v>452</v>
      </c>
      <c r="B234" s="35" t="s">
        <v>452</v>
      </c>
      <c r="C234" s="35" t="s">
        <v>17</v>
      </c>
      <c r="D234" s="35" t="s">
        <v>10021</v>
      </c>
      <c r="E234" s="35"/>
      <c r="F234" s="35"/>
      <c r="G234" s="51">
        <v>45712</v>
      </c>
      <c r="I234" s="39" t="s">
        <v>10842</v>
      </c>
      <c r="J234" s="39" t="s">
        <v>10690</v>
      </c>
      <c r="K234" s="35" t="s">
        <v>2617</v>
      </c>
      <c r="L234" s="35"/>
      <c r="M234" s="53">
        <v>1138223</v>
      </c>
    </row>
    <row r="235" spans="1:13">
      <c r="A235" s="35" t="s">
        <v>32209</v>
      </c>
      <c r="B235" s="35" t="s">
        <v>32210</v>
      </c>
      <c r="C235" s="35" t="s">
        <v>17</v>
      </c>
      <c r="D235" s="35" t="s">
        <v>10021</v>
      </c>
      <c r="E235" s="35"/>
      <c r="F235" s="35"/>
      <c r="G235" s="51">
        <v>45798</v>
      </c>
      <c r="I235" s="39" t="s">
        <v>10843</v>
      </c>
      <c r="J235" s="39" t="s">
        <v>10690</v>
      </c>
      <c r="K235" s="35" t="s">
        <v>2617</v>
      </c>
      <c r="L235" s="35"/>
      <c r="M235" s="53">
        <v>1138223</v>
      </c>
    </row>
    <row r="236" spans="1:13">
      <c r="A236" s="35" t="s">
        <v>32211</v>
      </c>
      <c r="B236" s="35" t="s">
        <v>32212</v>
      </c>
      <c r="C236" s="35" t="s">
        <v>17</v>
      </c>
      <c r="D236" s="35" t="s">
        <v>10021</v>
      </c>
      <c r="E236" s="35"/>
      <c r="F236" s="35"/>
      <c r="G236" s="51">
        <v>45798</v>
      </c>
      <c r="I236" s="39" t="s">
        <v>10844</v>
      </c>
      <c r="J236" s="39" t="s">
        <v>10690</v>
      </c>
      <c r="K236" s="35" t="s">
        <v>2617</v>
      </c>
      <c r="L236" s="35"/>
      <c r="M236" s="53">
        <v>1138223</v>
      </c>
    </row>
    <row r="237" spans="1:13">
      <c r="A237" s="35" t="s">
        <v>11936</v>
      </c>
      <c r="B237" s="35" t="s">
        <v>32213</v>
      </c>
      <c r="C237" s="35" t="s">
        <v>17</v>
      </c>
      <c r="D237" s="35" t="s">
        <v>10021</v>
      </c>
      <c r="E237" s="35"/>
      <c r="F237" s="35"/>
      <c r="G237" s="51">
        <v>45798</v>
      </c>
      <c r="I237" s="39" t="s">
        <v>10845</v>
      </c>
      <c r="J237" s="39" t="s">
        <v>10690</v>
      </c>
      <c r="K237" s="35" t="s">
        <v>2617</v>
      </c>
      <c r="L237" s="35"/>
      <c r="M237" s="53">
        <v>1138223</v>
      </c>
    </row>
    <row r="238" spans="1:13">
      <c r="A238" s="35" t="s">
        <v>11619</v>
      </c>
      <c r="B238" s="35" t="s">
        <v>11619</v>
      </c>
      <c r="C238" s="35" t="s">
        <v>17</v>
      </c>
      <c r="D238" s="35" t="s">
        <v>10021</v>
      </c>
      <c r="E238" s="35"/>
      <c r="F238" s="35"/>
      <c r="G238" s="51">
        <v>45798</v>
      </c>
      <c r="I238" s="39" t="s">
        <v>10846</v>
      </c>
      <c r="J238" s="39" t="s">
        <v>10690</v>
      </c>
      <c r="K238" s="35" t="s">
        <v>2617</v>
      </c>
      <c r="L238" s="35"/>
      <c r="M238" s="53">
        <v>1138223</v>
      </c>
    </row>
    <row r="239" spans="1:13">
      <c r="A239" s="35" t="s">
        <v>32214</v>
      </c>
      <c r="B239" s="35" t="s">
        <v>32215</v>
      </c>
      <c r="C239" s="35" t="s">
        <v>17</v>
      </c>
      <c r="D239" s="35" t="s">
        <v>10021</v>
      </c>
      <c r="E239" s="35"/>
      <c r="F239" s="35"/>
      <c r="G239" s="51">
        <v>45798</v>
      </c>
      <c r="I239" s="39" t="s">
        <v>10847</v>
      </c>
      <c r="J239" s="39" t="s">
        <v>10690</v>
      </c>
      <c r="K239" s="35" t="s">
        <v>2617</v>
      </c>
      <c r="L239" s="35"/>
      <c r="M239" s="53">
        <v>1138223</v>
      </c>
    </row>
    <row r="240" spans="1:13">
      <c r="A240" s="35" t="s">
        <v>30637</v>
      </c>
      <c r="B240" s="35" t="s">
        <v>32216</v>
      </c>
      <c r="C240" s="35" t="s">
        <v>17</v>
      </c>
      <c r="D240" s="35" t="s">
        <v>10021</v>
      </c>
      <c r="E240" s="35"/>
      <c r="F240" s="35"/>
      <c r="G240" s="51">
        <v>45798</v>
      </c>
      <c r="I240" s="39" t="s">
        <v>10848</v>
      </c>
      <c r="J240" s="39" t="s">
        <v>10690</v>
      </c>
      <c r="K240" s="35" t="s">
        <v>2617</v>
      </c>
      <c r="L240" s="35"/>
      <c r="M240" s="53">
        <v>1138223</v>
      </c>
    </row>
    <row r="241" spans="1:13">
      <c r="A241" s="35" t="s">
        <v>32327</v>
      </c>
      <c r="B241" s="35" t="s">
        <v>32328</v>
      </c>
      <c r="C241" s="35" t="s">
        <v>17</v>
      </c>
      <c r="D241" s="35" t="s">
        <v>10021</v>
      </c>
      <c r="E241" s="35"/>
      <c r="F241" s="35"/>
      <c r="G241" s="51">
        <v>45828</v>
      </c>
      <c r="I241" s="39" t="s">
        <v>10849</v>
      </c>
      <c r="J241" s="39" t="s">
        <v>10690</v>
      </c>
      <c r="K241" s="35" t="s">
        <v>2617</v>
      </c>
      <c r="L241" s="35"/>
      <c r="M241" s="53">
        <v>1138223</v>
      </c>
    </row>
    <row r="242" spans="1:13">
      <c r="A242" s="35" t="s">
        <v>17940</v>
      </c>
      <c r="B242" s="35" t="s">
        <v>32329</v>
      </c>
      <c r="C242" s="35" t="s">
        <v>17</v>
      </c>
      <c r="D242" s="35" t="s">
        <v>10021</v>
      </c>
      <c r="E242" s="35"/>
      <c r="F242" s="35"/>
      <c r="G242" s="51">
        <v>45828</v>
      </c>
      <c r="I242" s="39" t="s">
        <v>10850</v>
      </c>
      <c r="J242" s="39" t="s">
        <v>10690</v>
      </c>
      <c r="K242" s="35" t="s">
        <v>2617</v>
      </c>
      <c r="L242" s="35"/>
      <c r="M242" s="53">
        <v>1138223</v>
      </c>
    </row>
    <row r="243" spans="1:13">
      <c r="I243" s="39" t="s">
        <v>10851</v>
      </c>
      <c r="J243" s="39" t="s">
        <v>10690</v>
      </c>
      <c r="K243" s="35" t="s">
        <v>2617</v>
      </c>
      <c r="L243" s="35"/>
      <c r="M243" s="53">
        <v>1138223</v>
      </c>
    </row>
    <row r="244" spans="1:13">
      <c r="I244" s="39" t="s">
        <v>10852</v>
      </c>
      <c r="J244" s="39" t="s">
        <v>10690</v>
      </c>
      <c r="K244" s="35" t="s">
        <v>2617</v>
      </c>
      <c r="L244" s="35"/>
      <c r="M244" s="53">
        <v>1138223</v>
      </c>
    </row>
    <row r="245" spans="1:13">
      <c r="I245" s="42" t="s">
        <v>10853</v>
      </c>
      <c r="J245" s="42" t="s">
        <v>10690</v>
      </c>
      <c r="K245" s="35" t="s">
        <v>2617</v>
      </c>
      <c r="L245" s="35"/>
      <c r="M245" s="55">
        <v>1138223</v>
      </c>
    </row>
    <row r="246" spans="1:13">
      <c r="I246" s="39" t="s">
        <v>10854</v>
      </c>
      <c r="J246" s="39" t="s">
        <v>10690</v>
      </c>
      <c r="K246" s="35" t="s">
        <v>2617</v>
      </c>
      <c r="L246" s="35"/>
      <c r="M246" s="53">
        <v>1138223</v>
      </c>
    </row>
    <row r="247" spans="1:13">
      <c r="I247" s="39" t="s">
        <v>10855</v>
      </c>
      <c r="J247" s="39" t="s">
        <v>10690</v>
      </c>
      <c r="K247" s="35" t="s">
        <v>2617</v>
      </c>
      <c r="L247" s="35"/>
      <c r="M247" s="53">
        <v>1138223</v>
      </c>
    </row>
    <row r="248" spans="1:13">
      <c r="I248" s="39" t="s">
        <v>10856</v>
      </c>
      <c r="J248" s="39" t="s">
        <v>10690</v>
      </c>
      <c r="K248" s="35" t="s">
        <v>2617</v>
      </c>
      <c r="L248" s="35"/>
      <c r="M248" s="53">
        <v>1138223</v>
      </c>
    </row>
    <row r="249" spans="1:13">
      <c r="I249" s="39" t="s">
        <v>10857</v>
      </c>
      <c r="J249" s="39" t="s">
        <v>10690</v>
      </c>
      <c r="K249" s="35" t="s">
        <v>2617</v>
      </c>
      <c r="L249" s="35"/>
      <c r="M249" s="53">
        <v>1138223</v>
      </c>
    </row>
    <row r="250" spans="1:13">
      <c r="I250" s="39" t="s">
        <v>10858</v>
      </c>
      <c r="J250" s="39" t="s">
        <v>10690</v>
      </c>
      <c r="K250" s="35" t="s">
        <v>2617</v>
      </c>
      <c r="L250" s="35"/>
      <c r="M250" s="53">
        <v>1138223</v>
      </c>
    </row>
    <row r="251" spans="1:13">
      <c r="I251" s="39" t="s">
        <v>10859</v>
      </c>
      <c r="J251" s="39" t="s">
        <v>10690</v>
      </c>
      <c r="K251" s="35" t="s">
        <v>2617</v>
      </c>
      <c r="L251" s="35"/>
      <c r="M251" s="53">
        <v>1138223</v>
      </c>
    </row>
    <row r="252" spans="1:13">
      <c r="I252" s="39" t="s">
        <v>10860</v>
      </c>
      <c r="J252" s="39" t="s">
        <v>10690</v>
      </c>
      <c r="K252" s="35" t="s">
        <v>2617</v>
      </c>
      <c r="L252" s="35"/>
      <c r="M252" s="53">
        <v>1138223</v>
      </c>
    </row>
    <row r="253" spans="1:13">
      <c r="I253" s="42" t="s">
        <v>10861</v>
      </c>
      <c r="J253" s="42" t="s">
        <v>10690</v>
      </c>
      <c r="K253" s="35" t="s">
        <v>2617</v>
      </c>
      <c r="L253" s="35"/>
      <c r="M253" s="55">
        <v>1138223</v>
      </c>
    </row>
    <row r="254" spans="1:13">
      <c r="I254" s="42" t="s">
        <v>10862</v>
      </c>
      <c r="J254" s="42" t="s">
        <v>10690</v>
      </c>
      <c r="K254" s="35" t="s">
        <v>2617</v>
      </c>
      <c r="L254" s="35"/>
      <c r="M254" s="55">
        <v>1138223</v>
      </c>
    </row>
    <row r="255" spans="1:13">
      <c r="I255" s="42" t="s">
        <v>10863</v>
      </c>
      <c r="J255" s="42" t="s">
        <v>10690</v>
      </c>
      <c r="K255" s="35" t="s">
        <v>2617</v>
      </c>
      <c r="L255" s="35"/>
      <c r="M255" s="55">
        <v>1138223</v>
      </c>
    </row>
    <row r="256" spans="1:13">
      <c r="I256" s="42" t="s">
        <v>10864</v>
      </c>
      <c r="J256" s="42" t="s">
        <v>10690</v>
      </c>
      <c r="K256" s="35" t="s">
        <v>2617</v>
      </c>
      <c r="L256" s="35"/>
      <c r="M256" s="55">
        <v>1138223</v>
      </c>
    </row>
    <row r="257" spans="9:13">
      <c r="I257" s="42" t="s">
        <v>10865</v>
      </c>
      <c r="J257" s="42" t="s">
        <v>10690</v>
      </c>
      <c r="K257" s="35" t="s">
        <v>2617</v>
      </c>
      <c r="L257" s="35"/>
      <c r="M257" s="55">
        <v>1138223</v>
      </c>
    </row>
    <row r="258" spans="9:13">
      <c r="I258" s="42" t="s">
        <v>10866</v>
      </c>
      <c r="J258" s="42" t="s">
        <v>10690</v>
      </c>
      <c r="K258" s="35" t="s">
        <v>2617</v>
      </c>
      <c r="L258" s="35"/>
      <c r="M258" s="55">
        <v>1138223</v>
      </c>
    </row>
    <row r="259" spans="9:13">
      <c r="I259" s="42" t="s">
        <v>10867</v>
      </c>
      <c r="J259" s="42" t="s">
        <v>10690</v>
      </c>
      <c r="K259" s="35" t="s">
        <v>2617</v>
      </c>
      <c r="L259" s="35"/>
      <c r="M259" s="55">
        <v>1138223</v>
      </c>
    </row>
    <row r="260" spans="9:13">
      <c r="I260" s="42" t="s">
        <v>10868</v>
      </c>
      <c r="J260" s="42" t="s">
        <v>10690</v>
      </c>
      <c r="K260" s="35" t="s">
        <v>2617</v>
      </c>
      <c r="L260" s="35"/>
      <c r="M260" s="55">
        <v>1138223</v>
      </c>
    </row>
    <row r="261" spans="9:13">
      <c r="I261" s="42" t="s">
        <v>10869</v>
      </c>
      <c r="J261" s="42" t="s">
        <v>10690</v>
      </c>
      <c r="K261" s="35" t="s">
        <v>2617</v>
      </c>
      <c r="L261" s="35"/>
      <c r="M261" s="55">
        <v>1138223</v>
      </c>
    </row>
    <row r="262" spans="9:13">
      <c r="I262" s="42" t="s">
        <v>10870</v>
      </c>
      <c r="J262" s="42" t="s">
        <v>10690</v>
      </c>
      <c r="K262" s="35" t="s">
        <v>2617</v>
      </c>
      <c r="L262" s="35"/>
      <c r="M262" s="55">
        <v>1138223</v>
      </c>
    </row>
    <row r="263" spans="9:13">
      <c r="I263" s="42" t="s">
        <v>10871</v>
      </c>
      <c r="J263" s="42" t="s">
        <v>10690</v>
      </c>
      <c r="K263" s="35" t="s">
        <v>2617</v>
      </c>
      <c r="L263" s="35"/>
      <c r="M263" s="55">
        <v>1138223</v>
      </c>
    </row>
    <row r="264" spans="9:13">
      <c r="I264" s="42" t="s">
        <v>10872</v>
      </c>
      <c r="J264" s="42" t="s">
        <v>10690</v>
      </c>
      <c r="K264" s="35" t="s">
        <v>2617</v>
      </c>
      <c r="L264" s="35"/>
      <c r="M264" s="55">
        <v>1138223</v>
      </c>
    </row>
    <row r="265" spans="9:13">
      <c r="I265" s="42" t="s">
        <v>10873</v>
      </c>
      <c r="J265" s="42" t="s">
        <v>10690</v>
      </c>
      <c r="K265" s="35" t="s">
        <v>2617</v>
      </c>
      <c r="L265" s="35"/>
      <c r="M265" s="55">
        <v>1138223</v>
      </c>
    </row>
    <row r="266" spans="9:13">
      <c r="I266" s="39" t="s">
        <v>10874</v>
      </c>
      <c r="J266" s="39" t="s">
        <v>10690</v>
      </c>
      <c r="K266" s="35" t="s">
        <v>2617</v>
      </c>
      <c r="L266" s="35"/>
      <c r="M266" s="53">
        <v>1138223</v>
      </c>
    </row>
    <row r="267" spans="9:13">
      <c r="I267" s="39" t="s">
        <v>10875</v>
      </c>
      <c r="J267" s="39" t="s">
        <v>10690</v>
      </c>
      <c r="K267" s="35" t="s">
        <v>2617</v>
      </c>
      <c r="L267" s="35"/>
      <c r="M267" s="53">
        <v>1138223</v>
      </c>
    </row>
    <row r="268" spans="9:13">
      <c r="I268" s="42" t="s">
        <v>10876</v>
      </c>
      <c r="J268" s="39" t="s">
        <v>10690</v>
      </c>
      <c r="K268" s="35" t="s">
        <v>2617</v>
      </c>
      <c r="L268" s="35"/>
      <c r="M268" s="55">
        <v>1138223</v>
      </c>
    </row>
    <row r="269" spans="9:13">
      <c r="I269" s="35" t="s">
        <v>10877</v>
      </c>
      <c r="J269" s="44" t="s">
        <v>10690</v>
      </c>
      <c r="K269" s="35" t="s">
        <v>2617</v>
      </c>
      <c r="L269" s="35"/>
      <c r="M269" s="51">
        <v>1138223</v>
      </c>
    </row>
    <row r="270" spans="9:13">
      <c r="I270" s="35" t="s">
        <v>10878</v>
      </c>
      <c r="J270" s="36" t="s">
        <v>10690</v>
      </c>
      <c r="K270" s="35" t="s">
        <v>2617</v>
      </c>
      <c r="L270" s="35"/>
      <c r="M270" s="51">
        <v>1138223</v>
      </c>
    </row>
    <row r="271" spans="9:13">
      <c r="I271" s="35" t="s">
        <v>10879</v>
      </c>
      <c r="J271" s="35" t="s">
        <v>10690</v>
      </c>
      <c r="K271" s="35" t="s">
        <v>2617</v>
      </c>
      <c r="L271" s="35"/>
      <c r="M271" s="51">
        <v>1138223</v>
      </c>
    </row>
    <row r="272" spans="9:13">
      <c r="I272" s="40" t="s">
        <v>10880</v>
      </c>
      <c r="J272" s="35" t="s">
        <v>10690</v>
      </c>
      <c r="K272" s="35" t="s">
        <v>2617</v>
      </c>
      <c r="L272" s="35"/>
      <c r="M272" s="55">
        <v>1138223</v>
      </c>
    </row>
    <row r="273" spans="9:13">
      <c r="I273" s="35" t="s">
        <v>10881</v>
      </c>
      <c r="J273" s="35" t="s">
        <v>10690</v>
      </c>
      <c r="K273" s="35" t="s">
        <v>2617</v>
      </c>
      <c r="L273" s="35"/>
      <c r="M273" s="51">
        <v>1138223</v>
      </c>
    </row>
    <row r="274" spans="9:13">
      <c r="I274" s="35" t="s">
        <v>10882</v>
      </c>
      <c r="J274" s="35" t="s">
        <v>10690</v>
      </c>
      <c r="K274" s="35" t="s">
        <v>2617</v>
      </c>
      <c r="L274" s="35"/>
      <c r="M274" s="51">
        <v>1138223</v>
      </c>
    </row>
    <row r="275" spans="9:13">
      <c r="I275" s="35" t="s">
        <v>10883</v>
      </c>
      <c r="J275" s="35" t="s">
        <v>10690</v>
      </c>
      <c r="K275" s="35" t="s">
        <v>2617</v>
      </c>
      <c r="L275" s="35"/>
      <c r="M275" s="51">
        <v>1138223</v>
      </c>
    </row>
    <row r="276" spans="9:13">
      <c r="I276" s="35" t="s">
        <v>10884</v>
      </c>
      <c r="J276" s="36" t="s">
        <v>10690</v>
      </c>
      <c r="K276" s="35" t="s">
        <v>2617</v>
      </c>
      <c r="L276" s="35"/>
      <c r="M276" s="51">
        <v>1138223</v>
      </c>
    </row>
    <row r="277" spans="9:13">
      <c r="I277" s="35" t="s">
        <v>10885</v>
      </c>
      <c r="J277" s="35" t="s">
        <v>10690</v>
      </c>
      <c r="K277" s="35" t="s">
        <v>2617</v>
      </c>
      <c r="L277" s="36"/>
      <c r="M277" s="51">
        <v>1138223</v>
      </c>
    </row>
    <row r="278" spans="9:13">
      <c r="I278" s="35" t="s">
        <v>10886</v>
      </c>
      <c r="J278" s="35" t="s">
        <v>10690</v>
      </c>
      <c r="K278" s="35" t="s">
        <v>2617</v>
      </c>
      <c r="L278" s="36"/>
      <c r="M278" s="51">
        <v>1138223</v>
      </c>
    </row>
    <row r="279" spans="9:13">
      <c r="I279" s="35" t="s">
        <v>10887</v>
      </c>
      <c r="J279" s="35" t="s">
        <v>10690</v>
      </c>
      <c r="K279" s="35" t="s">
        <v>2617</v>
      </c>
      <c r="L279" s="35"/>
      <c r="M279" s="51">
        <v>1138223</v>
      </c>
    </row>
    <row r="280" spans="9:13">
      <c r="I280" s="35" t="s">
        <v>10888</v>
      </c>
      <c r="J280" s="36" t="s">
        <v>10690</v>
      </c>
      <c r="K280" s="35" t="s">
        <v>2617</v>
      </c>
      <c r="L280" s="35"/>
      <c r="M280" s="51">
        <v>1138223</v>
      </c>
    </row>
    <row r="281" spans="9:13">
      <c r="I281" s="35" t="s">
        <v>10889</v>
      </c>
      <c r="J281" s="35" t="s">
        <v>10690</v>
      </c>
      <c r="K281" s="35" t="s">
        <v>2617</v>
      </c>
      <c r="L281" s="35"/>
      <c r="M281" s="51">
        <v>1138223</v>
      </c>
    </row>
    <row r="282" spans="9:13">
      <c r="I282" s="35" t="s">
        <v>10890</v>
      </c>
      <c r="J282" s="37" t="s">
        <v>10690</v>
      </c>
      <c r="K282" s="35" t="s">
        <v>2617</v>
      </c>
      <c r="L282" s="35"/>
      <c r="M282" s="51">
        <v>1138223</v>
      </c>
    </row>
    <row r="283" spans="9:13">
      <c r="I283" s="35" t="s">
        <v>10891</v>
      </c>
      <c r="J283" s="36" t="s">
        <v>10690</v>
      </c>
      <c r="K283" s="35" t="s">
        <v>2617</v>
      </c>
      <c r="L283" s="35"/>
      <c r="M283" s="51">
        <v>1138223</v>
      </c>
    </row>
    <row r="284" spans="9:13">
      <c r="I284" s="35" t="s">
        <v>10892</v>
      </c>
      <c r="J284" s="36" t="s">
        <v>10690</v>
      </c>
      <c r="K284" s="35" t="s">
        <v>2617</v>
      </c>
      <c r="L284" s="35"/>
      <c r="M284" s="51">
        <v>1138223</v>
      </c>
    </row>
    <row r="285" spans="9:13">
      <c r="I285" s="35" t="s">
        <v>10893</v>
      </c>
      <c r="J285" s="36" t="s">
        <v>10690</v>
      </c>
      <c r="K285" s="35" t="s">
        <v>2617</v>
      </c>
      <c r="L285" s="35"/>
      <c r="M285" s="51">
        <v>1138223</v>
      </c>
    </row>
    <row r="286" spans="9:13">
      <c r="I286" s="35" t="s">
        <v>10894</v>
      </c>
      <c r="J286" s="35" t="s">
        <v>10690</v>
      </c>
      <c r="K286" s="35" t="s">
        <v>2617</v>
      </c>
      <c r="L286" s="35"/>
      <c r="M286" s="51">
        <v>1138223</v>
      </c>
    </row>
    <row r="287" spans="9:13">
      <c r="I287" s="35" t="s">
        <v>10895</v>
      </c>
      <c r="J287" s="35" t="s">
        <v>10690</v>
      </c>
      <c r="K287" s="35" t="s">
        <v>2617</v>
      </c>
      <c r="L287" s="35"/>
      <c r="M287" s="51">
        <v>1138223</v>
      </c>
    </row>
    <row r="288" spans="9:13">
      <c r="I288" s="35" t="s">
        <v>10896</v>
      </c>
      <c r="J288" s="35" t="s">
        <v>10690</v>
      </c>
      <c r="K288" s="35" t="s">
        <v>2617</v>
      </c>
      <c r="L288" s="35"/>
      <c r="M288" s="51">
        <v>1138223</v>
      </c>
    </row>
    <row r="289" spans="9:13">
      <c r="I289" s="35" t="s">
        <v>10897</v>
      </c>
      <c r="J289" s="35" t="s">
        <v>10690</v>
      </c>
      <c r="K289" s="35" t="s">
        <v>2617</v>
      </c>
      <c r="L289" s="35"/>
      <c r="M289" s="51">
        <v>1138223</v>
      </c>
    </row>
    <row r="290" spans="9:13">
      <c r="I290" s="35" t="s">
        <v>10898</v>
      </c>
      <c r="J290" s="35" t="s">
        <v>10690</v>
      </c>
      <c r="K290" s="35" t="s">
        <v>2617</v>
      </c>
      <c r="L290" s="35"/>
      <c r="M290" s="51">
        <v>1138223</v>
      </c>
    </row>
    <row r="291" spans="9:13">
      <c r="I291" s="40" t="s">
        <v>10899</v>
      </c>
      <c r="J291" s="35" t="s">
        <v>10690</v>
      </c>
      <c r="K291" s="35" t="s">
        <v>2617</v>
      </c>
      <c r="L291" s="35"/>
      <c r="M291" s="55">
        <v>1138223</v>
      </c>
    </row>
    <row r="292" spans="9:13">
      <c r="I292" s="35" t="s">
        <v>10900</v>
      </c>
      <c r="J292" s="35" t="s">
        <v>10690</v>
      </c>
      <c r="K292" s="35" t="s">
        <v>2617</v>
      </c>
      <c r="L292" s="35"/>
      <c r="M292" s="51">
        <v>1138223</v>
      </c>
    </row>
    <row r="293" spans="9:13">
      <c r="I293" s="35" t="s">
        <v>10901</v>
      </c>
      <c r="J293" s="35" t="s">
        <v>10690</v>
      </c>
      <c r="K293" s="35" t="s">
        <v>2617</v>
      </c>
      <c r="L293" s="35"/>
      <c r="M293" s="51">
        <v>1138223</v>
      </c>
    </row>
    <row r="294" spans="9:13">
      <c r="I294" s="35" t="s">
        <v>10902</v>
      </c>
      <c r="J294" s="35" t="s">
        <v>10690</v>
      </c>
      <c r="K294" s="35" t="s">
        <v>2617</v>
      </c>
      <c r="L294" s="35"/>
      <c r="M294" s="51">
        <v>1138223</v>
      </c>
    </row>
    <row r="295" spans="9:13">
      <c r="I295" s="35" t="s">
        <v>10903</v>
      </c>
      <c r="J295" s="35" t="s">
        <v>10690</v>
      </c>
      <c r="K295" s="35" t="s">
        <v>2617</v>
      </c>
      <c r="L295" s="35"/>
      <c r="M295" s="51">
        <v>1138223</v>
      </c>
    </row>
    <row r="296" spans="9:13">
      <c r="I296" s="37" t="s">
        <v>10904</v>
      </c>
      <c r="J296" s="37" t="s">
        <v>10690</v>
      </c>
      <c r="K296" s="35" t="s">
        <v>2617</v>
      </c>
      <c r="L296" s="35"/>
      <c r="M296" s="52">
        <v>1138223</v>
      </c>
    </row>
    <row r="297" spans="9:13">
      <c r="I297" s="37" t="s">
        <v>10905</v>
      </c>
      <c r="J297" s="37" t="s">
        <v>10690</v>
      </c>
      <c r="K297" s="35" t="s">
        <v>2617</v>
      </c>
      <c r="L297" s="35"/>
      <c r="M297" s="52">
        <v>1138223</v>
      </c>
    </row>
    <row r="298" spans="9:13">
      <c r="I298" s="37" t="s">
        <v>10906</v>
      </c>
      <c r="J298" s="37" t="s">
        <v>10690</v>
      </c>
      <c r="K298" s="35" t="s">
        <v>2617</v>
      </c>
      <c r="L298" s="35"/>
      <c r="M298" s="52">
        <v>1138223</v>
      </c>
    </row>
    <row r="299" spans="9:13">
      <c r="I299" s="37" t="s">
        <v>10907</v>
      </c>
      <c r="J299" s="37" t="s">
        <v>10690</v>
      </c>
      <c r="K299" s="35" t="s">
        <v>2617</v>
      </c>
      <c r="L299" s="35"/>
      <c r="M299" s="52">
        <v>1138223</v>
      </c>
    </row>
    <row r="300" spans="9:13">
      <c r="I300" s="37" t="s">
        <v>10908</v>
      </c>
      <c r="J300" s="37" t="s">
        <v>10690</v>
      </c>
      <c r="K300" s="35" t="s">
        <v>2617</v>
      </c>
      <c r="L300" s="35"/>
      <c r="M300" s="52">
        <v>1138223</v>
      </c>
    </row>
    <row r="301" spans="9:13">
      <c r="I301" s="37" t="s">
        <v>10909</v>
      </c>
      <c r="J301" s="37" t="s">
        <v>10690</v>
      </c>
      <c r="K301" s="35" t="s">
        <v>2617</v>
      </c>
      <c r="L301" s="35"/>
      <c r="M301" s="52">
        <v>1138223</v>
      </c>
    </row>
    <row r="302" spans="9:13">
      <c r="I302" s="37" t="s">
        <v>10910</v>
      </c>
      <c r="J302" s="37" t="s">
        <v>10690</v>
      </c>
      <c r="K302" s="35" t="s">
        <v>2617</v>
      </c>
      <c r="L302" s="35"/>
      <c r="M302" s="52">
        <v>1138223</v>
      </c>
    </row>
    <row r="303" spans="9:13">
      <c r="I303" s="37" t="s">
        <v>10911</v>
      </c>
      <c r="J303" s="37" t="s">
        <v>10690</v>
      </c>
      <c r="K303" s="35" t="s">
        <v>2617</v>
      </c>
      <c r="L303" s="35"/>
      <c r="M303" s="52">
        <v>1138223</v>
      </c>
    </row>
    <row r="304" spans="9:13">
      <c r="I304" s="37" t="s">
        <v>10912</v>
      </c>
      <c r="J304" s="37" t="s">
        <v>10690</v>
      </c>
      <c r="K304" s="35" t="s">
        <v>2617</v>
      </c>
      <c r="L304" s="35"/>
      <c r="M304" s="52">
        <v>1138223</v>
      </c>
    </row>
    <row r="305" spans="9:13">
      <c r="I305" s="37" t="s">
        <v>10913</v>
      </c>
      <c r="J305" s="37" t="s">
        <v>10690</v>
      </c>
      <c r="K305" s="35" t="s">
        <v>2617</v>
      </c>
      <c r="L305" s="35"/>
      <c r="M305" s="52">
        <v>1138223</v>
      </c>
    </row>
    <row r="306" spans="9:13">
      <c r="I306" s="37" t="s">
        <v>10914</v>
      </c>
      <c r="J306" s="37" t="s">
        <v>10690</v>
      </c>
      <c r="K306" s="35" t="s">
        <v>2617</v>
      </c>
      <c r="L306" s="35"/>
      <c r="M306" s="52">
        <v>1138223</v>
      </c>
    </row>
    <row r="307" spans="9:13">
      <c r="I307" s="37" t="s">
        <v>10915</v>
      </c>
      <c r="J307" s="37" t="s">
        <v>10690</v>
      </c>
      <c r="K307" s="35" t="s">
        <v>2617</v>
      </c>
      <c r="L307" s="35"/>
      <c r="M307" s="52">
        <v>1138223</v>
      </c>
    </row>
    <row r="308" spans="9:13">
      <c r="I308" s="37" t="s">
        <v>10916</v>
      </c>
      <c r="J308" s="37" t="s">
        <v>10690</v>
      </c>
      <c r="K308" s="35" t="s">
        <v>2617</v>
      </c>
      <c r="L308" s="35"/>
      <c r="M308" s="52">
        <v>1138223</v>
      </c>
    </row>
    <row r="309" spans="9:13">
      <c r="I309" s="37" t="s">
        <v>10917</v>
      </c>
      <c r="J309" s="37" t="s">
        <v>10690</v>
      </c>
      <c r="K309" s="35" t="s">
        <v>2617</v>
      </c>
      <c r="L309" s="35"/>
      <c r="M309" s="52">
        <v>1138223</v>
      </c>
    </row>
    <row r="310" spans="9:13">
      <c r="I310" s="37" t="s">
        <v>10918</v>
      </c>
      <c r="J310" s="37" t="s">
        <v>10690</v>
      </c>
      <c r="K310" s="35" t="s">
        <v>2617</v>
      </c>
      <c r="L310" s="35"/>
      <c r="M310" s="52">
        <v>1138223</v>
      </c>
    </row>
    <row r="311" spans="9:13">
      <c r="I311" s="37" t="s">
        <v>10919</v>
      </c>
      <c r="J311" s="37" t="s">
        <v>10690</v>
      </c>
      <c r="K311" s="35" t="s">
        <v>2617</v>
      </c>
      <c r="L311" s="35"/>
      <c r="M311" s="52">
        <v>1138223</v>
      </c>
    </row>
    <row r="312" spans="9:13">
      <c r="I312" s="37" t="s">
        <v>10920</v>
      </c>
      <c r="J312" s="37" t="s">
        <v>10690</v>
      </c>
      <c r="K312" s="35" t="s">
        <v>2617</v>
      </c>
      <c r="L312" s="35"/>
      <c r="M312" s="52">
        <v>1138223</v>
      </c>
    </row>
    <row r="313" spans="9:13">
      <c r="I313" s="37" t="s">
        <v>10921</v>
      </c>
      <c r="J313" s="37" t="s">
        <v>10690</v>
      </c>
      <c r="K313" s="35" t="s">
        <v>2617</v>
      </c>
      <c r="L313" s="35"/>
      <c r="M313" s="52">
        <v>1138223</v>
      </c>
    </row>
    <row r="314" spans="9:13">
      <c r="I314" s="37" t="s">
        <v>10922</v>
      </c>
      <c r="J314" s="37" t="s">
        <v>10690</v>
      </c>
      <c r="K314" s="35" t="s">
        <v>2617</v>
      </c>
      <c r="L314" s="35"/>
      <c r="M314" s="52">
        <v>1138223</v>
      </c>
    </row>
    <row r="315" spans="9:13">
      <c r="I315" s="37" t="s">
        <v>10923</v>
      </c>
      <c r="J315" s="37" t="s">
        <v>10690</v>
      </c>
      <c r="K315" s="35" t="s">
        <v>2617</v>
      </c>
      <c r="L315" s="35"/>
      <c r="M315" s="52">
        <v>1138223</v>
      </c>
    </row>
    <row r="316" spans="9:13">
      <c r="I316" s="37" t="s">
        <v>10924</v>
      </c>
      <c r="J316" s="37" t="s">
        <v>10690</v>
      </c>
      <c r="K316" s="35" t="s">
        <v>2617</v>
      </c>
      <c r="L316" s="35"/>
      <c r="M316" s="52">
        <v>1138223</v>
      </c>
    </row>
    <row r="317" spans="9:13">
      <c r="I317" s="35" t="s">
        <v>10925</v>
      </c>
      <c r="J317" s="35" t="s">
        <v>10690</v>
      </c>
      <c r="K317" s="35" t="s">
        <v>2617</v>
      </c>
      <c r="L317" s="35"/>
      <c r="M317" s="51">
        <v>1138223</v>
      </c>
    </row>
    <row r="318" spans="9:13">
      <c r="I318" s="35" t="s">
        <v>10926</v>
      </c>
      <c r="J318" s="35" t="s">
        <v>10690</v>
      </c>
      <c r="K318" s="35" t="s">
        <v>2617</v>
      </c>
      <c r="L318" s="35"/>
      <c r="M318" s="51">
        <v>1138223</v>
      </c>
    </row>
    <row r="319" spans="9:13">
      <c r="I319" s="35" t="s">
        <v>10927</v>
      </c>
      <c r="J319" s="35" t="s">
        <v>10690</v>
      </c>
      <c r="K319" s="35" t="s">
        <v>2617</v>
      </c>
      <c r="L319" s="35"/>
      <c r="M319" s="51">
        <v>1138223</v>
      </c>
    </row>
    <row r="320" spans="9:13">
      <c r="I320" s="35" t="s">
        <v>10928</v>
      </c>
      <c r="J320" s="35" t="s">
        <v>10690</v>
      </c>
      <c r="K320" s="35" t="s">
        <v>2617</v>
      </c>
      <c r="L320" s="35"/>
      <c r="M320" s="51">
        <v>1138223</v>
      </c>
    </row>
    <row r="321" spans="9:13">
      <c r="I321" s="35" t="s">
        <v>10929</v>
      </c>
      <c r="J321" s="35" t="s">
        <v>10690</v>
      </c>
      <c r="K321" s="35" t="s">
        <v>2617</v>
      </c>
      <c r="L321" s="35"/>
      <c r="M321" s="51">
        <v>1138223</v>
      </c>
    </row>
    <row r="322" spans="9:13">
      <c r="I322" s="35" t="s">
        <v>10930</v>
      </c>
      <c r="J322" s="35" t="s">
        <v>10690</v>
      </c>
      <c r="K322" s="35" t="s">
        <v>2617</v>
      </c>
      <c r="L322" s="35"/>
      <c r="M322" s="51">
        <v>1138223</v>
      </c>
    </row>
    <row r="323" spans="9:13">
      <c r="I323" s="35" t="s">
        <v>10931</v>
      </c>
      <c r="J323" s="35" t="s">
        <v>10690</v>
      </c>
      <c r="K323" s="35" t="s">
        <v>2617</v>
      </c>
      <c r="L323" s="35"/>
      <c r="M323" s="51">
        <v>1138223</v>
      </c>
    </row>
    <row r="324" spans="9:13">
      <c r="I324" s="35" t="s">
        <v>10932</v>
      </c>
      <c r="J324" s="35" t="s">
        <v>10690</v>
      </c>
      <c r="K324" s="35" t="s">
        <v>2617</v>
      </c>
      <c r="L324" s="35"/>
      <c r="M324" s="51">
        <v>1138223</v>
      </c>
    </row>
    <row r="325" spans="9:13">
      <c r="I325" s="35" t="s">
        <v>10933</v>
      </c>
      <c r="J325" s="35" t="s">
        <v>10690</v>
      </c>
      <c r="K325" s="35" t="s">
        <v>2617</v>
      </c>
      <c r="L325" s="35"/>
      <c r="M325" s="51">
        <v>1138223</v>
      </c>
    </row>
    <row r="326" spans="9:13">
      <c r="I326" s="35" t="s">
        <v>10934</v>
      </c>
      <c r="J326" s="35" t="s">
        <v>10690</v>
      </c>
      <c r="K326" s="35" t="s">
        <v>2617</v>
      </c>
      <c r="L326" s="35"/>
      <c r="M326" s="51">
        <v>1138223</v>
      </c>
    </row>
    <row r="327" spans="9:13">
      <c r="I327" s="35" t="s">
        <v>10935</v>
      </c>
      <c r="J327" s="35" t="s">
        <v>10690</v>
      </c>
      <c r="K327" s="35" t="s">
        <v>2617</v>
      </c>
      <c r="L327" s="35"/>
      <c r="M327" s="51">
        <v>1138223</v>
      </c>
    </row>
    <row r="328" spans="9:13">
      <c r="I328" s="35" t="s">
        <v>10936</v>
      </c>
      <c r="J328" s="35" t="s">
        <v>10690</v>
      </c>
      <c r="K328" s="35" t="s">
        <v>2617</v>
      </c>
      <c r="L328" s="35"/>
      <c r="M328" s="51">
        <v>1138223</v>
      </c>
    </row>
    <row r="329" spans="9:13">
      <c r="I329" s="35" t="s">
        <v>10937</v>
      </c>
      <c r="J329" s="35" t="s">
        <v>10690</v>
      </c>
      <c r="K329" s="35" t="s">
        <v>2617</v>
      </c>
      <c r="L329" s="35"/>
      <c r="M329" s="51">
        <v>1138223</v>
      </c>
    </row>
    <row r="330" spans="9:13">
      <c r="I330" s="35" t="s">
        <v>10938</v>
      </c>
      <c r="J330" s="35" t="s">
        <v>10690</v>
      </c>
      <c r="K330" s="35" t="s">
        <v>2617</v>
      </c>
      <c r="L330" s="35"/>
      <c r="M330" s="51">
        <v>1138223</v>
      </c>
    </row>
    <row r="331" spans="9:13">
      <c r="I331" s="35" t="s">
        <v>10939</v>
      </c>
      <c r="J331" s="35" t="s">
        <v>10690</v>
      </c>
      <c r="K331" s="35" t="s">
        <v>2617</v>
      </c>
      <c r="L331" s="35"/>
      <c r="M331" s="51">
        <v>1138223</v>
      </c>
    </row>
    <row r="332" spans="9:13">
      <c r="I332" s="35" t="s">
        <v>10940</v>
      </c>
      <c r="J332" s="35" t="s">
        <v>10690</v>
      </c>
      <c r="K332" s="35" t="s">
        <v>2617</v>
      </c>
      <c r="L332" s="35"/>
      <c r="M332" s="51">
        <v>1138223</v>
      </c>
    </row>
    <row r="333" spans="9:13">
      <c r="I333" s="35" t="s">
        <v>10941</v>
      </c>
      <c r="J333" s="35" t="s">
        <v>10690</v>
      </c>
      <c r="K333" s="35" t="s">
        <v>2617</v>
      </c>
      <c r="L333" s="35"/>
      <c r="M333" s="51">
        <v>1138223</v>
      </c>
    </row>
    <row r="334" spans="9:13">
      <c r="I334" s="35" t="s">
        <v>9050</v>
      </c>
      <c r="J334" s="35" t="s">
        <v>10690</v>
      </c>
      <c r="K334" s="35" t="s">
        <v>2617</v>
      </c>
      <c r="L334" s="35"/>
      <c r="M334" s="51">
        <v>1138223</v>
      </c>
    </row>
    <row r="335" spans="9:13">
      <c r="I335" s="35" t="s">
        <v>10942</v>
      </c>
      <c r="J335" s="35" t="s">
        <v>10690</v>
      </c>
      <c r="K335" s="35" t="s">
        <v>2617</v>
      </c>
      <c r="L335" s="35"/>
      <c r="M335" s="51">
        <v>1138223</v>
      </c>
    </row>
    <row r="336" spans="9:13">
      <c r="I336" s="35" t="s">
        <v>10943</v>
      </c>
      <c r="J336" s="35" t="s">
        <v>10690</v>
      </c>
      <c r="K336" s="35" t="s">
        <v>2617</v>
      </c>
      <c r="L336" s="35"/>
      <c r="M336" s="51">
        <v>1138223</v>
      </c>
    </row>
    <row r="337" spans="9:13">
      <c r="I337" s="35" t="s">
        <v>10944</v>
      </c>
      <c r="J337" s="35" t="s">
        <v>10690</v>
      </c>
      <c r="K337" s="35" t="s">
        <v>2617</v>
      </c>
      <c r="L337" s="35"/>
      <c r="M337" s="51">
        <v>1138223</v>
      </c>
    </row>
    <row r="338" spans="9:13">
      <c r="I338" s="35" t="s">
        <v>10945</v>
      </c>
      <c r="J338" s="35" t="s">
        <v>10690</v>
      </c>
      <c r="K338" s="35" t="s">
        <v>2617</v>
      </c>
      <c r="L338" s="35"/>
      <c r="M338" s="51">
        <v>1138223</v>
      </c>
    </row>
    <row r="339" spans="9:13">
      <c r="I339" s="35" t="s">
        <v>10946</v>
      </c>
      <c r="J339" s="35" t="s">
        <v>10690</v>
      </c>
      <c r="K339" s="35" t="s">
        <v>2617</v>
      </c>
      <c r="L339" s="35"/>
      <c r="M339" s="51">
        <v>1138223</v>
      </c>
    </row>
    <row r="340" spans="9:13">
      <c r="I340" s="35" t="s">
        <v>10947</v>
      </c>
      <c r="J340" s="35" t="s">
        <v>10690</v>
      </c>
      <c r="K340" s="35" t="s">
        <v>2617</v>
      </c>
      <c r="L340" s="35"/>
      <c r="M340" s="51">
        <v>1138223</v>
      </c>
    </row>
    <row r="341" spans="9:13">
      <c r="I341" s="35" t="s">
        <v>10948</v>
      </c>
      <c r="J341" s="35" t="s">
        <v>10690</v>
      </c>
      <c r="K341" s="35" t="s">
        <v>2617</v>
      </c>
      <c r="L341" s="35"/>
      <c r="M341" s="51">
        <v>1138223</v>
      </c>
    </row>
    <row r="342" spans="9:13">
      <c r="I342" s="35" t="s">
        <v>10949</v>
      </c>
      <c r="J342" s="35" t="s">
        <v>10690</v>
      </c>
      <c r="K342" s="35" t="s">
        <v>2617</v>
      </c>
      <c r="L342" s="35"/>
      <c r="M342" s="51">
        <v>1138223</v>
      </c>
    </row>
    <row r="343" spans="9:13">
      <c r="I343" s="35" t="s">
        <v>10950</v>
      </c>
      <c r="J343" s="35" t="s">
        <v>10690</v>
      </c>
      <c r="K343" s="35" t="s">
        <v>2617</v>
      </c>
      <c r="L343" s="35"/>
      <c r="M343" s="51">
        <v>1138223</v>
      </c>
    </row>
    <row r="344" spans="9:13">
      <c r="I344" s="35" t="s">
        <v>10951</v>
      </c>
      <c r="J344" s="35" t="s">
        <v>10690</v>
      </c>
      <c r="K344" s="35" t="s">
        <v>2617</v>
      </c>
      <c r="L344" s="35"/>
      <c r="M344" s="51">
        <v>1138223</v>
      </c>
    </row>
    <row r="345" spans="9:13">
      <c r="I345" s="35" t="s">
        <v>10952</v>
      </c>
      <c r="J345" s="35" t="s">
        <v>10690</v>
      </c>
      <c r="K345" s="35" t="s">
        <v>2617</v>
      </c>
      <c r="L345" s="35"/>
      <c r="M345" s="51">
        <v>1138223</v>
      </c>
    </row>
    <row r="346" spans="9:13">
      <c r="I346" s="35" t="s">
        <v>10953</v>
      </c>
      <c r="J346" s="35" t="s">
        <v>10690</v>
      </c>
      <c r="K346" s="35" t="s">
        <v>2617</v>
      </c>
      <c r="L346" s="35"/>
      <c r="M346" s="51">
        <v>1138223</v>
      </c>
    </row>
    <row r="347" spans="9:13">
      <c r="I347" s="35" t="s">
        <v>10954</v>
      </c>
      <c r="J347" s="35" t="s">
        <v>10690</v>
      </c>
      <c r="K347" s="35" t="s">
        <v>2617</v>
      </c>
      <c r="L347" s="35"/>
      <c r="M347" s="51">
        <v>1138223</v>
      </c>
    </row>
    <row r="348" spans="9:13">
      <c r="I348" s="35" t="s">
        <v>10955</v>
      </c>
      <c r="J348" s="35" t="s">
        <v>10690</v>
      </c>
      <c r="K348" s="35" t="s">
        <v>2617</v>
      </c>
      <c r="L348" s="35"/>
      <c r="M348" s="51">
        <v>1138223</v>
      </c>
    </row>
    <row r="349" spans="9:13">
      <c r="I349" s="35" t="s">
        <v>10956</v>
      </c>
      <c r="J349" s="35" t="s">
        <v>10690</v>
      </c>
      <c r="K349" s="35" t="s">
        <v>2617</v>
      </c>
      <c r="L349" s="35"/>
      <c r="M349" s="51">
        <v>1138223</v>
      </c>
    </row>
    <row r="350" spans="9:13">
      <c r="I350" s="35" t="s">
        <v>10957</v>
      </c>
      <c r="J350" s="35" t="s">
        <v>10690</v>
      </c>
      <c r="K350" s="35" t="s">
        <v>2617</v>
      </c>
      <c r="L350" s="35"/>
      <c r="M350" s="51">
        <v>1138223</v>
      </c>
    </row>
    <row r="351" spans="9:13">
      <c r="I351" s="35" t="s">
        <v>10958</v>
      </c>
      <c r="J351" s="35" t="s">
        <v>10690</v>
      </c>
      <c r="K351" s="35" t="s">
        <v>2617</v>
      </c>
      <c r="L351" s="35"/>
      <c r="M351" s="51">
        <v>1138223</v>
      </c>
    </row>
    <row r="352" spans="9:13">
      <c r="I352" s="35" t="s">
        <v>10959</v>
      </c>
      <c r="J352" s="35" t="s">
        <v>10690</v>
      </c>
      <c r="K352" s="35" t="s">
        <v>2617</v>
      </c>
      <c r="L352" s="35"/>
      <c r="M352" s="51">
        <v>1138223</v>
      </c>
    </row>
    <row r="353" spans="9:13">
      <c r="I353" s="35" t="s">
        <v>10960</v>
      </c>
      <c r="J353" s="35" t="s">
        <v>10690</v>
      </c>
      <c r="K353" s="35" t="s">
        <v>2617</v>
      </c>
      <c r="L353" s="35"/>
      <c r="M353" s="51">
        <v>1138223</v>
      </c>
    </row>
    <row r="354" spans="9:13">
      <c r="I354" s="35" t="s">
        <v>10961</v>
      </c>
      <c r="J354" s="35" t="s">
        <v>10690</v>
      </c>
      <c r="K354" s="35" t="s">
        <v>2617</v>
      </c>
      <c r="L354" s="35"/>
      <c r="M354" s="51">
        <v>1138223</v>
      </c>
    </row>
    <row r="355" spans="9:13">
      <c r="I355" s="35" t="s">
        <v>10962</v>
      </c>
      <c r="J355" s="35" t="s">
        <v>10690</v>
      </c>
      <c r="K355" s="35" t="s">
        <v>2617</v>
      </c>
      <c r="L355" s="35"/>
      <c r="M355" s="51">
        <v>1138223</v>
      </c>
    </row>
    <row r="356" spans="9:13">
      <c r="I356" s="35" t="s">
        <v>10963</v>
      </c>
      <c r="J356" s="35" t="s">
        <v>10690</v>
      </c>
      <c r="K356" s="35" t="s">
        <v>2617</v>
      </c>
      <c r="L356" s="35"/>
      <c r="M356" s="51">
        <v>1138223</v>
      </c>
    </row>
    <row r="357" spans="9:13">
      <c r="I357" s="35" t="s">
        <v>10964</v>
      </c>
      <c r="J357" s="35" t="s">
        <v>10690</v>
      </c>
      <c r="K357" s="35" t="s">
        <v>2617</v>
      </c>
      <c r="L357" s="35"/>
      <c r="M357" s="51">
        <v>1138223</v>
      </c>
    </row>
    <row r="358" spans="9:13">
      <c r="I358" s="35" t="s">
        <v>10965</v>
      </c>
      <c r="J358" s="35" t="s">
        <v>10690</v>
      </c>
      <c r="K358" s="35" t="s">
        <v>2617</v>
      </c>
      <c r="L358" s="35"/>
      <c r="M358" s="51">
        <v>1138223</v>
      </c>
    </row>
    <row r="359" spans="9:13">
      <c r="I359" s="35" t="s">
        <v>10966</v>
      </c>
      <c r="J359" s="35" t="s">
        <v>10690</v>
      </c>
      <c r="K359" s="35" t="s">
        <v>2617</v>
      </c>
      <c r="L359" s="35"/>
      <c r="M359" s="51">
        <v>1138223</v>
      </c>
    </row>
    <row r="360" spans="9:13">
      <c r="I360" s="35" t="s">
        <v>10967</v>
      </c>
      <c r="J360" s="35" t="s">
        <v>10690</v>
      </c>
      <c r="K360" s="35" t="s">
        <v>2617</v>
      </c>
      <c r="L360" s="35"/>
      <c r="M360" s="51">
        <v>1138223</v>
      </c>
    </row>
    <row r="361" spans="9:13">
      <c r="I361" s="35" t="s">
        <v>10968</v>
      </c>
      <c r="J361" s="35" t="s">
        <v>10690</v>
      </c>
      <c r="K361" s="35" t="s">
        <v>2617</v>
      </c>
      <c r="L361" s="35"/>
      <c r="M361" s="51">
        <v>1138223</v>
      </c>
    </row>
    <row r="362" spans="9:13">
      <c r="I362" s="35" t="s">
        <v>10969</v>
      </c>
      <c r="J362" s="35" t="s">
        <v>10690</v>
      </c>
      <c r="K362" s="35" t="s">
        <v>2617</v>
      </c>
      <c r="L362" s="35"/>
      <c r="M362" s="51">
        <v>1138223</v>
      </c>
    </row>
    <row r="363" spans="9:13">
      <c r="I363" s="35" t="s">
        <v>10970</v>
      </c>
      <c r="J363" s="35" t="s">
        <v>10690</v>
      </c>
      <c r="K363" s="35" t="s">
        <v>2617</v>
      </c>
      <c r="L363" s="35"/>
      <c r="M363" s="51">
        <v>1138223</v>
      </c>
    </row>
    <row r="364" spans="9:13">
      <c r="I364" s="35" t="s">
        <v>10971</v>
      </c>
      <c r="J364" s="35" t="s">
        <v>10690</v>
      </c>
      <c r="K364" s="35" t="s">
        <v>2617</v>
      </c>
      <c r="L364" s="35"/>
      <c r="M364" s="51">
        <v>1138223</v>
      </c>
    </row>
    <row r="365" spans="9:13">
      <c r="I365" s="35" t="s">
        <v>10972</v>
      </c>
      <c r="J365" s="35" t="s">
        <v>10690</v>
      </c>
      <c r="K365" s="35" t="s">
        <v>2617</v>
      </c>
      <c r="L365" s="35"/>
      <c r="M365" s="51">
        <v>1138223</v>
      </c>
    </row>
    <row r="366" spans="9:13">
      <c r="I366" s="35" t="s">
        <v>10973</v>
      </c>
      <c r="J366" s="35" t="s">
        <v>10690</v>
      </c>
      <c r="K366" s="35" t="s">
        <v>2617</v>
      </c>
      <c r="L366" s="35"/>
      <c r="M366" s="51">
        <v>1138223</v>
      </c>
    </row>
    <row r="367" spans="9:13">
      <c r="I367" s="35" t="s">
        <v>10974</v>
      </c>
      <c r="J367" s="35" t="s">
        <v>10690</v>
      </c>
      <c r="K367" s="35" t="s">
        <v>2617</v>
      </c>
      <c r="L367" s="35"/>
      <c r="M367" s="51">
        <v>1138223</v>
      </c>
    </row>
    <row r="368" spans="9:13">
      <c r="I368" s="35" t="s">
        <v>10975</v>
      </c>
      <c r="J368" s="35" t="s">
        <v>10690</v>
      </c>
      <c r="K368" s="35" t="s">
        <v>2617</v>
      </c>
      <c r="L368" s="35"/>
      <c r="M368" s="51">
        <v>1138223</v>
      </c>
    </row>
    <row r="369" spans="9:13">
      <c r="I369" s="35" t="s">
        <v>10976</v>
      </c>
      <c r="J369" s="35" t="s">
        <v>10690</v>
      </c>
      <c r="K369" s="35" t="s">
        <v>2617</v>
      </c>
      <c r="L369" s="35"/>
      <c r="M369" s="51">
        <v>1138223</v>
      </c>
    </row>
    <row r="370" spans="9:13">
      <c r="I370" s="35" t="s">
        <v>10977</v>
      </c>
      <c r="J370" s="35" t="s">
        <v>10690</v>
      </c>
      <c r="K370" s="35" t="s">
        <v>2617</v>
      </c>
      <c r="L370" s="35"/>
      <c r="M370" s="51">
        <v>1138223</v>
      </c>
    </row>
    <row r="371" spans="9:13">
      <c r="I371" s="35" t="s">
        <v>10978</v>
      </c>
      <c r="J371" s="35" t="s">
        <v>10690</v>
      </c>
      <c r="K371" s="35" t="s">
        <v>2617</v>
      </c>
      <c r="L371" s="35"/>
      <c r="M371" s="51">
        <v>1138223</v>
      </c>
    </row>
    <row r="372" spans="9:13">
      <c r="I372" s="35" t="s">
        <v>10979</v>
      </c>
      <c r="J372" s="35" t="s">
        <v>10690</v>
      </c>
      <c r="K372" s="35" t="s">
        <v>2617</v>
      </c>
      <c r="L372" s="35"/>
      <c r="M372" s="51">
        <v>1138223</v>
      </c>
    </row>
    <row r="373" spans="9:13">
      <c r="I373" s="35" t="s">
        <v>10980</v>
      </c>
      <c r="J373" s="35" t="s">
        <v>10690</v>
      </c>
      <c r="K373" s="35" t="s">
        <v>2617</v>
      </c>
      <c r="L373" s="35"/>
      <c r="M373" s="51">
        <v>1138223</v>
      </c>
    </row>
    <row r="374" spans="9:13">
      <c r="I374" s="35" t="s">
        <v>10981</v>
      </c>
      <c r="J374" s="35" t="s">
        <v>10690</v>
      </c>
      <c r="K374" s="35" t="s">
        <v>2617</v>
      </c>
      <c r="L374" s="35"/>
      <c r="M374" s="51">
        <v>1138223</v>
      </c>
    </row>
    <row r="375" spans="9:13">
      <c r="I375" s="35" t="s">
        <v>10982</v>
      </c>
      <c r="J375" s="35" t="s">
        <v>10690</v>
      </c>
      <c r="K375" s="35" t="s">
        <v>2617</v>
      </c>
      <c r="L375" s="35"/>
      <c r="M375" s="51">
        <v>1138223</v>
      </c>
    </row>
    <row r="376" spans="9:13">
      <c r="I376" s="35" t="s">
        <v>10983</v>
      </c>
      <c r="J376" s="35" t="s">
        <v>10690</v>
      </c>
      <c r="K376" s="35" t="s">
        <v>2617</v>
      </c>
      <c r="L376" s="35"/>
      <c r="M376" s="51">
        <v>1138223</v>
      </c>
    </row>
    <row r="377" spans="9:13">
      <c r="I377" s="35" t="s">
        <v>10984</v>
      </c>
      <c r="J377" s="35" t="s">
        <v>10690</v>
      </c>
      <c r="K377" s="35" t="s">
        <v>2617</v>
      </c>
      <c r="L377" s="35"/>
      <c r="M377" s="51">
        <v>1138223</v>
      </c>
    </row>
    <row r="378" spans="9:13">
      <c r="I378" s="35" t="s">
        <v>10985</v>
      </c>
      <c r="J378" s="35" t="s">
        <v>10690</v>
      </c>
      <c r="K378" s="35" t="s">
        <v>2617</v>
      </c>
      <c r="L378" s="35"/>
      <c r="M378" s="51">
        <v>1138223</v>
      </c>
    </row>
    <row r="379" spans="9:13">
      <c r="I379" s="35" t="s">
        <v>10986</v>
      </c>
      <c r="J379" s="35" t="s">
        <v>10690</v>
      </c>
      <c r="K379" s="35" t="s">
        <v>2617</v>
      </c>
      <c r="L379" s="35"/>
      <c r="M379" s="51">
        <v>1138223</v>
      </c>
    </row>
    <row r="380" spans="9:13">
      <c r="I380" s="35" t="s">
        <v>10987</v>
      </c>
      <c r="J380" s="35" t="s">
        <v>10690</v>
      </c>
      <c r="K380" s="35" t="s">
        <v>2617</v>
      </c>
      <c r="L380" s="35"/>
      <c r="M380" s="51">
        <v>1138223</v>
      </c>
    </row>
    <row r="381" spans="9:13">
      <c r="I381" s="35" t="s">
        <v>10988</v>
      </c>
      <c r="J381" s="35" t="s">
        <v>10690</v>
      </c>
      <c r="K381" s="35" t="s">
        <v>2617</v>
      </c>
      <c r="L381" s="35"/>
      <c r="M381" s="51">
        <v>1138223</v>
      </c>
    </row>
    <row r="382" spans="9:13">
      <c r="I382" s="35" t="s">
        <v>10989</v>
      </c>
      <c r="J382" s="35" t="s">
        <v>10690</v>
      </c>
      <c r="K382" s="35" t="s">
        <v>2617</v>
      </c>
      <c r="L382" s="35"/>
      <c r="M382" s="51">
        <v>1138223</v>
      </c>
    </row>
    <row r="383" spans="9:13">
      <c r="I383" s="35" t="s">
        <v>10990</v>
      </c>
      <c r="J383" s="35" t="s">
        <v>10690</v>
      </c>
      <c r="K383" s="35" t="s">
        <v>2617</v>
      </c>
      <c r="L383" s="35"/>
      <c r="M383" s="51">
        <v>1138223</v>
      </c>
    </row>
    <row r="384" spans="9:13">
      <c r="I384" s="35" t="s">
        <v>10991</v>
      </c>
      <c r="J384" s="35" t="s">
        <v>10690</v>
      </c>
      <c r="K384" s="35" t="s">
        <v>2617</v>
      </c>
      <c r="L384" s="35"/>
      <c r="M384" s="51">
        <v>1138223</v>
      </c>
    </row>
    <row r="385" spans="9:13">
      <c r="I385" s="35" t="s">
        <v>10992</v>
      </c>
      <c r="J385" s="35" t="s">
        <v>10690</v>
      </c>
      <c r="K385" s="35" t="s">
        <v>2617</v>
      </c>
      <c r="L385" s="35"/>
      <c r="M385" s="51">
        <v>1138223</v>
      </c>
    </row>
    <row r="386" spans="9:13">
      <c r="I386" s="35" t="s">
        <v>10993</v>
      </c>
      <c r="J386" s="35" t="s">
        <v>10690</v>
      </c>
      <c r="K386" s="35" t="s">
        <v>2617</v>
      </c>
      <c r="L386" s="35"/>
      <c r="M386" s="51">
        <v>1138223</v>
      </c>
    </row>
    <row r="387" spans="9:13">
      <c r="I387" s="35" t="s">
        <v>10994</v>
      </c>
      <c r="J387" s="35" t="s">
        <v>10690</v>
      </c>
      <c r="K387" s="35" t="s">
        <v>2617</v>
      </c>
      <c r="L387" s="35"/>
      <c r="M387" s="51">
        <v>1138223</v>
      </c>
    </row>
    <row r="388" spans="9:13">
      <c r="I388" s="35" t="s">
        <v>10995</v>
      </c>
      <c r="J388" s="35" t="s">
        <v>10690</v>
      </c>
      <c r="K388" s="35" t="s">
        <v>2617</v>
      </c>
      <c r="L388" s="35"/>
      <c r="M388" s="51">
        <v>1138223</v>
      </c>
    </row>
    <row r="389" spans="9:13">
      <c r="I389" s="35" t="s">
        <v>10996</v>
      </c>
      <c r="J389" s="35" t="s">
        <v>10690</v>
      </c>
      <c r="K389" s="35" t="s">
        <v>2617</v>
      </c>
      <c r="L389" s="35"/>
      <c r="M389" s="51">
        <v>1138223</v>
      </c>
    </row>
    <row r="390" spans="9:13">
      <c r="I390" s="35" t="s">
        <v>10997</v>
      </c>
      <c r="J390" s="35" t="s">
        <v>10690</v>
      </c>
      <c r="K390" s="35" t="s">
        <v>2617</v>
      </c>
      <c r="L390" s="35"/>
      <c r="M390" s="51">
        <v>1138223</v>
      </c>
    </row>
    <row r="391" spans="9:13">
      <c r="I391" s="35" t="s">
        <v>10998</v>
      </c>
      <c r="J391" s="35" t="s">
        <v>10690</v>
      </c>
      <c r="K391" s="35" t="s">
        <v>2617</v>
      </c>
      <c r="L391" s="35"/>
      <c r="M391" s="51">
        <v>1138223</v>
      </c>
    </row>
    <row r="392" spans="9:13">
      <c r="I392" s="35" t="s">
        <v>10999</v>
      </c>
      <c r="J392" s="35" t="s">
        <v>10690</v>
      </c>
      <c r="K392" s="35" t="s">
        <v>2617</v>
      </c>
      <c r="L392" s="35"/>
      <c r="M392" s="51">
        <v>1138223</v>
      </c>
    </row>
    <row r="393" spans="9:13">
      <c r="I393" s="35" t="s">
        <v>11000</v>
      </c>
      <c r="J393" s="35" t="s">
        <v>10690</v>
      </c>
      <c r="K393" s="35" t="s">
        <v>2617</v>
      </c>
      <c r="L393" s="35"/>
      <c r="M393" s="51">
        <v>1138223</v>
      </c>
    </row>
    <row r="394" spans="9:13">
      <c r="I394" s="35" t="s">
        <v>11001</v>
      </c>
      <c r="J394" s="35" t="s">
        <v>10690</v>
      </c>
      <c r="K394" s="35" t="s">
        <v>2617</v>
      </c>
      <c r="L394" s="35"/>
      <c r="M394" s="51">
        <v>1138223</v>
      </c>
    </row>
    <row r="395" spans="9:13">
      <c r="I395" s="35" t="s">
        <v>11002</v>
      </c>
      <c r="J395" s="35" t="s">
        <v>10690</v>
      </c>
      <c r="K395" s="35" t="s">
        <v>2617</v>
      </c>
      <c r="L395" s="35"/>
      <c r="M395" s="51">
        <v>1138223</v>
      </c>
    </row>
    <row r="396" spans="9:13">
      <c r="I396" s="35" t="s">
        <v>11003</v>
      </c>
      <c r="J396" s="35" t="s">
        <v>10690</v>
      </c>
      <c r="K396" s="35" t="s">
        <v>2617</v>
      </c>
      <c r="L396" s="35"/>
      <c r="M396" s="51">
        <v>1138223</v>
      </c>
    </row>
    <row r="397" spans="9:13">
      <c r="I397" s="35" t="s">
        <v>11004</v>
      </c>
      <c r="J397" s="35" t="s">
        <v>10690</v>
      </c>
      <c r="K397" s="35" t="s">
        <v>2617</v>
      </c>
      <c r="L397" s="35"/>
      <c r="M397" s="51">
        <v>1138223</v>
      </c>
    </row>
    <row r="398" spans="9:13">
      <c r="I398" s="35" t="s">
        <v>11005</v>
      </c>
      <c r="J398" s="35" t="s">
        <v>10690</v>
      </c>
      <c r="K398" s="35" t="s">
        <v>2617</v>
      </c>
      <c r="L398" s="35"/>
      <c r="M398" s="51">
        <v>1138223</v>
      </c>
    </row>
    <row r="399" spans="9:13">
      <c r="I399" s="35" t="s">
        <v>11006</v>
      </c>
      <c r="J399" s="35" t="s">
        <v>10690</v>
      </c>
      <c r="K399" s="35" t="s">
        <v>2617</v>
      </c>
      <c r="L399" s="35"/>
      <c r="M399" s="51">
        <v>1138223</v>
      </c>
    </row>
    <row r="400" spans="9:13">
      <c r="I400" s="35" t="s">
        <v>11007</v>
      </c>
      <c r="J400" s="35" t="s">
        <v>10690</v>
      </c>
      <c r="K400" s="35" t="s">
        <v>2617</v>
      </c>
      <c r="L400" s="35"/>
      <c r="M400" s="51">
        <v>1138223</v>
      </c>
    </row>
    <row r="401" spans="9:13">
      <c r="I401" s="35" t="s">
        <v>11008</v>
      </c>
      <c r="J401" s="35" t="s">
        <v>10690</v>
      </c>
      <c r="K401" s="35" t="s">
        <v>2617</v>
      </c>
      <c r="L401" s="35"/>
      <c r="M401" s="51">
        <v>1138223</v>
      </c>
    </row>
    <row r="402" spans="9:13">
      <c r="I402" s="35" t="s">
        <v>11009</v>
      </c>
      <c r="J402" s="35" t="s">
        <v>10690</v>
      </c>
      <c r="K402" s="35" t="s">
        <v>2617</v>
      </c>
      <c r="L402" s="35"/>
      <c r="M402" s="51">
        <v>1138223</v>
      </c>
    </row>
    <row r="403" spans="9:13">
      <c r="I403" s="35" t="s">
        <v>11010</v>
      </c>
      <c r="J403" s="35" t="s">
        <v>10690</v>
      </c>
      <c r="K403" s="35" t="s">
        <v>2617</v>
      </c>
      <c r="L403" s="35"/>
      <c r="M403" s="51">
        <v>1138223</v>
      </c>
    </row>
    <row r="404" spans="9:13">
      <c r="I404" s="35" t="s">
        <v>11011</v>
      </c>
      <c r="J404" s="35" t="s">
        <v>10690</v>
      </c>
      <c r="K404" s="35" t="s">
        <v>2617</v>
      </c>
      <c r="L404" s="35"/>
      <c r="M404" s="51">
        <v>1138223</v>
      </c>
    </row>
    <row r="405" spans="9:13">
      <c r="I405" s="35" t="s">
        <v>11012</v>
      </c>
      <c r="J405" s="35" t="s">
        <v>10690</v>
      </c>
      <c r="K405" s="35" t="s">
        <v>2617</v>
      </c>
      <c r="L405" s="35"/>
      <c r="M405" s="51">
        <v>1138223</v>
      </c>
    </row>
    <row r="406" spans="9:13">
      <c r="I406" s="35" t="s">
        <v>11013</v>
      </c>
      <c r="J406" s="35" t="s">
        <v>10690</v>
      </c>
      <c r="K406" s="35" t="s">
        <v>2617</v>
      </c>
      <c r="L406" s="35"/>
      <c r="M406" s="51">
        <v>1138223</v>
      </c>
    </row>
    <row r="407" spans="9:13">
      <c r="I407" s="35" t="s">
        <v>11014</v>
      </c>
      <c r="J407" s="35" t="s">
        <v>10690</v>
      </c>
      <c r="K407" s="35" t="s">
        <v>2617</v>
      </c>
      <c r="L407" s="35"/>
      <c r="M407" s="51">
        <v>1138223</v>
      </c>
    </row>
    <row r="408" spans="9:13">
      <c r="I408" s="35" t="s">
        <v>11015</v>
      </c>
      <c r="J408" s="35" t="s">
        <v>10690</v>
      </c>
      <c r="K408" s="35" t="s">
        <v>2617</v>
      </c>
      <c r="L408" s="35"/>
      <c r="M408" s="51">
        <v>1138223</v>
      </c>
    </row>
    <row r="409" spans="9:13">
      <c r="I409" s="35" t="s">
        <v>11016</v>
      </c>
      <c r="J409" s="35" t="s">
        <v>10690</v>
      </c>
      <c r="K409" s="35" t="s">
        <v>2617</v>
      </c>
      <c r="L409" s="35"/>
      <c r="M409" s="51">
        <v>1138223</v>
      </c>
    </row>
    <row r="410" spans="9:13">
      <c r="I410" s="35" t="s">
        <v>11017</v>
      </c>
      <c r="J410" s="35" t="s">
        <v>10690</v>
      </c>
      <c r="K410" s="35" t="s">
        <v>2617</v>
      </c>
      <c r="L410" s="35"/>
      <c r="M410" s="51">
        <v>1138223</v>
      </c>
    </row>
    <row r="411" spans="9:13">
      <c r="I411" s="35" t="s">
        <v>11018</v>
      </c>
      <c r="J411" s="35" t="s">
        <v>10690</v>
      </c>
      <c r="K411" s="35" t="s">
        <v>2617</v>
      </c>
      <c r="L411" s="35"/>
      <c r="M411" s="51">
        <v>1138223</v>
      </c>
    </row>
    <row r="412" spans="9:13">
      <c r="I412" s="35" t="s">
        <v>11019</v>
      </c>
      <c r="J412" s="35" t="s">
        <v>10690</v>
      </c>
      <c r="K412" s="35" t="s">
        <v>2617</v>
      </c>
      <c r="L412" s="35"/>
      <c r="M412" s="51">
        <v>1138223</v>
      </c>
    </row>
    <row r="413" spans="9:13">
      <c r="I413" s="35" t="s">
        <v>11020</v>
      </c>
      <c r="J413" s="35" t="s">
        <v>10690</v>
      </c>
      <c r="K413" s="35" t="s">
        <v>2617</v>
      </c>
      <c r="L413" s="35"/>
      <c r="M413" s="51">
        <v>1138223</v>
      </c>
    </row>
    <row r="414" spans="9:13">
      <c r="I414" s="35" t="s">
        <v>11021</v>
      </c>
      <c r="J414" s="35" t="s">
        <v>10690</v>
      </c>
      <c r="K414" s="35" t="s">
        <v>2617</v>
      </c>
      <c r="L414" s="35"/>
      <c r="M414" s="51">
        <v>1138223</v>
      </c>
    </row>
    <row r="415" spans="9:13">
      <c r="I415" s="35" t="s">
        <v>11022</v>
      </c>
      <c r="J415" s="35" t="s">
        <v>10690</v>
      </c>
      <c r="K415" s="35" t="s">
        <v>2617</v>
      </c>
      <c r="L415" s="35"/>
      <c r="M415" s="51">
        <v>1138223</v>
      </c>
    </row>
    <row r="416" spans="9:13">
      <c r="I416" s="35" t="s">
        <v>11023</v>
      </c>
      <c r="J416" s="35" t="s">
        <v>10690</v>
      </c>
      <c r="K416" s="35" t="s">
        <v>2617</v>
      </c>
      <c r="L416" s="35"/>
      <c r="M416" s="51">
        <v>1138223</v>
      </c>
    </row>
    <row r="417" spans="9:13">
      <c r="I417" s="35" t="s">
        <v>11024</v>
      </c>
      <c r="J417" s="35" t="s">
        <v>10690</v>
      </c>
      <c r="K417" s="35" t="s">
        <v>2617</v>
      </c>
      <c r="L417" s="35"/>
      <c r="M417" s="51">
        <v>1138223</v>
      </c>
    </row>
    <row r="418" spans="9:13">
      <c r="I418" s="35" t="s">
        <v>11025</v>
      </c>
      <c r="J418" s="35" t="s">
        <v>10690</v>
      </c>
      <c r="K418" s="35" t="s">
        <v>2617</v>
      </c>
      <c r="L418" s="35"/>
      <c r="M418" s="51">
        <v>1138223</v>
      </c>
    </row>
    <row r="419" spans="9:13">
      <c r="I419" s="35" t="s">
        <v>11026</v>
      </c>
      <c r="J419" s="35" t="s">
        <v>10690</v>
      </c>
      <c r="K419" s="35" t="s">
        <v>2617</v>
      </c>
      <c r="L419" s="35"/>
      <c r="M419" s="51">
        <v>1138223</v>
      </c>
    </row>
    <row r="420" spans="9:13">
      <c r="I420" s="35" t="s">
        <v>11027</v>
      </c>
      <c r="J420" s="35" t="s">
        <v>10690</v>
      </c>
      <c r="K420" s="35" t="s">
        <v>2617</v>
      </c>
      <c r="L420" s="35"/>
      <c r="M420" s="51">
        <v>1138223</v>
      </c>
    </row>
    <row r="421" spans="9:13">
      <c r="I421" s="35" t="s">
        <v>11028</v>
      </c>
      <c r="J421" s="35" t="s">
        <v>10690</v>
      </c>
      <c r="K421" s="35" t="s">
        <v>2617</v>
      </c>
      <c r="L421" s="35"/>
      <c r="M421" s="51">
        <v>1138223</v>
      </c>
    </row>
    <row r="422" spans="9:13">
      <c r="I422" s="35" t="s">
        <v>11029</v>
      </c>
      <c r="J422" s="35" t="s">
        <v>10690</v>
      </c>
      <c r="K422" s="35" t="s">
        <v>2617</v>
      </c>
      <c r="L422" s="35"/>
      <c r="M422" s="51">
        <v>1138223</v>
      </c>
    </row>
    <row r="423" spans="9:13">
      <c r="I423" s="35" t="s">
        <v>11030</v>
      </c>
      <c r="J423" s="35" t="s">
        <v>10690</v>
      </c>
      <c r="K423" s="35" t="s">
        <v>2617</v>
      </c>
      <c r="L423" s="35"/>
      <c r="M423" s="51">
        <v>1138223</v>
      </c>
    </row>
    <row r="424" spans="9:13">
      <c r="I424" s="35" t="s">
        <v>11031</v>
      </c>
      <c r="J424" s="35" t="s">
        <v>10690</v>
      </c>
      <c r="K424" s="35" t="s">
        <v>2617</v>
      </c>
      <c r="L424" s="35"/>
      <c r="M424" s="51">
        <v>1138223</v>
      </c>
    </row>
    <row r="425" spans="9:13">
      <c r="I425" s="35" t="s">
        <v>11032</v>
      </c>
      <c r="J425" s="35" t="s">
        <v>10690</v>
      </c>
      <c r="K425" s="35" t="s">
        <v>2617</v>
      </c>
      <c r="L425" s="35"/>
      <c r="M425" s="51">
        <v>1138223</v>
      </c>
    </row>
    <row r="426" spans="9:13">
      <c r="I426" s="35" t="s">
        <v>11033</v>
      </c>
      <c r="J426" s="35" t="s">
        <v>10690</v>
      </c>
      <c r="K426" s="35" t="s">
        <v>2617</v>
      </c>
      <c r="L426" s="35"/>
      <c r="M426" s="51">
        <v>1138223</v>
      </c>
    </row>
    <row r="427" spans="9:13">
      <c r="I427" s="35" t="s">
        <v>11034</v>
      </c>
      <c r="J427" s="35" t="s">
        <v>10690</v>
      </c>
      <c r="K427" s="35" t="s">
        <v>2617</v>
      </c>
      <c r="L427" s="35"/>
      <c r="M427" s="51">
        <v>1138223</v>
      </c>
    </row>
    <row r="428" spans="9:13">
      <c r="I428" s="35" t="s">
        <v>11035</v>
      </c>
      <c r="J428" s="35" t="s">
        <v>10690</v>
      </c>
      <c r="K428" s="35" t="s">
        <v>2617</v>
      </c>
      <c r="L428" s="35"/>
      <c r="M428" s="51">
        <v>1138223</v>
      </c>
    </row>
    <row r="429" spans="9:13">
      <c r="I429" s="35" t="s">
        <v>11036</v>
      </c>
      <c r="J429" s="35" t="s">
        <v>10690</v>
      </c>
      <c r="K429" s="35" t="s">
        <v>2617</v>
      </c>
      <c r="L429" s="35"/>
      <c r="M429" s="51">
        <v>1138223</v>
      </c>
    </row>
    <row r="430" spans="9:13">
      <c r="I430" s="35" t="s">
        <v>11037</v>
      </c>
      <c r="J430" s="35" t="s">
        <v>10690</v>
      </c>
      <c r="K430" s="35" t="s">
        <v>2617</v>
      </c>
      <c r="L430" s="35"/>
      <c r="M430" s="51">
        <v>1138223</v>
      </c>
    </row>
    <row r="431" spans="9:13">
      <c r="I431" s="35" t="s">
        <v>11038</v>
      </c>
      <c r="J431" s="35" t="s">
        <v>10690</v>
      </c>
      <c r="K431" s="35" t="s">
        <v>2617</v>
      </c>
      <c r="L431" s="35"/>
      <c r="M431" s="51">
        <v>1138223</v>
      </c>
    </row>
    <row r="432" spans="9:13">
      <c r="I432" s="35" t="s">
        <v>11039</v>
      </c>
      <c r="J432" s="35" t="s">
        <v>10690</v>
      </c>
      <c r="K432" s="35" t="s">
        <v>2617</v>
      </c>
      <c r="L432" s="35"/>
      <c r="M432" s="51">
        <v>1138223</v>
      </c>
    </row>
    <row r="433" spans="9:13">
      <c r="I433" s="35" t="s">
        <v>11040</v>
      </c>
      <c r="J433" s="35" t="s">
        <v>10690</v>
      </c>
      <c r="K433" s="35" t="s">
        <v>2617</v>
      </c>
      <c r="L433" s="35"/>
      <c r="M433" s="51">
        <v>1138223</v>
      </c>
    </row>
    <row r="434" spans="9:13">
      <c r="I434" s="35" t="s">
        <v>11041</v>
      </c>
      <c r="J434" s="35" t="s">
        <v>10690</v>
      </c>
      <c r="K434" s="35" t="s">
        <v>2617</v>
      </c>
      <c r="L434" s="35"/>
      <c r="M434" s="51">
        <v>1138223</v>
      </c>
    </row>
    <row r="435" spans="9:13">
      <c r="I435" s="35" t="s">
        <v>11042</v>
      </c>
      <c r="J435" s="35" t="s">
        <v>10690</v>
      </c>
      <c r="K435" s="35" t="s">
        <v>2617</v>
      </c>
      <c r="L435" s="35"/>
      <c r="M435" s="51">
        <v>1138223</v>
      </c>
    </row>
    <row r="436" spans="9:13">
      <c r="I436" s="35" t="s">
        <v>11043</v>
      </c>
      <c r="J436" s="35" t="s">
        <v>10690</v>
      </c>
      <c r="K436" s="35" t="s">
        <v>2617</v>
      </c>
      <c r="L436" s="35"/>
      <c r="M436" s="51">
        <v>1138223</v>
      </c>
    </row>
    <row r="437" spans="9:13">
      <c r="I437" s="35" t="s">
        <v>11044</v>
      </c>
      <c r="J437" s="35" t="s">
        <v>10690</v>
      </c>
      <c r="K437" s="35" t="s">
        <v>2617</v>
      </c>
      <c r="L437" s="35"/>
      <c r="M437" s="51">
        <v>1138223</v>
      </c>
    </row>
    <row r="438" spans="9:13">
      <c r="I438" s="35" t="s">
        <v>11045</v>
      </c>
      <c r="J438" s="35" t="s">
        <v>10690</v>
      </c>
      <c r="K438" s="35" t="s">
        <v>2617</v>
      </c>
      <c r="L438" s="35"/>
      <c r="M438" s="51">
        <v>1138223</v>
      </c>
    </row>
    <row r="439" spans="9:13">
      <c r="I439" s="35" t="s">
        <v>11046</v>
      </c>
      <c r="J439" s="35" t="s">
        <v>10690</v>
      </c>
      <c r="K439" s="35" t="s">
        <v>2617</v>
      </c>
      <c r="L439" s="35"/>
      <c r="M439" s="51">
        <v>1138223</v>
      </c>
    </row>
    <row r="440" spans="9:13">
      <c r="I440" s="35" t="s">
        <v>11047</v>
      </c>
      <c r="J440" s="35" t="s">
        <v>10690</v>
      </c>
      <c r="K440" s="35" t="s">
        <v>2617</v>
      </c>
      <c r="L440" s="35"/>
      <c r="M440" s="51">
        <v>1138223</v>
      </c>
    </row>
    <row r="441" spans="9:13">
      <c r="I441" s="35" t="s">
        <v>11048</v>
      </c>
      <c r="J441" s="35" t="s">
        <v>10690</v>
      </c>
      <c r="K441" s="35" t="s">
        <v>2617</v>
      </c>
      <c r="L441" s="35"/>
      <c r="M441" s="51">
        <v>1138223</v>
      </c>
    </row>
    <row r="442" spans="9:13">
      <c r="I442" s="35" t="s">
        <v>11049</v>
      </c>
      <c r="J442" s="35" t="s">
        <v>10690</v>
      </c>
      <c r="K442" s="35" t="s">
        <v>2617</v>
      </c>
      <c r="L442" s="35"/>
      <c r="M442" s="51">
        <v>1138223</v>
      </c>
    </row>
    <row r="443" spans="9:13">
      <c r="I443" s="35" t="s">
        <v>11050</v>
      </c>
      <c r="J443" s="35" t="s">
        <v>10690</v>
      </c>
      <c r="K443" s="35" t="s">
        <v>2617</v>
      </c>
      <c r="L443" s="35"/>
      <c r="M443" s="51">
        <v>1138223</v>
      </c>
    </row>
    <row r="444" spans="9:13">
      <c r="I444" s="35" t="s">
        <v>11051</v>
      </c>
      <c r="J444" s="35" t="s">
        <v>10690</v>
      </c>
      <c r="K444" s="35" t="s">
        <v>2617</v>
      </c>
      <c r="L444" s="35"/>
      <c r="M444" s="51">
        <v>1138223</v>
      </c>
    </row>
    <row r="445" spans="9:13">
      <c r="I445" s="35" t="s">
        <v>11052</v>
      </c>
      <c r="J445" s="35" t="s">
        <v>10690</v>
      </c>
      <c r="K445" s="35" t="s">
        <v>2617</v>
      </c>
      <c r="L445" s="35"/>
      <c r="M445" s="51">
        <v>1138223</v>
      </c>
    </row>
    <row r="446" spans="9:13">
      <c r="I446" s="35" t="s">
        <v>11053</v>
      </c>
      <c r="J446" s="35" t="s">
        <v>10690</v>
      </c>
      <c r="K446" s="35" t="s">
        <v>2617</v>
      </c>
      <c r="L446" s="35"/>
      <c r="M446" s="51">
        <v>1138223</v>
      </c>
    </row>
    <row r="447" spans="9:13">
      <c r="I447" s="35" t="s">
        <v>11054</v>
      </c>
      <c r="J447" s="35" t="s">
        <v>10690</v>
      </c>
      <c r="K447" s="35" t="s">
        <v>2617</v>
      </c>
      <c r="L447" s="35"/>
      <c r="M447" s="51">
        <v>1138223</v>
      </c>
    </row>
    <row r="448" spans="9:13">
      <c r="I448" s="35" t="s">
        <v>11055</v>
      </c>
      <c r="J448" s="35" t="s">
        <v>10690</v>
      </c>
      <c r="K448" s="35" t="s">
        <v>2617</v>
      </c>
      <c r="L448" s="35"/>
      <c r="M448" s="51">
        <v>1138223</v>
      </c>
    </row>
    <row r="449" spans="9:13">
      <c r="I449" s="35" t="s">
        <v>11056</v>
      </c>
      <c r="J449" s="35" t="s">
        <v>10690</v>
      </c>
      <c r="K449" s="35" t="s">
        <v>2617</v>
      </c>
      <c r="L449" s="35"/>
      <c r="M449" s="51">
        <v>1138223</v>
      </c>
    </row>
    <row r="450" spans="9:13">
      <c r="I450" s="35" t="s">
        <v>11057</v>
      </c>
      <c r="J450" s="35" t="s">
        <v>10690</v>
      </c>
      <c r="K450" s="35" t="s">
        <v>2617</v>
      </c>
      <c r="L450" s="35"/>
      <c r="M450" s="51">
        <v>1138223</v>
      </c>
    </row>
    <row r="451" spans="9:13">
      <c r="I451" s="35" t="s">
        <v>11058</v>
      </c>
      <c r="J451" s="35" t="s">
        <v>10690</v>
      </c>
      <c r="K451" s="35" t="s">
        <v>2617</v>
      </c>
      <c r="L451" s="35"/>
      <c r="M451" s="51">
        <v>1138223</v>
      </c>
    </row>
    <row r="452" spans="9:13">
      <c r="I452" s="35" t="s">
        <v>11059</v>
      </c>
      <c r="J452" s="35" t="s">
        <v>10690</v>
      </c>
      <c r="K452" s="35" t="s">
        <v>2617</v>
      </c>
      <c r="L452" s="35"/>
      <c r="M452" s="51">
        <v>1138223</v>
      </c>
    </row>
    <row r="453" spans="9:13">
      <c r="I453" s="35" t="s">
        <v>11060</v>
      </c>
      <c r="J453" s="35" t="s">
        <v>10690</v>
      </c>
      <c r="K453" s="35" t="s">
        <v>2617</v>
      </c>
      <c r="L453" s="35"/>
      <c r="M453" s="51">
        <v>1138223</v>
      </c>
    </row>
    <row r="454" spans="9:13">
      <c r="I454" s="35" t="s">
        <v>11061</v>
      </c>
      <c r="J454" s="35" t="s">
        <v>10690</v>
      </c>
      <c r="K454" s="35" t="s">
        <v>2617</v>
      </c>
      <c r="L454" s="35"/>
      <c r="M454" s="51">
        <v>1138223</v>
      </c>
    </row>
    <row r="455" spans="9:13">
      <c r="I455" s="35" t="s">
        <v>11062</v>
      </c>
      <c r="J455" s="35" t="s">
        <v>10690</v>
      </c>
      <c r="K455" s="35" t="s">
        <v>2617</v>
      </c>
      <c r="L455" s="35"/>
      <c r="M455" s="51">
        <v>1138223</v>
      </c>
    </row>
    <row r="456" spans="9:13">
      <c r="I456" s="35" t="s">
        <v>11063</v>
      </c>
      <c r="J456" s="35" t="s">
        <v>10690</v>
      </c>
      <c r="K456" s="35" t="s">
        <v>2617</v>
      </c>
      <c r="L456" s="35"/>
      <c r="M456" s="51">
        <v>1138223</v>
      </c>
    </row>
    <row r="457" spans="9:13">
      <c r="I457" s="35" t="s">
        <v>11064</v>
      </c>
      <c r="J457" s="35" t="s">
        <v>10690</v>
      </c>
      <c r="K457" s="35" t="s">
        <v>2617</v>
      </c>
      <c r="L457" s="35"/>
      <c r="M457" s="51">
        <v>1138223</v>
      </c>
    </row>
    <row r="458" spans="9:13">
      <c r="I458" s="35" t="s">
        <v>11065</v>
      </c>
      <c r="J458" s="35" t="s">
        <v>10690</v>
      </c>
      <c r="K458" s="35" t="s">
        <v>2617</v>
      </c>
      <c r="L458" s="35"/>
      <c r="M458" s="51">
        <v>1138223</v>
      </c>
    </row>
    <row r="459" spans="9:13">
      <c r="I459" s="35" t="s">
        <v>11066</v>
      </c>
      <c r="J459" s="35" t="s">
        <v>10690</v>
      </c>
      <c r="K459" s="35" t="s">
        <v>2617</v>
      </c>
      <c r="L459" s="35"/>
      <c r="M459" s="51">
        <v>1138223</v>
      </c>
    </row>
    <row r="460" spans="9:13">
      <c r="I460" s="35" t="s">
        <v>11067</v>
      </c>
      <c r="J460" s="35" t="s">
        <v>10690</v>
      </c>
      <c r="K460" s="35" t="s">
        <v>2617</v>
      </c>
      <c r="L460" s="35"/>
      <c r="M460" s="51">
        <v>1138223</v>
      </c>
    </row>
    <row r="461" spans="9:13">
      <c r="I461" s="35" t="s">
        <v>11068</v>
      </c>
      <c r="J461" s="35" t="s">
        <v>10690</v>
      </c>
      <c r="K461" s="35" t="s">
        <v>2617</v>
      </c>
      <c r="L461" s="35"/>
      <c r="M461" s="51">
        <v>1138223</v>
      </c>
    </row>
    <row r="462" spans="9:13">
      <c r="I462" s="35" t="s">
        <v>11069</v>
      </c>
      <c r="J462" s="35" t="s">
        <v>10690</v>
      </c>
      <c r="K462" s="35" t="s">
        <v>2617</v>
      </c>
      <c r="L462" s="35"/>
      <c r="M462" s="51">
        <v>1138223</v>
      </c>
    </row>
    <row r="463" spans="9:13">
      <c r="I463" s="35" t="s">
        <v>11070</v>
      </c>
      <c r="J463" s="35" t="s">
        <v>10690</v>
      </c>
      <c r="K463" s="35" t="s">
        <v>2617</v>
      </c>
      <c r="L463" s="35"/>
      <c r="M463" s="51">
        <v>1138223</v>
      </c>
    </row>
    <row r="464" spans="9:13">
      <c r="I464" s="35" t="s">
        <v>11071</v>
      </c>
      <c r="J464" s="35" t="s">
        <v>10690</v>
      </c>
      <c r="K464" s="35" t="s">
        <v>2617</v>
      </c>
      <c r="L464" s="35"/>
      <c r="M464" s="51">
        <v>1138223</v>
      </c>
    </row>
    <row r="465" spans="9:13">
      <c r="I465" s="35" t="s">
        <v>11072</v>
      </c>
      <c r="J465" s="35" t="s">
        <v>10690</v>
      </c>
      <c r="K465" s="35" t="s">
        <v>2617</v>
      </c>
      <c r="L465" s="35"/>
      <c r="M465" s="51">
        <v>1138223</v>
      </c>
    </row>
    <row r="466" spans="9:13">
      <c r="I466" s="35" t="s">
        <v>11073</v>
      </c>
      <c r="J466" s="35" t="s">
        <v>10690</v>
      </c>
      <c r="K466" s="35" t="s">
        <v>2617</v>
      </c>
      <c r="L466" s="35"/>
      <c r="M466" s="51">
        <v>1138223</v>
      </c>
    </row>
    <row r="467" spans="9:13">
      <c r="I467" s="35" t="s">
        <v>11074</v>
      </c>
      <c r="J467" s="35" t="s">
        <v>10690</v>
      </c>
      <c r="K467" s="35" t="s">
        <v>2617</v>
      </c>
      <c r="L467" s="35"/>
      <c r="M467" s="51">
        <v>1138223</v>
      </c>
    </row>
    <row r="468" spans="9:13">
      <c r="I468" s="35" t="s">
        <v>11075</v>
      </c>
      <c r="J468" s="35" t="s">
        <v>10690</v>
      </c>
      <c r="K468" s="35" t="s">
        <v>2617</v>
      </c>
      <c r="L468" s="35"/>
      <c r="M468" s="51">
        <v>1138223</v>
      </c>
    </row>
    <row r="469" spans="9:13">
      <c r="I469" s="35" t="s">
        <v>11076</v>
      </c>
      <c r="J469" s="35" t="s">
        <v>10690</v>
      </c>
      <c r="K469" s="35" t="s">
        <v>2617</v>
      </c>
      <c r="L469" s="35"/>
      <c r="M469" s="51">
        <v>1138223</v>
      </c>
    </row>
    <row r="470" spans="9:13">
      <c r="I470" s="35" t="s">
        <v>11077</v>
      </c>
      <c r="J470" s="35" t="s">
        <v>10690</v>
      </c>
      <c r="K470" s="35" t="s">
        <v>2617</v>
      </c>
      <c r="L470" s="35"/>
      <c r="M470" s="51">
        <v>1138223</v>
      </c>
    </row>
    <row r="471" spans="9:13">
      <c r="I471" s="35" t="s">
        <v>11078</v>
      </c>
      <c r="J471" s="35" t="s">
        <v>10690</v>
      </c>
      <c r="K471" s="35" t="s">
        <v>2617</v>
      </c>
      <c r="L471" s="35"/>
      <c r="M471" s="51">
        <v>1138223</v>
      </c>
    </row>
    <row r="472" spans="9:13">
      <c r="I472" s="35" t="s">
        <v>11079</v>
      </c>
      <c r="J472" s="35" t="s">
        <v>10690</v>
      </c>
      <c r="K472" s="35" t="s">
        <v>2617</v>
      </c>
      <c r="L472" s="35"/>
      <c r="M472" s="51">
        <v>1138223</v>
      </c>
    </row>
    <row r="473" spans="9:13">
      <c r="I473" s="35" t="s">
        <v>11080</v>
      </c>
      <c r="J473" s="35" t="s">
        <v>10690</v>
      </c>
      <c r="K473" s="35" t="s">
        <v>2617</v>
      </c>
      <c r="L473" s="35"/>
      <c r="M473" s="51">
        <v>1138223</v>
      </c>
    </row>
    <row r="474" spans="9:13">
      <c r="I474" s="35" t="s">
        <v>11081</v>
      </c>
      <c r="J474" s="35" t="s">
        <v>10690</v>
      </c>
      <c r="K474" s="35" t="s">
        <v>2617</v>
      </c>
      <c r="L474" s="35"/>
      <c r="M474" s="51">
        <v>1138223</v>
      </c>
    </row>
    <row r="475" spans="9:13">
      <c r="I475" s="35" t="s">
        <v>11082</v>
      </c>
      <c r="J475" s="35" t="s">
        <v>10690</v>
      </c>
      <c r="K475" s="35" t="s">
        <v>2617</v>
      </c>
      <c r="L475" s="35"/>
      <c r="M475" s="51">
        <v>1138223</v>
      </c>
    </row>
    <row r="476" spans="9:13">
      <c r="I476" s="35" t="s">
        <v>11083</v>
      </c>
      <c r="J476" s="35" t="s">
        <v>10690</v>
      </c>
      <c r="K476" s="35" t="s">
        <v>2617</v>
      </c>
      <c r="L476" s="35"/>
      <c r="M476" s="51">
        <v>1138223</v>
      </c>
    </row>
    <row r="477" spans="9:13">
      <c r="I477" s="35" t="s">
        <v>11084</v>
      </c>
      <c r="J477" s="35" t="s">
        <v>10690</v>
      </c>
      <c r="K477" s="35" t="s">
        <v>2617</v>
      </c>
      <c r="L477" s="35"/>
      <c r="M477" s="51">
        <v>1138223</v>
      </c>
    </row>
    <row r="478" spans="9:13">
      <c r="I478" s="35" t="s">
        <v>11085</v>
      </c>
      <c r="J478" s="35" t="s">
        <v>10690</v>
      </c>
      <c r="K478" s="35" t="s">
        <v>2617</v>
      </c>
      <c r="L478" s="35"/>
      <c r="M478" s="51">
        <v>1138223</v>
      </c>
    </row>
    <row r="479" spans="9:13">
      <c r="I479" s="35" t="s">
        <v>11086</v>
      </c>
      <c r="J479" s="35" t="s">
        <v>10690</v>
      </c>
      <c r="K479" s="35" t="s">
        <v>2617</v>
      </c>
      <c r="L479" s="35"/>
      <c r="M479" s="51">
        <v>1138223</v>
      </c>
    </row>
    <row r="480" spans="9:13">
      <c r="I480" s="35" t="s">
        <v>11087</v>
      </c>
      <c r="J480" s="35" t="s">
        <v>10690</v>
      </c>
      <c r="K480" s="35" t="s">
        <v>2617</v>
      </c>
      <c r="L480" s="35"/>
      <c r="M480" s="51">
        <v>1138223</v>
      </c>
    </row>
    <row r="481" spans="9:13">
      <c r="I481" s="35" t="s">
        <v>11088</v>
      </c>
      <c r="J481" s="35" t="s">
        <v>10690</v>
      </c>
      <c r="K481" s="35" t="s">
        <v>2617</v>
      </c>
      <c r="L481" s="35"/>
      <c r="M481" s="51">
        <v>1138223</v>
      </c>
    </row>
    <row r="482" spans="9:13">
      <c r="I482" s="35" t="s">
        <v>11089</v>
      </c>
      <c r="J482" s="35" t="s">
        <v>10690</v>
      </c>
      <c r="K482" s="35" t="s">
        <v>2617</v>
      </c>
      <c r="L482" s="35"/>
      <c r="M482" s="51">
        <v>1138223</v>
      </c>
    </row>
    <row r="483" spans="9:13">
      <c r="I483" s="35" t="s">
        <v>11090</v>
      </c>
      <c r="J483" s="35" t="s">
        <v>10690</v>
      </c>
      <c r="K483" s="35" t="s">
        <v>2617</v>
      </c>
      <c r="L483" s="35"/>
      <c r="M483" s="51">
        <v>1138223</v>
      </c>
    </row>
    <row r="484" spans="9:13">
      <c r="I484" s="35" t="s">
        <v>11091</v>
      </c>
      <c r="J484" s="35" t="s">
        <v>10690</v>
      </c>
      <c r="K484" s="35" t="s">
        <v>2617</v>
      </c>
      <c r="L484" s="35"/>
      <c r="M484" s="51">
        <v>1138223</v>
      </c>
    </row>
    <row r="485" spans="9:13">
      <c r="I485" s="35" t="s">
        <v>11092</v>
      </c>
      <c r="J485" s="35" t="s">
        <v>10690</v>
      </c>
      <c r="K485" s="35" t="s">
        <v>2617</v>
      </c>
      <c r="L485" s="35"/>
      <c r="M485" s="51">
        <v>1138223</v>
      </c>
    </row>
    <row r="486" spans="9:13">
      <c r="I486" s="35" t="s">
        <v>11093</v>
      </c>
      <c r="J486" s="35" t="s">
        <v>10690</v>
      </c>
      <c r="K486" s="35" t="s">
        <v>2617</v>
      </c>
      <c r="L486" s="35"/>
      <c r="M486" s="51">
        <v>1138223</v>
      </c>
    </row>
    <row r="487" spans="9:13">
      <c r="I487" s="35" t="s">
        <v>11094</v>
      </c>
      <c r="J487" s="35" t="s">
        <v>10690</v>
      </c>
      <c r="K487" s="35" t="s">
        <v>2617</v>
      </c>
      <c r="L487" s="35"/>
      <c r="M487" s="51">
        <v>1138223</v>
      </c>
    </row>
    <row r="488" spans="9:13">
      <c r="I488" s="35" t="s">
        <v>11095</v>
      </c>
      <c r="J488" s="35" t="s">
        <v>10690</v>
      </c>
      <c r="K488" s="35" t="s">
        <v>2617</v>
      </c>
      <c r="L488" s="35"/>
      <c r="M488" s="51">
        <v>1138223</v>
      </c>
    </row>
    <row r="489" spans="9:13">
      <c r="I489" s="35" t="s">
        <v>11096</v>
      </c>
      <c r="J489" s="35" t="s">
        <v>10690</v>
      </c>
      <c r="K489" s="35" t="s">
        <v>2617</v>
      </c>
      <c r="L489" s="35"/>
      <c r="M489" s="51">
        <v>1138223</v>
      </c>
    </row>
    <row r="490" spans="9:13">
      <c r="I490" s="35" t="s">
        <v>11097</v>
      </c>
      <c r="J490" s="35" t="s">
        <v>10690</v>
      </c>
      <c r="K490" s="35" t="s">
        <v>2617</v>
      </c>
      <c r="L490" s="35"/>
      <c r="M490" s="51">
        <v>1138223</v>
      </c>
    </row>
    <row r="491" spans="9:13">
      <c r="I491" s="35" t="s">
        <v>11098</v>
      </c>
      <c r="J491" s="35" t="s">
        <v>10690</v>
      </c>
      <c r="K491" s="35" t="s">
        <v>2617</v>
      </c>
      <c r="L491" s="35"/>
      <c r="M491" s="51">
        <v>1138223</v>
      </c>
    </row>
    <row r="492" spans="9:13">
      <c r="I492" s="35" t="s">
        <v>11099</v>
      </c>
      <c r="J492" s="35" t="s">
        <v>10690</v>
      </c>
      <c r="K492" s="35" t="s">
        <v>2617</v>
      </c>
      <c r="L492" s="35"/>
      <c r="M492" s="51">
        <v>1138223</v>
      </c>
    </row>
    <row r="493" spans="9:13">
      <c r="I493" s="35" t="s">
        <v>11100</v>
      </c>
      <c r="J493" s="35" t="s">
        <v>10690</v>
      </c>
      <c r="K493" s="35" t="s">
        <v>2617</v>
      </c>
      <c r="L493" s="35"/>
      <c r="M493" s="51">
        <v>1138223</v>
      </c>
    </row>
    <row r="494" spans="9:13">
      <c r="I494" s="35" t="s">
        <v>11101</v>
      </c>
      <c r="J494" s="35" t="s">
        <v>10690</v>
      </c>
      <c r="K494" s="35" t="s">
        <v>2617</v>
      </c>
      <c r="L494" s="35"/>
      <c r="M494" s="51">
        <v>1138223</v>
      </c>
    </row>
    <row r="495" spans="9:13">
      <c r="I495" s="35" t="s">
        <v>11102</v>
      </c>
      <c r="J495" s="35" t="s">
        <v>10690</v>
      </c>
      <c r="K495" s="35" t="s">
        <v>2617</v>
      </c>
      <c r="L495" s="35"/>
      <c r="M495" s="51">
        <v>1138223</v>
      </c>
    </row>
    <row r="496" spans="9:13">
      <c r="I496" s="35" t="s">
        <v>11103</v>
      </c>
      <c r="J496" s="35" t="s">
        <v>10690</v>
      </c>
      <c r="K496" s="35" t="s">
        <v>2617</v>
      </c>
      <c r="L496" s="35"/>
      <c r="M496" s="51">
        <v>1138223</v>
      </c>
    </row>
    <row r="497" spans="9:13">
      <c r="I497" s="35" t="s">
        <v>11104</v>
      </c>
      <c r="J497" s="35" t="s">
        <v>10690</v>
      </c>
      <c r="K497" s="35" t="s">
        <v>2617</v>
      </c>
      <c r="L497" s="35"/>
      <c r="M497" s="51">
        <v>1138223</v>
      </c>
    </row>
    <row r="498" spans="9:13">
      <c r="I498" s="35" t="s">
        <v>11105</v>
      </c>
      <c r="J498" s="35" t="s">
        <v>10690</v>
      </c>
      <c r="K498" s="35" t="s">
        <v>2617</v>
      </c>
      <c r="L498" s="35"/>
      <c r="M498" s="51">
        <v>1138223</v>
      </c>
    </row>
    <row r="499" spans="9:13">
      <c r="I499" s="35" t="s">
        <v>11106</v>
      </c>
      <c r="J499" s="35" t="s">
        <v>10690</v>
      </c>
      <c r="K499" s="35" t="s">
        <v>2617</v>
      </c>
      <c r="L499" s="35"/>
      <c r="M499" s="51">
        <v>1138223</v>
      </c>
    </row>
    <row r="500" spans="9:13">
      <c r="I500" s="35" t="s">
        <v>11107</v>
      </c>
      <c r="J500" s="35" t="s">
        <v>10690</v>
      </c>
      <c r="K500" s="35" t="s">
        <v>2617</v>
      </c>
      <c r="L500" s="35"/>
      <c r="M500" s="51">
        <v>1138223</v>
      </c>
    </row>
    <row r="501" spans="9:13">
      <c r="I501" s="35" t="s">
        <v>11108</v>
      </c>
      <c r="J501" s="35" t="s">
        <v>10690</v>
      </c>
      <c r="K501" s="35" t="s">
        <v>2617</v>
      </c>
      <c r="L501" s="35"/>
      <c r="M501" s="51">
        <v>1138223</v>
      </c>
    </row>
    <row r="502" spans="9:13">
      <c r="I502" s="35" t="s">
        <v>11109</v>
      </c>
      <c r="J502" s="35" t="s">
        <v>10690</v>
      </c>
      <c r="K502" s="35" t="s">
        <v>2617</v>
      </c>
      <c r="L502" s="35"/>
      <c r="M502" s="51">
        <v>1138223</v>
      </c>
    </row>
    <row r="503" spans="9:13">
      <c r="I503" s="35" t="s">
        <v>11110</v>
      </c>
      <c r="J503" s="35" t="s">
        <v>10690</v>
      </c>
      <c r="K503" s="35" t="s">
        <v>2617</v>
      </c>
      <c r="L503" s="35"/>
      <c r="M503" s="51">
        <v>1138223</v>
      </c>
    </row>
    <row r="504" spans="9:13">
      <c r="I504" s="35" t="s">
        <v>11111</v>
      </c>
      <c r="J504" s="35" t="s">
        <v>10690</v>
      </c>
      <c r="K504" s="35" t="s">
        <v>2617</v>
      </c>
      <c r="L504" s="35"/>
      <c r="M504" s="51">
        <v>1138223</v>
      </c>
    </row>
    <row r="505" spans="9:13">
      <c r="I505" s="35" t="s">
        <v>11112</v>
      </c>
      <c r="J505" s="35" t="s">
        <v>10690</v>
      </c>
      <c r="K505" s="35" t="s">
        <v>2617</v>
      </c>
      <c r="L505" s="35"/>
      <c r="M505" s="51">
        <v>1138223</v>
      </c>
    </row>
    <row r="506" spans="9:13">
      <c r="I506" s="35" t="s">
        <v>11113</v>
      </c>
      <c r="J506" s="35" t="s">
        <v>10690</v>
      </c>
      <c r="K506" s="35" t="s">
        <v>2617</v>
      </c>
      <c r="L506" s="35"/>
      <c r="M506" s="51">
        <v>1138223</v>
      </c>
    </row>
    <row r="507" spans="9:13">
      <c r="I507" s="35" t="s">
        <v>11114</v>
      </c>
      <c r="J507" s="35" t="s">
        <v>10690</v>
      </c>
      <c r="K507" s="35" t="s">
        <v>2617</v>
      </c>
      <c r="L507" s="35"/>
      <c r="M507" s="51">
        <v>1138223</v>
      </c>
    </row>
    <row r="508" spans="9:13">
      <c r="I508" s="35" t="s">
        <v>11115</v>
      </c>
      <c r="J508" s="35" t="s">
        <v>10690</v>
      </c>
      <c r="K508" s="35" t="s">
        <v>2617</v>
      </c>
      <c r="L508" s="35"/>
      <c r="M508" s="51">
        <v>1138223</v>
      </c>
    </row>
    <row r="509" spans="9:13">
      <c r="I509" s="35" t="s">
        <v>11116</v>
      </c>
      <c r="J509" s="35" t="s">
        <v>10690</v>
      </c>
      <c r="K509" s="35" t="s">
        <v>2617</v>
      </c>
      <c r="L509" s="35"/>
      <c r="M509" s="51">
        <v>1138223</v>
      </c>
    </row>
    <row r="510" spans="9:13">
      <c r="I510" s="35" t="s">
        <v>11117</v>
      </c>
      <c r="J510" s="35" t="s">
        <v>10690</v>
      </c>
      <c r="K510" s="35" t="s">
        <v>2617</v>
      </c>
      <c r="L510" s="35"/>
      <c r="M510" s="51">
        <v>1138223</v>
      </c>
    </row>
    <row r="511" spans="9:13">
      <c r="I511" s="35" t="s">
        <v>11118</v>
      </c>
      <c r="J511" s="35" t="s">
        <v>10690</v>
      </c>
      <c r="K511" s="35" t="s">
        <v>2617</v>
      </c>
      <c r="L511" s="35"/>
      <c r="M511" s="51">
        <v>1138223</v>
      </c>
    </row>
    <row r="512" spans="9:13">
      <c r="I512" s="35" t="s">
        <v>11119</v>
      </c>
      <c r="J512" s="35" t="s">
        <v>10690</v>
      </c>
      <c r="K512" s="35" t="s">
        <v>2617</v>
      </c>
      <c r="L512" s="35"/>
      <c r="M512" s="51">
        <v>1138223</v>
      </c>
    </row>
    <row r="513" spans="9:13">
      <c r="I513" s="35" t="s">
        <v>11120</v>
      </c>
      <c r="J513" s="35" t="s">
        <v>10690</v>
      </c>
      <c r="K513" s="35" t="s">
        <v>2617</v>
      </c>
      <c r="L513" s="35"/>
      <c r="M513" s="51">
        <v>1138223</v>
      </c>
    </row>
    <row r="514" spans="9:13">
      <c r="I514" s="35" t="s">
        <v>11121</v>
      </c>
      <c r="J514" s="35" t="s">
        <v>10690</v>
      </c>
      <c r="K514" s="35" t="s">
        <v>2617</v>
      </c>
      <c r="L514" s="35"/>
      <c r="M514" s="51">
        <v>1138223</v>
      </c>
    </row>
    <row r="515" spans="9:13">
      <c r="I515" s="35" t="s">
        <v>11122</v>
      </c>
      <c r="J515" s="35" t="s">
        <v>10690</v>
      </c>
      <c r="K515" s="35" t="s">
        <v>2617</v>
      </c>
      <c r="L515" s="35"/>
      <c r="M515" s="51">
        <v>1138223</v>
      </c>
    </row>
    <row r="516" spans="9:13">
      <c r="I516" s="35" t="s">
        <v>11123</v>
      </c>
      <c r="J516" s="35" t="s">
        <v>10690</v>
      </c>
      <c r="K516" s="35" t="s">
        <v>2617</v>
      </c>
      <c r="L516" s="35"/>
      <c r="M516" s="51">
        <v>1138223</v>
      </c>
    </row>
    <row r="517" spans="9:13">
      <c r="I517" s="35" t="s">
        <v>11124</v>
      </c>
      <c r="J517" s="35" t="s">
        <v>10690</v>
      </c>
      <c r="K517" s="35" t="s">
        <v>2617</v>
      </c>
      <c r="L517" s="35"/>
      <c r="M517" s="51">
        <v>1138223</v>
      </c>
    </row>
    <row r="518" spans="9:13">
      <c r="I518" s="35" t="s">
        <v>11125</v>
      </c>
      <c r="J518" s="35" t="s">
        <v>10690</v>
      </c>
      <c r="K518" s="35" t="s">
        <v>2617</v>
      </c>
      <c r="L518" s="35"/>
      <c r="M518" s="51">
        <v>1138223</v>
      </c>
    </row>
    <row r="519" spans="9:13">
      <c r="I519" s="35" t="s">
        <v>11126</v>
      </c>
      <c r="J519" s="35" t="s">
        <v>10690</v>
      </c>
      <c r="K519" s="35" t="s">
        <v>2617</v>
      </c>
      <c r="L519" s="35"/>
      <c r="M519" s="51">
        <v>1138223</v>
      </c>
    </row>
    <row r="520" spans="9:13">
      <c r="I520" s="35" t="s">
        <v>11127</v>
      </c>
      <c r="J520" s="35" t="s">
        <v>10690</v>
      </c>
      <c r="K520" s="35" t="s">
        <v>2617</v>
      </c>
      <c r="L520" s="35"/>
      <c r="M520" s="51">
        <v>1138223</v>
      </c>
    </row>
    <row r="521" spans="9:13">
      <c r="I521" s="35" t="s">
        <v>11128</v>
      </c>
      <c r="J521" s="35" t="s">
        <v>10690</v>
      </c>
      <c r="K521" s="35" t="s">
        <v>2617</v>
      </c>
      <c r="L521" s="35"/>
      <c r="M521" s="51">
        <v>1138223</v>
      </c>
    </row>
    <row r="522" spans="9:13">
      <c r="I522" s="35" t="s">
        <v>11129</v>
      </c>
      <c r="J522" s="35" t="s">
        <v>10690</v>
      </c>
      <c r="K522" s="35" t="s">
        <v>2617</v>
      </c>
      <c r="L522" s="35"/>
      <c r="M522" s="51">
        <v>1138223</v>
      </c>
    </row>
    <row r="523" spans="9:13">
      <c r="I523" s="35" t="s">
        <v>11130</v>
      </c>
      <c r="J523" s="35" t="s">
        <v>10690</v>
      </c>
      <c r="K523" s="35" t="s">
        <v>2617</v>
      </c>
      <c r="L523" s="35"/>
      <c r="M523" s="51">
        <v>1138223</v>
      </c>
    </row>
    <row r="524" spans="9:13">
      <c r="I524" s="35" t="s">
        <v>11131</v>
      </c>
      <c r="J524" s="35" t="s">
        <v>10690</v>
      </c>
      <c r="K524" s="35" t="s">
        <v>2617</v>
      </c>
      <c r="L524" s="35"/>
      <c r="M524" s="51">
        <v>1138223</v>
      </c>
    </row>
    <row r="525" spans="9:13">
      <c r="I525" s="35" t="s">
        <v>11132</v>
      </c>
      <c r="J525" s="35" t="s">
        <v>10690</v>
      </c>
      <c r="K525" s="35" t="s">
        <v>2617</v>
      </c>
      <c r="L525" s="35"/>
      <c r="M525" s="51">
        <v>1138223</v>
      </c>
    </row>
    <row r="526" spans="9:13">
      <c r="I526" s="35" t="s">
        <v>11133</v>
      </c>
      <c r="J526" s="35" t="s">
        <v>10690</v>
      </c>
      <c r="K526" s="35" t="s">
        <v>2617</v>
      </c>
      <c r="L526" s="35"/>
      <c r="M526" s="51">
        <v>1138223</v>
      </c>
    </row>
    <row r="527" spans="9:13">
      <c r="I527" s="35" t="s">
        <v>11134</v>
      </c>
      <c r="J527" s="35" t="s">
        <v>10690</v>
      </c>
      <c r="K527" s="35" t="s">
        <v>2617</v>
      </c>
      <c r="L527" s="35"/>
      <c r="M527" s="51">
        <v>1138223</v>
      </c>
    </row>
    <row r="528" spans="9:13">
      <c r="I528" s="35" t="s">
        <v>11135</v>
      </c>
      <c r="J528" s="35" t="s">
        <v>10690</v>
      </c>
      <c r="K528" s="35" t="s">
        <v>2617</v>
      </c>
      <c r="L528" s="35"/>
      <c r="M528" s="51">
        <v>1138223</v>
      </c>
    </row>
    <row r="529" spans="9:13">
      <c r="I529" s="35" t="s">
        <v>11136</v>
      </c>
      <c r="J529" s="35" t="s">
        <v>10690</v>
      </c>
      <c r="K529" s="35" t="s">
        <v>2617</v>
      </c>
      <c r="L529" s="35"/>
      <c r="M529" s="51">
        <v>1138223</v>
      </c>
    </row>
    <row r="530" spans="9:13">
      <c r="I530" s="35" t="s">
        <v>11137</v>
      </c>
      <c r="J530" s="35" t="s">
        <v>10690</v>
      </c>
      <c r="K530" s="35" t="s">
        <v>2617</v>
      </c>
      <c r="L530" s="35"/>
      <c r="M530" s="51">
        <v>1138223</v>
      </c>
    </row>
    <row r="531" spans="9:13">
      <c r="I531" s="35" t="s">
        <v>11138</v>
      </c>
      <c r="J531" s="35" t="s">
        <v>10690</v>
      </c>
      <c r="K531" s="35" t="s">
        <v>2617</v>
      </c>
      <c r="L531" s="35"/>
      <c r="M531" s="51">
        <v>1138223</v>
      </c>
    </row>
    <row r="532" spans="9:13">
      <c r="I532" s="35" t="s">
        <v>11139</v>
      </c>
      <c r="J532" s="35" t="s">
        <v>10690</v>
      </c>
      <c r="K532" s="35" t="s">
        <v>2617</v>
      </c>
      <c r="L532" s="35"/>
      <c r="M532" s="51">
        <v>1138223</v>
      </c>
    </row>
    <row r="533" spans="9:13">
      <c r="I533" s="35" t="s">
        <v>11140</v>
      </c>
      <c r="J533" s="35" t="s">
        <v>10690</v>
      </c>
      <c r="K533" s="35" t="s">
        <v>2617</v>
      </c>
      <c r="L533" s="35"/>
      <c r="M533" s="51">
        <v>1138223</v>
      </c>
    </row>
    <row r="534" spans="9:13">
      <c r="I534" s="35" t="s">
        <v>11141</v>
      </c>
      <c r="J534" s="35" t="s">
        <v>10690</v>
      </c>
      <c r="K534" s="35" t="s">
        <v>2617</v>
      </c>
      <c r="L534" s="35"/>
      <c r="M534" s="51">
        <v>1138223</v>
      </c>
    </row>
    <row r="535" spans="9:13">
      <c r="I535" s="35" t="s">
        <v>11142</v>
      </c>
      <c r="J535" s="35" t="s">
        <v>10690</v>
      </c>
      <c r="K535" s="35" t="s">
        <v>2617</v>
      </c>
      <c r="L535" s="35"/>
      <c r="M535" s="51">
        <v>1138223</v>
      </c>
    </row>
    <row r="536" spans="9:13">
      <c r="I536" s="35" t="s">
        <v>11143</v>
      </c>
      <c r="J536" s="35" t="s">
        <v>10690</v>
      </c>
      <c r="K536" s="35" t="s">
        <v>2617</v>
      </c>
      <c r="L536" s="35"/>
      <c r="M536" s="51">
        <v>1138223</v>
      </c>
    </row>
    <row r="537" spans="9:13">
      <c r="I537" s="35" t="s">
        <v>11144</v>
      </c>
      <c r="J537" s="35" t="s">
        <v>10690</v>
      </c>
      <c r="K537" s="35" t="s">
        <v>2617</v>
      </c>
      <c r="L537" s="35"/>
      <c r="M537" s="51">
        <v>1138223</v>
      </c>
    </row>
    <row r="538" spans="9:13">
      <c r="I538" s="35" t="s">
        <v>11145</v>
      </c>
      <c r="J538" s="35" t="s">
        <v>10690</v>
      </c>
      <c r="K538" s="35" t="s">
        <v>2617</v>
      </c>
      <c r="L538" s="35"/>
      <c r="M538" s="51">
        <v>1138223</v>
      </c>
    </row>
    <row r="539" spans="9:13">
      <c r="I539" s="35" t="s">
        <v>11146</v>
      </c>
      <c r="J539" s="35" t="s">
        <v>10690</v>
      </c>
      <c r="K539" s="35" t="s">
        <v>2617</v>
      </c>
      <c r="L539" s="35"/>
      <c r="M539" s="51">
        <v>1138223</v>
      </c>
    </row>
    <row r="540" spans="9:13">
      <c r="I540" s="35" t="s">
        <v>11147</v>
      </c>
      <c r="J540" s="35" t="s">
        <v>10690</v>
      </c>
      <c r="K540" s="35" t="s">
        <v>2617</v>
      </c>
      <c r="L540" s="35"/>
      <c r="M540" s="51">
        <v>1138223</v>
      </c>
    </row>
    <row r="541" spans="9:13">
      <c r="I541" s="35" t="s">
        <v>11148</v>
      </c>
      <c r="J541" s="35" t="s">
        <v>10690</v>
      </c>
      <c r="K541" s="35" t="s">
        <v>2617</v>
      </c>
      <c r="L541" s="35"/>
      <c r="M541" s="51">
        <v>1138223</v>
      </c>
    </row>
    <row r="542" spans="9:13">
      <c r="I542" s="35" t="s">
        <v>11149</v>
      </c>
      <c r="J542" s="35" t="s">
        <v>10690</v>
      </c>
      <c r="K542" s="35" t="s">
        <v>2617</v>
      </c>
      <c r="L542" s="35"/>
      <c r="M542" s="51">
        <v>1138223</v>
      </c>
    </row>
    <row r="543" spans="9:13">
      <c r="I543" s="35" t="s">
        <v>11150</v>
      </c>
      <c r="J543" s="45" t="s">
        <v>10690</v>
      </c>
      <c r="K543" s="35" t="s">
        <v>2617</v>
      </c>
      <c r="L543" s="35"/>
      <c r="M543" s="51">
        <v>1138223</v>
      </c>
    </row>
    <row r="544" spans="9:13">
      <c r="I544" s="35" t="s">
        <v>11151</v>
      </c>
      <c r="J544" s="45" t="s">
        <v>10690</v>
      </c>
      <c r="K544" s="35" t="s">
        <v>2617</v>
      </c>
      <c r="L544" s="35"/>
      <c r="M544" s="51">
        <v>1138223</v>
      </c>
    </row>
    <row r="545" spans="9:13">
      <c r="I545" s="35" t="s">
        <v>11152</v>
      </c>
      <c r="J545" s="35" t="s">
        <v>10690</v>
      </c>
      <c r="K545" s="35" t="s">
        <v>2617</v>
      </c>
      <c r="L545" s="35"/>
      <c r="M545" s="51">
        <v>1138223</v>
      </c>
    </row>
    <row r="546" spans="9:13">
      <c r="I546" s="35" t="s">
        <v>11153</v>
      </c>
      <c r="J546" s="35" t="s">
        <v>10690</v>
      </c>
      <c r="K546" s="35" t="s">
        <v>2617</v>
      </c>
      <c r="L546" s="35"/>
      <c r="M546" s="51">
        <v>1138223</v>
      </c>
    </row>
    <row r="547" spans="9:13">
      <c r="I547" s="39" t="s">
        <v>11154</v>
      </c>
      <c r="J547" s="39" t="s">
        <v>10690</v>
      </c>
      <c r="K547" s="35" t="s">
        <v>2617</v>
      </c>
      <c r="L547" s="35"/>
      <c r="M547" s="53">
        <v>1138223</v>
      </c>
    </row>
    <row r="548" spans="9:13">
      <c r="I548" s="35" t="s">
        <v>11155</v>
      </c>
      <c r="J548" s="35" t="s">
        <v>10690</v>
      </c>
      <c r="K548" s="35" t="s">
        <v>2617</v>
      </c>
      <c r="L548" s="35"/>
      <c r="M548" s="51">
        <v>1138223</v>
      </c>
    </row>
    <row r="549" spans="9:13">
      <c r="I549" s="35" t="s">
        <v>11156</v>
      </c>
      <c r="J549" s="35" t="s">
        <v>10690</v>
      </c>
      <c r="K549" s="35" t="s">
        <v>2617</v>
      </c>
      <c r="L549" s="35"/>
      <c r="M549" s="51">
        <v>1138223</v>
      </c>
    </row>
    <row r="550" spans="9:13">
      <c r="I550" s="35" t="s">
        <v>11157</v>
      </c>
      <c r="J550" s="35" t="s">
        <v>10690</v>
      </c>
      <c r="K550" s="35" t="s">
        <v>2617</v>
      </c>
      <c r="L550" s="35"/>
      <c r="M550" s="51">
        <v>1138223</v>
      </c>
    </row>
    <row r="551" spans="9:13">
      <c r="I551" s="35" t="s">
        <v>11158</v>
      </c>
      <c r="J551" s="35" t="s">
        <v>10690</v>
      </c>
      <c r="K551" s="35" t="s">
        <v>2617</v>
      </c>
      <c r="L551" s="35"/>
      <c r="M551" s="51">
        <v>1138223</v>
      </c>
    </row>
    <row r="552" spans="9:13">
      <c r="I552" s="35" t="s">
        <v>11159</v>
      </c>
      <c r="J552" s="35" t="s">
        <v>10690</v>
      </c>
      <c r="K552" s="35" t="s">
        <v>2617</v>
      </c>
      <c r="L552" s="35"/>
      <c r="M552" s="51">
        <v>1138223</v>
      </c>
    </row>
    <row r="553" spans="9:13">
      <c r="I553" s="35" t="s">
        <v>11160</v>
      </c>
      <c r="J553" s="35" t="s">
        <v>10690</v>
      </c>
      <c r="K553" s="35" t="s">
        <v>2617</v>
      </c>
      <c r="L553" s="35"/>
      <c r="M553" s="51">
        <v>1138223</v>
      </c>
    </row>
    <row r="554" spans="9:13">
      <c r="I554" s="35" t="s">
        <v>11161</v>
      </c>
      <c r="J554" s="35" t="s">
        <v>10690</v>
      </c>
      <c r="K554" s="35" t="s">
        <v>2617</v>
      </c>
      <c r="L554" s="35"/>
      <c r="M554" s="51">
        <v>1138223</v>
      </c>
    </row>
    <row r="555" spans="9:13">
      <c r="I555" s="35" t="s">
        <v>11162</v>
      </c>
      <c r="J555" s="35" t="s">
        <v>10690</v>
      </c>
      <c r="K555" s="35" t="s">
        <v>2617</v>
      </c>
      <c r="L555" s="35"/>
      <c r="M555" s="51">
        <v>1138223</v>
      </c>
    </row>
    <row r="556" spans="9:13">
      <c r="I556" s="35" t="s">
        <v>11163</v>
      </c>
      <c r="J556" s="35" t="s">
        <v>10690</v>
      </c>
      <c r="K556" s="35" t="s">
        <v>2617</v>
      </c>
      <c r="L556" s="35"/>
      <c r="M556" s="51">
        <v>1138223</v>
      </c>
    </row>
    <row r="557" spans="9:13">
      <c r="I557" s="35" t="s">
        <v>11164</v>
      </c>
      <c r="J557" s="35" t="s">
        <v>10690</v>
      </c>
      <c r="K557" s="35" t="s">
        <v>2617</v>
      </c>
      <c r="L557" s="35"/>
      <c r="M557" s="51">
        <v>1138223</v>
      </c>
    </row>
    <row r="558" spans="9:13">
      <c r="I558" s="35" t="s">
        <v>11165</v>
      </c>
      <c r="J558" s="35" t="s">
        <v>10690</v>
      </c>
      <c r="K558" s="35" t="s">
        <v>2617</v>
      </c>
      <c r="L558" s="35"/>
      <c r="M558" s="51">
        <v>1138223</v>
      </c>
    </row>
    <row r="559" spans="9:13">
      <c r="I559" s="35" t="s">
        <v>11166</v>
      </c>
      <c r="J559" s="35" t="s">
        <v>10690</v>
      </c>
      <c r="K559" s="35" t="s">
        <v>2617</v>
      </c>
      <c r="L559" s="35"/>
      <c r="M559" s="51">
        <v>1138223</v>
      </c>
    </row>
    <row r="560" spans="9:13">
      <c r="I560" s="35" t="s">
        <v>11167</v>
      </c>
      <c r="J560" s="35" t="s">
        <v>10690</v>
      </c>
      <c r="K560" s="35" t="s">
        <v>2617</v>
      </c>
      <c r="L560" s="35"/>
      <c r="M560" s="51">
        <v>1138223</v>
      </c>
    </row>
    <row r="561" spans="9:13">
      <c r="I561" s="35" t="s">
        <v>11168</v>
      </c>
      <c r="J561" s="35" t="s">
        <v>10690</v>
      </c>
      <c r="K561" s="35" t="s">
        <v>2617</v>
      </c>
      <c r="L561" s="35"/>
      <c r="M561" s="51">
        <v>1138223</v>
      </c>
    </row>
    <row r="562" spans="9:13">
      <c r="I562" s="35" t="s">
        <v>11169</v>
      </c>
      <c r="J562" s="35" t="s">
        <v>10690</v>
      </c>
      <c r="K562" s="35" t="s">
        <v>2617</v>
      </c>
      <c r="L562" s="35"/>
      <c r="M562" s="51">
        <v>1138223</v>
      </c>
    </row>
    <row r="563" spans="9:13">
      <c r="I563" s="35" t="s">
        <v>11170</v>
      </c>
      <c r="J563" s="35" t="s">
        <v>10690</v>
      </c>
      <c r="K563" s="35" t="s">
        <v>2617</v>
      </c>
      <c r="L563" s="35"/>
      <c r="M563" s="51">
        <v>1138223</v>
      </c>
    </row>
    <row r="564" spans="9:13">
      <c r="I564" s="35" t="s">
        <v>11171</v>
      </c>
      <c r="J564" s="35" t="s">
        <v>10690</v>
      </c>
      <c r="K564" s="35" t="s">
        <v>2617</v>
      </c>
      <c r="L564" s="35"/>
      <c r="M564" s="51">
        <v>1138223</v>
      </c>
    </row>
    <row r="565" spans="9:13">
      <c r="I565" s="35" t="s">
        <v>11172</v>
      </c>
      <c r="J565" s="35" t="s">
        <v>10690</v>
      </c>
      <c r="K565" s="35" t="s">
        <v>2617</v>
      </c>
      <c r="L565" s="35"/>
      <c r="M565" s="51">
        <v>1138223</v>
      </c>
    </row>
    <row r="566" spans="9:13">
      <c r="I566" s="35" t="s">
        <v>11173</v>
      </c>
      <c r="J566" s="35" t="s">
        <v>10690</v>
      </c>
      <c r="K566" s="35" t="s">
        <v>2617</v>
      </c>
      <c r="L566" s="35"/>
      <c r="M566" s="51">
        <v>1138223</v>
      </c>
    </row>
    <row r="567" spans="9:13">
      <c r="I567" s="35" t="s">
        <v>11174</v>
      </c>
      <c r="J567" s="35" t="s">
        <v>10690</v>
      </c>
      <c r="K567" s="35" t="s">
        <v>2617</v>
      </c>
      <c r="L567" s="35"/>
      <c r="M567" s="51">
        <v>1138223</v>
      </c>
    </row>
    <row r="568" spans="9:13">
      <c r="I568" s="35" t="s">
        <v>11175</v>
      </c>
      <c r="J568" s="35" t="s">
        <v>10690</v>
      </c>
      <c r="K568" s="35" t="s">
        <v>2617</v>
      </c>
      <c r="L568" s="35"/>
      <c r="M568" s="51">
        <v>1138223</v>
      </c>
    </row>
    <row r="569" spans="9:13">
      <c r="I569" s="35" t="s">
        <v>11176</v>
      </c>
      <c r="J569" s="35" t="s">
        <v>10690</v>
      </c>
      <c r="K569" s="35" t="s">
        <v>2617</v>
      </c>
      <c r="L569" s="35"/>
      <c r="M569" s="51">
        <v>1138223</v>
      </c>
    </row>
    <row r="570" spans="9:13">
      <c r="I570" s="35" t="s">
        <v>11177</v>
      </c>
      <c r="J570" s="35" t="s">
        <v>10690</v>
      </c>
      <c r="K570" s="35" t="s">
        <v>2617</v>
      </c>
      <c r="L570" s="35"/>
      <c r="M570" s="51">
        <v>1138223</v>
      </c>
    </row>
    <row r="571" spans="9:13">
      <c r="I571" s="35" t="s">
        <v>11178</v>
      </c>
      <c r="J571" s="35" t="s">
        <v>10690</v>
      </c>
      <c r="K571" s="35" t="s">
        <v>2617</v>
      </c>
      <c r="L571" s="35"/>
      <c r="M571" s="51">
        <v>1138223</v>
      </c>
    </row>
    <row r="572" spans="9:13">
      <c r="I572" s="35" t="s">
        <v>11179</v>
      </c>
      <c r="J572" s="35" t="s">
        <v>10690</v>
      </c>
      <c r="K572" s="35" t="s">
        <v>2617</v>
      </c>
      <c r="L572" s="35"/>
      <c r="M572" s="51">
        <v>1138223</v>
      </c>
    </row>
    <row r="573" spans="9:13">
      <c r="I573" s="35" t="s">
        <v>11180</v>
      </c>
      <c r="J573" s="35" t="s">
        <v>10690</v>
      </c>
      <c r="K573" s="35" t="s">
        <v>2617</v>
      </c>
      <c r="L573" s="35"/>
      <c r="M573" s="51">
        <v>1138223</v>
      </c>
    </row>
    <row r="574" spans="9:13">
      <c r="I574" s="35" t="s">
        <v>11181</v>
      </c>
      <c r="J574" s="35" t="s">
        <v>10690</v>
      </c>
      <c r="K574" s="35" t="s">
        <v>2617</v>
      </c>
      <c r="L574" s="35"/>
      <c r="M574" s="51">
        <v>1138223</v>
      </c>
    </row>
    <row r="575" spans="9:13">
      <c r="I575" s="35" t="s">
        <v>11182</v>
      </c>
      <c r="J575" s="35" t="s">
        <v>10690</v>
      </c>
      <c r="K575" s="35" t="s">
        <v>2617</v>
      </c>
      <c r="L575" s="35"/>
      <c r="M575" s="51">
        <v>1138223</v>
      </c>
    </row>
    <row r="576" spans="9:13">
      <c r="I576" s="35" t="s">
        <v>11183</v>
      </c>
      <c r="J576" s="35" t="s">
        <v>10690</v>
      </c>
      <c r="K576" s="35" t="s">
        <v>2617</v>
      </c>
      <c r="L576" s="35"/>
      <c r="M576" s="51">
        <v>1138223</v>
      </c>
    </row>
    <row r="577" spans="9:13">
      <c r="I577" s="35" t="s">
        <v>11184</v>
      </c>
      <c r="J577" s="35" t="s">
        <v>10690</v>
      </c>
      <c r="K577" s="35" t="s">
        <v>2617</v>
      </c>
      <c r="L577" s="35"/>
      <c r="M577" s="51">
        <v>1138223</v>
      </c>
    </row>
    <row r="578" spans="9:13">
      <c r="I578" s="35" t="s">
        <v>11185</v>
      </c>
      <c r="J578" s="35" t="s">
        <v>10690</v>
      </c>
      <c r="K578" s="35" t="s">
        <v>2617</v>
      </c>
      <c r="L578" s="35"/>
      <c r="M578" s="51">
        <v>1138223</v>
      </c>
    </row>
    <row r="579" spans="9:13">
      <c r="I579" s="35" t="s">
        <v>11186</v>
      </c>
      <c r="J579" s="35" t="s">
        <v>10690</v>
      </c>
      <c r="K579" s="35" t="s">
        <v>2617</v>
      </c>
      <c r="L579" s="35"/>
      <c r="M579" s="51">
        <v>1138223</v>
      </c>
    </row>
    <row r="580" spans="9:13">
      <c r="I580" s="35" t="s">
        <v>11187</v>
      </c>
      <c r="J580" s="35" t="s">
        <v>10690</v>
      </c>
      <c r="K580" s="35" t="s">
        <v>2617</v>
      </c>
      <c r="L580" s="35"/>
      <c r="M580" s="51">
        <v>1138223</v>
      </c>
    </row>
    <row r="581" spans="9:13">
      <c r="I581" s="35" t="s">
        <v>11188</v>
      </c>
      <c r="J581" s="35" t="s">
        <v>10690</v>
      </c>
      <c r="K581" s="35" t="s">
        <v>2617</v>
      </c>
      <c r="L581" s="35"/>
      <c r="M581" s="51">
        <v>1138223</v>
      </c>
    </row>
    <row r="582" spans="9:13">
      <c r="I582" s="35" t="s">
        <v>11189</v>
      </c>
      <c r="J582" s="35" t="s">
        <v>10690</v>
      </c>
      <c r="K582" s="35" t="s">
        <v>2617</v>
      </c>
      <c r="L582" s="36"/>
      <c r="M582" s="51">
        <v>1138223</v>
      </c>
    </row>
    <row r="583" spans="9:13">
      <c r="I583" s="35" t="s">
        <v>11190</v>
      </c>
      <c r="J583" s="35" t="s">
        <v>10690</v>
      </c>
      <c r="K583" s="35" t="s">
        <v>2617</v>
      </c>
      <c r="L583" s="36"/>
      <c r="M583" s="51">
        <v>1138223</v>
      </c>
    </row>
    <row r="584" spans="9:13">
      <c r="I584" s="35" t="s">
        <v>11191</v>
      </c>
      <c r="J584" s="35" t="s">
        <v>10690</v>
      </c>
      <c r="K584" s="35" t="s">
        <v>2617</v>
      </c>
      <c r="L584" s="36"/>
      <c r="M584" s="51">
        <v>1138223</v>
      </c>
    </row>
    <row r="585" spans="9:13">
      <c r="I585" s="35" t="s">
        <v>11192</v>
      </c>
      <c r="J585" s="35" t="s">
        <v>10690</v>
      </c>
      <c r="K585" s="35" t="s">
        <v>2617</v>
      </c>
      <c r="L585" s="36"/>
      <c r="M585" s="51">
        <v>1138223</v>
      </c>
    </row>
    <row r="586" spans="9:13">
      <c r="I586" s="35" t="s">
        <v>11193</v>
      </c>
      <c r="J586" s="35" t="s">
        <v>10690</v>
      </c>
      <c r="K586" s="35" t="s">
        <v>2617</v>
      </c>
      <c r="L586" s="36"/>
      <c r="M586" s="51">
        <v>1138223</v>
      </c>
    </row>
    <row r="587" spans="9:13">
      <c r="I587" s="35" t="s">
        <v>11194</v>
      </c>
      <c r="J587" s="35" t="s">
        <v>10690</v>
      </c>
      <c r="K587" s="35" t="s">
        <v>2617</v>
      </c>
      <c r="L587" s="36"/>
      <c r="M587" s="51">
        <v>1138223</v>
      </c>
    </row>
    <row r="588" spans="9:13">
      <c r="I588" s="35" t="s">
        <v>11195</v>
      </c>
      <c r="J588" s="35" t="s">
        <v>10690</v>
      </c>
      <c r="K588" s="35" t="s">
        <v>2617</v>
      </c>
      <c r="L588" s="36"/>
      <c r="M588" s="51">
        <v>1138223</v>
      </c>
    </row>
    <row r="589" spans="9:13">
      <c r="I589" s="35" t="s">
        <v>11196</v>
      </c>
      <c r="J589" s="35" t="s">
        <v>10690</v>
      </c>
      <c r="K589" s="35" t="s">
        <v>2617</v>
      </c>
      <c r="L589" s="35"/>
      <c r="M589" s="51">
        <v>1138223</v>
      </c>
    </row>
    <row r="590" spans="9:13">
      <c r="I590" s="35" t="s">
        <v>11197</v>
      </c>
      <c r="J590" s="35" t="s">
        <v>10690</v>
      </c>
      <c r="K590" s="35" t="s">
        <v>2617</v>
      </c>
      <c r="L590" s="35"/>
      <c r="M590" s="51">
        <v>1138223</v>
      </c>
    </row>
    <row r="591" spans="9:13">
      <c r="I591" s="35" t="s">
        <v>11198</v>
      </c>
      <c r="J591" s="35" t="s">
        <v>10690</v>
      </c>
      <c r="K591" s="35" t="s">
        <v>2617</v>
      </c>
      <c r="L591" s="35"/>
      <c r="M591" s="51">
        <v>1138223</v>
      </c>
    </row>
    <row r="592" spans="9:13">
      <c r="I592" s="35" t="s">
        <v>11199</v>
      </c>
      <c r="J592" s="35" t="s">
        <v>10690</v>
      </c>
      <c r="K592" s="35" t="s">
        <v>2617</v>
      </c>
      <c r="L592" s="35"/>
      <c r="M592" s="51">
        <v>1138223</v>
      </c>
    </row>
    <row r="593" spans="9:13">
      <c r="I593" s="35" t="s">
        <v>11200</v>
      </c>
      <c r="J593" s="35" t="s">
        <v>10690</v>
      </c>
      <c r="K593" s="35" t="s">
        <v>2617</v>
      </c>
      <c r="L593" s="35"/>
      <c r="M593" s="51">
        <v>1138223</v>
      </c>
    </row>
    <row r="594" spans="9:13">
      <c r="I594" s="35" t="s">
        <v>11201</v>
      </c>
      <c r="J594" s="35" t="s">
        <v>10690</v>
      </c>
      <c r="K594" s="35" t="s">
        <v>2617</v>
      </c>
      <c r="L594" s="35"/>
      <c r="M594" s="51">
        <v>1138223</v>
      </c>
    </row>
    <row r="595" spans="9:13">
      <c r="I595" s="35" t="s">
        <v>11202</v>
      </c>
      <c r="J595" s="35" t="s">
        <v>10690</v>
      </c>
      <c r="K595" s="35" t="s">
        <v>2617</v>
      </c>
      <c r="L595" s="35"/>
      <c r="M595" s="51">
        <v>1138223</v>
      </c>
    </row>
    <row r="596" spans="9:13">
      <c r="I596" s="35" t="s">
        <v>11203</v>
      </c>
      <c r="J596" s="35" t="s">
        <v>10690</v>
      </c>
      <c r="K596" s="35" t="s">
        <v>2617</v>
      </c>
      <c r="L596" s="35"/>
      <c r="M596" s="51">
        <v>1138223</v>
      </c>
    </row>
    <row r="597" spans="9:13">
      <c r="I597" s="35" t="s">
        <v>11204</v>
      </c>
      <c r="J597" s="35" t="s">
        <v>10690</v>
      </c>
      <c r="K597" s="35" t="s">
        <v>2617</v>
      </c>
      <c r="L597" s="35"/>
      <c r="M597" s="51">
        <v>1138223</v>
      </c>
    </row>
    <row r="598" spans="9:13">
      <c r="I598" s="35" t="s">
        <v>11205</v>
      </c>
      <c r="J598" s="35" t="s">
        <v>10690</v>
      </c>
      <c r="K598" s="35" t="s">
        <v>2617</v>
      </c>
      <c r="L598" s="35"/>
      <c r="M598" s="51">
        <v>1138223</v>
      </c>
    </row>
    <row r="599" spans="9:13">
      <c r="I599" s="35" t="s">
        <v>11206</v>
      </c>
      <c r="J599" s="35" t="s">
        <v>10690</v>
      </c>
      <c r="K599" s="35" t="s">
        <v>2617</v>
      </c>
      <c r="L599" s="35"/>
      <c r="M599" s="51">
        <v>1138223</v>
      </c>
    </row>
    <row r="600" spans="9:13">
      <c r="I600" s="35" t="s">
        <v>11207</v>
      </c>
      <c r="J600" s="35" t="s">
        <v>10690</v>
      </c>
      <c r="K600" s="35" t="s">
        <v>2617</v>
      </c>
      <c r="L600" s="35"/>
      <c r="M600" s="51">
        <v>1138223</v>
      </c>
    </row>
    <row r="601" spans="9:13">
      <c r="I601" s="35" t="s">
        <v>11208</v>
      </c>
      <c r="J601" s="35" t="s">
        <v>10690</v>
      </c>
      <c r="K601" s="35" t="s">
        <v>2617</v>
      </c>
      <c r="L601" s="35"/>
      <c r="M601" s="51">
        <v>1138223</v>
      </c>
    </row>
    <row r="602" spans="9:13">
      <c r="I602" s="35" t="s">
        <v>11209</v>
      </c>
      <c r="J602" s="35" t="s">
        <v>10690</v>
      </c>
      <c r="K602" s="35" t="s">
        <v>2617</v>
      </c>
      <c r="L602" s="35"/>
      <c r="M602" s="51">
        <v>1138223</v>
      </c>
    </row>
    <row r="603" spans="9:13">
      <c r="I603" s="35" t="s">
        <v>11210</v>
      </c>
      <c r="J603" s="35" t="s">
        <v>10690</v>
      </c>
      <c r="K603" s="35" t="s">
        <v>2617</v>
      </c>
      <c r="L603" s="35"/>
      <c r="M603" s="51">
        <v>1138223</v>
      </c>
    </row>
    <row r="604" spans="9:13">
      <c r="I604" s="35" t="s">
        <v>11211</v>
      </c>
      <c r="J604" s="35" t="s">
        <v>10690</v>
      </c>
      <c r="K604" s="35" t="s">
        <v>2617</v>
      </c>
      <c r="L604" s="35"/>
      <c r="M604" s="51">
        <v>1138223</v>
      </c>
    </row>
    <row r="605" spans="9:13">
      <c r="I605" s="35" t="s">
        <v>11212</v>
      </c>
      <c r="J605" s="35" t="s">
        <v>10690</v>
      </c>
      <c r="K605" s="35" t="s">
        <v>2617</v>
      </c>
      <c r="L605" s="35"/>
      <c r="M605" s="51">
        <v>1138223</v>
      </c>
    </row>
    <row r="606" spans="9:13">
      <c r="I606" s="35" t="s">
        <v>11213</v>
      </c>
      <c r="J606" s="35" t="s">
        <v>10690</v>
      </c>
      <c r="K606" s="35" t="s">
        <v>2617</v>
      </c>
      <c r="L606" s="35"/>
      <c r="M606" s="51">
        <v>1138223</v>
      </c>
    </row>
    <row r="607" spans="9:13">
      <c r="I607" s="35" t="s">
        <v>11214</v>
      </c>
      <c r="J607" s="35" t="s">
        <v>10690</v>
      </c>
      <c r="K607" s="35" t="s">
        <v>2617</v>
      </c>
      <c r="L607" s="35"/>
      <c r="M607" s="51">
        <v>1138223</v>
      </c>
    </row>
    <row r="608" spans="9:13">
      <c r="I608" s="35" t="s">
        <v>11215</v>
      </c>
      <c r="J608" s="35" t="s">
        <v>10690</v>
      </c>
      <c r="K608" s="35" t="s">
        <v>2617</v>
      </c>
      <c r="L608" s="35"/>
      <c r="M608" s="51">
        <v>1138223</v>
      </c>
    </row>
    <row r="609" spans="9:13">
      <c r="I609" s="35" t="s">
        <v>11216</v>
      </c>
      <c r="J609" s="35" t="s">
        <v>10690</v>
      </c>
      <c r="K609" s="35" t="s">
        <v>2617</v>
      </c>
      <c r="L609" s="35"/>
      <c r="M609" s="51">
        <v>1138223</v>
      </c>
    </row>
    <row r="610" spans="9:13">
      <c r="I610" s="35" t="s">
        <v>11217</v>
      </c>
      <c r="J610" s="45" t="s">
        <v>10690</v>
      </c>
      <c r="K610" s="35" t="s">
        <v>2617</v>
      </c>
      <c r="L610" s="35"/>
      <c r="M610" s="51">
        <v>1138223</v>
      </c>
    </row>
    <row r="611" spans="9:13">
      <c r="I611" s="35" t="s">
        <v>11218</v>
      </c>
      <c r="J611" s="45" t="s">
        <v>10690</v>
      </c>
      <c r="K611" s="35" t="s">
        <v>2617</v>
      </c>
      <c r="L611" s="35"/>
      <c r="M611" s="51">
        <v>1138223</v>
      </c>
    </row>
    <row r="612" spans="9:13">
      <c r="I612" s="35" t="s">
        <v>11219</v>
      </c>
      <c r="J612" s="35" t="s">
        <v>10690</v>
      </c>
      <c r="K612" s="35" t="s">
        <v>2617</v>
      </c>
      <c r="L612" s="35"/>
      <c r="M612" s="51">
        <v>1138223</v>
      </c>
    </row>
    <row r="613" spans="9:13">
      <c r="I613" s="35" t="s">
        <v>11220</v>
      </c>
      <c r="J613" s="35" t="s">
        <v>10690</v>
      </c>
      <c r="K613" s="35" t="s">
        <v>2617</v>
      </c>
      <c r="L613" s="35"/>
      <c r="M613" s="51">
        <v>1138223</v>
      </c>
    </row>
    <row r="614" spans="9:13">
      <c r="I614" s="39" t="s">
        <v>11221</v>
      </c>
      <c r="J614" s="39" t="s">
        <v>10690</v>
      </c>
      <c r="K614" s="35" t="s">
        <v>2617</v>
      </c>
      <c r="L614" s="35"/>
      <c r="M614" s="53">
        <v>1138223</v>
      </c>
    </row>
    <row r="615" spans="9:13">
      <c r="I615" s="35" t="s">
        <v>11222</v>
      </c>
      <c r="J615" s="35" t="s">
        <v>10690</v>
      </c>
      <c r="K615" s="35" t="s">
        <v>2617</v>
      </c>
      <c r="L615" s="35"/>
      <c r="M615" s="51">
        <v>1138223</v>
      </c>
    </row>
    <row r="616" spans="9:13">
      <c r="I616" s="35" t="s">
        <v>11223</v>
      </c>
      <c r="J616" s="35" t="s">
        <v>10690</v>
      </c>
      <c r="K616" s="35" t="s">
        <v>2617</v>
      </c>
      <c r="L616" s="35"/>
      <c r="M616" s="51">
        <v>1138223</v>
      </c>
    </row>
    <row r="617" spans="9:13">
      <c r="I617" s="35" t="s">
        <v>11224</v>
      </c>
      <c r="J617" s="35" t="s">
        <v>10690</v>
      </c>
      <c r="K617" s="35" t="s">
        <v>2617</v>
      </c>
      <c r="L617" s="35"/>
      <c r="M617" s="51">
        <v>1138223</v>
      </c>
    </row>
    <row r="618" spans="9:13">
      <c r="I618" s="35" t="s">
        <v>11225</v>
      </c>
      <c r="J618" s="35" t="s">
        <v>10690</v>
      </c>
      <c r="K618" s="35" t="s">
        <v>2617</v>
      </c>
      <c r="L618" s="35"/>
      <c r="M618" s="51">
        <v>1138223</v>
      </c>
    </row>
    <row r="619" spans="9:13">
      <c r="I619" s="35" t="s">
        <v>11226</v>
      </c>
      <c r="J619" s="35" t="s">
        <v>10690</v>
      </c>
      <c r="K619" s="35" t="s">
        <v>2617</v>
      </c>
      <c r="L619" s="35"/>
      <c r="M619" s="51">
        <v>1138223</v>
      </c>
    </row>
    <row r="620" spans="9:13">
      <c r="I620" s="35" t="s">
        <v>11227</v>
      </c>
      <c r="J620" s="35" t="s">
        <v>10690</v>
      </c>
      <c r="K620" s="35" t="s">
        <v>2617</v>
      </c>
      <c r="L620" s="35"/>
      <c r="M620" s="51">
        <v>1138223</v>
      </c>
    </row>
    <row r="621" spans="9:13">
      <c r="I621" s="35" t="s">
        <v>11228</v>
      </c>
      <c r="J621" s="35" t="s">
        <v>10690</v>
      </c>
      <c r="K621" s="35" t="s">
        <v>2617</v>
      </c>
      <c r="L621" s="35"/>
      <c r="M621" s="51">
        <v>1138223</v>
      </c>
    </row>
    <row r="622" spans="9:13">
      <c r="I622" s="35" t="s">
        <v>11229</v>
      </c>
      <c r="J622" s="35" t="s">
        <v>10690</v>
      </c>
      <c r="K622" s="35" t="s">
        <v>2617</v>
      </c>
      <c r="L622" s="35"/>
      <c r="M622" s="51">
        <v>1138223</v>
      </c>
    </row>
    <row r="623" spans="9:13">
      <c r="I623" s="35" t="s">
        <v>11230</v>
      </c>
      <c r="J623" s="35" t="s">
        <v>10690</v>
      </c>
      <c r="K623" s="35" t="s">
        <v>2617</v>
      </c>
      <c r="L623" s="35"/>
      <c r="M623" s="51">
        <v>1138223</v>
      </c>
    </row>
    <row r="624" spans="9:13">
      <c r="I624" s="35" t="s">
        <v>11231</v>
      </c>
      <c r="J624" s="35" t="s">
        <v>10690</v>
      </c>
      <c r="K624" s="35" t="s">
        <v>2617</v>
      </c>
      <c r="L624" s="35"/>
      <c r="M624" s="51">
        <v>1138223</v>
      </c>
    </row>
    <row r="625" spans="9:13">
      <c r="I625" s="35" t="s">
        <v>11232</v>
      </c>
      <c r="J625" s="35" t="s">
        <v>10690</v>
      </c>
      <c r="K625" s="35" t="s">
        <v>2617</v>
      </c>
      <c r="L625" s="35"/>
      <c r="M625" s="51">
        <v>1138223</v>
      </c>
    </row>
    <row r="626" spans="9:13">
      <c r="I626" s="35" t="s">
        <v>11233</v>
      </c>
      <c r="J626" s="35" t="s">
        <v>10690</v>
      </c>
      <c r="K626" s="35" t="s">
        <v>2617</v>
      </c>
      <c r="L626" s="35"/>
      <c r="M626" s="51">
        <v>1138223</v>
      </c>
    </row>
    <row r="627" spans="9:13">
      <c r="I627" s="35" t="s">
        <v>11234</v>
      </c>
      <c r="J627" s="35" t="s">
        <v>10690</v>
      </c>
      <c r="K627" s="35" t="s">
        <v>2617</v>
      </c>
      <c r="L627" s="35"/>
      <c r="M627" s="51">
        <v>1138223</v>
      </c>
    </row>
    <row r="628" spans="9:13">
      <c r="I628" s="35" t="s">
        <v>11235</v>
      </c>
      <c r="J628" s="35" t="s">
        <v>10690</v>
      </c>
      <c r="K628" s="35" t="s">
        <v>2617</v>
      </c>
      <c r="L628" s="35"/>
      <c r="M628" s="51">
        <v>1138223</v>
      </c>
    </row>
    <row r="629" spans="9:13">
      <c r="I629" s="35" t="s">
        <v>11236</v>
      </c>
      <c r="J629" s="35" t="s">
        <v>10690</v>
      </c>
      <c r="K629" s="35" t="s">
        <v>2617</v>
      </c>
      <c r="L629" s="35"/>
      <c r="M629" s="51">
        <v>1138223</v>
      </c>
    </row>
    <row r="630" spans="9:13">
      <c r="I630" s="35" t="s">
        <v>11237</v>
      </c>
      <c r="J630" s="35" t="s">
        <v>10690</v>
      </c>
      <c r="K630" s="35" t="s">
        <v>2617</v>
      </c>
      <c r="L630" s="35"/>
      <c r="M630" s="51">
        <v>1138223</v>
      </c>
    </row>
    <row r="631" spans="9:13">
      <c r="I631" s="35" t="s">
        <v>11238</v>
      </c>
      <c r="J631" s="35" t="s">
        <v>10690</v>
      </c>
      <c r="K631" s="35" t="s">
        <v>2617</v>
      </c>
      <c r="L631" s="35"/>
      <c r="M631" s="51">
        <v>1138223</v>
      </c>
    </row>
    <row r="632" spans="9:13">
      <c r="I632" s="35" t="s">
        <v>11239</v>
      </c>
      <c r="J632" s="35" t="s">
        <v>10690</v>
      </c>
      <c r="K632" s="35" t="s">
        <v>2617</v>
      </c>
      <c r="L632" s="35"/>
      <c r="M632" s="51">
        <v>1138223</v>
      </c>
    </row>
    <row r="633" spans="9:13">
      <c r="I633" s="35" t="s">
        <v>11240</v>
      </c>
      <c r="J633" s="35" t="s">
        <v>10690</v>
      </c>
      <c r="K633" s="35" t="s">
        <v>2617</v>
      </c>
      <c r="L633" s="35"/>
      <c r="M633" s="51">
        <v>1138223</v>
      </c>
    </row>
    <row r="634" spans="9:13">
      <c r="I634" s="35" t="s">
        <v>11241</v>
      </c>
      <c r="J634" s="35" t="s">
        <v>10690</v>
      </c>
      <c r="K634" s="35" t="s">
        <v>2617</v>
      </c>
      <c r="L634" s="35"/>
      <c r="M634" s="51">
        <v>1138223</v>
      </c>
    </row>
    <row r="635" spans="9:13">
      <c r="I635" s="35" t="s">
        <v>11242</v>
      </c>
      <c r="J635" s="35" t="s">
        <v>10690</v>
      </c>
      <c r="K635" s="35" t="s">
        <v>2617</v>
      </c>
      <c r="L635" s="35"/>
      <c r="M635" s="51">
        <v>1138223</v>
      </c>
    </row>
    <row r="636" spans="9:13">
      <c r="I636" s="35" t="s">
        <v>11243</v>
      </c>
      <c r="J636" s="35" t="s">
        <v>10690</v>
      </c>
      <c r="K636" s="35" t="s">
        <v>2617</v>
      </c>
      <c r="L636" s="35"/>
      <c r="M636" s="51">
        <v>1138223</v>
      </c>
    </row>
    <row r="637" spans="9:13">
      <c r="I637" s="35" t="s">
        <v>11244</v>
      </c>
      <c r="J637" s="35" t="s">
        <v>10690</v>
      </c>
      <c r="K637" s="35" t="s">
        <v>2617</v>
      </c>
      <c r="L637" s="35"/>
      <c r="M637" s="51">
        <v>1138223</v>
      </c>
    </row>
    <row r="638" spans="9:13">
      <c r="I638" s="35" t="s">
        <v>11245</v>
      </c>
      <c r="J638" s="35" t="s">
        <v>10690</v>
      </c>
      <c r="K638" s="35" t="s">
        <v>2617</v>
      </c>
      <c r="L638" s="35"/>
      <c r="M638" s="51">
        <v>1138223</v>
      </c>
    </row>
    <row r="639" spans="9:13">
      <c r="I639" s="35" t="s">
        <v>11246</v>
      </c>
      <c r="J639" s="35" t="s">
        <v>10690</v>
      </c>
      <c r="K639" s="35" t="s">
        <v>2617</v>
      </c>
      <c r="L639" s="35"/>
      <c r="M639" s="51">
        <v>1138223</v>
      </c>
    </row>
    <row r="640" spans="9:13">
      <c r="I640" s="35" t="s">
        <v>11247</v>
      </c>
      <c r="J640" s="35" t="s">
        <v>10690</v>
      </c>
      <c r="K640" s="35" t="s">
        <v>2617</v>
      </c>
      <c r="L640" s="35"/>
      <c r="M640" s="51">
        <v>1138223</v>
      </c>
    </row>
    <row r="641" spans="9:13">
      <c r="I641" s="35" t="s">
        <v>11248</v>
      </c>
      <c r="J641" s="35" t="s">
        <v>10690</v>
      </c>
      <c r="K641" s="35" t="s">
        <v>2617</v>
      </c>
      <c r="L641" s="35"/>
      <c r="M641" s="51">
        <v>1138223</v>
      </c>
    </row>
    <row r="642" spans="9:13">
      <c r="I642" s="35" t="s">
        <v>11249</v>
      </c>
      <c r="J642" s="35" t="s">
        <v>10690</v>
      </c>
      <c r="K642" s="35" t="s">
        <v>2617</v>
      </c>
      <c r="L642" s="35"/>
      <c r="M642" s="51">
        <v>1138223</v>
      </c>
    </row>
    <row r="643" spans="9:13">
      <c r="I643" s="35" t="s">
        <v>11250</v>
      </c>
      <c r="J643" s="35" t="s">
        <v>10690</v>
      </c>
      <c r="K643" s="35" t="s">
        <v>2617</v>
      </c>
      <c r="L643" s="35"/>
      <c r="M643" s="51">
        <v>1138223</v>
      </c>
    </row>
    <row r="644" spans="9:13">
      <c r="I644" s="35" t="s">
        <v>11251</v>
      </c>
      <c r="J644" s="35" t="s">
        <v>10690</v>
      </c>
      <c r="K644" s="35" t="s">
        <v>2617</v>
      </c>
      <c r="L644" s="35"/>
      <c r="M644" s="51">
        <v>1138223</v>
      </c>
    </row>
    <row r="645" spans="9:13">
      <c r="I645" s="35" t="s">
        <v>11252</v>
      </c>
      <c r="J645" s="35" t="s">
        <v>10690</v>
      </c>
      <c r="K645" s="35" t="s">
        <v>2617</v>
      </c>
      <c r="L645" s="35"/>
      <c r="M645" s="51">
        <v>1138223</v>
      </c>
    </row>
    <row r="646" spans="9:13">
      <c r="I646" s="35" t="s">
        <v>11253</v>
      </c>
      <c r="J646" s="35" t="s">
        <v>10690</v>
      </c>
      <c r="K646" s="35" t="s">
        <v>2617</v>
      </c>
      <c r="L646" s="35"/>
      <c r="M646" s="51">
        <v>1138223</v>
      </c>
    </row>
    <row r="647" spans="9:13">
      <c r="I647" s="35" t="s">
        <v>11254</v>
      </c>
      <c r="J647" s="35" t="s">
        <v>10690</v>
      </c>
      <c r="K647" s="35" t="s">
        <v>2617</v>
      </c>
      <c r="L647" s="35"/>
      <c r="M647" s="51">
        <v>1138223</v>
      </c>
    </row>
    <row r="648" spans="9:13">
      <c r="I648" s="35" t="s">
        <v>11255</v>
      </c>
      <c r="J648" s="35" t="s">
        <v>10690</v>
      </c>
      <c r="K648" s="35" t="s">
        <v>2617</v>
      </c>
      <c r="L648" s="35"/>
      <c r="M648" s="51">
        <v>1138223</v>
      </c>
    </row>
    <row r="649" spans="9:13">
      <c r="I649" s="35" t="s">
        <v>11256</v>
      </c>
      <c r="J649" s="35" t="s">
        <v>10690</v>
      </c>
      <c r="K649" s="35" t="s">
        <v>2617</v>
      </c>
      <c r="L649" s="35"/>
      <c r="M649" s="51">
        <v>1138223</v>
      </c>
    </row>
    <row r="650" spans="9:13">
      <c r="I650" s="35" t="s">
        <v>11257</v>
      </c>
      <c r="J650" s="35" t="s">
        <v>10690</v>
      </c>
      <c r="K650" s="35" t="s">
        <v>2617</v>
      </c>
      <c r="L650" s="35"/>
      <c r="M650" s="51">
        <v>1138223</v>
      </c>
    </row>
    <row r="651" spans="9:13">
      <c r="I651" s="35" t="s">
        <v>11258</v>
      </c>
      <c r="J651" s="35" t="s">
        <v>10690</v>
      </c>
      <c r="K651" s="35" t="s">
        <v>2617</v>
      </c>
      <c r="L651" s="35"/>
      <c r="M651" s="51">
        <v>1138223</v>
      </c>
    </row>
    <row r="652" spans="9:13">
      <c r="I652" s="35" t="s">
        <v>11259</v>
      </c>
      <c r="J652" s="35" t="s">
        <v>10690</v>
      </c>
      <c r="K652" s="35" t="s">
        <v>2617</v>
      </c>
      <c r="L652" s="35"/>
      <c r="M652" s="51">
        <v>1138223</v>
      </c>
    </row>
    <row r="653" spans="9:13">
      <c r="I653" s="35" t="s">
        <v>11260</v>
      </c>
      <c r="J653" s="35" t="s">
        <v>10690</v>
      </c>
      <c r="K653" s="35" t="s">
        <v>2617</v>
      </c>
      <c r="L653" s="35"/>
      <c r="M653" s="51">
        <v>1138223</v>
      </c>
    </row>
    <row r="654" spans="9:13">
      <c r="I654" s="35" t="s">
        <v>11261</v>
      </c>
      <c r="J654" s="35" t="s">
        <v>10690</v>
      </c>
      <c r="K654" s="35" t="s">
        <v>2617</v>
      </c>
      <c r="L654" s="35"/>
      <c r="M654" s="51">
        <v>1138223</v>
      </c>
    </row>
    <row r="655" spans="9:13">
      <c r="I655" s="35" t="s">
        <v>11262</v>
      </c>
      <c r="J655" s="35" t="s">
        <v>10690</v>
      </c>
      <c r="K655" s="35" t="s">
        <v>2617</v>
      </c>
      <c r="L655" s="35"/>
      <c r="M655" s="51">
        <v>1138223</v>
      </c>
    </row>
    <row r="656" spans="9:13">
      <c r="I656" s="35" t="s">
        <v>11263</v>
      </c>
      <c r="J656" s="35" t="s">
        <v>10690</v>
      </c>
      <c r="K656" s="35" t="s">
        <v>2617</v>
      </c>
      <c r="L656" s="35"/>
      <c r="M656" s="51">
        <v>1138223</v>
      </c>
    </row>
    <row r="657" spans="9:13">
      <c r="I657" s="35" t="s">
        <v>11264</v>
      </c>
      <c r="J657" s="35" t="s">
        <v>10690</v>
      </c>
      <c r="K657" s="35" t="s">
        <v>2617</v>
      </c>
      <c r="L657" s="35"/>
      <c r="M657" s="51">
        <v>1138223</v>
      </c>
    </row>
    <row r="658" spans="9:13">
      <c r="I658" s="35" t="s">
        <v>11265</v>
      </c>
      <c r="J658" s="35" t="s">
        <v>10690</v>
      </c>
      <c r="K658" s="35" t="s">
        <v>2617</v>
      </c>
      <c r="L658" s="35"/>
      <c r="M658" s="51">
        <v>1138223</v>
      </c>
    </row>
    <row r="659" spans="9:13">
      <c r="I659" s="35" t="s">
        <v>11266</v>
      </c>
      <c r="J659" s="35" t="s">
        <v>10690</v>
      </c>
      <c r="K659" s="35" t="s">
        <v>2617</v>
      </c>
      <c r="L659" s="35"/>
      <c r="M659" s="51">
        <v>1138223</v>
      </c>
    </row>
    <row r="660" spans="9:13">
      <c r="I660" s="35" t="s">
        <v>11267</v>
      </c>
      <c r="J660" s="35" t="s">
        <v>10690</v>
      </c>
      <c r="K660" s="35" t="s">
        <v>2617</v>
      </c>
      <c r="L660" s="35"/>
      <c r="M660" s="51">
        <v>1138223</v>
      </c>
    </row>
    <row r="661" spans="9:13">
      <c r="I661" s="35" t="s">
        <v>11268</v>
      </c>
      <c r="J661" s="35" t="s">
        <v>10690</v>
      </c>
      <c r="K661" s="35" t="s">
        <v>2617</v>
      </c>
      <c r="L661" s="35"/>
      <c r="M661" s="51">
        <v>1138223</v>
      </c>
    </row>
    <row r="662" spans="9:13">
      <c r="I662" s="35" t="s">
        <v>11269</v>
      </c>
      <c r="J662" s="35" t="s">
        <v>10690</v>
      </c>
      <c r="K662" s="35" t="s">
        <v>2617</v>
      </c>
      <c r="L662" s="35"/>
      <c r="M662" s="51">
        <v>1138223</v>
      </c>
    </row>
    <row r="663" spans="9:13">
      <c r="I663" s="35" t="s">
        <v>11270</v>
      </c>
      <c r="J663" s="35" t="s">
        <v>10690</v>
      </c>
      <c r="K663" s="35" t="s">
        <v>2617</v>
      </c>
      <c r="L663" s="35"/>
      <c r="M663" s="51">
        <v>1138223</v>
      </c>
    </row>
    <row r="664" spans="9:13">
      <c r="I664" s="35" t="s">
        <v>11271</v>
      </c>
      <c r="J664" s="35" t="s">
        <v>10690</v>
      </c>
      <c r="K664" s="35" t="s">
        <v>2617</v>
      </c>
      <c r="L664" s="35"/>
      <c r="M664" s="51">
        <v>1138223</v>
      </c>
    </row>
    <row r="665" spans="9:13">
      <c r="I665" s="35" t="s">
        <v>11272</v>
      </c>
      <c r="J665" s="35" t="s">
        <v>10690</v>
      </c>
      <c r="K665" s="35" t="s">
        <v>2617</v>
      </c>
      <c r="L665" s="35"/>
      <c r="M665" s="51">
        <v>1138223</v>
      </c>
    </row>
    <row r="666" spans="9:13">
      <c r="I666" s="35" t="s">
        <v>11273</v>
      </c>
      <c r="J666" s="35" t="s">
        <v>10690</v>
      </c>
      <c r="K666" s="35" t="s">
        <v>2617</v>
      </c>
      <c r="L666" s="35"/>
      <c r="M666" s="51">
        <v>1138223</v>
      </c>
    </row>
    <row r="667" spans="9:13">
      <c r="I667" s="35" t="s">
        <v>11274</v>
      </c>
      <c r="J667" s="35" t="s">
        <v>10690</v>
      </c>
      <c r="K667" s="35" t="s">
        <v>2617</v>
      </c>
      <c r="L667" s="35"/>
      <c r="M667" s="51">
        <v>1138223</v>
      </c>
    </row>
    <row r="668" spans="9:13">
      <c r="I668" s="35" t="s">
        <v>11275</v>
      </c>
      <c r="J668" s="35" t="s">
        <v>10690</v>
      </c>
      <c r="K668" s="35" t="s">
        <v>2617</v>
      </c>
      <c r="L668" s="35"/>
      <c r="M668" s="51">
        <v>1138223</v>
      </c>
    </row>
    <row r="669" spans="9:13">
      <c r="I669" s="35" t="s">
        <v>11276</v>
      </c>
      <c r="J669" s="35" t="s">
        <v>10690</v>
      </c>
      <c r="K669" s="35" t="s">
        <v>2617</v>
      </c>
      <c r="L669" s="35"/>
      <c r="M669" s="51">
        <v>1138223</v>
      </c>
    </row>
    <row r="670" spans="9:13">
      <c r="I670" s="35" t="s">
        <v>11277</v>
      </c>
      <c r="J670" s="35" t="s">
        <v>10690</v>
      </c>
      <c r="K670" s="35" t="s">
        <v>2617</v>
      </c>
      <c r="L670" s="35"/>
      <c r="M670" s="51">
        <v>1138223</v>
      </c>
    </row>
    <row r="671" spans="9:13">
      <c r="I671" s="35" t="s">
        <v>11278</v>
      </c>
      <c r="J671" s="35" t="s">
        <v>10690</v>
      </c>
      <c r="K671" s="35" t="s">
        <v>2617</v>
      </c>
      <c r="L671" s="35"/>
      <c r="M671" s="51">
        <v>1138223</v>
      </c>
    </row>
    <row r="672" spans="9:13">
      <c r="I672" s="35" t="s">
        <v>11279</v>
      </c>
      <c r="J672" s="35" t="s">
        <v>10690</v>
      </c>
      <c r="K672" s="35" t="s">
        <v>2617</v>
      </c>
      <c r="L672" s="35"/>
      <c r="M672" s="51">
        <v>1138223</v>
      </c>
    </row>
    <row r="673" spans="9:13">
      <c r="I673" s="35" t="s">
        <v>11280</v>
      </c>
      <c r="J673" s="35" t="s">
        <v>10690</v>
      </c>
      <c r="K673" s="35" t="s">
        <v>2617</v>
      </c>
      <c r="L673" s="35"/>
      <c r="M673" s="51">
        <v>1138223</v>
      </c>
    </row>
    <row r="674" spans="9:13">
      <c r="I674" s="35" t="s">
        <v>11281</v>
      </c>
      <c r="J674" s="35" t="s">
        <v>10690</v>
      </c>
      <c r="K674" s="35" t="s">
        <v>2617</v>
      </c>
      <c r="L674" s="35"/>
      <c r="M674" s="51">
        <v>1138223</v>
      </c>
    </row>
    <row r="675" spans="9:13">
      <c r="I675" s="35" t="s">
        <v>11282</v>
      </c>
      <c r="J675" s="35" t="s">
        <v>10690</v>
      </c>
      <c r="K675" s="35" t="s">
        <v>2617</v>
      </c>
      <c r="L675" s="35"/>
      <c r="M675" s="51">
        <v>1138223</v>
      </c>
    </row>
    <row r="676" spans="9:13">
      <c r="I676" s="35" t="s">
        <v>10487</v>
      </c>
      <c r="J676" s="35" t="s">
        <v>10690</v>
      </c>
      <c r="K676" s="35" t="s">
        <v>2617</v>
      </c>
      <c r="L676" s="35"/>
      <c r="M676" s="51">
        <v>1138223</v>
      </c>
    </row>
    <row r="677" spans="9:13">
      <c r="I677" s="35" t="s">
        <v>11283</v>
      </c>
      <c r="J677" s="35" t="s">
        <v>10690</v>
      </c>
      <c r="K677" s="35" t="s">
        <v>2617</v>
      </c>
      <c r="L677" s="35"/>
      <c r="M677" s="51">
        <v>1138223</v>
      </c>
    </row>
    <row r="678" spans="9:13">
      <c r="I678" s="35" t="s">
        <v>11284</v>
      </c>
      <c r="J678" s="35" t="s">
        <v>10690</v>
      </c>
      <c r="K678" s="35" t="s">
        <v>2617</v>
      </c>
      <c r="L678" s="35"/>
      <c r="M678" s="51">
        <v>1138223</v>
      </c>
    </row>
    <row r="679" spans="9:13">
      <c r="I679" s="35" t="s">
        <v>11285</v>
      </c>
      <c r="J679" s="35" t="s">
        <v>10690</v>
      </c>
      <c r="K679" s="35" t="s">
        <v>2617</v>
      </c>
      <c r="L679" s="35"/>
      <c r="M679" s="51">
        <v>1138223</v>
      </c>
    </row>
    <row r="680" spans="9:13">
      <c r="I680" s="35" t="s">
        <v>11286</v>
      </c>
      <c r="J680" s="35" t="s">
        <v>10690</v>
      </c>
      <c r="K680" s="35" t="s">
        <v>2617</v>
      </c>
      <c r="L680" s="35"/>
      <c r="M680" s="51">
        <v>1138223</v>
      </c>
    </row>
    <row r="681" spans="9:13">
      <c r="I681" s="35" t="s">
        <v>11287</v>
      </c>
      <c r="J681" s="35" t="s">
        <v>10690</v>
      </c>
      <c r="K681" s="35" t="s">
        <v>2617</v>
      </c>
      <c r="L681" s="35"/>
      <c r="M681" s="51">
        <v>1138223</v>
      </c>
    </row>
    <row r="682" spans="9:13">
      <c r="I682" s="35" t="s">
        <v>11288</v>
      </c>
      <c r="J682" s="35" t="s">
        <v>10690</v>
      </c>
      <c r="K682" s="35" t="s">
        <v>2617</v>
      </c>
      <c r="L682" s="35"/>
      <c r="M682" s="51">
        <v>1138223</v>
      </c>
    </row>
    <row r="683" spans="9:13">
      <c r="I683" s="35" t="s">
        <v>11289</v>
      </c>
      <c r="J683" s="35" t="s">
        <v>10690</v>
      </c>
      <c r="K683" s="35" t="s">
        <v>2617</v>
      </c>
      <c r="L683" s="35"/>
      <c r="M683" s="51">
        <v>1138223</v>
      </c>
    </row>
    <row r="684" spans="9:13">
      <c r="I684" s="35" t="s">
        <v>11290</v>
      </c>
      <c r="J684" s="35" t="s">
        <v>10690</v>
      </c>
      <c r="K684" s="35" t="s">
        <v>2617</v>
      </c>
      <c r="L684" s="35"/>
      <c r="M684" s="51">
        <v>1138223</v>
      </c>
    </row>
    <row r="685" spans="9:13">
      <c r="I685" s="35" t="s">
        <v>11291</v>
      </c>
      <c r="J685" s="35" t="s">
        <v>10690</v>
      </c>
      <c r="K685" s="35" t="s">
        <v>2617</v>
      </c>
      <c r="L685" s="35"/>
      <c r="M685" s="51">
        <v>1138223</v>
      </c>
    </row>
    <row r="686" spans="9:13">
      <c r="I686" s="35" t="s">
        <v>11292</v>
      </c>
      <c r="J686" s="35" t="s">
        <v>10690</v>
      </c>
      <c r="K686" s="35" t="s">
        <v>2617</v>
      </c>
      <c r="L686" s="35"/>
      <c r="M686" s="51">
        <v>1138223</v>
      </c>
    </row>
    <row r="687" spans="9:13">
      <c r="I687" s="35" t="s">
        <v>11293</v>
      </c>
      <c r="J687" s="35" t="s">
        <v>10690</v>
      </c>
      <c r="K687" s="35" t="s">
        <v>2617</v>
      </c>
      <c r="L687" s="35"/>
      <c r="M687" s="51">
        <v>1138223</v>
      </c>
    </row>
    <row r="688" spans="9:13">
      <c r="I688" s="35" t="s">
        <v>11294</v>
      </c>
      <c r="J688" s="35" t="s">
        <v>10690</v>
      </c>
      <c r="K688" s="35" t="s">
        <v>2617</v>
      </c>
      <c r="L688" s="35"/>
      <c r="M688" s="51">
        <v>1138223</v>
      </c>
    </row>
    <row r="689" spans="9:13">
      <c r="I689" s="35" t="s">
        <v>11295</v>
      </c>
      <c r="J689" s="35" t="s">
        <v>10690</v>
      </c>
      <c r="K689" s="35" t="s">
        <v>2617</v>
      </c>
      <c r="L689" s="35"/>
      <c r="M689" s="51">
        <v>1138223</v>
      </c>
    </row>
    <row r="690" spans="9:13">
      <c r="I690" s="35" t="s">
        <v>11296</v>
      </c>
      <c r="J690" s="35" t="s">
        <v>10690</v>
      </c>
      <c r="K690" s="35" t="s">
        <v>2617</v>
      </c>
      <c r="L690" s="35"/>
      <c r="M690" s="51">
        <v>1138223</v>
      </c>
    </row>
    <row r="691" spans="9:13">
      <c r="I691" s="35" t="s">
        <v>11297</v>
      </c>
      <c r="J691" s="35" t="s">
        <v>10690</v>
      </c>
      <c r="K691" s="35" t="s">
        <v>2617</v>
      </c>
      <c r="L691" s="35"/>
      <c r="M691" s="51">
        <v>1138223</v>
      </c>
    </row>
    <row r="692" spans="9:13">
      <c r="I692" s="35" t="s">
        <v>11298</v>
      </c>
      <c r="J692" s="35" t="s">
        <v>10690</v>
      </c>
      <c r="K692" s="35" t="s">
        <v>2617</v>
      </c>
      <c r="L692" s="35"/>
      <c r="M692" s="51">
        <v>1138223</v>
      </c>
    </row>
    <row r="693" spans="9:13">
      <c r="I693" s="35" t="s">
        <v>11299</v>
      </c>
      <c r="J693" s="35" t="s">
        <v>10690</v>
      </c>
      <c r="K693" s="35" t="s">
        <v>2617</v>
      </c>
      <c r="L693" s="35"/>
      <c r="M693" s="51">
        <v>1138223</v>
      </c>
    </row>
    <row r="694" spans="9:13">
      <c r="I694" s="35" t="s">
        <v>11300</v>
      </c>
      <c r="J694" s="35" t="s">
        <v>10690</v>
      </c>
      <c r="K694" s="35" t="s">
        <v>2617</v>
      </c>
      <c r="L694" s="35"/>
      <c r="M694" s="51">
        <v>1138223</v>
      </c>
    </row>
    <row r="695" spans="9:13">
      <c r="I695" s="35" t="s">
        <v>11301</v>
      </c>
      <c r="J695" s="35" t="s">
        <v>10690</v>
      </c>
      <c r="K695" s="35" t="s">
        <v>2617</v>
      </c>
      <c r="L695" s="35"/>
      <c r="M695" s="51">
        <v>1138223</v>
      </c>
    </row>
    <row r="696" spans="9:13">
      <c r="I696" s="35" t="s">
        <v>11302</v>
      </c>
      <c r="J696" s="35" t="s">
        <v>10690</v>
      </c>
      <c r="K696" s="35" t="s">
        <v>2617</v>
      </c>
      <c r="L696" s="35"/>
      <c r="M696" s="51">
        <v>1138223</v>
      </c>
    </row>
    <row r="697" spans="9:13">
      <c r="I697" s="35" t="s">
        <v>11303</v>
      </c>
      <c r="J697" s="35" t="s">
        <v>10690</v>
      </c>
      <c r="K697" s="35" t="s">
        <v>2617</v>
      </c>
      <c r="L697" s="35"/>
      <c r="M697" s="51">
        <v>1138223</v>
      </c>
    </row>
    <row r="698" spans="9:13">
      <c r="I698" s="35" t="s">
        <v>11304</v>
      </c>
      <c r="J698" s="35" t="s">
        <v>10690</v>
      </c>
      <c r="K698" s="35" t="s">
        <v>2617</v>
      </c>
      <c r="L698" s="35"/>
      <c r="M698" s="51">
        <v>1138223</v>
      </c>
    </row>
    <row r="699" spans="9:13">
      <c r="I699" s="35" t="s">
        <v>11305</v>
      </c>
      <c r="J699" s="35" t="s">
        <v>10690</v>
      </c>
      <c r="K699" s="35" t="s">
        <v>2617</v>
      </c>
      <c r="L699" s="35"/>
      <c r="M699" s="51">
        <v>1138223</v>
      </c>
    </row>
    <row r="700" spans="9:13">
      <c r="I700" s="35" t="s">
        <v>11306</v>
      </c>
      <c r="J700" s="35" t="s">
        <v>10690</v>
      </c>
      <c r="K700" s="35" t="s">
        <v>2617</v>
      </c>
      <c r="L700" s="35"/>
      <c r="M700" s="51">
        <v>1138223</v>
      </c>
    </row>
    <row r="701" spans="9:13">
      <c r="I701" s="35" t="s">
        <v>11307</v>
      </c>
      <c r="J701" s="35" t="s">
        <v>10690</v>
      </c>
      <c r="K701" s="35" t="s">
        <v>2617</v>
      </c>
      <c r="L701" s="35"/>
      <c r="M701" s="51">
        <v>1138223</v>
      </c>
    </row>
    <row r="702" spans="9:13">
      <c r="I702" s="35" t="s">
        <v>11308</v>
      </c>
      <c r="J702" s="35" t="s">
        <v>10690</v>
      </c>
      <c r="K702" s="35" t="s">
        <v>2617</v>
      </c>
      <c r="L702" s="35"/>
      <c r="M702" s="51">
        <v>1138223</v>
      </c>
    </row>
    <row r="703" spans="9:13">
      <c r="I703" s="35" t="s">
        <v>11309</v>
      </c>
      <c r="J703" s="35" t="s">
        <v>10690</v>
      </c>
      <c r="K703" s="35" t="s">
        <v>2617</v>
      </c>
      <c r="L703" s="35"/>
      <c r="M703" s="51">
        <v>1138223</v>
      </c>
    </row>
    <row r="704" spans="9:13">
      <c r="I704" s="35" t="s">
        <v>11310</v>
      </c>
      <c r="J704" s="35" t="s">
        <v>10690</v>
      </c>
      <c r="K704" s="35" t="s">
        <v>2617</v>
      </c>
      <c r="L704" s="35"/>
      <c r="M704" s="51">
        <v>1138223</v>
      </c>
    </row>
    <row r="705" spans="9:13">
      <c r="I705" s="35" t="s">
        <v>11311</v>
      </c>
      <c r="J705" s="35" t="s">
        <v>10690</v>
      </c>
      <c r="K705" s="35" t="s">
        <v>2617</v>
      </c>
      <c r="L705" s="35"/>
      <c r="M705" s="51">
        <v>1138223</v>
      </c>
    </row>
    <row r="706" spans="9:13">
      <c r="I706" s="35" t="s">
        <v>11312</v>
      </c>
      <c r="J706" s="35" t="s">
        <v>10690</v>
      </c>
      <c r="K706" s="35" t="s">
        <v>2617</v>
      </c>
      <c r="L706" s="35"/>
      <c r="M706" s="51">
        <v>1138223</v>
      </c>
    </row>
    <row r="707" spans="9:13">
      <c r="I707" s="35" t="s">
        <v>11313</v>
      </c>
      <c r="J707" s="35" t="s">
        <v>10690</v>
      </c>
      <c r="K707" s="35" t="s">
        <v>2617</v>
      </c>
      <c r="L707" s="35"/>
      <c r="M707" s="51">
        <v>1138223</v>
      </c>
    </row>
    <row r="708" spans="9:13">
      <c r="I708" s="35" t="s">
        <v>11314</v>
      </c>
      <c r="J708" s="35" t="s">
        <v>10690</v>
      </c>
      <c r="K708" s="35" t="s">
        <v>2617</v>
      </c>
      <c r="L708" s="35"/>
      <c r="M708" s="51">
        <v>1138223</v>
      </c>
    </row>
    <row r="709" spans="9:13">
      <c r="I709" s="35" t="s">
        <v>11315</v>
      </c>
      <c r="J709" s="35" t="s">
        <v>10690</v>
      </c>
      <c r="K709" s="35" t="s">
        <v>2617</v>
      </c>
      <c r="L709" s="35"/>
      <c r="M709" s="51">
        <v>1138223</v>
      </c>
    </row>
    <row r="710" spans="9:13">
      <c r="I710" s="35" t="s">
        <v>11316</v>
      </c>
      <c r="J710" s="35" t="s">
        <v>10690</v>
      </c>
      <c r="K710" s="35" t="s">
        <v>2617</v>
      </c>
      <c r="L710" s="35"/>
      <c r="M710" s="51">
        <v>1138223</v>
      </c>
    </row>
    <row r="711" spans="9:13">
      <c r="I711" s="35" t="s">
        <v>11317</v>
      </c>
      <c r="J711" s="35" t="s">
        <v>10690</v>
      </c>
      <c r="K711" s="35" t="s">
        <v>2617</v>
      </c>
      <c r="L711" s="35"/>
      <c r="M711" s="51">
        <v>1138223</v>
      </c>
    </row>
    <row r="712" spans="9:13">
      <c r="I712" s="35" t="s">
        <v>11318</v>
      </c>
      <c r="J712" s="35" t="s">
        <v>10690</v>
      </c>
      <c r="K712" s="35" t="s">
        <v>2617</v>
      </c>
      <c r="L712" s="35"/>
      <c r="M712" s="51">
        <v>1138223</v>
      </c>
    </row>
    <row r="713" spans="9:13">
      <c r="I713" s="35" t="s">
        <v>11319</v>
      </c>
      <c r="J713" s="35" t="s">
        <v>10690</v>
      </c>
      <c r="K713" s="35" t="s">
        <v>2617</v>
      </c>
      <c r="L713" s="35"/>
      <c r="M713" s="51">
        <v>1138223</v>
      </c>
    </row>
    <row r="714" spans="9:13">
      <c r="I714" s="35" t="s">
        <v>11320</v>
      </c>
      <c r="J714" s="35" t="s">
        <v>10690</v>
      </c>
      <c r="K714" s="35" t="s">
        <v>2617</v>
      </c>
      <c r="L714" s="35"/>
      <c r="M714" s="51">
        <v>1138223</v>
      </c>
    </row>
    <row r="715" spans="9:13">
      <c r="I715" s="35" t="s">
        <v>11321</v>
      </c>
      <c r="J715" s="35" t="s">
        <v>10690</v>
      </c>
      <c r="K715" s="35" t="s">
        <v>2617</v>
      </c>
      <c r="L715" s="35"/>
      <c r="M715" s="51">
        <v>1138223</v>
      </c>
    </row>
    <row r="716" spans="9:13">
      <c r="I716" s="35" t="s">
        <v>11322</v>
      </c>
      <c r="J716" s="35" t="s">
        <v>10690</v>
      </c>
      <c r="K716" s="35" t="s">
        <v>2617</v>
      </c>
      <c r="L716" s="35"/>
      <c r="M716" s="51">
        <v>1138223</v>
      </c>
    </row>
    <row r="717" spans="9:13">
      <c r="I717" s="35" t="s">
        <v>11323</v>
      </c>
      <c r="J717" s="35" t="s">
        <v>10690</v>
      </c>
      <c r="K717" s="35" t="s">
        <v>2617</v>
      </c>
      <c r="L717" s="35"/>
      <c r="M717" s="51">
        <v>1138223</v>
      </c>
    </row>
    <row r="718" spans="9:13">
      <c r="I718" s="35" t="s">
        <v>11324</v>
      </c>
      <c r="J718" s="35" t="s">
        <v>10690</v>
      </c>
      <c r="K718" s="35" t="s">
        <v>2617</v>
      </c>
      <c r="L718" s="35"/>
      <c r="M718" s="51">
        <v>1138223</v>
      </c>
    </row>
    <row r="719" spans="9:13">
      <c r="I719" s="35" t="s">
        <v>11325</v>
      </c>
      <c r="J719" s="35" t="s">
        <v>10690</v>
      </c>
      <c r="K719" s="35" t="s">
        <v>2617</v>
      </c>
      <c r="L719" s="35"/>
      <c r="M719" s="51">
        <v>1138223</v>
      </c>
    </row>
    <row r="720" spans="9:13">
      <c r="I720" s="35" t="s">
        <v>11326</v>
      </c>
      <c r="J720" s="35" t="s">
        <v>10690</v>
      </c>
      <c r="K720" s="35" t="s">
        <v>2617</v>
      </c>
      <c r="L720" s="35"/>
      <c r="M720" s="51">
        <v>1138223</v>
      </c>
    </row>
    <row r="721" spans="9:13">
      <c r="I721" s="35" t="s">
        <v>11327</v>
      </c>
      <c r="J721" s="35" t="s">
        <v>10690</v>
      </c>
      <c r="K721" s="35" t="s">
        <v>2617</v>
      </c>
      <c r="L721" s="35"/>
      <c r="M721" s="51">
        <v>1138223</v>
      </c>
    </row>
    <row r="722" spans="9:13">
      <c r="I722" s="35" t="s">
        <v>11328</v>
      </c>
      <c r="J722" s="35" t="s">
        <v>10690</v>
      </c>
      <c r="K722" s="35" t="s">
        <v>2617</v>
      </c>
      <c r="L722" s="35"/>
      <c r="M722" s="51">
        <v>1138223</v>
      </c>
    </row>
    <row r="723" spans="9:13">
      <c r="I723" s="35" t="s">
        <v>11329</v>
      </c>
      <c r="J723" s="35" t="s">
        <v>10690</v>
      </c>
      <c r="K723" s="35" t="s">
        <v>2617</v>
      </c>
      <c r="L723" s="35"/>
      <c r="M723" s="51">
        <v>1138223</v>
      </c>
    </row>
    <row r="724" spans="9:13">
      <c r="I724" s="35" t="s">
        <v>11330</v>
      </c>
      <c r="J724" s="35" t="s">
        <v>10690</v>
      </c>
      <c r="K724" s="35" t="s">
        <v>2617</v>
      </c>
      <c r="L724" s="35"/>
      <c r="M724" s="51">
        <v>1138223</v>
      </c>
    </row>
    <row r="725" spans="9:13">
      <c r="I725" s="35" t="s">
        <v>11331</v>
      </c>
      <c r="J725" s="35" t="s">
        <v>10690</v>
      </c>
      <c r="K725" s="35" t="s">
        <v>2617</v>
      </c>
      <c r="L725" s="35"/>
      <c r="M725" s="51">
        <v>1138223</v>
      </c>
    </row>
    <row r="726" spans="9:13">
      <c r="I726" s="35" t="s">
        <v>11332</v>
      </c>
      <c r="J726" s="35" t="s">
        <v>10690</v>
      </c>
      <c r="K726" s="35" t="s">
        <v>2617</v>
      </c>
      <c r="L726" s="35"/>
      <c r="M726" s="51">
        <v>1138223</v>
      </c>
    </row>
    <row r="727" spans="9:13">
      <c r="I727" s="35" t="s">
        <v>11333</v>
      </c>
      <c r="J727" s="35" t="s">
        <v>10690</v>
      </c>
      <c r="K727" s="35" t="s">
        <v>2617</v>
      </c>
      <c r="L727" s="35"/>
      <c r="M727" s="51">
        <v>1138223</v>
      </c>
    </row>
    <row r="728" spans="9:13">
      <c r="I728" s="35" t="s">
        <v>11334</v>
      </c>
      <c r="J728" s="35" t="s">
        <v>10690</v>
      </c>
      <c r="K728" s="35" t="s">
        <v>2617</v>
      </c>
      <c r="L728" s="35"/>
      <c r="M728" s="51">
        <v>1138223</v>
      </c>
    </row>
    <row r="729" spans="9:13">
      <c r="I729" s="35" t="s">
        <v>11335</v>
      </c>
      <c r="J729" s="35" t="s">
        <v>10690</v>
      </c>
      <c r="K729" s="35" t="s">
        <v>2617</v>
      </c>
      <c r="L729" s="35"/>
      <c r="M729" s="51">
        <v>1138223</v>
      </c>
    </row>
    <row r="730" spans="9:13">
      <c r="I730" s="35" t="s">
        <v>11336</v>
      </c>
      <c r="J730" s="35" t="s">
        <v>10690</v>
      </c>
      <c r="K730" s="35" t="s">
        <v>2617</v>
      </c>
      <c r="L730" s="35"/>
      <c r="M730" s="51">
        <v>1138223</v>
      </c>
    </row>
    <row r="731" spans="9:13">
      <c r="I731" s="35" t="s">
        <v>11337</v>
      </c>
      <c r="J731" s="35" t="s">
        <v>10690</v>
      </c>
      <c r="K731" s="35" t="s">
        <v>2617</v>
      </c>
      <c r="L731" s="35"/>
      <c r="M731" s="51">
        <v>1138223</v>
      </c>
    </row>
    <row r="732" spans="9:13">
      <c r="I732" s="35" t="s">
        <v>11338</v>
      </c>
      <c r="J732" s="35" t="s">
        <v>10690</v>
      </c>
      <c r="K732" s="35" t="s">
        <v>2617</v>
      </c>
      <c r="L732" s="35"/>
      <c r="M732" s="51">
        <v>1138223</v>
      </c>
    </row>
    <row r="733" spans="9:13">
      <c r="I733" s="35" t="s">
        <v>11339</v>
      </c>
      <c r="J733" s="35" t="s">
        <v>10690</v>
      </c>
      <c r="K733" s="35" t="s">
        <v>2617</v>
      </c>
      <c r="L733" s="35"/>
      <c r="M733" s="51">
        <v>1138223</v>
      </c>
    </row>
    <row r="734" spans="9:13">
      <c r="I734" s="35" t="s">
        <v>11340</v>
      </c>
      <c r="J734" s="35" t="s">
        <v>10690</v>
      </c>
      <c r="K734" s="35" t="s">
        <v>2617</v>
      </c>
      <c r="L734" s="35"/>
      <c r="M734" s="51">
        <v>1138223</v>
      </c>
    </row>
    <row r="735" spans="9:13">
      <c r="I735" s="35" t="s">
        <v>11341</v>
      </c>
      <c r="J735" s="35" t="s">
        <v>10690</v>
      </c>
      <c r="K735" s="35" t="s">
        <v>2617</v>
      </c>
      <c r="L735" s="35"/>
      <c r="M735" s="51">
        <v>1138223</v>
      </c>
    </row>
    <row r="736" spans="9:13">
      <c r="I736" s="35" t="s">
        <v>11342</v>
      </c>
      <c r="J736" s="35" t="s">
        <v>10690</v>
      </c>
      <c r="K736" s="35" t="s">
        <v>2617</v>
      </c>
      <c r="L736" s="35"/>
      <c r="M736" s="51">
        <v>1138223</v>
      </c>
    </row>
    <row r="737" spans="9:13">
      <c r="I737" s="35" t="s">
        <v>11343</v>
      </c>
      <c r="J737" s="35" t="s">
        <v>10690</v>
      </c>
      <c r="K737" s="35" t="s">
        <v>2617</v>
      </c>
      <c r="L737" s="35"/>
      <c r="M737" s="51">
        <v>1138223</v>
      </c>
    </row>
    <row r="738" spans="9:13">
      <c r="I738" s="35" t="s">
        <v>11344</v>
      </c>
      <c r="J738" s="35" t="s">
        <v>10690</v>
      </c>
      <c r="K738" s="35" t="s">
        <v>2617</v>
      </c>
      <c r="L738" s="35"/>
      <c r="M738" s="51">
        <v>1138223</v>
      </c>
    </row>
    <row r="739" spans="9:13">
      <c r="I739" s="35" t="s">
        <v>11345</v>
      </c>
      <c r="J739" s="35" t="s">
        <v>10690</v>
      </c>
      <c r="K739" s="35" t="s">
        <v>2617</v>
      </c>
      <c r="L739" s="35"/>
      <c r="M739" s="51">
        <v>1138223</v>
      </c>
    </row>
    <row r="740" spans="9:13">
      <c r="I740" s="35" t="s">
        <v>11346</v>
      </c>
      <c r="J740" s="35" t="s">
        <v>10690</v>
      </c>
      <c r="K740" s="35" t="s">
        <v>2617</v>
      </c>
      <c r="L740" s="35"/>
      <c r="M740" s="51">
        <v>1138223</v>
      </c>
    </row>
    <row r="741" spans="9:13">
      <c r="I741" s="35" t="s">
        <v>11347</v>
      </c>
      <c r="J741" s="35" t="s">
        <v>10690</v>
      </c>
      <c r="K741" s="35" t="s">
        <v>2617</v>
      </c>
      <c r="L741" s="35"/>
      <c r="M741" s="51">
        <v>1138223</v>
      </c>
    </row>
    <row r="742" spans="9:13">
      <c r="I742" s="35" t="s">
        <v>11348</v>
      </c>
      <c r="J742" s="35" t="s">
        <v>10690</v>
      </c>
      <c r="K742" s="35" t="s">
        <v>2617</v>
      </c>
      <c r="L742" s="35"/>
      <c r="M742" s="51">
        <v>1138223</v>
      </c>
    </row>
    <row r="743" spans="9:13">
      <c r="I743" s="35" t="s">
        <v>11349</v>
      </c>
      <c r="J743" s="35" t="s">
        <v>10690</v>
      </c>
      <c r="K743" s="35" t="s">
        <v>2617</v>
      </c>
      <c r="L743" s="35"/>
      <c r="M743" s="51">
        <v>1138223</v>
      </c>
    </row>
    <row r="744" spans="9:13">
      <c r="I744" s="35" t="s">
        <v>11350</v>
      </c>
      <c r="J744" s="35" t="s">
        <v>10690</v>
      </c>
      <c r="K744" s="35" t="s">
        <v>2617</v>
      </c>
      <c r="L744" s="35"/>
      <c r="M744" s="51">
        <v>1138223</v>
      </c>
    </row>
    <row r="745" spans="9:13">
      <c r="I745" s="35" t="s">
        <v>11351</v>
      </c>
      <c r="J745" s="35" t="s">
        <v>10690</v>
      </c>
      <c r="K745" s="35" t="s">
        <v>2617</v>
      </c>
      <c r="L745" s="35"/>
      <c r="M745" s="51">
        <v>1138223</v>
      </c>
    </row>
    <row r="746" spans="9:13">
      <c r="I746" s="35" t="s">
        <v>11352</v>
      </c>
      <c r="J746" s="35" t="s">
        <v>10690</v>
      </c>
      <c r="K746" s="35" t="s">
        <v>2617</v>
      </c>
      <c r="L746" s="35"/>
      <c r="M746" s="51">
        <v>1138223</v>
      </c>
    </row>
    <row r="747" spans="9:13">
      <c r="I747" s="35" t="s">
        <v>11353</v>
      </c>
      <c r="J747" s="35" t="s">
        <v>10690</v>
      </c>
      <c r="K747" s="35" t="s">
        <v>2617</v>
      </c>
      <c r="L747" s="35"/>
      <c r="M747" s="51">
        <v>1138223</v>
      </c>
    </row>
    <row r="748" spans="9:13">
      <c r="I748" s="35" t="s">
        <v>11354</v>
      </c>
      <c r="J748" s="35" t="s">
        <v>10690</v>
      </c>
      <c r="K748" s="35" t="s">
        <v>2617</v>
      </c>
      <c r="L748" s="35"/>
      <c r="M748" s="51">
        <v>1138223</v>
      </c>
    </row>
    <row r="749" spans="9:13">
      <c r="I749" s="35" t="s">
        <v>11355</v>
      </c>
      <c r="J749" s="35" t="s">
        <v>10690</v>
      </c>
      <c r="K749" s="35" t="s">
        <v>2617</v>
      </c>
      <c r="L749" s="35"/>
      <c r="M749" s="51">
        <v>1138223</v>
      </c>
    </row>
    <row r="750" spans="9:13">
      <c r="I750" s="35" t="s">
        <v>11356</v>
      </c>
      <c r="J750" s="35" t="s">
        <v>10690</v>
      </c>
      <c r="K750" s="35" t="s">
        <v>2617</v>
      </c>
      <c r="L750" s="35"/>
      <c r="M750" s="51">
        <v>1138223</v>
      </c>
    </row>
    <row r="751" spans="9:13">
      <c r="I751" s="35" t="s">
        <v>11357</v>
      </c>
      <c r="J751" s="35" t="s">
        <v>10690</v>
      </c>
      <c r="K751" s="35" t="s">
        <v>2617</v>
      </c>
      <c r="L751" s="35"/>
      <c r="M751" s="51">
        <v>1138223</v>
      </c>
    </row>
    <row r="752" spans="9:13">
      <c r="I752" s="35" t="s">
        <v>11358</v>
      </c>
      <c r="J752" s="35" t="s">
        <v>10690</v>
      </c>
      <c r="K752" s="35" t="s">
        <v>2617</v>
      </c>
      <c r="L752" s="35"/>
      <c r="M752" s="51">
        <v>1138223</v>
      </c>
    </row>
    <row r="753" spans="9:13">
      <c r="I753" s="35" t="s">
        <v>11359</v>
      </c>
      <c r="J753" s="35" t="s">
        <v>10690</v>
      </c>
      <c r="K753" s="35" t="s">
        <v>2617</v>
      </c>
      <c r="L753" s="35"/>
      <c r="M753" s="51">
        <v>1138223</v>
      </c>
    </row>
    <row r="754" spans="9:13">
      <c r="I754" s="35" t="s">
        <v>11360</v>
      </c>
      <c r="J754" s="35" t="s">
        <v>10690</v>
      </c>
      <c r="K754" s="35" t="s">
        <v>2617</v>
      </c>
      <c r="L754" s="35"/>
      <c r="M754" s="51">
        <v>1138223</v>
      </c>
    </row>
    <row r="755" spans="9:13">
      <c r="I755" s="35" t="s">
        <v>11361</v>
      </c>
      <c r="J755" s="35" t="s">
        <v>10690</v>
      </c>
      <c r="K755" s="35" t="s">
        <v>2617</v>
      </c>
      <c r="L755" s="35"/>
      <c r="M755" s="51">
        <v>1138223</v>
      </c>
    </row>
    <row r="756" spans="9:13">
      <c r="I756" s="35" t="s">
        <v>11362</v>
      </c>
      <c r="J756" s="35" t="s">
        <v>10690</v>
      </c>
      <c r="K756" s="35" t="s">
        <v>2617</v>
      </c>
      <c r="L756" s="35"/>
      <c r="M756" s="51">
        <v>1138223</v>
      </c>
    </row>
    <row r="757" spans="9:13">
      <c r="I757" s="35" t="s">
        <v>11363</v>
      </c>
      <c r="J757" s="35" t="s">
        <v>10690</v>
      </c>
      <c r="K757" s="35" t="s">
        <v>2617</v>
      </c>
      <c r="L757" s="35"/>
      <c r="M757" s="51">
        <v>1138223</v>
      </c>
    </row>
    <row r="758" spans="9:13">
      <c r="I758" s="35" t="s">
        <v>11364</v>
      </c>
      <c r="J758" s="35" t="s">
        <v>10690</v>
      </c>
      <c r="K758" s="35" t="s">
        <v>2617</v>
      </c>
      <c r="L758" s="35"/>
      <c r="M758" s="51">
        <v>1138223</v>
      </c>
    </row>
    <row r="759" spans="9:13">
      <c r="I759" s="35" t="s">
        <v>11365</v>
      </c>
      <c r="J759" s="35" t="s">
        <v>10690</v>
      </c>
      <c r="K759" s="35" t="s">
        <v>2617</v>
      </c>
      <c r="L759" s="35"/>
      <c r="M759" s="51">
        <v>1138223</v>
      </c>
    </row>
    <row r="760" spans="9:13">
      <c r="I760" s="35" t="s">
        <v>11366</v>
      </c>
      <c r="J760" s="35" t="s">
        <v>10690</v>
      </c>
      <c r="K760" s="35" t="s">
        <v>2617</v>
      </c>
      <c r="L760" s="35"/>
      <c r="M760" s="51">
        <v>1138223</v>
      </c>
    </row>
    <row r="761" spans="9:13">
      <c r="I761" s="35" t="s">
        <v>11367</v>
      </c>
      <c r="J761" s="35" t="s">
        <v>10690</v>
      </c>
      <c r="K761" s="35" t="s">
        <v>2617</v>
      </c>
      <c r="L761" s="35"/>
      <c r="M761" s="51">
        <v>1138223</v>
      </c>
    </row>
    <row r="762" spans="9:13">
      <c r="I762" s="35" t="s">
        <v>11368</v>
      </c>
      <c r="J762" s="35" t="s">
        <v>10690</v>
      </c>
      <c r="K762" s="35" t="s">
        <v>2617</v>
      </c>
      <c r="L762" s="35"/>
      <c r="M762" s="51">
        <v>1138223</v>
      </c>
    </row>
    <row r="763" spans="9:13">
      <c r="I763" s="35" t="s">
        <v>11369</v>
      </c>
      <c r="J763" s="35" t="s">
        <v>10690</v>
      </c>
      <c r="K763" s="35" t="s">
        <v>2617</v>
      </c>
      <c r="L763" s="35"/>
      <c r="M763" s="51">
        <v>1138223</v>
      </c>
    </row>
    <row r="764" spans="9:13">
      <c r="I764" s="35" t="s">
        <v>11370</v>
      </c>
      <c r="J764" s="35" t="s">
        <v>10690</v>
      </c>
      <c r="K764" s="35" t="s">
        <v>2617</v>
      </c>
      <c r="L764" s="35"/>
      <c r="M764" s="51">
        <v>1138223</v>
      </c>
    </row>
    <row r="765" spans="9:13">
      <c r="I765" s="35" t="s">
        <v>11371</v>
      </c>
      <c r="J765" s="35" t="s">
        <v>10690</v>
      </c>
      <c r="K765" s="35" t="s">
        <v>2617</v>
      </c>
      <c r="L765" s="35"/>
      <c r="M765" s="51">
        <v>1138223</v>
      </c>
    </row>
    <row r="766" spans="9:13">
      <c r="I766" s="35" t="s">
        <v>11372</v>
      </c>
      <c r="J766" s="35" t="s">
        <v>10690</v>
      </c>
      <c r="K766" s="35" t="s">
        <v>2617</v>
      </c>
      <c r="L766" s="35"/>
      <c r="M766" s="51">
        <v>1138223</v>
      </c>
    </row>
    <row r="767" spans="9:13">
      <c r="I767" s="35" t="s">
        <v>11373</v>
      </c>
      <c r="J767" s="35" t="s">
        <v>10690</v>
      </c>
      <c r="K767" s="35" t="s">
        <v>2617</v>
      </c>
      <c r="L767" s="35"/>
      <c r="M767" s="51">
        <v>1138223</v>
      </c>
    </row>
    <row r="768" spans="9:13">
      <c r="I768" s="35" t="s">
        <v>11374</v>
      </c>
      <c r="J768" s="35" t="s">
        <v>10690</v>
      </c>
      <c r="K768" s="35" t="s">
        <v>2617</v>
      </c>
      <c r="L768" s="35"/>
      <c r="M768" s="51">
        <v>1138223</v>
      </c>
    </row>
    <row r="769" spans="9:13">
      <c r="I769" s="35" t="s">
        <v>11375</v>
      </c>
      <c r="J769" s="35" t="s">
        <v>10690</v>
      </c>
      <c r="K769" s="35" t="s">
        <v>2617</v>
      </c>
      <c r="L769" s="35"/>
      <c r="M769" s="51">
        <v>1138223</v>
      </c>
    </row>
    <row r="770" spans="9:13">
      <c r="I770" s="35" t="s">
        <v>11376</v>
      </c>
      <c r="J770" s="35" t="s">
        <v>10690</v>
      </c>
      <c r="K770" s="35" t="s">
        <v>2617</v>
      </c>
      <c r="L770" s="35"/>
      <c r="M770" s="51">
        <v>1138223</v>
      </c>
    </row>
    <row r="771" spans="9:13">
      <c r="I771" s="35" t="s">
        <v>11377</v>
      </c>
      <c r="J771" s="35" t="s">
        <v>10690</v>
      </c>
      <c r="K771" s="35" t="s">
        <v>2617</v>
      </c>
      <c r="L771" s="35"/>
      <c r="M771" s="51">
        <v>1138223</v>
      </c>
    </row>
    <row r="772" spans="9:13">
      <c r="I772" s="35" t="s">
        <v>11378</v>
      </c>
      <c r="J772" s="35" t="s">
        <v>10690</v>
      </c>
      <c r="K772" s="35" t="s">
        <v>2617</v>
      </c>
      <c r="L772" s="35"/>
      <c r="M772" s="51">
        <v>1138223</v>
      </c>
    </row>
    <row r="773" spans="9:13">
      <c r="I773" s="35" t="s">
        <v>11379</v>
      </c>
      <c r="J773" s="35" t="s">
        <v>10690</v>
      </c>
      <c r="K773" s="35" t="s">
        <v>2617</v>
      </c>
      <c r="L773" s="35"/>
      <c r="M773" s="51">
        <v>1138223</v>
      </c>
    </row>
    <row r="774" spans="9:13">
      <c r="I774" s="35" t="s">
        <v>11380</v>
      </c>
      <c r="J774" s="35" t="s">
        <v>10690</v>
      </c>
      <c r="K774" s="35" t="s">
        <v>2617</v>
      </c>
      <c r="L774" s="35"/>
      <c r="M774" s="51">
        <v>1138223</v>
      </c>
    </row>
    <row r="775" spans="9:13">
      <c r="I775" s="35" t="s">
        <v>11381</v>
      </c>
      <c r="J775" s="35" t="s">
        <v>10690</v>
      </c>
      <c r="K775" s="35" t="s">
        <v>2617</v>
      </c>
      <c r="L775" s="35"/>
      <c r="M775" s="51">
        <v>1138223</v>
      </c>
    </row>
    <row r="776" spans="9:13">
      <c r="I776" s="35" t="s">
        <v>11382</v>
      </c>
      <c r="J776" s="35" t="s">
        <v>10690</v>
      </c>
      <c r="K776" s="35" t="s">
        <v>2617</v>
      </c>
      <c r="L776" s="35"/>
      <c r="M776" s="51">
        <v>1138223</v>
      </c>
    </row>
    <row r="777" spans="9:13">
      <c r="I777" s="35" t="s">
        <v>11383</v>
      </c>
      <c r="J777" s="35" t="s">
        <v>10690</v>
      </c>
      <c r="K777" s="35" t="s">
        <v>2617</v>
      </c>
      <c r="L777" s="35"/>
      <c r="M777" s="51">
        <v>1138223</v>
      </c>
    </row>
    <row r="778" spans="9:13">
      <c r="I778" s="35" t="s">
        <v>11384</v>
      </c>
      <c r="J778" s="35" t="s">
        <v>10690</v>
      </c>
      <c r="K778" s="35" t="s">
        <v>2617</v>
      </c>
      <c r="L778" s="35"/>
      <c r="M778" s="51">
        <v>1138223</v>
      </c>
    </row>
    <row r="779" spans="9:13">
      <c r="I779" s="35" t="s">
        <v>11385</v>
      </c>
      <c r="J779" s="35" t="s">
        <v>10690</v>
      </c>
      <c r="K779" s="35" t="s">
        <v>2617</v>
      </c>
      <c r="L779" s="35"/>
      <c r="M779" s="51">
        <v>1138223</v>
      </c>
    </row>
    <row r="780" spans="9:13">
      <c r="I780" s="35" t="s">
        <v>11386</v>
      </c>
      <c r="J780" s="35" t="s">
        <v>10690</v>
      </c>
      <c r="K780" s="35" t="s">
        <v>2617</v>
      </c>
      <c r="L780" s="35"/>
      <c r="M780" s="51">
        <v>1138223</v>
      </c>
    </row>
    <row r="781" spans="9:13">
      <c r="I781" s="35" t="s">
        <v>11387</v>
      </c>
      <c r="J781" s="35" t="s">
        <v>10690</v>
      </c>
      <c r="K781" s="35" t="s">
        <v>2617</v>
      </c>
      <c r="L781" s="35"/>
      <c r="M781" s="51">
        <v>1138223</v>
      </c>
    </row>
    <row r="782" spans="9:13">
      <c r="I782" s="35" t="s">
        <v>11388</v>
      </c>
      <c r="J782" s="35" t="s">
        <v>10690</v>
      </c>
      <c r="K782" s="35" t="s">
        <v>2617</v>
      </c>
      <c r="L782" s="35"/>
      <c r="M782" s="51">
        <v>1138223</v>
      </c>
    </row>
    <row r="783" spans="9:13">
      <c r="I783" s="35" t="s">
        <v>11389</v>
      </c>
      <c r="J783" s="35" t="s">
        <v>10690</v>
      </c>
      <c r="K783" s="35" t="s">
        <v>2617</v>
      </c>
      <c r="L783" s="35"/>
      <c r="M783" s="51">
        <v>1138223</v>
      </c>
    </row>
    <row r="784" spans="9:13">
      <c r="I784" s="35" t="s">
        <v>11390</v>
      </c>
      <c r="J784" s="35" t="s">
        <v>10690</v>
      </c>
      <c r="K784" s="35" t="s">
        <v>2617</v>
      </c>
      <c r="L784" s="35"/>
      <c r="M784" s="51">
        <v>1138223</v>
      </c>
    </row>
    <row r="785" spans="9:13">
      <c r="I785" s="35" t="s">
        <v>11391</v>
      </c>
      <c r="J785" s="35" t="s">
        <v>10690</v>
      </c>
      <c r="K785" s="35" t="s">
        <v>2617</v>
      </c>
      <c r="L785" s="35"/>
      <c r="M785" s="51">
        <v>1138223</v>
      </c>
    </row>
    <row r="786" spans="9:13">
      <c r="I786" s="35" t="s">
        <v>11392</v>
      </c>
      <c r="J786" s="35" t="s">
        <v>10690</v>
      </c>
      <c r="K786" s="35" t="s">
        <v>2617</v>
      </c>
      <c r="L786" s="35"/>
      <c r="M786" s="51">
        <v>1138223</v>
      </c>
    </row>
    <row r="787" spans="9:13">
      <c r="I787" s="35" t="s">
        <v>11393</v>
      </c>
      <c r="J787" s="35" t="s">
        <v>10690</v>
      </c>
      <c r="K787" s="35" t="s">
        <v>2617</v>
      </c>
      <c r="L787" s="35"/>
      <c r="M787" s="51">
        <v>1138223</v>
      </c>
    </row>
    <row r="788" spans="9:13">
      <c r="I788" s="35" t="s">
        <v>11394</v>
      </c>
      <c r="J788" s="35" t="s">
        <v>10690</v>
      </c>
      <c r="K788" s="35" t="s">
        <v>2617</v>
      </c>
      <c r="L788" s="35"/>
      <c r="M788" s="51">
        <v>1138223</v>
      </c>
    </row>
    <row r="789" spans="9:13">
      <c r="I789" s="35" t="s">
        <v>11395</v>
      </c>
      <c r="J789" s="35" t="s">
        <v>10690</v>
      </c>
      <c r="K789" s="35" t="s">
        <v>2617</v>
      </c>
      <c r="L789" s="35"/>
      <c r="M789" s="51">
        <v>1138223</v>
      </c>
    </row>
    <row r="790" spans="9:13">
      <c r="I790" s="35" t="s">
        <v>11396</v>
      </c>
      <c r="J790" s="35" t="s">
        <v>10690</v>
      </c>
      <c r="K790" s="35" t="s">
        <v>2617</v>
      </c>
      <c r="L790" s="35"/>
      <c r="M790" s="51">
        <v>1138223</v>
      </c>
    </row>
    <row r="791" spans="9:13">
      <c r="I791" s="35" t="s">
        <v>11397</v>
      </c>
      <c r="J791" s="35" t="s">
        <v>10690</v>
      </c>
      <c r="K791" s="35" t="s">
        <v>2617</v>
      </c>
      <c r="L791" s="35"/>
      <c r="M791" s="51">
        <v>1138223</v>
      </c>
    </row>
    <row r="792" spans="9:13">
      <c r="I792" s="35" t="s">
        <v>11398</v>
      </c>
      <c r="J792" s="35" t="s">
        <v>10690</v>
      </c>
      <c r="K792" s="35" t="s">
        <v>2617</v>
      </c>
      <c r="L792" s="35"/>
      <c r="M792" s="51">
        <v>1138223</v>
      </c>
    </row>
    <row r="793" spans="9:13">
      <c r="I793" s="35" t="s">
        <v>11399</v>
      </c>
      <c r="J793" s="35" t="s">
        <v>10690</v>
      </c>
      <c r="K793" s="35" t="s">
        <v>2617</v>
      </c>
      <c r="L793" s="35"/>
      <c r="M793" s="51">
        <v>1138223</v>
      </c>
    </row>
    <row r="794" spans="9:13">
      <c r="I794" s="35" t="s">
        <v>11400</v>
      </c>
      <c r="J794" s="35" t="s">
        <v>10690</v>
      </c>
      <c r="K794" s="35" t="s">
        <v>2617</v>
      </c>
      <c r="L794" s="35"/>
      <c r="M794" s="51">
        <v>1138223</v>
      </c>
    </row>
    <row r="795" spans="9:13">
      <c r="I795" s="35" t="s">
        <v>11401</v>
      </c>
      <c r="J795" s="35" t="s">
        <v>10690</v>
      </c>
      <c r="K795" s="35" t="s">
        <v>2617</v>
      </c>
      <c r="L795" s="35"/>
      <c r="M795" s="51">
        <v>1138223</v>
      </c>
    </row>
    <row r="796" spans="9:13">
      <c r="I796" s="35" t="s">
        <v>11402</v>
      </c>
      <c r="J796" s="35" t="s">
        <v>10690</v>
      </c>
      <c r="K796" s="35" t="s">
        <v>2617</v>
      </c>
      <c r="L796" s="35"/>
      <c r="M796" s="51">
        <v>1138223</v>
      </c>
    </row>
    <row r="797" spans="9:13">
      <c r="I797" s="35" t="s">
        <v>11403</v>
      </c>
      <c r="J797" s="35" t="s">
        <v>10690</v>
      </c>
      <c r="K797" s="35" t="s">
        <v>2617</v>
      </c>
      <c r="L797" s="35"/>
      <c r="M797" s="51">
        <v>1138223</v>
      </c>
    </row>
    <row r="798" spans="9:13">
      <c r="I798" s="35" t="s">
        <v>11404</v>
      </c>
      <c r="J798" s="35" t="s">
        <v>10690</v>
      </c>
      <c r="K798" s="35" t="s">
        <v>2617</v>
      </c>
      <c r="L798" s="35"/>
      <c r="M798" s="51">
        <v>1138223</v>
      </c>
    </row>
    <row r="799" spans="9:13">
      <c r="I799" s="35" t="s">
        <v>11405</v>
      </c>
      <c r="J799" s="35" t="s">
        <v>10690</v>
      </c>
      <c r="K799" s="35" t="s">
        <v>2617</v>
      </c>
      <c r="L799" s="35"/>
      <c r="M799" s="51">
        <v>1138223</v>
      </c>
    </row>
    <row r="800" spans="9:13">
      <c r="I800" s="35" t="s">
        <v>11406</v>
      </c>
      <c r="J800" s="35" t="s">
        <v>10690</v>
      </c>
      <c r="K800" s="35" t="s">
        <v>2617</v>
      </c>
      <c r="L800" s="35"/>
      <c r="M800" s="51">
        <v>1138223</v>
      </c>
    </row>
    <row r="801" spans="9:13">
      <c r="I801" s="35" t="s">
        <v>11407</v>
      </c>
      <c r="J801" s="35" t="s">
        <v>10690</v>
      </c>
      <c r="K801" s="35" t="s">
        <v>2617</v>
      </c>
      <c r="L801" s="35"/>
      <c r="M801" s="51">
        <v>1138223</v>
      </c>
    </row>
    <row r="802" spans="9:13">
      <c r="I802" s="35" t="s">
        <v>11408</v>
      </c>
      <c r="J802" s="35" t="s">
        <v>10690</v>
      </c>
      <c r="K802" s="35" t="s">
        <v>2617</v>
      </c>
      <c r="L802" s="35"/>
      <c r="M802" s="51">
        <v>1138223</v>
      </c>
    </row>
    <row r="803" spans="9:13">
      <c r="I803" s="35" t="s">
        <v>11409</v>
      </c>
      <c r="J803" s="35" t="s">
        <v>10690</v>
      </c>
      <c r="K803" s="35" t="s">
        <v>2617</v>
      </c>
      <c r="L803" s="35"/>
      <c r="M803" s="51">
        <v>1138223</v>
      </c>
    </row>
    <row r="804" spans="9:13">
      <c r="I804" s="35" t="s">
        <v>11410</v>
      </c>
      <c r="J804" s="35" t="s">
        <v>10690</v>
      </c>
      <c r="K804" s="35" t="s">
        <v>2617</v>
      </c>
      <c r="L804" s="35"/>
      <c r="M804" s="51">
        <v>1138223</v>
      </c>
    </row>
    <row r="805" spans="9:13">
      <c r="I805" s="35" t="s">
        <v>11411</v>
      </c>
      <c r="J805" s="35" t="s">
        <v>10690</v>
      </c>
      <c r="K805" s="35" t="s">
        <v>2617</v>
      </c>
      <c r="L805" s="35"/>
      <c r="M805" s="51">
        <v>1138223</v>
      </c>
    </row>
    <row r="806" spans="9:13">
      <c r="I806" s="35" t="s">
        <v>11412</v>
      </c>
      <c r="J806" s="35" t="s">
        <v>10690</v>
      </c>
      <c r="K806" s="35" t="s">
        <v>2617</v>
      </c>
      <c r="L806" s="35"/>
      <c r="M806" s="51">
        <v>1138223</v>
      </c>
    </row>
    <row r="807" spans="9:13">
      <c r="I807" s="35" t="s">
        <v>11413</v>
      </c>
      <c r="J807" s="35" t="s">
        <v>10690</v>
      </c>
      <c r="K807" s="35" t="s">
        <v>2617</v>
      </c>
      <c r="L807" s="35"/>
      <c r="M807" s="51">
        <v>1138223</v>
      </c>
    </row>
    <row r="808" spans="9:13">
      <c r="I808" s="35" t="s">
        <v>11414</v>
      </c>
      <c r="J808" s="35" t="s">
        <v>10690</v>
      </c>
      <c r="K808" s="35" t="s">
        <v>2617</v>
      </c>
      <c r="L808" s="35"/>
      <c r="M808" s="51">
        <v>1138223</v>
      </c>
    </row>
    <row r="809" spans="9:13">
      <c r="I809" s="35" t="s">
        <v>11415</v>
      </c>
      <c r="J809" s="35" t="s">
        <v>10690</v>
      </c>
      <c r="K809" s="35" t="s">
        <v>2617</v>
      </c>
      <c r="L809" s="35"/>
      <c r="M809" s="51">
        <v>1138223</v>
      </c>
    </row>
    <row r="810" spans="9:13">
      <c r="I810" s="35" t="s">
        <v>11416</v>
      </c>
      <c r="J810" s="35" t="s">
        <v>10690</v>
      </c>
      <c r="K810" s="35" t="s">
        <v>2617</v>
      </c>
      <c r="L810" s="35"/>
      <c r="M810" s="51">
        <v>1138223</v>
      </c>
    </row>
    <row r="811" spans="9:13">
      <c r="I811" s="35" t="s">
        <v>11417</v>
      </c>
      <c r="J811" s="35" t="s">
        <v>10690</v>
      </c>
      <c r="K811" s="35" t="s">
        <v>2617</v>
      </c>
      <c r="L811" s="35"/>
      <c r="M811" s="51">
        <v>1138223</v>
      </c>
    </row>
    <row r="812" spans="9:13">
      <c r="I812" s="35" t="s">
        <v>11418</v>
      </c>
      <c r="J812" s="35" t="s">
        <v>10690</v>
      </c>
      <c r="K812" s="35" t="s">
        <v>2617</v>
      </c>
      <c r="L812" s="35"/>
      <c r="M812" s="51">
        <v>1138223</v>
      </c>
    </row>
    <row r="813" spans="9:13">
      <c r="I813" s="35" t="s">
        <v>11419</v>
      </c>
      <c r="J813" s="35" t="s">
        <v>10690</v>
      </c>
      <c r="K813" s="35" t="s">
        <v>2617</v>
      </c>
      <c r="L813" s="35"/>
      <c r="M813" s="51">
        <v>1138223</v>
      </c>
    </row>
    <row r="814" spans="9:13">
      <c r="I814" s="35" t="s">
        <v>11420</v>
      </c>
      <c r="J814" s="35" t="s">
        <v>10690</v>
      </c>
      <c r="K814" s="35" t="s">
        <v>2617</v>
      </c>
      <c r="L814" s="35"/>
      <c r="M814" s="51">
        <v>1138223</v>
      </c>
    </row>
    <row r="815" spans="9:13">
      <c r="I815" s="35" t="s">
        <v>11421</v>
      </c>
      <c r="J815" s="35" t="s">
        <v>10690</v>
      </c>
      <c r="K815" s="35" t="s">
        <v>2617</v>
      </c>
      <c r="L815" s="35"/>
      <c r="M815" s="51">
        <v>1138223</v>
      </c>
    </row>
    <row r="816" spans="9:13">
      <c r="I816" s="35" t="s">
        <v>11422</v>
      </c>
      <c r="J816" s="35" t="s">
        <v>10690</v>
      </c>
      <c r="K816" s="35" t="s">
        <v>2617</v>
      </c>
      <c r="L816" s="35"/>
      <c r="M816" s="51">
        <v>1138223</v>
      </c>
    </row>
    <row r="817" spans="9:13">
      <c r="I817" s="35" t="s">
        <v>11423</v>
      </c>
      <c r="J817" s="35" t="s">
        <v>10690</v>
      </c>
      <c r="K817" s="35" t="s">
        <v>2617</v>
      </c>
      <c r="L817" s="35"/>
      <c r="M817" s="51">
        <v>1138223</v>
      </c>
    </row>
    <row r="818" spans="9:13">
      <c r="I818" s="35" t="s">
        <v>11424</v>
      </c>
      <c r="J818" s="35" t="s">
        <v>10690</v>
      </c>
      <c r="K818" s="35" t="s">
        <v>2617</v>
      </c>
      <c r="L818" s="35"/>
      <c r="M818" s="51">
        <v>1138223</v>
      </c>
    </row>
    <row r="819" spans="9:13">
      <c r="I819" s="35" t="s">
        <v>11425</v>
      </c>
      <c r="J819" s="35" t="s">
        <v>10690</v>
      </c>
      <c r="K819" s="35" t="s">
        <v>2617</v>
      </c>
      <c r="L819" s="35"/>
      <c r="M819" s="51">
        <v>1138223</v>
      </c>
    </row>
    <row r="820" spans="9:13">
      <c r="I820" s="35" t="s">
        <v>11426</v>
      </c>
      <c r="J820" s="35" t="s">
        <v>10690</v>
      </c>
      <c r="K820" s="35" t="s">
        <v>2617</v>
      </c>
      <c r="L820" s="35"/>
      <c r="M820" s="51">
        <v>1138223</v>
      </c>
    </row>
    <row r="821" spans="9:13">
      <c r="I821" s="35" t="s">
        <v>11427</v>
      </c>
      <c r="J821" s="35" t="s">
        <v>10690</v>
      </c>
      <c r="K821" s="35" t="s">
        <v>2617</v>
      </c>
      <c r="L821" s="35"/>
      <c r="M821" s="51">
        <v>1138223</v>
      </c>
    </row>
    <row r="822" spans="9:13">
      <c r="I822" s="35" t="s">
        <v>11428</v>
      </c>
      <c r="J822" s="35" t="s">
        <v>10690</v>
      </c>
      <c r="K822" s="35" t="s">
        <v>2617</v>
      </c>
      <c r="L822" s="35"/>
      <c r="M822" s="51">
        <v>1138223</v>
      </c>
    </row>
    <row r="823" spans="9:13">
      <c r="I823" s="35" t="s">
        <v>11429</v>
      </c>
      <c r="J823" s="35" t="s">
        <v>10690</v>
      </c>
      <c r="K823" s="35" t="s">
        <v>2617</v>
      </c>
      <c r="L823" s="35"/>
      <c r="M823" s="51">
        <v>1138223</v>
      </c>
    </row>
    <row r="824" spans="9:13">
      <c r="I824" s="35" t="s">
        <v>11430</v>
      </c>
      <c r="J824" s="35" t="s">
        <v>10690</v>
      </c>
      <c r="K824" s="35" t="s">
        <v>2617</v>
      </c>
      <c r="L824" s="35"/>
      <c r="M824" s="51">
        <v>1138223</v>
      </c>
    </row>
    <row r="825" spans="9:13">
      <c r="I825" s="35" t="s">
        <v>11431</v>
      </c>
      <c r="J825" s="35" t="s">
        <v>10690</v>
      </c>
      <c r="K825" s="35" t="s">
        <v>2617</v>
      </c>
      <c r="L825" s="35"/>
      <c r="M825" s="51">
        <v>1138223</v>
      </c>
    </row>
    <row r="826" spans="9:13">
      <c r="I826" s="35" t="s">
        <v>11432</v>
      </c>
      <c r="J826" s="35" t="s">
        <v>10690</v>
      </c>
      <c r="K826" s="35" t="s">
        <v>2617</v>
      </c>
      <c r="L826" s="35"/>
      <c r="M826" s="51">
        <v>1138223</v>
      </c>
    </row>
    <row r="827" spans="9:13">
      <c r="I827" s="35" t="s">
        <v>11433</v>
      </c>
      <c r="J827" s="35" t="s">
        <v>10690</v>
      </c>
      <c r="K827" s="35" t="s">
        <v>2617</v>
      </c>
      <c r="L827" s="35"/>
      <c r="M827" s="51">
        <v>1138223</v>
      </c>
    </row>
    <row r="828" spans="9:13">
      <c r="I828" s="35" t="s">
        <v>11434</v>
      </c>
      <c r="J828" s="35" t="s">
        <v>10690</v>
      </c>
      <c r="K828" s="35" t="s">
        <v>2617</v>
      </c>
      <c r="L828" s="35"/>
      <c r="M828" s="51">
        <v>1138223</v>
      </c>
    </row>
    <row r="829" spans="9:13">
      <c r="I829" s="35" t="s">
        <v>11435</v>
      </c>
      <c r="J829" s="35" t="s">
        <v>10690</v>
      </c>
      <c r="K829" s="35" t="s">
        <v>2617</v>
      </c>
      <c r="L829" s="35"/>
      <c r="M829" s="51">
        <v>1138223</v>
      </c>
    </row>
    <row r="830" spans="9:13">
      <c r="I830" s="35" t="s">
        <v>11436</v>
      </c>
      <c r="J830" s="35" t="s">
        <v>10690</v>
      </c>
      <c r="K830" s="35" t="s">
        <v>2617</v>
      </c>
      <c r="L830" s="35"/>
      <c r="M830" s="51">
        <v>1138223</v>
      </c>
    </row>
    <row r="831" spans="9:13">
      <c r="I831" s="35" t="s">
        <v>11437</v>
      </c>
      <c r="J831" s="35" t="s">
        <v>10690</v>
      </c>
      <c r="K831" s="35" t="s">
        <v>2617</v>
      </c>
      <c r="L831" s="35"/>
      <c r="M831" s="51">
        <v>1138223</v>
      </c>
    </row>
    <row r="832" spans="9:13">
      <c r="I832" s="35" t="s">
        <v>11438</v>
      </c>
      <c r="J832" s="35" t="s">
        <v>10690</v>
      </c>
      <c r="K832" s="35" t="s">
        <v>2617</v>
      </c>
      <c r="L832" s="35"/>
      <c r="M832" s="51">
        <v>1138223</v>
      </c>
    </row>
    <row r="833" spans="9:13">
      <c r="I833" s="35" t="s">
        <v>11439</v>
      </c>
      <c r="J833" s="35" t="s">
        <v>10690</v>
      </c>
      <c r="K833" s="35" t="s">
        <v>2617</v>
      </c>
      <c r="L833" s="35"/>
      <c r="M833" s="51">
        <v>1138223</v>
      </c>
    </row>
    <row r="834" spans="9:13">
      <c r="I834" s="35" t="s">
        <v>11440</v>
      </c>
      <c r="J834" s="35" t="s">
        <v>10690</v>
      </c>
      <c r="K834" s="35" t="s">
        <v>2617</v>
      </c>
      <c r="L834" s="35"/>
      <c r="M834" s="51">
        <v>1138223</v>
      </c>
    </row>
    <row r="835" spans="9:13">
      <c r="I835" s="35" t="s">
        <v>11441</v>
      </c>
      <c r="J835" s="35" t="s">
        <v>10690</v>
      </c>
      <c r="K835" s="35" t="s">
        <v>2617</v>
      </c>
      <c r="L835" s="35"/>
      <c r="M835" s="51">
        <v>1138223</v>
      </c>
    </row>
    <row r="836" spans="9:13">
      <c r="I836" s="35" t="s">
        <v>11442</v>
      </c>
      <c r="J836" s="35" t="s">
        <v>10690</v>
      </c>
      <c r="K836" s="35" t="s">
        <v>2617</v>
      </c>
      <c r="L836" s="35"/>
      <c r="M836" s="51">
        <v>1138223</v>
      </c>
    </row>
    <row r="837" spans="9:13">
      <c r="I837" s="35" t="s">
        <v>11443</v>
      </c>
      <c r="J837" s="35" t="s">
        <v>10690</v>
      </c>
      <c r="K837" s="35" t="s">
        <v>2617</v>
      </c>
      <c r="L837" s="35"/>
      <c r="M837" s="51">
        <v>1138223</v>
      </c>
    </row>
    <row r="838" spans="9:13">
      <c r="I838" s="35" t="s">
        <v>11444</v>
      </c>
      <c r="J838" s="35" t="s">
        <v>10690</v>
      </c>
      <c r="K838" s="35" t="s">
        <v>2617</v>
      </c>
      <c r="L838" s="35"/>
      <c r="M838" s="51">
        <v>1138223</v>
      </c>
    </row>
    <row r="839" spans="9:13">
      <c r="I839" s="35" t="s">
        <v>11445</v>
      </c>
      <c r="J839" s="35" t="s">
        <v>10690</v>
      </c>
      <c r="K839" s="35" t="s">
        <v>2617</v>
      </c>
      <c r="L839" s="35"/>
      <c r="M839" s="51">
        <v>1138223</v>
      </c>
    </row>
    <row r="840" spans="9:13">
      <c r="I840" s="35" t="s">
        <v>11446</v>
      </c>
      <c r="J840" s="35" t="s">
        <v>10690</v>
      </c>
      <c r="K840" s="35" t="s">
        <v>2617</v>
      </c>
      <c r="L840" s="35"/>
      <c r="M840" s="51">
        <v>1138223</v>
      </c>
    </row>
    <row r="841" spans="9:13">
      <c r="I841" s="35" t="s">
        <v>11447</v>
      </c>
      <c r="J841" s="35" t="s">
        <v>10690</v>
      </c>
      <c r="K841" s="35" t="s">
        <v>2617</v>
      </c>
      <c r="L841" s="35"/>
      <c r="M841" s="51">
        <v>1138223</v>
      </c>
    </row>
    <row r="842" spans="9:13">
      <c r="I842" s="35" t="s">
        <v>11448</v>
      </c>
      <c r="J842" s="35" t="s">
        <v>10690</v>
      </c>
      <c r="K842" s="35" t="s">
        <v>2617</v>
      </c>
      <c r="L842" s="35"/>
      <c r="M842" s="51">
        <v>1138223</v>
      </c>
    </row>
    <row r="843" spans="9:13">
      <c r="I843" s="35" t="s">
        <v>11449</v>
      </c>
      <c r="J843" s="35" t="s">
        <v>10690</v>
      </c>
      <c r="K843" s="35" t="s">
        <v>2617</v>
      </c>
      <c r="L843" s="35"/>
      <c r="M843" s="51">
        <v>1138223</v>
      </c>
    </row>
    <row r="844" spans="9:13">
      <c r="I844" s="35" t="s">
        <v>11450</v>
      </c>
      <c r="J844" s="35" t="s">
        <v>10690</v>
      </c>
      <c r="K844" s="35" t="s">
        <v>2617</v>
      </c>
      <c r="L844" s="35"/>
      <c r="M844" s="51">
        <v>1138223</v>
      </c>
    </row>
    <row r="845" spans="9:13">
      <c r="I845" s="35" t="s">
        <v>11451</v>
      </c>
      <c r="J845" s="35" t="s">
        <v>10690</v>
      </c>
      <c r="K845" s="35" t="s">
        <v>2617</v>
      </c>
      <c r="L845" s="35"/>
      <c r="M845" s="51">
        <v>1138223</v>
      </c>
    </row>
    <row r="846" spans="9:13">
      <c r="I846" s="35" t="s">
        <v>11452</v>
      </c>
      <c r="J846" s="35" t="s">
        <v>10690</v>
      </c>
      <c r="K846" s="35" t="s">
        <v>2617</v>
      </c>
      <c r="L846" s="35"/>
      <c r="M846" s="51">
        <v>1138223</v>
      </c>
    </row>
    <row r="847" spans="9:13">
      <c r="I847" s="35" t="s">
        <v>11453</v>
      </c>
      <c r="J847" s="35" t="s">
        <v>10690</v>
      </c>
      <c r="K847" s="35" t="s">
        <v>2617</v>
      </c>
      <c r="L847" s="35"/>
      <c r="M847" s="51">
        <v>1138223</v>
      </c>
    </row>
    <row r="848" spans="9:13">
      <c r="I848" s="35" t="s">
        <v>11454</v>
      </c>
      <c r="J848" s="35" t="s">
        <v>10690</v>
      </c>
      <c r="K848" s="35" t="s">
        <v>2617</v>
      </c>
      <c r="L848" s="35"/>
      <c r="M848" s="51">
        <v>1138223</v>
      </c>
    </row>
    <row r="849" spans="9:13">
      <c r="I849" s="35" t="s">
        <v>11455</v>
      </c>
      <c r="J849" s="35" t="s">
        <v>10690</v>
      </c>
      <c r="K849" s="35" t="s">
        <v>2617</v>
      </c>
      <c r="L849" s="35"/>
      <c r="M849" s="51">
        <v>1138223</v>
      </c>
    </row>
    <row r="850" spans="9:13">
      <c r="I850" s="35" t="s">
        <v>10697</v>
      </c>
      <c r="J850" s="35" t="s">
        <v>10690</v>
      </c>
      <c r="K850" s="35" t="s">
        <v>2617</v>
      </c>
      <c r="L850" s="35"/>
      <c r="M850" s="51">
        <v>1138223</v>
      </c>
    </row>
    <row r="851" spans="9:13">
      <c r="I851" s="35" t="s">
        <v>11456</v>
      </c>
      <c r="J851" s="35" t="s">
        <v>10690</v>
      </c>
      <c r="K851" s="35" t="s">
        <v>2617</v>
      </c>
      <c r="L851" s="35"/>
      <c r="M851" s="51">
        <v>1138223</v>
      </c>
    </row>
    <row r="852" spans="9:13">
      <c r="I852" s="35" t="s">
        <v>11457</v>
      </c>
      <c r="J852" s="35" t="s">
        <v>10690</v>
      </c>
      <c r="K852" s="35" t="s">
        <v>2617</v>
      </c>
      <c r="L852" s="35"/>
      <c r="M852" s="51">
        <v>1138223</v>
      </c>
    </row>
    <row r="853" spans="9:13">
      <c r="I853" s="35" t="s">
        <v>11458</v>
      </c>
      <c r="J853" s="35" t="s">
        <v>10690</v>
      </c>
      <c r="K853" s="35" t="s">
        <v>2617</v>
      </c>
      <c r="L853" s="35"/>
      <c r="M853" s="51">
        <v>1138223</v>
      </c>
    </row>
    <row r="854" spans="9:13">
      <c r="I854" s="35" t="s">
        <v>11459</v>
      </c>
      <c r="J854" s="35" t="s">
        <v>10690</v>
      </c>
      <c r="K854" s="35" t="s">
        <v>2617</v>
      </c>
      <c r="L854" s="35"/>
      <c r="M854" s="51">
        <v>1138223</v>
      </c>
    </row>
    <row r="855" spans="9:13">
      <c r="I855" s="35" t="s">
        <v>11460</v>
      </c>
      <c r="J855" s="35" t="s">
        <v>10690</v>
      </c>
      <c r="K855" s="35" t="s">
        <v>2617</v>
      </c>
      <c r="L855" s="35"/>
      <c r="M855" s="51">
        <v>1138223</v>
      </c>
    </row>
    <row r="856" spans="9:13">
      <c r="I856" s="35" t="s">
        <v>11461</v>
      </c>
      <c r="J856" s="35" t="s">
        <v>10690</v>
      </c>
      <c r="K856" s="35" t="s">
        <v>2617</v>
      </c>
      <c r="L856" s="35"/>
      <c r="M856" s="51">
        <v>1138223</v>
      </c>
    </row>
    <row r="857" spans="9:13">
      <c r="I857" s="35" t="s">
        <v>11462</v>
      </c>
      <c r="J857" s="35" t="s">
        <v>10690</v>
      </c>
      <c r="K857" s="35" t="s">
        <v>2617</v>
      </c>
      <c r="L857" s="35"/>
      <c r="M857" s="51">
        <v>1138223</v>
      </c>
    </row>
    <row r="858" spans="9:13">
      <c r="I858" s="35" t="s">
        <v>11463</v>
      </c>
      <c r="J858" s="35" t="s">
        <v>10690</v>
      </c>
      <c r="K858" s="35" t="s">
        <v>2617</v>
      </c>
      <c r="L858" s="35"/>
      <c r="M858" s="51">
        <v>1138223</v>
      </c>
    </row>
    <row r="859" spans="9:13">
      <c r="I859" s="35" t="s">
        <v>11464</v>
      </c>
      <c r="J859" s="35" t="s">
        <v>10690</v>
      </c>
      <c r="K859" s="35" t="s">
        <v>2617</v>
      </c>
      <c r="L859" s="35"/>
      <c r="M859" s="51">
        <v>1138223</v>
      </c>
    </row>
    <row r="860" spans="9:13">
      <c r="I860" s="35" t="s">
        <v>11465</v>
      </c>
      <c r="J860" s="35" t="s">
        <v>10690</v>
      </c>
      <c r="K860" s="35" t="s">
        <v>2617</v>
      </c>
      <c r="L860" s="35"/>
      <c r="M860" s="51">
        <v>1138223</v>
      </c>
    </row>
    <row r="861" spans="9:13">
      <c r="I861" s="35" t="s">
        <v>11466</v>
      </c>
      <c r="J861" s="35" t="s">
        <v>10690</v>
      </c>
      <c r="K861" s="35" t="s">
        <v>2617</v>
      </c>
      <c r="L861" s="35"/>
      <c r="M861" s="51">
        <v>1138223</v>
      </c>
    </row>
    <row r="862" spans="9:13">
      <c r="I862" s="35" t="s">
        <v>11467</v>
      </c>
      <c r="J862" s="35" t="s">
        <v>10690</v>
      </c>
      <c r="K862" s="35" t="s">
        <v>2617</v>
      </c>
      <c r="L862" s="35"/>
      <c r="M862" s="51">
        <v>1138223</v>
      </c>
    </row>
    <row r="863" spans="9:13">
      <c r="I863" s="35" t="s">
        <v>11468</v>
      </c>
      <c r="J863" s="35" t="s">
        <v>10690</v>
      </c>
      <c r="K863" s="35" t="s">
        <v>2617</v>
      </c>
      <c r="L863" s="35"/>
      <c r="M863" s="51">
        <v>1138223</v>
      </c>
    </row>
    <row r="864" spans="9:13">
      <c r="I864" s="35" t="s">
        <v>11469</v>
      </c>
      <c r="J864" s="35" t="s">
        <v>10690</v>
      </c>
      <c r="K864" s="35" t="s">
        <v>2617</v>
      </c>
      <c r="L864" s="35"/>
      <c r="M864" s="51">
        <v>1138223</v>
      </c>
    </row>
    <row r="865" spans="9:13">
      <c r="I865" s="35" t="s">
        <v>11470</v>
      </c>
      <c r="J865" s="35" t="s">
        <v>10690</v>
      </c>
      <c r="K865" s="35" t="s">
        <v>2617</v>
      </c>
      <c r="L865" s="35"/>
      <c r="M865" s="51">
        <v>1138223</v>
      </c>
    </row>
    <row r="866" spans="9:13">
      <c r="I866" s="35" t="s">
        <v>11471</v>
      </c>
      <c r="J866" s="35" t="s">
        <v>10690</v>
      </c>
      <c r="K866" s="35" t="s">
        <v>2617</v>
      </c>
      <c r="L866" s="35"/>
      <c r="M866" s="51">
        <v>1138223</v>
      </c>
    </row>
    <row r="867" spans="9:13">
      <c r="I867" s="35" t="s">
        <v>11472</v>
      </c>
      <c r="J867" s="35" t="s">
        <v>10690</v>
      </c>
      <c r="K867" s="35" t="s">
        <v>2617</v>
      </c>
      <c r="L867" s="35"/>
      <c r="M867" s="51">
        <v>1138223</v>
      </c>
    </row>
    <row r="868" spans="9:13">
      <c r="I868" s="35" t="s">
        <v>11473</v>
      </c>
      <c r="J868" s="35" t="s">
        <v>10690</v>
      </c>
      <c r="K868" s="35" t="s">
        <v>2617</v>
      </c>
      <c r="L868" s="35"/>
      <c r="M868" s="51">
        <v>1138223</v>
      </c>
    </row>
    <row r="869" spans="9:13">
      <c r="I869" s="35" t="s">
        <v>11474</v>
      </c>
      <c r="J869" s="35" t="s">
        <v>10690</v>
      </c>
      <c r="K869" s="35" t="s">
        <v>2617</v>
      </c>
      <c r="L869" s="35"/>
      <c r="M869" s="51">
        <v>1138223</v>
      </c>
    </row>
    <row r="870" spans="9:13">
      <c r="I870" s="35" t="s">
        <v>11475</v>
      </c>
      <c r="J870" s="35" t="s">
        <v>10690</v>
      </c>
      <c r="K870" s="35" t="s">
        <v>2617</v>
      </c>
      <c r="L870" s="35"/>
      <c r="M870" s="51">
        <v>1138223</v>
      </c>
    </row>
    <row r="871" spans="9:13">
      <c r="I871" s="35" t="s">
        <v>11476</v>
      </c>
      <c r="J871" s="35" t="s">
        <v>10690</v>
      </c>
      <c r="K871" s="35" t="s">
        <v>2617</v>
      </c>
      <c r="L871" s="35"/>
      <c r="M871" s="51">
        <v>1138223</v>
      </c>
    </row>
    <row r="872" spans="9:13">
      <c r="I872" s="35" t="s">
        <v>11477</v>
      </c>
      <c r="J872" s="35" t="s">
        <v>10690</v>
      </c>
      <c r="K872" s="35" t="s">
        <v>2617</v>
      </c>
      <c r="L872" s="35"/>
      <c r="M872" s="51">
        <v>1138223</v>
      </c>
    </row>
    <row r="873" spans="9:13">
      <c r="I873" s="35" t="s">
        <v>11478</v>
      </c>
      <c r="J873" s="35" t="s">
        <v>10690</v>
      </c>
      <c r="K873" s="35" t="s">
        <v>2617</v>
      </c>
      <c r="L873" s="35"/>
      <c r="M873" s="51">
        <v>1138223</v>
      </c>
    </row>
    <row r="874" spans="9:13">
      <c r="I874" s="35" t="s">
        <v>11479</v>
      </c>
      <c r="J874" s="35" t="s">
        <v>10690</v>
      </c>
      <c r="K874" s="35" t="s">
        <v>2617</v>
      </c>
      <c r="L874" s="35"/>
      <c r="M874" s="51">
        <v>1138223</v>
      </c>
    </row>
    <row r="875" spans="9:13">
      <c r="I875" s="35" t="s">
        <v>11480</v>
      </c>
      <c r="J875" s="35" t="s">
        <v>10690</v>
      </c>
      <c r="K875" s="35" t="s">
        <v>2617</v>
      </c>
      <c r="L875" s="35"/>
      <c r="M875" s="51">
        <v>1138223</v>
      </c>
    </row>
    <row r="876" spans="9:13">
      <c r="I876" s="35" t="s">
        <v>11481</v>
      </c>
      <c r="J876" s="35" t="s">
        <v>10690</v>
      </c>
      <c r="K876" s="35" t="s">
        <v>2617</v>
      </c>
      <c r="L876" s="35"/>
      <c r="M876" s="51">
        <v>1138223</v>
      </c>
    </row>
    <row r="877" spans="9:13">
      <c r="I877" s="35" t="s">
        <v>11482</v>
      </c>
      <c r="J877" s="35" t="s">
        <v>10690</v>
      </c>
      <c r="K877" s="35" t="s">
        <v>2617</v>
      </c>
      <c r="L877" s="35"/>
      <c r="M877" s="51">
        <v>1138223</v>
      </c>
    </row>
    <row r="878" spans="9:13">
      <c r="I878" s="35" t="s">
        <v>11483</v>
      </c>
      <c r="J878" s="35" t="s">
        <v>10690</v>
      </c>
      <c r="K878" s="35" t="s">
        <v>2617</v>
      </c>
      <c r="L878" s="35"/>
      <c r="M878" s="51">
        <v>1138223</v>
      </c>
    </row>
    <row r="879" spans="9:13">
      <c r="I879" s="35" t="s">
        <v>11484</v>
      </c>
      <c r="J879" s="35" t="s">
        <v>10690</v>
      </c>
      <c r="K879" s="35" t="s">
        <v>2617</v>
      </c>
      <c r="L879" s="35"/>
      <c r="M879" s="51">
        <v>1138223</v>
      </c>
    </row>
    <row r="880" spans="9:13">
      <c r="I880" s="35" t="s">
        <v>11485</v>
      </c>
      <c r="J880" s="35" t="s">
        <v>10690</v>
      </c>
      <c r="K880" s="35" t="s">
        <v>2617</v>
      </c>
      <c r="L880" s="35"/>
      <c r="M880" s="51">
        <v>1138223</v>
      </c>
    </row>
    <row r="881" spans="9:13">
      <c r="I881" s="35" t="s">
        <v>11486</v>
      </c>
      <c r="J881" s="35" t="s">
        <v>10690</v>
      </c>
      <c r="K881" s="35" t="s">
        <v>2617</v>
      </c>
      <c r="L881" s="35"/>
      <c r="M881" s="51">
        <v>1138223</v>
      </c>
    </row>
    <row r="882" spans="9:13">
      <c r="I882" s="35" t="s">
        <v>11487</v>
      </c>
      <c r="J882" s="35" t="s">
        <v>10690</v>
      </c>
      <c r="K882" s="35" t="s">
        <v>2617</v>
      </c>
      <c r="L882" s="35"/>
      <c r="M882" s="51">
        <v>1138223</v>
      </c>
    </row>
    <row r="883" spans="9:13">
      <c r="I883" s="35" t="s">
        <v>11488</v>
      </c>
      <c r="J883" s="35" t="s">
        <v>10690</v>
      </c>
      <c r="K883" s="35" t="s">
        <v>2617</v>
      </c>
      <c r="L883" s="35"/>
      <c r="M883" s="51">
        <v>1138223</v>
      </c>
    </row>
    <row r="884" spans="9:13">
      <c r="I884" s="35" t="s">
        <v>11489</v>
      </c>
      <c r="J884" s="35" t="s">
        <v>10690</v>
      </c>
      <c r="K884" s="35" t="s">
        <v>2617</v>
      </c>
      <c r="L884" s="35"/>
      <c r="M884" s="51">
        <v>1138223</v>
      </c>
    </row>
    <row r="885" spans="9:13">
      <c r="I885" s="35" t="s">
        <v>11490</v>
      </c>
      <c r="J885" s="35" t="s">
        <v>10690</v>
      </c>
      <c r="K885" s="35" t="s">
        <v>2617</v>
      </c>
      <c r="L885" s="35"/>
      <c r="M885" s="51">
        <v>1138223</v>
      </c>
    </row>
    <row r="886" spans="9:13">
      <c r="I886" s="35" t="s">
        <v>11491</v>
      </c>
      <c r="J886" s="35" t="s">
        <v>10690</v>
      </c>
      <c r="K886" s="35" t="s">
        <v>2617</v>
      </c>
      <c r="L886" s="35"/>
      <c r="M886" s="51">
        <v>1138223</v>
      </c>
    </row>
    <row r="887" spans="9:13">
      <c r="I887" s="35" t="s">
        <v>11492</v>
      </c>
      <c r="J887" s="35" t="s">
        <v>10690</v>
      </c>
      <c r="K887" s="35" t="s">
        <v>2617</v>
      </c>
      <c r="L887" s="35"/>
      <c r="M887" s="51">
        <v>1138223</v>
      </c>
    </row>
    <row r="888" spans="9:13">
      <c r="I888" s="35" t="s">
        <v>11493</v>
      </c>
      <c r="J888" s="35" t="s">
        <v>10690</v>
      </c>
      <c r="K888" s="35" t="s">
        <v>2617</v>
      </c>
      <c r="L888" s="35"/>
      <c r="M888" s="51">
        <v>1138223</v>
      </c>
    </row>
    <row r="889" spans="9:13">
      <c r="I889" s="35" t="s">
        <v>11494</v>
      </c>
      <c r="J889" s="35" t="s">
        <v>10690</v>
      </c>
      <c r="K889" s="35" t="s">
        <v>2617</v>
      </c>
      <c r="L889" s="35"/>
      <c r="M889" s="51">
        <v>1138223</v>
      </c>
    </row>
    <row r="890" spans="9:13">
      <c r="I890" s="35" t="s">
        <v>11495</v>
      </c>
      <c r="J890" s="35" t="s">
        <v>10690</v>
      </c>
      <c r="K890" s="35" t="s">
        <v>2617</v>
      </c>
      <c r="L890" s="35"/>
      <c r="M890" s="51">
        <v>1138223</v>
      </c>
    </row>
    <row r="891" spans="9:13">
      <c r="I891" s="35" t="s">
        <v>11496</v>
      </c>
      <c r="J891" s="35" t="s">
        <v>10690</v>
      </c>
      <c r="K891" s="35" t="s">
        <v>2617</v>
      </c>
      <c r="L891" s="35"/>
      <c r="M891" s="51">
        <v>1138223</v>
      </c>
    </row>
    <row r="892" spans="9:13">
      <c r="I892" s="35" t="s">
        <v>11497</v>
      </c>
      <c r="J892" s="35" t="s">
        <v>10690</v>
      </c>
      <c r="K892" s="35" t="s">
        <v>2617</v>
      </c>
      <c r="L892" s="35"/>
      <c r="M892" s="51">
        <v>1138223</v>
      </c>
    </row>
    <row r="893" spans="9:13">
      <c r="I893" s="35" t="s">
        <v>11498</v>
      </c>
      <c r="J893" s="35" t="s">
        <v>10690</v>
      </c>
      <c r="K893" s="35" t="s">
        <v>2617</v>
      </c>
      <c r="L893" s="35"/>
      <c r="M893" s="51">
        <v>1138223</v>
      </c>
    </row>
    <row r="894" spans="9:13">
      <c r="I894" s="35" t="s">
        <v>11499</v>
      </c>
      <c r="J894" s="35" t="s">
        <v>10690</v>
      </c>
      <c r="K894" s="35" t="s">
        <v>2617</v>
      </c>
      <c r="L894" s="35"/>
      <c r="M894" s="51">
        <v>1138223</v>
      </c>
    </row>
    <row r="895" spans="9:13">
      <c r="I895" s="35" t="s">
        <v>11500</v>
      </c>
      <c r="J895" s="35" t="s">
        <v>10690</v>
      </c>
      <c r="K895" s="35" t="s">
        <v>2617</v>
      </c>
      <c r="L895" s="35"/>
      <c r="M895" s="51">
        <v>1138223</v>
      </c>
    </row>
    <row r="896" spans="9:13">
      <c r="I896" s="35" t="s">
        <v>11501</v>
      </c>
      <c r="J896" s="35" t="s">
        <v>10690</v>
      </c>
      <c r="K896" s="35" t="s">
        <v>2617</v>
      </c>
      <c r="L896" s="35"/>
      <c r="M896" s="51">
        <v>1138223</v>
      </c>
    </row>
    <row r="897" spans="9:13">
      <c r="I897" s="35" t="s">
        <v>11502</v>
      </c>
      <c r="J897" s="35" t="s">
        <v>10690</v>
      </c>
      <c r="K897" s="35" t="s">
        <v>2617</v>
      </c>
      <c r="L897" s="35"/>
      <c r="M897" s="51">
        <v>1138223</v>
      </c>
    </row>
    <row r="898" spans="9:13">
      <c r="I898" s="35" t="s">
        <v>11503</v>
      </c>
      <c r="J898" s="35" t="s">
        <v>10690</v>
      </c>
      <c r="K898" s="35" t="s">
        <v>2617</v>
      </c>
      <c r="L898" s="35"/>
      <c r="M898" s="51">
        <v>1138223</v>
      </c>
    </row>
    <row r="899" spans="9:13">
      <c r="I899" s="35" t="s">
        <v>11504</v>
      </c>
      <c r="J899" s="35" t="s">
        <v>10690</v>
      </c>
      <c r="K899" s="35" t="s">
        <v>2617</v>
      </c>
      <c r="L899" s="35"/>
      <c r="M899" s="51">
        <v>1138223</v>
      </c>
    </row>
    <row r="900" spans="9:13">
      <c r="I900" s="35" t="s">
        <v>11505</v>
      </c>
      <c r="J900" s="35" t="s">
        <v>10690</v>
      </c>
      <c r="K900" s="35" t="s">
        <v>2617</v>
      </c>
      <c r="L900" s="35"/>
      <c r="M900" s="51">
        <v>1138223</v>
      </c>
    </row>
    <row r="901" spans="9:13">
      <c r="I901" s="35" t="s">
        <v>11506</v>
      </c>
      <c r="J901" s="35" t="s">
        <v>10690</v>
      </c>
      <c r="K901" s="35" t="s">
        <v>2617</v>
      </c>
      <c r="L901" s="35"/>
      <c r="M901" s="51">
        <v>1138223</v>
      </c>
    </row>
    <row r="902" spans="9:13">
      <c r="I902" s="35" t="s">
        <v>11507</v>
      </c>
      <c r="J902" s="35" t="s">
        <v>10690</v>
      </c>
      <c r="K902" s="35" t="s">
        <v>2617</v>
      </c>
      <c r="L902" s="35"/>
      <c r="M902" s="51">
        <v>1138223</v>
      </c>
    </row>
    <row r="903" spans="9:13">
      <c r="I903" s="35" t="s">
        <v>11508</v>
      </c>
      <c r="J903" s="35" t="s">
        <v>10690</v>
      </c>
      <c r="K903" s="35" t="s">
        <v>2617</v>
      </c>
      <c r="L903" s="35"/>
      <c r="M903" s="51">
        <v>1138223</v>
      </c>
    </row>
    <row r="904" spans="9:13">
      <c r="I904" s="35" t="s">
        <v>11509</v>
      </c>
      <c r="J904" s="35" t="s">
        <v>10690</v>
      </c>
      <c r="K904" s="35" t="s">
        <v>2617</v>
      </c>
      <c r="L904" s="35"/>
      <c r="M904" s="51">
        <v>1138223</v>
      </c>
    </row>
    <row r="905" spans="9:13">
      <c r="I905" s="35" t="s">
        <v>11510</v>
      </c>
      <c r="J905" s="35" t="s">
        <v>10690</v>
      </c>
      <c r="K905" s="35" t="s">
        <v>2617</v>
      </c>
      <c r="L905" s="35"/>
      <c r="M905" s="51">
        <v>1138223</v>
      </c>
    </row>
    <row r="906" spans="9:13">
      <c r="I906" s="35" t="s">
        <v>11511</v>
      </c>
      <c r="J906" s="35" t="s">
        <v>10690</v>
      </c>
      <c r="K906" s="35" t="s">
        <v>2617</v>
      </c>
      <c r="L906" s="35"/>
      <c r="M906" s="51">
        <v>1138223</v>
      </c>
    </row>
    <row r="907" spans="9:13">
      <c r="I907" s="35" t="s">
        <v>11512</v>
      </c>
      <c r="J907" s="35" t="s">
        <v>10690</v>
      </c>
      <c r="K907" s="35" t="s">
        <v>2617</v>
      </c>
      <c r="L907" s="35"/>
      <c r="M907" s="51">
        <v>1138223</v>
      </c>
    </row>
    <row r="908" spans="9:13">
      <c r="I908" s="35" t="s">
        <v>11513</v>
      </c>
      <c r="J908" s="35" t="s">
        <v>10690</v>
      </c>
      <c r="K908" s="35" t="s">
        <v>2617</v>
      </c>
      <c r="L908" s="35"/>
      <c r="M908" s="51">
        <v>1138223</v>
      </c>
    </row>
    <row r="909" spans="9:13">
      <c r="I909" s="35" t="s">
        <v>11514</v>
      </c>
      <c r="J909" s="35" t="s">
        <v>10690</v>
      </c>
      <c r="K909" s="35" t="s">
        <v>2617</v>
      </c>
      <c r="L909" s="35"/>
      <c r="M909" s="51">
        <v>1138223</v>
      </c>
    </row>
    <row r="910" spans="9:13">
      <c r="I910" s="35" t="s">
        <v>11515</v>
      </c>
      <c r="J910" s="35" t="s">
        <v>10690</v>
      </c>
      <c r="K910" s="35" t="s">
        <v>2617</v>
      </c>
      <c r="L910" s="35"/>
      <c r="M910" s="51">
        <v>1138223</v>
      </c>
    </row>
    <row r="911" spans="9:13">
      <c r="I911" s="35" t="s">
        <v>11516</v>
      </c>
      <c r="J911" s="35" t="s">
        <v>10690</v>
      </c>
      <c r="K911" s="35" t="s">
        <v>2617</v>
      </c>
      <c r="L911" s="35"/>
      <c r="M911" s="51">
        <v>1138223</v>
      </c>
    </row>
    <row r="912" spans="9:13">
      <c r="I912" s="35" t="s">
        <v>11517</v>
      </c>
      <c r="J912" s="35" t="s">
        <v>10690</v>
      </c>
      <c r="K912" s="35" t="s">
        <v>2617</v>
      </c>
      <c r="L912" s="35"/>
      <c r="M912" s="51">
        <v>1138223</v>
      </c>
    </row>
    <row r="913" spans="9:13">
      <c r="I913" s="35" t="s">
        <v>11518</v>
      </c>
      <c r="J913" s="35" t="s">
        <v>10690</v>
      </c>
      <c r="K913" s="35" t="s">
        <v>2617</v>
      </c>
      <c r="L913" s="35"/>
      <c r="M913" s="51">
        <v>1138223</v>
      </c>
    </row>
    <row r="914" spans="9:13">
      <c r="I914" s="35" t="s">
        <v>11519</v>
      </c>
      <c r="J914" s="35" t="s">
        <v>10690</v>
      </c>
      <c r="K914" s="35" t="s">
        <v>2617</v>
      </c>
      <c r="L914" s="35"/>
      <c r="M914" s="51">
        <v>1138223</v>
      </c>
    </row>
    <row r="915" spans="9:13">
      <c r="I915" s="35" t="s">
        <v>11520</v>
      </c>
      <c r="J915" s="35" t="s">
        <v>10690</v>
      </c>
      <c r="K915" s="35" t="s">
        <v>2617</v>
      </c>
      <c r="L915" s="35"/>
      <c r="M915" s="51">
        <v>1138223</v>
      </c>
    </row>
    <row r="916" spans="9:13">
      <c r="I916" s="35" t="s">
        <v>11521</v>
      </c>
      <c r="J916" s="35" t="s">
        <v>10690</v>
      </c>
      <c r="K916" s="35" t="s">
        <v>2617</v>
      </c>
      <c r="L916" s="35"/>
      <c r="M916" s="51">
        <v>1138223</v>
      </c>
    </row>
    <row r="917" spans="9:13">
      <c r="I917" s="35" t="s">
        <v>11522</v>
      </c>
      <c r="J917" s="35" t="s">
        <v>10690</v>
      </c>
      <c r="K917" s="35" t="s">
        <v>2617</v>
      </c>
      <c r="L917" s="35"/>
      <c r="M917" s="51">
        <v>1138223</v>
      </c>
    </row>
    <row r="918" spans="9:13">
      <c r="I918" s="35" t="s">
        <v>11523</v>
      </c>
      <c r="J918" s="35" t="s">
        <v>10690</v>
      </c>
      <c r="K918" s="35" t="s">
        <v>2617</v>
      </c>
      <c r="L918" s="35"/>
      <c r="M918" s="51">
        <v>1138223</v>
      </c>
    </row>
    <row r="919" spans="9:13">
      <c r="I919" s="35" t="s">
        <v>11524</v>
      </c>
      <c r="J919" s="35" t="s">
        <v>10690</v>
      </c>
      <c r="K919" s="35" t="s">
        <v>2617</v>
      </c>
      <c r="L919" s="35"/>
      <c r="M919" s="51">
        <v>1138223</v>
      </c>
    </row>
    <row r="920" spans="9:13">
      <c r="I920" s="35" t="s">
        <v>11525</v>
      </c>
      <c r="J920" s="35" t="s">
        <v>10690</v>
      </c>
      <c r="K920" s="35" t="s">
        <v>2617</v>
      </c>
      <c r="L920" s="35"/>
      <c r="M920" s="51">
        <v>1138223</v>
      </c>
    </row>
    <row r="921" spans="9:13">
      <c r="I921" s="35" t="s">
        <v>11526</v>
      </c>
      <c r="J921" s="35" t="s">
        <v>10690</v>
      </c>
      <c r="K921" s="35" t="s">
        <v>2617</v>
      </c>
      <c r="L921" s="35"/>
      <c r="M921" s="51">
        <v>1138223</v>
      </c>
    </row>
    <row r="922" spans="9:13">
      <c r="I922" s="35" t="s">
        <v>11527</v>
      </c>
      <c r="J922" s="35" t="s">
        <v>10690</v>
      </c>
      <c r="K922" s="35" t="s">
        <v>2617</v>
      </c>
      <c r="L922" s="35"/>
      <c r="M922" s="51">
        <v>1138223</v>
      </c>
    </row>
    <row r="923" spans="9:13">
      <c r="I923" s="35" t="s">
        <v>11528</v>
      </c>
      <c r="J923" s="35" t="s">
        <v>10690</v>
      </c>
      <c r="K923" s="35" t="s">
        <v>2617</v>
      </c>
      <c r="L923" s="35"/>
      <c r="M923" s="51">
        <v>1138223</v>
      </c>
    </row>
    <row r="924" spans="9:13">
      <c r="I924" s="35" t="s">
        <v>11529</v>
      </c>
      <c r="J924" s="35" t="s">
        <v>10690</v>
      </c>
      <c r="K924" s="35" t="s">
        <v>2617</v>
      </c>
      <c r="L924" s="35"/>
      <c r="M924" s="51">
        <v>1138223</v>
      </c>
    </row>
    <row r="925" spans="9:13">
      <c r="I925" s="35" t="s">
        <v>11530</v>
      </c>
      <c r="J925" s="35" t="s">
        <v>10690</v>
      </c>
      <c r="K925" s="35" t="s">
        <v>2617</v>
      </c>
      <c r="L925" s="35"/>
      <c r="M925" s="51">
        <v>1138223</v>
      </c>
    </row>
    <row r="926" spans="9:13">
      <c r="I926" s="35" t="s">
        <v>11531</v>
      </c>
      <c r="J926" s="35" t="s">
        <v>10690</v>
      </c>
      <c r="K926" s="35" t="s">
        <v>2617</v>
      </c>
      <c r="L926" s="35"/>
      <c r="M926" s="51">
        <v>1138223</v>
      </c>
    </row>
    <row r="927" spans="9:13">
      <c r="I927" s="35" t="s">
        <v>11532</v>
      </c>
      <c r="J927" s="35" t="s">
        <v>10690</v>
      </c>
      <c r="K927" s="35" t="s">
        <v>2617</v>
      </c>
      <c r="L927" s="35"/>
      <c r="M927" s="51">
        <v>1138223</v>
      </c>
    </row>
    <row r="928" spans="9:13">
      <c r="I928" s="35" t="s">
        <v>11533</v>
      </c>
      <c r="J928" s="35" t="s">
        <v>10690</v>
      </c>
      <c r="K928" s="35" t="s">
        <v>2617</v>
      </c>
      <c r="L928" s="35"/>
      <c r="M928" s="51">
        <v>1138223</v>
      </c>
    </row>
    <row r="929" spans="9:13">
      <c r="I929" s="35" t="s">
        <v>11534</v>
      </c>
      <c r="J929" s="35" t="s">
        <v>10690</v>
      </c>
      <c r="K929" s="35" t="s">
        <v>2617</v>
      </c>
      <c r="L929" s="35"/>
      <c r="M929" s="51">
        <v>1138223</v>
      </c>
    </row>
    <row r="930" spans="9:13">
      <c r="I930" s="35" t="s">
        <v>11535</v>
      </c>
      <c r="J930" s="35" t="s">
        <v>10690</v>
      </c>
      <c r="K930" s="35" t="s">
        <v>2617</v>
      </c>
      <c r="L930" s="35"/>
      <c r="M930" s="51">
        <v>1138223</v>
      </c>
    </row>
    <row r="931" spans="9:13">
      <c r="I931" s="35" t="s">
        <v>11536</v>
      </c>
      <c r="J931" s="35" t="s">
        <v>10690</v>
      </c>
      <c r="K931" s="35" t="s">
        <v>2617</v>
      </c>
      <c r="L931" s="35"/>
      <c r="M931" s="51">
        <v>1138223</v>
      </c>
    </row>
    <row r="932" spans="9:13">
      <c r="I932" s="35" t="s">
        <v>11537</v>
      </c>
      <c r="J932" s="35" t="s">
        <v>10690</v>
      </c>
      <c r="K932" s="35" t="s">
        <v>2617</v>
      </c>
      <c r="L932" s="35"/>
      <c r="M932" s="51">
        <v>1138223</v>
      </c>
    </row>
    <row r="933" spans="9:13">
      <c r="I933" s="35" t="s">
        <v>11538</v>
      </c>
      <c r="J933" s="35" t="s">
        <v>10690</v>
      </c>
      <c r="K933" s="35" t="s">
        <v>2617</v>
      </c>
      <c r="L933" s="35"/>
      <c r="M933" s="51">
        <v>1138223</v>
      </c>
    </row>
    <row r="934" spans="9:13">
      <c r="I934" s="35" t="s">
        <v>11539</v>
      </c>
      <c r="J934" s="35" t="s">
        <v>10690</v>
      </c>
      <c r="K934" s="35" t="s">
        <v>2617</v>
      </c>
      <c r="L934" s="35"/>
      <c r="M934" s="51">
        <v>1138223</v>
      </c>
    </row>
    <row r="935" spans="9:13">
      <c r="I935" s="35" t="s">
        <v>11540</v>
      </c>
      <c r="J935" s="35" t="s">
        <v>10690</v>
      </c>
      <c r="K935" s="35" t="s">
        <v>2617</v>
      </c>
      <c r="L935" s="35"/>
      <c r="M935" s="51">
        <v>1138223</v>
      </c>
    </row>
    <row r="936" spans="9:13">
      <c r="I936" s="35" t="s">
        <v>11541</v>
      </c>
      <c r="J936" s="35" t="s">
        <v>10690</v>
      </c>
      <c r="K936" s="35" t="s">
        <v>2617</v>
      </c>
      <c r="L936" s="35"/>
      <c r="M936" s="51">
        <v>1138223</v>
      </c>
    </row>
    <row r="937" spans="9:13">
      <c r="I937" s="35" t="s">
        <v>11542</v>
      </c>
      <c r="J937" s="35" t="s">
        <v>10690</v>
      </c>
      <c r="K937" s="35" t="s">
        <v>2617</v>
      </c>
      <c r="L937" s="35"/>
      <c r="M937" s="51">
        <v>1138223</v>
      </c>
    </row>
    <row r="938" spans="9:13">
      <c r="I938" s="35" t="s">
        <v>11543</v>
      </c>
      <c r="J938" s="35" t="s">
        <v>10690</v>
      </c>
      <c r="K938" s="35" t="s">
        <v>2617</v>
      </c>
      <c r="L938" s="35"/>
      <c r="M938" s="51">
        <v>1138223</v>
      </c>
    </row>
    <row r="939" spans="9:13">
      <c r="I939" s="35" t="s">
        <v>11544</v>
      </c>
      <c r="J939" s="35" t="s">
        <v>10690</v>
      </c>
      <c r="K939" s="35" t="s">
        <v>2617</v>
      </c>
      <c r="L939" s="35"/>
      <c r="M939" s="51">
        <v>1138223</v>
      </c>
    </row>
    <row r="940" spans="9:13">
      <c r="I940" s="35" t="s">
        <v>11545</v>
      </c>
      <c r="J940" s="35" t="s">
        <v>10690</v>
      </c>
      <c r="K940" s="35" t="s">
        <v>2617</v>
      </c>
      <c r="L940" s="35"/>
      <c r="M940" s="51">
        <v>1138223</v>
      </c>
    </row>
    <row r="941" spans="9:13">
      <c r="I941" s="35" t="s">
        <v>11546</v>
      </c>
      <c r="J941" s="35" t="s">
        <v>10690</v>
      </c>
      <c r="K941" s="35" t="s">
        <v>2617</v>
      </c>
      <c r="L941" s="35"/>
      <c r="M941" s="51">
        <v>1138223</v>
      </c>
    </row>
    <row r="942" spans="9:13">
      <c r="I942" s="35" t="s">
        <v>11547</v>
      </c>
      <c r="J942" s="35" t="s">
        <v>10690</v>
      </c>
      <c r="K942" s="35" t="s">
        <v>2617</v>
      </c>
      <c r="L942" s="35"/>
      <c r="M942" s="51">
        <v>1138223</v>
      </c>
    </row>
    <row r="943" spans="9:13">
      <c r="I943" s="35" t="s">
        <v>11548</v>
      </c>
      <c r="J943" s="35" t="s">
        <v>10690</v>
      </c>
      <c r="K943" s="35" t="s">
        <v>2617</v>
      </c>
      <c r="L943" s="35"/>
      <c r="M943" s="51">
        <v>1138223</v>
      </c>
    </row>
    <row r="944" spans="9:13">
      <c r="I944" s="35" t="s">
        <v>11549</v>
      </c>
      <c r="J944" s="35" t="s">
        <v>10690</v>
      </c>
      <c r="K944" s="35" t="s">
        <v>2617</v>
      </c>
      <c r="L944" s="35"/>
      <c r="M944" s="51">
        <v>1138223</v>
      </c>
    </row>
    <row r="945" spans="9:13">
      <c r="I945" s="35" t="s">
        <v>11550</v>
      </c>
      <c r="J945" s="35" t="s">
        <v>10690</v>
      </c>
      <c r="K945" s="35" t="s">
        <v>2617</v>
      </c>
      <c r="L945" s="35"/>
      <c r="M945" s="51">
        <v>1138223</v>
      </c>
    </row>
    <row r="946" spans="9:13">
      <c r="I946" s="35" t="s">
        <v>11551</v>
      </c>
      <c r="J946" s="35" t="s">
        <v>10690</v>
      </c>
      <c r="K946" s="35" t="s">
        <v>2617</v>
      </c>
      <c r="L946" s="35"/>
      <c r="M946" s="51">
        <v>1138223</v>
      </c>
    </row>
    <row r="947" spans="9:13">
      <c r="I947" s="35" t="s">
        <v>11552</v>
      </c>
      <c r="J947" s="35" t="s">
        <v>10690</v>
      </c>
      <c r="K947" s="35" t="s">
        <v>2617</v>
      </c>
      <c r="L947" s="35"/>
      <c r="M947" s="51">
        <v>1138223</v>
      </c>
    </row>
    <row r="948" spans="9:13">
      <c r="I948" s="35" t="s">
        <v>11553</v>
      </c>
      <c r="J948" s="35" t="s">
        <v>10690</v>
      </c>
      <c r="K948" s="35" t="s">
        <v>2617</v>
      </c>
      <c r="L948" s="35"/>
      <c r="M948" s="51">
        <v>1138223</v>
      </c>
    </row>
    <row r="949" spans="9:13">
      <c r="I949" s="35" t="s">
        <v>11554</v>
      </c>
      <c r="J949" s="35" t="s">
        <v>10690</v>
      </c>
      <c r="K949" s="35" t="s">
        <v>2617</v>
      </c>
      <c r="L949" s="35"/>
      <c r="M949" s="51">
        <v>1138223</v>
      </c>
    </row>
    <row r="950" spans="9:13">
      <c r="I950" s="35" t="s">
        <v>11555</v>
      </c>
      <c r="J950" s="35" t="s">
        <v>10690</v>
      </c>
      <c r="K950" s="35" t="s">
        <v>2617</v>
      </c>
      <c r="L950" s="35"/>
      <c r="M950" s="51">
        <v>1138223</v>
      </c>
    </row>
    <row r="951" spans="9:13">
      <c r="I951" s="35" t="s">
        <v>11556</v>
      </c>
      <c r="J951" s="35" t="s">
        <v>10690</v>
      </c>
      <c r="K951" s="35" t="s">
        <v>2617</v>
      </c>
      <c r="L951" s="35"/>
      <c r="M951" s="51">
        <v>1138223</v>
      </c>
    </row>
    <row r="952" spans="9:13">
      <c r="I952" s="35" t="s">
        <v>11557</v>
      </c>
      <c r="J952" s="35" t="s">
        <v>10690</v>
      </c>
      <c r="K952" s="35" t="s">
        <v>2617</v>
      </c>
      <c r="L952" s="35"/>
      <c r="M952" s="51">
        <v>1138223</v>
      </c>
    </row>
    <row r="953" spans="9:13">
      <c r="I953" s="35" t="s">
        <v>11558</v>
      </c>
      <c r="J953" s="35" t="s">
        <v>10690</v>
      </c>
      <c r="K953" s="35" t="s">
        <v>2617</v>
      </c>
      <c r="L953" s="35"/>
      <c r="M953" s="51">
        <v>1138223</v>
      </c>
    </row>
    <row r="954" spans="9:13">
      <c r="I954" s="35" t="s">
        <v>10460</v>
      </c>
      <c r="J954" s="35" t="s">
        <v>10690</v>
      </c>
      <c r="K954" s="35" t="s">
        <v>2617</v>
      </c>
      <c r="L954" s="35"/>
      <c r="M954" s="51">
        <v>1138223</v>
      </c>
    </row>
    <row r="955" spans="9:13">
      <c r="I955" s="35" t="s">
        <v>11559</v>
      </c>
      <c r="J955" s="35" t="s">
        <v>10690</v>
      </c>
      <c r="K955" s="35" t="s">
        <v>2617</v>
      </c>
      <c r="L955" s="35"/>
      <c r="M955" s="51">
        <v>1138223</v>
      </c>
    </row>
    <row r="956" spans="9:13">
      <c r="I956" s="35" t="s">
        <v>11560</v>
      </c>
      <c r="J956" s="35" t="s">
        <v>10690</v>
      </c>
      <c r="K956" s="35" t="s">
        <v>2617</v>
      </c>
      <c r="L956" s="35"/>
      <c r="M956" s="51">
        <v>1138223</v>
      </c>
    </row>
    <row r="957" spans="9:13">
      <c r="I957" s="35" t="s">
        <v>11561</v>
      </c>
      <c r="J957" s="35" t="s">
        <v>10690</v>
      </c>
      <c r="K957" s="35" t="s">
        <v>2617</v>
      </c>
      <c r="L957" s="35"/>
      <c r="M957" s="51">
        <v>1138223</v>
      </c>
    </row>
    <row r="958" spans="9:13">
      <c r="I958" s="35" t="s">
        <v>11562</v>
      </c>
      <c r="J958" s="35" t="s">
        <v>10690</v>
      </c>
      <c r="K958" s="35" t="s">
        <v>2617</v>
      </c>
      <c r="L958" s="35"/>
      <c r="M958" s="51">
        <v>1138223</v>
      </c>
    </row>
    <row r="959" spans="9:13">
      <c r="I959" s="35" t="s">
        <v>11563</v>
      </c>
      <c r="J959" s="35" t="s">
        <v>10690</v>
      </c>
      <c r="K959" s="35" t="s">
        <v>2617</v>
      </c>
      <c r="L959" s="35"/>
      <c r="M959" s="51">
        <v>1138223</v>
      </c>
    </row>
    <row r="960" spans="9:13">
      <c r="I960" s="35" t="s">
        <v>11564</v>
      </c>
      <c r="J960" s="35" t="s">
        <v>10690</v>
      </c>
      <c r="K960" s="35" t="s">
        <v>2617</v>
      </c>
      <c r="L960" s="35"/>
      <c r="M960" s="51">
        <v>1138223</v>
      </c>
    </row>
    <row r="961" spans="9:13">
      <c r="I961" s="35" t="s">
        <v>11565</v>
      </c>
      <c r="J961" s="35" t="s">
        <v>10690</v>
      </c>
      <c r="K961" s="35" t="s">
        <v>2617</v>
      </c>
      <c r="L961" s="35"/>
      <c r="M961" s="51">
        <v>1138223</v>
      </c>
    </row>
    <row r="962" spans="9:13">
      <c r="I962" s="35" t="s">
        <v>11566</v>
      </c>
      <c r="J962" s="35" t="s">
        <v>10690</v>
      </c>
      <c r="K962" s="35" t="s">
        <v>2617</v>
      </c>
      <c r="L962" s="35"/>
      <c r="M962" s="51">
        <v>1138223</v>
      </c>
    </row>
    <row r="963" spans="9:13">
      <c r="I963" s="35" t="s">
        <v>11567</v>
      </c>
      <c r="J963" s="35" t="s">
        <v>10690</v>
      </c>
      <c r="K963" s="35" t="s">
        <v>2617</v>
      </c>
      <c r="L963" s="35"/>
      <c r="M963" s="51">
        <v>1138223</v>
      </c>
    </row>
    <row r="964" spans="9:13">
      <c r="I964" s="35" t="s">
        <v>11568</v>
      </c>
      <c r="J964" s="35" t="s">
        <v>10690</v>
      </c>
      <c r="K964" s="35" t="s">
        <v>2617</v>
      </c>
      <c r="L964" s="35"/>
      <c r="M964" s="51">
        <v>1138223</v>
      </c>
    </row>
    <row r="965" spans="9:13">
      <c r="I965" s="35" t="s">
        <v>11569</v>
      </c>
      <c r="J965" s="35" t="s">
        <v>10690</v>
      </c>
      <c r="K965" s="35" t="s">
        <v>2617</v>
      </c>
      <c r="L965" s="35"/>
      <c r="M965" s="51">
        <v>1138223</v>
      </c>
    </row>
    <row r="966" spans="9:13">
      <c r="I966" s="35" t="s">
        <v>11570</v>
      </c>
      <c r="J966" s="35" t="s">
        <v>10690</v>
      </c>
      <c r="K966" s="35" t="s">
        <v>2617</v>
      </c>
      <c r="L966" s="35"/>
      <c r="M966" s="51">
        <v>1138223</v>
      </c>
    </row>
    <row r="967" spans="9:13">
      <c r="I967" s="35" t="s">
        <v>11571</v>
      </c>
      <c r="J967" s="35" t="s">
        <v>10690</v>
      </c>
      <c r="K967" s="35" t="s">
        <v>2617</v>
      </c>
      <c r="L967" s="35"/>
      <c r="M967" s="51">
        <v>1138223</v>
      </c>
    </row>
    <row r="968" spans="9:13">
      <c r="I968" s="35" t="s">
        <v>11572</v>
      </c>
      <c r="J968" s="35" t="s">
        <v>10690</v>
      </c>
      <c r="K968" s="35" t="s">
        <v>2617</v>
      </c>
      <c r="L968" s="35"/>
      <c r="M968" s="51">
        <v>1138223</v>
      </c>
    </row>
    <row r="969" spans="9:13">
      <c r="I969" s="35" t="s">
        <v>11573</v>
      </c>
      <c r="J969" s="35" t="s">
        <v>10690</v>
      </c>
      <c r="K969" s="35" t="s">
        <v>2617</v>
      </c>
      <c r="L969" s="35"/>
      <c r="M969" s="51">
        <v>1138223</v>
      </c>
    </row>
    <row r="970" spans="9:13">
      <c r="I970" s="35" t="s">
        <v>11574</v>
      </c>
      <c r="J970" s="35" t="s">
        <v>10690</v>
      </c>
      <c r="K970" s="35" t="s">
        <v>2617</v>
      </c>
      <c r="L970" s="35"/>
      <c r="M970" s="51">
        <v>1138223</v>
      </c>
    </row>
    <row r="971" spans="9:13">
      <c r="I971" s="35" t="s">
        <v>11575</v>
      </c>
      <c r="J971" s="35" t="s">
        <v>10690</v>
      </c>
      <c r="K971" s="35" t="s">
        <v>2617</v>
      </c>
      <c r="L971" s="35"/>
      <c r="M971" s="51">
        <v>1138223</v>
      </c>
    </row>
    <row r="972" spans="9:13">
      <c r="I972" s="35" t="s">
        <v>11576</v>
      </c>
      <c r="J972" s="35" t="s">
        <v>10690</v>
      </c>
      <c r="K972" s="35" t="s">
        <v>2617</v>
      </c>
      <c r="L972" s="35"/>
      <c r="M972" s="51">
        <v>1138223</v>
      </c>
    </row>
    <row r="973" spans="9:13">
      <c r="I973" s="35" t="s">
        <v>11577</v>
      </c>
      <c r="J973" s="35" t="s">
        <v>10690</v>
      </c>
      <c r="K973" s="35" t="s">
        <v>2617</v>
      </c>
      <c r="L973" s="35"/>
      <c r="M973" s="51">
        <v>1138223</v>
      </c>
    </row>
    <row r="974" spans="9:13">
      <c r="I974" s="35" t="s">
        <v>11578</v>
      </c>
      <c r="J974" s="35" t="s">
        <v>10690</v>
      </c>
      <c r="K974" s="35" t="s">
        <v>2617</v>
      </c>
      <c r="L974" s="35"/>
      <c r="M974" s="51">
        <v>1138223</v>
      </c>
    </row>
    <row r="975" spans="9:13">
      <c r="I975" s="35" t="s">
        <v>11579</v>
      </c>
      <c r="J975" s="35" t="s">
        <v>10690</v>
      </c>
      <c r="K975" s="35" t="s">
        <v>2617</v>
      </c>
      <c r="L975" s="35"/>
      <c r="M975" s="51">
        <v>1138223</v>
      </c>
    </row>
    <row r="976" spans="9:13">
      <c r="I976" s="35" t="s">
        <v>11580</v>
      </c>
      <c r="J976" s="35" t="s">
        <v>10690</v>
      </c>
      <c r="K976" s="35" t="s">
        <v>2617</v>
      </c>
      <c r="L976" s="35"/>
      <c r="M976" s="51">
        <v>1138223</v>
      </c>
    </row>
    <row r="977" spans="9:13">
      <c r="I977" s="35" t="s">
        <v>11581</v>
      </c>
      <c r="J977" s="35" t="s">
        <v>10690</v>
      </c>
      <c r="K977" s="35" t="s">
        <v>2617</v>
      </c>
      <c r="L977" s="35"/>
      <c r="M977" s="51">
        <v>1138223</v>
      </c>
    </row>
    <row r="978" spans="9:13">
      <c r="I978" s="35" t="s">
        <v>11582</v>
      </c>
      <c r="J978" s="35" t="s">
        <v>10690</v>
      </c>
      <c r="K978" s="35" t="s">
        <v>2617</v>
      </c>
      <c r="L978" s="35"/>
      <c r="M978" s="51">
        <v>1138223</v>
      </c>
    </row>
    <row r="979" spans="9:13">
      <c r="I979" s="35" t="s">
        <v>11583</v>
      </c>
      <c r="J979" s="35" t="s">
        <v>10690</v>
      </c>
      <c r="K979" s="35" t="s">
        <v>2617</v>
      </c>
      <c r="L979" s="35"/>
      <c r="M979" s="51">
        <v>1138223</v>
      </c>
    </row>
    <row r="980" spans="9:13">
      <c r="I980" s="35" t="s">
        <v>11584</v>
      </c>
      <c r="J980" s="35" t="s">
        <v>10690</v>
      </c>
      <c r="K980" s="35" t="s">
        <v>2617</v>
      </c>
      <c r="L980" s="35"/>
      <c r="M980" s="51">
        <v>1138223</v>
      </c>
    </row>
    <row r="981" spans="9:13">
      <c r="I981" s="35" t="s">
        <v>11585</v>
      </c>
      <c r="J981" s="35" t="s">
        <v>10690</v>
      </c>
      <c r="K981" s="35" t="s">
        <v>2617</v>
      </c>
      <c r="L981" s="35"/>
      <c r="M981" s="51">
        <v>1138223</v>
      </c>
    </row>
    <row r="982" spans="9:13">
      <c r="I982" s="35" t="s">
        <v>11586</v>
      </c>
      <c r="J982" s="35" t="s">
        <v>10690</v>
      </c>
      <c r="K982" s="35" t="s">
        <v>2617</v>
      </c>
      <c r="L982" s="35"/>
      <c r="M982" s="51">
        <v>1138223</v>
      </c>
    </row>
    <row r="983" spans="9:13">
      <c r="I983" s="35" t="s">
        <v>11587</v>
      </c>
      <c r="J983" s="35" t="s">
        <v>10690</v>
      </c>
      <c r="K983" s="35" t="s">
        <v>2617</v>
      </c>
      <c r="L983" s="35"/>
      <c r="M983" s="51">
        <v>1138223</v>
      </c>
    </row>
    <row r="984" spans="9:13">
      <c r="I984" s="35" t="s">
        <v>11588</v>
      </c>
      <c r="J984" s="35" t="s">
        <v>10690</v>
      </c>
      <c r="K984" s="35" t="s">
        <v>2617</v>
      </c>
      <c r="L984" s="35"/>
      <c r="M984" s="51">
        <v>1138223</v>
      </c>
    </row>
    <row r="985" spans="9:13">
      <c r="I985" s="35" t="s">
        <v>11589</v>
      </c>
      <c r="J985" s="35" t="s">
        <v>10690</v>
      </c>
      <c r="K985" s="35" t="s">
        <v>2617</v>
      </c>
      <c r="L985" s="35"/>
      <c r="M985" s="51">
        <v>1138223</v>
      </c>
    </row>
    <row r="986" spans="9:13">
      <c r="I986" s="35" t="s">
        <v>11590</v>
      </c>
      <c r="J986" s="35" t="s">
        <v>10690</v>
      </c>
      <c r="K986" s="35" t="s">
        <v>2617</v>
      </c>
      <c r="L986" s="35"/>
      <c r="M986" s="51">
        <v>1138223</v>
      </c>
    </row>
    <row r="987" spans="9:13">
      <c r="I987" s="35" t="s">
        <v>11591</v>
      </c>
      <c r="J987" s="35" t="s">
        <v>10690</v>
      </c>
      <c r="K987" s="35" t="s">
        <v>2617</v>
      </c>
      <c r="L987" s="35"/>
      <c r="M987" s="51">
        <v>1138223</v>
      </c>
    </row>
    <row r="988" spans="9:13">
      <c r="I988" s="35" t="s">
        <v>11592</v>
      </c>
      <c r="J988" s="35" t="s">
        <v>10690</v>
      </c>
      <c r="K988" s="35" t="s">
        <v>2617</v>
      </c>
      <c r="L988" s="35"/>
      <c r="M988" s="51">
        <v>1138223</v>
      </c>
    </row>
    <row r="989" spans="9:13">
      <c r="I989" s="35" t="s">
        <v>11593</v>
      </c>
      <c r="J989" s="35" t="s">
        <v>10690</v>
      </c>
      <c r="K989" s="35" t="s">
        <v>2617</v>
      </c>
      <c r="L989" s="35"/>
      <c r="M989" s="51">
        <v>1138223</v>
      </c>
    </row>
    <row r="990" spans="9:13">
      <c r="I990" s="35" t="s">
        <v>11594</v>
      </c>
      <c r="J990" s="35" t="s">
        <v>10690</v>
      </c>
      <c r="K990" s="35" t="s">
        <v>2617</v>
      </c>
      <c r="L990" s="35"/>
      <c r="M990" s="51">
        <v>1138223</v>
      </c>
    </row>
    <row r="991" spans="9:13">
      <c r="I991" s="35" t="s">
        <v>11595</v>
      </c>
      <c r="J991" s="35" t="s">
        <v>10690</v>
      </c>
      <c r="K991" s="35" t="s">
        <v>2617</v>
      </c>
      <c r="L991" s="35"/>
      <c r="M991" s="51">
        <v>1138223</v>
      </c>
    </row>
    <row r="992" spans="9:13">
      <c r="I992" s="35" t="s">
        <v>11596</v>
      </c>
      <c r="J992" s="35" t="s">
        <v>10690</v>
      </c>
      <c r="K992" s="35" t="s">
        <v>2617</v>
      </c>
      <c r="L992" s="35"/>
      <c r="M992" s="51">
        <v>1138223</v>
      </c>
    </row>
    <row r="993" spans="9:13">
      <c r="I993" s="35" t="s">
        <v>11597</v>
      </c>
      <c r="J993" s="35" t="s">
        <v>10690</v>
      </c>
      <c r="K993" s="35" t="s">
        <v>2617</v>
      </c>
      <c r="L993" s="35"/>
      <c r="M993" s="51">
        <v>1138223</v>
      </c>
    </row>
    <row r="994" spans="9:13">
      <c r="I994" s="35" t="s">
        <v>11598</v>
      </c>
      <c r="J994" s="35" t="s">
        <v>10690</v>
      </c>
      <c r="K994" s="35" t="s">
        <v>2617</v>
      </c>
      <c r="L994" s="35"/>
      <c r="M994" s="51">
        <v>1138223</v>
      </c>
    </row>
    <row r="995" spans="9:13">
      <c r="I995" s="35" t="s">
        <v>11599</v>
      </c>
      <c r="J995" s="35" t="s">
        <v>10690</v>
      </c>
      <c r="K995" s="35" t="s">
        <v>2617</v>
      </c>
      <c r="L995" s="35"/>
      <c r="M995" s="51">
        <v>1138223</v>
      </c>
    </row>
    <row r="996" spans="9:13">
      <c r="I996" s="35" t="s">
        <v>11600</v>
      </c>
      <c r="J996" s="35" t="s">
        <v>10690</v>
      </c>
      <c r="K996" s="35" t="s">
        <v>2617</v>
      </c>
      <c r="L996" s="35"/>
      <c r="M996" s="51">
        <v>1138223</v>
      </c>
    </row>
    <row r="997" spans="9:13">
      <c r="I997" s="35" t="s">
        <v>11601</v>
      </c>
      <c r="J997" s="35" t="s">
        <v>10690</v>
      </c>
      <c r="K997" s="35" t="s">
        <v>2617</v>
      </c>
      <c r="L997" s="35"/>
      <c r="M997" s="51">
        <v>1138223</v>
      </c>
    </row>
    <row r="998" spans="9:13">
      <c r="I998" s="35" t="s">
        <v>10308</v>
      </c>
      <c r="J998" s="35" t="s">
        <v>10690</v>
      </c>
      <c r="K998" s="35" t="s">
        <v>2617</v>
      </c>
      <c r="L998" s="35"/>
      <c r="M998" s="51">
        <v>1138223</v>
      </c>
    </row>
    <row r="999" spans="9:13">
      <c r="I999" s="35" t="s">
        <v>11602</v>
      </c>
      <c r="J999" s="35" t="s">
        <v>10690</v>
      </c>
      <c r="K999" s="35" t="s">
        <v>2617</v>
      </c>
      <c r="L999" s="35"/>
      <c r="M999" s="51">
        <v>1138223</v>
      </c>
    </row>
    <row r="1000" spans="9:13">
      <c r="I1000" s="35" t="s">
        <v>11603</v>
      </c>
      <c r="J1000" s="35" t="s">
        <v>10690</v>
      </c>
      <c r="K1000" s="35" t="s">
        <v>2617</v>
      </c>
      <c r="L1000" s="35"/>
      <c r="M1000" s="51">
        <v>1138223</v>
      </c>
    </row>
    <row r="1001" spans="9:13">
      <c r="I1001" s="35" t="s">
        <v>11604</v>
      </c>
      <c r="J1001" s="35" t="s">
        <v>10690</v>
      </c>
      <c r="K1001" s="35" t="s">
        <v>2617</v>
      </c>
      <c r="L1001" s="35"/>
      <c r="M1001" s="51">
        <v>1138223</v>
      </c>
    </row>
    <row r="1002" spans="9:13">
      <c r="I1002" s="35" t="s">
        <v>11605</v>
      </c>
      <c r="J1002" s="35" t="s">
        <v>10690</v>
      </c>
      <c r="K1002" s="35" t="s">
        <v>2617</v>
      </c>
      <c r="L1002" s="35"/>
      <c r="M1002" s="51">
        <v>1138223</v>
      </c>
    </row>
    <row r="1003" spans="9:13">
      <c r="I1003" s="35" t="s">
        <v>11606</v>
      </c>
      <c r="J1003" s="35" t="s">
        <v>10690</v>
      </c>
      <c r="K1003" s="35" t="s">
        <v>2617</v>
      </c>
      <c r="L1003" s="35"/>
      <c r="M1003" s="51">
        <v>1138223</v>
      </c>
    </row>
    <row r="1004" spans="9:13">
      <c r="I1004" s="35" t="s">
        <v>11607</v>
      </c>
      <c r="J1004" s="35" t="s">
        <v>10690</v>
      </c>
      <c r="K1004" s="35" t="s">
        <v>2617</v>
      </c>
      <c r="L1004" s="35"/>
      <c r="M1004" s="51">
        <v>1138223</v>
      </c>
    </row>
    <row r="1005" spans="9:13">
      <c r="I1005" s="35" t="s">
        <v>11608</v>
      </c>
      <c r="J1005" s="35" t="s">
        <v>10690</v>
      </c>
      <c r="K1005" s="35" t="s">
        <v>2617</v>
      </c>
      <c r="L1005" s="35"/>
      <c r="M1005" s="51">
        <v>1138223</v>
      </c>
    </row>
    <row r="1006" spans="9:13">
      <c r="I1006" s="35" t="s">
        <v>11609</v>
      </c>
      <c r="J1006" s="35" t="s">
        <v>10690</v>
      </c>
      <c r="K1006" s="35" t="s">
        <v>2617</v>
      </c>
      <c r="L1006" s="35"/>
      <c r="M1006" s="51">
        <v>1138223</v>
      </c>
    </row>
    <row r="1007" spans="9:13">
      <c r="I1007" s="35" t="s">
        <v>11610</v>
      </c>
      <c r="J1007" s="35" t="s">
        <v>10690</v>
      </c>
      <c r="K1007" s="35" t="s">
        <v>2617</v>
      </c>
      <c r="L1007" s="35"/>
      <c r="M1007" s="51">
        <v>1138223</v>
      </c>
    </row>
    <row r="1008" spans="9:13">
      <c r="I1008" s="35" t="s">
        <v>11611</v>
      </c>
      <c r="J1008" s="35" t="s">
        <v>10690</v>
      </c>
      <c r="K1008" s="35" t="s">
        <v>2617</v>
      </c>
      <c r="L1008" s="35"/>
      <c r="M1008" s="51">
        <v>1138223</v>
      </c>
    </row>
    <row r="1009" spans="9:13">
      <c r="I1009" s="35" t="s">
        <v>11612</v>
      </c>
      <c r="J1009" s="35" t="s">
        <v>10690</v>
      </c>
      <c r="K1009" s="35" t="s">
        <v>2617</v>
      </c>
      <c r="L1009" s="35"/>
      <c r="M1009" s="51">
        <v>1138223</v>
      </c>
    </row>
    <row r="1010" spans="9:13">
      <c r="I1010" s="35" t="s">
        <v>11613</v>
      </c>
      <c r="J1010" s="35" t="s">
        <v>10690</v>
      </c>
      <c r="K1010" s="35" t="s">
        <v>2617</v>
      </c>
      <c r="L1010" s="35"/>
      <c r="M1010" s="51">
        <v>1138223</v>
      </c>
    </row>
    <row r="1011" spans="9:13">
      <c r="I1011" s="35" t="s">
        <v>11614</v>
      </c>
      <c r="J1011" s="35" t="s">
        <v>10690</v>
      </c>
      <c r="K1011" s="35" t="s">
        <v>2617</v>
      </c>
      <c r="L1011" s="35"/>
      <c r="M1011" s="51">
        <v>1138223</v>
      </c>
    </row>
    <row r="1012" spans="9:13">
      <c r="I1012" s="35" t="s">
        <v>11615</v>
      </c>
      <c r="J1012" s="35" t="s">
        <v>10690</v>
      </c>
      <c r="K1012" s="35" t="s">
        <v>2617</v>
      </c>
      <c r="L1012" s="35"/>
      <c r="M1012" s="51">
        <v>1138223</v>
      </c>
    </row>
    <row r="1013" spans="9:13">
      <c r="I1013" s="35" t="s">
        <v>11616</v>
      </c>
      <c r="J1013" s="35" t="s">
        <v>10690</v>
      </c>
      <c r="K1013" s="35" t="s">
        <v>2617</v>
      </c>
      <c r="L1013" s="35"/>
      <c r="M1013" s="51">
        <v>1138223</v>
      </c>
    </row>
    <row r="1014" spans="9:13">
      <c r="I1014" s="35" t="s">
        <v>11617</v>
      </c>
      <c r="J1014" s="35" t="s">
        <v>10690</v>
      </c>
      <c r="K1014" s="35" t="s">
        <v>2617</v>
      </c>
      <c r="L1014" s="35"/>
      <c r="M1014" s="51">
        <v>1138223</v>
      </c>
    </row>
    <row r="1015" spans="9:13">
      <c r="I1015" s="35" t="s">
        <v>11618</v>
      </c>
      <c r="J1015" s="35" t="s">
        <v>10690</v>
      </c>
      <c r="K1015" s="35" t="s">
        <v>2617</v>
      </c>
      <c r="L1015" s="35"/>
      <c r="M1015" s="51">
        <v>1138223</v>
      </c>
    </row>
    <row r="1016" spans="9:13">
      <c r="I1016" s="35" t="s">
        <v>11619</v>
      </c>
      <c r="J1016" s="35" t="s">
        <v>10690</v>
      </c>
      <c r="K1016" s="35" t="s">
        <v>2617</v>
      </c>
      <c r="L1016" s="35"/>
      <c r="M1016" s="51">
        <v>1138223</v>
      </c>
    </row>
    <row r="1017" spans="9:13">
      <c r="I1017" s="35" t="s">
        <v>11620</v>
      </c>
      <c r="J1017" s="35" t="s">
        <v>10690</v>
      </c>
      <c r="K1017" s="35" t="s">
        <v>2617</v>
      </c>
      <c r="L1017" s="35"/>
      <c r="M1017" s="51">
        <v>1138223</v>
      </c>
    </row>
    <row r="1018" spans="9:13">
      <c r="I1018" s="35" t="s">
        <v>11621</v>
      </c>
      <c r="J1018" s="35" t="s">
        <v>10690</v>
      </c>
      <c r="K1018" s="35" t="s">
        <v>2617</v>
      </c>
      <c r="L1018" s="35"/>
      <c r="M1018" s="51">
        <v>1138223</v>
      </c>
    </row>
    <row r="1019" spans="9:13">
      <c r="I1019" s="35" t="s">
        <v>11622</v>
      </c>
      <c r="J1019" s="35" t="s">
        <v>10690</v>
      </c>
      <c r="K1019" s="35" t="s">
        <v>2617</v>
      </c>
      <c r="L1019" s="35"/>
      <c r="M1019" s="51">
        <v>1138223</v>
      </c>
    </row>
    <row r="1020" spans="9:13">
      <c r="I1020" s="35" t="s">
        <v>11623</v>
      </c>
      <c r="J1020" s="35" t="s">
        <v>10690</v>
      </c>
      <c r="K1020" s="35" t="s">
        <v>2617</v>
      </c>
      <c r="L1020" s="35"/>
      <c r="M1020" s="51">
        <v>1138223</v>
      </c>
    </row>
    <row r="1021" spans="9:13">
      <c r="I1021" s="35" t="s">
        <v>11624</v>
      </c>
      <c r="J1021" s="35" t="s">
        <v>10690</v>
      </c>
      <c r="K1021" s="35" t="s">
        <v>2617</v>
      </c>
      <c r="L1021" s="35"/>
      <c r="M1021" s="51">
        <v>1138223</v>
      </c>
    </row>
    <row r="1022" spans="9:13">
      <c r="I1022" s="35" t="s">
        <v>11625</v>
      </c>
      <c r="J1022" s="35" t="s">
        <v>10690</v>
      </c>
      <c r="K1022" s="35" t="s">
        <v>2617</v>
      </c>
      <c r="L1022" s="35"/>
      <c r="M1022" s="51">
        <v>1138223</v>
      </c>
    </row>
    <row r="1023" spans="9:13">
      <c r="I1023" s="35" t="s">
        <v>11626</v>
      </c>
      <c r="J1023" s="35" t="s">
        <v>10690</v>
      </c>
      <c r="K1023" s="35" t="s">
        <v>2617</v>
      </c>
      <c r="L1023" s="35"/>
      <c r="M1023" s="51">
        <v>1138223</v>
      </c>
    </row>
    <row r="1024" spans="9:13">
      <c r="I1024" s="35" t="s">
        <v>11627</v>
      </c>
      <c r="J1024" s="35" t="s">
        <v>10690</v>
      </c>
      <c r="K1024" s="35" t="s">
        <v>2617</v>
      </c>
      <c r="L1024" s="35"/>
      <c r="M1024" s="51">
        <v>1138223</v>
      </c>
    </row>
    <row r="1025" spans="9:13">
      <c r="I1025" s="35" t="s">
        <v>11628</v>
      </c>
      <c r="J1025" s="35" t="s">
        <v>10690</v>
      </c>
      <c r="K1025" s="35" t="s">
        <v>2617</v>
      </c>
      <c r="L1025" s="35"/>
      <c r="M1025" s="51">
        <v>1138223</v>
      </c>
    </row>
    <row r="1026" spans="9:13">
      <c r="I1026" s="35" t="s">
        <v>11629</v>
      </c>
      <c r="J1026" s="35" t="s">
        <v>10690</v>
      </c>
      <c r="K1026" s="35" t="s">
        <v>2617</v>
      </c>
      <c r="L1026" s="35"/>
      <c r="M1026" s="51">
        <v>1138223</v>
      </c>
    </row>
    <row r="1027" spans="9:13">
      <c r="I1027" s="35" t="s">
        <v>11630</v>
      </c>
      <c r="J1027" s="35" t="s">
        <v>10690</v>
      </c>
      <c r="K1027" s="35" t="s">
        <v>2617</v>
      </c>
      <c r="L1027" s="35"/>
      <c r="M1027" s="51">
        <v>1138223</v>
      </c>
    </row>
    <row r="1028" spans="9:13">
      <c r="I1028" s="35" t="s">
        <v>11631</v>
      </c>
      <c r="J1028" s="35" t="s">
        <v>10690</v>
      </c>
      <c r="K1028" s="35" t="s">
        <v>2617</v>
      </c>
      <c r="L1028" s="35"/>
      <c r="M1028" s="51">
        <v>1138223</v>
      </c>
    </row>
    <row r="1029" spans="9:13">
      <c r="I1029" s="35" t="s">
        <v>11632</v>
      </c>
      <c r="J1029" s="35" t="s">
        <v>10690</v>
      </c>
      <c r="K1029" s="35" t="s">
        <v>2617</v>
      </c>
      <c r="L1029" s="35"/>
      <c r="M1029" s="51">
        <v>1138223</v>
      </c>
    </row>
    <row r="1030" spans="9:13">
      <c r="I1030" s="35" t="s">
        <v>11633</v>
      </c>
      <c r="J1030" s="35" t="s">
        <v>10690</v>
      </c>
      <c r="K1030" s="35" t="s">
        <v>2617</v>
      </c>
      <c r="L1030" s="35"/>
      <c r="M1030" s="51">
        <v>1138223</v>
      </c>
    </row>
    <row r="1031" spans="9:13">
      <c r="I1031" s="35" t="s">
        <v>11634</v>
      </c>
      <c r="J1031" s="35" t="s">
        <v>10690</v>
      </c>
      <c r="K1031" s="35" t="s">
        <v>2617</v>
      </c>
      <c r="L1031" s="35"/>
      <c r="M1031" s="51">
        <v>1138223</v>
      </c>
    </row>
    <row r="1032" spans="9:13">
      <c r="I1032" s="35" t="s">
        <v>11635</v>
      </c>
      <c r="J1032" s="35" t="s">
        <v>10690</v>
      </c>
      <c r="K1032" s="35" t="s">
        <v>2617</v>
      </c>
      <c r="L1032" s="35"/>
      <c r="M1032" s="51">
        <v>1138223</v>
      </c>
    </row>
    <row r="1033" spans="9:13">
      <c r="I1033" s="35" t="s">
        <v>11636</v>
      </c>
      <c r="J1033" s="35" t="s">
        <v>10690</v>
      </c>
      <c r="K1033" s="35" t="s">
        <v>2617</v>
      </c>
      <c r="L1033" s="35"/>
      <c r="M1033" s="51">
        <v>1138223</v>
      </c>
    </row>
    <row r="1034" spans="9:13">
      <c r="I1034" s="35" t="s">
        <v>11637</v>
      </c>
      <c r="J1034" s="35" t="s">
        <v>10690</v>
      </c>
      <c r="K1034" s="35" t="s">
        <v>2617</v>
      </c>
      <c r="L1034" s="35"/>
      <c r="M1034" s="51">
        <v>1138223</v>
      </c>
    </row>
    <row r="1035" spans="9:13">
      <c r="I1035" s="35" t="s">
        <v>11638</v>
      </c>
      <c r="J1035" s="35" t="s">
        <v>10690</v>
      </c>
      <c r="K1035" s="35" t="s">
        <v>2617</v>
      </c>
      <c r="L1035" s="35"/>
      <c r="M1035" s="51">
        <v>1138223</v>
      </c>
    </row>
    <row r="1036" spans="9:13">
      <c r="I1036" s="35" t="s">
        <v>11639</v>
      </c>
      <c r="J1036" s="35" t="s">
        <v>10690</v>
      </c>
      <c r="K1036" s="35" t="s">
        <v>2617</v>
      </c>
      <c r="L1036" s="35"/>
      <c r="M1036" s="51">
        <v>1138223</v>
      </c>
    </row>
    <row r="1037" spans="9:13">
      <c r="I1037" s="35" t="s">
        <v>11640</v>
      </c>
      <c r="J1037" s="35" t="s">
        <v>10690</v>
      </c>
      <c r="K1037" s="35" t="s">
        <v>2617</v>
      </c>
      <c r="L1037" s="35"/>
      <c r="M1037" s="51">
        <v>1138223</v>
      </c>
    </row>
    <row r="1038" spans="9:13">
      <c r="I1038" s="35" t="s">
        <v>11641</v>
      </c>
      <c r="J1038" s="35" t="s">
        <v>10690</v>
      </c>
      <c r="K1038" s="35" t="s">
        <v>2617</v>
      </c>
      <c r="L1038" s="35"/>
      <c r="M1038" s="51">
        <v>1138223</v>
      </c>
    </row>
    <row r="1039" spans="9:13">
      <c r="I1039" s="35" t="s">
        <v>11642</v>
      </c>
      <c r="J1039" s="35" t="s">
        <v>10690</v>
      </c>
      <c r="K1039" s="35" t="s">
        <v>2617</v>
      </c>
      <c r="L1039" s="35"/>
      <c r="M1039" s="51">
        <v>1138223</v>
      </c>
    </row>
    <row r="1040" spans="9:13">
      <c r="I1040" s="35" t="s">
        <v>11643</v>
      </c>
      <c r="J1040" s="35" t="s">
        <v>10690</v>
      </c>
      <c r="K1040" s="35" t="s">
        <v>2617</v>
      </c>
      <c r="L1040" s="35"/>
      <c r="M1040" s="51">
        <v>1138223</v>
      </c>
    </row>
    <row r="1041" spans="9:13">
      <c r="I1041" s="35" t="s">
        <v>11644</v>
      </c>
      <c r="J1041" s="35" t="s">
        <v>10690</v>
      </c>
      <c r="K1041" s="35" t="s">
        <v>2617</v>
      </c>
      <c r="L1041" s="35"/>
      <c r="M1041" s="51">
        <v>1138223</v>
      </c>
    </row>
    <row r="1042" spans="9:13">
      <c r="I1042" s="35" t="s">
        <v>11645</v>
      </c>
      <c r="J1042" s="35" t="s">
        <v>10690</v>
      </c>
      <c r="K1042" s="35" t="s">
        <v>2617</v>
      </c>
      <c r="L1042" s="35"/>
      <c r="M1042" s="51">
        <v>1138223</v>
      </c>
    </row>
    <row r="1043" spans="9:13">
      <c r="I1043" s="35" t="s">
        <v>11646</v>
      </c>
      <c r="J1043" s="35" t="s">
        <v>10690</v>
      </c>
      <c r="K1043" s="35" t="s">
        <v>2617</v>
      </c>
      <c r="L1043" s="35"/>
      <c r="M1043" s="51">
        <v>1138223</v>
      </c>
    </row>
    <row r="1044" spans="9:13">
      <c r="I1044" s="35" t="s">
        <v>11647</v>
      </c>
      <c r="J1044" s="35" t="s">
        <v>10690</v>
      </c>
      <c r="K1044" s="35" t="s">
        <v>2617</v>
      </c>
      <c r="L1044" s="35"/>
      <c r="M1044" s="51">
        <v>1138223</v>
      </c>
    </row>
    <row r="1045" spans="9:13">
      <c r="I1045" s="35" t="s">
        <v>11648</v>
      </c>
      <c r="J1045" s="35" t="s">
        <v>10690</v>
      </c>
      <c r="K1045" s="35" t="s">
        <v>2617</v>
      </c>
      <c r="L1045" s="35"/>
      <c r="M1045" s="51">
        <v>1138223</v>
      </c>
    </row>
    <row r="1046" spans="9:13">
      <c r="I1046" s="35" t="s">
        <v>11649</v>
      </c>
      <c r="J1046" s="35" t="s">
        <v>10690</v>
      </c>
      <c r="K1046" s="35" t="s">
        <v>2617</v>
      </c>
      <c r="L1046" s="35"/>
      <c r="M1046" s="51">
        <v>1138223</v>
      </c>
    </row>
    <row r="1047" spans="9:13">
      <c r="I1047" s="35" t="s">
        <v>11650</v>
      </c>
      <c r="J1047" s="35" t="s">
        <v>10690</v>
      </c>
      <c r="K1047" s="35" t="s">
        <v>2617</v>
      </c>
      <c r="L1047" s="35"/>
      <c r="M1047" s="51">
        <v>1138223</v>
      </c>
    </row>
    <row r="1048" spans="9:13">
      <c r="I1048" s="35" t="s">
        <v>11651</v>
      </c>
      <c r="J1048" s="35" t="s">
        <v>10690</v>
      </c>
      <c r="K1048" s="35" t="s">
        <v>2617</v>
      </c>
      <c r="L1048" s="35"/>
      <c r="M1048" s="51">
        <v>1138223</v>
      </c>
    </row>
    <row r="1049" spans="9:13">
      <c r="I1049" s="35" t="s">
        <v>11652</v>
      </c>
      <c r="J1049" s="35" t="s">
        <v>10690</v>
      </c>
      <c r="K1049" s="35" t="s">
        <v>2617</v>
      </c>
      <c r="L1049" s="35"/>
      <c r="M1049" s="51">
        <v>1138223</v>
      </c>
    </row>
    <row r="1050" spans="9:13">
      <c r="I1050" s="35" t="s">
        <v>11653</v>
      </c>
      <c r="J1050" s="35" t="s">
        <v>10690</v>
      </c>
      <c r="K1050" s="35" t="s">
        <v>2617</v>
      </c>
      <c r="L1050" s="35"/>
      <c r="M1050" s="51">
        <v>1138223</v>
      </c>
    </row>
    <row r="1051" spans="9:13">
      <c r="I1051" s="35" t="s">
        <v>11654</v>
      </c>
      <c r="J1051" s="35" t="s">
        <v>10690</v>
      </c>
      <c r="K1051" s="35" t="s">
        <v>2617</v>
      </c>
      <c r="L1051" s="35"/>
      <c r="M1051" s="51">
        <v>1138223</v>
      </c>
    </row>
    <row r="1052" spans="9:13">
      <c r="I1052" s="35" t="s">
        <v>11655</v>
      </c>
      <c r="J1052" s="35" t="s">
        <v>10690</v>
      </c>
      <c r="K1052" s="35" t="s">
        <v>2617</v>
      </c>
      <c r="L1052" s="35"/>
      <c r="M1052" s="51">
        <v>1138223</v>
      </c>
    </row>
    <row r="1053" spans="9:13">
      <c r="I1053" s="35" t="s">
        <v>11656</v>
      </c>
      <c r="J1053" s="35" t="s">
        <v>10690</v>
      </c>
      <c r="K1053" s="35" t="s">
        <v>2617</v>
      </c>
      <c r="L1053" s="35"/>
      <c r="M1053" s="51">
        <v>1138223</v>
      </c>
    </row>
    <row r="1054" spans="9:13">
      <c r="I1054" s="35" t="s">
        <v>11657</v>
      </c>
      <c r="J1054" s="35" t="s">
        <v>10690</v>
      </c>
      <c r="K1054" s="35" t="s">
        <v>2617</v>
      </c>
      <c r="L1054" s="35"/>
      <c r="M1054" s="51">
        <v>1138223</v>
      </c>
    </row>
    <row r="1055" spans="9:13">
      <c r="I1055" s="35" t="s">
        <v>11658</v>
      </c>
      <c r="J1055" s="35" t="s">
        <v>10690</v>
      </c>
      <c r="K1055" s="35" t="s">
        <v>2617</v>
      </c>
      <c r="L1055" s="35"/>
      <c r="M1055" s="51">
        <v>1138223</v>
      </c>
    </row>
    <row r="1056" spans="9:13">
      <c r="I1056" s="35" t="s">
        <v>11659</v>
      </c>
      <c r="J1056" s="35" t="s">
        <v>10690</v>
      </c>
      <c r="K1056" s="35" t="s">
        <v>2617</v>
      </c>
      <c r="L1056" s="35"/>
      <c r="M1056" s="51">
        <v>1138223</v>
      </c>
    </row>
    <row r="1057" spans="9:13">
      <c r="I1057" s="35" t="s">
        <v>11660</v>
      </c>
      <c r="J1057" s="35" t="s">
        <v>10690</v>
      </c>
      <c r="K1057" s="35" t="s">
        <v>2617</v>
      </c>
      <c r="L1057" s="35"/>
      <c r="M1057" s="51">
        <v>1138223</v>
      </c>
    </row>
    <row r="1058" spans="9:13">
      <c r="I1058" s="35" t="s">
        <v>11661</v>
      </c>
      <c r="J1058" s="35" t="s">
        <v>10690</v>
      </c>
      <c r="K1058" s="35" t="s">
        <v>2617</v>
      </c>
      <c r="L1058" s="35"/>
      <c r="M1058" s="51">
        <v>1138223</v>
      </c>
    </row>
    <row r="1059" spans="9:13">
      <c r="I1059" s="35" t="s">
        <v>11662</v>
      </c>
      <c r="J1059" s="35" t="s">
        <v>10690</v>
      </c>
      <c r="K1059" s="35" t="s">
        <v>2617</v>
      </c>
      <c r="L1059" s="35"/>
      <c r="M1059" s="51">
        <v>1138223</v>
      </c>
    </row>
    <row r="1060" spans="9:13">
      <c r="I1060" s="35" t="s">
        <v>11663</v>
      </c>
      <c r="J1060" s="35" t="s">
        <v>10690</v>
      </c>
      <c r="K1060" s="35" t="s">
        <v>2617</v>
      </c>
      <c r="L1060" s="35"/>
      <c r="M1060" s="51">
        <v>1138223</v>
      </c>
    </row>
    <row r="1061" spans="9:13">
      <c r="I1061" s="35" t="s">
        <v>11664</v>
      </c>
      <c r="J1061" s="35" t="s">
        <v>10690</v>
      </c>
      <c r="K1061" s="35" t="s">
        <v>2617</v>
      </c>
      <c r="L1061" s="35"/>
      <c r="M1061" s="51">
        <v>1138223</v>
      </c>
    </row>
    <row r="1062" spans="9:13">
      <c r="I1062" s="35" t="s">
        <v>11665</v>
      </c>
      <c r="J1062" s="35" t="s">
        <v>10690</v>
      </c>
      <c r="K1062" s="35" t="s">
        <v>2617</v>
      </c>
      <c r="L1062" s="35"/>
      <c r="M1062" s="51">
        <v>1138223</v>
      </c>
    </row>
    <row r="1063" spans="9:13">
      <c r="I1063" s="35" t="s">
        <v>11666</v>
      </c>
      <c r="J1063" s="35" t="s">
        <v>10690</v>
      </c>
      <c r="K1063" s="35" t="s">
        <v>2617</v>
      </c>
      <c r="L1063" s="35"/>
      <c r="M1063" s="51">
        <v>1138223</v>
      </c>
    </row>
    <row r="1064" spans="9:13">
      <c r="I1064" s="35" t="s">
        <v>11667</v>
      </c>
      <c r="J1064" s="35" t="s">
        <v>10690</v>
      </c>
      <c r="K1064" s="35" t="s">
        <v>2617</v>
      </c>
      <c r="L1064" s="35"/>
      <c r="M1064" s="51">
        <v>1138223</v>
      </c>
    </row>
    <row r="1065" spans="9:13">
      <c r="I1065" s="35" t="s">
        <v>11668</v>
      </c>
      <c r="J1065" s="35" t="s">
        <v>10690</v>
      </c>
      <c r="K1065" s="35" t="s">
        <v>2617</v>
      </c>
      <c r="L1065" s="35"/>
      <c r="M1065" s="51">
        <v>1138223</v>
      </c>
    </row>
    <row r="1066" spans="9:13">
      <c r="I1066" s="35" t="s">
        <v>11669</v>
      </c>
      <c r="J1066" s="35" t="s">
        <v>10690</v>
      </c>
      <c r="K1066" s="35" t="s">
        <v>2617</v>
      </c>
      <c r="L1066" s="35"/>
      <c r="M1066" s="51">
        <v>1138223</v>
      </c>
    </row>
    <row r="1067" spans="9:13">
      <c r="I1067" s="35" t="s">
        <v>11670</v>
      </c>
      <c r="J1067" s="35" t="s">
        <v>10690</v>
      </c>
      <c r="K1067" s="35" t="s">
        <v>2617</v>
      </c>
      <c r="L1067" s="35"/>
      <c r="M1067" s="51">
        <v>1138223</v>
      </c>
    </row>
    <row r="1068" spans="9:13">
      <c r="I1068" s="35" t="s">
        <v>11671</v>
      </c>
      <c r="J1068" s="35" t="s">
        <v>10690</v>
      </c>
      <c r="K1068" s="35" t="s">
        <v>2617</v>
      </c>
      <c r="L1068" s="35"/>
      <c r="M1068" s="51">
        <v>1138223</v>
      </c>
    </row>
    <row r="1069" spans="9:13">
      <c r="I1069" s="35" t="s">
        <v>11672</v>
      </c>
      <c r="J1069" s="35" t="s">
        <v>10690</v>
      </c>
      <c r="K1069" s="35" t="s">
        <v>2617</v>
      </c>
      <c r="L1069" s="35"/>
      <c r="M1069" s="51">
        <v>1138223</v>
      </c>
    </row>
    <row r="1070" spans="9:13">
      <c r="I1070" s="35" t="s">
        <v>11673</v>
      </c>
      <c r="J1070" s="35" t="s">
        <v>10690</v>
      </c>
      <c r="K1070" s="35" t="s">
        <v>2617</v>
      </c>
      <c r="L1070" s="35"/>
      <c r="M1070" s="51">
        <v>1138223</v>
      </c>
    </row>
    <row r="1071" spans="9:13">
      <c r="I1071" s="35" t="s">
        <v>11674</v>
      </c>
      <c r="J1071" s="35" t="s">
        <v>10690</v>
      </c>
      <c r="K1071" s="35" t="s">
        <v>2617</v>
      </c>
      <c r="L1071" s="35"/>
      <c r="M1071" s="51">
        <v>1138223</v>
      </c>
    </row>
    <row r="1072" spans="9:13">
      <c r="I1072" s="35" t="s">
        <v>11675</v>
      </c>
      <c r="J1072" s="35" t="s">
        <v>10690</v>
      </c>
      <c r="K1072" s="35" t="s">
        <v>2617</v>
      </c>
      <c r="L1072" s="35"/>
      <c r="M1072" s="51">
        <v>1138223</v>
      </c>
    </row>
    <row r="1073" spans="9:13">
      <c r="I1073" s="35" t="s">
        <v>11676</v>
      </c>
      <c r="J1073" s="35" t="s">
        <v>10690</v>
      </c>
      <c r="K1073" s="35" t="s">
        <v>2617</v>
      </c>
      <c r="L1073" s="35"/>
      <c r="M1073" s="51">
        <v>1138223</v>
      </c>
    </row>
    <row r="1074" spans="9:13">
      <c r="I1074" s="35" t="s">
        <v>11677</v>
      </c>
      <c r="J1074" s="35" t="s">
        <v>10690</v>
      </c>
      <c r="K1074" s="35" t="s">
        <v>2617</v>
      </c>
      <c r="L1074" s="35"/>
      <c r="M1074" s="51">
        <v>1138223</v>
      </c>
    </row>
    <row r="1075" spans="9:13">
      <c r="I1075" s="35" t="s">
        <v>11678</v>
      </c>
      <c r="J1075" s="35" t="s">
        <v>10690</v>
      </c>
      <c r="K1075" s="35" t="s">
        <v>2617</v>
      </c>
      <c r="L1075" s="35"/>
      <c r="M1075" s="51">
        <v>1138223</v>
      </c>
    </row>
    <row r="1076" spans="9:13">
      <c r="I1076" s="35" t="s">
        <v>11679</v>
      </c>
      <c r="J1076" s="35" t="s">
        <v>10690</v>
      </c>
      <c r="K1076" s="35" t="s">
        <v>2617</v>
      </c>
      <c r="L1076" s="35"/>
      <c r="M1076" s="51">
        <v>1138223</v>
      </c>
    </row>
    <row r="1077" spans="9:13">
      <c r="I1077" s="35" t="s">
        <v>11680</v>
      </c>
      <c r="J1077" s="35" t="s">
        <v>10690</v>
      </c>
      <c r="K1077" s="35" t="s">
        <v>2617</v>
      </c>
      <c r="L1077" s="35"/>
      <c r="M1077" s="51">
        <v>1138223</v>
      </c>
    </row>
    <row r="1078" spans="9:13">
      <c r="I1078" s="35" t="s">
        <v>11681</v>
      </c>
      <c r="J1078" s="35" t="s">
        <v>10690</v>
      </c>
      <c r="K1078" s="35" t="s">
        <v>2617</v>
      </c>
      <c r="L1078" s="35"/>
      <c r="M1078" s="51">
        <v>1138223</v>
      </c>
    </row>
    <row r="1079" spans="9:13">
      <c r="I1079" s="35" t="s">
        <v>11682</v>
      </c>
      <c r="J1079" s="35" t="s">
        <v>10690</v>
      </c>
      <c r="K1079" s="35" t="s">
        <v>2617</v>
      </c>
      <c r="L1079" s="35"/>
      <c r="M1079" s="51">
        <v>1138223</v>
      </c>
    </row>
    <row r="1080" spans="9:13">
      <c r="I1080" s="35" t="s">
        <v>11683</v>
      </c>
      <c r="J1080" s="35" t="s">
        <v>10690</v>
      </c>
      <c r="K1080" s="35" t="s">
        <v>2617</v>
      </c>
      <c r="L1080" s="35"/>
      <c r="M1080" s="51">
        <v>1138223</v>
      </c>
    </row>
    <row r="1081" spans="9:13">
      <c r="I1081" s="35" t="s">
        <v>11684</v>
      </c>
      <c r="J1081" s="35" t="s">
        <v>10690</v>
      </c>
      <c r="K1081" s="35" t="s">
        <v>2617</v>
      </c>
      <c r="L1081" s="35"/>
      <c r="M1081" s="51">
        <v>1138223</v>
      </c>
    </row>
    <row r="1082" spans="9:13">
      <c r="I1082" s="35" t="s">
        <v>11685</v>
      </c>
      <c r="J1082" s="35" t="s">
        <v>10690</v>
      </c>
      <c r="K1082" s="35" t="s">
        <v>2617</v>
      </c>
      <c r="L1082" s="35"/>
      <c r="M1082" s="51">
        <v>1138223</v>
      </c>
    </row>
    <row r="1083" spans="9:13">
      <c r="I1083" s="35" t="s">
        <v>11686</v>
      </c>
      <c r="J1083" s="35" t="s">
        <v>10690</v>
      </c>
      <c r="K1083" s="35" t="s">
        <v>2617</v>
      </c>
      <c r="L1083" s="35"/>
      <c r="M1083" s="51">
        <v>1138223</v>
      </c>
    </row>
    <row r="1084" spans="9:13">
      <c r="I1084" s="35" t="s">
        <v>11687</v>
      </c>
      <c r="J1084" s="35" t="s">
        <v>10690</v>
      </c>
      <c r="K1084" s="35" t="s">
        <v>2617</v>
      </c>
      <c r="L1084" s="35"/>
      <c r="M1084" s="51">
        <v>1138223</v>
      </c>
    </row>
    <row r="1085" spans="9:13">
      <c r="I1085" s="35" t="s">
        <v>11688</v>
      </c>
      <c r="J1085" s="35" t="s">
        <v>10690</v>
      </c>
      <c r="K1085" s="35" t="s">
        <v>2617</v>
      </c>
      <c r="L1085" s="35"/>
      <c r="M1085" s="51">
        <v>1138223</v>
      </c>
    </row>
    <row r="1086" spans="9:13">
      <c r="I1086" s="35" t="s">
        <v>11689</v>
      </c>
      <c r="J1086" s="35" t="s">
        <v>10690</v>
      </c>
      <c r="K1086" s="35" t="s">
        <v>2617</v>
      </c>
      <c r="L1086" s="35"/>
      <c r="M1086" s="51">
        <v>1138223</v>
      </c>
    </row>
    <row r="1087" spans="9:13">
      <c r="I1087" s="35" t="s">
        <v>11690</v>
      </c>
      <c r="J1087" s="35" t="s">
        <v>10690</v>
      </c>
      <c r="K1087" s="35" t="s">
        <v>2617</v>
      </c>
      <c r="L1087" s="35"/>
      <c r="M1087" s="51">
        <v>1138223</v>
      </c>
    </row>
    <row r="1088" spans="9:13">
      <c r="I1088" s="35" t="s">
        <v>11691</v>
      </c>
      <c r="J1088" s="35" t="s">
        <v>10690</v>
      </c>
      <c r="K1088" s="35" t="s">
        <v>2617</v>
      </c>
      <c r="L1088" s="35"/>
      <c r="M1088" s="51">
        <v>1138223</v>
      </c>
    </row>
    <row r="1089" spans="9:13">
      <c r="I1089" s="35" t="s">
        <v>11692</v>
      </c>
      <c r="J1089" s="35" t="s">
        <v>10690</v>
      </c>
      <c r="K1089" s="35" t="s">
        <v>2617</v>
      </c>
      <c r="L1089" s="35"/>
      <c r="M1089" s="51">
        <v>1138223</v>
      </c>
    </row>
    <row r="1090" spans="9:13">
      <c r="I1090" s="35" t="s">
        <v>11693</v>
      </c>
      <c r="J1090" s="35" t="s">
        <v>10690</v>
      </c>
      <c r="K1090" s="35" t="s">
        <v>2617</v>
      </c>
      <c r="L1090" s="35"/>
      <c r="M1090" s="51">
        <v>1138223</v>
      </c>
    </row>
    <row r="1091" spans="9:13">
      <c r="I1091" s="35" t="s">
        <v>11694</v>
      </c>
      <c r="J1091" s="35" t="s">
        <v>10690</v>
      </c>
      <c r="K1091" s="35" t="s">
        <v>2617</v>
      </c>
      <c r="L1091" s="35"/>
      <c r="M1091" s="51">
        <v>1138223</v>
      </c>
    </row>
    <row r="1092" spans="9:13">
      <c r="I1092" s="35" t="s">
        <v>11695</v>
      </c>
      <c r="J1092" s="35" t="s">
        <v>10690</v>
      </c>
      <c r="K1092" s="35" t="s">
        <v>2617</v>
      </c>
      <c r="L1092" s="35"/>
      <c r="M1092" s="51">
        <v>1138223</v>
      </c>
    </row>
    <row r="1093" spans="9:13">
      <c r="I1093" s="35" t="s">
        <v>11696</v>
      </c>
      <c r="J1093" s="35" t="s">
        <v>10690</v>
      </c>
      <c r="K1093" s="35" t="s">
        <v>2617</v>
      </c>
      <c r="L1093" s="35"/>
      <c r="M1093" s="51">
        <v>1138223</v>
      </c>
    </row>
    <row r="1094" spans="9:13">
      <c r="I1094" s="35" t="s">
        <v>11697</v>
      </c>
      <c r="J1094" s="35" t="s">
        <v>10690</v>
      </c>
      <c r="K1094" s="35" t="s">
        <v>2617</v>
      </c>
      <c r="L1094" s="35"/>
      <c r="M1094" s="51">
        <v>1138223</v>
      </c>
    </row>
    <row r="1095" spans="9:13">
      <c r="I1095" s="35" t="s">
        <v>11698</v>
      </c>
      <c r="J1095" s="35" t="s">
        <v>10690</v>
      </c>
      <c r="K1095" s="35" t="s">
        <v>2617</v>
      </c>
      <c r="L1095" s="35"/>
      <c r="M1095" s="51">
        <v>1138223</v>
      </c>
    </row>
    <row r="1096" spans="9:13">
      <c r="I1096" s="35" t="s">
        <v>11699</v>
      </c>
      <c r="J1096" s="35" t="s">
        <v>10690</v>
      </c>
      <c r="K1096" s="35" t="s">
        <v>2617</v>
      </c>
      <c r="L1096" s="35"/>
      <c r="M1096" s="51">
        <v>1138223</v>
      </c>
    </row>
    <row r="1097" spans="9:13">
      <c r="I1097" s="35" t="s">
        <v>11700</v>
      </c>
      <c r="J1097" s="35" t="s">
        <v>10690</v>
      </c>
      <c r="K1097" s="35" t="s">
        <v>2617</v>
      </c>
      <c r="L1097" s="35"/>
      <c r="M1097" s="51">
        <v>1138223</v>
      </c>
    </row>
    <row r="1098" spans="9:13">
      <c r="I1098" s="35" t="s">
        <v>11701</v>
      </c>
      <c r="J1098" s="35" t="s">
        <v>10690</v>
      </c>
      <c r="K1098" s="35" t="s">
        <v>2617</v>
      </c>
      <c r="L1098" s="35"/>
      <c r="M1098" s="51">
        <v>1138223</v>
      </c>
    </row>
    <row r="1099" spans="9:13">
      <c r="I1099" s="35" t="s">
        <v>11702</v>
      </c>
      <c r="J1099" s="35" t="s">
        <v>10690</v>
      </c>
      <c r="K1099" s="35" t="s">
        <v>2617</v>
      </c>
      <c r="L1099" s="35"/>
      <c r="M1099" s="51">
        <v>1138223</v>
      </c>
    </row>
    <row r="1100" spans="9:13">
      <c r="I1100" s="35" t="s">
        <v>11703</v>
      </c>
      <c r="J1100" s="35" t="s">
        <v>10690</v>
      </c>
      <c r="K1100" s="35" t="s">
        <v>2617</v>
      </c>
      <c r="L1100" s="35"/>
      <c r="M1100" s="51">
        <v>1138223</v>
      </c>
    </row>
    <row r="1101" spans="9:13">
      <c r="I1101" s="35" t="s">
        <v>11704</v>
      </c>
      <c r="J1101" s="35" t="s">
        <v>10690</v>
      </c>
      <c r="K1101" s="35" t="s">
        <v>2617</v>
      </c>
      <c r="L1101" s="35"/>
      <c r="M1101" s="51">
        <v>1138223</v>
      </c>
    </row>
    <row r="1102" spans="9:13">
      <c r="I1102" s="35" t="s">
        <v>11705</v>
      </c>
      <c r="J1102" s="35" t="s">
        <v>10690</v>
      </c>
      <c r="K1102" s="35" t="s">
        <v>2617</v>
      </c>
      <c r="L1102" s="35"/>
      <c r="M1102" s="51">
        <v>1138223</v>
      </c>
    </row>
    <row r="1103" spans="9:13">
      <c r="I1103" s="35" t="s">
        <v>11706</v>
      </c>
      <c r="J1103" s="35" t="s">
        <v>10690</v>
      </c>
      <c r="K1103" s="35" t="s">
        <v>2617</v>
      </c>
      <c r="L1103" s="35"/>
      <c r="M1103" s="51">
        <v>1138223</v>
      </c>
    </row>
    <row r="1104" spans="9:13">
      <c r="I1104" s="35" t="s">
        <v>11707</v>
      </c>
      <c r="J1104" s="35" t="s">
        <v>10690</v>
      </c>
      <c r="K1104" s="35" t="s">
        <v>2617</v>
      </c>
      <c r="L1104" s="35"/>
      <c r="M1104" s="51">
        <v>1138223</v>
      </c>
    </row>
    <row r="1105" spans="9:13">
      <c r="I1105" s="35" t="s">
        <v>11708</v>
      </c>
      <c r="J1105" s="35" t="s">
        <v>10690</v>
      </c>
      <c r="K1105" s="35" t="s">
        <v>2617</v>
      </c>
      <c r="L1105" s="35"/>
      <c r="M1105" s="51">
        <v>1138223</v>
      </c>
    </row>
    <row r="1106" spans="9:13">
      <c r="I1106" s="35" t="s">
        <v>11709</v>
      </c>
      <c r="J1106" s="35" t="s">
        <v>10690</v>
      </c>
      <c r="K1106" s="35" t="s">
        <v>2617</v>
      </c>
      <c r="L1106" s="35"/>
      <c r="M1106" s="51">
        <v>1138223</v>
      </c>
    </row>
    <row r="1107" spans="9:13">
      <c r="I1107" s="35" t="s">
        <v>11710</v>
      </c>
      <c r="J1107" s="35" t="s">
        <v>10690</v>
      </c>
      <c r="K1107" s="35" t="s">
        <v>2617</v>
      </c>
      <c r="L1107" s="35"/>
      <c r="M1107" s="51">
        <v>1138223</v>
      </c>
    </row>
    <row r="1108" spans="9:13">
      <c r="I1108" s="35" t="s">
        <v>11711</v>
      </c>
      <c r="J1108" s="35" t="s">
        <v>10690</v>
      </c>
      <c r="K1108" s="35" t="s">
        <v>2617</v>
      </c>
      <c r="L1108" s="35"/>
      <c r="M1108" s="51">
        <v>1138223</v>
      </c>
    </row>
    <row r="1109" spans="9:13">
      <c r="I1109" s="35" t="s">
        <v>11712</v>
      </c>
      <c r="J1109" s="35" t="s">
        <v>10690</v>
      </c>
      <c r="K1109" s="35" t="s">
        <v>2617</v>
      </c>
      <c r="L1109" s="35"/>
      <c r="M1109" s="51">
        <v>1138223</v>
      </c>
    </row>
    <row r="1110" spans="9:13">
      <c r="I1110" s="35" t="s">
        <v>11713</v>
      </c>
      <c r="J1110" s="35" t="s">
        <v>10690</v>
      </c>
      <c r="K1110" s="35" t="s">
        <v>2617</v>
      </c>
      <c r="L1110" s="35"/>
      <c r="M1110" s="51">
        <v>1138223</v>
      </c>
    </row>
    <row r="1111" spans="9:13">
      <c r="I1111" s="35" t="s">
        <v>11714</v>
      </c>
      <c r="J1111" s="35" t="s">
        <v>10690</v>
      </c>
      <c r="K1111" s="35" t="s">
        <v>2617</v>
      </c>
      <c r="L1111" s="35"/>
      <c r="M1111" s="51">
        <v>1138223</v>
      </c>
    </row>
    <row r="1112" spans="9:13">
      <c r="I1112" s="35" t="s">
        <v>11715</v>
      </c>
      <c r="J1112" s="35" t="s">
        <v>10690</v>
      </c>
      <c r="K1112" s="35" t="s">
        <v>2617</v>
      </c>
      <c r="L1112" s="35"/>
      <c r="M1112" s="51">
        <v>1138223</v>
      </c>
    </row>
    <row r="1113" spans="9:13">
      <c r="I1113" s="35" t="s">
        <v>11716</v>
      </c>
      <c r="J1113" s="35" t="s">
        <v>10690</v>
      </c>
      <c r="K1113" s="35" t="s">
        <v>2617</v>
      </c>
      <c r="L1113" s="35"/>
      <c r="M1113" s="51">
        <v>1138223</v>
      </c>
    </row>
    <row r="1114" spans="9:13">
      <c r="I1114" s="35" t="s">
        <v>11717</v>
      </c>
      <c r="J1114" s="35" t="s">
        <v>10690</v>
      </c>
      <c r="K1114" s="35" t="s">
        <v>2617</v>
      </c>
      <c r="L1114" s="35"/>
      <c r="M1114" s="51">
        <v>1138223</v>
      </c>
    </row>
    <row r="1115" spans="9:13">
      <c r="I1115" s="35" t="s">
        <v>11718</v>
      </c>
      <c r="J1115" s="35" t="s">
        <v>10690</v>
      </c>
      <c r="K1115" s="35" t="s">
        <v>2617</v>
      </c>
      <c r="L1115" s="35"/>
      <c r="M1115" s="51">
        <v>1138223</v>
      </c>
    </row>
    <row r="1116" spans="9:13">
      <c r="I1116" s="35" t="s">
        <v>11719</v>
      </c>
      <c r="J1116" s="35" t="s">
        <v>10690</v>
      </c>
      <c r="K1116" s="35" t="s">
        <v>2617</v>
      </c>
      <c r="L1116" s="35"/>
      <c r="M1116" s="51">
        <v>1138223</v>
      </c>
    </row>
    <row r="1117" spans="9:13">
      <c r="I1117" s="35" t="s">
        <v>11720</v>
      </c>
      <c r="J1117" s="35" t="s">
        <v>10690</v>
      </c>
      <c r="K1117" s="35" t="s">
        <v>2617</v>
      </c>
      <c r="L1117" s="35"/>
      <c r="M1117" s="51">
        <v>1138223</v>
      </c>
    </row>
    <row r="1118" spans="9:13">
      <c r="I1118" s="35" t="s">
        <v>11721</v>
      </c>
      <c r="J1118" s="35" t="s">
        <v>10690</v>
      </c>
      <c r="K1118" s="35" t="s">
        <v>2617</v>
      </c>
      <c r="L1118" s="35"/>
      <c r="M1118" s="51">
        <v>1138223</v>
      </c>
    </row>
    <row r="1119" spans="9:13">
      <c r="I1119" s="35" t="s">
        <v>11722</v>
      </c>
      <c r="J1119" s="35" t="s">
        <v>10690</v>
      </c>
      <c r="K1119" s="35" t="s">
        <v>2617</v>
      </c>
      <c r="L1119" s="35"/>
      <c r="M1119" s="51">
        <v>1138223</v>
      </c>
    </row>
    <row r="1120" spans="9:13">
      <c r="I1120" s="35" t="s">
        <v>11723</v>
      </c>
      <c r="J1120" s="35" t="s">
        <v>10690</v>
      </c>
      <c r="K1120" s="35" t="s">
        <v>2617</v>
      </c>
      <c r="L1120" s="35"/>
      <c r="M1120" s="51">
        <v>1138223</v>
      </c>
    </row>
    <row r="1121" spans="9:13">
      <c r="I1121" s="35" t="s">
        <v>11724</v>
      </c>
      <c r="J1121" s="35" t="s">
        <v>10690</v>
      </c>
      <c r="K1121" s="35" t="s">
        <v>2617</v>
      </c>
      <c r="L1121" s="35"/>
      <c r="M1121" s="51">
        <v>1138223</v>
      </c>
    </row>
    <row r="1122" spans="9:13">
      <c r="I1122" s="35" t="s">
        <v>11725</v>
      </c>
      <c r="J1122" s="35" t="s">
        <v>10690</v>
      </c>
      <c r="K1122" s="35" t="s">
        <v>2617</v>
      </c>
      <c r="L1122" s="35"/>
      <c r="M1122" s="51">
        <v>1138223</v>
      </c>
    </row>
    <row r="1123" spans="9:13">
      <c r="I1123" s="35" t="s">
        <v>11726</v>
      </c>
      <c r="J1123" s="35" t="s">
        <v>10690</v>
      </c>
      <c r="K1123" s="35" t="s">
        <v>2617</v>
      </c>
      <c r="L1123" s="35"/>
      <c r="M1123" s="51">
        <v>1138223</v>
      </c>
    </row>
    <row r="1124" spans="9:13">
      <c r="I1124" s="35" t="s">
        <v>11727</v>
      </c>
      <c r="J1124" s="35" t="s">
        <v>10690</v>
      </c>
      <c r="K1124" s="35" t="s">
        <v>2617</v>
      </c>
      <c r="L1124" s="35"/>
      <c r="M1124" s="51">
        <v>1138223</v>
      </c>
    </row>
    <row r="1125" spans="9:13">
      <c r="I1125" s="35" t="s">
        <v>11728</v>
      </c>
      <c r="J1125" s="35" t="s">
        <v>10690</v>
      </c>
      <c r="K1125" s="35" t="s">
        <v>2617</v>
      </c>
      <c r="L1125" s="35"/>
      <c r="M1125" s="51">
        <v>1138223</v>
      </c>
    </row>
    <row r="1126" spans="9:13">
      <c r="I1126" s="35" t="s">
        <v>11729</v>
      </c>
      <c r="J1126" s="35" t="s">
        <v>10690</v>
      </c>
      <c r="K1126" s="35" t="s">
        <v>2617</v>
      </c>
      <c r="L1126" s="35"/>
      <c r="M1126" s="51">
        <v>1138223</v>
      </c>
    </row>
    <row r="1127" spans="9:13">
      <c r="I1127" s="35" t="s">
        <v>11730</v>
      </c>
      <c r="J1127" s="35" t="s">
        <v>10690</v>
      </c>
      <c r="K1127" s="35" t="s">
        <v>2617</v>
      </c>
      <c r="L1127" s="35"/>
      <c r="M1127" s="51">
        <v>1138223</v>
      </c>
    </row>
    <row r="1128" spans="9:13">
      <c r="I1128" s="35" t="s">
        <v>11731</v>
      </c>
      <c r="J1128" s="35" t="s">
        <v>10690</v>
      </c>
      <c r="K1128" s="35" t="s">
        <v>2617</v>
      </c>
      <c r="L1128" s="35"/>
      <c r="M1128" s="51">
        <v>1138223</v>
      </c>
    </row>
    <row r="1129" spans="9:13">
      <c r="I1129" s="35" t="s">
        <v>11732</v>
      </c>
      <c r="J1129" s="35" t="s">
        <v>10690</v>
      </c>
      <c r="K1129" s="35" t="s">
        <v>2617</v>
      </c>
      <c r="L1129" s="35"/>
      <c r="M1129" s="51">
        <v>1138223</v>
      </c>
    </row>
    <row r="1130" spans="9:13">
      <c r="I1130" s="35" t="s">
        <v>11733</v>
      </c>
      <c r="J1130" s="35" t="s">
        <v>10690</v>
      </c>
      <c r="K1130" s="35" t="s">
        <v>2617</v>
      </c>
      <c r="L1130" s="35"/>
      <c r="M1130" s="51">
        <v>1138223</v>
      </c>
    </row>
    <row r="1131" spans="9:13">
      <c r="I1131" s="35" t="s">
        <v>11734</v>
      </c>
      <c r="J1131" s="35" t="s">
        <v>10690</v>
      </c>
      <c r="K1131" s="35" t="s">
        <v>2617</v>
      </c>
      <c r="L1131" s="35"/>
      <c r="M1131" s="51">
        <v>1138223</v>
      </c>
    </row>
    <row r="1132" spans="9:13">
      <c r="I1132" s="35" t="s">
        <v>11735</v>
      </c>
      <c r="J1132" s="35" t="s">
        <v>10690</v>
      </c>
      <c r="K1132" s="35" t="s">
        <v>2617</v>
      </c>
      <c r="L1132" s="35"/>
      <c r="M1132" s="51">
        <v>1138223</v>
      </c>
    </row>
    <row r="1133" spans="9:13">
      <c r="I1133" s="35" t="s">
        <v>11736</v>
      </c>
      <c r="J1133" s="35" t="s">
        <v>10690</v>
      </c>
      <c r="K1133" s="35" t="s">
        <v>2617</v>
      </c>
      <c r="L1133" s="35"/>
      <c r="M1133" s="51">
        <v>1138223</v>
      </c>
    </row>
    <row r="1134" spans="9:13">
      <c r="I1134" s="35" t="s">
        <v>11737</v>
      </c>
      <c r="J1134" s="35" t="s">
        <v>10690</v>
      </c>
      <c r="K1134" s="35" t="s">
        <v>2617</v>
      </c>
      <c r="L1134" s="35"/>
      <c r="M1134" s="51">
        <v>1138223</v>
      </c>
    </row>
    <row r="1135" spans="9:13">
      <c r="I1135" s="35" t="s">
        <v>11738</v>
      </c>
      <c r="J1135" s="35" t="s">
        <v>10690</v>
      </c>
      <c r="K1135" s="35" t="s">
        <v>2617</v>
      </c>
      <c r="L1135" s="35"/>
      <c r="M1135" s="51">
        <v>1138223</v>
      </c>
    </row>
    <row r="1136" spans="9:13">
      <c r="I1136" s="35" t="s">
        <v>11739</v>
      </c>
      <c r="J1136" s="35" t="s">
        <v>10690</v>
      </c>
      <c r="K1136" s="35" t="s">
        <v>2617</v>
      </c>
      <c r="L1136" s="35"/>
      <c r="M1136" s="51">
        <v>1138223</v>
      </c>
    </row>
    <row r="1137" spans="9:13">
      <c r="I1137" s="35" t="s">
        <v>11740</v>
      </c>
      <c r="J1137" s="35" t="s">
        <v>10690</v>
      </c>
      <c r="K1137" s="35" t="s">
        <v>2617</v>
      </c>
      <c r="L1137" s="35"/>
      <c r="M1137" s="51">
        <v>1138223</v>
      </c>
    </row>
    <row r="1138" spans="9:13">
      <c r="I1138" s="35" t="s">
        <v>11741</v>
      </c>
      <c r="J1138" s="35" t="s">
        <v>10690</v>
      </c>
      <c r="K1138" s="35" t="s">
        <v>2617</v>
      </c>
      <c r="L1138" s="35"/>
      <c r="M1138" s="51">
        <v>1138223</v>
      </c>
    </row>
    <row r="1139" spans="9:13">
      <c r="I1139" s="35" t="s">
        <v>11742</v>
      </c>
      <c r="J1139" s="35" t="s">
        <v>10690</v>
      </c>
      <c r="K1139" s="35" t="s">
        <v>2617</v>
      </c>
      <c r="L1139" s="35"/>
      <c r="M1139" s="51">
        <v>1138223</v>
      </c>
    </row>
    <row r="1140" spans="9:13">
      <c r="I1140" s="35" t="s">
        <v>11743</v>
      </c>
      <c r="J1140" s="35" t="s">
        <v>10690</v>
      </c>
      <c r="K1140" s="35" t="s">
        <v>2617</v>
      </c>
      <c r="L1140" s="35"/>
      <c r="M1140" s="51">
        <v>1138223</v>
      </c>
    </row>
    <row r="1141" spans="9:13">
      <c r="I1141" s="35" t="s">
        <v>11744</v>
      </c>
      <c r="J1141" s="35" t="s">
        <v>10690</v>
      </c>
      <c r="K1141" s="35" t="s">
        <v>2617</v>
      </c>
      <c r="L1141" s="35"/>
      <c r="M1141" s="51">
        <v>1138223</v>
      </c>
    </row>
    <row r="1142" spans="9:13">
      <c r="I1142" s="35" t="s">
        <v>11745</v>
      </c>
      <c r="J1142" s="35" t="s">
        <v>10690</v>
      </c>
      <c r="K1142" s="35" t="s">
        <v>2617</v>
      </c>
      <c r="L1142" s="35"/>
      <c r="M1142" s="51">
        <v>1138223</v>
      </c>
    </row>
    <row r="1143" spans="9:13">
      <c r="I1143" s="35" t="s">
        <v>11746</v>
      </c>
      <c r="J1143" s="35" t="s">
        <v>10690</v>
      </c>
      <c r="K1143" s="35" t="s">
        <v>2617</v>
      </c>
      <c r="L1143" s="35"/>
      <c r="M1143" s="51">
        <v>1138223</v>
      </c>
    </row>
    <row r="1144" spans="9:13">
      <c r="I1144" s="35" t="s">
        <v>11747</v>
      </c>
      <c r="J1144" s="35" t="s">
        <v>10690</v>
      </c>
      <c r="K1144" s="35" t="s">
        <v>2617</v>
      </c>
      <c r="L1144" s="35"/>
      <c r="M1144" s="51">
        <v>1138223</v>
      </c>
    </row>
    <row r="1145" spans="9:13">
      <c r="I1145" s="35" t="s">
        <v>11748</v>
      </c>
      <c r="J1145" s="35" t="s">
        <v>10690</v>
      </c>
      <c r="K1145" s="35" t="s">
        <v>2617</v>
      </c>
      <c r="L1145" s="35"/>
      <c r="M1145" s="51">
        <v>1138223</v>
      </c>
    </row>
    <row r="1146" spans="9:13">
      <c r="I1146" s="35" t="s">
        <v>11749</v>
      </c>
      <c r="J1146" s="35" t="s">
        <v>10690</v>
      </c>
      <c r="K1146" s="35" t="s">
        <v>2617</v>
      </c>
      <c r="L1146" s="35"/>
      <c r="M1146" s="51">
        <v>1138223</v>
      </c>
    </row>
    <row r="1147" spans="9:13">
      <c r="I1147" s="35" t="s">
        <v>11750</v>
      </c>
      <c r="J1147" s="35" t="s">
        <v>10690</v>
      </c>
      <c r="K1147" s="35" t="s">
        <v>2617</v>
      </c>
      <c r="L1147" s="35"/>
      <c r="M1147" s="51">
        <v>1138223</v>
      </c>
    </row>
    <row r="1148" spans="9:13">
      <c r="I1148" s="35" t="s">
        <v>11751</v>
      </c>
      <c r="J1148" s="35" t="s">
        <v>10690</v>
      </c>
      <c r="K1148" s="35" t="s">
        <v>2617</v>
      </c>
      <c r="L1148" s="35"/>
      <c r="M1148" s="51">
        <v>1138223</v>
      </c>
    </row>
    <row r="1149" spans="9:13">
      <c r="I1149" s="35" t="s">
        <v>11752</v>
      </c>
      <c r="J1149" s="35" t="s">
        <v>10690</v>
      </c>
      <c r="K1149" s="35" t="s">
        <v>2617</v>
      </c>
      <c r="L1149" s="35"/>
      <c r="M1149" s="51">
        <v>1138223</v>
      </c>
    </row>
    <row r="1150" spans="9:13">
      <c r="I1150" s="35" t="s">
        <v>11753</v>
      </c>
      <c r="J1150" s="35" t="s">
        <v>10690</v>
      </c>
      <c r="K1150" s="35" t="s">
        <v>2617</v>
      </c>
      <c r="L1150" s="35"/>
      <c r="M1150" s="51">
        <v>1138223</v>
      </c>
    </row>
    <row r="1151" spans="9:13">
      <c r="I1151" s="35" t="s">
        <v>11754</v>
      </c>
      <c r="J1151" s="35" t="s">
        <v>10690</v>
      </c>
      <c r="K1151" s="35" t="s">
        <v>2617</v>
      </c>
      <c r="L1151" s="35"/>
      <c r="M1151" s="51">
        <v>1138223</v>
      </c>
    </row>
    <row r="1152" spans="9:13">
      <c r="I1152" s="35" t="s">
        <v>11755</v>
      </c>
      <c r="J1152" s="35" t="s">
        <v>10690</v>
      </c>
      <c r="K1152" s="35" t="s">
        <v>2617</v>
      </c>
      <c r="L1152" s="35"/>
      <c r="M1152" s="51">
        <v>1138223</v>
      </c>
    </row>
    <row r="1153" spans="9:13">
      <c r="I1153" s="35" t="s">
        <v>11756</v>
      </c>
      <c r="J1153" s="35" t="s">
        <v>10690</v>
      </c>
      <c r="K1153" s="35" t="s">
        <v>2617</v>
      </c>
      <c r="L1153" s="35"/>
      <c r="M1153" s="51">
        <v>1138223</v>
      </c>
    </row>
    <row r="1154" spans="9:13">
      <c r="I1154" s="35" t="s">
        <v>11757</v>
      </c>
      <c r="J1154" s="35" t="s">
        <v>10690</v>
      </c>
      <c r="K1154" s="35" t="s">
        <v>2617</v>
      </c>
      <c r="L1154" s="35"/>
      <c r="M1154" s="51">
        <v>1138223</v>
      </c>
    </row>
    <row r="1155" spans="9:13">
      <c r="I1155" s="35" t="s">
        <v>11758</v>
      </c>
      <c r="J1155" s="35" t="s">
        <v>10690</v>
      </c>
      <c r="K1155" s="35" t="s">
        <v>2617</v>
      </c>
      <c r="L1155" s="35"/>
      <c r="M1155" s="51">
        <v>1138223</v>
      </c>
    </row>
    <row r="1156" spans="9:13">
      <c r="I1156" s="35" t="s">
        <v>11759</v>
      </c>
      <c r="J1156" s="35" t="s">
        <v>10690</v>
      </c>
      <c r="K1156" s="35" t="s">
        <v>2617</v>
      </c>
      <c r="L1156" s="35"/>
      <c r="M1156" s="51">
        <v>1138223</v>
      </c>
    </row>
    <row r="1157" spans="9:13">
      <c r="I1157" s="35" t="s">
        <v>11760</v>
      </c>
      <c r="J1157" s="35" t="s">
        <v>10690</v>
      </c>
      <c r="K1157" s="35" t="s">
        <v>2617</v>
      </c>
      <c r="L1157" s="35"/>
      <c r="M1157" s="51">
        <v>1138223</v>
      </c>
    </row>
    <row r="1158" spans="9:13">
      <c r="I1158" s="35" t="s">
        <v>11761</v>
      </c>
      <c r="J1158" s="35" t="s">
        <v>10690</v>
      </c>
      <c r="K1158" s="35" t="s">
        <v>2617</v>
      </c>
      <c r="L1158" s="35"/>
      <c r="M1158" s="51">
        <v>1138223</v>
      </c>
    </row>
    <row r="1159" spans="9:13">
      <c r="I1159" s="35" t="s">
        <v>11762</v>
      </c>
      <c r="J1159" s="35" t="s">
        <v>10690</v>
      </c>
      <c r="K1159" s="35" t="s">
        <v>2617</v>
      </c>
      <c r="L1159" s="35"/>
      <c r="M1159" s="51">
        <v>1138223</v>
      </c>
    </row>
    <row r="1160" spans="9:13">
      <c r="I1160" s="35" t="s">
        <v>11763</v>
      </c>
      <c r="J1160" s="35" t="s">
        <v>10690</v>
      </c>
      <c r="K1160" s="35" t="s">
        <v>2617</v>
      </c>
      <c r="L1160" s="35"/>
      <c r="M1160" s="51">
        <v>1138223</v>
      </c>
    </row>
    <row r="1161" spans="9:13">
      <c r="I1161" s="35" t="s">
        <v>11764</v>
      </c>
      <c r="J1161" s="35" t="s">
        <v>10690</v>
      </c>
      <c r="K1161" s="35" t="s">
        <v>2617</v>
      </c>
      <c r="L1161" s="35"/>
      <c r="M1161" s="51">
        <v>1138223</v>
      </c>
    </row>
    <row r="1162" spans="9:13">
      <c r="I1162" s="35" t="s">
        <v>11765</v>
      </c>
      <c r="J1162" s="35" t="s">
        <v>10690</v>
      </c>
      <c r="K1162" s="35" t="s">
        <v>2617</v>
      </c>
      <c r="L1162" s="35"/>
      <c r="M1162" s="51">
        <v>1138223</v>
      </c>
    </row>
    <row r="1163" spans="9:13">
      <c r="I1163" s="35" t="s">
        <v>11766</v>
      </c>
      <c r="J1163" s="35" t="s">
        <v>10690</v>
      </c>
      <c r="K1163" s="35" t="s">
        <v>2617</v>
      </c>
      <c r="L1163" s="35"/>
      <c r="M1163" s="51">
        <v>1138223</v>
      </c>
    </row>
    <row r="1164" spans="9:13">
      <c r="I1164" s="35" t="s">
        <v>11767</v>
      </c>
      <c r="J1164" s="35" t="s">
        <v>10690</v>
      </c>
      <c r="K1164" s="35" t="s">
        <v>2617</v>
      </c>
      <c r="L1164" s="35"/>
      <c r="M1164" s="51">
        <v>1138223</v>
      </c>
    </row>
    <row r="1165" spans="9:13">
      <c r="I1165" s="35" t="s">
        <v>11768</v>
      </c>
      <c r="J1165" s="35" t="s">
        <v>10690</v>
      </c>
      <c r="K1165" s="35" t="s">
        <v>2617</v>
      </c>
      <c r="L1165" s="35"/>
      <c r="M1165" s="51">
        <v>1138223</v>
      </c>
    </row>
    <row r="1166" spans="9:13">
      <c r="I1166" s="35" t="s">
        <v>11769</v>
      </c>
      <c r="J1166" s="35" t="s">
        <v>10690</v>
      </c>
      <c r="K1166" s="35" t="s">
        <v>2617</v>
      </c>
      <c r="L1166" s="35"/>
      <c r="M1166" s="51">
        <v>1138223</v>
      </c>
    </row>
    <row r="1167" spans="9:13">
      <c r="I1167" s="35" t="s">
        <v>11770</v>
      </c>
      <c r="J1167" s="35" t="s">
        <v>10690</v>
      </c>
      <c r="K1167" s="35" t="s">
        <v>2617</v>
      </c>
      <c r="L1167" s="35"/>
      <c r="M1167" s="51">
        <v>1138223</v>
      </c>
    </row>
    <row r="1168" spans="9:13">
      <c r="I1168" s="35" t="s">
        <v>11771</v>
      </c>
      <c r="J1168" s="35" t="s">
        <v>10690</v>
      </c>
      <c r="K1168" s="35" t="s">
        <v>2617</v>
      </c>
      <c r="L1168" s="35"/>
      <c r="M1168" s="51">
        <v>1138223</v>
      </c>
    </row>
    <row r="1169" spans="9:13">
      <c r="I1169" s="35" t="s">
        <v>11772</v>
      </c>
      <c r="J1169" s="35" t="s">
        <v>10690</v>
      </c>
      <c r="K1169" s="35" t="s">
        <v>2617</v>
      </c>
      <c r="L1169" s="35"/>
      <c r="M1169" s="51">
        <v>1138223</v>
      </c>
    </row>
    <row r="1170" spans="9:13">
      <c r="I1170" s="35" t="s">
        <v>11773</v>
      </c>
      <c r="J1170" s="35" t="s">
        <v>10690</v>
      </c>
      <c r="K1170" s="35" t="s">
        <v>2617</v>
      </c>
      <c r="L1170" s="35"/>
      <c r="M1170" s="51">
        <v>1138223</v>
      </c>
    </row>
    <row r="1171" spans="9:13">
      <c r="I1171" s="35" t="s">
        <v>11774</v>
      </c>
      <c r="J1171" s="35" t="s">
        <v>10690</v>
      </c>
      <c r="K1171" s="35" t="s">
        <v>2617</v>
      </c>
      <c r="L1171" s="35"/>
      <c r="M1171" s="51">
        <v>1138223</v>
      </c>
    </row>
    <row r="1172" spans="9:13">
      <c r="I1172" s="35" t="s">
        <v>11775</v>
      </c>
      <c r="J1172" s="35" t="s">
        <v>10690</v>
      </c>
      <c r="K1172" s="35" t="s">
        <v>2617</v>
      </c>
      <c r="L1172" s="35"/>
      <c r="M1172" s="51">
        <v>1138223</v>
      </c>
    </row>
    <row r="1173" spans="9:13">
      <c r="I1173" s="35" t="s">
        <v>11776</v>
      </c>
      <c r="J1173" s="35" t="s">
        <v>10690</v>
      </c>
      <c r="K1173" s="35" t="s">
        <v>2617</v>
      </c>
      <c r="L1173" s="35"/>
      <c r="M1173" s="51">
        <v>1138223</v>
      </c>
    </row>
    <row r="1174" spans="9:13">
      <c r="I1174" s="35" t="s">
        <v>11777</v>
      </c>
      <c r="J1174" s="35" t="s">
        <v>10690</v>
      </c>
      <c r="K1174" s="35" t="s">
        <v>2617</v>
      </c>
      <c r="L1174" s="35"/>
      <c r="M1174" s="51">
        <v>1138223</v>
      </c>
    </row>
    <row r="1175" spans="9:13">
      <c r="I1175" s="35" t="s">
        <v>11778</v>
      </c>
      <c r="J1175" s="35" t="s">
        <v>10690</v>
      </c>
      <c r="K1175" s="35" t="s">
        <v>2617</v>
      </c>
      <c r="L1175" s="35"/>
      <c r="M1175" s="51">
        <v>1138223</v>
      </c>
    </row>
    <row r="1176" spans="9:13">
      <c r="I1176" s="35" t="s">
        <v>11779</v>
      </c>
      <c r="J1176" s="35" t="s">
        <v>10690</v>
      </c>
      <c r="K1176" s="35" t="s">
        <v>2617</v>
      </c>
      <c r="L1176" s="35"/>
      <c r="M1176" s="51">
        <v>1138223</v>
      </c>
    </row>
    <row r="1177" spans="9:13">
      <c r="I1177" s="35" t="s">
        <v>11780</v>
      </c>
      <c r="J1177" s="35" t="s">
        <v>10690</v>
      </c>
      <c r="K1177" s="35" t="s">
        <v>2617</v>
      </c>
      <c r="L1177" s="35"/>
      <c r="M1177" s="51">
        <v>1138223</v>
      </c>
    </row>
    <row r="1178" spans="9:13">
      <c r="I1178" s="35" t="s">
        <v>11781</v>
      </c>
      <c r="J1178" s="35" t="s">
        <v>10690</v>
      </c>
      <c r="K1178" s="35" t="s">
        <v>2617</v>
      </c>
      <c r="L1178" s="35"/>
      <c r="M1178" s="51">
        <v>1138223</v>
      </c>
    </row>
    <row r="1179" spans="9:13">
      <c r="I1179" s="35" t="s">
        <v>11782</v>
      </c>
      <c r="J1179" s="35" t="s">
        <v>10690</v>
      </c>
      <c r="K1179" s="35" t="s">
        <v>2617</v>
      </c>
      <c r="L1179" s="35"/>
      <c r="M1179" s="51">
        <v>1138223</v>
      </c>
    </row>
    <row r="1180" spans="9:13">
      <c r="I1180" s="35" t="s">
        <v>11783</v>
      </c>
      <c r="J1180" s="35" t="s">
        <v>10690</v>
      </c>
      <c r="K1180" s="35" t="s">
        <v>2617</v>
      </c>
      <c r="L1180" s="35"/>
      <c r="M1180" s="51">
        <v>1138223</v>
      </c>
    </row>
    <row r="1181" spans="9:13">
      <c r="I1181" s="35" t="s">
        <v>11784</v>
      </c>
      <c r="J1181" s="35" t="s">
        <v>10690</v>
      </c>
      <c r="K1181" s="35" t="s">
        <v>2617</v>
      </c>
      <c r="L1181" s="35"/>
      <c r="M1181" s="51">
        <v>1138223</v>
      </c>
    </row>
    <row r="1182" spans="9:13">
      <c r="I1182" s="35" t="s">
        <v>11785</v>
      </c>
      <c r="J1182" s="35" t="s">
        <v>10690</v>
      </c>
      <c r="K1182" s="35" t="s">
        <v>2617</v>
      </c>
      <c r="L1182" s="35"/>
      <c r="M1182" s="51">
        <v>1138223</v>
      </c>
    </row>
    <row r="1183" spans="9:13">
      <c r="I1183" s="35" t="s">
        <v>11786</v>
      </c>
      <c r="J1183" s="35" t="s">
        <v>10690</v>
      </c>
      <c r="K1183" s="35" t="s">
        <v>2617</v>
      </c>
      <c r="L1183" s="35"/>
      <c r="M1183" s="51">
        <v>1138223</v>
      </c>
    </row>
    <row r="1184" spans="9:13">
      <c r="I1184" s="35" t="s">
        <v>11787</v>
      </c>
      <c r="J1184" s="35" t="s">
        <v>10690</v>
      </c>
      <c r="K1184" s="35" t="s">
        <v>2617</v>
      </c>
      <c r="L1184" s="35"/>
      <c r="M1184" s="51">
        <v>1138223</v>
      </c>
    </row>
    <row r="1185" spans="9:13">
      <c r="I1185" s="35" t="s">
        <v>11788</v>
      </c>
      <c r="J1185" s="35" t="s">
        <v>10690</v>
      </c>
      <c r="K1185" s="35" t="s">
        <v>2617</v>
      </c>
      <c r="L1185" s="35"/>
      <c r="M1185" s="51">
        <v>1138223</v>
      </c>
    </row>
    <row r="1186" spans="9:13">
      <c r="I1186" s="35" t="s">
        <v>11789</v>
      </c>
      <c r="J1186" s="35" t="s">
        <v>10690</v>
      </c>
      <c r="K1186" s="35" t="s">
        <v>2617</v>
      </c>
      <c r="L1186" s="35"/>
      <c r="M1186" s="51">
        <v>1138223</v>
      </c>
    </row>
    <row r="1187" spans="9:13">
      <c r="I1187" s="35" t="s">
        <v>11790</v>
      </c>
      <c r="J1187" s="35" t="s">
        <v>10690</v>
      </c>
      <c r="K1187" s="35" t="s">
        <v>2617</v>
      </c>
      <c r="L1187" s="35"/>
      <c r="M1187" s="51">
        <v>1138223</v>
      </c>
    </row>
    <row r="1188" spans="9:13">
      <c r="I1188" s="35" t="s">
        <v>11791</v>
      </c>
      <c r="J1188" s="35" t="s">
        <v>10690</v>
      </c>
      <c r="K1188" s="35" t="s">
        <v>2617</v>
      </c>
      <c r="L1188" s="35"/>
      <c r="M1188" s="51">
        <v>1138223</v>
      </c>
    </row>
    <row r="1189" spans="9:13">
      <c r="I1189" s="35" t="s">
        <v>11792</v>
      </c>
      <c r="J1189" s="35" t="s">
        <v>10690</v>
      </c>
      <c r="K1189" s="35" t="s">
        <v>2617</v>
      </c>
      <c r="L1189" s="35"/>
      <c r="M1189" s="51">
        <v>1138223</v>
      </c>
    </row>
    <row r="1190" spans="9:13">
      <c r="I1190" s="35" t="s">
        <v>11793</v>
      </c>
      <c r="J1190" s="35" t="s">
        <v>10690</v>
      </c>
      <c r="K1190" s="35" t="s">
        <v>2617</v>
      </c>
      <c r="L1190" s="35"/>
      <c r="M1190" s="51">
        <v>1138223</v>
      </c>
    </row>
    <row r="1191" spans="9:13">
      <c r="I1191" s="35" t="s">
        <v>11794</v>
      </c>
      <c r="J1191" s="35" t="s">
        <v>10690</v>
      </c>
      <c r="K1191" s="35" t="s">
        <v>2617</v>
      </c>
      <c r="L1191" s="35"/>
      <c r="M1191" s="51">
        <v>1138223</v>
      </c>
    </row>
    <row r="1192" spans="9:13">
      <c r="I1192" s="35" t="s">
        <v>11795</v>
      </c>
      <c r="J1192" s="35" t="s">
        <v>10690</v>
      </c>
      <c r="K1192" s="35" t="s">
        <v>2617</v>
      </c>
      <c r="L1192" s="35"/>
      <c r="M1192" s="51">
        <v>1138223</v>
      </c>
    </row>
    <row r="1193" spans="9:13">
      <c r="I1193" s="35" t="s">
        <v>11796</v>
      </c>
      <c r="J1193" s="35" t="s">
        <v>10690</v>
      </c>
      <c r="K1193" s="35" t="s">
        <v>2617</v>
      </c>
      <c r="L1193" s="35"/>
      <c r="M1193" s="51">
        <v>1138223</v>
      </c>
    </row>
    <row r="1194" spans="9:13">
      <c r="I1194" s="35" t="s">
        <v>11797</v>
      </c>
      <c r="J1194" s="35" t="s">
        <v>10690</v>
      </c>
      <c r="K1194" s="35" t="s">
        <v>2617</v>
      </c>
      <c r="L1194" s="35"/>
      <c r="M1194" s="51">
        <v>1138223</v>
      </c>
    </row>
    <row r="1195" spans="9:13">
      <c r="I1195" s="35" t="s">
        <v>11798</v>
      </c>
      <c r="J1195" s="35" t="s">
        <v>10690</v>
      </c>
      <c r="K1195" s="35" t="s">
        <v>2617</v>
      </c>
      <c r="L1195" s="35"/>
      <c r="M1195" s="51">
        <v>1138223</v>
      </c>
    </row>
    <row r="1196" spans="9:13">
      <c r="I1196" s="35" t="s">
        <v>11799</v>
      </c>
      <c r="J1196" s="35" t="s">
        <v>10690</v>
      </c>
      <c r="K1196" s="35" t="s">
        <v>2617</v>
      </c>
      <c r="L1196" s="35"/>
      <c r="M1196" s="51">
        <v>1138223</v>
      </c>
    </row>
    <row r="1197" spans="9:13">
      <c r="I1197" s="35" t="s">
        <v>11800</v>
      </c>
      <c r="J1197" s="35" t="s">
        <v>10690</v>
      </c>
      <c r="K1197" s="35" t="s">
        <v>2617</v>
      </c>
      <c r="L1197" s="35"/>
      <c r="M1197" s="51">
        <v>1138223</v>
      </c>
    </row>
    <row r="1198" spans="9:13">
      <c r="I1198" s="35" t="s">
        <v>11801</v>
      </c>
      <c r="J1198" s="35" t="s">
        <v>10690</v>
      </c>
      <c r="K1198" s="35" t="s">
        <v>2617</v>
      </c>
      <c r="L1198" s="35"/>
      <c r="M1198" s="51">
        <v>1138223</v>
      </c>
    </row>
    <row r="1199" spans="9:13">
      <c r="I1199" s="35" t="s">
        <v>11802</v>
      </c>
      <c r="J1199" s="35" t="s">
        <v>10690</v>
      </c>
      <c r="K1199" s="35" t="s">
        <v>2617</v>
      </c>
      <c r="L1199" s="35"/>
      <c r="M1199" s="51">
        <v>1138223</v>
      </c>
    </row>
    <row r="1200" spans="9:13">
      <c r="I1200" s="35" t="s">
        <v>11803</v>
      </c>
      <c r="J1200" s="35" t="s">
        <v>10690</v>
      </c>
      <c r="K1200" s="35" t="s">
        <v>2617</v>
      </c>
      <c r="L1200" s="35"/>
      <c r="M1200" s="51">
        <v>1138223</v>
      </c>
    </row>
    <row r="1201" spans="9:13">
      <c r="I1201" s="35" t="s">
        <v>11804</v>
      </c>
      <c r="J1201" s="35" t="s">
        <v>10690</v>
      </c>
      <c r="K1201" s="35" t="s">
        <v>2617</v>
      </c>
      <c r="L1201" s="35"/>
      <c r="M1201" s="51">
        <v>1138223</v>
      </c>
    </row>
    <row r="1202" spans="9:13">
      <c r="I1202" s="35" t="s">
        <v>11805</v>
      </c>
      <c r="J1202" s="35" t="s">
        <v>10690</v>
      </c>
      <c r="K1202" s="35" t="s">
        <v>2617</v>
      </c>
      <c r="L1202" s="35"/>
      <c r="M1202" s="51">
        <v>1138223</v>
      </c>
    </row>
    <row r="1203" spans="9:13">
      <c r="I1203" s="35" t="s">
        <v>11806</v>
      </c>
      <c r="J1203" s="35" t="s">
        <v>10690</v>
      </c>
      <c r="K1203" s="35" t="s">
        <v>2617</v>
      </c>
      <c r="L1203" s="35"/>
      <c r="M1203" s="51">
        <v>1138223</v>
      </c>
    </row>
    <row r="1204" spans="9:13">
      <c r="I1204" s="35" t="s">
        <v>11807</v>
      </c>
      <c r="J1204" s="35" t="s">
        <v>10690</v>
      </c>
      <c r="K1204" s="35" t="s">
        <v>2617</v>
      </c>
      <c r="L1204" s="35"/>
      <c r="M1204" s="51">
        <v>1138223</v>
      </c>
    </row>
    <row r="1205" spans="9:13">
      <c r="I1205" s="35" t="s">
        <v>11808</v>
      </c>
      <c r="J1205" s="35" t="s">
        <v>10690</v>
      </c>
      <c r="K1205" s="35" t="s">
        <v>2617</v>
      </c>
      <c r="L1205" s="35"/>
      <c r="M1205" s="51">
        <v>1138223</v>
      </c>
    </row>
    <row r="1206" spans="9:13">
      <c r="I1206" s="35" t="s">
        <v>11809</v>
      </c>
      <c r="J1206" s="35" t="s">
        <v>10690</v>
      </c>
      <c r="K1206" s="35" t="s">
        <v>2617</v>
      </c>
      <c r="L1206" s="35"/>
      <c r="M1206" s="51">
        <v>1138223</v>
      </c>
    </row>
    <row r="1207" spans="9:13">
      <c r="I1207" s="35" t="s">
        <v>11810</v>
      </c>
      <c r="J1207" s="35" t="s">
        <v>10690</v>
      </c>
      <c r="K1207" s="35" t="s">
        <v>2617</v>
      </c>
      <c r="L1207" s="35"/>
      <c r="M1207" s="51">
        <v>1138223</v>
      </c>
    </row>
    <row r="1208" spans="9:13">
      <c r="I1208" s="35" t="s">
        <v>11811</v>
      </c>
      <c r="J1208" s="35" t="s">
        <v>10690</v>
      </c>
      <c r="K1208" s="35" t="s">
        <v>2617</v>
      </c>
      <c r="L1208" s="35"/>
      <c r="M1208" s="51">
        <v>1138223</v>
      </c>
    </row>
    <row r="1209" spans="9:13">
      <c r="I1209" s="35" t="s">
        <v>11812</v>
      </c>
      <c r="J1209" s="35" t="s">
        <v>10690</v>
      </c>
      <c r="K1209" s="35" t="s">
        <v>2617</v>
      </c>
      <c r="L1209" s="35"/>
      <c r="M1209" s="51">
        <v>1138223</v>
      </c>
    </row>
    <row r="1210" spans="9:13">
      <c r="I1210" s="35" t="s">
        <v>11813</v>
      </c>
      <c r="J1210" s="35" t="s">
        <v>10690</v>
      </c>
      <c r="K1210" s="35" t="s">
        <v>2617</v>
      </c>
      <c r="L1210" s="35"/>
      <c r="M1210" s="51">
        <v>1138223</v>
      </c>
    </row>
    <row r="1211" spans="9:13">
      <c r="I1211" s="35" t="s">
        <v>11814</v>
      </c>
      <c r="J1211" s="35" t="s">
        <v>10690</v>
      </c>
      <c r="K1211" s="35" t="s">
        <v>2617</v>
      </c>
      <c r="L1211" s="35"/>
      <c r="M1211" s="51">
        <v>1138223</v>
      </c>
    </row>
    <row r="1212" spans="9:13">
      <c r="I1212" s="35" t="s">
        <v>11815</v>
      </c>
      <c r="J1212" s="35" t="s">
        <v>10690</v>
      </c>
      <c r="K1212" s="35" t="s">
        <v>2617</v>
      </c>
      <c r="L1212" s="35"/>
      <c r="M1212" s="51">
        <v>1138223</v>
      </c>
    </row>
    <row r="1213" spans="9:13">
      <c r="I1213" s="35" t="s">
        <v>11816</v>
      </c>
      <c r="J1213" s="35" t="s">
        <v>10690</v>
      </c>
      <c r="K1213" s="35" t="s">
        <v>2617</v>
      </c>
      <c r="L1213" s="35"/>
      <c r="M1213" s="51">
        <v>1138223</v>
      </c>
    </row>
    <row r="1214" spans="9:13">
      <c r="I1214" s="35" t="s">
        <v>11817</v>
      </c>
      <c r="J1214" s="35" t="s">
        <v>10690</v>
      </c>
      <c r="K1214" s="35" t="s">
        <v>2617</v>
      </c>
      <c r="L1214" s="35"/>
      <c r="M1214" s="51">
        <v>1138223</v>
      </c>
    </row>
    <row r="1215" spans="9:13">
      <c r="I1215" s="35" t="s">
        <v>11818</v>
      </c>
      <c r="J1215" s="35" t="s">
        <v>10690</v>
      </c>
      <c r="K1215" s="35" t="s">
        <v>2617</v>
      </c>
      <c r="L1215" s="35"/>
      <c r="M1215" s="51">
        <v>1138223</v>
      </c>
    </row>
    <row r="1216" spans="9:13">
      <c r="I1216" s="35" t="s">
        <v>11819</v>
      </c>
      <c r="J1216" s="35" t="s">
        <v>10690</v>
      </c>
      <c r="K1216" s="35" t="s">
        <v>2617</v>
      </c>
      <c r="L1216" s="35"/>
      <c r="M1216" s="51">
        <v>1138223</v>
      </c>
    </row>
    <row r="1217" spans="9:13">
      <c r="I1217" s="35" t="s">
        <v>11820</v>
      </c>
      <c r="J1217" s="35" t="s">
        <v>10690</v>
      </c>
      <c r="K1217" s="35" t="s">
        <v>2617</v>
      </c>
      <c r="L1217" s="35"/>
      <c r="M1217" s="51">
        <v>1138223</v>
      </c>
    </row>
    <row r="1218" spans="9:13">
      <c r="I1218" s="35" t="s">
        <v>11821</v>
      </c>
      <c r="J1218" s="35" t="s">
        <v>10690</v>
      </c>
      <c r="K1218" s="35" t="s">
        <v>2617</v>
      </c>
      <c r="L1218" s="35"/>
      <c r="M1218" s="51">
        <v>1138223</v>
      </c>
    </row>
    <row r="1219" spans="9:13">
      <c r="I1219" s="35" t="s">
        <v>11822</v>
      </c>
      <c r="J1219" s="35" t="s">
        <v>10690</v>
      </c>
      <c r="K1219" s="35" t="s">
        <v>2617</v>
      </c>
      <c r="L1219" s="35"/>
      <c r="M1219" s="51">
        <v>1138223</v>
      </c>
    </row>
    <row r="1220" spans="9:13">
      <c r="I1220" s="35" t="s">
        <v>11823</v>
      </c>
      <c r="J1220" s="35" t="s">
        <v>10690</v>
      </c>
      <c r="K1220" s="35" t="s">
        <v>2617</v>
      </c>
      <c r="L1220" s="35"/>
      <c r="M1220" s="51">
        <v>1138223</v>
      </c>
    </row>
    <row r="1221" spans="9:13">
      <c r="I1221" s="35" t="s">
        <v>11824</v>
      </c>
      <c r="J1221" s="35" t="s">
        <v>10690</v>
      </c>
      <c r="K1221" s="35" t="s">
        <v>2617</v>
      </c>
      <c r="L1221" s="35"/>
      <c r="M1221" s="51">
        <v>1138223</v>
      </c>
    </row>
    <row r="1222" spans="9:13">
      <c r="I1222" s="35" t="s">
        <v>11825</v>
      </c>
      <c r="J1222" s="35" t="s">
        <v>10690</v>
      </c>
      <c r="K1222" s="35" t="s">
        <v>2617</v>
      </c>
      <c r="L1222" s="35"/>
      <c r="M1222" s="51">
        <v>1138223</v>
      </c>
    </row>
    <row r="1223" spans="9:13">
      <c r="I1223" s="35" t="s">
        <v>11826</v>
      </c>
      <c r="J1223" s="35" t="s">
        <v>10690</v>
      </c>
      <c r="K1223" s="35" t="s">
        <v>2617</v>
      </c>
      <c r="L1223" s="35"/>
      <c r="M1223" s="51">
        <v>1138223</v>
      </c>
    </row>
    <row r="1224" spans="9:13">
      <c r="I1224" s="35" t="s">
        <v>11827</v>
      </c>
      <c r="J1224" s="35" t="s">
        <v>10690</v>
      </c>
      <c r="K1224" s="35" t="s">
        <v>2617</v>
      </c>
      <c r="L1224" s="35"/>
      <c r="M1224" s="51">
        <v>1138223</v>
      </c>
    </row>
    <row r="1225" spans="9:13">
      <c r="I1225" s="35" t="s">
        <v>11828</v>
      </c>
      <c r="J1225" s="35" t="s">
        <v>10690</v>
      </c>
      <c r="K1225" s="35" t="s">
        <v>2617</v>
      </c>
      <c r="L1225" s="35"/>
      <c r="M1225" s="51">
        <v>1138223</v>
      </c>
    </row>
    <row r="1226" spans="9:13">
      <c r="I1226" s="35" t="s">
        <v>11829</v>
      </c>
      <c r="J1226" s="35" t="s">
        <v>10690</v>
      </c>
      <c r="K1226" s="35" t="s">
        <v>2617</v>
      </c>
      <c r="L1226" s="35"/>
      <c r="M1226" s="51">
        <v>1138223</v>
      </c>
    </row>
    <row r="1227" spans="9:13">
      <c r="I1227" s="35" t="s">
        <v>10176</v>
      </c>
      <c r="J1227" s="35" t="s">
        <v>10690</v>
      </c>
      <c r="K1227" s="35" t="s">
        <v>2617</v>
      </c>
      <c r="L1227" s="35"/>
      <c r="M1227" s="51">
        <v>1138223</v>
      </c>
    </row>
    <row r="1228" spans="9:13">
      <c r="I1228" s="35" t="s">
        <v>11830</v>
      </c>
      <c r="J1228" s="35" t="s">
        <v>10690</v>
      </c>
      <c r="K1228" s="35" t="s">
        <v>2617</v>
      </c>
      <c r="L1228" s="35"/>
      <c r="M1228" s="51">
        <v>1138223</v>
      </c>
    </row>
    <row r="1229" spans="9:13">
      <c r="I1229" s="35" t="s">
        <v>11831</v>
      </c>
      <c r="J1229" s="35" t="s">
        <v>10690</v>
      </c>
      <c r="K1229" s="35" t="s">
        <v>2617</v>
      </c>
      <c r="L1229" s="35"/>
      <c r="M1229" s="51">
        <v>1138223</v>
      </c>
    </row>
    <row r="1230" spans="9:13">
      <c r="I1230" s="35" t="s">
        <v>11832</v>
      </c>
      <c r="J1230" s="35" t="s">
        <v>10690</v>
      </c>
      <c r="K1230" s="35" t="s">
        <v>2617</v>
      </c>
      <c r="L1230" s="35"/>
      <c r="M1230" s="51">
        <v>1138223</v>
      </c>
    </row>
    <row r="1231" spans="9:13">
      <c r="I1231" s="35" t="s">
        <v>11833</v>
      </c>
      <c r="J1231" s="35" t="s">
        <v>10690</v>
      </c>
      <c r="K1231" s="35" t="s">
        <v>2617</v>
      </c>
      <c r="L1231" s="35"/>
      <c r="M1231" s="51">
        <v>1138223</v>
      </c>
    </row>
    <row r="1232" spans="9:13">
      <c r="I1232" s="35" t="s">
        <v>11834</v>
      </c>
      <c r="J1232" s="35" t="s">
        <v>10690</v>
      </c>
      <c r="K1232" s="35" t="s">
        <v>2617</v>
      </c>
      <c r="L1232" s="35"/>
      <c r="M1232" s="51">
        <v>1138223</v>
      </c>
    </row>
    <row r="1233" spans="9:13">
      <c r="I1233" s="35" t="s">
        <v>11835</v>
      </c>
      <c r="J1233" s="35" t="s">
        <v>10690</v>
      </c>
      <c r="K1233" s="35" t="s">
        <v>2617</v>
      </c>
      <c r="L1233" s="35"/>
      <c r="M1233" s="51">
        <v>1138223</v>
      </c>
    </row>
    <row r="1234" spans="9:13">
      <c r="I1234" s="35" t="s">
        <v>11836</v>
      </c>
      <c r="J1234" s="35" t="s">
        <v>10690</v>
      </c>
      <c r="K1234" s="35" t="s">
        <v>2617</v>
      </c>
      <c r="L1234" s="35"/>
      <c r="M1234" s="51">
        <v>1138223</v>
      </c>
    </row>
    <row r="1235" spans="9:13">
      <c r="I1235" s="35" t="s">
        <v>11837</v>
      </c>
      <c r="J1235" s="35" t="s">
        <v>10690</v>
      </c>
      <c r="K1235" s="35" t="s">
        <v>2617</v>
      </c>
      <c r="L1235" s="35"/>
      <c r="M1235" s="51">
        <v>1138223</v>
      </c>
    </row>
    <row r="1236" spans="9:13">
      <c r="I1236" s="35" t="s">
        <v>11838</v>
      </c>
      <c r="J1236" s="35" t="s">
        <v>10690</v>
      </c>
      <c r="K1236" s="35" t="s">
        <v>2617</v>
      </c>
      <c r="L1236" s="35"/>
      <c r="M1236" s="51">
        <v>1138223</v>
      </c>
    </row>
    <row r="1237" spans="9:13">
      <c r="I1237" s="35" t="s">
        <v>11839</v>
      </c>
      <c r="J1237" s="35" t="s">
        <v>10690</v>
      </c>
      <c r="K1237" s="35" t="s">
        <v>2617</v>
      </c>
      <c r="L1237" s="35"/>
      <c r="M1237" s="51">
        <v>1138223</v>
      </c>
    </row>
    <row r="1238" spans="9:13">
      <c r="I1238" s="35" t="s">
        <v>11840</v>
      </c>
      <c r="J1238" s="35" t="s">
        <v>10690</v>
      </c>
      <c r="K1238" s="35" t="s">
        <v>2617</v>
      </c>
      <c r="L1238" s="35"/>
      <c r="M1238" s="51">
        <v>1138223</v>
      </c>
    </row>
    <row r="1239" spans="9:13">
      <c r="I1239" s="35" t="s">
        <v>11841</v>
      </c>
      <c r="J1239" s="35" t="s">
        <v>10690</v>
      </c>
      <c r="K1239" s="35" t="s">
        <v>2617</v>
      </c>
      <c r="L1239" s="35"/>
      <c r="M1239" s="51">
        <v>1138223</v>
      </c>
    </row>
    <row r="1240" spans="9:13">
      <c r="I1240" s="35" t="s">
        <v>11842</v>
      </c>
      <c r="J1240" s="35" t="s">
        <v>10690</v>
      </c>
      <c r="K1240" s="35" t="s">
        <v>2617</v>
      </c>
      <c r="L1240" s="35"/>
      <c r="M1240" s="51">
        <v>1138223</v>
      </c>
    </row>
    <row r="1241" spans="9:13">
      <c r="I1241" s="35" t="s">
        <v>11843</v>
      </c>
      <c r="J1241" s="35" t="s">
        <v>10690</v>
      </c>
      <c r="K1241" s="35" t="s">
        <v>2617</v>
      </c>
      <c r="L1241" s="35"/>
      <c r="M1241" s="51">
        <v>1138223</v>
      </c>
    </row>
    <row r="1242" spans="9:13">
      <c r="I1242" s="35" t="s">
        <v>11844</v>
      </c>
      <c r="J1242" s="35" t="s">
        <v>10690</v>
      </c>
      <c r="K1242" s="35" t="s">
        <v>2617</v>
      </c>
      <c r="L1242" s="35"/>
      <c r="M1242" s="51">
        <v>1138223</v>
      </c>
    </row>
    <row r="1243" spans="9:13">
      <c r="I1243" s="35" t="s">
        <v>11845</v>
      </c>
      <c r="J1243" s="35" t="s">
        <v>10690</v>
      </c>
      <c r="K1243" s="35" t="s">
        <v>2617</v>
      </c>
      <c r="L1243" s="35"/>
      <c r="M1243" s="51">
        <v>1138223</v>
      </c>
    </row>
    <row r="1244" spans="9:13">
      <c r="I1244" s="35" t="s">
        <v>11846</v>
      </c>
      <c r="J1244" s="35" t="s">
        <v>10690</v>
      </c>
      <c r="K1244" s="35" t="s">
        <v>2617</v>
      </c>
      <c r="L1244" s="35"/>
      <c r="M1244" s="51">
        <v>1138223</v>
      </c>
    </row>
    <row r="1245" spans="9:13">
      <c r="I1245" s="35" t="s">
        <v>11847</v>
      </c>
      <c r="J1245" s="35" t="s">
        <v>10690</v>
      </c>
      <c r="K1245" s="35" t="s">
        <v>2617</v>
      </c>
      <c r="L1245" s="35"/>
      <c r="M1245" s="51">
        <v>1138223</v>
      </c>
    </row>
    <row r="1246" spans="9:13">
      <c r="I1246" s="35" t="s">
        <v>11848</v>
      </c>
      <c r="J1246" s="35" t="s">
        <v>10690</v>
      </c>
      <c r="K1246" s="35" t="s">
        <v>2617</v>
      </c>
      <c r="L1246" s="35"/>
      <c r="M1246" s="51">
        <v>1138223</v>
      </c>
    </row>
    <row r="1247" spans="9:13">
      <c r="I1247" s="35" t="s">
        <v>11849</v>
      </c>
      <c r="J1247" s="35" t="s">
        <v>10690</v>
      </c>
      <c r="K1247" s="35" t="s">
        <v>2617</v>
      </c>
      <c r="L1247" s="35"/>
      <c r="M1247" s="51">
        <v>1138223</v>
      </c>
    </row>
    <row r="1248" spans="9:13">
      <c r="I1248" s="35" t="s">
        <v>11850</v>
      </c>
      <c r="J1248" s="35" t="s">
        <v>10690</v>
      </c>
      <c r="K1248" s="35" t="s">
        <v>2617</v>
      </c>
      <c r="L1248" s="35"/>
      <c r="M1248" s="51">
        <v>1138223</v>
      </c>
    </row>
    <row r="1249" spans="9:13">
      <c r="I1249" s="35" t="s">
        <v>168</v>
      </c>
      <c r="J1249" s="35" t="s">
        <v>10690</v>
      </c>
      <c r="K1249" s="35" t="s">
        <v>2617</v>
      </c>
      <c r="L1249" s="35"/>
      <c r="M1249" s="51">
        <v>1138223</v>
      </c>
    </row>
    <row r="1250" spans="9:13">
      <c r="I1250" s="35" t="s">
        <v>11851</v>
      </c>
      <c r="J1250" s="35" t="s">
        <v>10690</v>
      </c>
      <c r="K1250" s="35" t="s">
        <v>2617</v>
      </c>
      <c r="L1250" s="35"/>
      <c r="M1250" s="51">
        <v>1138223</v>
      </c>
    </row>
    <row r="1251" spans="9:13">
      <c r="I1251" s="35" t="s">
        <v>11852</v>
      </c>
      <c r="J1251" s="35" t="s">
        <v>10690</v>
      </c>
      <c r="K1251" s="35" t="s">
        <v>2617</v>
      </c>
      <c r="L1251" s="35"/>
      <c r="M1251" s="51">
        <v>1138223</v>
      </c>
    </row>
    <row r="1252" spans="9:13">
      <c r="I1252" s="35" t="s">
        <v>11853</v>
      </c>
      <c r="J1252" s="35" t="s">
        <v>10690</v>
      </c>
      <c r="K1252" s="35" t="s">
        <v>2617</v>
      </c>
      <c r="L1252" s="35"/>
      <c r="M1252" s="51">
        <v>1138223</v>
      </c>
    </row>
    <row r="1253" spans="9:13">
      <c r="I1253" s="35" t="s">
        <v>11854</v>
      </c>
      <c r="J1253" s="35" t="s">
        <v>10690</v>
      </c>
      <c r="K1253" s="35" t="s">
        <v>2617</v>
      </c>
      <c r="L1253" s="35"/>
      <c r="M1253" s="51">
        <v>1138223</v>
      </c>
    </row>
    <row r="1254" spans="9:13">
      <c r="I1254" s="35" t="s">
        <v>11855</v>
      </c>
      <c r="J1254" s="35" t="s">
        <v>10690</v>
      </c>
      <c r="K1254" s="35" t="s">
        <v>2617</v>
      </c>
      <c r="L1254" s="35"/>
      <c r="M1254" s="51">
        <v>1138223</v>
      </c>
    </row>
    <row r="1255" spans="9:13">
      <c r="I1255" s="35" t="s">
        <v>11856</v>
      </c>
      <c r="J1255" s="35" t="s">
        <v>10690</v>
      </c>
      <c r="K1255" s="35" t="s">
        <v>2617</v>
      </c>
      <c r="L1255" s="35"/>
      <c r="M1255" s="51">
        <v>1138223</v>
      </c>
    </row>
    <row r="1256" spans="9:13">
      <c r="I1256" s="35" t="s">
        <v>11857</v>
      </c>
      <c r="J1256" s="35" t="s">
        <v>10690</v>
      </c>
      <c r="K1256" s="35" t="s">
        <v>2617</v>
      </c>
      <c r="L1256" s="35"/>
      <c r="M1256" s="51">
        <v>1138223</v>
      </c>
    </row>
    <row r="1257" spans="9:13">
      <c r="I1257" s="35" t="s">
        <v>11858</v>
      </c>
      <c r="J1257" s="35" t="s">
        <v>10690</v>
      </c>
      <c r="K1257" s="35" t="s">
        <v>2617</v>
      </c>
      <c r="L1257" s="35"/>
      <c r="M1257" s="51">
        <v>1138223</v>
      </c>
    </row>
    <row r="1258" spans="9:13">
      <c r="I1258" s="35" t="s">
        <v>11859</v>
      </c>
      <c r="J1258" s="35" t="s">
        <v>10690</v>
      </c>
      <c r="K1258" s="35" t="s">
        <v>2617</v>
      </c>
      <c r="L1258" s="35"/>
      <c r="M1258" s="51">
        <v>1138223</v>
      </c>
    </row>
    <row r="1259" spans="9:13">
      <c r="I1259" s="35" t="s">
        <v>11860</v>
      </c>
      <c r="J1259" s="35" t="s">
        <v>10690</v>
      </c>
      <c r="K1259" s="35" t="s">
        <v>2617</v>
      </c>
      <c r="L1259" s="35"/>
      <c r="M1259" s="51">
        <v>1138223</v>
      </c>
    </row>
    <row r="1260" spans="9:13">
      <c r="I1260" s="35" t="s">
        <v>11861</v>
      </c>
      <c r="J1260" s="35" t="s">
        <v>10690</v>
      </c>
      <c r="K1260" s="35" t="s">
        <v>2617</v>
      </c>
      <c r="L1260" s="35"/>
      <c r="M1260" s="51">
        <v>1138223</v>
      </c>
    </row>
    <row r="1261" spans="9:13">
      <c r="I1261" s="35" t="s">
        <v>11862</v>
      </c>
      <c r="J1261" s="35" t="s">
        <v>10690</v>
      </c>
      <c r="K1261" s="35" t="s">
        <v>2617</v>
      </c>
      <c r="L1261" s="35"/>
      <c r="M1261" s="51">
        <v>1138223</v>
      </c>
    </row>
    <row r="1262" spans="9:13">
      <c r="I1262" s="35" t="s">
        <v>11863</v>
      </c>
      <c r="J1262" s="35" t="s">
        <v>10690</v>
      </c>
      <c r="K1262" s="35" t="s">
        <v>2617</v>
      </c>
      <c r="L1262" s="35"/>
      <c r="M1262" s="51">
        <v>1138223</v>
      </c>
    </row>
    <row r="1263" spans="9:13">
      <c r="I1263" s="35" t="s">
        <v>11864</v>
      </c>
      <c r="J1263" s="35" t="s">
        <v>10690</v>
      </c>
      <c r="K1263" s="35" t="s">
        <v>2617</v>
      </c>
      <c r="L1263" s="35"/>
      <c r="M1263" s="51">
        <v>1138223</v>
      </c>
    </row>
    <row r="1264" spans="9:13">
      <c r="I1264" s="35" t="s">
        <v>11865</v>
      </c>
      <c r="J1264" s="35" t="s">
        <v>10690</v>
      </c>
      <c r="K1264" s="35" t="s">
        <v>2617</v>
      </c>
      <c r="L1264" s="35"/>
      <c r="M1264" s="51">
        <v>1138223</v>
      </c>
    </row>
    <row r="1265" spans="9:13">
      <c r="I1265" s="35" t="s">
        <v>11866</v>
      </c>
      <c r="J1265" s="35" t="s">
        <v>10690</v>
      </c>
      <c r="K1265" s="35" t="s">
        <v>2617</v>
      </c>
      <c r="L1265" s="35"/>
      <c r="M1265" s="51">
        <v>1138223</v>
      </c>
    </row>
    <row r="1266" spans="9:13">
      <c r="I1266" s="35" t="s">
        <v>11867</v>
      </c>
      <c r="J1266" s="35" t="s">
        <v>10690</v>
      </c>
      <c r="K1266" s="35" t="s">
        <v>2617</v>
      </c>
      <c r="L1266" s="35"/>
      <c r="M1266" s="51">
        <v>1138223</v>
      </c>
    </row>
    <row r="1267" spans="9:13">
      <c r="I1267" s="35" t="s">
        <v>11868</v>
      </c>
      <c r="J1267" s="35" t="s">
        <v>10690</v>
      </c>
      <c r="K1267" s="35" t="s">
        <v>2617</v>
      </c>
      <c r="L1267" s="35"/>
      <c r="M1267" s="51">
        <v>1138223</v>
      </c>
    </row>
    <row r="1268" spans="9:13">
      <c r="I1268" s="35" t="s">
        <v>11869</v>
      </c>
      <c r="J1268" s="35" t="s">
        <v>10690</v>
      </c>
      <c r="K1268" s="35" t="s">
        <v>2617</v>
      </c>
      <c r="L1268" s="35"/>
      <c r="M1268" s="51">
        <v>1138223</v>
      </c>
    </row>
    <row r="1269" spans="9:13">
      <c r="I1269" s="35" t="s">
        <v>11870</v>
      </c>
      <c r="J1269" s="35" t="s">
        <v>10690</v>
      </c>
      <c r="K1269" s="35" t="s">
        <v>2617</v>
      </c>
      <c r="L1269" s="35"/>
      <c r="M1269" s="51">
        <v>1138223</v>
      </c>
    </row>
    <row r="1270" spans="9:13">
      <c r="I1270" s="35" t="s">
        <v>11871</v>
      </c>
      <c r="J1270" s="35" t="s">
        <v>10690</v>
      </c>
      <c r="K1270" s="35" t="s">
        <v>2617</v>
      </c>
      <c r="L1270" s="35"/>
      <c r="M1270" s="51">
        <v>1138223</v>
      </c>
    </row>
    <row r="1271" spans="9:13">
      <c r="I1271" s="35" t="s">
        <v>11872</v>
      </c>
      <c r="J1271" s="35" t="s">
        <v>10690</v>
      </c>
      <c r="K1271" s="35" t="s">
        <v>2617</v>
      </c>
      <c r="L1271" s="35"/>
      <c r="M1271" s="51">
        <v>1138223</v>
      </c>
    </row>
    <row r="1272" spans="9:13">
      <c r="I1272" s="35" t="s">
        <v>11873</v>
      </c>
      <c r="J1272" s="35" t="s">
        <v>10690</v>
      </c>
      <c r="K1272" s="35" t="s">
        <v>2617</v>
      </c>
      <c r="L1272" s="35"/>
      <c r="M1272" s="51">
        <v>1138223</v>
      </c>
    </row>
    <row r="1273" spans="9:13">
      <c r="I1273" s="35" t="s">
        <v>11874</v>
      </c>
      <c r="J1273" s="35" t="s">
        <v>10690</v>
      </c>
      <c r="K1273" s="35" t="s">
        <v>2617</v>
      </c>
      <c r="L1273" s="35"/>
      <c r="M1273" s="51">
        <v>1138223</v>
      </c>
    </row>
    <row r="1274" spans="9:13">
      <c r="I1274" s="35" t="s">
        <v>11875</v>
      </c>
      <c r="J1274" s="35" t="s">
        <v>10690</v>
      </c>
      <c r="K1274" s="35" t="s">
        <v>2617</v>
      </c>
      <c r="L1274" s="35"/>
      <c r="M1274" s="51">
        <v>1138223</v>
      </c>
    </row>
    <row r="1275" spans="9:13">
      <c r="I1275" s="35" t="s">
        <v>11876</v>
      </c>
      <c r="J1275" s="35" t="s">
        <v>10690</v>
      </c>
      <c r="K1275" s="35" t="s">
        <v>2617</v>
      </c>
      <c r="L1275" s="35"/>
      <c r="M1275" s="51">
        <v>1138223</v>
      </c>
    </row>
    <row r="1276" spans="9:13">
      <c r="I1276" s="35" t="s">
        <v>11877</v>
      </c>
      <c r="J1276" s="35" t="s">
        <v>10690</v>
      </c>
      <c r="K1276" s="35" t="s">
        <v>2617</v>
      </c>
      <c r="L1276" s="35"/>
      <c r="M1276" s="51">
        <v>1138223</v>
      </c>
    </row>
    <row r="1277" spans="9:13">
      <c r="I1277" s="35" t="s">
        <v>11878</v>
      </c>
      <c r="J1277" s="35" t="s">
        <v>10690</v>
      </c>
      <c r="K1277" s="35" t="s">
        <v>2617</v>
      </c>
      <c r="L1277" s="35"/>
      <c r="M1277" s="51">
        <v>1138223</v>
      </c>
    </row>
    <row r="1278" spans="9:13">
      <c r="I1278" s="35" t="s">
        <v>11879</v>
      </c>
      <c r="J1278" s="35" t="s">
        <v>10690</v>
      </c>
      <c r="K1278" s="35" t="s">
        <v>2617</v>
      </c>
      <c r="L1278" s="35"/>
      <c r="M1278" s="51">
        <v>1138223</v>
      </c>
    </row>
    <row r="1279" spans="9:13">
      <c r="I1279" s="35" t="s">
        <v>11880</v>
      </c>
      <c r="J1279" s="35" t="s">
        <v>10690</v>
      </c>
      <c r="K1279" s="35" t="s">
        <v>2617</v>
      </c>
      <c r="L1279" s="35"/>
      <c r="M1279" s="51">
        <v>1138223</v>
      </c>
    </row>
    <row r="1280" spans="9:13">
      <c r="I1280" s="35" t="s">
        <v>11881</v>
      </c>
      <c r="J1280" s="35" t="s">
        <v>10690</v>
      </c>
      <c r="K1280" s="35" t="s">
        <v>2617</v>
      </c>
      <c r="L1280" s="35"/>
      <c r="M1280" s="51">
        <v>1138223</v>
      </c>
    </row>
    <row r="1281" spans="9:13">
      <c r="I1281" s="35" t="s">
        <v>11882</v>
      </c>
      <c r="J1281" s="35" t="s">
        <v>10690</v>
      </c>
      <c r="K1281" s="35" t="s">
        <v>2617</v>
      </c>
      <c r="L1281" s="35"/>
      <c r="M1281" s="51">
        <v>1138223</v>
      </c>
    </row>
    <row r="1282" spans="9:13">
      <c r="I1282" s="35" t="s">
        <v>11883</v>
      </c>
      <c r="J1282" s="35" t="s">
        <v>10690</v>
      </c>
      <c r="K1282" s="35" t="s">
        <v>2617</v>
      </c>
      <c r="L1282" s="35"/>
      <c r="M1282" s="51">
        <v>1138223</v>
      </c>
    </row>
    <row r="1283" spans="9:13">
      <c r="I1283" s="35" t="s">
        <v>11884</v>
      </c>
      <c r="J1283" s="35" t="s">
        <v>10690</v>
      </c>
      <c r="K1283" s="35" t="s">
        <v>2617</v>
      </c>
      <c r="L1283" s="35"/>
      <c r="M1283" s="51">
        <v>1138223</v>
      </c>
    </row>
    <row r="1284" spans="9:13">
      <c r="I1284" s="35" t="s">
        <v>11885</v>
      </c>
      <c r="J1284" s="35" t="s">
        <v>10690</v>
      </c>
      <c r="K1284" s="35" t="s">
        <v>2617</v>
      </c>
      <c r="L1284" s="35"/>
      <c r="M1284" s="51">
        <v>1138223</v>
      </c>
    </row>
    <row r="1285" spans="9:13">
      <c r="I1285" s="35" t="s">
        <v>11886</v>
      </c>
      <c r="J1285" s="35" t="s">
        <v>10690</v>
      </c>
      <c r="K1285" s="35" t="s">
        <v>2617</v>
      </c>
      <c r="L1285" s="35"/>
      <c r="M1285" s="51">
        <v>1138223</v>
      </c>
    </row>
    <row r="1286" spans="9:13">
      <c r="I1286" s="35" t="s">
        <v>11887</v>
      </c>
      <c r="J1286" s="35" t="s">
        <v>10690</v>
      </c>
      <c r="K1286" s="35" t="s">
        <v>2617</v>
      </c>
      <c r="L1286" s="35"/>
      <c r="M1286" s="51">
        <v>1138223</v>
      </c>
    </row>
    <row r="1287" spans="9:13">
      <c r="I1287" s="35" t="s">
        <v>11888</v>
      </c>
      <c r="J1287" s="35" t="s">
        <v>10690</v>
      </c>
      <c r="K1287" s="35" t="s">
        <v>2617</v>
      </c>
      <c r="L1287" s="35"/>
      <c r="M1287" s="51">
        <v>1138223</v>
      </c>
    </row>
    <row r="1288" spans="9:13">
      <c r="I1288" s="35" t="s">
        <v>11889</v>
      </c>
      <c r="J1288" s="35" t="s">
        <v>10690</v>
      </c>
      <c r="K1288" s="35" t="s">
        <v>2617</v>
      </c>
      <c r="L1288" s="35"/>
      <c r="M1288" s="51">
        <v>1138223</v>
      </c>
    </row>
    <row r="1289" spans="9:13">
      <c r="I1289" s="35" t="s">
        <v>11890</v>
      </c>
      <c r="J1289" s="35" t="s">
        <v>10690</v>
      </c>
      <c r="K1289" s="35" t="s">
        <v>2617</v>
      </c>
      <c r="L1289" s="35"/>
      <c r="M1289" s="51">
        <v>1138223</v>
      </c>
    </row>
    <row r="1290" spans="9:13">
      <c r="I1290" s="35" t="s">
        <v>11891</v>
      </c>
      <c r="J1290" s="35" t="s">
        <v>10690</v>
      </c>
      <c r="K1290" s="35" t="s">
        <v>2617</v>
      </c>
      <c r="L1290" s="35"/>
      <c r="M1290" s="51">
        <v>1138223</v>
      </c>
    </row>
    <row r="1291" spans="9:13">
      <c r="I1291" s="35" t="s">
        <v>11892</v>
      </c>
      <c r="J1291" s="35" t="s">
        <v>10690</v>
      </c>
      <c r="K1291" s="35" t="s">
        <v>2617</v>
      </c>
      <c r="L1291" s="35"/>
      <c r="M1291" s="51">
        <v>1138223</v>
      </c>
    </row>
    <row r="1292" spans="9:13">
      <c r="I1292" s="35" t="s">
        <v>11893</v>
      </c>
      <c r="J1292" s="35" t="s">
        <v>10690</v>
      </c>
      <c r="K1292" s="35" t="s">
        <v>2617</v>
      </c>
      <c r="L1292" s="35"/>
      <c r="M1292" s="51">
        <v>1138223</v>
      </c>
    </row>
    <row r="1293" spans="9:13">
      <c r="I1293" s="35" t="s">
        <v>11894</v>
      </c>
      <c r="J1293" s="35" t="s">
        <v>10690</v>
      </c>
      <c r="K1293" s="35" t="s">
        <v>2617</v>
      </c>
      <c r="L1293" s="35"/>
      <c r="M1293" s="51">
        <v>1138223</v>
      </c>
    </row>
    <row r="1294" spans="9:13">
      <c r="I1294" s="35" t="s">
        <v>11895</v>
      </c>
      <c r="J1294" s="35" t="s">
        <v>10690</v>
      </c>
      <c r="K1294" s="35" t="s">
        <v>2617</v>
      </c>
      <c r="L1294" s="35"/>
      <c r="M1294" s="51">
        <v>1138223</v>
      </c>
    </row>
    <row r="1295" spans="9:13">
      <c r="I1295" s="35" t="s">
        <v>11896</v>
      </c>
      <c r="J1295" s="35" t="s">
        <v>10690</v>
      </c>
      <c r="K1295" s="35" t="s">
        <v>2617</v>
      </c>
      <c r="L1295" s="35"/>
      <c r="M1295" s="51">
        <v>1138223</v>
      </c>
    </row>
    <row r="1296" spans="9:13">
      <c r="I1296" s="35" t="s">
        <v>11897</v>
      </c>
      <c r="J1296" s="35" t="s">
        <v>10690</v>
      </c>
      <c r="K1296" s="35" t="s">
        <v>2617</v>
      </c>
      <c r="L1296" s="35"/>
      <c r="M1296" s="51">
        <v>1138223</v>
      </c>
    </row>
    <row r="1297" spans="9:13">
      <c r="I1297" s="35" t="s">
        <v>11898</v>
      </c>
      <c r="J1297" s="35" t="s">
        <v>10690</v>
      </c>
      <c r="K1297" s="35" t="s">
        <v>2617</v>
      </c>
      <c r="L1297" s="35"/>
      <c r="M1297" s="51">
        <v>1138223</v>
      </c>
    </row>
    <row r="1298" spans="9:13">
      <c r="I1298" s="35" t="s">
        <v>11899</v>
      </c>
      <c r="J1298" s="35" t="s">
        <v>10690</v>
      </c>
      <c r="K1298" s="35" t="s">
        <v>2617</v>
      </c>
      <c r="L1298" s="35"/>
      <c r="M1298" s="51">
        <v>1138223</v>
      </c>
    </row>
    <row r="1299" spans="9:13">
      <c r="I1299" s="35" t="s">
        <v>11900</v>
      </c>
      <c r="J1299" s="35" t="s">
        <v>10690</v>
      </c>
      <c r="K1299" s="35" t="s">
        <v>2617</v>
      </c>
      <c r="L1299" s="35"/>
      <c r="M1299" s="51">
        <v>1138223</v>
      </c>
    </row>
    <row r="1300" spans="9:13">
      <c r="I1300" s="35" t="s">
        <v>11901</v>
      </c>
      <c r="J1300" s="35" t="s">
        <v>10690</v>
      </c>
      <c r="K1300" s="35" t="s">
        <v>2617</v>
      </c>
      <c r="L1300" s="35"/>
      <c r="M1300" s="51">
        <v>1138223</v>
      </c>
    </row>
    <row r="1301" spans="9:13">
      <c r="I1301" s="35" t="s">
        <v>11902</v>
      </c>
      <c r="J1301" s="35" t="s">
        <v>10690</v>
      </c>
      <c r="K1301" s="35" t="s">
        <v>2617</v>
      </c>
      <c r="L1301" s="35"/>
      <c r="M1301" s="51">
        <v>1138223</v>
      </c>
    </row>
    <row r="1302" spans="9:13">
      <c r="I1302" s="35" t="s">
        <v>11903</v>
      </c>
      <c r="J1302" s="35" t="s">
        <v>10690</v>
      </c>
      <c r="K1302" s="35" t="s">
        <v>2617</v>
      </c>
      <c r="L1302" s="35"/>
      <c r="M1302" s="51">
        <v>1138223</v>
      </c>
    </row>
    <row r="1303" spans="9:13">
      <c r="I1303" s="35" t="s">
        <v>11904</v>
      </c>
      <c r="J1303" s="35" t="s">
        <v>10690</v>
      </c>
      <c r="K1303" s="35" t="s">
        <v>2617</v>
      </c>
      <c r="L1303" s="35"/>
      <c r="M1303" s="51">
        <v>1138223</v>
      </c>
    </row>
    <row r="1304" spans="9:13">
      <c r="I1304" s="35" t="s">
        <v>11905</v>
      </c>
      <c r="J1304" s="35" t="s">
        <v>10690</v>
      </c>
      <c r="K1304" s="35" t="s">
        <v>2617</v>
      </c>
      <c r="L1304" s="35"/>
      <c r="M1304" s="51">
        <v>1138223</v>
      </c>
    </row>
    <row r="1305" spans="9:13">
      <c r="I1305" s="35" t="s">
        <v>11906</v>
      </c>
      <c r="J1305" s="35" t="s">
        <v>10690</v>
      </c>
      <c r="K1305" s="35" t="s">
        <v>2617</v>
      </c>
      <c r="L1305" s="35"/>
      <c r="M1305" s="51">
        <v>1138223</v>
      </c>
    </row>
    <row r="1306" spans="9:13">
      <c r="I1306" s="35" t="s">
        <v>11907</v>
      </c>
      <c r="J1306" s="35" t="s">
        <v>10690</v>
      </c>
      <c r="K1306" s="35" t="s">
        <v>2617</v>
      </c>
      <c r="L1306" s="35"/>
      <c r="M1306" s="51">
        <v>1138223</v>
      </c>
    </row>
    <row r="1307" spans="9:13">
      <c r="I1307" s="35" t="s">
        <v>11908</v>
      </c>
      <c r="J1307" s="35" t="s">
        <v>10690</v>
      </c>
      <c r="K1307" s="35" t="s">
        <v>2617</v>
      </c>
      <c r="L1307" s="35"/>
      <c r="M1307" s="51">
        <v>1138223</v>
      </c>
    </row>
    <row r="1308" spans="9:13">
      <c r="I1308" s="35" t="s">
        <v>11909</v>
      </c>
      <c r="J1308" s="35" t="s">
        <v>10690</v>
      </c>
      <c r="K1308" s="35" t="s">
        <v>2617</v>
      </c>
      <c r="L1308" s="35"/>
      <c r="M1308" s="51">
        <v>1138223</v>
      </c>
    </row>
    <row r="1309" spans="9:13">
      <c r="I1309" s="35" t="s">
        <v>11910</v>
      </c>
      <c r="J1309" s="35" t="s">
        <v>10690</v>
      </c>
      <c r="K1309" s="35" t="s">
        <v>2617</v>
      </c>
      <c r="L1309" s="35"/>
      <c r="M1309" s="51">
        <v>1138223</v>
      </c>
    </row>
    <row r="1310" spans="9:13">
      <c r="I1310" s="35" t="s">
        <v>11911</v>
      </c>
      <c r="J1310" s="35" t="s">
        <v>10690</v>
      </c>
      <c r="K1310" s="35" t="s">
        <v>2617</v>
      </c>
      <c r="L1310" s="35"/>
      <c r="M1310" s="51">
        <v>1138223</v>
      </c>
    </row>
    <row r="1311" spans="9:13">
      <c r="I1311" s="35" t="s">
        <v>11912</v>
      </c>
      <c r="J1311" s="35" t="s">
        <v>10690</v>
      </c>
      <c r="K1311" s="35" t="s">
        <v>2617</v>
      </c>
      <c r="L1311" s="35"/>
      <c r="M1311" s="51">
        <v>1138223</v>
      </c>
    </row>
    <row r="1312" spans="9:13">
      <c r="I1312" s="35" t="s">
        <v>11913</v>
      </c>
      <c r="J1312" s="35" t="s">
        <v>10690</v>
      </c>
      <c r="K1312" s="35" t="s">
        <v>2617</v>
      </c>
      <c r="L1312" s="35"/>
      <c r="M1312" s="51">
        <v>1138223</v>
      </c>
    </row>
    <row r="1313" spans="9:13">
      <c r="I1313" s="35" t="s">
        <v>11914</v>
      </c>
      <c r="J1313" s="35" t="s">
        <v>10690</v>
      </c>
      <c r="K1313" s="35" t="s">
        <v>2617</v>
      </c>
      <c r="L1313" s="35"/>
      <c r="M1313" s="51">
        <v>1138223</v>
      </c>
    </row>
    <row r="1314" spans="9:13">
      <c r="I1314" s="35" t="s">
        <v>11915</v>
      </c>
      <c r="J1314" s="35" t="s">
        <v>10690</v>
      </c>
      <c r="K1314" s="35" t="s">
        <v>2617</v>
      </c>
      <c r="L1314" s="35"/>
      <c r="M1314" s="51">
        <v>1138223</v>
      </c>
    </row>
    <row r="1315" spans="9:13">
      <c r="I1315" s="35" t="s">
        <v>11916</v>
      </c>
      <c r="J1315" s="35" t="s">
        <v>10690</v>
      </c>
      <c r="K1315" s="35" t="s">
        <v>2617</v>
      </c>
      <c r="L1315" s="35"/>
      <c r="M1315" s="51">
        <v>1138223</v>
      </c>
    </row>
    <row r="1316" spans="9:13">
      <c r="I1316" s="35" t="s">
        <v>11917</v>
      </c>
      <c r="J1316" s="35" t="s">
        <v>10690</v>
      </c>
      <c r="K1316" s="35" t="s">
        <v>2617</v>
      </c>
      <c r="L1316" s="35"/>
      <c r="M1316" s="51">
        <v>1138223</v>
      </c>
    </row>
    <row r="1317" spans="9:13">
      <c r="I1317" s="35" t="s">
        <v>11918</v>
      </c>
      <c r="J1317" s="35" t="s">
        <v>10690</v>
      </c>
      <c r="K1317" s="35" t="s">
        <v>2617</v>
      </c>
      <c r="L1317" s="35"/>
      <c r="M1317" s="51">
        <v>1138223</v>
      </c>
    </row>
    <row r="1318" spans="9:13">
      <c r="I1318" s="35" t="s">
        <v>11919</v>
      </c>
      <c r="J1318" s="35" t="s">
        <v>10690</v>
      </c>
      <c r="K1318" s="35" t="s">
        <v>2617</v>
      </c>
      <c r="L1318" s="35"/>
      <c r="M1318" s="51">
        <v>1138223</v>
      </c>
    </row>
    <row r="1319" spans="9:13">
      <c r="I1319" s="35" t="s">
        <v>11920</v>
      </c>
      <c r="J1319" s="35" t="s">
        <v>10690</v>
      </c>
      <c r="K1319" s="35" t="s">
        <v>2617</v>
      </c>
      <c r="L1319" s="35"/>
      <c r="M1319" s="51">
        <v>1138223</v>
      </c>
    </row>
    <row r="1320" spans="9:13">
      <c r="I1320" s="35" t="s">
        <v>11921</v>
      </c>
      <c r="J1320" s="35" t="s">
        <v>10690</v>
      </c>
      <c r="K1320" s="35" t="s">
        <v>2617</v>
      </c>
      <c r="L1320" s="35"/>
      <c r="M1320" s="51">
        <v>1138223</v>
      </c>
    </row>
    <row r="1321" spans="9:13">
      <c r="I1321" s="35" t="s">
        <v>11922</v>
      </c>
      <c r="J1321" s="35" t="s">
        <v>10690</v>
      </c>
      <c r="K1321" s="35" t="s">
        <v>2617</v>
      </c>
      <c r="L1321" s="35"/>
      <c r="M1321" s="51">
        <v>1138223</v>
      </c>
    </row>
    <row r="1322" spans="9:13">
      <c r="I1322" s="35" t="s">
        <v>11923</v>
      </c>
      <c r="J1322" s="35" t="s">
        <v>10690</v>
      </c>
      <c r="K1322" s="35" t="s">
        <v>2617</v>
      </c>
      <c r="L1322" s="35"/>
      <c r="M1322" s="51">
        <v>1138223</v>
      </c>
    </row>
    <row r="1323" spans="9:13">
      <c r="I1323" s="35" t="s">
        <v>11924</v>
      </c>
      <c r="J1323" s="35" t="s">
        <v>10690</v>
      </c>
      <c r="K1323" s="35" t="s">
        <v>2617</v>
      </c>
      <c r="L1323" s="35"/>
      <c r="M1323" s="51">
        <v>1138223</v>
      </c>
    </row>
    <row r="1324" spans="9:13">
      <c r="I1324" s="35" t="s">
        <v>11925</v>
      </c>
      <c r="J1324" s="35" t="s">
        <v>10690</v>
      </c>
      <c r="K1324" s="35" t="s">
        <v>2617</v>
      </c>
      <c r="L1324" s="35"/>
      <c r="M1324" s="51">
        <v>1138223</v>
      </c>
    </row>
    <row r="1325" spans="9:13">
      <c r="I1325" s="35" t="s">
        <v>11926</v>
      </c>
      <c r="J1325" s="35" t="s">
        <v>10690</v>
      </c>
      <c r="K1325" s="35" t="s">
        <v>2617</v>
      </c>
      <c r="L1325" s="35"/>
      <c r="M1325" s="51">
        <v>1138223</v>
      </c>
    </row>
    <row r="1326" spans="9:13">
      <c r="I1326" s="35" t="s">
        <v>11927</v>
      </c>
      <c r="J1326" s="35" t="s">
        <v>10690</v>
      </c>
      <c r="K1326" s="35" t="s">
        <v>2617</v>
      </c>
      <c r="L1326" s="35"/>
      <c r="M1326" s="51">
        <v>1138223</v>
      </c>
    </row>
    <row r="1327" spans="9:13">
      <c r="I1327" s="35" t="s">
        <v>11928</v>
      </c>
      <c r="J1327" s="35" t="s">
        <v>10690</v>
      </c>
      <c r="K1327" s="35" t="s">
        <v>2617</v>
      </c>
      <c r="L1327" s="35"/>
      <c r="M1327" s="51">
        <v>1138223</v>
      </c>
    </row>
    <row r="1328" spans="9:13">
      <c r="I1328" s="35" t="s">
        <v>11929</v>
      </c>
      <c r="J1328" s="35" t="s">
        <v>10690</v>
      </c>
      <c r="K1328" s="35" t="s">
        <v>2617</v>
      </c>
      <c r="L1328" s="35"/>
      <c r="M1328" s="51">
        <v>1138223</v>
      </c>
    </row>
    <row r="1329" spans="9:13">
      <c r="I1329" s="35" t="s">
        <v>11930</v>
      </c>
      <c r="J1329" s="35" t="s">
        <v>10690</v>
      </c>
      <c r="K1329" s="35" t="s">
        <v>2617</v>
      </c>
      <c r="L1329" s="35"/>
      <c r="M1329" s="51">
        <v>1138223</v>
      </c>
    </row>
    <row r="1330" spans="9:13">
      <c r="I1330" s="35" t="s">
        <v>11931</v>
      </c>
      <c r="J1330" s="35" t="s">
        <v>10690</v>
      </c>
      <c r="K1330" s="35" t="s">
        <v>2617</v>
      </c>
      <c r="L1330" s="35"/>
      <c r="M1330" s="51">
        <v>1138223</v>
      </c>
    </row>
    <row r="1331" spans="9:13">
      <c r="I1331" s="35" t="s">
        <v>11932</v>
      </c>
      <c r="J1331" s="35" t="s">
        <v>10690</v>
      </c>
      <c r="K1331" s="35" t="s">
        <v>2617</v>
      </c>
      <c r="L1331" s="35"/>
      <c r="M1331" s="51">
        <v>1138223</v>
      </c>
    </row>
    <row r="1332" spans="9:13">
      <c r="I1332" s="35" t="s">
        <v>11933</v>
      </c>
      <c r="J1332" s="35" t="s">
        <v>10690</v>
      </c>
      <c r="K1332" s="35" t="s">
        <v>2617</v>
      </c>
      <c r="L1332" s="35"/>
      <c r="M1332" s="51">
        <v>1138223</v>
      </c>
    </row>
    <row r="1333" spans="9:13">
      <c r="I1333" s="35" t="s">
        <v>11934</v>
      </c>
      <c r="J1333" s="35" t="s">
        <v>10690</v>
      </c>
      <c r="K1333" s="35" t="s">
        <v>2617</v>
      </c>
      <c r="L1333" s="35"/>
      <c r="M1333" s="51">
        <v>1138223</v>
      </c>
    </row>
    <row r="1334" spans="9:13">
      <c r="I1334" s="35" t="s">
        <v>11935</v>
      </c>
      <c r="J1334" s="35" t="s">
        <v>10690</v>
      </c>
      <c r="K1334" s="35" t="s">
        <v>2617</v>
      </c>
      <c r="L1334" s="35"/>
      <c r="M1334" s="51">
        <v>1138223</v>
      </c>
    </row>
    <row r="1335" spans="9:13">
      <c r="I1335" s="35" t="s">
        <v>11936</v>
      </c>
      <c r="J1335" s="35" t="s">
        <v>10690</v>
      </c>
      <c r="K1335" s="35" t="s">
        <v>2617</v>
      </c>
      <c r="L1335" s="35"/>
      <c r="M1335" s="51">
        <v>1138223</v>
      </c>
    </row>
    <row r="1336" spans="9:13">
      <c r="I1336" s="35" t="s">
        <v>11937</v>
      </c>
      <c r="J1336" s="35" t="s">
        <v>10690</v>
      </c>
      <c r="K1336" s="35" t="s">
        <v>2617</v>
      </c>
      <c r="L1336" s="35"/>
      <c r="M1336" s="51">
        <v>1138223</v>
      </c>
    </row>
    <row r="1337" spans="9:13">
      <c r="I1337" s="35" t="s">
        <v>11938</v>
      </c>
      <c r="J1337" s="35" t="s">
        <v>10690</v>
      </c>
      <c r="K1337" s="35" t="s">
        <v>2617</v>
      </c>
      <c r="L1337" s="35"/>
      <c r="M1337" s="51">
        <v>1138223</v>
      </c>
    </row>
    <row r="1338" spans="9:13">
      <c r="I1338" s="35" t="s">
        <v>11939</v>
      </c>
      <c r="J1338" s="35" t="s">
        <v>10690</v>
      </c>
      <c r="K1338" s="35" t="s">
        <v>2617</v>
      </c>
      <c r="L1338" s="35"/>
      <c r="M1338" s="51">
        <v>1138223</v>
      </c>
    </row>
    <row r="1339" spans="9:13">
      <c r="I1339" s="35" t="s">
        <v>11940</v>
      </c>
      <c r="J1339" s="35" t="s">
        <v>10690</v>
      </c>
      <c r="K1339" s="35" t="s">
        <v>2617</v>
      </c>
      <c r="L1339" s="35"/>
      <c r="M1339" s="51">
        <v>1138223</v>
      </c>
    </row>
    <row r="1340" spans="9:13">
      <c r="I1340" s="35" t="s">
        <v>11941</v>
      </c>
      <c r="J1340" s="35" t="s">
        <v>10690</v>
      </c>
      <c r="K1340" s="35" t="s">
        <v>2617</v>
      </c>
      <c r="L1340" s="35"/>
      <c r="M1340" s="51">
        <v>1138223</v>
      </c>
    </row>
    <row r="1341" spans="9:13">
      <c r="I1341" s="35" t="s">
        <v>11942</v>
      </c>
      <c r="J1341" s="35" t="s">
        <v>10690</v>
      </c>
      <c r="K1341" s="35" t="s">
        <v>2617</v>
      </c>
      <c r="L1341" s="35"/>
      <c r="M1341" s="51">
        <v>1138223</v>
      </c>
    </row>
    <row r="1342" spans="9:13">
      <c r="I1342" s="35" t="s">
        <v>11943</v>
      </c>
      <c r="J1342" s="35" t="s">
        <v>10690</v>
      </c>
      <c r="K1342" s="35" t="s">
        <v>2617</v>
      </c>
      <c r="L1342" s="35"/>
      <c r="M1342" s="51">
        <v>1138223</v>
      </c>
    </row>
    <row r="1343" spans="9:13">
      <c r="I1343" s="35" t="s">
        <v>11944</v>
      </c>
      <c r="J1343" s="35" t="s">
        <v>10690</v>
      </c>
      <c r="K1343" s="35" t="s">
        <v>2617</v>
      </c>
      <c r="L1343" s="35"/>
      <c r="M1343" s="51">
        <v>1138223</v>
      </c>
    </row>
    <row r="1344" spans="9:13">
      <c r="I1344" s="35" t="s">
        <v>11945</v>
      </c>
      <c r="J1344" s="35" t="s">
        <v>10690</v>
      </c>
      <c r="K1344" s="35" t="s">
        <v>2617</v>
      </c>
      <c r="L1344" s="35"/>
      <c r="M1344" s="51">
        <v>1138223</v>
      </c>
    </row>
    <row r="1345" spans="9:13">
      <c r="I1345" s="35" t="s">
        <v>11946</v>
      </c>
      <c r="J1345" s="35" t="s">
        <v>10690</v>
      </c>
      <c r="K1345" s="35" t="s">
        <v>2617</v>
      </c>
      <c r="L1345" s="35"/>
      <c r="M1345" s="51">
        <v>1138223</v>
      </c>
    </row>
    <row r="1346" spans="9:13">
      <c r="I1346" s="35" t="s">
        <v>11947</v>
      </c>
      <c r="J1346" s="35" t="s">
        <v>10690</v>
      </c>
      <c r="K1346" s="35" t="s">
        <v>2617</v>
      </c>
      <c r="L1346" s="35"/>
      <c r="M1346" s="51">
        <v>1138223</v>
      </c>
    </row>
    <row r="1347" spans="9:13">
      <c r="I1347" s="35" t="s">
        <v>11948</v>
      </c>
      <c r="J1347" s="35" t="s">
        <v>10690</v>
      </c>
      <c r="K1347" s="35" t="s">
        <v>2617</v>
      </c>
      <c r="L1347" s="35"/>
      <c r="M1347" s="51">
        <v>1138223</v>
      </c>
    </row>
    <row r="1348" spans="9:13">
      <c r="I1348" s="35" t="s">
        <v>11949</v>
      </c>
      <c r="J1348" s="35" t="s">
        <v>10690</v>
      </c>
      <c r="K1348" s="35" t="s">
        <v>2617</v>
      </c>
      <c r="L1348" s="35"/>
      <c r="M1348" s="51">
        <v>1138223</v>
      </c>
    </row>
    <row r="1349" spans="9:13">
      <c r="I1349" s="35" t="s">
        <v>11950</v>
      </c>
      <c r="J1349" s="35" t="s">
        <v>10690</v>
      </c>
      <c r="K1349" s="35" t="s">
        <v>2617</v>
      </c>
      <c r="L1349" s="35"/>
      <c r="M1349" s="51">
        <v>1138223</v>
      </c>
    </row>
    <row r="1350" spans="9:13">
      <c r="I1350" s="35" t="s">
        <v>11951</v>
      </c>
      <c r="J1350" s="35" t="s">
        <v>10690</v>
      </c>
      <c r="K1350" s="35" t="s">
        <v>2617</v>
      </c>
      <c r="L1350" s="35"/>
      <c r="M1350" s="51">
        <v>1138223</v>
      </c>
    </row>
    <row r="1351" spans="9:13">
      <c r="I1351" s="35" t="s">
        <v>11952</v>
      </c>
      <c r="J1351" s="35" t="s">
        <v>10690</v>
      </c>
      <c r="K1351" s="35" t="s">
        <v>2617</v>
      </c>
      <c r="L1351" s="35"/>
      <c r="M1351" s="51">
        <v>1138223</v>
      </c>
    </row>
    <row r="1352" spans="9:13">
      <c r="I1352" s="35" t="s">
        <v>11953</v>
      </c>
      <c r="J1352" s="35" t="s">
        <v>10690</v>
      </c>
      <c r="K1352" s="35" t="s">
        <v>2617</v>
      </c>
      <c r="L1352" s="35"/>
      <c r="M1352" s="51">
        <v>1138223</v>
      </c>
    </row>
    <row r="1353" spans="9:13">
      <c r="I1353" s="35" t="s">
        <v>11954</v>
      </c>
      <c r="J1353" s="35" t="s">
        <v>10690</v>
      </c>
      <c r="K1353" s="35" t="s">
        <v>2617</v>
      </c>
      <c r="L1353" s="35"/>
      <c r="M1353" s="51">
        <v>1138223</v>
      </c>
    </row>
    <row r="1354" spans="9:13">
      <c r="I1354" s="35" t="s">
        <v>11955</v>
      </c>
      <c r="J1354" s="35" t="s">
        <v>10690</v>
      </c>
      <c r="K1354" s="35" t="s">
        <v>2617</v>
      </c>
      <c r="L1354" s="35"/>
      <c r="M1354" s="51">
        <v>1138223</v>
      </c>
    </row>
    <row r="1355" spans="9:13">
      <c r="I1355" s="35" t="s">
        <v>11956</v>
      </c>
      <c r="J1355" s="35" t="s">
        <v>10690</v>
      </c>
      <c r="K1355" s="35" t="s">
        <v>2617</v>
      </c>
      <c r="L1355" s="35"/>
      <c r="M1355" s="51">
        <v>1138223</v>
      </c>
    </row>
    <row r="1356" spans="9:13">
      <c r="I1356" s="35" t="s">
        <v>11957</v>
      </c>
      <c r="J1356" s="35" t="s">
        <v>10690</v>
      </c>
      <c r="K1356" s="35" t="s">
        <v>2617</v>
      </c>
      <c r="L1356" s="35"/>
      <c r="M1356" s="51">
        <v>1138223</v>
      </c>
    </row>
    <row r="1357" spans="9:13">
      <c r="I1357" s="35" t="s">
        <v>11958</v>
      </c>
      <c r="J1357" s="35" t="s">
        <v>10690</v>
      </c>
      <c r="K1357" s="35" t="s">
        <v>2617</v>
      </c>
      <c r="L1357" s="35"/>
      <c r="M1357" s="51">
        <v>1138223</v>
      </c>
    </row>
    <row r="1358" spans="9:13">
      <c r="I1358" s="35" t="s">
        <v>11959</v>
      </c>
      <c r="J1358" s="35" t="s">
        <v>10690</v>
      </c>
      <c r="K1358" s="35" t="s">
        <v>2617</v>
      </c>
      <c r="L1358" s="35"/>
      <c r="M1358" s="51">
        <v>1138223</v>
      </c>
    </row>
    <row r="1359" spans="9:13">
      <c r="I1359" s="35" t="s">
        <v>11960</v>
      </c>
      <c r="J1359" s="35" t="s">
        <v>10690</v>
      </c>
      <c r="K1359" s="35" t="s">
        <v>2617</v>
      </c>
      <c r="L1359" s="35"/>
      <c r="M1359" s="51">
        <v>1138223</v>
      </c>
    </row>
    <row r="1360" spans="9:13">
      <c r="I1360" s="35" t="s">
        <v>11961</v>
      </c>
      <c r="J1360" s="35" t="s">
        <v>10690</v>
      </c>
      <c r="K1360" s="35" t="s">
        <v>2617</v>
      </c>
      <c r="L1360" s="35"/>
      <c r="M1360" s="51">
        <v>1138223</v>
      </c>
    </row>
    <row r="1361" spans="9:13">
      <c r="I1361" s="35" t="s">
        <v>11962</v>
      </c>
      <c r="J1361" s="35" t="s">
        <v>10690</v>
      </c>
      <c r="K1361" s="35" t="s">
        <v>2617</v>
      </c>
      <c r="L1361" s="35"/>
      <c r="M1361" s="51">
        <v>1138223</v>
      </c>
    </row>
    <row r="1362" spans="9:13">
      <c r="I1362" s="35" t="s">
        <v>11963</v>
      </c>
      <c r="J1362" s="35" t="s">
        <v>10690</v>
      </c>
      <c r="K1362" s="35" t="s">
        <v>2617</v>
      </c>
      <c r="L1362" s="35"/>
      <c r="M1362" s="51">
        <v>1138223</v>
      </c>
    </row>
    <row r="1363" spans="9:13">
      <c r="I1363" s="35" t="s">
        <v>11964</v>
      </c>
      <c r="J1363" s="35" t="s">
        <v>10690</v>
      </c>
      <c r="K1363" s="35" t="s">
        <v>2617</v>
      </c>
      <c r="L1363" s="35"/>
      <c r="M1363" s="51">
        <v>1138223</v>
      </c>
    </row>
    <row r="1364" spans="9:13">
      <c r="I1364" s="35" t="s">
        <v>11965</v>
      </c>
      <c r="J1364" s="35" t="s">
        <v>10690</v>
      </c>
      <c r="K1364" s="35" t="s">
        <v>2617</v>
      </c>
      <c r="L1364" s="35"/>
      <c r="M1364" s="51">
        <v>1138223</v>
      </c>
    </row>
    <row r="1365" spans="9:13">
      <c r="I1365" s="35" t="s">
        <v>11966</v>
      </c>
      <c r="J1365" s="35" t="s">
        <v>10690</v>
      </c>
      <c r="K1365" s="35" t="s">
        <v>2617</v>
      </c>
      <c r="L1365" s="35"/>
      <c r="M1365" s="51">
        <v>1138223</v>
      </c>
    </row>
    <row r="1366" spans="9:13">
      <c r="I1366" s="35" t="s">
        <v>11967</v>
      </c>
      <c r="J1366" s="35" t="s">
        <v>10690</v>
      </c>
      <c r="K1366" s="35" t="s">
        <v>2617</v>
      </c>
      <c r="L1366" s="35"/>
      <c r="M1366" s="51">
        <v>1138223</v>
      </c>
    </row>
    <row r="1367" spans="9:13">
      <c r="I1367" s="35" t="s">
        <v>11968</v>
      </c>
      <c r="J1367" s="35" t="s">
        <v>10690</v>
      </c>
      <c r="K1367" s="35" t="s">
        <v>2617</v>
      </c>
      <c r="L1367" s="35"/>
      <c r="M1367" s="51">
        <v>1138223</v>
      </c>
    </row>
    <row r="1368" spans="9:13">
      <c r="I1368" s="35" t="s">
        <v>11969</v>
      </c>
      <c r="J1368" s="35" t="s">
        <v>10690</v>
      </c>
      <c r="K1368" s="35" t="s">
        <v>2617</v>
      </c>
      <c r="L1368" s="35"/>
      <c r="M1368" s="51">
        <v>1138223</v>
      </c>
    </row>
    <row r="1369" spans="9:13">
      <c r="I1369" s="35" t="s">
        <v>11970</v>
      </c>
      <c r="J1369" s="35" t="s">
        <v>10690</v>
      </c>
      <c r="K1369" s="35" t="s">
        <v>2617</v>
      </c>
      <c r="L1369" s="35"/>
      <c r="M1369" s="51">
        <v>1138223</v>
      </c>
    </row>
    <row r="1370" spans="9:13">
      <c r="I1370" s="35" t="s">
        <v>11971</v>
      </c>
      <c r="J1370" s="35" t="s">
        <v>10690</v>
      </c>
      <c r="K1370" s="35" t="s">
        <v>2617</v>
      </c>
      <c r="L1370" s="35"/>
      <c r="M1370" s="51">
        <v>1138223</v>
      </c>
    </row>
    <row r="1371" spans="9:13">
      <c r="I1371" s="35" t="s">
        <v>11972</v>
      </c>
      <c r="J1371" s="35" t="s">
        <v>10690</v>
      </c>
      <c r="K1371" s="35" t="s">
        <v>2617</v>
      </c>
      <c r="L1371" s="35"/>
      <c r="M1371" s="51">
        <v>1138223</v>
      </c>
    </row>
    <row r="1372" spans="9:13">
      <c r="I1372" s="35" t="s">
        <v>11973</v>
      </c>
      <c r="J1372" s="35" t="s">
        <v>10690</v>
      </c>
      <c r="K1372" s="35" t="s">
        <v>2617</v>
      </c>
      <c r="L1372" s="35"/>
      <c r="M1372" s="51">
        <v>1138223</v>
      </c>
    </row>
    <row r="1373" spans="9:13">
      <c r="I1373" s="35" t="s">
        <v>11974</v>
      </c>
      <c r="J1373" s="35" t="s">
        <v>10690</v>
      </c>
      <c r="K1373" s="35" t="s">
        <v>2617</v>
      </c>
      <c r="L1373" s="35"/>
      <c r="M1373" s="51">
        <v>1138223</v>
      </c>
    </row>
    <row r="1374" spans="9:13">
      <c r="I1374" s="35" t="s">
        <v>11975</v>
      </c>
      <c r="J1374" s="35" t="s">
        <v>10690</v>
      </c>
      <c r="K1374" s="35" t="s">
        <v>2617</v>
      </c>
      <c r="L1374" s="35"/>
      <c r="M1374" s="51">
        <v>1138223</v>
      </c>
    </row>
    <row r="1375" spans="9:13">
      <c r="I1375" s="35" t="s">
        <v>11976</v>
      </c>
      <c r="J1375" s="35" t="s">
        <v>10690</v>
      </c>
      <c r="K1375" s="35" t="s">
        <v>2617</v>
      </c>
      <c r="L1375" s="35"/>
      <c r="M1375" s="51">
        <v>1138223</v>
      </c>
    </row>
    <row r="1376" spans="9:13">
      <c r="I1376" s="35" t="s">
        <v>11977</v>
      </c>
      <c r="J1376" s="35" t="s">
        <v>10690</v>
      </c>
      <c r="K1376" s="35" t="s">
        <v>2617</v>
      </c>
      <c r="L1376" s="35"/>
      <c r="M1376" s="51">
        <v>1138223</v>
      </c>
    </row>
    <row r="1377" spans="9:13">
      <c r="I1377" s="35" t="s">
        <v>11978</v>
      </c>
      <c r="J1377" s="35" t="s">
        <v>10690</v>
      </c>
      <c r="K1377" s="35" t="s">
        <v>2617</v>
      </c>
      <c r="L1377" s="35"/>
      <c r="M1377" s="51">
        <v>1138223</v>
      </c>
    </row>
    <row r="1378" spans="9:13">
      <c r="I1378" s="35" t="s">
        <v>11979</v>
      </c>
      <c r="J1378" s="35" t="s">
        <v>10690</v>
      </c>
      <c r="K1378" s="35" t="s">
        <v>2617</v>
      </c>
      <c r="L1378" s="35"/>
      <c r="M1378" s="51">
        <v>1138223</v>
      </c>
    </row>
    <row r="1379" spans="9:13">
      <c r="I1379" s="35" t="s">
        <v>11980</v>
      </c>
      <c r="J1379" s="35" t="s">
        <v>10690</v>
      </c>
      <c r="K1379" s="35" t="s">
        <v>2617</v>
      </c>
      <c r="L1379" s="35"/>
      <c r="M1379" s="51">
        <v>1138223</v>
      </c>
    </row>
    <row r="1380" spans="9:13">
      <c r="I1380" s="35" t="s">
        <v>11981</v>
      </c>
      <c r="J1380" s="35" t="s">
        <v>10690</v>
      </c>
      <c r="K1380" s="35" t="s">
        <v>2617</v>
      </c>
      <c r="L1380" s="35"/>
      <c r="M1380" s="51">
        <v>1138223</v>
      </c>
    </row>
    <row r="1381" spans="9:13">
      <c r="I1381" s="35" t="s">
        <v>11982</v>
      </c>
      <c r="J1381" s="35" t="s">
        <v>10690</v>
      </c>
      <c r="K1381" s="35" t="s">
        <v>2617</v>
      </c>
      <c r="L1381" s="35"/>
      <c r="M1381" s="51">
        <v>1138223</v>
      </c>
    </row>
    <row r="1382" spans="9:13">
      <c r="I1382" s="35" t="s">
        <v>11983</v>
      </c>
      <c r="J1382" s="35" t="s">
        <v>10690</v>
      </c>
      <c r="K1382" s="35" t="s">
        <v>2617</v>
      </c>
      <c r="L1382" s="35"/>
      <c r="M1382" s="51">
        <v>1138223</v>
      </c>
    </row>
    <row r="1383" spans="9:13">
      <c r="I1383" s="35" t="s">
        <v>11984</v>
      </c>
      <c r="J1383" s="35" t="s">
        <v>10690</v>
      </c>
      <c r="K1383" s="35" t="s">
        <v>2617</v>
      </c>
      <c r="L1383" s="35"/>
      <c r="M1383" s="51">
        <v>1138223</v>
      </c>
    </row>
    <row r="1384" spans="9:13">
      <c r="I1384" s="35" t="s">
        <v>11985</v>
      </c>
      <c r="J1384" s="35" t="s">
        <v>10690</v>
      </c>
      <c r="K1384" s="35" t="s">
        <v>2617</v>
      </c>
      <c r="L1384" s="35"/>
      <c r="M1384" s="51">
        <v>1138223</v>
      </c>
    </row>
    <row r="1385" spans="9:13">
      <c r="I1385" s="35" t="s">
        <v>11986</v>
      </c>
      <c r="J1385" s="35" t="s">
        <v>10690</v>
      </c>
      <c r="K1385" s="35" t="s">
        <v>2617</v>
      </c>
      <c r="L1385" s="35"/>
      <c r="M1385" s="51">
        <v>1138223</v>
      </c>
    </row>
    <row r="1386" spans="9:13">
      <c r="I1386" s="35" t="s">
        <v>11987</v>
      </c>
      <c r="J1386" s="35" t="s">
        <v>10690</v>
      </c>
      <c r="K1386" s="35" t="s">
        <v>2617</v>
      </c>
      <c r="L1386" s="35"/>
      <c r="M1386" s="51">
        <v>1138223</v>
      </c>
    </row>
    <row r="1387" spans="9:13">
      <c r="I1387" s="35" t="s">
        <v>11988</v>
      </c>
      <c r="J1387" s="35" t="s">
        <v>10690</v>
      </c>
      <c r="K1387" s="35" t="s">
        <v>2617</v>
      </c>
      <c r="L1387" s="35"/>
      <c r="M1387" s="51">
        <v>1138223</v>
      </c>
    </row>
    <row r="1388" spans="9:13">
      <c r="I1388" s="35" t="s">
        <v>11989</v>
      </c>
      <c r="J1388" s="35" t="s">
        <v>10690</v>
      </c>
      <c r="K1388" s="35" t="s">
        <v>2617</v>
      </c>
      <c r="L1388" s="35"/>
      <c r="M1388" s="51">
        <v>1138223</v>
      </c>
    </row>
    <row r="1389" spans="9:13">
      <c r="I1389" s="35" t="s">
        <v>11990</v>
      </c>
      <c r="J1389" s="35" t="s">
        <v>10690</v>
      </c>
      <c r="K1389" s="35" t="s">
        <v>2617</v>
      </c>
      <c r="L1389" s="35"/>
      <c r="M1389" s="51">
        <v>1138223</v>
      </c>
    </row>
    <row r="1390" spans="9:13">
      <c r="I1390" s="35" t="s">
        <v>11991</v>
      </c>
      <c r="J1390" s="35" t="s">
        <v>10690</v>
      </c>
      <c r="K1390" s="35" t="s">
        <v>2617</v>
      </c>
      <c r="L1390" s="35"/>
      <c r="M1390" s="51">
        <v>1138223</v>
      </c>
    </row>
    <row r="1391" spans="9:13">
      <c r="I1391" s="35" t="s">
        <v>11992</v>
      </c>
      <c r="J1391" s="35" t="s">
        <v>10690</v>
      </c>
      <c r="K1391" s="35" t="s">
        <v>2617</v>
      </c>
      <c r="L1391" s="35"/>
      <c r="M1391" s="51">
        <v>1138223</v>
      </c>
    </row>
    <row r="1392" spans="9:13">
      <c r="I1392" s="35" t="s">
        <v>11993</v>
      </c>
      <c r="J1392" s="35" t="s">
        <v>10690</v>
      </c>
      <c r="K1392" s="35" t="s">
        <v>2617</v>
      </c>
      <c r="L1392" s="35"/>
      <c r="M1392" s="51">
        <v>1138223</v>
      </c>
    </row>
    <row r="1393" spans="9:13">
      <c r="I1393" s="35" t="s">
        <v>11994</v>
      </c>
      <c r="J1393" s="35" t="s">
        <v>10690</v>
      </c>
      <c r="K1393" s="35" t="s">
        <v>2617</v>
      </c>
      <c r="L1393" s="35"/>
      <c r="M1393" s="51">
        <v>1138223</v>
      </c>
    </row>
    <row r="1394" spans="9:13">
      <c r="I1394" s="35" t="s">
        <v>11995</v>
      </c>
      <c r="J1394" s="35" t="s">
        <v>10690</v>
      </c>
      <c r="K1394" s="35" t="s">
        <v>2617</v>
      </c>
      <c r="L1394" s="35"/>
      <c r="M1394" s="51">
        <v>1138223</v>
      </c>
    </row>
    <row r="1395" spans="9:13">
      <c r="I1395" s="35" t="s">
        <v>11996</v>
      </c>
      <c r="J1395" s="35" t="s">
        <v>10690</v>
      </c>
      <c r="K1395" s="35" t="s">
        <v>2617</v>
      </c>
      <c r="L1395" s="35"/>
      <c r="M1395" s="51">
        <v>1138223</v>
      </c>
    </row>
    <row r="1396" spans="9:13">
      <c r="I1396" s="35" t="s">
        <v>11997</v>
      </c>
      <c r="J1396" s="35" t="s">
        <v>10690</v>
      </c>
      <c r="K1396" s="35" t="s">
        <v>2617</v>
      </c>
      <c r="L1396" s="35"/>
      <c r="M1396" s="51">
        <v>1138223</v>
      </c>
    </row>
    <row r="1397" spans="9:13">
      <c r="I1397" s="35" t="s">
        <v>11998</v>
      </c>
      <c r="J1397" s="35" t="s">
        <v>10690</v>
      </c>
      <c r="K1397" s="35" t="s">
        <v>2617</v>
      </c>
      <c r="L1397" s="35"/>
      <c r="M1397" s="51">
        <v>1138223</v>
      </c>
    </row>
    <row r="1398" spans="9:13">
      <c r="I1398" s="35" t="s">
        <v>11999</v>
      </c>
      <c r="J1398" s="35" t="s">
        <v>10690</v>
      </c>
      <c r="K1398" s="35" t="s">
        <v>2617</v>
      </c>
      <c r="L1398" s="35"/>
      <c r="M1398" s="51">
        <v>1138223</v>
      </c>
    </row>
    <row r="1399" spans="9:13">
      <c r="I1399" s="35" t="s">
        <v>12000</v>
      </c>
      <c r="J1399" s="35" t="s">
        <v>10690</v>
      </c>
      <c r="K1399" s="35" t="s">
        <v>2617</v>
      </c>
      <c r="L1399" s="35"/>
      <c r="M1399" s="51">
        <v>1138223</v>
      </c>
    </row>
    <row r="1400" spans="9:13">
      <c r="I1400" s="35" t="s">
        <v>12001</v>
      </c>
      <c r="J1400" s="35" t="s">
        <v>10690</v>
      </c>
      <c r="K1400" s="35" t="s">
        <v>2617</v>
      </c>
      <c r="L1400" s="35"/>
      <c r="M1400" s="51">
        <v>1138223</v>
      </c>
    </row>
    <row r="1401" spans="9:13">
      <c r="I1401" s="35" t="s">
        <v>12002</v>
      </c>
      <c r="J1401" s="35" t="s">
        <v>10690</v>
      </c>
      <c r="K1401" s="35" t="s">
        <v>2617</v>
      </c>
      <c r="L1401" s="35"/>
      <c r="M1401" s="51">
        <v>1138223</v>
      </c>
    </row>
    <row r="1402" spans="9:13">
      <c r="I1402" s="35" t="s">
        <v>12003</v>
      </c>
      <c r="J1402" s="35" t="s">
        <v>10690</v>
      </c>
      <c r="K1402" s="35" t="s">
        <v>2617</v>
      </c>
      <c r="L1402" s="35"/>
      <c r="M1402" s="51">
        <v>1138223</v>
      </c>
    </row>
    <row r="1403" spans="9:13">
      <c r="I1403" s="35" t="s">
        <v>12004</v>
      </c>
      <c r="J1403" s="35" t="s">
        <v>10690</v>
      </c>
      <c r="K1403" s="35" t="s">
        <v>2617</v>
      </c>
      <c r="L1403" s="35"/>
      <c r="M1403" s="51">
        <v>1138223</v>
      </c>
    </row>
    <row r="1404" spans="9:13">
      <c r="I1404" s="35" t="s">
        <v>12005</v>
      </c>
      <c r="J1404" s="35" t="s">
        <v>10690</v>
      </c>
      <c r="K1404" s="35" t="s">
        <v>2617</v>
      </c>
      <c r="L1404" s="35"/>
      <c r="M1404" s="51">
        <v>1138223</v>
      </c>
    </row>
    <row r="1405" spans="9:13">
      <c r="I1405" s="35" t="s">
        <v>12006</v>
      </c>
      <c r="J1405" s="35" t="s">
        <v>10690</v>
      </c>
      <c r="K1405" s="35" t="s">
        <v>2617</v>
      </c>
      <c r="L1405" s="35"/>
      <c r="M1405" s="51">
        <v>1138223</v>
      </c>
    </row>
    <row r="1406" spans="9:13">
      <c r="I1406" s="35" t="s">
        <v>12007</v>
      </c>
      <c r="J1406" s="35" t="s">
        <v>10690</v>
      </c>
      <c r="K1406" s="35" t="s">
        <v>2617</v>
      </c>
      <c r="L1406" s="35"/>
      <c r="M1406" s="51">
        <v>1138223</v>
      </c>
    </row>
    <row r="1407" spans="9:13">
      <c r="I1407" s="35" t="s">
        <v>12008</v>
      </c>
      <c r="J1407" s="35" t="s">
        <v>10690</v>
      </c>
      <c r="K1407" s="35" t="s">
        <v>2617</v>
      </c>
      <c r="L1407" s="35"/>
      <c r="M1407" s="51">
        <v>1138223</v>
      </c>
    </row>
    <row r="1408" spans="9:13">
      <c r="I1408" s="35" t="s">
        <v>12009</v>
      </c>
      <c r="J1408" s="35" t="s">
        <v>10690</v>
      </c>
      <c r="K1408" s="35" t="s">
        <v>2617</v>
      </c>
      <c r="L1408" s="35"/>
      <c r="M1408" s="51">
        <v>1138223</v>
      </c>
    </row>
    <row r="1409" spans="9:13">
      <c r="I1409" s="35" t="s">
        <v>12010</v>
      </c>
      <c r="J1409" s="35" t="s">
        <v>10690</v>
      </c>
      <c r="K1409" s="35" t="s">
        <v>2617</v>
      </c>
      <c r="L1409" s="35"/>
      <c r="M1409" s="51">
        <v>1138223</v>
      </c>
    </row>
    <row r="1410" spans="9:13">
      <c r="I1410" s="35" t="s">
        <v>12011</v>
      </c>
      <c r="J1410" s="35" t="s">
        <v>10690</v>
      </c>
      <c r="K1410" s="35" t="s">
        <v>2617</v>
      </c>
      <c r="L1410" s="35"/>
      <c r="M1410" s="51">
        <v>1138223</v>
      </c>
    </row>
    <row r="1411" spans="9:13">
      <c r="I1411" s="35" t="s">
        <v>12012</v>
      </c>
      <c r="J1411" s="35" t="s">
        <v>10690</v>
      </c>
      <c r="K1411" s="35" t="s">
        <v>2617</v>
      </c>
      <c r="L1411" s="35"/>
      <c r="M1411" s="51">
        <v>1138223</v>
      </c>
    </row>
    <row r="1412" spans="9:13">
      <c r="I1412" s="35" t="s">
        <v>12013</v>
      </c>
      <c r="J1412" s="35" t="s">
        <v>10690</v>
      </c>
      <c r="K1412" s="35" t="s">
        <v>2617</v>
      </c>
      <c r="L1412" s="35"/>
      <c r="M1412" s="51">
        <v>1138223</v>
      </c>
    </row>
    <row r="1413" spans="9:13">
      <c r="I1413" s="35" t="s">
        <v>12014</v>
      </c>
      <c r="J1413" s="35" t="s">
        <v>10690</v>
      </c>
      <c r="K1413" s="35" t="s">
        <v>2617</v>
      </c>
      <c r="L1413" s="35"/>
      <c r="M1413" s="51">
        <v>1138223</v>
      </c>
    </row>
    <row r="1414" spans="9:13">
      <c r="I1414" s="35" t="s">
        <v>12015</v>
      </c>
      <c r="J1414" s="35" t="s">
        <v>10690</v>
      </c>
      <c r="K1414" s="35" t="s">
        <v>2617</v>
      </c>
      <c r="L1414" s="35"/>
      <c r="M1414" s="51">
        <v>1138223</v>
      </c>
    </row>
    <row r="1415" spans="9:13">
      <c r="I1415" s="35" t="s">
        <v>12016</v>
      </c>
      <c r="J1415" s="35" t="s">
        <v>10690</v>
      </c>
      <c r="K1415" s="35" t="s">
        <v>2617</v>
      </c>
      <c r="L1415" s="35"/>
      <c r="M1415" s="51">
        <v>1138223</v>
      </c>
    </row>
    <row r="1416" spans="9:13">
      <c r="I1416" s="35" t="s">
        <v>12017</v>
      </c>
      <c r="J1416" s="35" t="s">
        <v>10690</v>
      </c>
      <c r="K1416" s="35" t="s">
        <v>2617</v>
      </c>
      <c r="L1416" s="35"/>
      <c r="M1416" s="51">
        <v>1138223</v>
      </c>
    </row>
    <row r="1417" spans="9:13">
      <c r="I1417" s="35" t="s">
        <v>12018</v>
      </c>
      <c r="J1417" s="35" t="s">
        <v>10690</v>
      </c>
      <c r="K1417" s="35" t="s">
        <v>2617</v>
      </c>
      <c r="L1417" s="35"/>
      <c r="M1417" s="51">
        <v>1138223</v>
      </c>
    </row>
    <row r="1418" spans="9:13">
      <c r="I1418" s="35" t="s">
        <v>12019</v>
      </c>
      <c r="J1418" s="35" t="s">
        <v>10690</v>
      </c>
      <c r="K1418" s="35" t="s">
        <v>2617</v>
      </c>
      <c r="L1418" s="35"/>
      <c r="M1418" s="51">
        <v>1138223</v>
      </c>
    </row>
    <row r="1419" spans="9:13">
      <c r="I1419" s="35" t="s">
        <v>12020</v>
      </c>
      <c r="J1419" s="35" t="s">
        <v>10690</v>
      </c>
      <c r="K1419" s="35" t="s">
        <v>2617</v>
      </c>
      <c r="L1419" s="35"/>
      <c r="M1419" s="51">
        <v>1138223</v>
      </c>
    </row>
    <row r="1420" spans="9:13">
      <c r="I1420" s="35" t="s">
        <v>12021</v>
      </c>
      <c r="J1420" s="35" t="s">
        <v>10690</v>
      </c>
      <c r="K1420" s="35" t="s">
        <v>2617</v>
      </c>
      <c r="L1420" s="35"/>
      <c r="M1420" s="51">
        <v>1138223</v>
      </c>
    </row>
    <row r="1421" spans="9:13">
      <c r="I1421" s="35" t="s">
        <v>12022</v>
      </c>
      <c r="J1421" s="35" t="s">
        <v>10690</v>
      </c>
      <c r="K1421" s="35" t="s">
        <v>2617</v>
      </c>
      <c r="L1421" s="35"/>
      <c r="M1421" s="51">
        <v>1138223</v>
      </c>
    </row>
    <row r="1422" spans="9:13">
      <c r="I1422" s="35" t="s">
        <v>12023</v>
      </c>
      <c r="J1422" s="35" t="s">
        <v>10690</v>
      </c>
      <c r="K1422" s="35" t="s">
        <v>2617</v>
      </c>
      <c r="L1422" s="35"/>
      <c r="M1422" s="51">
        <v>1138223</v>
      </c>
    </row>
    <row r="1423" spans="9:13">
      <c r="I1423" s="35" t="s">
        <v>12024</v>
      </c>
      <c r="J1423" s="35" t="s">
        <v>10690</v>
      </c>
      <c r="K1423" s="35" t="s">
        <v>2617</v>
      </c>
      <c r="L1423" s="35"/>
      <c r="M1423" s="51">
        <v>1138223</v>
      </c>
    </row>
    <row r="1424" spans="9:13">
      <c r="I1424" s="35" t="s">
        <v>12025</v>
      </c>
      <c r="J1424" s="35" t="s">
        <v>10690</v>
      </c>
      <c r="K1424" s="35" t="s">
        <v>2617</v>
      </c>
      <c r="L1424" s="35"/>
      <c r="M1424" s="51">
        <v>1138223</v>
      </c>
    </row>
    <row r="1425" spans="9:13">
      <c r="I1425" s="35" t="s">
        <v>12026</v>
      </c>
      <c r="J1425" s="35" t="s">
        <v>10690</v>
      </c>
      <c r="K1425" s="35" t="s">
        <v>2617</v>
      </c>
      <c r="L1425" s="35"/>
      <c r="M1425" s="51">
        <v>1138223</v>
      </c>
    </row>
    <row r="1426" spans="9:13">
      <c r="I1426" s="35" t="s">
        <v>12027</v>
      </c>
      <c r="J1426" s="35" t="s">
        <v>10690</v>
      </c>
      <c r="K1426" s="35" t="s">
        <v>2617</v>
      </c>
      <c r="L1426" s="35"/>
      <c r="M1426" s="51">
        <v>1138223</v>
      </c>
    </row>
    <row r="1427" spans="9:13">
      <c r="I1427" s="35" t="s">
        <v>12028</v>
      </c>
      <c r="J1427" s="35" t="s">
        <v>10690</v>
      </c>
      <c r="K1427" s="35" t="s">
        <v>2617</v>
      </c>
      <c r="L1427" s="35"/>
      <c r="M1427" s="51">
        <v>1138223</v>
      </c>
    </row>
    <row r="1428" spans="9:13">
      <c r="I1428" s="35" t="s">
        <v>12029</v>
      </c>
      <c r="J1428" s="35" t="s">
        <v>10690</v>
      </c>
      <c r="K1428" s="35" t="s">
        <v>2617</v>
      </c>
      <c r="L1428" s="35"/>
      <c r="M1428" s="51">
        <v>1138223</v>
      </c>
    </row>
    <row r="1429" spans="9:13">
      <c r="I1429" s="35" t="s">
        <v>12030</v>
      </c>
      <c r="J1429" s="35" t="s">
        <v>10690</v>
      </c>
      <c r="K1429" s="35" t="s">
        <v>2617</v>
      </c>
      <c r="L1429" s="35"/>
      <c r="M1429" s="51">
        <v>1138223</v>
      </c>
    </row>
    <row r="1430" spans="9:13">
      <c r="I1430" s="35" t="s">
        <v>12031</v>
      </c>
      <c r="J1430" s="35" t="s">
        <v>10690</v>
      </c>
      <c r="K1430" s="35" t="s">
        <v>2617</v>
      </c>
      <c r="L1430" s="35"/>
      <c r="M1430" s="51">
        <v>1138223</v>
      </c>
    </row>
    <row r="1431" spans="9:13">
      <c r="I1431" s="35" t="s">
        <v>12032</v>
      </c>
      <c r="J1431" s="35" t="s">
        <v>10690</v>
      </c>
      <c r="K1431" s="35" t="s">
        <v>2617</v>
      </c>
      <c r="L1431" s="35"/>
      <c r="M1431" s="51">
        <v>1138223</v>
      </c>
    </row>
    <row r="1432" spans="9:13">
      <c r="I1432" s="35" t="s">
        <v>12033</v>
      </c>
      <c r="J1432" s="35" t="s">
        <v>10690</v>
      </c>
      <c r="K1432" s="35" t="s">
        <v>2617</v>
      </c>
      <c r="L1432" s="35"/>
      <c r="M1432" s="51">
        <v>1138223</v>
      </c>
    </row>
    <row r="1433" spans="9:13">
      <c r="I1433" s="35" t="s">
        <v>12034</v>
      </c>
      <c r="J1433" s="35" t="s">
        <v>10690</v>
      </c>
      <c r="K1433" s="35" t="s">
        <v>2617</v>
      </c>
      <c r="L1433" s="35"/>
      <c r="M1433" s="51">
        <v>1138223</v>
      </c>
    </row>
    <row r="1434" spans="9:13">
      <c r="I1434" s="35" t="s">
        <v>12035</v>
      </c>
      <c r="J1434" s="35" t="s">
        <v>10690</v>
      </c>
      <c r="K1434" s="35" t="s">
        <v>2617</v>
      </c>
      <c r="L1434" s="35"/>
      <c r="M1434" s="51">
        <v>1138223</v>
      </c>
    </row>
    <row r="1435" spans="9:13">
      <c r="I1435" s="35" t="s">
        <v>12036</v>
      </c>
      <c r="J1435" s="35" t="s">
        <v>10690</v>
      </c>
      <c r="K1435" s="35" t="s">
        <v>2617</v>
      </c>
      <c r="L1435" s="35"/>
      <c r="M1435" s="51">
        <v>1138223</v>
      </c>
    </row>
    <row r="1436" spans="9:13">
      <c r="I1436" s="35" t="s">
        <v>12037</v>
      </c>
      <c r="J1436" s="35" t="s">
        <v>10690</v>
      </c>
      <c r="K1436" s="35" t="s">
        <v>2617</v>
      </c>
      <c r="L1436" s="35"/>
      <c r="M1436" s="51">
        <v>1138223</v>
      </c>
    </row>
    <row r="1437" spans="9:13">
      <c r="I1437" s="35" t="s">
        <v>12038</v>
      </c>
      <c r="J1437" s="35" t="s">
        <v>10690</v>
      </c>
      <c r="K1437" s="35" t="s">
        <v>2617</v>
      </c>
      <c r="L1437" s="35"/>
      <c r="M1437" s="51">
        <v>1138223</v>
      </c>
    </row>
    <row r="1438" spans="9:13">
      <c r="I1438" s="35" t="s">
        <v>12039</v>
      </c>
      <c r="J1438" s="35" t="s">
        <v>10690</v>
      </c>
      <c r="K1438" s="35" t="s">
        <v>2617</v>
      </c>
      <c r="L1438" s="35"/>
      <c r="M1438" s="51">
        <v>1138223</v>
      </c>
    </row>
    <row r="1439" spans="9:13">
      <c r="I1439" s="35" t="s">
        <v>12040</v>
      </c>
      <c r="J1439" s="35" t="s">
        <v>10690</v>
      </c>
      <c r="K1439" s="35" t="s">
        <v>2617</v>
      </c>
      <c r="L1439" s="35"/>
      <c r="M1439" s="51">
        <v>1138223</v>
      </c>
    </row>
    <row r="1440" spans="9:13">
      <c r="I1440" s="35" t="s">
        <v>12041</v>
      </c>
      <c r="J1440" s="35" t="s">
        <v>10690</v>
      </c>
      <c r="K1440" s="35" t="s">
        <v>2617</v>
      </c>
      <c r="L1440" s="35"/>
      <c r="M1440" s="51">
        <v>1138223</v>
      </c>
    </row>
    <row r="1441" spans="9:13">
      <c r="I1441" s="35" t="s">
        <v>12042</v>
      </c>
      <c r="J1441" s="35" t="s">
        <v>10690</v>
      </c>
      <c r="K1441" s="35" t="s">
        <v>2617</v>
      </c>
      <c r="L1441" s="35"/>
      <c r="M1441" s="51">
        <v>1138223</v>
      </c>
    </row>
    <row r="1442" spans="9:13">
      <c r="I1442" s="35" t="s">
        <v>12043</v>
      </c>
      <c r="J1442" s="35" t="s">
        <v>10690</v>
      </c>
      <c r="K1442" s="35" t="s">
        <v>2617</v>
      </c>
      <c r="L1442" s="35"/>
      <c r="M1442" s="51">
        <v>1138223</v>
      </c>
    </row>
    <row r="1443" spans="9:13">
      <c r="I1443" s="35" t="s">
        <v>12044</v>
      </c>
      <c r="J1443" s="35" t="s">
        <v>10690</v>
      </c>
      <c r="K1443" s="35" t="s">
        <v>2617</v>
      </c>
      <c r="L1443" s="35"/>
      <c r="M1443" s="51">
        <v>1138223</v>
      </c>
    </row>
    <row r="1444" spans="9:13">
      <c r="I1444" s="35" t="s">
        <v>12045</v>
      </c>
      <c r="J1444" s="35" t="s">
        <v>10690</v>
      </c>
      <c r="K1444" s="35" t="s">
        <v>2617</v>
      </c>
      <c r="L1444" s="35"/>
      <c r="M1444" s="51">
        <v>1138223</v>
      </c>
    </row>
    <row r="1445" spans="9:13">
      <c r="I1445" s="35" t="s">
        <v>12046</v>
      </c>
      <c r="J1445" s="35" t="s">
        <v>10690</v>
      </c>
      <c r="K1445" s="35" t="s">
        <v>2617</v>
      </c>
      <c r="L1445" s="35"/>
      <c r="M1445" s="51">
        <v>1138223</v>
      </c>
    </row>
    <row r="1446" spans="9:13">
      <c r="I1446" s="35" t="s">
        <v>12047</v>
      </c>
      <c r="J1446" s="35" t="s">
        <v>10690</v>
      </c>
      <c r="K1446" s="35" t="s">
        <v>2617</v>
      </c>
      <c r="L1446" s="35"/>
      <c r="M1446" s="51">
        <v>1138223</v>
      </c>
    </row>
    <row r="1447" spans="9:13">
      <c r="I1447" s="35" t="s">
        <v>12048</v>
      </c>
      <c r="J1447" s="35" t="s">
        <v>10690</v>
      </c>
      <c r="K1447" s="35" t="s">
        <v>2617</v>
      </c>
      <c r="L1447" s="35"/>
      <c r="M1447" s="51">
        <v>1138223</v>
      </c>
    </row>
    <row r="1448" spans="9:13">
      <c r="I1448" s="35" t="s">
        <v>12049</v>
      </c>
      <c r="J1448" s="35" t="s">
        <v>10690</v>
      </c>
      <c r="K1448" s="35" t="s">
        <v>2617</v>
      </c>
      <c r="L1448" s="35"/>
      <c r="M1448" s="51">
        <v>1138223</v>
      </c>
    </row>
    <row r="1449" spans="9:13">
      <c r="I1449" s="35" t="s">
        <v>12050</v>
      </c>
      <c r="J1449" s="35" t="s">
        <v>10690</v>
      </c>
      <c r="K1449" s="35" t="s">
        <v>2617</v>
      </c>
      <c r="L1449" s="35"/>
      <c r="M1449" s="51">
        <v>1138223</v>
      </c>
    </row>
    <row r="1450" spans="9:13">
      <c r="I1450" s="35" t="s">
        <v>12051</v>
      </c>
      <c r="J1450" s="35" t="s">
        <v>10690</v>
      </c>
      <c r="K1450" s="35" t="s">
        <v>2617</v>
      </c>
      <c r="L1450" s="35"/>
      <c r="M1450" s="51">
        <v>1138223</v>
      </c>
    </row>
    <row r="1451" spans="9:13">
      <c r="I1451" s="35" t="s">
        <v>12052</v>
      </c>
      <c r="J1451" s="35" t="s">
        <v>10690</v>
      </c>
      <c r="K1451" s="35" t="s">
        <v>2617</v>
      </c>
      <c r="L1451" s="35"/>
      <c r="M1451" s="51">
        <v>1138223</v>
      </c>
    </row>
    <row r="1452" spans="9:13">
      <c r="I1452" s="35" t="s">
        <v>12053</v>
      </c>
      <c r="J1452" s="35" t="s">
        <v>10690</v>
      </c>
      <c r="K1452" s="35" t="s">
        <v>2617</v>
      </c>
      <c r="L1452" s="35"/>
      <c r="M1452" s="51">
        <v>1138223</v>
      </c>
    </row>
    <row r="1453" spans="9:13">
      <c r="I1453" s="35" t="s">
        <v>12054</v>
      </c>
      <c r="J1453" s="35" t="s">
        <v>10690</v>
      </c>
      <c r="K1453" s="35" t="s">
        <v>2617</v>
      </c>
      <c r="L1453" s="35"/>
      <c r="M1453" s="51">
        <v>1138223</v>
      </c>
    </row>
    <row r="1454" spans="9:13">
      <c r="I1454" s="35" t="s">
        <v>12055</v>
      </c>
      <c r="J1454" s="35" t="s">
        <v>10690</v>
      </c>
      <c r="K1454" s="35" t="s">
        <v>2617</v>
      </c>
      <c r="L1454" s="35"/>
      <c r="M1454" s="51">
        <v>1138223</v>
      </c>
    </row>
    <row r="1455" spans="9:13">
      <c r="I1455" s="35" t="s">
        <v>12056</v>
      </c>
      <c r="J1455" s="35" t="s">
        <v>10690</v>
      </c>
      <c r="K1455" s="35" t="s">
        <v>2617</v>
      </c>
      <c r="L1455" s="35"/>
      <c r="M1455" s="51">
        <v>1138223</v>
      </c>
    </row>
    <row r="1456" spans="9:13">
      <c r="I1456" s="35" t="s">
        <v>12057</v>
      </c>
      <c r="J1456" s="35" t="s">
        <v>10690</v>
      </c>
      <c r="K1456" s="35" t="s">
        <v>2617</v>
      </c>
      <c r="L1456" s="35"/>
      <c r="M1456" s="51">
        <v>1138223</v>
      </c>
    </row>
    <row r="1457" spans="9:13">
      <c r="I1457" s="35" t="s">
        <v>12058</v>
      </c>
      <c r="J1457" s="35" t="s">
        <v>10690</v>
      </c>
      <c r="K1457" s="35" t="s">
        <v>2617</v>
      </c>
      <c r="L1457" s="35"/>
      <c r="M1457" s="51">
        <v>1138223</v>
      </c>
    </row>
    <row r="1458" spans="9:13">
      <c r="I1458" s="35" t="s">
        <v>12059</v>
      </c>
      <c r="J1458" s="35" t="s">
        <v>10690</v>
      </c>
      <c r="K1458" s="35" t="s">
        <v>2617</v>
      </c>
      <c r="L1458" s="35"/>
      <c r="M1458" s="51">
        <v>1138223</v>
      </c>
    </row>
    <row r="1459" spans="9:13">
      <c r="I1459" s="35" t="s">
        <v>12060</v>
      </c>
      <c r="J1459" s="35" t="s">
        <v>10690</v>
      </c>
      <c r="K1459" s="35" t="s">
        <v>2617</v>
      </c>
      <c r="L1459" s="35"/>
      <c r="M1459" s="51">
        <v>1138223</v>
      </c>
    </row>
    <row r="1460" spans="9:13">
      <c r="I1460" s="35" t="s">
        <v>12061</v>
      </c>
      <c r="J1460" s="35" t="s">
        <v>10690</v>
      </c>
      <c r="K1460" s="35" t="s">
        <v>2617</v>
      </c>
      <c r="L1460" s="35"/>
      <c r="M1460" s="51">
        <v>1138223</v>
      </c>
    </row>
    <row r="1461" spans="9:13">
      <c r="I1461" s="35" t="s">
        <v>12062</v>
      </c>
      <c r="J1461" s="35" t="s">
        <v>10690</v>
      </c>
      <c r="K1461" s="35" t="s">
        <v>2617</v>
      </c>
      <c r="L1461" s="35"/>
      <c r="M1461" s="51">
        <v>1138223</v>
      </c>
    </row>
    <row r="1462" spans="9:13">
      <c r="I1462" s="35" t="s">
        <v>12063</v>
      </c>
      <c r="J1462" s="35" t="s">
        <v>10690</v>
      </c>
      <c r="K1462" s="35" t="s">
        <v>2617</v>
      </c>
      <c r="L1462" s="35"/>
      <c r="M1462" s="51">
        <v>1138223</v>
      </c>
    </row>
    <row r="1463" spans="9:13">
      <c r="I1463" s="35" t="s">
        <v>12064</v>
      </c>
      <c r="J1463" s="35" t="s">
        <v>10690</v>
      </c>
      <c r="K1463" s="35" t="s">
        <v>2617</v>
      </c>
      <c r="L1463" s="35"/>
      <c r="M1463" s="51">
        <v>1138223</v>
      </c>
    </row>
    <row r="1464" spans="9:13">
      <c r="I1464" s="35" t="s">
        <v>12065</v>
      </c>
      <c r="J1464" s="35" t="s">
        <v>10690</v>
      </c>
      <c r="K1464" s="35" t="s">
        <v>2617</v>
      </c>
      <c r="L1464" s="35"/>
      <c r="M1464" s="51">
        <v>1138223</v>
      </c>
    </row>
    <row r="1465" spans="9:13">
      <c r="I1465" s="35" t="s">
        <v>12066</v>
      </c>
      <c r="J1465" s="35" t="s">
        <v>10690</v>
      </c>
      <c r="K1465" s="35" t="s">
        <v>2617</v>
      </c>
      <c r="L1465" s="35"/>
      <c r="M1465" s="51">
        <v>1138223</v>
      </c>
    </row>
    <row r="1466" spans="9:13">
      <c r="I1466" s="35" t="s">
        <v>12067</v>
      </c>
      <c r="J1466" s="35" t="s">
        <v>10690</v>
      </c>
      <c r="K1466" s="35" t="s">
        <v>2617</v>
      </c>
      <c r="L1466" s="35"/>
      <c r="M1466" s="51">
        <v>1138223</v>
      </c>
    </row>
    <row r="1467" spans="9:13">
      <c r="I1467" s="35" t="s">
        <v>12068</v>
      </c>
      <c r="J1467" s="35" t="s">
        <v>10690</v>
      </c>
      <c r="K1467" s="35" t="s">
        <v>2617</v>
      </c>
      <c r="L1467" s="35"/>
      <c r="M1467" s="51">
        <v>1138223</v>
      </c>
    </row>
    <row r="1468" spans="9:13">
      <c r="I1468" s="35" t="s">
        <v>12069</v>
      </c>
      <c r="J1468" s="35" t="s">
        <v>10690</v>
      </c>
      <c r="K1468" s="35" t="s">
        <v>2617</v>
      </c>
      <c r="L1468" s="35"/>
      <c r="M1468" s="51">
        <v>1138223</v>
      </c>
    </row>
    <row r="1469" spans="9:13">
      <c r="I1469" s="35" t="s">
        <v>12070</v>
      </c>
      <c r="J1469" s="35" t="s">
        <v>10690</v>
      </c>
      <c r="K1469" s="35" t="s">
        <v>2617</v>
      </c>
      <c r="L1469" s="35"/>
      <c r="M1469" s="51">
        <v>1138223</v>
      </c>
    </row>
    <row r="1470" spans="9:13">
      <c r="I1470" s="35" t="s">
        <v>12071</v>
      </c>
      <c r="J1470" s="35" t="s">
        <v>10690</v>
      </c>
      <c r="K1470" s="35" t="s">
        <v>2617</v>
      </c>
      <c r="L1470" s="35"/>
      <c r="M1470" s="51">
        <v>1138223</v>
      </c>
    </row>
    <row r="1471" spans="9:13">
      <c r="I1471" s="35" t="s">
        <v>12072</v>
      </c>
      <c r="J1471" s="35" t="s">
        <v>10690</v>
      </c>
      <c r="K1471" s="35" t="s">
        <v>2617</v>
      </c>
      <c r="L1471" s="35"/>
      <c r="M1471" s="51">
        <v>1138223</v>
      </c>
    </row>
    <row r="1472" spans="9:13">
      <c r="I1472" s="35" t="s">
        <v>12073</v>
      </c>
      <c r="J1472" s="35" t="s">
        <v>10690</v>
      </c>
      <c r="K1472" s="35" t="s">
        <v>2617</v>
      </c>
      <c r="L1472" s="35"/>
      <c r="M1472" s="51">
        <v>1138223</v>
      </c>
    </row>
    <row r="1473" spans="9:13">
      <c r="I1473" s="35" t="s">
        <v>12074</v>
      </c>
      <c r="J1473" s="35" t="s">
        <v>10690</v>
      </c>
      <c r="K1473" s="35" t="s">
        <v>2617</v>
      </c>
      <c r="L1473" s="35"/>
      <c r="M1473" s="51">
        <v>1138223</v>
      </c>
    </row>
    <row r="1474" spans="9:13">
      <c r="I1474" s="35" t="s">
        <v>12075</v>
      </c>
      <c r="J1474" s="35" t="s">
        <v>10690</v>
      </c>
      <c r="K1474" s="35" t="s">
        <v>2617</v>
      </c>
      <c r="L1474" s="35"/>
      <c r="M1474" s="51">
        <v>1138223</v>
      </c>
    </row>
    <row r="1475" spans="9:13">
      <c r="I1475" s="35" t="s">
        <v>12076</v>
      </c>
      <c r="J1475" s="35" t="s">
        <v>10690</v>
      </c>
      <c r="K1475" s="35" t="s">
        <v>2617</v>
      </c>
      <c r="L1475" s="35"/>
      <c r="M1475" s="51">
        <v>1138223</v>
      </c>
    </row>
    <row r="1476" spans="9:13">
      <c r="I1476" s="35" t="s">
        <v>12077</v>
      </c>
      <c r="J1476" s="35" t="s">
        <v>10690</v>
      </c>
      <c r="K1476" s="35" t="s">
        <v>2617</v>
      </c>
      <c r="L1476" s="35"/>
      <c r="M1476" s="51">
        <v>1138223</v>
      </c>
    </row>
    <row r="1477" spans="9:13">
      <c r="I1477" s="35" t="s">
        <v>12078</v>
      </c>
      <c r="J1477" s="35" t="s">
        <v>10690</v>
      </c>
      <c r="K1477" s="35" t="s">
        <v>2617</v>
      </c>
      <c r="L1477" s="35"/>
      <c r="M1477" s="51">
        <v>1138223</v>
      </c>
    </row>
    <row r="1478" spans="9:13">
      <c r="I1478" s="35" t="s">
        <v>12079</v>
      </c>
      <c r="J1478" s="35" t="s">
        <v>10690</v>
      </c>
      <c r="K1478" s="35" t="s">
        <v>2617</v>
      </c>
      <c r="L1478" s="35"/>
      <c r="M1478" s="51">
        <v>1138223</v>
      </c>
    </row>
    <row r="1479" spans="9:13">
      <c r="I1479" s="35" t="s">
        <v>12080</v>
      </c>
      <c r="J1479" s="35" t="s">
        <v>10690</v>
      </c>
      <c r="K1479" s="35" t="s">
        <v>2617</v>
      </c>
      <c r="L1479" s="35"/>
      <c r="M1479" s="51">
        <v>1138223</v>
      </c>
    </row>
    <row r="1480" spans="9:13">
      <c r="I1480" s="35" t="s">
        <v>10507</v>
      </c>
      <c r="J1480" s="35" t="s">
        <v>10690</v>
      </c>
      <c r="K1480" s="35" t="s">
        <v>2617</v>
      </c>
      <c r="L1480" s="35"/>
      <c r="M1480" s="51">
        <v>1138223</v>
      </c>
    </row>
    <row r="1481" spans="9:13">
      <c r="I1481" s="35" t="s">
        <v>12081</v>
      </c>
      <c r="J1481" s="35" t="s">
        <v>10690</v>
      </c>
      <c r="K1481" s="35" t="s">
        <v>2617</v>
      </c>
      <c r="L1481" s="35"/>
      <c r="M1481" s="51">
        <v>1138223</v>
      </c>
    </row>
    <row r="1482" spans="9:13">
      <c r="I1482" s="35" t="s">
        <v>12082</v>
      </c>
      <c r="J1482" s="35" t="s">
        <v>10690</v>
      </c>
      <c r="K1482" s="35" t="s">
        <v>2617</v>
      </c>
      <c r="L1482" s="35"/>
      <c r="M1482" s="51">
        <v>1138223</v>
      </c>
    </row>
    <row r="1483" spans="9:13">
      <c r="I1483" s="35" t="s">
        <v>12083</v>
      </c>
      <c r="J1483" s="35" t="s">
        <v>10690</v>
      </c>
      <c r="K1483" s="35" t="s">
        <v>2617</v>
      </c>
      <c r="L1483" s="35"/>
      <c r="M1483" s="51">
        <v>1138223</v>
      </c>
    </row>
    <row r="1484" spans="9:13">
      <c r="I1484" s="35" t="s">
        <v>12084</v>
      </c>
      <c r="J1484" s="35" t="s">
        <v>10690</v>
      </c>
      <c r="K1484" s="35" t="s">
        <v>2617</v>
      </c>
      <c r="L1484" s="35"/>
      <c r="M1484" s="51">
        <v>1138223</v>
      </c>
    </row>
    <row r="1485" spans="9:13">
      <c r="I1485" s="35" t="s">
        <v>12085</v>
      </c>
      <c r="J1485" s="35" t="s">
        <v>10690</v>
      </c>
      <c r="K1485" s="35" t="s">
        <v>2617</v>
      </c>
      <c r="L1485" s="35"/>
      <c r="M1485" s="51">
        <v>1138223</v>
      </c>
    </row>
    <row r="1486" spans="9:13">
      <c r="I1486" s="35" t="s">
        <v>12086</v>
      </c>
      <c r="J1486" s="35" t="s">
        <v>10690</v>
      </c>
      <c r="K1486" s="35" t="s">
        <v>2617</v>
      </c>
      <c r="L1486" s="35"/>
      <c r="M1486" s="51">
        <v>1138223</v>
      </c>
    </row>
    <row r="1487" spans="9:13">
      <c r="I1487" s="35" t="s">
        <v>12087</v>
      </c>
      <c r="J1487" s="35" t="s">
        <v>10690</v>
      </c>
      <c r="K1487" s="35" t="s">
        <v>2617</v>
      </c>
      <c r="L1487" s="35"/>
      <c r="M1487" s="51">
        <v>1138223</v>
      </c>
    </row>
    <row r="1488" spans="9:13">
      <c r="I1488" s="35" t="s">
        <v>12088</v>
      </c>
      <c r="J1488" s="35" t="s">
        <v>10690</v>
      </c>
      <c r="K1488" s="35" t="s">
        <v>2617</v>
      </c>
      <c r="L1488" s="35"/>
      <c r="M1488" s="51">
        <v>1138223</v>
      </c>
    </row>
    <row r="1489" spans="9:13">
      <c r="I1489" s="35" t="s">
        <v>12089</v>
      </c>
      <c r="J1489" s="35" t="s">
        <v>10690</v>
      </c>
      <c r="K1489" s="35" t="s">
        <v>2617</v>
      </c>
      <c r="L1489" s="35"/>
      <c r="M1489" s="51">
        <v>1138223</v>
      </c>
    </row>
    <row r="1490" spans="9:13">
      <c r="I1490" s="35" t="s">
        <v>12090</v>
      </c>
      <c r="J1490" s="35" t="s">
        <v>10690</v>
      </c>
      <c r="K1490" s="35" t="s">
        <v>2617</v>
      </c>
      <c r="L1490" s="35"/>
      <c r="M1490" s="51">
        <v>1138223</v>
      </c>
    </row>
    <row r="1491" spans="9:13">
      <c r="I1491" s="35" t="s">
        <v>12091</v>
      </c>
      <c r="J1491" s="35" t="s">
        <v>10690</v>
      </c>
      <c r="K1491" s="35" t="s">
        <v>2617</v>
      </c>
      <c r="L1491" s="35"/>
      <c r="M1491" s="51">
        <v>1138223</v>
      </c>
    </row>
    <row r="1492" spans="9:13">
      <c r="I1492" s="35" t="s">
        <v>12092</v>
      </c>
      <c r="J1492" s="35" t="s">
        <v>10690</v>
      </c>
      <c r="K1492" s="35" t="s">
        <v>2617</v>
      </c>
      <c r="L1492" s="35"/>
      <c r="M1492" s="51">
        <v>1138223</v>
      </c>
    </row>
    <row r="1493" spans="9:13">
      <c r="I1493" s="35" t="s">
        <v>12093</v>
      </c>
      <c r="J1493" s="35" t="s">
        <v>10690</v>
      </c>
      <c r="K1493" s="35" t="s">
        <v>2617</v>
      </c>
      <c r="L1493" s="35"/>
      <c r="M1493" s="51">
        <v>1138223</v>
      </c>
    </row>
    <row r="1494" spans="9:13">
      <c r="I1494" s="35" t="s">
        <v>12094</v>
      </c>
      <c r="J1494" s="35" t="s">
        <v>10690</v>
      </c>
      <c r="K1494" s="35" t="s">
        <v>2617</v>
      </c>
      <c r="L1494" s="35"/>
      <c r="M1494" s="51">
        <v>1138223</v>
      </c>
    </row>
    <row r="1495" spans="9:13">
      <c r="I1495" s="35" t="s">
        <v>12095</v>
      </c>
      <c r="J1495" s="35" t="s">
        <v>10690</v>
      </c>
      <c r="K1495" s="35" t="s">
        <v>2617</v>
      </c>
      <c r="L1495" s="35"/>
      <c r="M1495" s="51">
        <v>1138223</v>
      </c>
    </row>
    <row r="1496" spans="9:13">
      <c r="I1496" s="35" t="s">
        <v>12096</v>
      </c>
      <c r="J1496" s="35" t="s">
        <v>10690</v>
      </c>
      <c r="K1496" s="35" t="s">
        <v>2617</v>
      </c>
      <c r="L1496" s="35"/>
      <c r="M1496" s="51">
        <v>1138223</v>
      </c>
    </row>
    <row r="1497" spans="9:13">
      <c r="I1497" s="35" t="s">
        <v>12097</v>
      </c>
      <c r="J1497" s="35" t="s">
        <v>10690</v>
      </c>
      <c r="K1497" s="35" t="s">
        <v>2617</v>
      </c>
      <c r="L1497" s="35"/>
      <c r="M1497" s="51">
        <v>1138223</v>
      </c>
    </row>
    <row r="1498" spans="9:13">
      <c r="I1498" s="35" t="s">
        <v>12098</v>
      </c>
      <c r="J1498" s="35" t="s">
        <v>10690</v>
      </c>
      <c r="K1498" s="35" t="s">
        <v>2617</v>
      </c>
      <c r="L1498" s="35"/>
      <c r="M1498" s="51">
        <v>1138223</v>
      </c>
    </row>
    <row r="1499" spans="9:13">
      <c r="I1499" s="35" t="s">
        <v>12099</v>
      </c>
      <c r="J1499" s="35" t="s">
        <v>10690</v>
      </c>
      <c r="K1499" s="35" t="s">
        <v>2617</v>
      </c>
      <c r="L1499" s="35"/>
      <c r="M1499" s="51">
        <v>1138223</v>
      </c>
    </row>
    <row r="1500" spans="9:13">
      <c r="I1500" s="35" t="s">
        <v>12100</v>
      </c>
      <c r="J1500" s="35" t="s">
        <v>10690</v>
      </c>
      <c r="K1500" s="35" t="s">
        <v>2617</v>
      </c>
      <c r="L1500" s="35"/>
      <c r="M1500" s="51">
        <v>1138223</v>
      </c>
    </row>
    <row r="1501" spans="9:13">
      <c r="I1501" s="35" t="s">
        <v>12101</v>
      </c>
      <c r="J1501" s="35" t="s">
        <v>10690</v>
      </c>
      <c r="K1501" s="35" t="s">
        <v>2617</v>
      </c>
      <c r="L1501" s="35"/>
      <c r="M1501" s="51">
        <v>1138223</v>
      </c>
    </row>
    <row r="1502" spans="9:13">
      <c r="I1502" s="35" t="s">
        <v>12102</v>
      </c>
      <c r="J1502" s="35" t="s">
        <v>10690</v>
      </c>
      <c r="K1502" s="35" t="s">
        <v>2617</v>
      </c>
      <c r="L1502" s="35"/>
      <c r="M1502" s="51">
        <v>1138223</v>
      </c>
    </row>
    <row r="1503" spans="9:13">
      <c r="I1503" s="35" t="s">
        <v>12103</v>
      </c>
      <c r="J1503" s="35" t="s">
        <v>10690</v>
      </c>
      <c r="K1503" s="35" t="s">
        <v>2617</v>
      </c>
      <c r="L1503" s="35"/>
      <c r="M1503" s="51">
        <v>1138223</v>
      </c>
    </row>
    <row r="1504" spans="9:13">
      <c r="I1504" s="35" t="s">
        <v>12104</v>
      </c>
      <c r="J1504" s="35" t="s">
        <v>10690</v>
      </c>
      <c r="K1504" s="35" t="s">
        <v>2617</v>
      </c>
      <c r="L1504" s="35"/>
      <c r="M1504" s="51">
        <v>1138223</v>
      </c>
    </row>
    <row r="1505" spans="9:13">
      <c r="I1505" s="35" t="s">
        <v>12105</v>
      </c>
      <c r="J1505" s="35" t="s">
        <v>10690</v>
      </c>
      <c r="K1505" s="35" t="s">
        <v>2617</v>
      </c>
      <c r="L1505" s="35"/>
      <c r="M1505" s="51">
        <v>1138223</v>
      </c>
    </row>
    <row r="1506" spans="9:13">
      <c r="I1506" s="35" t="s">
        <v>12106</v>
      </c>
      <c r="J1506" s="35" t="s">
        <v>10690</v>
      </c>
      <c r="K1506" s="35" t="s">
        <v>2617</v>
      </c>
      <c r="L1506" s="35"/>
      <c r="M1506" s="51">
        <v>1138223</v>
      </c>
    </row>
    <row r="1507" spans="9:13">
      <c r="I1507" s="35" t="s">
        <v>12107</v>
      </c>
      <c r="J1507" s="35" t="s">
        <v>10690</v>
      </c>
      <c r="K1507" s="35" t="s">
        <v>2617</v>
      </c>
      <c r="L1507" s="35"/>
      <c r="M1507" s="51">
        <v>1138223</v>
      </c>
    </row>
    <row r="1508" spans="9:13">
      <c r="I1508" s="35" t="s">
        <v>12108</v>
      </c>
      <c r="J1508" s="35" t="s">
        <v>10690</v>
      </c>
      <c r="K1508" s="35" t="s">
        <v>2617</v>
      </c>
      <c r="L1508" s="35"/>
      <c r="M1508" s="51">
        <v>1138223</v>
      </c>
    </row>
    <row r="1509" spans="9:13">
      <c r="I1509" s="35" t="s">
        <v>12109</v>
      </c>
      <c r="J1509" s="35" t="s">
        <v>10690</v>
      </c>
      <c r="K1509" s="35" t="s">
        <v>2617</v>
      </c>
      <c r="L1509" s="35"/>
      <c r="M1509" s="51">
        <v>1138223</v>
      </c>
    </row>
    <row r="1510" spans="9:13">
      <c r="I1510" s="35" t="s">
        <v>12110</v>
      </c>
      <c r="J1510" s="35" t="s">
        <v>10690</v>
      </c>
      <c r="K1510" s="35" t="s">
        <v>2617</v>
      </c>
      <c r="L1510" s="35"/>
      <c r="M1510" s="51">
        <v>1138223</v>
      </c>
    </row>
    <row r="1511" spans="9:13">
      <c r="I1511" s="35" t="s">
        <v>12111</v>
      </c>
      <c r="J1511" s="35" t="s">
        <v>10690</v>
      </c>
      <c r="K1511" s="35" t="s">
        <v>2617</v>
      </c>
      <c r="L1511" s="35"/>
      <c r="M1511" s="51">
        <v>1138223</v>
      </c>
    </row>
    <row r="1512" spans="9:13">
      <c r="I1512" s="35" t="s">
        <v>12112</v>
      </c>
      <c r="J1512" s="35" t="s">
        <v>10690</v>
      </c>
      <c r="K1512" s="35" t="s">
        <v>2617</v>
      </c>
      <c r="L1512" s="35"/>
      <c r="M1512" s="51">
        <v>1138223</v>
      </c>
    </row>
    <row r="1513" spans="9:13">
      <c r="I1513" s="35" t="s">
        <v>12113</v>
      </c>
      <c r="J1513" s="35" t="s">
        <v>10690</v>
      </c>
      <c r="K1513" s="35" t="s">
        <v>2617</v>
      </c>
      <c r="L1513" s="35"/>
      <c r="M1513" s="51">
        <v>1138223</v>
      </c>
    </row>
    <row r="1514" spans="9:13">
      <c r="I1514" s="35" t="s">
        <v>12114</v>
      </c>
      <c r="J1514" s="35" t="s">
        <v>10690</v>
      </c>
      <c r="K1514" s="35" t="s">
        <v>2617</v>
      </c>
      <c r="L1514" s="35"/>
      <c r="M1514" s="51">
        <v>1138223</v>
      </c>
    </row>
    <row r="1515" spans="9:13">
      <c r="I1515" s="35" t="s">
        <v>12115</v>
      </c>
      <c r="J1515" s="35" t="s">
        <v>10690</v>
      </c>
      <c r="K1515" s="35" t="s">
        <v>2617</v>
      </c>
      <c r="L1515" s="35"/>
      <c r="M1515" s="51">
        <v>1138223</v>
      </c>
    </row>
    <row r="1516" spans="9:13">
      <c r="I1516" s="35" t="s">
        <v>12116</v>
      </c>
      <c r="J1516" s="35" t="s">
        <v>10690</v>
      </c>
      <c r="K1516" s="35" t="s">
        <v>2617</v>
      </c>
      <c r="L1516" s="35"/>
      <c r="M1516" s="51">
        <v>1138223</v>
      </c>
    </row>
    <row r="1517" spans="9:13">
      <c r="I1517" s="35" t="s">
        <v>12117</v>
      </c>
      <c r="J1517" s="35" t="s">
        <v>10690</v>
      </c>
      <c r="K1517" s="35" t="s">
        <v>2617</v>
      </c>
      <c r="L1517" s="35"/>
      <c r="M1517" s="51">
        <v>1138223</v>
      </c>
    </row>
    <row r="1518" spans="9:13">
      <c r="I1518" s="35" t="s">
        <v>12118</v>
      </c>
      <c r="J1518" s="35" t="s">
        <v>10690</v>
      </c>
      <c r="K1518" s="35" t="s">
        <v>2617</v>
      </c>
      <c r="L1518" s="35"/>
      <c r="M1518" s="51">
        <v>1138223</v>
      </c>
    </row>
    <row r="1519" spans="9:13">
      <c r="I1519" s="35" t="s">
        <v>12119</v>
      </c>
      <c r="J1519" s="35" t="s">
        <v>10690</v>
      </c>
      <c r="K1519" s="35" t="s">
        <v>2617</v>
      </c>
      <c r="L1519" s="35"/>
      <c r="M1519" s="51">
        <v>1138223</v>
      </c>
    </row>
    <row r="1520" spans="9:13">
      <c r="I1520" s="35" t="s">
        <v>12120</v>
      </c>
      <c r="J1520" s="35" t="s">
        <v>10690</v>
      </c>
      <c r="K1520" s="35" t="s">
        <v>2617</v>
      </c>
      <c r="L1520" s="35"/>
      <c r="M1520" s="51">
        <v>1138223</v>
      </c>
    </row>
    <row r="1521" spans="9:13">
      <c r="I1521" s="35" t="s">
        <v>12121</v>
      </c>
      <c r="J1521" s="35" t="s">
        <v>10690</v>
      </c>
      <c r="K1521" s="35" t="s">
        <v>2617</v>
      </c>
      <c r="L1521" s="35"/>
      <c r="M1521" s="51">
        <v>1138223</v>
      </c>
    </row>
    <row r="1522" spans="9:13">
      <c r="I1522" s="35" t="s">
        <v>12122</v>
      </c>
      <c r="J1522" s="35" t="s">
        <v>10690</v>
      </c>
      <c r="K1522" s="35" t="s">
        <v>2617</v>
      </c>
      <c r="L1522" s="35"/>
      <c r="M1522" s="51">
        <v>1138223</v>
      </c>
    </row>
    <row r="1523" spans="9:13">
      <c r="I1523" s="35" t="s">
        <v>12123</v>
      </c>
      <c r="J1523" s="35" t="s">
        <v>10690</v>
      </c>
      <c r="K1523" s="35" t="s">
        <v>2617</v>
      </c>
      <c r="L1523" s="35"/>
      <c r="M1523" s="51">
        <v>1138223</v>
      </c>
    </row>
    <row r="1524" spans="9:13">
      <c r="I1524" s="35" t="s">
        <v>12124</v>
      </c>
      <c r="J1524" s="35" t="s">
        <v>10690</v>
      </c>
      <c r="K1524" s="35" t="s">
        <v>2617</v>
      </c>
      <c r="L1524" s="35"/>
      <c r="M1524" s="51">
        <v>1138223</v>
      </c>
    </row>
    <row r="1525" spans="9:13">
      <c r="I1525" s="35" t="s">
        <v>12125</v>
      </c>
      <c r="J1525" s="35" t="s">
        <v>10690</v>
      </c>
      <c r="K1525" s="35" t="s">
        <v>2617</v>
      </c>
      <c r="L1525" s="35"/>
      <c r="M1525" s="51">
        <v>1138223</v>
      </c>
    </row>
    <row r="1526" spans="9:13">
      <c r="I1526" s="35" t="s">
        <v>12126</v>
      </c>
      <c r="J1526" s="35" t="s">
        <v>10690</v>
      </c>
      <c r="K1526" s="35" t="s">
        <v>2617</v>
      </c>
      <c r="L1526" s="35"/>
      <c r="M1526" s="51">
        <v>1138223</v>
      </c>
    </row>
    <row r="1527" spans="9:13">
      <c r="I1527" s="35" t="s">
        <v>12127</v>
      </c>
      <c r="J1527" s="35" t="s">
        <v>10690</v>
      </c>
      <c r="K1527" s="35" t="s">
        <v>2617</v>
      </c>
      <c r="L1527" s="35"/>
      <c r="M1527" s="51">
        <v>1138223</v>
      </c>
    </row>
    <row r="1528" spans="9:13">
      <c r="I1528" s="35" t="s">
        <v>12128</v>
      </c>
      <c r="J1528" s="35" t="s">
        <v>10690</v>
      </c>
      <c r="K1528" s="35" t="s">
        <v>2617</v>
      </c>
      <c r="L1528" s="35"/>
      <c r="M1528" s="51">
        <v>1138223</v>
      </c>
    </row>
    <row r="1529" spans="9:13">
      <c r="I1529" s="35" t="s">
        <v>12129</v>
      </c>
      <c r="J1529" s="35" t="s">
        <v>10690</v>
      </c>
      <c r="K1529" s="35" t="s">
        <v>2617</v>
      </c>
      <c r="L1529" s="35"/>
      <c r="M1529" s="51">
        <v>1138223</v>
      </c>
    </row>
    <row r="1530" spans="9:13">
      <c r="I1530" s="35" t="s">
        <v>12130</v>
      </c>
      <c r="J1530" s="35" t="s">
        <v>10690</v>
      </c>
      <c r="K1530" s="35" t="s">
        <v>2617</v>
      </c>
      <c r="L1530" s="35"/>
      <c r="M1530" s="51">
        <v>1138223</v>
      </c>
    </row>
    <row r="1531" spans="9:13">
      <c r="I1531" s="35" t="s">
        <v>12131</v>
      </c>
      <c r="J1531" s="35" t="s">
        <v>10690</v>
      </c>
      <c r="K1531" s="35" t="s">
        <v>2617</v>
      </c>
      <c r="L1531" s="35"/>
      <c r="M1531" s="51">
        <v>1138223</v>
      </c>
    </row>
    <row r="1532" spans="9:13">
      <c r="I1532" s="35" t="s">
        <v>12132</v>
      </c>
      <c r="J1532" s="35" t="s">
        <v>10690</v>
      </c>
      <c r="K1532" s="35" t="s">
        <v>2617</v>
      </c>
      <c r="L1532" s="35"/>
      <c r="M1532" s="51">
        <v>1138223</v>
      </c>
    </row>
    <row r="1533" spans="9:13">
      <c r="I1533" s="35" t="s">
        <v>12133</v>
      </c>
      <c r="J1533" s="35" t="s">
        <v>10690</v>
      </c>
      <c r="K1533" s="35" t="s">
        <v>2617</v>
      </c>
      <c r="L1533" s="35"/>
      <c r="M1533" s="51">
        <v>1138223</v>
      </c>
    </row>
    <row r="1534" spans="9:13">
      <c r="I1534" s="35" t="s">
        <v>12134</v>
      </c>
      <c r="J1534" s="35" t="s">
        <v>10690</v>
      </c>
      <c r="K1534" s="35" t="s">
        <v>2617</v>
      </c>
      <c r="L1534" s="35"/>
      <c r="M1534" s="51">
        <v>1138223</v>
      </c>
    </row>
    <row r="1535" spans="9:13">
      <c r="I1535" s="35" t="s">
        <v>12135</v>
      </c>
      <c r="J1535" s="35" t="s">
        <v>10690</v>
      </c>
      <c r="K1535" s="35" t="s">
        <v>2617</v>
      </c>
      <c r="L1535" s="35"/>
      <c r="M1535" s="51">
        <v>1138223</v>
      </c>
    </row>
    <row r="1536" spans="9:13">
      <c r="I1536" s="35" t="s">
        <v>12136</v>
      </c>
      <c r="J1536" s="35" t="s">
        <v>10690</v>
      </c>
      <c r="K1536" s="35" t="s">
        <v>2617</v>
      </c>
      <c r="L1536" s="35"/>
      <c r="M1536" s="51">
        <v>1138223</v>
      </c>
    </row>
    <row r="1537" spans="9:13">
      <c r="I1537" s="35" t="s">
        <v>12137</v>
      </c>
      <c r="J1537" s="35" t="s">
        <v>10690</v>
      </c>
      <c r="K1537" s="35" t="s">
        <v>2617</v>
      </c>
      <c r="L1537" s="35"/>
      <c r="M1537" s="51">
        <v>1138223</v>
      </c>
    </row>
    <row r="1538" spans="9:13">
      <c r="I1538" s="35" t="s">
        <v>12138</v>
      </c>
      <c r="J1538" s="35" t="s">
        <v>10690</v>
      </c>
      <c r="K1538" s="35" t="s">
        <v>2617</v>
      </c>
      <c r="L1538" s="35"/>
      <c r="M1538" s="51">
        <v>1138223</v>
      </c>
    </row>
    <row r="1539" spans="9:13">
      <c r="I1539" s="35" t="s">
        <v>12139</v>
      </c>
      <c r="J1539" s="35" t="s">
        <v>10690</v>
      </c>
      <c r="K1539" s="35" t="s">
        <v>2617</v>
      </c>
      <c r="L1539" s="35"/>
      <c r="M1539" s="51">
        <v>1138223</v>
      </c>
    </row>
    <row r="1540" spans="9:13">
      <c r="I1540" s="35" t="s">
        <v>12140</v>
      </c>
      <c r="J1540" s="35" t="s">
        <v>10690</v>
      </c>
      <c r="K1540" s="35" t="s">
        <v>2617</v>
      </c>
      <c r="L1540" s="35"/>
      <c r="M1540" s="51">
        <v>1138223</v>
      </c>
    </row>
    <row r="1541" spans="9:13">
      <c r="I1541" s="35" t="s">
        <v>12141</v>
      </c>
      <c r="J1541" s="35" t="s">
        <v>10690</v>
      </c>
      <c r="K1541" s="35" t="s">
        <v>2617</v>
      </c>
      <c r="L1541" s="35"/>
      <c r="M1541" s="51">
        <v>1138223</v>
      </c>
    </row>
    <row r="1542" spans="9:13">
      <c r="I1542" s="35" t="s">
        <v>12142</v>
      </c>
      <c r="J1542" s="35" t="s">
        <v>10690</v>
      </c>
      <c r="K1542" s="35" t="s">
        <v>2617</v>
      </c>
      <c r="L1542" s="35"/>
      <c r="M1542" s="51">
        <v>1138223</v>
      </c>
    </row>
    <row r="1543" spans="9:13">
      <c r="I1543" s="35" t="s">
        <v>12143</v>
      </c>
      <c r="J1543" s="35" t="s">
        <v>10690</v>
      </c>
      <c r="K1543" s="35" t="s">
        <v>2617</v>
      </c>
      <c r="L1543" s="35"/>
      <c r="M1543" s="51">
        <v>1138223</v>
      </c>
    </row>
    <row r="1544" spans="9:13">
      <c r="I1544" s="35" t="s">
        <v>12144</v>
      </c>
      <c r="J1544" s="35" t="s">
        <v>10690</v>
      </c>
      <c r="K1544" s="35" t="s">
        <v>2617</v>
      </c>
      <c r="L1544" s="35"/>
      <c r="M1544" s="51">
        <v>1138223</v>
      </c>
    </row>
    <row r="1545" spans="9:13">
      <c r="I1545" s="35" t="s">
        <v>12145</v>
      </c>
      <c r="J1545" s="35" t="s">
        <v>10690</v>
      </c>
      <c r="K1545" s="35" t="s">
        <v>2617</v>
      </c>
      <c r="L1545" s="35"/>
      <c r="M1545" s="51">
        <v>1138223</v>
      </c>
    </row>
    <row r="1546" spans="9:13">
      <c r="I1546" s="35" t="s">
        <v>12146</v>
      </c>
      <c r="J1546" s="35" t="s">
        <v>10690</v>
      </c>
      <c r="K1546" s="35" t="s">
        <v>2617</v>
      </c>
      <c r="L1546" s="35"/>
      <c r="M1546" s="51">
        <v>1138223</v>
      </c>
    </row>
    <row r="1547" spans="9:13">
      <c r="I1547" s="35" t="s">
        <v>12147</v>
      </c>
      <c r="J1547" s="35" t="s">
        <v>10690</v>
      </c>
      <c r="K1547" s="35" t="s">
        <v>2617</v>
      </c>
      <c r="L1547" s="35"/>
      <c r="M1547" s="51">
        <v>1138223</v>
      </c>
    </row>
    <row r="1548" spans="9:13">
      <c r="I1548" s="35" t="s">
        <v>12148</v>
      </c>
      <c r="J1548" s="35" t="s">
        <v>10690</v>
      </c>
      <c r="K1548" s="35" t="s">
        <v>2617</v>
      </c>
      <c r="L1548" s="35"/>
      <c r="M1548" s="51">
        <v>1138223</v>
      </c>
    </row>
    <row r="1549" spans="9:13">
      <c r="I1549" s="35" t="s">
        <v>12149</v>
      </c>
      <c r="J1549" s="35" t="s">
        <v>10690</v>
      </c>
      <c r="K1549" s="35" t="s">
        <v>2617</v>
      </c>
      <c r="L1549" s="35"/>
      <c r="M1549" s="51">
        <v>1138223</v>
      </c>
    </row>
    <row r="1550" spans="9:13">
      <c r="I1550" s="35" t="s">
        <v>12150</v>
      </c>
      <c r="J1550" s="35" t="s">
        <v>10690</v>
      </c>
      <c r="K1550" s="35" t="s">
        <v>2617</v>
      </c>
      <c r="L1550" s="35"/>
      <c r="M1550" s="51">
        <v>1138223</v>
      </c>
    </row>
    <row r="1551" spans="9:13">
      <c r="I1551" s="35" t="s">
        <v>12151</v>
      </c>
      <c r="J1551" s="35" t="s">
        <v>10690</v>
      </c>
      <c r="K1551" s="35" t="s">
        <v>2617</v>
      </c>
      <c r="L1551" s="35"/>
      <c r="M1551" s="51">
        <v>1138223</v>
      </c>
    </row>
    <row r="1552" spans="9:13">
      <c r="I1552" s="35" t="s">
        <v>12152</v>
      </c>
      <c r="J1552" s="35" t="s">
        <v>10690</v>
      </c>
      <c r="K1552" s="35" t="s">
        <v>2617</v>
      </c>
      <c r="L1552" s="35"/>
      <c r="M1552" s="51">
        <v>1138223</v>
      </c>
    </row>
    <row r="1553" spans="9:13">
      <c r="I1553" s="35" t="s">
        <v>12153</v>
      </c>
      <c r="J1553" s="35" t="s">
        <v>10690</v>
      </c>
      <c r="K1553" s="35" t="s">
        <v>2617</v>
      </c>
      <c r="L1553" s="35"/>
      <c r="M1553" s="51">
        <v>1138223</v>
      </c>
    </row>
    <row r="1554" spans="9:13">
      <c r="I1554" s="35" t="s">
        <v>12154</v>
      </c>
      <c r="J1554" s="35" t="s">
        <v>10690</v>
      </c>
      <c r="K1554" s="35" t="s">
        <v>2617</v>
      </c>
      <c r="L1554" s="35"/>
      <c r="M1554" s="51">
        <v>1138223</v>
      </c>
    </row>
    <row r="1555" spans="9:13">
      <c r="I1555" s="35" t="s">
        <v>12155</v>
      </c>
      <c r="J1555" s="35" t="s">
        <v>10690</v>
      </c>
      <c r="K1555" s="35" t="s">
        <v>2617</v>
      </c>
      <c r="L1555" s="35"/>
      <c r="M1555" s="51">
        <v>1138223</v>
      </c>
    </row>
    <row r="1556" spans="9:13">
      <c r="I1556" s="35" t="s">
        <v>12156</v>
      </c>
      <c r="J1556" s="35" t="s">
        <v>10690</v>
      </c>
      <c r="K1556" s="35" t="s">
        <v>2617</v>
      </c>
      <c r="L1556" s="35"/>
      <c r="M1556" s="51">
        <v>1138223</v>
      </c>
    </row>
    <row r="1557" spans="9:13">
      <c r="I1557" s="35" t="s">
        <v>12157</v>
      </c>
      <c r="J1557" s="35" t="s">
        <v>10690</v>
      </c>
      <c r="K1557" s="35" t="s">
        <v>2617</v>
      </c>
      <c r="L1557" s="35"/>
      <c r="M1557" s="51">
        <v>1138223</v>
      </c>
    </row>
    <row r="1558" spans="9:13">
      <c r="I1558" s="35" t="s">
        <v>12158</v>
      </c>
      <c r="J1558" s="35" t="s">
        <v>10690</v>
      </c>
      <c r="K1558" s="35" t="s">
        <v>2617</v>
      </c>
      <c r="L1558" s="35"/>
      <c r="M1558" s="51">
        <v>1138223</v>
      </c>
    </row>
    <row r="1559" spans="9:13">
      <c r="I1559" s="35" t="s">
        <v>12159</v>
      </c>
      <c r="J1559" s="35" t="s">
        <v>10690</v>
      </c>
      <c r="K1559" s="35" t="s">
        <v>2617</v>
      </c>
      <c r="L1559" s="35"/>
      <c r="M1559" s="51">
        <v>1138223</v>
      </c>
    </row>
    <row r="1560" spans="9:13">
      <c r="I1560" s="35" t="s">
        <v>12160</v>
      </c>
      <c r="J1560" s="35" t="s">
        <v>10690</v>
      </c>
      <c r="K1560" s="35" t="s">
        <v>2617</v>
      </c>
      <c r="L1560" s="35"/>
      <c r="M1560" s="51">
        <v>1138223</v>
      </c>
    </row>
    <row r="1561" spans="9:13">
      <c r="I1561" s="35" t="s">
        <v>12161</v>
      </c>
      <c r="J1561" s="35" t="s">
        <v>10690</v>
      </c>
      <c r="K1561" s="35" t="s">
        <v>2617</v>
      </c>
      <c r="L1561" s="35"/>
      <c r="M1561" s="51">
        <v>1138223</v>
      </c>
    </row>
    <row r="1562" spans="9:13">
      <c r="I1562" s="35" t="s">
        <v>12162</v>
      </c>
      <c r="J1562" s="35" t="s">
        <v>10690</v>
      </c>
      <c r="K1562" s="35" t="s">
        <v>2617</v>
      </c>
      <c r="L1562" s="35"/>
      <c r="M1562" s="51">
        <v>1138223</v>
      </c>
    </row>
    <row r="1563" spans="9:13">
      <c r="I1563" s="35" t="s">
        <v>12163</v>
      </c>
      <c r="J1563" s="35" t="s">
        <v>10690</v>
      </c>
      <c r="K1563" s="35" t="s">
        <v>2617</v>
      </c>
      <c r="L1563" s="35"/>
      <c r="M1563" s="51">
        <v>1138223</v>
      </c>
    </row>
    <row r="1564" spans="9:13">
      <c r="I1564" s="35" t="s">
        <v>12164</v>
      </c>
      <c r="J1564" s="35" t="s">
        <v>10690</v>
      </c>
      <c r="K1564" s="35" t="s">
        <v>2617</v>
      </c>
      <c r="L1564" s="35"/>
      <c r="M1564" s="51">
        <v>1138223</v>
      </c>
    </row>
    <row r="1565" spans="9:13">
      <c r="I1565" s="35" t="s">
        <v>12165</v>
      </c>
      <c r="J1565" s="35" t="s">
        <v>10690</v>
      </c>
      <c r="K1565" s="35" t="s">
        <v>2617</v>
      </c>
      <c r="L1565" s="35"/>
      <c r="M1565" s="51">
        <v>1138223</v>
      </c>
    </row>
    <row r="1566" spans="9:13">
      <c r="I1566" s="35" t="s">
        <v>12166</v>
      </c>
      <c r="J1566" s="35" t="s">
        <v>10690</v>
      </c>
      <c r="K1566" s="35" t="s">
        <v>2617</v>
      </c>
      <c r="L1566" s="35"/>
      <c r="M1566" s="51">
        <v>1138223</v>
      </c>
    </row>
    <row r="1567" spans="9:13">
      <c r="I1567" s="35" t="s">
        <v>12167</v>
      </c>
      <c r="J1567" s="35" t="s">
        <v>10690</v>
      </c>
      <c r="K1567" s="35" t="s">
        <v>2617</v>
      </c>
      <c r="L1567" s="35"/>
      <c r="M1567" s="51">
        <v>1138223</v>
      </c>
    </row>
    <row r="1568" spans="9:13">
      <c r="I1568" s="35" t="s">
        <v>12168</v>
      </c>
      <c r="J1568" s="35" t="s">
        <v>10690</v>
      </c>
      <c r="K1568" s="35" t="s">
        <v>2617</v>
      </c>
      <c r="L1568" s="35"/>
      <c r="M1568" s="51">
        <v>1138223</v>
      </c>
    </row>
    <row r="1569" spans="9:13">
      <c r="I1569" s="35" t="s">
        <v>12169</v>
      </c>
      <c r="J1569" s="35" t="s">
        <v>10690</v>
      </c>
      <c r="K1569" s="35" t="s">
        <v>2617</v>
      </c>
      <c r="L1569" s="35"/>
      <c r="M1569" s="51">
        <v>1138223</v>
      </c>
    </row>
    <row r="1570" spans="9:13">
      <c r="I1570" s="35" t="s">
        <v>12170</v>
      </c>
      <c r="J1570" s="35" t="s">
        <v>10690</v>
      </c>
      <c r="K1570" s="35" t="s">
        <v>2617</v>
      </c>
      <c r="L1570" s="35"/>
      <c r="M1570" s="51">
        <v>1138223</v>
      </c>
    </row>
    <row r="1571" spans="9:13">
      <c r="I1571" s="35" t="s">
        <v>12171</v>
      </c>
      <c r="J1571" s="35" t="s">
        <v>10690</v>
      </c>
      <c r="K1571" s="35" t="s">
        <v>2617</v>
      </c>
      <c r="L1571" s="35"/>
      <c r="M1571" s="51">
        <v>1138223</v>
      </c>
    </row>
    <row r="1572" spans="9:13">
      <c r="I1572" s="35" t="s">
        <v>12172</v>
      </c>
      <c r="J1572" s="35" t="s">
        <v>10690</v>
      </c>
      <c r="K1572" s="35" t="s">
        <v>2617</v>
      </c>
      <c r="L1572" s="35"/>
      <c r="M1572" s="51">
        <v>1138223</v>
      </c>
    </row>
    <row r="1573" spans="9:13">
      <c r="I1573" s="35" t="s">
        <v>12173</v>
      </c>
      <c r="J1573" s="35" t="s">
        <v>10690</v>
      </c>
      <c r="K1573" s="35" t="s">
        <v>2617</v>
      </c>
      <c r="L1573" s="35"/>
      <c r="M1573" s="51">
        <v>1138223</v>
      </c>
    </row>
    <row r="1574" spans="9:13">
      <c r="I1574" s="35" t="s">
        <v>12174</v>
      </c>
      <c r="J1574" s="35" t="s">
        <v>10690</v>
      </c>
      <c r="K1574" s="35" t="s">
        <v>2617</v>
      </c>
      <c r="L1574" s="35"/>
      <c r="M1574" s="51">
        <v>1138223</v>
      </c>
    </row>
    <row r="1575" spans="9:13">
      <c r="I1575" s="35" t="s">
        <v>12175</v>
      </c>
      <c r="J1575" s="35" t="s">
        <v>10690</v>
      </c>
      <c r="K1575" s="35" t="s">
        <v>2617</v>
      </c>
      <c r="L1575" s="35"/>
      <c r="M1575" s="51">
        <v>1138223</v>
      </c>
    </row>
    <row r="1576" spans="9:13">
      <c r="I1576" s="35" t="s">
        <v>12176</v>
      </c>
      <c r="J1576" s="35" t="s">
        <v>10690</v>
      </c>
      <c r="K1576" s="35" t="s">
        <v>2617</v>
      </c>
      <c r="L1576" s="35"/>
      <c r="M1576" s="51">
        <v>1138223</v>
      </c>
    </row>
    <row r="1577" spans="9:13">
      <c r="I1577" s="35" t="s">
        <v>12177</v>
      </c>
      <c r="J1577" s="35" t="s">
        <v>10690</v>
      </c>
      <c r="K1577" s="35" t="s">
        <v>2617</v>
      </c>
      <c r="L1577" s="35"/>
      <c r="M1577" s="51">
        <v>1138223</v>
      </c>
    </row>
    <row r="1578" spans="9:13">
      <c r="I1578" s="35" t="s">
        <v>12178</v>
      </c>
      <c r="J1578" s="35" t="s">
        <v>10690</v>
      </c>
      <c r="K1578" s="35" t="s">
        <v>2617</v>
      </c>
      <c r="L1578" s="35"/>
      <c r="M1578" s="51">
        <v>1138223</v>
      </c>
    </row>
    <row r="1579" spans="9:13">
      <c r="I1579" s="35" t="s">
        <v>12179</v>
      </c>
      <c r="J1579" s="35" t="s">
        <v>10690</v>
      </c>
      <c r="K1579" s="35" t="s">
        <v>2617</v>
      </c>
      <c r="L1579" s="35"/>
      <c r="M1579" s="51">
        <v>1138223</v>
      </c>
    </row>
    <row r="1580" spans="9:13">
      <c r="I1580" s="35" t="s">
        <v>12180</v>
      </c>
      <c r="J1580" s="35" t="s">
        <v>10690</v>
      </c>
      <c r="K1580" s="35" t="s">
        <v>2617</v>
      </c>
      <c r="L1580" s="35"/>
      <c r="M1580" s="51">
        <v>1138223</v>
      </c>
    </row>
    <row r="1581" spans="9:13">
      <c r="I1581" s="35" t="s">
        <v>12181</v>
      </c>
      <c r="J1581" s="35" t="s">
        <v>10690</v>
      </c>
      <c r="K1581" s="35" t="s">
        <v>2617</v>
      </c>
      <c r="L1581" s="35"/>
      <c r="M1581" s="51">
        <v>1138223</v>
      </c>
    </row>
    <row r="1582" spans="9:13">
      <c r="I1582" s="35" t="s">
        <v>12182</v>
      </c>
      <c r="J1582" s="35" t="s">
        <v>10690</v>
      </c>
      <c r="K1582" s="35" t="s">
        <v>2617</v>
      </c>
      <c r="L1582" s="35"/>
      <c r="M1582" s="51">
        <v>1138223</v>
      </c>
    </row>
    <row r="1583" spans="9:13">
      <c r="I1583" s="35" t="s">
        <v>12183</v>
      </c>
      <c r="J1583" s="35" t="s">
        <v>10690</v>
      </c>
      <c r="K1583" s="35" t="s">
        <v>2617</v>
      </c>
      <c r="L1583" s="35"/>
      <c r="M1583" s="51">
        <v>1138223</v>
      </c>
    </row>
    <row r="1584" spans="9:13">
      <c r="I1584" s="35" t="s">
        <v>12184</v>
      </c>
      <c r="J1584" s="35" t="s">
        <v>10690</v>
      </c>
      <c r="K1584" s="35" t="s">
        <v>2617</v>
      </c>
      <c r="L1584" s="35"/>
      <c r="M1584" s="51">
        <v>1138223</v>
      </c>
    </row>
    <row r="1585" spans="9:13">
      <c r="I1585" s="35" t="s">
        <v>12185</v>
      </c>
      <c r="J1585" s="35" t="s">
        <v>10690</v>
      </c>
      <c r="K1585" s="35" t="s">
        <v>2617</v>
      </c>
      <c r="L1585" s="35"/>
      <c r="M1585" s="51">
        <v>1138223</v>
      </c>
    </row>
    <row r="1586" spans="9:13">
      <c r="I1586" s="35" t="s">
        <v>12186</v>
      </c>
      <c r="J1586" s="35" t="s">
        <v>10690</v>
      </c>
      <c r="K1586" s="35" t="s">
        <v>2617</v>
      </c>
      <c r="L1586" s="35"/>
      <c r="M1586" s="51">
        <v>1138223</v>
      </c>
    </row>
    <row r="1587" spans="9:13">
      <c r="I1587" s="35" t="s">
        <v>12187</v>
      </c>
      <c r="J1587" s="35" t="s">
        <v>10690</v>
      </c>
      <c r="K1587" s="35" t="s">
        <v>2617</v>
      </c>
      <c r="L1587" s="35"/>
      <c r="M1587" s="51">
        <v>1138223</v>
      </c>
    </row>
    <row r="1588" spans="9:13">
      <c r="I1588" s="35" t="s">
        <v>12188</v>
      </c>
      <c r="J1588" s="35" t="s">
        <v>10690</v>
      </c>
      <c r="K1588" s="35" t="s">
        <v>2617</v>
      </c>
      <c r="L1588" s="35"/>
      <c r="M1588" s="51">
        <v>1138223</v>
      </c>
    </row>
    <row r="1589" spans="9:13">
      <c r="I1589" s="35" t="s">
        <v>12189</v>
      </c>
      <c r="J1589" s="35" t="s">
        <v>10690</v>
      </c>
      <c r="K1589" s="35" t="s">
        <v>2617</v>
      </c>
      <c r="L1589" s="35"/>
      <c r="M1589" s="51">
        <v>1138223</v>
      </c>
    </row>
    <row r="1590" spans="9:13">
      <c r="I1590" s="35" t="s">
        <v>12190</v>
      </c>
      <c r="J1590" s="35" t="s">
        <v>10690</v>
      </c>
      <c r="K1590" s="35" t="s">
        <v>2617</v>
      </c>
      <c r="L1590" s="35"/>
      <c r="M1590" s="51">
        <v>1138223</v>
      </c>
    </row>
    <row r="1591" spans="9:13">
      <c r="I1591" s="35" t="s">
        <v>12191</v>
      </c>
      <c r="J1591" s="35" t="s">
        <v>10690</v>
      </c>
      <c r="K1591" s="35" t="s">
        <v>2617</v>
      </c>
      <c r="L1591" s="35"/>
      <c r="M1591" s="51">
        <v>1138223</v>
      </c>
    </row>
    <row r="1592" spans="9:13">
      <c r="I1592" s="35" t="s">
        <v>12192</v>
      </c>
      <c r="J1592" s="35" t="s">
        <v>10690</v>
      </c>
      <c r="K1592" s="35" t="s">
        <v>2617</v>
      </c>
      <c r="L1592" s="35"/>
      <c r="M1592" s="51">
        <v>1138223</v>
      </c>
    </row>
    <row r="1593" spans="9:13">
      <c r="I1593" s="35" t="s">
        <v>12193</v>
      </c>
      <c r="J1593" s="35" t="s">
        <v>10690</v>
      </c>
      <c r="K1593" s="35" t="s">
        <v>2617</v>
      </c>
      <c r="L1593" s="35"/>
      <c r="M1593" s="51">
        <v>1138223</v>
      </c>
    </row>
    <row r="1594" spans="9:13">
      <c r="I1594" s="35" t="s">
        <v>12194</v>
      </c>
      <c r="J1594" s="35" t="s">
        <v>10690</v>
      </c>
      <c r="K1594" s="35" t="s">
        <v>2617</v>
      </c>
      <c r="L1594" s="35"/>
      <c r="M1594" s="51">
        <v>1138223</v>
      </c>
    </row>
    <row r="1595" spans="9:13">
      <c r="I1595" s="35" t="s">
        <v>117</v>
      </c>
      <c r="J1595" s="35" t="s">
        <v>10690</v>
      </c>
      <c r="K1595" s="35" t="s">
        <v>2617</v>
      </c>
      <c r="L1595" s="35"/>
      <c r="M1595" s="51">
        <v>1138223</v>
      </c>
    </row>
    <row r="1596" spans="9:13">
      <c r="I1596" s="35" t="s">
        <v>12195</v>
      </c>
      <c r="J1596" s="35" t="s">
        <v>10690</v>
      </c>
      <c r="K1596" s="35" t="s">
        <v>2617</v>
      </c>
      <c r="L1596" s="35"/>
      <c r="M1596" s="51">
        <v>1138223</v>
      </c>
    </row>
    <row r="1597" spans="9:13">
      <c r="I1597" s="35" t="s">
        <v>217</v>
      </c>
      <c r="J1597" s="35" t="s">
        <v>10690</v>
      </c>
      <c r="K1597" s="35" t="s">
        <v>2617</v>
      </c>
      <c r="L1597" s="35"/>
      <c r="M1597" s="51">
        <v>1138223</v>
      </c>
    </row>
    <row r="1598" spans="9:13">
      <c r="I1598" s="35" t="s">
        <v>12196</v>
      </c>
      <c r="J1598" s="35" t="s">
        <v>10690</v>
      </c>
      <c r="K1598" s="35" t="s">
        <v>2617</v>
      </c>
      <c r="L1598" s="35"/>
      <c r="M1598" s="51">
        <v>1138223</v>
      </c>
    </row>
    <row r="1599" spans="9:13">
      <c r="I1599" s="35" t="s">
        <v>12197</v>
      </c>
      <c r="J1599" s="35" t="s">
        <v>10690</v>
      </c>
      <c r="K1599" s="35" t="s">
        <v>2617</v>
      </c>
      <c r="L1599" s="35"/>
      <c r="M1599" s="51">
        <v>1138223</v>
      </c>
    </row>
    <row r="1600" spans="9:13">
      <c r="I1600" s="35" t="s">
        <v>12198</v>
      </c>
      <c r="J1600" s="35" t="s">
        <v>10690</v>
      </c>
      <c r="K1600" s="35" t="s">
        <v>2617</v>
      </c>
      <c r="L1600" s="35"/>
      <c r="M1600" s="51">
        <v>1138223</v>
      </c>
    </row>
    <row r="1601" spans="9:13">
      <c r="I1601" s="35" t="s">
        <v>12199</v>
      </c>
      <c r="J1601" s="35" t="s">
        <v>10690</v>
      </c>
      <c r="K1601" s="35" t="s">
        <v>2617</v>
      </c>
      <c r="L1601" s="35"/>
      <c r="M1601" s="51">
        <v>1138223</v>
      </c>
    </row>
    <row r="1602" spans="9:13">
      <c r="I1602" s="35" t="s">
        <v>12200</v>
      </c>
      <c r="J1602" s="35" t="s">
        <v>10690</v>
      </c>
      <c r="K1602" s="35" t="s">
        <v>2617</v>
      </c>
      <c r="L1602" s="35"/>
      <c r="M1602" s="51">
        <v>1138223</v>
      </c>
    </row>
    <row r="1603" spans="9:13">
      <c r="I1603" s="35" t="s">
        <v>12201</v>
      </c>
      <c r="J1603" s="35" t="s">
        <v>10690</v>
      </c>
      <c r="K1603" s="35" t="s">
        <v>2617</v>
      </c>
      <c r="L1603" s="35"/>
      <c r="M1603" s="51">
        <v>1138223</v>
      </c>
    </row>
    <row r="1604" spans="9:13">
      <c r="I1604" s="35" t="s">
        <v>12202</v>
      </c>
      <c r="J1604" s="35" t="s">
        <v>10690</v>
      </c>
      <c r="K1604" s="35" t="s">
        <v>2617</v>
      </c>
      <c r="L1604" s="35"/>
      <c r="M1604" s="51">
        <v>1138223</v>
      </c>
    </row>
    <row r="1605" spans="9:13">
      <c r="I1605" s="35" t="s">
        <v>12203</v>
      </c>
      <c r="J1605" s="35" t="s">
        <v>10690</v>
      </c>
      <c r="K1605" s="35" t="s">
        <v>2617</v>
      </c>
      <c r="L1605" s="35"/>
      <c r="M1605" s="51">
        <v>1138223</v>
      </c>
    </row>
    <row r="1606" spans="9:13">
      <c r="I1606" s="35" t="s">
        <v>12204</v>
      </c>
      <c r="J1606" s="35" t="s">
        <v>10690</v>
      </c>
      <c r="K1606" s="35" t="s">
        <v>2617</v>
      </c>
      <c r="L1606" s="35"/>
      <c r="M1606" s="51">
        <v>1138223</v>
      </c>
    </row>
    <row r="1607" spans="9:13">
      <c r="I1607" s="35" t="s">
        <v>12205</v>
      </c>
      <c r="J1607" s="35" t="s">
        <v>10690</v>
      </c>
      <c r="K1607" s="35" t="s">
        <v>2617</v>
      </c>
      <c r="L1607" s="35"/>
      <c r="M1607" s="51">
        <v>1138223</v>
      </c>
    </row>
    <row r="1608" spans="9:13">
      <c r="I1608" s="35" t="s">
        <v>12206</v>
      </c>
      <c r="J1608" s="35" t="s">
        <v>10690</v>
      </c>
      <c r="K1608" s="35" t="s">
        <v>2617</v>
      </c>
      <c r="L1608" s="35"/>
      <c r="M1608" s="51">
        <v>1138223</v>
      </c>
    </row>
    <row r="1609" spans="9:13">
      <c r="I1609" s="35" t="s">
        <v>12207</v>
      </c>
      <c r="J1609" s="35" t="s">
        <v>10690</v>
      </c>
      <c r="K1609" s="35" t="s">
        <v>2617</v>
      </c>
      <c r="L1609" s="35"/>
      <c r="M1609" s="51">
        <v>1138223</v>
      </c>
    </row>
    <row r="1610" spans="9:13">
      <c r="I1610" s="35" t="s">
        <v>12208</v>
      </c>
      <c r="J1610" s="35" t="s">
        <v>10690</v>
      </c>
      <c r="K1610" s="35" t="s">
        <v>2617</v>
      </c>
      <c r="L1610" s="35"/>
      <c r="M1610" s="51">
        <v>1138223</v>
      </c>
    </row>
    <row r="1611" spans="9:13">
      <c r="I1611" s="35" t="s">
        <v>12209</v>
      </c>
      <c r="J1611" s="35" t="s">
        <v>10690</v>
      </c>
      <c r="K1611" s="35" t="s">
        <v>2617</v>
      </c>
      <c r="L1611" s="35"/>
      <c r="M1611" s="51">
        <v>1138223</v>
      </c>
    </row>
    <row r="1612" spans="9:13">
      <c r="I1612" s="35" t="s">
        <v>12210</v>
      </c>
      <c r="J1612" s="35" t="s">
        <v>10690</v>
      </c>
      <c r="K1612" s="35" t="s">
        <v>2617</v>
      </c>
      <c r="L1612" s="35"/>
      <c r="M1612" s="51">
        <v>1138223</v>
      </c>
    </row>
    <row r="1613" spans="9:13">
      <c r="I1613" s="35" t="s">
        <v>12211</v>
      </c>
      <c r="J1613" s="35" t="s">
        <v>10690</v>
      </c>
      <c r="K1613" s="35" t="s">
        <v>2617</v>
      </c>
      <c r="L1613" s="35"/>
      <c r="M1613" s="51">
        <v>1138223</v>
      </c>
    </row>
    <row r="1614" spans="9:13">
      <c r="I1614" s="35" t="s">
        <v>12212</v>
      </c>
      <c r="J1614" s="35" t="s">
        <v>10690</v>
      </c>
      <c r="K1614" s="35" t="s">
        <v>2617</v>
      </c>
      <c r="L1614" s="35"/>
      <c r="M1614" s="51">
        <v>1138223</v>
      </c>
    </row>
    <row r="1615" spans="9:13">
      <c r="I1615" s="35" t="s">
        <v>12213</v>
      </c>
      <c r="J1615" s="35" t="s">
        <v>10690</v>
      </c>
      <c r="K1615" s="35" t="s">
        <v>2617</v>
      </c>
      <c r="L1615" s="35"/>
      <c r="M1615" s="51">
        <v>1138223</v>
      </c>
    </row>
    <row r="1616" spans="9:13">
      <c r="I1616" s="35" t="s">
        <v>12214</v>
      </c>
      <c r="J1616" s="35" t="s">
        <v>10690</v>
      </c>
      <c r="K1616" s="35" t="s">
        <v>2617</v>
      </c>
      <c r="L1616" s="35"/>
      <c r="M1616" s="51">
        <v>1138223</v>
      </c>
    </row>
    <row r="1617" spans="9:13">
      <c r="I1617" s="35" t="s">
        <v>12215</v>
      </c>
      <c r="J1617" s="35" t="s">
        <v>10690</v>
      </c>
      <c r="K1617" s="35" t="s">
        <v>2617</v>
      </c>
      <c r="L1617" s="35"/>
      <c r="M1617" s="51">
        <v>1138223</v>
      </c>
    </row>
    <row r="1618" spans="9:13">
      <c r="I1618" s="35" t="s">
        <v>12216</v>
      </c>
      <c r="J1618" s="35" t="s">
        <v>10690</v>
      </c>
      <c r="K1618" s="35" t="s">
        <v>2617</v>
      </c>
      <c r="L1618" s="35"/>
      <c r="M1618" s="51">
        <v>1138223</v>
      </c>
    </row>
    <row r="1619" spans="9:13">
      <c r="I1619" s="35" t="s">
        <v>12217</v>
      </c>
      <c r="J1619" s="35" t="s">
        <v>10690</v>
      </c>
      <c r="K1619" s="35" t="s">
        <v>2617</v>
      </c>
      <c r="L1619" s="35"/>
      <c r="M1619" s="51">
        <v>1138223</v>
      </c>
    </row>
    <row r="1620" spans="9:13">
      <c r="I1620" s="35" t="s">
        <v>12218</v>
      </c>
      <c r="J1620" s="35" t="s">
        <v>10690</v>
      </c>
      <c r="K1620" s="35" t="s">
        <v>2617</v>
      </c>
      <c r="L1620" s="35"/>
      <c r="M1620" s="51">
        <v>1138223</v>
      </c>
    </row>
    <row r="1621" spans="9:13">
      <c r="I1621" s="35" t="s">
        <v>12219</v>
      </c>
      <c r="J1621" s="35" t="s">
        <v>10690</v>
      </c>
      <c r="K1621" s="35" t="s">
        <v>2617</v>
      </c>
      <c r="L1621" s="35"/>
      <c r="M1621" s="51">
        <v>1138223</v>
      </c>
    </row>
    <row r="1622" spans="9:13">
      <c r="I1622" s="35" t="s">
        <v>12220</v>
      </c>
      <c r="J1622" s="35" t="s">
        <v>10690</v>
      </c>
      <c r="K1622" s="35" t="s">
        <v>2617</v>
      </c>
      <c r="L1622" s="35"/>
      <c r="M1622" s="51">
        <v>1138223</v>
      </c>
    </row>
    <row r="1623" spans="9:13">
      <c r="I1623" s="35" t="s">
        <v>12221</v>
      </c>
      <c r="J1623" s="35" t="s">
        <v>10690</v>
      </c>
      <c r="K1623" s="35" t="s">
        <v>2617</v>
      </c>
      <c r="L1623" s="35"/>
      <c r="M1623" s="51">
        <v>1138223</v>
      </c>
    </row>
    <row r="1624" spans="9:13">
      <c r="I1624" s="35" t="s">
        <v>12222</v>
      </c>
      <c r="J1624" s="35" t="s">
        <v>10690</v>
      </c>
      <c r="K1624" s="35" t="s">
        <v>2617</v>
      </c>
      <c r="L1624" s="35"/>
      <c r="M1624" s="51">
        <v>1138223</v>
      </c>
    </row>
    <row r="1625" spans="9:13">
      <c r="I1625" s="35" t="s">
        <v>12223</v>
      </c>
      <c r="J1625" s="35" t="s">
        <v>10690</v>
      </c>
      <c r="K1625" s="35" t="s">
        <v>2617</v>
      </c>
      <c r="L1625" s="35"/>
      <c r="M1625" s="51">
        <v>1138223</v>
      </c>
    </row>
    <row r="1626" spans="9:13">
      <c r="I1626" s="35" t="s">
        <v>12224</v>
      </c>
      <c r="J1626" s="35" t="s">
        <v>10690</v>
      </c>
      <c r="K1626" s="35" t="s">
        <v>2617</v>
      </c>
      <c r="L1626" s="35"/>
      <c r="M1626" s="51">
        <v>1138223</v>
      </c>
    </row>
    <row r="1627" spans="9:13">
      <c r="I1627" s="35" t="s">
        <v>12225</v>
      </c>
      <c r="J1627" s="35" t="s">
        <v>10690</v>
      </c>
      <c r="K1627" s="35" t="s">
        <v>2617</v>
      </c>
      <c r="L1627" s="35"/>
      <c r="M1627" s="51">
        <v>1138223</v>
      </c>
    </row>
    <row r="1628" spans="9:13">
      <c r="I1628" s="35" t="s">
        <v>12226</v>
      </c>
      <c r="J1628" s="35" t="s">
        <v>10690</v>
      </c>
      <c r="K1628" s="35" t="s">
        <v>2617</v>
      </c>
      <c r="L1628" s="35"/>
      <c r="M1628" s="51">
        <v>1138223</v>
      </c>
    </row>
    <row r="1629" spans="9:13">
      <c r="I1629" s="35" t="s">
        <v>12227</v>
      </c>
      <c r="J1629" s="35" t="s">
        <v>10690</v>
      </c>
      <c r="K1629" s="35" t="s">
        <v>2617</v>
      </c>
      <c r="L1629" s="35"/>
      <c r="M1629" s="51">
        <v>1138223</v>
      </c>
    </row>
    <row r="1630" spans="9:13">
      <c r="I1630" s="35" t="s">
        <v>12228</v>
      </c>
      <c r="J1630" s="35" t="s">
        <v>10690</v>
      </c>
      <c r="K1630" s="35" t="s">
        <v>2617</v>
      </c>
      <c r="L1630" s="35"/>
      <c r="M1630" s="51">
        <v>1138223</v>
      </c>
    </row>
    <row r="1631" spans="9:13">
      <c r="I1631" s="35" t="s">
        <v>12229</v>
      </c>
      <c r="J1631" s="35" t="s">
        <v>10690</v>
      </c>
      <c r="K1631" s="35" t="s">
        <v>2617</v>
      </c>
      <c r="L1631" s="35"/>
      <c r="M1631" s="51">
        <v>1138223</v>
      </c>
    </row>
    <row r="1632" spans="9:13">
      <c r="I1632" s="35" t="s">
        <v>12230</v>
      </c>
      <c r="J1632" s="35" t="s">
        <v>10690</v>
      </c>
      <c r="K1632" s="35" t="s">
        <v>2617</v>
      </c>
      <c r="L1632" s="35"/>
      <c r="M1632" s="51">
        <v>1138223</v>
      </c>
    </row>
    <row r="1633" spans="9:13">
      <c r="I1633" s="35" t="s">
        <v>12231</v>
      </c>
      <c r="J1633" s="35" t="s">
        <v>10690</v>
      </c>
      <c r="K1633" s="35" t="s">
        <v>2617</v>
      </c>
      <c r="L1633" s="35"/>
      <c r="M1633" s="51">
        <v>1138223</v>
      </c>
    </row>
    <row r="1634" spans="9:13">
      <c r="I1634" s="35" t="s">
        <v>12232</v>
      </c>
      <c r="J1634" s="35" t="s">
        <v>10690</v>
      </c>
      <c r="K1634" s="35" t="s">
        <v>2617</v>
      </c>
      <c r="L1634" s="35"/>
      <c r="M1634" s="51">
        <v>1138223</v>
      </c>
    </row>
    <row r="1635" spans="9:13">
      <c r="I1635" s="35" t="s">
        <v>12233</v>
      </c>
      <c r="J1635" s="35" t="s">
        <v>10690</v>
      </c>
      <c r="K1635" s="35" t="s">
        <v>2617</v>
      </c>
      <c r="L1635" s="35"/>
      <c r="M1635" s="51">
        <v>1138223</v>
      </c>
    </row>
    <row r="1636" spans="9:13">
      <c r="I1636" s="35" t="s">
        <v>12234</v>
      </c>
      <c r="J1636" s="35" t="s">
        <v>10690</v>
      </c>
      <c r="K1636" s="35" t="s">
        <v>2617</v>
      </c>
      <c r="L1636" s="35"/>
      <c r="M1636" s="51">
        <v>1138223</v>
      </c>
    </row>
    <row r="1637" spans="9:13">
      <c r="I1637" s="35" t="s">
        <v>12235</v>
      </c>
      <c r="J1637" s="35" t="s">
        <v>10690</v>
      </c>
      <c r="K1637" s="35" t="s">
        <v>2617</v>
      </c>
      <c r="L1637" s="35"/>
      <c r="M1637" s="51">
        <v>1138223</v>
      </c>
    </row>
    <row r="1638" spans="9:13">
      <c r="I1638" s="35" t="s">
        <v>12236</v>
      </c>
      <c r="J1638" s="35" t="s">
        <v>10690</v>
      </c>
      <c r="K1638" s="35" t="s">
        <v>2617</v>
      </c>
      <c r="L1638" s="35"/>
      <c r="M1638" s="51">
        <v>1138223</v>
      </c>
    </row>
    <row r="1639" spans="9:13">
      <c r="I1639" s="35" t="s">
        <v>12237</v>
      </c>
      <c r="J1639" s="35" t="s">
        <v>10690</v>
      </c>
      <c r="K1639" s="35" t="s">
        <v>2617</v>
      </c>
      <c r="L1639" s="35"/>
      <c r="M1639" s="51">
        <v>1138223</v>
      </c>
    </row>
    <row r="1640" spans="9:13">
      <c r="I1640" s="35" t="s">
        <v>12238</v>
      </c>
      <c r="J1640" s="35" t="s">
        <v>10690</v>
      </c>
      <c r="K1640" s="35" t="s">
        <v>2617</v>
      </c>
      <c r="L1640" s="35"/>
      <c r="M1640" s="51">
        <v>1138223</v>
      </c>
    </row>
    <row r="1641" spans="9:13">
      <c r="I1641" s="35" t="s">
        <v>12239</v>
      </c>
      <c r="J1641" s="35" t="s">
        <v>10690</v>
      </c>
      <c r="K1641" s="35" t="s">
        <v>2617</v>
      </c>
      <c r="L1641" s="35"/>
      <c r="M1641" s="51">
        <v>1138223</v>
      </c>
    </row>
    <row r="1642" spans="9:13">
      <c r="I1642" s="35" t="s">
        <v>12240</v>
      </c>
      <c r="J1642" s="35" t="s">
        <v>10690</v>
      </c>
      <c r="K1642" s="35" t="s">
        <v>2617</v>
      </c>
      <c r="L1642" s="35"/>
      <c r="M1642" s="51">
        <v>1138223</v>
      </c>
    </row>
    <row r="1643" spans="9:13">
      <c r="I1643" s="35" t="s">
        <v>12241</v>
      </c>
      <c r="J1643" s="35" t="s">
        <v>10690</v>
      </c>
      <c r="K1643" s="35" t="s">
        <v>2617</v>
      </c>
      <c r="L1643" s="35"/>
      <c r="M1643" s="51">
        <v>1138223</v>
      </c>
    </row>
    <row r="1644" spans="9:13">
      <c r="I1644" s="35" t="s">
        <v>12242</v>
      </c>
      <c r="J1644" s="35" t="s">
        <v>10690</v>
      </c>
      <c r="K1644" s="35" t="s">
        <v>2617</v>
      </c>
      <c r="L1644" s="35"/>
      <c r="M1644" s="51">
        <v>1138223</v>
      </c>
    </row>
    <row r="1645" spans="9:13">
      <c r="I1645" s="35" t="s">
        <v>12243</v>
      </c>
      <c r="J1645" s="35" t="s">
        <v>10690</v>
      </c>
      <c r="K1645" s="35" t="s">
        <v>2617</v>
      </c>
      <c r="L1645" s="35"/>
      <c r="M1645" s="51">
        <v>1138223</v>
      </c>
    </row>
    <row r="1646" spans="9:13">
      <c r="I1646" s="35" t="s">
        <v>12244</v>
      </c>
      <c r="J1646" s="35" t="s">
        <v>10690</v>
      </c>
      <c r="K1646" s="35" t="s">
        <v>2617</v>
      </c>
      <c r="L1646" s="35"/>
      <c r="M1646" s="51">
        <v>1138223</v>
      </c>
    </row>
    <row r="1647" spans="9:13">
      <c r="I1647" s="35" t="s">
        <v>12245</v>
      </c>
      <c r="J1647" s="35" t="s">
        <v>10690</v>
      </c>
      <c r="K1647" s="35" t="s">
        <v>2617</v>
      </c>
      <c r="L1647" s="35"/>
      <c r="M1647" s="51">
        <v>1138223</v>
      </c>
    </row>
    <row r="1648" spans="9:13">
      <c r="I1648" s="35" t="s">
        <v>12246</v>
      </c>
      <c r="J1648" s="35" t="s">
        <v>10690</v>
      </c>
      <c r="K1648" s="35" t="s">
        <v>2617</v>
      </c>
      <c r="L1648" s="35"/>
      <c r="M1648" s="51">
        <v>1138223</v>
      </c>
    </row>
    <row r="1649" spans="9:13">
      <c r="I1649" s="35" t="s">
        <v>12247</v>
      </c>
      <c r="J1649" s="35" t="s">
        <v>10690</v>
      </c>
      <c r="K1649" s="35" t="s">
        <v>2617</v>
      </c>
      <c r="L1649" s="35"/>
      <c r="M1649" s="51">
        <v>1138223</v>
      </c>
    </row>
    <row r="1650" spans="9:13">
      <c r="I1650" s="35" t="s">
        <v>12248</v>
      </c>
      <c r="J1650" s="35" t="s">
        <v>10690</v>
      </c>
      <c r="K1650" s="35" t="s">
        <v>2617</v>
      </c>
      <c r="L1650" s="35"/>
      <c r="M1650" s="51">
        <v>1138223</v>
      </c>
    </row>
    <row r="1651" spans="9:13">
      <c r="I1651" s="35" t="s">
        <v>12249</v>
      </c>
      <c r="J1651" s="35" t="s">
        <v>10690</v>
      </c>
      <c r="K1651" s="35" t="s">
        <v>2617</v>
      </c>
      <c r="L1651" s="35"/>
      <c r="M1651" s="51">
        <v>1138223</v>
      </c>
    </row>
    <row r="1652" spans="9:13">
      <c r="I1652" s="35" t="s">
        <v>12250</v>
      </c>
      <c r="J1652" s="35" t="s">
        <v>10690</v>
      </c>
      <c r="K1652" s="35" t="s">
        <v>2617</v>
      </c>
      <c r="L1652" s="35"/>
      <c r="M1652" s="51">
        <v>1138223</v>
      </c>
    </row>
    <row r="1653" spans="9:13">
      <c r="I1653" s="35" t="s">
        <v>12251</v>
      </c>
      <c r="J1653" s="35" t="s">
        <v>10690</v>
      </c>
      <c r="K1653" s="35" t="s">
        <v>2617</v>
      </c>
      <c r="L1653" s="35"/>
      <c r="M1653" s="51">
        <v>1138223</v>
      </c>
    </row>
    <row r="1654" spans="9:13">
      <c r="I1654" s="35" t="s">
        <v>12252</v>
      </c>
      <c r="J1654" s="35" t="s">
        <v>10690</v>
      </c>
      <c r="K1654" s="35" t="s">
        <v>2617</v>
      </c>
      <c r="L1654" s="35"/>
      <c r="M1654" s="51">
        <v>1138223</v>
      </c>
    </row>
    <row r="1655" spans="9:13">
      <c r="I1655" s="35" t="s">
        <v>12253</v>
      </c>
      <c r="J1655" s="35" t="s">
        <v>10690</v>
      </c>
      <c r="K1655" s="35" t="s">
        <v>2617</v>
      </c>
      <c r="L1655" s="35"/>
      <c r="M1655" s="51">
        <v>1138223</v>
      </c>
    </row>
    <row r="1656" spans="9:13">
      <c r="I1656" s="35" t="s">
        <v>12254</v>
      </c>
      <c r="J1656" s="35" t="s">
        <v>10690</v>
      </c>
      <c r="K1656" s="35" t="s">
        <v>2617</v>
      </c>
      <c r="L1656" s="35"/>
      <c r="M1656" s="51">
        <v>1138223</v>
      </c>
    </row>
    <row r="1657" spans="9:13">
      <c r="I1657" s="35" t="s">
        <v>12255</v>
      </c>
      <c r="J1657" s="35" t="s">
        <v>10690</v>
      </c>
      <c r="K1657" s="35" t="s">
        <v>2617</v>
      </c>
      <c r="L1657" s="35"/>
      <c r="M1657" s="51">
        <v>1138223</v>
      </c>
    </row>
    <row r="1658" spans="9:13">
      <c r="I1658" s="35" t="s">
        <v>12256</v>
      </c>
      <c r="J1658" s="35" t="s">
        <v>10690</v>
      </c>
      <c r="K1658" s="35" t="s">
        <v>2617</v>
      </c>
      <c r="L1658" s="35"/>
      <c r="M1658" s="51">
        <v>1138223</v>
      </c>
    </row>
    <row r="1659" spans="9:13">
      <c r="I1659" s="35" t="s">
        <v>12257</v>
      </c>
      <c r="J1659" s="35" t="s">
        <v>10690</v>
      </c>
      <c r="K1659" s="35" t="s">
        <v>2617</v>
      </c>
      <c r="L1659" s="35"/>
      <c r="M1659" s="51">
        <v>1138223</v>
      </c>
    </row>
    <row r="1660" spans="9:13">
      <c r="I1660" s="35" t="s">
        <v>12258</v>
      </c>
      <c r="J1660" s="35" t="s">
        <v>10690</v>
      </c>
      <c r="K1660" s="35" t="s">
        <v>2617</v>
      </c>
      <c r="L1660" s="35"/>
      <c r="M1660" s="51">
        <v>1138223</v>
      </c>
    </row>
    <row r="1661" spans="9:13">
      <c r="I1661" s="35" t="s">
        <v>12259</v>
      </c>
      <c r="J1661" s="35" t="s">
        <v>10690</v>
      </c>
      <c r="K1661" s="35" t="s">
        <v>2617</v>
      </c>
      <c r="L1661" s="35"/>
      <c r="M1661" s="51">
        <v>1138223</v>
      </c>
    </row>
    <row r="1662" spans="9:13">
      <c r="I1662" s="35" t="s">
        <v>12260</v>
      </c>
      <c r="J1662" s="35" t="s">
        <v>10690</v>
      </c>
      <c r="K1662" s="35" t="s">
        <v>2617</v>
      </c>
      <c r="L1662" s="35"/>
      <c r="M1662" s="51">
        <v>1138223</v>
      </c>
    </row>
    <row r="1663" spans="9:13">
      <c r="I1663" s="35" t="s">
        <v>12261</v>
      </c>
      <c r="J1663" s="35" t="s">
        <v>10690</v>
      </c>
      <c r="K1663" s="35" t="s">
        <v>2617</v>
      </c>
      <c r="L1663" s="35"/>
      <c r="M1663" s="51">
        <v>1138223</v>
      </c>
    </row>
    <row r="1664" spans="9:13">
      <c r="I1664" s="35" t="s">
        <v>12262</v>
      </c>
      <c r="J1664" s="35" t="s">
        <v>10690</v>
      </c>
      <c r="K1664" s="35" t="s">
        <v>2617</v>
      </c>
      <c r="L1664" s="35"/>
      <c r="M1664" s="51">
        <v>1138223</v>
      </c>
    </row>
    <row r="1665" spans="9:13">
      <c r="I1665" s="35" t="s">
        <v>12263</v>
      </c>
      <c r="J1665" s="35" t="s">
        <v>10690</v>
      </c>
      <c r="K1665" s="35" t="s">
        <v>2617</v>
      </c>
      <c r="L1665" s="35"/>
      <c r="M1665" s="51">
        <v>1138223</v>
      </c>
    </row>
    <row r="1666" spans="9:13">
      <c r="I1666" s="35" t="s">
        <v>12264</v>
      </c>
      <c r="J1666" s="35" t="s">
        <v>10690</v>
      </c>
      <c r="K1666" s="35" t="s">
        <v>2617</v>
      </c>
      <c r="L1666" s="35"/>
      <c r="M1666" s="51">
        <v>1138223</v>
      </c>
    </row>
    <row r="1667" spans="9:13">
      <c r="I1667" s="35" t="s">
        <v>12265</v>
      </c>
      <c r="J1667" s="35" t="s">
        <v>10690</v>
      </c>
      <c r="K1667" s="35" t="s">
        <v>2617</v>
      </c>
      <c r="L1667" s="35"/>
      <c r="M1667" s="51">
        <v>1138223</v>
      </c>
    </row>
    <row r="1668" spans="9:13">
      <c r="I1668" s="35" t="s">
        <v>12266</v>
      </c>
      <c r="J1668" s="35" t="s">
        <v>10690</v>
      </c>
      <c r="K1668" s="35" t="s">
        <v>2617</v>
      </c>
      <c r="L1668" s="35"/>
      <c r="M1668" s="51">
        <v>1138223</v>
      </c>
    </row>
    <row r="1669" spans="9:13">
      <c r="I1669" s="35" t="s">
        <v>12267</v>
      </c>
      <c r="J1669" s="35" t="s">
        <v>10690</v>
      </c>
      <c r="K1669" s="35" t="s">
        <v>2617</v>
      </c>
      <c r="L1669" s="35"/>
      <c r="M1669" s="51">
        <v>1138223</v>
      </c>
    </row>
    <row r="1670" spans="9:13">
      <c r="I1670" s="35" t="s">
        <v>12268</v>
      </c>
      <c r="J1670" s="35" t="s">
        <v>10690</v>
      </c>
      <c r="K1670" s="35" t="s">
        <v>2617</v>
      </c>
      <c r="L1670" s="35"/>
      <c r="M1670" s="51">
        <v>1138223</v>
      </c>
    </row>
    <row r="1671" spans="9:13">
      <c r="I1671" s="35" t="s">
        <v>12269</v>
      </c>
      <c r="J1671" s="35" t="s">
        <v>10690</v>
      </c>
      <c r="K1671" s="35" t="s">
        <v>2617</v>
      </c>
      <c r="L1671" s="35"/>
      <c r="M1671" s="51">
        <v>1138223</v>
      </c>
    </row>
    <row r="1672" spans="9:13">
      <c r="I1672" s="35" t="s">
        <v>12270</v>
      </c>
      <c r="J1672" s="35" t="s">
        <v>10690</v>
      </c>
      <c r="K1672" s="35" t="s">
        <v>2617</v>
      </c>
      <c r="L1672" s="35"/>
      <c r="M1672" s="51">
        <v>1138223</v>
      </c>
    </row>
    <row r="1673" spans="9:13">
      <c r="I1673" s="35" t="s">
        <v>12271</v>
      </c>
      <c r="J1673" s="35" t="s">
        <v>10690</v>
      </c>
      <c r="K1673" s="35" t="s">
        <v>2617</v>
      </c>
      <c r="L1673" s="35"/>
      <c r="M1673" s="51">
        <v>1138223</v>
      </c>
    </row>
    <row r="1674" spans="9:13">
      <c r="I1674" s="35" t="s">
        <v>12272</v>
      </c>
      <c r="J1674" s="35" t="s">
        <v>10690</v>
      </c>
      <c r="K1674" s="35" t="s">
        <v>2617</v>
      </c>
      <c r="L1674" s="35"/>
      <c r="M1674" s="51">
        <v>1138223</v>
      </c>
    </row>
    <row r="1675" spans="9:13">
      <c r="I1675" s="35" t="s">
        <v>12273</v>
      </c>
      <c r="J1675" s="35" t="s">
        <v>10690</v>
      </c>
      <c r="K1675" s="35" t="s">
        <v>2617</v>
      </c>
      <c r="L1675" s="35"/>
      <c r="M1675" s="51">
        <v>1138223</v>
      </c>
    </row>
    <row r="1676" spans="9:13">
      <c r="I1676" s="35" t="s">
        <v>12274</v>
      </c>
      <c r="J1676" s="35" t="s">
        <v>10690</v>
      </c>
      <c r="K1676" s="35" t="s">
        <v>2617</v>
      </c>
      <c r="L1676" s="35"/>
      <c r="M1676" s="51">
        <v>1138223</v>
      </c>
    </row>
    <row r="1677" spans="9:13">
      <c r="I1677" s="35" t="s">
        <v>12275</v>
      </c>
      <c r="J1677" s="35" t="s">
        <v>10690</v>
      </c>
      <c r="K1677" s="35" t="s">
        <v>2617</v>
      </c>
      <c r="L1677" s="35"/>
      <c r="M1677" s="51">
        <v>1138223</v>
      </c>
    </row>
    <row r="1678" spans="9:13">
      <c r="I1678" s="35" t="s">
        <v>12276</v>
      </c>
      <c r="J1678" s="35" t="s">
        <v>10690</v>
      </c>
      <c r="K1678" s="35" t="s">
        <v>2617</v>
      </c>
      <c r="L1678" s="35"/>
      <c r="M1678" s="51">
        <v>1138223</v>
      </c>
    </row>
    <row r="1679" spans="9:13">
      <c r="I1679" s="35" t="s">
        <v>12277</v>
      </c>
      <c r="J1679" s="35" t="s">
        <v>10690</v>
      </c>
      <c r="K1679" s="35" t="s">
        <v>2617</v>
      </c>
      <c r="L1679" s="35"/>
      <c r="M1679" s="51">
        <v>1138223</v>
      </c>
    </row>
    <row r="1680" spans="9:13">
      <c r="I1680" s="35" t="s">
        <v>12278</v>
      </c>
      <c r="J1680" s="35" t="s">
        <v>10690</v>
      </c>
      <c r="K1680" s="35" t="s">
        <v>2617</v>
      </c>
      <c r="L1680" s="35"/>
      <c r="M1680" s="51">
        <v>1138223</v>
      </c>
    </row>
    <row r="1681" spans="9:13">
      <c r="I1681" s="35" t="s">
        <v>12279</v>
      </c>
      <c r="J1681" s="35" t="s">
        <v>10690</v>
      </c>
      <c r="K1681" s="35" t="s">
        <v>2617</v>
      </c>
      <c r="L1681" s="35"/>
      <c r="M1681" s="51">
        <v>1138223</v>
      </c>
    </row>
    <row r="1682" spans="9:13">
      <c r="I1682" s="35" t="s">
        <v>12280</v>
      </c>
      <c r="J1682" s="35" t="s">
        <v>10690</v>
      </c>
      <c r="K1682" s="35" t="s">
        <v>2617</v>
      </c>
      <c r="L1682" s="35"/>
      <c r="M1682" s="51">
        <v>1138223</v>
      </c>
    </row>
    <row r="1683" spans="9:13">
      <c r="I1683" s="35" t="s">
        <v>12281</v>
      </c>
      <c r="J1683" s="35" t="s">
        <v>10690</v>
      </c>
      <c r="K1683" s="35" t="s">
        <v>2617</v>
      </c>
      <c r="L1683" s="35"/>
      <c r="M1683" s="51">
        <v>1138223</v>
      </c>
    </row>
    <row r="1684" spans="9:13">
      <c r="I1684" s="35" t="s">
        <v>12282</v>
      </c>
      <c r="J1684" s="35" t="s">
        <v>10690</v>
      </c>
      <c r="K1684" s="35" t="s">
        <v>2617</v>
      </c>
      <c r="L1684" s="35"/>
      <c r="M1684" s="51">
        <v>1138223</v>
      </c>
    </row>
    <row r="1685" spans="9:13">
      <c r="I1685" s="35" t="s">
        <v>12283</v>
      </c>
      <c r="J1685" s="35" t="s">
        <v>10690</v>
      </c>
      <c r="K1685" s="35" t="s">
        <v>2617</v>
      </c>
      <c r="L1685" s="35"/>
      <c r="M1685" s="51">
        <v>1138223</v>
      </c>
    </row>
    <row r="1686" spans="9:13">
      <c r="I1686" s="35" t="s">
        <v>12284</v>
      </c>
      <c r="J1686" s="35" t="s">
        <v>10690</v>
      </c>
      <c r="K1686" s="35" t="s">
        <v>2617</v>
      </c>
      <c r="L1686" s="35"/>
      <c r="M1686" s="51">
        <v>1138223</v>
      </c>
    </row>
    <row r="1687" spans="9:13">
      <c r="I1687" s="35" t="s">
        <v>12285</v>
      </c>
      <c r="J1687" s="35" t="s">
        <v>10690</v>
      </c>
      <c r="K1687" s="35" t="s">
        <v>2617</v>
      </c>
      <c r="L1687" s="35"/>
      <c r="M1687" s="51">
        <v>1138223</v>
      </c>
    </row>
    <row r="1688" spans="9:13">
      <c r="I1688" s="35" t="s">
        <v>12286</v>
      </c>
      <c r="J1688" s="35" t="s">
        <v>10690</v>
      </c>
      <c r="K1688" s="35" t="s">
        <v>2617</v>
      </c>
      <c r="L1688" s="35"/>
      <c r="M1688" s="51">
        <v>1138223</v>
      </c>
    </row>
    <row r="1689" spans="9:13">
      <c r="I1689" s="35" t="s">
        <v>12287</v>
      </c>
      <c r="J1689" s="35" t="s">
        <v>10690</v>
      </c>
      <c r="K1689" s="35" t="s">
        <v>2617</v>
      </c>
      <c r="L1689" s="35"/>
      <c r="M1689" s="51">
        <v>1138223</v>
      </c>
    </row>
    <row r="1690" spans="9:13">
      <c r="I1690" s="35" t="s">
        <v>12288</v>
      </c>
      <c r="J1690" s="35" t="s">
        <v>10690</v>
      </c>
      <c r="K1690" s="35" t="s">
        <v>2617</v>
      </c>
      <c r="L1690" s="35"/>
      <c r="M1690" s="51">
        <v>1138223</v>
      </c>
    </row>
    <row r="1691" spans="9:13">
      <c r="I1691" s="35" t="s">
        <v>12289</v>
      </c>
      <c r="J1691" s="35" t="s">
        <v>10690</v>
      </c>
      <c r="K1691" s="35" t="s">
        <v>2617</v>
      </c>
      <c r="L1691" s="35"/>
      <c r="M1691" s="51">
        <v>1138223</v>
      </c>
    </row>
    <row r="1692" spans="9:13">
      <c r="I1692" s="35" t="s">
        <v>12290</v>
      </c>
      <c r="J1692" s="35" t="s">
        <v>10690</v>
      </c>
      <c r="K1692" s="35" t="s">
        <v>2617</v>
      </c>
      <c r="L1692" s="35"/>
      <c r="M1692" s="51">
        <v>1138223</v>
      </c>
    </row>
    <row r="1693" spans="9:13">
      <c r="I1693" s="35" t="s">
        <v>12291</v>
      </c>
      <c r="J1693" s="35" t="s">
        <v>10690</v>
      </c>
      <c r="K1693" s="35" t="s">
        <v>2617</v>
      </c>
      <c r="L1693" s="35"/>
      <c r="M1693" s="51">
        <v>1138223</v>
      </c>
    </row>
    <row r="1694" spans="9:13">
      <c r="I1694" s="35" t="s">
        <v>12292</v>
      </c>
      <c r="J1694" s="35" t="s">
        <v>10690</v>
      </c>
      <c r="K1694" s="35" t="s">
        <v>2617</v>
      </c>
      <c r="L1694" s="35"/>
      <c r="M1694" s="51">
        <v>1138223</v>
      </c>
    </row>
    <row r="1695" spans="9:13">
      <c r="I1695" s="35" t="s">
        <v>12293</v>
      </c>
      <c r="J1695" s="35" t="s">
        <v>10690</v>
      </c>
      <c r="K1695" s="35" t="s">
        <v>2617</v>
      </c>
      <c r="L1695" s="35"/>
      <c r="M1695" s="51">
        <v>1138223</v>
      </c>
    </row>
    <row r="1696" spans="9:13">
      <c r="I1696" s="35" t="s">
        <v>12294</v>
      </c>
      <c r="J1696" s="35" t="s">
        <v>10690</v>
      </c>
      <c r="K1696" s="35" t="s">
        <v>2617</v>
      </c>
      <c r="L1696" s="35"/>
      <c r="M1696" s="51">
        <v>1138223</v>
      </c>
    </row>
    <row r="1697" spans="9:13">
      <c r="I1697" s="35" t="s">
        <v>12295</v>
      </c>
      <c r="J1697" s="35" t="s">
        <v>10690</v>
      </c>
      <c r="K1697" s="35" t="s">
        <v>2617</v>
      </c>
      <c r="L1697" s="35"/>
      <c r="M1697" s="51">
        <v>1138223</v>
      </c>
    </row>
    <row r="1698" spans="9:13">
      <c r="I1698" s="35" t="s">
        <v>12296</v>
      </c>
      <c r="J1698" s="35" t="s">
        <v>10690</v>
      </c>
      <c r="K1698" s="35" t="s">
        <v>2617</v>
      </c>
      <c r="L1698" s="35"/>
      <c r="M1698" s="51">
        <v>1138223</v>
      </c>
    </row>
    <row r="1699" spans="9:13">
      <c r="I1699" s="35" t="s">
        <v>12297</v>
      </c>
      <c r="J1699" s="35" t="s">
        <v>10690</v>
      </c>
      <c r="K1699" s="35" t="s">
        <v>2617</v>
      </c>
      <c r="L1699" s="35"/>
      <c r="M1699" s="51">
        <v>1138223</v>
      </c>
    </row>
    <row r="1700" spans="9:13">
      <c r="I1700" s="35" t="s">
        <v>12298</v>
      </c>
      <c r="J1700" s="35" t="s">
        <v>10690</v>
      </c>
      <c r="K1700" s="35" t="s">
        <v>2617</v>
      </c>
      <c r="L1700" s="35"/>
      <c r="M1700" s="51">
        <v>1138223</v>
      </c>
    </row>
    <row r="1701" spans="9:13">
      <c r="I1701" s="35" t="s">
        <v>12299</v>
      </c>
      <c r="J1701" s="35" t="s">
        <v>10690</v>
      </c>
      <c r="K1701" s="35" t="s">
        <v>2617</v>
      </c>
      <c r="L1701" s="35"/>
      <c r="M1701" s="51">
        <v>1138223</v>
      </c>
    </row>
    <row r="1702" spans="9:13">
      <c r="I1702" s="35" t="s">
        <v>12300</v>
      </c>
      <c r="J1702" s="35" t="s">
        <v>10690</v>
      </c>
      <c r="K1702" s="35" t="s">
        <v>2617</v>
      </c>
      <c r="L1702" s="35"/>
      <c r="M1702" s="51">
        <v>1138223</v>
      </c>
    </row>
    <row r="1703" spans="9:13">
      <c r="I1703" s="35" t="s">
        <v>12301</v>
      </c>
      <c r="J1703" s="35" t="s">
        <v>10690</v>
      </c>
      <c r="K1703" s="35" t="s">
        <v>2617</v>
      </c>
      <c r="L1703" s="35"/>
      <c r="M1703" s="51">
        <v>1138223</v>
      </c>
    </row>
    <row r="1704" spans="9:13">
      <c r="I1704" s="35" t="s">
        <v>12302</v>
      </c>
      <c r="J1704" s="35" t="s">
        <v>10690</v>
      </c>
      <c r="K1704" s="35" t="s">
        <v>2617</v>
      </c>
      <c r="L1704" s="35"/>
      <c r="M1704" s="51">
        <v>1138223</v>
      </c>
    </row>
    <row r="1705" spans="9:13">
      <c r="I1705" s="35" t="s">
        <v>12303</v>
      </c>
      <c r="J1705" s="35" t="s">
        <v>10690</v>
      </c>
      <c r="K1705" s="35" t="s">
        <v>2617</v>
      </c>
      <c r="L1705" s="35"/>
      <c r="M1705" s="51">
        <v>1138223</v>
      </c>
    </row>
    <row r="1706" spans="9:13">
      <c r="I1706" s="35" t="s">
        <v>12304</v>
      </c>
      <c r="J1706" s="35" t="s">
        <v>10690</v>
      </c>
      <c r="K1706" s="35" t="s">
        <v>2617</v>
      </c>
      <c r="L1706" s="35"/>
      <c r="M1706" s="51">
        <v>1138223</v>
      </c>
    </row>
    <row r="1707" spans="9:13">
      <c r="I1707" s="35" t="s">
        <v>12305</v>
      </c>
      <c r="J1707" s="35" t="s">
        <v>10690</v>
      </c>
      <c r="K1707" s="35" t="s">
        <v>2617</v>
      </c>
      <c r="L1707" s="35"/>
      <c r="M1707" s="51">
        <v>1138223</v>
      </c>
    </row>
    <row r="1708" spans="9:13">
      <c r="I1708" s="35" t="s">
        <v>12306</v>
      </c>
      <c r="J1708" s="35" t="s">
        <v>10690</v>
      </c>
      <c r="K1708" s="35" t="s">
        <v>2617</v>
      </c>
      <c r="L1708" s="35"/>
      <c r="M1708" s="51">
        <v>1138223</v>
      </c>
    </row>
    <row r="1709" spans="9:13">
      <c r="I1709" s="35" t="s">
        <v>12307</v>
      </c>
      <c r="J1709" s="35" t="s">
        <v>10690</v>
      </c>
      <c r="K1709" s="35" t="s">
        <v>2617</v>
      </c>
      <c r="L1709" s="35"/>
      <c r="M1709" s="51">
        <v>1138223</v>
      </c>
    </row>
    <row r="1710" spans="9:13">
      <c r="I1710" s="35" t="s">
        <v>12308</v>
      </c>
      <c r="J1710" s="35" t="s">
        <v>10690</v>
      </c>
      <c r="K1710" s="35" t="s">
        <v>2617</v>
      </c>
      <c r="L1710" s="35"/>
      <c r="M1710" s="51">
        <v>1138223</v>
      </c>
    </row>
    <row r="1711" spans="9:13">
      <c r="I1711" s="35" t="s">
        <v>12309</v>
      </c>
      <c r="J1711" s="35" t="s">
        <v>10690</v>
      </c>
      <c r="K1711" s="35" t="s">
        <v>2617</v>
      </c>
      <c r="L1711" s="35"/>
      <c r="M1711" s="51">
        <v>1138223</v>
      </c>
    </row>
    <row r="1712" spans="9:13">
      <c r="I1712" s="35" t="s">
        <v>12310</v>
      </c>
      <c r="J1712" s="35" t="s">
        <v>10690</v>
      </c>
      <c r="K1712" s="35" t="s">
        <v>2617</v>
      </c>
      <c r="L1712" s="35"/>
      <c r="M1712" s="51">
        <v>1138223</v>
      </c>
    </row>
    <row r="1713" spans="9:13">
      <c r="I1713" s="35" t="s">
        <v>12311</v>
      </c>
      <c r="J1713" s="35" t="s">
        <v>10690</v>
      </c>
      <c r="K1713" s="35" t="s">
        <v>2617</v>
      </c>
      <c r="L1713" s="35"/>
      <c r="M1713" s="51">
        <v>1138223</v>
      </c>
    </row>
    <row r="1714" spans="9:13">
      <c r="I1714" s="35" t="s">
        <v>12312</v>
      </c>
      <c r="J1714" s="35" t="s">
        <v>10690</v>
      </c>
      <c r="K1714" s="35" t="s">
        <v>2617</v>
      </c>
      <c r="L1714" s="35"/>
      <c r="M1714" s="51">
        <v>1138223</v>
      </c>
    </row>
    <row r="1715" spans="9:13">
      <c r="I1715" s="35" t="s">
        <v>12313</v>
      </c>
      <c r="J1715" s="35" t="s">
        <v>10690</v>
      </c>
      <c r="K1715" s="35" t="s">
        <v>2617</v>
      </c>
      <c r="L1715" s="35"/>
      <c r="M1715" s="51">
        <v>1138223</v>
      </c>
    </row>
    <row r="1716" spans="9:13">
      <c r="I1716" s="35" t="s">
        <v>12314</v>
      </c>
      <c r="J1716" s="35" t="s">
        <v>10690</v>
      </c>
      <c r="K1716" s="35" t="s">
        <v>2617</v>
      </c>
      <c r="L1716" s="35"/>
      <c r="M1716" s="51">
        <v>1138223</v>
      </c>
    </row>
    <row r="1717" spans="9:13">
      <c r="I1717" s="35" t="s">
        <v>12315</v>
      </c>
      <c r="J1717" s="35" t="s">
        <v>10690</v>
      </c>
      <c r="K1717" s="35" t="s">
        <v>2617</v>
      </c>
      <c r="L1717" s="35"/>
      <c r="M1717" s="51">
        <v>1138223</v>
      </c>
    </row>
    <row r="1718" spans="9:13">
      <c r="I1718" s="35" t="s">
        <v>12316</v>
      </c>
      <c r="J1718" s="35" t="s">
        <v>10690</v>
      </c>
      <c r="K1718" s="35" t="s">
        <v>2617</v>
      </c>
      <c r="L1718" s="35"/>
      <c r="M1718" s="51">
        <v>1138223</v>
      </c>
    </row>
    <row r="1719" spans="9:13">
      <c r="I1719" s="35" t="s">
        <v>12317</v>
      </c>
      <c r="J1719" s="35" t="s">
        <v>10690</v>
      </c>
      <c r="K1719" s="35" t="s">
        <v>2617</v>
      </c>
      <c r="L1719" s="35"/>
      <c r="M1719" s="51">
        <v>1138223</v>
      </c>
    </row>
    <row r="1720" spans="9:13">
      <c r="I1720" s="35" t="s">
        <v>12318</v>
      </c>
      <c r="J1720" s="35" t="s">
        <v>10690</v>
      </c>
      <c r="K1720" s="35" t="s">
        <v>2617</v>
      </c>
      <c r="L1720" s="35"/>
      <c r="M1720" s="51">
        <v>1138223</v>
      </c>
    </row>
    <row r="1721" spans="9:13">
      <c r="I1721" s="35" t="s">
        <v>12319</v>
      </c>
      <c r="J1721" s="35" t="s">
        <v>10690</v>
      </c>
      <c r="K1721" s="35" t="s">
        <v>2617</v>
      </c>
      <c r="L1721" s="35"/>
      <c r="M1721" s="51">
        <v>1138223</v>
      </c>
    </row>
    <row r="1722" spans="9:13">
      <c r="I1722" s="35" t="s">
        <v>12320</v>
      </c>
      <c r="J1722" s="35" t="s">
        <v>10690</v>
      </c>
      <c r="K1722" s="35" t="s">
        <v>2617</v>
      </c>
      <c r="L1722" s="35"/>
      <c r="M1722" s="51">
        <v>1138223</v>
      </c>
    </row>
    <row r="1723" spans="9:13">
      <c r="I1723" s="35" t="s">
        <v>12321</v>
      </c>
      <c r="J1723" s="35" t="s">
        <v>10690</v>
      </c>
      <c r="K1723" s="35" t="s">
        <v>2617</v>
      </c>
      <c r="L1723" s="35"/>
      <c r="M1723" s="51">
        <v>1138223</v>
      </c>
    </row>
    <row r="1724" spans="9:13">
      <c r="I1724" s="35" t="s">
        <v>12322</v>
      </c>
      <c r="J1724" s="35" t="s">
        <v>10690</v>
      </c>
      <c r="K1724" s="35" t="s">
        <v>2617</v>
      </c>
      <c r="L1724" s="35"/>
      <c r="M1724" s="51">
        <v>1138223</v>
      </c>
    </row>
    <row r="1725" spans="9:13">
      <c r="I1725" s="35" t="s">
        <v>12323</v>
      </c>
      <c r="J1725" s="35" t="s">
        <v>10690</v>
      </c>
      <c r="K1725" s="35" t="s">
        <v>2617</v>
      </c>
      <c r="L1725" s="35"/>
      <c r="M1725" s="51">
        <v>1138223</v>
      </c>
    </row>
    <row r="1726" spans="9:13">
      <c r="I1726" s="35" t="s">
        <v>12324</v>
      </c>
      <c r="J1726" s="35" t="s">
        <v>10690</v>
      </c>
      <c r="K1726" s="35" t="s">
        <v>2617</v>
      </c>
      <c r="L1726" s="35"/>
      <c r="M1726" s="51">
        <v>1138223</v>
      </c>
    </row>
    <row r="1727" spans="9:13">
      <c r="I1727" s="35" t="s">
        <v>12325</v>
      </c>
      <c r="J1727" s="35" t="s">
        <v>10690</v>
      </c>
      <c r="K1727" s="35" t="s">
        <v>2617</v>
      </c>
      <c r="L1727" s="35"/>
      <c r="M1727" s="51">
        <v>1138223</v>
      </c>
    </row>
    <row r="1728" spans="9:13">
      <c r="I1728" s="35" t="s">
        <v>12326</v>
      </c>
      <c r="J1728" s="35" t="s">
        <v>10690</v>
      </c>
      <c r="K1728" s="35" t="s">
        <v>2617</v>
      </c>
      <c r="L1728" s="35"/>
      <c r="M1728" s="51">
        <v>1138223</v>
      </c>
    </row>
    <row r="1729" spans="9:13">
      <c r="I1729" s="35" t="s">
        <v>12327</v>
      </c>
      <c r="J1729" s="35" t="s">
        <v>10690</v>
      </c>
      <c r="K1729" s="35" t="s">
        <v>2617</v>
      </c>
      <c r="L1729" s="35"/>
      <c r="M1729" s="51">
        <v>1138223</v>
      </c>
    </row>
    <row r="1730" spans="9:13">
      <c r="I1730" s="35" t="s">
        <v>12328</v>
      </c>
      <c r="J1730" s="35" t="s">
        <v>10690</v>
      </c>
      <c r="K1730" s="35" t="s">
        <v>2617</v>
      </c>
      <c r="L1730" s="35"/>
      <c r="M1730" s="51">
        <v>1138223</v>
      </c>
    </row>
    <row r="1731" spans="9:13">
      <c r="I1731" s="35" t="s">
        <v>12329</v>
      </c>
      <c r="J1731" s="35" t="s">
        <v>10690</v>
      </c>
      <c r="K1731" s="35" t="s">
        <v>2617</v>
      </c>
      <c r="L1731" s="35"/>
      <c r="M1731" s="51">
        <v>1138223</v>
      </c>
    </row>
    <row r="1732" spans="9:13">
      <c r="I1732" s="35" t="s">
        <v>10456</v>
      </c>
      <c r="J1732" s="35" t="s">
        <v>10690</v>
      </c>
      <c r="K1732" s="35" t="s">
        <v>2617</v>
      </c>
      <c r="L1732" s="35"/>
      <c r="M1732" s="51">
        <v>1138223</v>
      </c>
    </row>
    <row r="1733" spans="9:13">
      <c r="I1733" s="35" t="s">
        <v>12330</v>
      </c>
      <c r="J1733" s="35" t="s">
        <v>10690</v>
      </c>
      <c r="K1733" s="35" t="s">
        <v>2617</v>
      </c>
      <c r="L1733" s="35"/>
      <c r="M1733" s="51">
        <v>1138223</v>
      </c>
    </row>
    <row r="1734" spans="9:13">
      <c r="I1734" s="35" t="s">
        <v>12331</v>
      </c>
      <c r="J1734" s="35" t="s">
        <v>10690</v>
      </c>
      <c r="K1734" s="35" t="s">
        <v>2617</v>
      </c>
      <c r="L1734" s="35"/>
      <c r="M1734" s="51">
        <v>1138223</v>
      </c>
    </row>
    <row r="1735" spans="9:13">
      <c r="I1735" s="35" t="s">
        <v>12332</v>
      </c>
      <c r="J1735" s="35" t="s">
        <v>10690</v>
      </c>
      <c r="K1735" s="35" t="s">
        <v>2617</v>
      </c>
      <c r="L1735" s="35"/>
      <c r="M1735" s="51">
        <v>1138223</v>
      </c>
    </row>
    <row r="1736" spans="9:13">
      <c r="I1736" s="35" t="s">
        <v>12333</v>
      </c>
      <c r="J1736" s="35" t="s">
        <v>10690</v>
      </c>
      <c r="K1736" s="35" t="s">
        <v>2617</v>
      </c>
      <c r="L1736" s="35"/>
      <c r="M1736" s="51">
        <v>1138223</v>
      </c>
    </row>
    <row r="1737" spans="9:13">
      <c r="I1737" s="35" t="s">
        <v>12334</v>
      </c>
      <c r="J1737" s="35" t="s">
        <v>10690</v>
      </c>
      <c r="K1737" s="35" t="s">
        <v>2617</v>
      </c>
      <c r="L1737" s="35"/>
      <c r="M1737" s="51">
        <v>1138223</v>
      </c>
    </row>
    <row r="1738" spans="9:13">
      <c r="I1738" s="35" t="s">
        <v>12335</v>
      </c>
      <c r="J1738" s="35" t="s">
        <v>10690</v>
      </c>
      <c r="K1738" s="35" t="s">
        <v>2617</v>
      </c>
      <c r="L1738" s="35"/>
      <c r="M1738" s="51">
        <v>1138223</v>
      </c>
    </row>
    <row r="1739" spans="9:13">
      <c r="I1739" s="35" t="s">
        <v>12336</v>
      </c>
      <c r="J1739" s="35" t="s">
        <v>10690</v>
      </c>
      <c r="K1739" s="35" t="s">
        <v>2617</v>
      </c>
      <c r="L1739" s="35"/>
      <c r="M1739" s="51">
        <v>1138223</v>
      </c>
    </row>
    <row r="1740" spans="9:13">
      <c r="I1740" s="35" t="s">
        <v>12337</v>
      </c>
      <c r="J1740" s="35" t="s">
        <v>10690</v>
      </c>
      <c r="K1740" s="35" t="s">
        <v>2617</v>
      </c>
      <c r="L1740" s="35"/>
      <c r="M1740" s="51">
        <v>1138223</v>
      </c>
    </row>
    <row r="1741" spans="9:13">
      <c r="I1741" s="35" t="s">
        <v>12338</v>
      </c>
      <c r="J1741" s="35" t="s">
        <v>10690</v>
      </c>
      <c r="K1741" s="35" t="s">
        <v>2617</v>
      </c>
      <c r="L1741" s="35"/>
      <c r="M1741" s="51">
        <v>1138223</v>
      </c>
    </row>
    <row r="1742" spans="9:13">
      <c r="I1742" s="35" t="s">
        <v>12339</v>
      </c>
      <c r="J1742" s="35" t="s">
        <v>10690</v>
      </c>
      <c r="K1742" s="35" t="s">
        <v>2617</v>
      </c>
      <c r="L1742" s="35"/>
      <c r="M1742" s="51">
        <v>1138223</v>
      </c>
    </row>
    <row r="1743" spans="9:13">
      <c r="I1743" s="35" t="s">
        <v>12340</v>
      </c>
      <c r="J1743" s="35" t="s">
        <v>10690</v>
      </c>
      <c r="K1743" s="35" t="s">
        <v>2617</v>
      </c>
      <c r="L1743" s="35"/>
      <c r="M1743" s="51">
        <v>1138223</v>
      </c>
    </row>
    <row r="1744" spans="9:13">
      <c r="I1744" s="35" t="s">
        <v>12341</v>
      </c>
      <c r="J1744" s="35" t="s">
        <v>10690</v>
      </c>
      <c r="K1744" s="35" t="s">
        <v>2617</v>
      </c>
      <c r="L1744" s="35"/>
      <c r="M1744" s="51">
        <v>1138223</v>
      </c>
    </row>
    <row r="1745" spans="9:13">
      <c r="I1745" s="35" t="s">
        <v>12342</v>
      </c>
      <c r="J1745" s="35" t="s">
        <v>10690</v>
      </c>
      <c r="K1745" s="35" t="s">
        <v>2617</v>
      </c>
      <c r="L1745" s="35"/>
      <c r="M1745" s="51">
        <v>1138223</v>
      </c>
    </row>
    <row r="1746" spans="9:13">
      <c r="I1746" s="35" t="s">
        <v>12343</v>
      </c>
      <c r="J1746" s="35" t="s">
        <v>10690</v>
      </c>
      <c r="K1746" s="35" t="s">
        <v>2617</v>
      </c>
      <c r="L1746" s="35"/>
      <c r="M1746" s="51">
        <v>1138223</v>
      </c>
    </row>
    <row r="1747" spans="9:13">
      <c r="I1747" s="35" t="s">
        <v>12344</v>
      </c>
      <c r="J1747" s="35" t="s">
        <v>10690</v>
      </c>
      <c r="K1747" s="35" t="s">
        <v>2617</v>
      </c>
      <c r="L1747" s="35"/>
      <c r="M1747" s="51">
        <v>1138223</v>
      </c>
    </row>
    <row r="1748" spans="9:13">
      <c r="I1748" s="35" t="s">
        <v>12345</v>
      </c>
      <c r="J1748" s="35" t="s">
        <v>10690</v>
      </c>
      <c r="K1748" s="35" t="s">
        <v>2617</v>
      </c>
      <c r="L1748" s="35"/>
      <c r="M1748" s="51">
        <v>1138223</v>
      </c>
    </row>
    <row r="1749" spans="9:13">
      <c r="I1749" s="35" t="s">
        <v>12346</v>
      </c>
      <c r="J1749" s="35" t="s">
        <v>10690</v>
      </c>
      <c r="K1749" s="35" t="s">
        <v>2617</v>
      </c>
      <c r="L1749" s="35"/>
      <c r="M1749" s="51">
        <v>1138223</v>
      </c>
    </row>
    <row r="1750" spans="9:13">
      <c r="I1750" s="35" t="s">
        <v>12347</v>
      </c>
      <c r="J1750" s="35" t="s">
        <v>10690</v>
      </c>
      <c r="K1750" s="35" t="s">
        <v>2617</v>
      </c>
      <c r="L1750" s="35"/>
      <c r="M1750" s="51">
        <v>1138223</v>
      </c>
    </row>
    <row r="1751" spans="9:13">
      <c r="I1751" s="35" t="s">
        <v>12348</v>
      </c>
      <c r="J1751" s="35" t="s">
        <v>10690</v>
      </c>
      <c r="K1751" s="35" t="s">
        <v>2617</v>
      </c>
      <c r="L1751" s="35"/>
      <c r="M1751" s="51">
        <v>1138223</v>
      </c>
    </row>
    <row r="1752" spans="9:13">
      <c r="I1752" s="35" t="s">
        <v>12349</v>
      </c>
      <c r="J1752" s="35" t="s">
        <v>10690</v>
      </c>
      <c r="K1752" s="35" t="s">
        <v>2617</v>
      </c>
      <c r="L1752" s="35"/>
      <c r="M1752" s="51">
        <v>1138223</v>
      </c>
    </row>
    <row r="1753" spans="9:13">
      <c r="I1753" s="35" t="s">
        <v>12350</v>
      </c>
      <c r="J1753" s="35" t="s">
        <v>10690</v>
      </c>
      <c r="K1753" s="35" t="s">
        <v>2617</v>
      </c>
      <c r="L1753" s="35"/>
      <c r="M1753" s="51">
        <v>1138223</v>
      </c>
    </row>
    <row r="1754" spans="9:13">
      <c r="I1754" s="35" t="s">
        <v>12351</v>
      </c>
      <c r="J1754" s="35" t="s">
        <v>10690</v>
      </c>
      <c r="K1754" s="35" t="s">
        <v>2617</v>
      </c>
      <c r="L1754" s="35"/>
      <c r="M1754" s="51">
        <v>1138223</v>
      </c>
    </row>
    <row r="1755" spans="9:13">
      <c r="I1755" s="35" t="s">
        <v>12352</v>
      </c>
      <c r="J1755" s="35" t="s">
        <v>10690</v>
      </c>
      <c r="K1755" s="35" t="s">
        <v>2617</v>
      </c>
      <c r="L1755" s="35"/>
      <c r="M1755" s="51">
        <v>1138223</v>
      </c>
    </row>
    <row r="1756" spans="9:13">
      <c r="I1756" s="35" t="s">
        <v>12353</v>
      </c>
      <c r="J1756" s="35" t="s">
        <v>10690</v>
      </c>
      <c r="K1756" s="35" t="s">
        <v>2617</v>
      </c>
      <c r="L1756" s="35"/>
      <c r="M1756" s="51">
        <v>1138223</v>
      </c>
    </row>
    <row r="1757" spans="9:13">
      <c r="I1757" s="35" t="s">
        <v>12354</v>
      </c>
      <c r="J1757" s="35" t="s">
        <v>10690</v>
      </c>
      <c r="K1757" s="35" t="s">
        <v>2617</v>
      </c>
      <c r="L1757" s="35"/>
      <c r="M1757" s="51">
        <v>1138223</v>
      </c>
    </row>
    <row r="1758" spans="9:13">
      <c r="I1758" s="35" t="s">
        <v>12355</v>
      </c>
      <c r="J1758" s="35" t="s">
        <v>10690</v>
      </c>
      <c r="K1758" s="35" t="s">
        <v>2617</v>
      </c>
      <c r="L1758" s="35"/>
      <c r="M1758" s="51">
        <v>1138223</v>
      </c>
    </row>
    <row r="1759" spans="9:13">
      <c r="I1759" s="35" t="s">
        <v>12356</v>
      </c>
      <c r="J1759" s="35" t="s">
        <v>10690</v>
      </c>
      <c r="K1759" s="35" t="s">
        <v>2617</v>
      </c>
      <c r="L1759" s="35"/>
      <c r="M1759" s="51">
        <v>1138223</v>
      </c>
    </row>
    <row r="1760" spans="9:13">
      <c r="I1760" s="35" t="s">
        <v>12357</v>
      </c>
      <c r="J1760" s="35" t="s">
        <v>10690</v>
      </c>
      <c r="K1760" s="35" t="s">
        <v>2617</v>
      </c>
      <c r="L1760" s="35"/>
      <c r="M1760" s="51">
        <v>1138223</v>
      </c>
    </row>
    <row r="1761" spans="9:13">
      <c r="I1761" s="35" t="s">
        <v>12358</v>
      </c>
      <c r="J1761" s="35" t="s">
        <v>10690</v>
      </c>
      <c r="K1761" s="35" t="s">
        <v>2617</v>
      </c>
      <c r="L1761" s="35"/>
      <c r="M1761" s="51">
        <v>1138223</v>
      </c>
    </row>
    <row r="1762" spans="9:13">
      <c r="I1762" s="35" t="s">
        <v>12359</v>
      </c>
      <c r="J1762" s="35" t="s">
        <v>10690</v>
      </c>
      <c r="K1762" s="35" t="s">
        <v>2617</v>
      </c>
      <c r="L1762" s="35"/>
      <c r="M1762" s="51">
        <v>1138223</v>
      </c>
    </row>
    <row r="1763" spans="9:13">
      <c r="I1763" s="35" t="s">
        <v>12360</v>
      </c>
      <c r="J1763" s="35" t="s">
        <v>10690</v>
      </c>
      <c r="K1763" s="35" t="s">
        <v>2617</v>
      </c>
      <c r="L1763" s="35"/>
      <c r="M1763" s="51">
        <v>1138223</v>
      </c>
    </row>
    <row r="1764" spans="9:13">
      <c r="I1764" s="35" t="s">
        <v>12361</v>
      </c>
      <c r="J1764" s="35" t="s">
        <v>10690</v>
      </c>
      <c r="K1764" s="35" t="s">
        <v>2617</v>
      </c>
      <c r="L1764" s="35"/>
      <c r="M1764" s="51">
        <v>1138223</v>
      </c>
    </row>
    <row r="1765" spans="9:13">
      <c r="I1765" s="35" t="s">
        <v>12362</v>
      </c>
      <c r="J1765" s="35" t="s">
        <v>10690</v>
      </c>
      <c r="K1765" s="35" t="s">
        <v>2617</v>
      </c>
      <c r="L1765" s="35"/>
      <c r="M1765" s="51">
        <v>1138223</v>
      </c>
    </row>
    <row r="1766" spans="9:13">
      <c r="I1766" s="35" t="s">
        <v>12363</v>
      </c>
      <c r="J1766" s="35" t="s">
        <v>10690</v>
      </c>
      <c r="K1766" s="35" t="s">
        <v>2617</v>
      </c>
      <c r="L1766" s="35"/>
      <c r="M1766" s="51">
        <v>1138223</v>
      </c>
    </row>
    <row r="1767" spans="9:13">
      <c r="I1767" s="35" t="s">
        <v>12364</v>
      </c>
      <c r="J1767" s="35" t="s">
        <v>10690</v>
      </c>
      <c r="K1767" s="35" t="s">
        <v>2617</v>
      </c>
      <c r="L1767" s="35"/>
      <c r="M1767" s="51">
        <v>1138223</v>
      </c>
    </row>
    <row r="1768" spans="9:13">
      <c r="I1768" s="35" t="s">
        <v>12365</v>
      </c>
      <c r="J1768" s="35" t="s">
        <v>10690</v>
      </c>
      <c r="K1768" s="35" t="s">
        <v>2617</v>
      </c>
      <c r="L1768" s="35"/>
      <c r="M1768" s="51">
        <v>1138223</v>
      </c>
    </row>
    <row r="1769" spans="9:13">
      <c r="I1769" s="35" t="s">
        <v>12366</v>
      </c>
      <c r="J1769" s="35" t="s">
        <v>10690</v>
      </c>
      <c r="K1769" s="35" t="s">
        <v>2617</v>
      </c>
      <c r="L1769" s="35"/>
      <c r="M1769" s="51">
        <v>1138223</v>
      </c>
    </row>
    <row r="1770" spans="9:13">
      <c r="I1770" s="35" t="s">
        <v>12367</v>
      </c>
      <c r="J1770" s="35" t="s">
        <v>10690</v>
      </c>
      <c r="K1770" s="35" t="s">
        <v>2617</v>
      </c>
      <c r="L1770" s="35"/>
      <c r="M1770" s="51">
        <v>1138223</v>
      </c>
    </row>
    <row r="1771" spans="9:13">
      <c r="I1771" s="35" t="s">
        <v>12368</v>
      </c>
      <c r="J1771" s="35" t="s">
        <v>10690</v>
      </c>
      <c r="K1771" s="35" t="s">
        <v>2617</v>
      </c>
      <c r="L1771" s="35"/>
      <c r="M1771" s="51">
        <v>1138223</v>
      </c>
    </row>
    <row r="1772" spans="9:13">
      <c r="I1772" s="35" t="s">
        <v>12369</v>
      </c>
      <c r="J1772" s="35" t="s">
        <v>10690</v>
      </c>
      <c r="K1772" s="35" t="s">
        <v>2617</v>
      </c>
      <c r="L1772" s="35"/>
      <c r="M1772" s="51">
        <v>1138223</v>
      </c>
    </row>
    <row r="1773" spans="9:13">
      <c r="I1773" s="35" t="s">
        <v>12370</v>
      </c>
      <c r="J1773" s="35" t="s">
        <v>10690</v>
      </c>
      <c r="K1773" s="35" t="s">
        <v>2617</v>
      </c>
      <c r="L1773" s="35"/>
      <c r="M1773" s="51">
        <v>1138223</v>
      </c>
    </row>
    <row r="1774" spans="9:13">
      <c r="I1774" s="35" t="s">
        <v>12371</v>
      </c>
      <c r="J1774" s="35" t="s">
        <v>10690</v>
      </c>
      <c r="K1774" s="35" t="s">
        <v>2617</v>
      </c>
      <c r="L1774" s="35"/>
      <c r="M1774" s="51">
        <v>1138223</v>
      </c>
    </row>
    <row r="1775" spans="9:13">
      <c r="I1775" s="35" t="s">
        <v>12372</v>
      </c>
      <c r="J1775" s="35" t="s">
        <v>10690</v>
      </c>
      <c r="K1775" s="35" t="s">
        <v>2617</v>
      </c>
      <c r="L1775" s="35"/>
      <c r="M1775" s="51">
        <v>1138223</v>
      </c>
    </row>
    <row r="1776" spans="9:13">
      <c r="I1776" s="35" t="s">
        <v>12373</v>
      </c>
      <c r="J1776" s="35" t="s">
        <v>10690</v>
      </c>
      <c r="K1776" s="35" t="s">
        <v>2617</v>
      </c>
      <c r="L1776" s="35"/>
      <c r="M1776" s="51">
        <v>1138223</v>
      </c>
    </row>
    <row r="1777" spans="9:13">
      <c r="I1777" s="35" t="s">
        <v>12374</v>
      </c>
      <c r="J1777" s="35" t="s">
        <v>10690</v>
      </c>
      <c r="K1777" s="35" t="s">
        <v>2617</v>
      </c>
      <c r="L1777" s="35"/>
      <c r="M1777" s="51">
        <v>1138223</v>
      </c>
    </row>
    <row r="1778" spans="9:13">
      <c r="I1778" s="35" t="s">
        <v>12375</v>
      </c>
      <c r="J1778" s="35" t="s">
        <v>10690</v>
      </c>
      <c r="K1778" s="35" t="s">
        <v>2617</v>
      </c>
      <c r="L1778" s="35"/>
      <c r="M1778" s="51">
        <v>1138223</v>
      </c>
    </row>
    <row r="1779" spans="9:13">
      <c r="I1779" s="35" t="s">
        <v>12376</v>
      </c>
      <c r="J1779" s="35" t="s">
        <v>10690</v>
      </c>
      <c r="K1779" s="35" t="s">
        <v>2617</v>
      </c>
      <c r="L1779" s="35"/>
      <c r="M1779" s="51">
        <v>1138223</v>
      </c>
    </row>
    <row r="1780" spans="9:13">
      <c r="I1780" s="35" t="s">
        <v>12377</v>
      </c>
      <c r="J1780" s="35" t="s">
        <v>10690</v>
      </c>
      <c r="K1780" s="35" t="s">
        <v>2617</v>
      </c>
      <c r="L1780" s="35"/>
      <c r="M1780" s="51">
        <v>1138223</v>
      </c>
    </row>
    <row r="1781" spans="9:13">
      <c r="I1781" s="35" t="s">
        <v>12378</v>
      </c>
      <c r="J1781" s="35" t="s">
        <v>10690</v>
      </c>
      <c r="K1781" s="35" t="s">
        <v>2617</v>
      </c>
      <c r="L1781" s="35"/>
      <c r="M1781" s="51">
        <v>1138223</v>
      </c>
    </row>
    <row r="1782" spans="9:13">
      <c r="I1782" s="35" t="s">
        <v>12379</v>
      </c>
      <c r="J1782" s="35" t="s">
        <v>10690</v>
      </c>
      <c r="K1782" s="35" t="s">
        <v>2617</v>
      </c>
      <c r="L1782" s="35"/>
      <c r="M1782" s="51">
        <v>1138223</v>
      </c>
    </row>
    <row r="1783" spans="9:13">
      <c r="I1783" s="35" t="s">
        <v>12380</v>
      </c>
      <c r="J1783" s="35" t="s">
        <v>10690</v>
      </c>
      <c r="K1783" s="35" t="s">
        <v>2617</v>
      </c>
      <c r="L1783" s="35"/>
      <c r="M1783" s="51">
        <v>1138223</v>
      </c>
    </row>
    <row r="1784" spans="9:13">
      <c r="I1784" s="35" t="s">
        <v>12381</v>
      </c>
      <c r="J1784" s="35" t="s">
        <v>10690</v>
      </c>
      <c r="K1784" s="35" t="s">
        <v>2617</v>
      </c>
      <c r="L1784" s="35"/>
      <c r="M1784" s="51">
        <v>1138223</v>
      </c>
    </row>
    <row r="1785" spans="9:13">
      <c r="I1785" s="35" t="s">
        <v>12382</v>
      </c>
      <c r="J1785" s="35" t="s">
        <v>10690</v>
      </c>
      <c r="K1785" s="35" t="s">
        <v>2617</v>
      </c>
      <c r="L1785" s="35"/>
      <c r="M1785" s="51">
        <v>1138223</v>
      </c>
    </row>
    <row r="1786" spans="9:13">
      <c r="I1786" s="35" t="s">
        <v>12383</v>
      </c>
      <c r="J1786" s="35" t="s">
        <v>10690</v>
      </c>
      <c r="K1786" s="35" t="s">
        <v>2617</v>
      </c>
      <c r="L1786" s="35"/>
      <c r="M1786" s="51">
        <v>1138223</v>
      </c>
    </row>
    <row r="1787" spans="9:13">
      <c r="I1787" s="35" t="s">
        <v>12384</v>
      </c>
      <c r="J1787" s="35" t="s">
        <v>10690</v>
      </c>
      <c r="K1787" s="35" t="s">
        <v>2617</v>
      </c>
      <c r="L1787" s="35"/>
      <c r="M1787" s="51">
        <v>1138223</v>
      </c>
    </row>
    <row r="1788" spans="9:13">
      <c r="I1788" s="35" t="s">
        <v>12385</v>
      </c>
      <c r="J1788" s="35" t="s">
        <v>10690</v>
      </c>
      <c r="K1788" s="35" t="s">
        <v>2617</v>
      </c>
      <c r="L1788" s="35"/>
      <c r="M1788" s="51">
        <v>1138223</v>
      </c>
    </row>
    <row r="1789" spans="9:13">
      <c r="I1789" s="35" t="s">
        <v>12386</v>
      </c>
      <c r="J1789" s="35" t="s">
        <v>10690</v>
      </c>
      <c r="K1789" s="35" t="s">
        <v>2617</v>
      </c>
      <c r="L1789" s="35"/>
      <c r="M1789" s="51">
        <v>1138223</v>
      </c>
    </row>
    <row r="1790" spans="9:13">
      <c r="I1790" s="35" t="s">
        <v>12387</v>
      </c>
      <c r="J1790" s="35" t="s">
        <v>10690</v>
      </c>
      <c r="K1790" s="35" t="s">
        <v>2617</v>
      </c>
      <c r="L1790" s="35"/>
      <c r="M1790" s="51">
        <v>1138223</v>
      </c>
    </row>
    <row r="1791" spans="9:13">
      <c r="I1791" s="35" t="s">
        <v>12388</v>
      </c>
      <c r="J1791" s="35" t="s">
        <v>10690</v>
      </c>
      <c r="K1791" s="35" t="s">
        <v>2617</v>
      </c>
      <c r="L1791" s="35"/>
      <c r="M1791" s="51">
        <v>1138223</v>
      </c>
    </row>
    <row r="1792" spans="9:13">
      <c r="I1792" s="35" t="s">
        <v>12389</v>
      </c>
      <c r="J1792" s="35" t="s">
        <v>10690</v>
      </c>
      <c r="K1792" s="35" t="s">
        <v>2617</v>
      </c>
      <c r="L1792" s="35"/>
      <c r="M1792" s="51">
        <v>1138223</v>
      </c>
    </row>
    <row r="1793" spans="9:13">
      <c r="I1793" s="35" t="s">
        <v>12390</v>
      </c>
      <c r="J1793" s="35" t="s">
        <v>10690</v>
      </c>
      <c r="K1793" s="35" t="s">
        <v>2617</v>
      </c>
      <c r="L1793" s="35"/>
      <c r="M1793" s="51">
        <v>1138223</v>
      </c>
    </row>
    <row r="1794" spans="9:13">
      <c r="I1794" s="35" t="s">
        <v>12391</v>
      </c>
      <c r="J1794" s="35" t="s">
        <v>10690</v>
      </c>
      <c r="K1794" s="35" t="s">
        <v>2617</v>
      </c>
      <c r="L1794" s="35"/>
      <c r="M1794" s="51">
        <v>1138223</v>
      </c>
    </row>
    <row r="1795" spans="9:13">
      <c r="I1795" s="35" t="s">
        <v>12392</v>
      </c>
      <c r="J1795" s="35" t="s">
        <v>10690</v>
      </c>
      <c r="K1795" s="35" t="s">
        <v>2617</v>
      </c>
      <c r="L1795" s="35"/>
      <c r="M1795" s="51">
        <v>1138223</v>
      </c>
    </row>
    <row r="1796" spans="9:13">
      <c r="I1796" s="35" t="s">
        <v>12393</v>
      </c>
      <c r="J1796" s="35" t="s">
        <v>10690</v>
      </c>
      <c r="K1796" s="35" t="s">
        <v>2617</v>
      </c>
      <c r="L1796" s="35"/>
      <c r="M1796" s="51">
        <v>1138223</v>
      </c>
    </row>
    <row r="1797" spans="9:13">
      <c r="I1797" s="35" t="s">
        <v>12394</v>
      </c>
      <c r="J1797" s="35" t="s">
        <v>10690</v>
      </c>
      <c r="K1797" s="35" t="s">
        <v>2617</v>
      </c>
      <c r="L1797" s="35"/>
      <c r="M1797" s="51">
        <v>1138223</v>
      </c>
    </row>
    <row r="1798" spans="9:13">
      <c r="I1798" s="35" t="s">
        <v>12395</v>
      </c>
      <c r="J1798" s="35" t="s">
        <v>10690</v>
      </c>
      <c r="K1798" s="35" t="s">
        <v>2617</v>
      </c>
      <c r="L1798" s="35"/>
      <c r="M1798" s="51">
        <v>1138223</v>
      </c>
    </row>
    <row r="1799" spans="9:13">
      <c r="I1799" s="35" t="s">
        <v>8704</v>
      </c>
      <c r="J1799" s="35" t="s">
        <v>10690</v>
      </c>
      <c r="K1799" s="35" t="s">
        <v>2617</v>
      </c>
      <c r="L1799" s="35"/>
      <c r="M1799" s="51">
        <v>1138223</v>
      </c>
    </row>
    <row r="1800" spans="9:13">
      <c r="I1800" s="35" t="s">
        <v>12396</v>
      </c>
      <c r="J1800" s="35" t="s">
        <v>10690</v>
      </c>
      <c r="K1800" s="35" t="s">
        <v>2617</v>
      </c>
      <c r="L1800" s="35"/>
      <c r="M1800" s="51">
        <v>1138223</v>
      </c>
    </row>
    <row r="1801" spans="9:13">
      <c r="I1801" s="35" t="s">
        <v>12397</v>
      </c>
      <c r="J1801" s="35" t="s">
        <v>10690</v>
      </c>
      <c r="K1801" s="35" t="s">
        <v>2617</v>
      </c>
      <c r="L1801" s="35"/>
      <c r="M1801" s="51">
        <v>1138223</v>
      </c>
    </row>
    <row r="1802" spans="9:13">
      <c r="I1802" s="35" t="s">
        <v>12398</v>
      </c>
      <c r="J1802" s="35" t="s">
        <v>10690</v>
      </c>
      <c r="K1802" s="35" t="s">
        <v>2617</v>
      </c>
      <c r="L1802" s="35"/>
      <c r="M1802" s="51">
        <v>1138223</v>
      </c>
    </row>
    <row r="1803" spans="9:13">
      <c r="I1803" s="35" t="s">
        <v>12399</v>
      </c>
      <c r="J1803" s="35" t="s">
        <v>10690</v>
      </c>
      <c r="K1803" s="35" t="s">
        <v>2617</v>
      </c>
      <c r="L1803" s="35"/>
      <c r="M1803" s="51">
        <v>1138223</v>
      </c>
    </row>
    <row r="1804" spans="9:13">
      <c r="I1804" s="35" t="s">
        <v>12400</v>
      </c>
      <c r="J1804" s="35" t="s">
        <v>10690</v>
      </c>
      <c r="K1804" s="35" t="s">
        <v>2617</v>
      </c>
      <c r="L1804" s="35"/>
      <c r="M1804" s="51">
        <v>1138223</v>
      </c>
    </row>
    <row r="1805" spans="9:13">
      <c r="I1805" s="35" t="s">
        <v>12401</v>
      </c>
      <c r="J1805" s="35" t="s">
        <v>10690</v>
      </c>
      <c r="K1805" s="35" t="s">
        <v>2617</v>
      </c>
      <c r="L1805" s="35"/>
      <c r="M1805" s="51">
        <v>1138223</v>
      </c>
    </row>
    <row r="1806" spans="9:13">
      <c r="I1806" s="35" t="s">
        <v>12402</v>
      </c>
      <c r="J1806" s="35" t="s">
        <v>10690</v>
      </c>
      <c r="K1806" s="35" t="s">
        <v>2617</v>
      </c>
      <c r="L1806" s="35"/>
      <c r="M1806" s="51">
        <v>1138223</v>
      </c>
    </row>
    <row r="1807" spans="9:13">
      <c r="I1807" s="35" t="s">
        <v>12403</v>
      </c>
      <c r="J1807" s="35" t="s">
        <v>10690</v>
      </c>
      <c r="K1807" s="35" t="s">
        <v>2617</v>
      </c>
      <c r="L1807" s="35"/>
      <c r="M1807" s="51">
        <v>1138223</v>
      </c>
    </row>
    <row r="1808" spans="9:13">
      <c r="I1808" s="35" t="s">
        <v>12404</v>
      </c>
      <c r="J1808" s="35" t="s">
        <v>10690</v>
      </c>
      <c r="K1808" s="35" t="s">
        <v>2617</v>
      </c>
      <c r="L1808" s="35"/>
      <c r="M1808" s="51">
        <v>1138223</v>
      </c>
    </row>
    <row r="1809" spans="9:13">
      <c r="I1809" s="35" t="s">
        <v>12405</v>
      </c>
      <c r="J1809" s="35" t="s">
        <v>10690</v>
      </c>
      <c r="K1809" s="35" t="s">
        <v>2617</v>
      </c>
      <c r="L1809" s="35"/>
      <c r="M1809" s="51">
        <v>1138223</v>
      </c>
    </row>
    <row r="1810" spans="9:13">
      <c r="I1810" s="35" t="s">
        <v>12406</v>
      </c>
      <c r="J1810" s="35" t="s">
        <v>10690</v>
      </c>
      <c r="K1810" s="35" t="s">
        <v>2617</v>
      </c>
      <c r="L1810" s="35"/>
      <c r="M1810" s="51">
        <v>1138223</v>
      </c>
    </row>
    <row r="1811" spans="9:13">
      <c r="I1811" s="35" t="s">
        <v>12407</v>
      </c>
      <c r="J1811" s="35" t="s">
        <v>10690</v>
      </c>
      <c r="K1811" s="35" t="s">
        <v>2617</v>
      </c>
      <c r="L1811" s="35"/>
      <c r="M1811" s="51">
        <v>1138223</v>
      </c>
    </row>
    <row r="1812" spans="9:13">
      <c r="I1812" s="35" t="s">
        <v>12408</v>
      </c>
      <c r="J1812" s="35" t="s">
        <v>10690</v>
      </c>
      <c r="K1812" s="35" t="s">
        <v>2617</v>
      </c>
      <c r="L1812" s="35"/>
      <c r="M1812" s="51">
        <v>1138223</v>
      </c>
    </row>
    <row r="1813" spans="9:13">
      <c r="I1813" s="35" t="s">
        <v>12409</v>
      </c>
      <c r="J1813" s="35" t="s">
        <v>10690</v>
      </c>
      <c r="K1813" s="35" t="s">
        <v>2617</v>
      </c>
      <c r="L1813" s="35"/>
      <c r="M1813" s="51">
        <v>1138223</v>
      </c>
    </row>
    <row r="1814" spans="9:13">
      <c r="I1814" s="35" t="s">
        <v>12410</v>
      </c>
      <c r="J1814" s="35" t="s">
        <v>10690</v>
      </c>
      <c r="K1814" s="35" t="s">
        <v>2617</v>
      </c>
      <c r="L1814" s="35"/>
      <c r="M1814" s="51">
        <v>1138223</v>
      </c>
    </row>
    <row r="1815" spans="9:13">
      <c r="I1815" s="35" t="s">
        <v>12411</v>
      </c>
      <c r="J1815" s="35" t="s">
        <v>10690</v>
      </c>
      <c r="K1815" s="35" t="s">
        <v>2617</v>
      </c>
      <c r="L1815" s="35"/>
      <c r="M1815" s="51">
        <v>1138223</v>
      </c>
    </row>
    <row r="1816" spans="9:13">
      <c r="I1816" s="35" t="s">
        <v>12412</v>
      </c>
      <c r="J1816" s="35" t="s">
        <v>10690</v>
      </c>
      <c r="K1816" s="35" t="s">
        <v>2617</v>
      </c>
      <c r="L1816" s="35"/>
      <c r="M1816" s="51">
        <v>1138223</v>
      </c>
    </row>
    <row r="1817" spans="9:13">
      <c r="I1817" s="35" t="s">
        <v>12413</v>
      </c>
      <c r="J1817" s="35" t="s">
        <v>10690</v>
      </c>
      <c r="K1817" s="35" t="s">
        <v>2617</v>
      </c>
      <c r="L1817" s="35"/>
      <c r="M1817" s="51">
        <v>1138223</v>
      </c>
    </row>
    <row r="1818" spans="9:13">
      <c r="I1818" s="35" t="s">
        <v>12414</v>
      </c>
      <c r="J1818" s="35" t="s">
        <v>10690</v>
      </c>
      <c r="K1818" s="35" t="s">
        <v>2617</v>
      </c>
      <c r="L1818" s="35"/>
      <c r="M1818" s="51">
        <v>1138223</v>
      </c>
    </row>
    <row r="1819" spans="9:13">
      <c r="I1819" s="35" t="s">
        <v>12415</v>
      </c>
      <c r="J1819" s="35" t="s">
        <v>10690</v>
      </c>
      <c r="K1819" s="35" t="s">
        <v>2617</v>
      </c>
      <c r="L1819" s="35"/>
      <c r="M1819" s="51">
        <v>1138223</v>
      </c>
    </row>
    <row r="1820" spans="9:13">
      <c r="I1820" s="35" t="s">
        <v>12416</v>
      </c>
      <c r="J1820" s="35" t="s">
        <v>10690</v>
      </c>
      <c r="K1820" s="35" t="s">
        <v>2617</v>
      </c>
      <c r="L1820" s="35"/>
      <c r="M1820" s="51">
        <v>1138223</v>
      </c>
    </row>
    <row r="1821" spans="9:13">
      <c r="I1821" s="35" t="s">
        <v>12417</v>
      </c>
      <c r="J1821" s="35" t="s">
        <v>10690</v>
      </c>
      <c r="K1821" s="35" t="s">
        <v>2617</v>
      </c>
      <c r="L1821" s="35"/>
      <c r="M1821" s="51">
        <v>1138223</v>
      </c>
    </row>
    <row r="1822" spans="9:13">
      <c r="I1822" s="35" t="s">
        <v>12418</v>
      </c>
      <c r="J1822" s="35" t="s">
        <v>10690</v>
      </c>
      <c r="K1822" s="35" t="s">
        <v>2617</v>
      </c>
      <c r="L1822" s="35"/>
      <c r="M1822" s="51">
        <v>1138223</v>
      </c>
    </row>
    <row r="1823" spans="9:13">
      <c r="I1823" s="35" t="s">
        <v>12419</v>
      </c>
      <c r="J1823" s="35" t="s">
        <v>10690</v>
      </c>
      <c r="K1823" s="35" t="s">
        <v>2617</v>
      </c>
      <c r="L1823" s="35"/>
      <c r="M1823" s="51">
        <v>1138223</v>
      </c>
    </row>
    <row r="1824" spans="9:13">
      <c r="I1824" s="35" t="s">
        <v>12420</v>
      </c>
      <c r="J1824" s="35" t="s">
        <v>10690</v>
      </c>
      <c r="K1824" s="35" t="s">
        <v>2617</v>
      </c>
      <c r="L1824" s="35"/>
      <c r="M1824" s="51">
        <v>1138223</v>
      </c>
    </row>
    <row r="1825" spans="9:13">
      <c r="I1825" s="35" t="s">
        <v>12421</v>
      </c>
      <c r="J1825" s="35" t="s">
        <v>10690</v>
      </c>
      <c r="K1825" s="35" t="s">
        <v>2617</v>
      </c>
      <c r="L1825" s="35"/>
      <c r="M1825" s="51">
        <v>1138223</v>
      </c>
    </row>
    <row r="1826" spans="9:13">
      <c r="I1826" s="35" t="s">
        <v>12422</v>
      </c>
      <c r="J1826" s="35" t="s">
        <v>10690</v>
      </c>
      <c r="K1826" s="35" t="s">
        <v>2617</v>
      </c>
      <c r="L1826" s="35"/>
      <c r="M1826" s="51">
        <v>1138223</v>
      </c>
    </row>
    <row r="1827" spans="9:13">
      <c r="I1827" s="35" t="s">
        <v>12423</v>
      </c>
      <c r="J1827" s="35" t="s">
        <v>10690</v>
      </c>
      <c r="K1827" s="35" t="s">
        <v>2617</v>
      </c>
      <c r="L1827" s="35"/>
      <c r="M1827" s="51">
        <v>1138223</v>
      </c>
    </row>
    <row r="1828" spans="9:13">
      <c r="I1828" s="35" t="s">
        <v>12424</v>
      </c>
      <c r="J1828" s="35" t="s">
        <v>10690</v>
      </c>
      <c r="K1828" s="35" t="s">
        <v>2617</v>
      </c>
      <c r="L1828" s="35"/>
      <c r="M1828" s="51">
        <v>1138223</v>
      </c>
    </row>
    <row r="1829" spans="9:13">
      <c r="I1829" s="35" t="s">
        <v>12425</v>
      </c>
      <c r="J1829" s="35" t="s">
        <v>10690</v>
      </c>
      <c r="K1829" s="35" t="s">
        <v>2617</v>
      </c>
      <c r="L1829" s="35"/>
      <c r="M1829" s="51">
        <v>1138223</v>
      </c>
    </row>
    <row r="1830" spans="9:13">
      <c r="I1830" s="35" t="s">
        <v>12426</v>
      </c>
      <c r="J1830" s="35" t="s">
        <v>10690</v>
      </c>
      <c r="K1830" s="35" t="s">
        <v>2617</v>
      </c>
      <c r="L1830" s="35"/>
      <c r="M1830" s="51">
        <v>1138223</v>
      </c>
    </row>
    <row r="1831" spans="9:13">
      <c r="I1831" s="35" t="s">
        <v>12427</v>
      </c>
      <c r="J1831" s="35" t="s">
        <v>10690</v>
      </c>
      <c r="K1831" s="35" t="s">
        <v>2617</v>
      </c>
      <c r="L1831" s="35"/>
      <c r="M1831" s="51">
        <v>1138223</v>
      </c>
    </row>
    <row r="1832" spans="9:13">
      <c r="I1832" s="35" t="s">
        <v>12428</v>
      </c>
      <c r="J1832" s="35" t="s">
        <v>10690</v>
      </c>
      <c r="K1832" s="35" t="s">
        <v>2617</v>
      </c>
      <c r="L1832" s="35"/>
      <c r="M1832" s="51">
        <v>1138223</v>
      </c>
    </row>
    <row r="1833" spans="9:13">
      <c r="I1833" s="35" t="s">
        <v>12429</v>
      </c>
      <c r="J1833" s="35" t="s">
        <v>10690</v>
      </c>
      <c r="K1833" s="35" t="s">
        <v>2617</v>
      </c>
      <c r="L1833" s="35"/>
      <c r="M1833" s="51">
        <v>1138223</v>
      </c>
    </row>
    <row r="1834" spans="9:13">
      <c r="I1834" s="35" t="s">
        <v>12430</v>
      </c>
      <c r="J1834" s="35" t="s">
        <v>10690</v>
      </c>
      <c r="K1834" s="35" t="s">
        <v>2617</v>
      </c>
      <c r="L1834" s="35"/>
      <c r="M1834" s="51">
        <v>1138223</v>
      </c>
    </row>
    <row r="1835" spans="9:13">
      <c r="I1835" s="35" t="s">
        <v>12431</v>
      </c>
      <c r="J1835" s="35" t="s">
        <v>10690</v>
      </c>
      <c r="K1835" s="35" t="s">
        <v>2617</v>
      </c>
      <c r="L1835" s="35"/>
      <c r="M1835" s="51">
        <v>1138223</v>
      </c>
    </row>
    <row r="1836" spans="9:13">
      <c r="I1836" s="35" t="s">
        <v>12432</v>
      </c>
      <c r="J1836" s="35" t="s">
        <v>10690</v>
      </c>
      <c r="K1836" s="35" t="s">
        <v>2617</v>
      </c>
      <c r="L1836" s="35"/>
      <c r="M1836" s="51">
        <v>1138223</v>
      </c>
    </row>
    <row r="1837" spans="9:13">
      <c r="I1837" s="35" t="s">
        <v>12433</v>
      </c>
      <c r="J1837" s="35" t="s">
        <v>10690</v>
      </c>
      <c r="K1837" s="35" t="s">
        <v>2617</v>
      </c>
      <c r="L1837" s="35"/>
      <c r="M1837" s="51">
        <v>1138223</v>
      </c>
    </row>
    <row r="1838" spans="9:13">
      <c r="I1838" s="35" t="s">
        <v>12434</v>
      </c>
      <c r="J1838" s="35" t="s">
        <v>10690</v>
      </c>
      <c r="K1838" s="35" t="s">
        <v>2617</v>
      </c>
      <c r="L1838" s="35"/>
      <c r="M1838" s="51">
        <v>1138223</v>
      </c>
    </row>
    <row r="1839" spans="9:13">
      <c r="I1839" s="35" t="s">
        <v>12435</v>
      </c>
      <c r="J1839" s="35" t="s">
        <v>10690</v>
      </c>
      <c r="K1839" s="35" t="s">
        <v>2617</v>
      </c>
      <c r="L1839" s="35"/>
      <c r="M1839" s="51">
        <v>1138223</v>
      </c>
    </row>
    <row r="1840" spans="9:13">
      <c r="I1840" s="35" t="s">
        <v>12436</v>
      </c>
      <c r="J1840" s="35" t="s">
        <v>10690</v>
      </c>
      <c r="K1840" s="35" t="s">
        <v>2617</v>
      </c>
      <c r="L1840" s="35"/>
      <c r="M1840" s="51">
        <v>1138223</v>
      </c>
    </row>
    <row r="1841" spans="9:13">
      <c r="I1841" s="35" t="s">
        <v>12437</v>
      </c>
      <c r="J1841" s="35" t="s">
        <v>10690</v>
      </c>
      <c r="K1841" s="35" t="s">
        <v>2617</v>
      </c>
      <c r="L1841" s="35"/>
      <c r="M1841" s="51">
        <v>1138223</v>
      </c>
    </row>
    <row r="1842" spans="9:13">
      <c r="I1842" s="35" t="s">
        <v>12438</v>
      </c>
      <c r="J1842" s="35" t="s">
        <v>10690</v>
      </c>
      <c r="K1842" s="35" t="s">
        <v>2617</v>
      </c>
      <c r="L1842" s="35"/>
      <c r="M1842" s="51">
        <v>1138223</v>
      </c>
    </row>
    <row r="1843" spans="9:13">
      <c r="I1843" s="35" t="s">
        <v>12439</v>
      </c>
      <c r="J1843" s="35" t="s">
        <v>10690</v>
      </c>
      <c r="K1843" s="35" t="s">
        <v>2617</v>
      </c>
      <c r="L1843" s="35"/>
      <c r="M1843" s="51">
        <v>1138223</v>
      </c>
    </row>
    <row r="1844" spans="9:13">
      <c r="I1844" s="35" t="s">
        <v>12440</v>
      </c>
      <c r="J1844" s="35" t="s">
        <v>10690</v>
      </c>
      <c r="K1844" s="35" t="s">
        <v>2617</v>
      </c>
      <c r="L1844" s="35"/>
      <c r="M1844" s="51">
        <v>1138223</v>
      </c>
    </row>
    <row r="1845" spans="9:13">
      <c r="I1845" s="35" t="s">
        <v>12441</v>
      </c>
      <c r="J1845" s="35" t="s">
        <v>10690</v>
      </c>
      <c r="K1845" s="35" t="s">
        <v>2617</v>
      </c>
      <c r="L1845" s="35"/>
      <c r="M1845" s="51">
        <v>1138223</v>
      </c>
    </row>
    <row r="1846" spans="9:13">
      <c r="I1846" s="35" t="s">
        <v>12442</v>
      </c>
      <c r="J1846" s="35" t="s">
        <v>10690</v>
      </c>
      <c r="K1846" s="35" t="s">
        <v>2617</v>
      </c>
      <c r="L1846" s="35"/>
      <c r="M1846" s="51">
        <v>1138223</v>
      </c>
    </row>
    <row r="1847" spans="9:13">
      <c r="I1847" s="35" t="s">
        <v>12443</v>
      </c>
      <c r="J1847" s="35" t="s">
        <v>10690</v>
      </c>
      <c r="K1847" s="35" t="s">
        <v>2617</v>
      </c>
      <c r="L1847" s="35"/>
      <c r="M1847" s="51">
        <v>1138223</v>
      </c>
    </row>
    <row r="1848" spans="9:13">
      <c r="I1848" s="35" t="s">
        <v>12444</v>
      </c>
      <c r="J1848" s="35" t="s">
        <v>10690</v>
      </c>
      <c r="K1848" s="35" t="s">
        <v>2617</v>
      </c>
      <c r="L1848" s="35"/>
      <c r="M1848" s="51">
        <v>1138223</v>
      </c>
    </row>
    <row r="1849" spans="9:13">
      <c r="I1849" s="35" t="s">
        <v>12445</v>
      </c>
      <c r="J1849" s="35" t="s">
        <v>10690</v>
      </c>
      <c r="K1849" s="35" t="s">
        <v>2617</v>
      </c>
      <c r="L1849" s="35"/>
      <c r="M1849" s="51">
        <v>1138223</v>
      </c>
    </row>
    <row r="1850" spans="9:13">
      <c r="I1850" s="35" t="s">
        <v>12446</v>
      </c>
      <c r="J1850" s="35" t="s">
        <v>10690</v>
      </c>
      <c r="K1850" s="35" t="s">
        <v>2617</v>
      </c>
      <c r="L1850" s="35"/>
      <c r="M1850" s="51">
        <v>1138223</v>
      </c>
    </row>
    <row r="1851" spans="9:13">
      <c r="I1851" s="35" t="s">
        <v>12447</v>
      </c>
      <c r="J1851" s="35" t="s">
        <v>10690</v>
      </c>
      <c r="K1851" s="35" t="s">
        <v>2617</v>
      </c>
      <c r="L1851" s="35"/>
      <c r="M1851" s="51">
        <v>1138223</v>
      </c>
    </row>
    <row r="1852" spans="9:13">
      <c r="I1852" s="35" t="s">
        <v>12448</v>
      </c>
      <c r="J1852" s="35" t="s">
        <v>10690</v>
      </c>
      <c r="K1852" s="35" t="s">
        <v>2617</v>
      </c>
      <c r="L1852" s="35"/>
      <c r="M1852" s="51">
        <v>1138223</v>
      </c>
    </row>
    <row r="1853" spans="9:13">
      <c r="I1853" s="35" t="s">
        <v>12449</v>
      </c>
      <c r="J1853" s="35" t="s">
        <v>10690</v>
      </c>
      <c r="K1853" s="35" t="s">
        <v>2617</v>
      </c>
      <c r="L1853" s="35"/>
      <c r="M1853" s="51">
        <v>1138223</v>
      </c>
    </row>
    <row r="1854" spans="9:13">
      <c r="I1854" s="35" t="s">
        <v>12450</v>
      </c>
      <c r="J1854" s="35" t="s">
        <v>10690</v>
      </c>
      <c r="K1854" s="35" t="s">
        <v>2617</v>
      </c>
      <c r="L1854" s="35"/>
      <c r="M1854" s="51">
        <v>1138223</v>
      </c>
    </row>
    <row r="1855" spans="9:13">
      <c r="I1855" s="35" t="s">
        <v>12451</v>
      </c>
      <c r="J1855" s="35" t="s">
        <v>10690</v>
      </c>
      <c r="K1855" s="35" t="s">
        <v>2617</v>
      </c>
      <c r="L1855" s="35"/>
      <c r="M1855" s="51">
        <v>1138223</v>
      </c>
    </row>
    <row r="1856" spans="9:13">
      <c r="I1856" s="35" t="s">
        <v>12452</v>
      </c>
      <c r="J1856" s="35" t="s">
        <v>10690</v>
      </c>
      <c r="K1856" s="35" t="s">
        <v>2617</v>
      </c>
      <c r="L1856" s="35"/>
      <c r="M1856" s="51">
        <v>1138223</v>
      </c>
    </row>
    <row r="1857" spans="9:13">
      <c r="I1857" s="35" t="s">
        <v>12453</v>
      </c>
      <c r="J1857" s="35" t="s">
        <v>10690</v>
      </c>
      <c r="K1857" s="35" t="s">
        <v>2617</v>
      </c>
      <c r="L1857" s="35"/>
      <c r="M1857" s="51">
        <v>1138223</v>
      </c>
    </row>
    <row r="1858" spans="9:13">
      <c r="I1858" s="35" t="s">
        <v>12454</v>
      </c>
      <c r="J1858" s="35" t="s">
        <v>10690</v>
      </c>
      <c r="K1858" s="35" t="s">
        <v>2617</v>
      </c>
      <c r="L1858" s="35"/>
      <c r="M1858" s="51">
        <v>1138223</v>
      </c>
    </row>
    <row r="1859" spans="9:13">
      <c r="I1859" s="35" t="s">
        <v>12455</v>
      </c>
      <c r="J1859" s="35" t="s">
        <v>10690</v>
      </c>
      <c r="K1859" s="35" t="s">
        <v>2617</v>
      </c>
      <c r="L1859" s="35"/>
      <c r="M1859" s="51">
        <v>1138223</v>
      </c>
    </row>
    <row r="1860" spans="9:13">
      <c r="I1860" s="35" t="s">
        <v>12456</v>
      </c>
      <c r="J1860" s="35" t="s">
        <v>10690</v>
      </c>
      <c r="K1860" s="35" t="s">
        <v>2617</v>
      </c>
      <c r="L1860" s="35"/>
      <c r="M1860" s="51">
        <v>1138223</v>
      </c>
    </row>
    <row r="1861" spans="9:13">
      <c r="I1861" s="35" t="s">
        <v>12457</v>
      </c>
      <c r="J1861" s="35" t="s">
        <v>10690</v>
      </c>
      <c r="K1861" s="35" t="s">
        <v>2617</v>
      </c>
      <c r="L1861" s="35"/>
      <c r="M1861" s="51">
        <v>1138223</v>
      </c>
    </row>
    <row r="1862" spans="9:13">
      <c r="I1862" s="35" t="s">
        <v>12458</v>
      </c>
      <c r="J1862" s="35" t="s">
        <v>10690</v>
      </c>
      <c r="K1862" s="35" t="s">
        <v>2617</v>
      </c>
      <c r="L1862" s="35"/>
      <c r="M1862" s="51">
        <v>1138223</v>
      </c>
    </row>
    <row r="1863" spans="9:13">
      <c r="I1863" s="35" t="s">
        <v>12459</v>
      </c>
      <c r="J1863" s="35" t="s">
        <v>10690</v>
      </c>
      <c r="K1863" s="35" t="s">
        <v>2617</v>
      </c>
      <c r="L1863" s="35"/>
      <c r="M1863" s="51">
        <v>1138223</v>
      </c>
    </row>
    <row r="1864" spans="9:13">
      <c r="I1864" s="35" t="s">
        <v>12460</v>
      </c>
      <c r="J1864" s="35" t="s">
        <v>10690</v>
      </c>
      <c r="K1864" s="35" t="s">
        <v>2617</v>
      </c>
      <c r="L1864" s="35"/>
      <c r="M1864" s="51">
        <v>1138223</v>
      </c>
    </row>
    <row r="1865" spans="9:13">
      <c r="I1865" s="35" t="s">
        <v>12461</v>
      </c>
      <c r="J1865" s="35" t="s">
        <v>10690</v>
      </c>
      <c r="K1865" s="35" t="s">
        <v>2617</v>
      </c>
      <c r="L1865" s="35"/>
      <c r="M1865" s="51">
        <v>1138223</v>
      </c>
    </row>
    <row r="1866" spans="9:13">
      <c r="I1866" s="35" t="s">
        <v>12462</v>
      </c>
      <c r="J1866" s="35" t="s">
        <v>10690</v>
      </c>
      <c r="K1866" s="35" t="s">
        <v>2617</v>
      </c>
      <c r="L1866" s="35"/>
      <c r="M1866" s="51">
        <v>1138223</v>
      </c>
    </row>
    <row r="1867" spans="9:13">
      <c r="I1867" s="35" t="s">
        <v>12463</v>
      </c>
      <c r="J1867" s="35" t="s">
        <v>10690</v>
      </c>
      <c r="K1867" s="35" t="s">
        <v>2617</v>
      </c>
      <c r="L1867" s="35"/>
      <c r="M1867" s="51">
        <v>1138223</v>
      </c>
    </row>
    <row r="1868" spans="9:13">
      <c r="I1868" s="35" t="s">
        <v>12464</v>
      </c>
      <c r="J1868" s="35" t="s">
        <v>10690</v>
      </c>
      <c r="K1868" s="35" t="s">
        <v>2617</v>
      </c>
      <c r="L1868" s="35"/>
      <c r="M1868" s="51">
        <v>1138223</v>
      </c>
    </row>
    <row r="1869" spans="9:13">
      <c r="I1869" s="35" t="s">
        <v>12465</v>
      </c>
      <c r="J1869" s="35" t="s">
        <v>10690</v>
      </c>
      <c r="K1869" s="35" t="s">
        <v>2617</v>
      </c>
      <c r="L1869" s="35"/>
      <c r="M1869" s="51">
        <v>1138223</v>
      </c>
    </row>
    <row r="1870" spans="9:13">
      <c r="I1870" s="35" t="s">
        <v>12466</v>
      </c>
      <c r="J1870" s="35" t="s">
        <v>10690</v>
      </c>
      <c r="K1870" s="35" t="s">
        <v>2617</v>
      </c>
      <c r="L1870" s="35"/>
      <c r="M1870" s="51">
        <v>1138223</v>
      </c>
    </row>
    <row r="1871" spans="9:13">
      <c r="I1871" s="35" t="s">
        <v>12467</v>
      </c>
      <c r="J1871" s="35" t="s">
        <v>10690</v>
      </c>
      <c r="K1871" s="35" t="s">
        <v>2617</v>
      </c>
      <c r="L1871" s="35"/>
      <c r="M1871" s="51">
        <v>1138223</v>
      </c>
    </row>
    <row r="1872" spans="9:13">
      <c r="I1872" s="35" t="s">
        <v>12468</v>
      </c>
      <c r="J1872" s="35" t="s">
        <v>10690</v>
      </c>
      <c r="K1872" s="35" t="s">
        <v>2617</v>
      </c>
      <c r="L1872" s="35"/>
      <c r="M1872" s="51">
        <v>1138223</v>
      </c>
    </row>
    <row r="1873" spans="9:13">
      <c r="I1873" s="35" t="s">
        <v>12469</v>
      </c>
      <c r="J1873" s="35" t="s">
        <v>10690</v>
      </c>
      <c r="K1873" s="35" t="s">
        <v>2617</v>
      </c>
      <c r="L1873" s="35"/>
      <c r="M1873" s="51">
        <v>1138223</v>
      </c>
    </row>
    <row r="1874" spans="9:13">
      <c r="I1874" s="35" t="s">
        <v>12470</v>
      </c>
      <c r="J1874" s="35" t="s">
        <v>10690</v>
      </c>
      <c r="K1874" s="35" t="s">
        <v>2617</v>
      </c>
      <c r="L1874" s="35"/>
      <c r="M1874" s="51">
        <v>1138223</v>
      </c>
    </row>
    <row r="1875" spans="9:13">
      <c r="I1875" s="35" t="s">
        <v>12471</v>
      </c>
      <c r="J1875" s="35" t="s">
        <v>10690</v>
      </c>
      <c r="K1875" s="35" t="s">
        <v>2617</v>
      </c>
      <c r="L1875" s="35"/>
      <c r="M1875" s="51">
        <v>1138223</v>
      </c>
    </row>
    <row r="1876" spans="9:13">
      <c r="I1876" s="35" t="s">
        <v>12472</v>
      </c>
      <c r="J1876" s="35" t="s">
        <v>10690</v>
      </c>
      <c r="K1876" s="35" t="s">
        <v>2617</v>
      </c>
      <c r="L1876" s="35"/>
      <c r="M1876" s="51">
        <v>1138223</v>
      </c>
    </row>
    <row r="1877" spans="9:13">
      <c r="I1877" s="35" t="s">
        <v>12473</v>
      </c>
      <c r="J1877" s="35" t="s">
        <v>10690</v>
      </c>
      <c r="K1877" s="35" t="s">
        <v>2617</v>
      </c>
      <c r="L1877" s="35"/>
      <c r="M1877" s="51">
        <v>1138223</v>
      </c>
    </row>
    <row r="1878" spans="9:13">
      <c r="I1878" s="35" t="s">
        <v>12474</v>
      </c>
      <c r="J1878" s="35" t="s">
        <v>10690</v>
      </c>
      <c r="K1878" s="35" t="s">
        <v>2617</v>
      </c>
      <c r="L1878" s="35"/>
      <c r="M1878" s="51">
        <v>1138223</v>
      </c>
    </row>
    <row r="1879" spans="9:13">
      <c r="I1879" s="35" t="s">
        <v>12475</v>
      </c>
      <c r="J1879" s="35" t="s">
        <v>10690</v>
      </c>
      <c r="K1879" s="35" t="s">
        <v>2617</v>
      </c>
      <c r="L1879" s="35"/>
      <c r="M1879" s="51">
        <v>1138223</v>
      </c>
    </row>
    <row r="1880" spans="9:13">
      <c r="I1880" s="35" t="s">
        <v>12476</v>
      </c>
      <c r="J1880" s="35" t="s">
        <v>10690</v>
      </c>
      <c r="K1880" s="35" t="s">
        <v>2617</v>
      </c>
      <c r="L1880" s="35"/>
      <c r="M1880" s="51">
        <v>1138223</v>
      </c>
    </row>
    <row r="1881" spans="9:13">
      <c r="I1881" s="35" t="s">
        <v>12477</v>
      </c>
      <c r="J1881" s="35" t="s">
        <v>10690</v>
      </c>
      <c r="K1881" s="35" t="s">
        <v>2617</v>
      </c>
      <c r="L1881" s="35"/>
      <c r="M1881" s="51">
        <v>1138223</v>
      </c>
    </row>
    <row r="1882" spans="9:13">
      <c r="I1882" s="35" t="s">
        <v>12478</v>
      </c>
      <c r="J1882" s="35" t="s">
        <v>10690</v>
      </c>
      <c r="K1882" s="35" t="s">
        <v>2617</v>
      </c>
      <c r="L1882" s="35"/>
      <c r="M1882" s="51">
        <v>1138223</v>
      </c>
    </row>
    <row r="1883" spans="9:13">
      <c r="I1883" s="35" t="s">
        <v>12479</v>
      </c>
      <c r="J1883" s="35" t="s">
        <v>10690</v>
      </c>
      <c r="K1883" s="35" t="s">
        <v>2617</v>
      </c>
      <c r="L1883" s="35"/>
      <c r="M1883" s="51">
        <v>1138223</v>
      </c>
    </row>
    <row r="1884" spans="9:13">
      <c r="I1884" s="35" t="s">
        <v>12480</v>
      </c>
      <c r="J1884" s="35" t="s">
        <v>10690</v>
      </c>
      <c r="K1884" s="35" t="s">
        <v>2617</v>
      </c>
      <c r="L1884" s="35"/>
      <c r="M1884" s="51">
        <v>1138223</v>
      </c>
    </row>
    <row r="1885" spans="9:13">
      <c r="I1885" s="35" t="s">
        <v>8902</v>
      </c>
      <c r="J1885" s="35" t="s">
        <v>10690</v>
      </c>
      <c r="K1885" s="35" t="s">
        <v>2617</v>
      </c>
      <c r="L1885" s="35"/>
      <c r="M1885" s="51">
        <v>1138223</v>
      </c>
    </row>
    <row r="1886" spans="9:13">
      <c r="I1886" s="35" t="s">
        <v>12481</v>
      </c>
      <c r="J1886" s="35" t="s">
        <v>10690</v>
      </c>
      <c r="K1886" s="35" t="s">
        <v>2617</v>
      </c>
      <c r="L1886" s="35"/>
      <c r="M1886" s="51">
        <v>1138223</v>
      </c>
    </row>
    <row r="1887" spans="9:13">
      <c r="I1887" s="35" t="s">
        <v>12482</v>
      </c>
      <c r="J1887" s="35" t="s">
        <v>10690</v>
      </c>
      <c r="K1887" s="35" t="s">
        <v>2617</v>
      </c>
      <c r="L1887" s="35"/>
      <c r="M1887" s="51">
        <v>1138223</v>
      </c>
    </row>
    <row r="1888" spans="9:13">
      <c r="I1888" s="35" t="s">
        <v>12483</v>
      </c>
      <c r="J1888" s="35" t="s">
        <v>10690</v>
      </c>
      <c r="K1888" s="35" t="s">
        <v>2617</v>
      </c>
      <c r="L1888" s="35"/>
      <c r="M1888" s="51">
        <v>1138223</v>
      </c>
    </row>
    <row r="1889" spans="9:13">
      <c r="I1889" s="35" t="s">
        <v>12484</v>
      </c>
      <c r="J1889" s="35" t="s">
        <v>10690</v>
      </c>
      <c r="K1889" s="35" t="s">
        <v>2617</v>
      </c>
      <c r="L1889" s="35"/>
      <c r="M1889" s="51">
        <v>1138223</v>
      </c>
    </row>
    <row r="1890" spans="9:13">
      <c r="I1890" s="35" t="s">
        <v>12485</v>
      </c>
      <c r="J1890" s="35" t="s">
        <v>10690</v>
      </c>
      <c r="K1890" s="35" t="s">
        <v>2617</v>
      </c>
      <c r="L1890" s="35"/>
      <c r="M1890" s="51">
        <v>1138223</v>
      </c>
    </row>
    <row r="1891" spans="9:13">
      <c r="I1891" s="35" t="s">
        <v>12486</v>
      </c>
      <c r="J1891" s="35" t="s">
        <v>10690</v>
      </c>
      <c r="K1891" s="35" t="s">
        <v>2617</v>
      </c>
      <c r="L1891" s="35"/>
      <c r="M1891" s="51">
        <v>1138223</v>
      </c>
    </row>
    <row r="1892" spans="9:13">
      <c r="I1892" s="35" t="s">
        <v>12487</v>
      </c>
      <c r="J1892" s="35" t="s">
        <v>10690</v>
      </c>
      <c r="K1892" s="35" t="s">
        <v>2617</v>
      </c>
      <c r="L1892" s="35"/>
      <c r="M1892" s="51">
        <v>1138223</v>
      </c>
    </row>
    <row r="1893" spans="9:13">
      <c r="I1893" s="35" t="s">
        <v>12488</v>
      </c>
      <c r="J1893" s="35" t="s">
        <v>10690</v>
      </c>
      <c r="K1893" s="35" t="s">
        <v>2617</v>
      </c>
      <c r="L1893" s="35"/>
      <c r="M1893" s="51">
        <v>1138223</v>
      </c>
    </row>
    <row r="1894" spans="9:13">
      <c r="I1894" s="35" t="s">
        <v>12489</v>
      </c>
      <c r="J1894" s="35" t="s">
        <v>10690</v>
      </c>
      <c r="K1894" s="35" t="s">
        <v>2617</v>
      </c>
      <c r="L1894" s="35"/>
      <c r="M1894" s="51">
        <v>1138223</v>
      </c>
    </row>
    <row r="1895" spans="9:13">
      <c r="I1895" s="35" t="s">
        <v>12490</v>
      </c>
      <c r="J1895" s="35" t="s">
        <v>10690</v>
      </c>
      <c r="K1895" s="35" t="s">
        <v>2617</v>
      </c>
      <c r="L1895" s="35"/>
      <c r="M1895" s="51">
        <v>1138223</v>
      </c>
    </row>
    <row r="1896" spans="9:13">
      <c r="I1896" s="35" t="s">
        <v>12491</v>
      </c>
      <c r="J1896" s="35" t="s">
        <v>10690</v>
      </c>
      <c r="K1896" s="35" t="s">
        <v>2617</v>
      </c>
      <c r="L1896" s="35"/>
      <c r="M1896" s="51">
        <v>1138223</v>
      </c>
    </row>
    <row r="1897" spans="9:13">
      <c r="I1897" s="35" t="s">
        <v>12492</v>
      </c>
      <c r="J1897" s="35" t="s">
        <v>10690</v>
      </c>
      <c r="K1897" s="35" t="s">
        <v>2617</v>
      </c>
      <c r="L1897" s="35"/>
      <c r="M1897" s="51">
        <v>1138223</v>
      </c>
    </row>
    <row r="1898" spans="9:13">
      <c r="I1898" s="35" t="s">
        <v>12493</v>
      </c>
      <c r="J1898" s="35" t="s">
        <v>10690</v>
      </c>
      <c r="K1898" s="35" t="s">
        <v>2617</v>
      </c>
      <c r="L1898" s="35"/>
      <c r="M1898" s="51">
        <v>1138223</v>
      </c>
    </row>
    <row r="1899" spans="9:13">
      <c r="I1899" s="35" t="s">
        <v>12494</v>
      </c>
      <c r="J1899" s="35" t="s">
        <v>10690</v>
      </c>
      <c r="K1899" s="35" t="s">
        <v>2617</v>
      </c>
      <c r="L1899" s="35"/>
      <c r="M1899" s="51">
        <v>1138223</v>
      </c>
    </row>
    <row r="1900" spans="9:13">
      <c r="I1900" s="35" t="s">
        <v>12495</v>
      </c>
      <c r="J1900" s="35" t="s">
        <v>10690</v>
      </c>
      <c r="K1900" s="35" t="s">
        <v>2617</v>
      </c>
      <c r="L1900" s="35"/>
      <c r="M1900" s="51">
        <v>1138223</v>
      </c>
    </row>
    <row r="1901" spans="9:13">
      <c r="I1901" s="35" t="s">
        <v>12496</v>
      </c>
      <c r="J1901" s="35" t="s">
        <v>10690</v>
      </c>
      <c r="K1901" s="35" t="s">
        <v>2617</v>
      </c>
      <c r="L1901" s="35"/>
      <c r="M1901" s="51">
        <v>1138223</v>
      </c>
    </row>
    <row r="1902" spans="9:13">
      <c r="I1902" s="35" t="s">
        <v>12497</v>
      </c>
      <c r="J1902" s="35" t="s">
        <v>10690</v>
      </c>
      <c r="K1902" s="35" t="s">
        <v>2617</v>
      </c>
      <c r="L1902" s="35"/>
      <c r="M1902" s="51">
        <v>1138223</v>
      </c>
    </row>
    <row r="1903" spans="9:13">
      <c r="I1903" s="35" t="s">
        <v>12498</v>
      </c>
      <c r="J1903" s="35" t="s">
        <v>10690</v>
      </c>
      <c r="K1903" s="35" t="s">
        <v>2617</v>
      </c>
      <c r="L1903" s="35"/>
      <c r="M1903" s="51">
        <v>1138223</v>
      </c>
    </row>
    <row r="1904" spans="9:13">
      <c r="I1904" s="35" t="s">
        <v>12499</v>
      </c>
      <c r="J1904" s="35" t="s">
        <v>10690</v>
      </c>
      <c r="K1904" s="35" t="s">
        <v>2617</v>
      </c>
      <c r="L1904" s="35"/>
      <c r="M1904" s="51">
        <v>1138223</v>
      </c>
    </row>
    <row r="1905" spans="9:13">
      <c r="I1905" s="35" t="s">
        <v>12500</v>
      </c>
      <c r="J1905" s="35" t="s">
        <v>10690</v>
      </c>
      <c r="K1905" s="35" t="s">
        <v>2617</v>
      </c>
      <c r="L1905" s="35"/>
      <c r="M1905" s="51">
        <v>1138223</v>
      </c>
    </row>
    <row r="1906" spans="9:13">
      <c r="I1906" s="35" t="s">
        <v>12501</v>
      </c>
      <c r="J1906" s="35" t="s">
        <v>10690</v>
      </c>
      <c r="K1906" s="35" t="s">
        <v>2617</v>
      </c>
      <c r="L1906" s="35"/>
      <c r="M1906" s="51">
        <v>1138223</v>
      </c>
    </row>
    <row r="1907" spans="9:13">
      <c r="I1907" s="35" t="s">
        <v>12502</v>
      </c>
      <c r="J1907" s="35" t="s">
        <v>10690</v>
      </c>
      <c r="K1907" s="35" t="s">
        <v>2617</v>
      </c>
      <c r="L1907" s="35"/>
      <c r="M1907" s="51">
        <v>1138223</v>
      </c>
    </row>
    <row r="1908" spans="9:13">
      <c r="I1908" s="35" t="s">
        <v>12503</v>
      </c>
      <c r="J1908" s="35" t="s">
        <v>10690</v>
      </c>
      <c r="K1908" s="35" t="s">
        <v>2617</v>
      </c>
      <c r="L1908" s="35"/>
      <c r="M1908" s="51">
        <v>1138223</v>
      </c>
    </row>
    <row r="1909" spans="9:13">
      <c r="I1909" s="35" t="s">
        <v>12504</v>
      </c>
      <c r="J1909" s="35" t="s">
        <v>10690</v>
      </c>
      <c r="K1909" s="35" t="s">
        <v>2617</v>
      </c>
      <c r="L1909" s="35"/>
      <c r="M1909" s="51">
        <v>1138223</v>
      </c>
    </row>
    <row r="1910" spans="9:13">
      <c r="I1910" s="35" t="s">
        <v>12505</v>
      </c>
      <c r="J1910" s="35" t="s">
        <v>10690</v>
      </c>
      <c r="K1910" s="35" t="s">
        <v>2617</v>
      </c>
      <c r="L1910" s="35"/>
      <c r="M1910" s="51">
        <v>1138223</v>
      </c>
    </row>
    <row r="1911" spans="9:13">
      <c r="I1911" s="35" t="s">
        <v>12506</v>
      </c>
      <c r="J1911" s="35" t="s">
        <v>10690</v>
      </c>
      <c r="K1911" s="35" t="s">
        <v>2617</v>
      </c>
      <c r="L1911" s="35"/>
      <c r="M1911" s="51">
        <v>1138223</v>
      </c>
    </row>
    <row r="1912" spans="9:13">
      <c r="I1912" s="35" t="s">
        <v>12507</v>
      </c>
      <c r="J1912" s="35" t="s">
        <v>10690</v>
      </c>
      <c r="K1912" s="35" t="s">
        <v>2617</v>
      </c>
      <c r="L1912" s="35"/>
      <c r="M1912" s="51">
        <v>1138223</v>
      </c>
    </row>
    <row r="1913" spans="9:13">
      <c r="I1913" s="35" t="s">
        <v>12508</v>
      </c>
      <c r="J1913" s="35" t="s">
        <v>10690</v>
      </c>
      <c r="K1913" s="35" t="s">
        <v>2617</v>
      </c>
      <c r="L1913" s="35"/>
      <c r="M1913" s="51">
        <v>1138223</v>
      </c>
    </row>
    <row r="1914" spans="9:13">
      <c r="I1914" s="35" t="s">
        <v>12509</v>
      </c>
      <c r="J1914" s="35" t="s">
        <v>10690</v>
      </c>
      <c r="K1914" s="35" t="s">
        <v>2617</v>
      </c>
      <c r="L1914" s="35"/>
      <c r="M1914" s="51">
        <v>1138223</v>
      </c>
    </row>
    <row r="1915" spans="9:13">
      <c r="I1915" s="35" t="s">
        <v>12510</v>
      </c>
      <c r="J1915" s="35" t="s">
        <v>10690</v>
      </c>
      <c r="K1915" s="35" t="s">
        <v>2617</v>
      </c>
      <c r="L1915" s="35"/>
      <c r="M1915" s="51">
        <v>1138223</v>
      </c>
    </row>
    <row r="1916" spans="9:13">
      <c r="I1916" s="35" t="s">
        <v>12511</v>
      </c>
      <c r="J1916" s="35" t="s">
        <v>10690</v>
      </c>
      <c r="K1916" s="35" t="s">
        <v>2617</v>
      </c>
      <c r="L1916" s="35"/>
      <c r="M1916" s="51">
        <v>1138223</v>
      </c>
    </row>
    <row r="1917" spans="9:13">
      <c r="I1917" s="35" t="s">
        <v>12512</v>
      </c>
      <c r="J1917" s="35" t="s">
        <v>10690</v>
      </c>
      <c r="K1917" s="35" t="s">
        <v>2617</v>
      </c>
      <c r="L1917" s="35"/>
      <c r="M1917" s="51">
        <v>1138223</v>
      </c>
    </row>
    <row r="1918" spans="9:13">
      <c r="I1918" s="35" t="s">
        <v>12513</v>
      </c>
      <c r="J1918" s="35" t="s">
        <v>10690</v>
      </c>
      <c r="K1918" s="35" t="s">
        <v>2617</v>
      </c>
      <c r="L1918" s="35"/>
      <c r="M1918" s="51">
        <v>1138223</v>
      </c>
    </row>
    <row r="1919" spans="9:13">
      <c r="I1919" s="35" t="s">
        <v>12514</v>
      </c>
      <c r="J1919" s="35" t="s">
        <v>10690</v>
      </c>
      <c r="K1919" s="35" t="s">
        <v>2617</v>
      </c>
      <c r="L1919" s="35"/>
      <c r="M1919" s="51">
        <v>1138223</v>
      </c>
    </row>
    <row r="1920" spans="9:13">
      <c r="I1920" s="35" t="s">
        <v>12515</v>
      </c>
      <c r="J1920" s="35" t="s">
        <v>10690</v>
      </c>
      <c r="K1920" s="35" t="s">
        <v>2617</v>
      </c>
      <c r="L1920" s="35"/>
      <c r="M1920" s="51">
        <v>1138223</v>
      </c>
    </row>
    <row r="1921" spans="9:13">
      <c r="I1921" s="35" t="s">
        <v>12516</v>
      </c>
      <c r="J1921" s="35" t="s">
        <v>10690</v>
      </c>
      <c r="K1921" s="35" t="s">
        <v>2617</v>
      </c>
      <c r="L1921" s="35"/>
      <c r="M1921" s="51">
        <v>1138223</v>
      </c>
    </row>
    <row r="1922" spans="9:13">
      <c r="I1922" s="35" t="s">
        <v>12517</v>
      </c>
      <c r="J1922" s="35" t="s">
        <v>10690</v>
      </c>
      <c r="K1922" s="35" t="s">
        <v>2617</v>
      </c>
      <c r="L1922" s="35"/>
      <c r="M1922" s="51">
        <v>1138223</v>
      </c>
    </row>
    <row r="1923" spans="9:13">
      <c r="I1923" s="35" t="s">
        <v>12518</v>
      </c>
      <c r="J1923" s="35" t="s">
        <v>10690</v>
      </c>
      <c r="K1923" s="35" t="s">
        <v>2617</v>
      </c>
      <c r="L1923" s="35"/>
      <c r="M1923" s="51">
        <v>1138223</v>
      </c>
    </row>
    <row r="1924" spans="9:13">
      <c r="I1924" s="35" t="s">
        <v>12519</v>
      </c>
      <c r="J1924" s="35" t="s">
        <v>10690</v>
      </c>
      <c r="K1924" s="35" t="s">
        <v>2617</v>
      </c>
      <c r="L1924" s="35"/>
      <c r="M1924" s="51">
        <v>1138223</v>
      </c>
    </row>
    <row r="1925" spans="9:13">
      <c r="I1925" s="35" t="s">
        <v>12520</v>
      </c>
      <c r="J1925" s="35" t="s">
        <v>10690</v>
      </c>
      <c r="K1925" s="35" t="s">
        <v>2617</v>
      </c>
      <c r="L1925" s="35"/>
      <c r="M1925" s="51">
        <v>1138223</v>
      </c>
    </row>
    <row r="1926" spans="9:13">
      <c r="I1926" s="35" t="s">
        <v>12521</v>
      </c>
      <c r="J1926" s="35" t="s">
        <v>10690</v>
      </c>
      <c r="K1926" s="35" t="s">
        <v>2617</v>
      </c>
      <c r="L1926" s="35"/>
      <c r="M1926" s="51">
        <v>1138223</v>
      </c>
    </row>
    <row r="1927" spans="9:13">
      <c r="I1927" s="35" t="s">
        <v>12522</v>
      </c>
      <c r="J1927" s="35" t="s">
        <v>10690</v>
      </c>
      <c r="K1927" s="35" t="s">
        <v>2617</v>
      </c>
      <c r="L1927" s="35"/>
      <c r="M1927" s="51">
        <v>1138223</v>
      </c>
    </row>
    <row r="1928" spans="9:13">
      <c r="I1928" s="35" t="s">
        <v>12523</v>
      </c>
      <c r="J1928" s="35" t="s">
        <v>10690</v>
      </c>
      <c r="K1928" s="35" t="s">
        <v>2617</v>
      </c>
      <c r="L1928" s="35"/>
      <c r="M1928" s="51">
        <v>1138223</v>
      </c>
    </row>
    <row r="1929" spans="9:13">
      <c r="I1929" s="35" t="s">
        <v>12524</v>
      </c>
      <c r="J1929" s="35" t="s">
        <v>10690</v>
      </c>
      <c r="K1929" s="35" t="s">
        <v>2617</v>
      </c>
      <c r="L1929" s="35"/>
      <c r="M1929" s="51">
        <v>1138223</v>
      </c>
    </row>
    <row r="1930" spans="9:13">
      <c r="I1930" s="35" t="s">
        <v>12525</v>
      </c>
      <c r="J1930" s="35" t="s">
        <v>10690</v>
      </c>
      <c r="K1930" s="35" t="s">
        <v>2617</v>
      </c>
      <c r="L1930" s="35"/>
      <c r="M1930" s="51">
        <v>1138223</v>
      </c>
    </row>
    <row r="1931" spans="9:13">
      <c r="I1931" s="35" t="s">
        <v>12526</v>
      </c>
      <c r="J1931" s="35" t="s">
        <v>10690</v>
      </c>
      <c r="K1931" s="35" t="s">
        <v>2617</v>
      </c>
      <c r="L1931" s="35"/>
      <c r="M1931" s="51">
        <v>1138223</v>
      </c>
    </row>
    <row r="1932" spans="9:13">
      <c r="I1932" s="35" t="s">
        <v>12527</v>
      </c>
      <c r="J1932" s="35" t="s">
        <v>10690</v>
      </c>
      <c r="K1932" s="35" t="s">
        <v>2617</v>
      </c>
      <c r="L1932" s="35"/>
      <c r="M1932" s="51">
        <v>1138223</v>
      </c>
    </row>
    <row r="1933" spans="9:13">
      <c r="I1933" s="35" t="s">
        <v>12528</v>
      </c>
      <c r="J1933" s="35" t="s">
        <v>10690</v>
      </c>
      <c r="K1933" s="35" t="s">
        <v>2617</v>
      </c>
      <c r="L1933" s="35"/>
      <c r="M1933" s="51">
        <v>1138223</v>
      </c>
    </row>
    <row r="1934" spans="9:13">
      <c r="I1934" s="35" t="s">
        <v>12529</v>
      </c>
      <c r="J1934" s="35" t="s">
        <v>10690</v>
      </c>
      <c r="K1934" s="35" t="s">
        <v>2617</v>
      </c>
      <c r="L1934" s="35"/>
      <c r="M1934" s="51">
        <v>1138223</v>
      </c>
    </row>
    <row r="1935" spans="9:13">
      <c r="I1935" s="35" t="s">
        <v>12530</v>
      </c>
      <c r="J1935" s="35" t="s">
        <v>10690</v>
      </c>
      <c r="K1935" s="35" t="s">
        <v>2617</v>
      </c>
      <c r="L1935" s="35"/>
      <c r="M1935" s="51">
        <v>1138223</v>
      </c>
    </row>
    <row r="1936" spans="9:13">
      <c r="I1936" s="35" t="s">
        <v>12531</v>
      </c>
      <c r="J1936" s="35" t="s">
        <v>10690</v>
      </c>
      <c r="K1936" s="35" t="s">
        <v>2617</v>
      </c>
      <c r="L1936" s="35"/>
      <c r="M1936" s="51">
        <v>1138223</v>
      </c>
    </row>
    <row r="1937" spans="9:13">
      <c r="I1937" s="35" t="s">
        <v>12532</v>
      </c>
      <c r="J1937" s="35" t="s">
        <v>10690</v>
      </c>
      <c r="K1937" s="35" t="s">
        <v>2617</v>
      </c>
      <c r="L1937" s="35"/>
      <c r="M1937" s="51">
        <v>1138223</v>
      </c>
    </row>
    <row r="1938" spans="9:13">
      <c r="I1938" s="35" t="s">
        <v>12533</v>
      </c>
      <c r="J1938" s="35" t="s">
        <v>10690</v>
      </c>
      <c r="K1938" s="35" t="s">
        <v>2617</v>
      </c>
      <c r="L1938" s="35"/>
      <c r="M1938" s="51">
        <v>1138223</v>
      </c>
    </row>
    <row r="1939" spans="9:13">
      <c r="I1939" s="35" t="s">
        <v>12534</v>
      </c>
      <c r="J1939" s="35" t="s">
        <v>10690</v>
      </c>
      <c r="K1939" s="35" t="s">
        <v>2617</v>
      </c>
      <c r="L1939" s="35"/>
      <c r="M1939" s="51">
        <v>1138223</v>
      </c>
    </row>
    <row r="1940" spans="9:13">
      <c r="I1940" s="35" t="s">
        <v>12535</v>
      </c>
      <c r="J1940" s="35" t="s">
        <v>10690</v>
      </c>
      <c r="K1940" s="35" t="s">
        <v>2617</v>
      </c>
      <c r="L1940" s="35"/>
      <c r="M1940" s="51">
        <v>1138223</v>
      </c>
    </row>
    <row r="1941" spans="9:13">
      <c r="I1941" s="35" t="s">
        <v>12536</v>
      </c>
      <c r="J1941" s="35" t="s">
        <v>10690</v>
      </c>
      <c r="K1941" s="35" t="s">
        <v>2617</v>
      </c>
      <c r="L1941" s="35"/>
      <c r="M1941" s="51">
        <v>1138223</v>
      </c>
    </row>
    <row r="1942" spans="9:13">
      <c r="I1942" s="35" t="s">
        <v>12537</v>
      </c>
      <c r="J1942" s="35" t="s">
        <v>10690</v>
      </c>
      <c r="K1942" s="35" t="s">
        <v>2617</v>
      </c>
      <c r="L1942" s="35"/>
      <c r="M1942" s="51">
        <v>1138223</v>
      </c>
    </row>
    <row r="1943" spans="9:13">
      <c r="I1943" s="35" t="s">
        <v>12538</v>
      </c>
      <c r="J1943" s="35" t="s">
        <v>10690</v>
      </c>
      <c r="K1943" s="35" t="s">
        <v>2617</v>
      </c>
      <c r="L1943" s="35"/>
      <c r="M1943" s="51">
        <v>1138223</v>
      </c>
    </row>
    <row r="1944" spans="9:13">
      <c r="I1944" s="35" t="s">
        <v>12539</v>
      </c>
      <c r="J1944" s="35" t="s">
        <v>10690</v>
      </c>
      <c r="K1944" s="35" t="s">
        <v>2617</v>
      </c>
      <c r="L1944" s="35"/>
      <c r="M1944" s="51">
        <v>1138223</v>
      </c>
    </row>
    <row r="1945" spans="9:13">
      <c r="I1945" s="35" t="s">
        <v>12540</v>
      </c>
      <c r="J1945" s="35" t="s">
        <v>10690</v>
      </c>
      <c r="K1945" s="35" t="s">
        <v>2617</v>
      </c>
      <c r="L1945" s="35"/>
      <c r="M1945" s="51">
        <v>1138223</v>
      </c>
    </row>
    <row r="1946" spans="9:13">
      <c r="I1946" s="35" t="s">
        <v>12541</v>
      </c>
      <c r="J1946" s="35" t="s">
        <v>10690</v>
      </c>
      <c r="K1946" s="35" t="s">
        <v>2617</v>
      </c>
      <c r="L1946" s="35"/>
      <c r="M1946" s="51">
        <v>1138223</v>
      </c>
    </row>
    <row r="1947" spans="9:13">
      <c r="I1947" s="35" t="s">
        <v>12542</v>
      </c>
      <c r="J1947" s="35" t="s">
        <v>10690</v>
      </c>
      <c r="K1947" s="35" t="s">
        <v>2617</v>
      </c>
      <c r="L1947" s="35"/>
      <c r="M1947" s="51">
        <v>1138223</v>
      </c>
    </row>
    <row r="1948" spans="9:13">
      <c r="I1948" s="35" t="s">
        <v>12543</v>
      </c>
      <c r="J1948" s="35" t="s">
        <v>10690</v>
      </c>
      <c r="K1948" s="35" t="s">
        <v>2617</v>
      </c>
      <c r="L1948" s="35"/>
      <c r="M1948" s="51">
        <v>1138223</v>
      </c>
    </row>
    <row r="1949" spans="9:13">
      <c r="I1949" s="35" t="s">
        <v>12544</v>
      </c>
      <c r="J1949" s="35" t="s">
        <v>10690</v>
      </c>
      <c r="K1949" s="35" t="s">
        <v>2617</v>
      </c>
      <c r="L1949" s="35"/>
      <c r="M1949" s="51">
        <v>1138223</v>
      </c>
    </row>
    <row r="1950" spans="9:13">
      <c r="I1950" s="35" t="s">
        <v>12545</v>
      </c>
      <c r="J1950" s="35" t="s">
        <v>10690</v>
      </c>
      <c r="K1950" s="35" t="s">
        <v>2617</v>
      </c>
      <c r="L1950" s="35"/>
      <c r="M1950" s="51">
        <v>1138223</v>
      </c>
    </row>
    <row r="1951" spans="9:13">
      <c r="I1951" s="35" t="s">
        <v>12546</v>
      </c>
      <c r="J1951" s="35" t="s">
        <v>10690</v>
      </c>
      <c r="K1951" s="35" t="s">
        <v>2617</v>
      </c>
      <c r="L1951" s="35"/>
      <c r="M1951" s="51">
        <v>1138223</v>
      </c>
    </row>
    <row r="1952" spans="9:13">
      <c r="I1952" s="35" t="s">
        <v>12547</v>
      </c>
      <c r="J1952" s="35" t="s">
        <v>10690</v>
      </c>
      <c r="K1952" s="35" t="s">
        <v>2617</v>
      </c>
      <c r="L1952" s="35"/>
      <c r="M1952" s="51">
        <v>1138223</v>
      </c>
    </row>
    <row r="1953" spans="9:13">
      <c r="I1953" s="35" t="s">
        <v>12548</v>
      </c>
      <c r="J1953" s="35" t="s">
        <v>10690</v>
      </c>
      <c r="K1953" s="35" t="s">
        <v>2617</v>
      </c>
      <c r="L1953" s="35"/>
      <c r="M1953" s="51">
        <v>1138223</v>
      </c>
    </row>
    <row r="1954" spans="9:13">
      <c r="I1954" s="35" t="s">
        <v>12549</v>
      </c>
      <c r="J1954" s="35" t="s">
        <v>10690</v>
      </c>
      <c r="K1954" s="35" t="s">
        <v>2617</v>
      </c>
      <c r="L1954" s="35"/>
      <c r="M1954" s="51">
        <v>1138223</v>
      </c>
    </row>
    <row r="1955" spans="9:13">
      <c r="I1955" s="35" t="s">
        <v>12550</v>
      </c>
      <c r="J1955" s="35" t="s">
        <v>10690</v>
      </c>
      <c r="K1955" s="35" t="s">
        <v>2617</v>
      </c>
      <c r="L1955" s="35"/>
      <c r="M1955" s="51">
        <v>1138223</v>
      </c>
    </row>
    <row r="1956" spans="9:13">
      <c r="I1956" s="35" t="s">
        <v>12551</v>
      </c>
      <c r="J1956" s="35" t="s">
        <v>10690</v>
      </c>
      <c r="K1956" s="35" t="s">
        <v>2617</v>
      </c>
      <c r="L1956" s="35"/>
      <c r="M1956" s="51">
        <v>1138223</v>
      </c>
    </row>
    <row r="1957" spans="9:13">
      <c r="I1957" s="35" t="s">
        <v>12552</v>
      </c>
      <c r="J1957" s="35" t="s">
        <v>10690</v>
      </c>
      <c r="K1957" s="35" t="s">
        <v>2617</v>
      </c>
      <c r="L1957" s="35"/>
      <c r="M1957" s="51">
        <v>1138223</v>
      </c>
    </row>
    <row r="1958" spans="9:13">
      <c r="I1958" s="35" t="s">
        <v>12553</v>
      </c>
      <c r="J1958" s="35" t="s">
        <v>10690</v>
      </c>
      <c r="K1958" s="35" t="s">
        <v>2617</v>
      </c>
      <c r="L1958" s="35"/>
      <c r="M1958" s="51">
        <v>1138223</v>
      </c>
    </row>
    <row r="1959" spans="9:13">
      <c r="I1959" s="35" t="s">
        <v>12554</v>
      </c>
      <c r="J1959" s="35" t="s">
        <v>10690</v>
      </c>
      <c r="K1959" s="35" t="s">
        <v>2617</v>
      </c>
      <c r="L1959" s="35"/>
      <c r="M1959" s="51">
        <v>1138223</v>
      </c>
    </row>
    <row r="1960" spans="9:13">
      <c r="I1960" s="35" t="s">
        <v>12555</v>
      </c>
      <c r="J1960" s="35" t="s">
        <v>10690</v>
      </c>
      <c r="K1960" s="35" t="s">
        <v>2617</v>
      </c>
      <c r="L1960" s="35"/>
      <c r="M1960" s="51">
        <v>1138223</v>
      </c>
    </row>
    <row r="1961" spans="9:13">
      <c r="I1961" s="35" t="s">
        <v>12556</v>
      </c>
      <c r="J1961" s="35" t="s">
        <v>10690</v>
      </c>
      <c r="K1961" s="35" t="s">
        <v>2617</v>
      </c>
      <c r="L1961" s="35"/>
      <c r="M1961" s="51">
        <v>1138223</v>
      </c>
    </row>
    <row r="1962" spans="9:13">
      <c r="I1962" s="35" t="s">
        <v>12557</v>
      </c>
      <c r="J1962" s="35" t="s">
        <v>10690</v>
      </c>
      <c r="K1962" s="35" t="s">
        <v>2617</v>
      </c>
      <c r="L1962" s="35"/>
      <c r="M1962" s="51">
        <v>1138223</v>
      </c>
    </row>
    <row r="1963" spans="9:13">
      <c r="I1963" s="35" t="s">
        <v>12558</v>
      </c>
      <c r="J1963" s="35" t="s">
        <v>10690</v>
      </c>
      <c r="K1963" s="35" t="s">
        <v>2617</v>
      </c>
      <c r="L1963" s="35"/>
      <c r="M1963" s="51">
        <v>1138223</v>
      </c>
    </row>
    <row r="1964" spans="9:13">
      <c r="I1964" s="35" t="s">
        <v>12559</v>
      </c>
      <c r="J1964" s="35" t="s">
        <v>10690</v>
      </c>
      <c r="K1964" s="35" t="s">
        <v>2617</v>
      </c>
      <c r="L1964" s="35"/>
      <c r="M1964" s="51">
        <v>1138223</v>
      </c>
    </row>
    <row r="1965" spans="9:13">
      <c r="I1965" s="35" t="s">
        <v>12560</v>
      </c>
      <c r="J1965" s="35" t="s">
        <v>10690</v>
      </c>
      <c r="K1965" s="35" t="s">
        <v>2617</v>
      </c>
      <c r="L1965" s="35"/>
      <c r="M1965" s="51">
        <v>1138223</v>
      </c>
    </row>
    <row r="1966" spans="9:13">
      <c r="I1966" s="35" t="s">
        <v>12561</v>
      </c>
      <c r="J1966" s="35" t="s">
        <v>10690</v>
      </c>
      <c r="K1966" s="35" t="s">
        <v>2617</v>
      </c>
      <c r="L1966" s="35"/>
      <c r="M1966" s="51">
        <v>1138223</v>
      </c>
    </row>
    <row r="1967" spans="9:13">
      <c r="I1967" s="35" t="s">
        <v>12562</v>
      </c>
      <c r="J1967" s="35" t="s">
        <v>10690</v>
      </c>
      <c r="K1967" s="35" t="s">
        <v>2617</v>
      </c>
      <c r="L1967" s="35"/>
      <c r="M1967" s="51">
        <v>1138223</v>
      </c>
    </row>
    <row r="1968" spans="9:13">
      <c r="I1968" s="35" t="s">
        <v>12563</v>
      </c>
      <c r="J1968" s="35" t="s">
        <v>10690</v>
      </c>
      <c r="K1968" s="35" t="s">
        <v>2617</v>
      </c>
      <c r="L1968" s="35"/>
      <c r="M1968" s="51">
        <v>1138223</v>
      </c>
    </row>
    <row r="1969" spans="9:13">
      <c r="I1969" s="35" t="s">
        <v>12564</v>
      </c>
      <c r="J1969" s="35" t="s">
        <v>10690</v>
      </c>
      <c r="K1969" s="35" t="s">
        <v>2617</v>
      </c>
      <c r="L1969" s="35"/>
      <c r="M1969" s="51">
        <v>1138223</v>
      </c>
    </row>
    <row r="1970" spans="9:13">
      <c r="I1970" s="35" t="s">
        <v>12565</v>
      </c>
      <c r="J1970" s="35" t="s">
        <v>10690</v>
      </c>
      <c r="K1970" s="35" t="s">
        <v>2617</v>
      </c>
      <c r="L1970" s="35"/>
      <c r="M1970" s="51">
        <v>1138223</v>
      </c>
    </row>
    <row r="1971" spans="9:13">
      <c r="I1971" s="35" t="s">
        <v>12566</v>
      </c>
      <c r="J1971" s="35" t="s">
        <v>10690</v>
      </c>
      <c r="K1971" s="35" t="s">
        <v>2617</v>
      </c>
      <c r="L1971" s="35"/>
      <c r="M1971" s="51">
        <v>1138223</v>
      </c>
    </row>
    <row r="1972" spans="9:13">
      <c r="I1972" s="35" t="s">
        <v>12567</v>
      </c>
      <c r="J1972" s="35" t="s">
        <v>10690</v>
      </c>
      <c r="K1972" s="35" t="s">
        <v>2617</v>
      </c>
      <c r="L1972" s="35"/>
      <c r="M1972" s="51">
        <v>1138223</v>
      </c>
    </row>
    <row r="1973" spans="9:13">
      <c r="I1973" s="35" t="s">
        <v>12568</v>
      </c>
      <c r="J1973" s="35" t="s">
        <v>10690</v>
      </c>
      <c r="K1973" s="35" t="s">
        <v>2617</v>
      </c>
      <c r="L1973" s="35"/>
      <c r="M1973" s="51">
        <v>1138223</v>
      </c>
    </row>
    <row r="1974" spans="9:13">
      <c r="I1974" s="35" t="s">
        <v>12569</v>
      </c>
      <c r="J1974" s="35" t="s">
        <v>10690</v>
      </c>
      <c r="K1974" s="35" t="s">
        <v>2617</v>
      </c>
      <c r="L1974" s="35"/>
      <c r="M1974" s="51">
        <v>1138223</v>
      </c>
    </row>
    <row r="1975" spans="9:13">
      <c r="I1975" s="35" t="s">
        <v>12570</v>
      </c>
      <c r="J1975" s="35" t="s">
        <v>10690</v>
      </c>
      <c r="K1975" s="35" t="s">
        <v>2617</v>
      </c>
      <c r="L1975" s="35"/>
      <c r="M1975" s="51">
        <v>1138223</v>
      </c>
    </row>
    <row r="1976" spans="9:13">
      <c r="I1976" s="35" t="s">
        <v>12571</v>
      </c>
      <c r="J1976" s="35" t="s">
        <v>10690</v>
      </c>
      <c r="K1976" s="35" t="s">
        <v>2617</v>
      </c>
      <c r="L1976" s="35"/>
      <c r="M1976" s="51">
        <v>1138223</v>
      </c>
    </row>
    <row r="1977" spans="9:13">
      <c r="I1977" s="35" t="s">
        <v>12572</v>
      </c>
      <c r="J1977" s="35" t="s">
        <v>10690</v>
      </c>
      <c r="K1977" s="35" t="s">
        <v>2617</v>
      </c>
      <c r="L1977" s="35"/>
      <c r="M1977" s="51">
        <v>1138223</v>
      </c>
    </row>
    <row r="1978" spans="9:13">
      <c r="I1978" s="35" t="s">
        <v>12573</v>
      </c>
      <c r="J1978" s="35" t="s">
        <v>10690</v>
      </c>
      <c r="K1978" s="35" t="s">
        <v>2617</v>
      </c>
      <c r="L1978" s="35"/>
      <c r="M1978" s="51">
        <v>1138223</v>
      </c>
    </row>
    <row r="1979" spans="9:13">
      <c r="I1979" s="35" t="s">
        <v>12574</v>
      </c>
      <c r="J1979" s="35" t="s">
        <v>10690</v>
      </c>
      <c r="K1979" s="35" t="s">
        <v>2617</v>
      </c>
      <c r="L1979" s="35"/>
      <c r="M1979" s="51">
        <v>1138223</v>
      </c>
    </row>
    <row r="1980" spans="9:13">
      <c r="I1980" s="35" t="s">
        <v>12575</v>
      </c>
      <c r="J1980" s="35" t="s">
        <v>10690</v>
      </c>
      <c r="K1980" s="35" t="s">
        <v>2617</v>
      </c>
      <c r="L1980" s="35"/>
      <c r="M1980" s="51">
        <v>1138223</v>
      </c>
    </row>
    <row r="1981" spans="9:13">
      <c r="I1981" s="35" t="s">
        <v>12576</v>
      </c>
      <c r="J1981" s="35" t="s">
        <v>10690</v>
      </c>
      <c r="K1981" s="35" t="s">
        <v>2617</v>
      </c>
      <c r="L1981" s="35"/>
      <c r="M1981" s="51">
        <v>1138223</v>
      </c>
    </row>
    <row r="1982" spans="9:13">
      <c r="I1982" s="35" t="s">
        <v>12577</v>
      </c>
      <c r="J1982" s="35" t="s">
        <v>10690</v>
      </c>
      <c r="K1982" s="35" t="s">
        <v>2617</v>
      </c>
      <c r="L1982" s="35"/>
      <c r="M1982" s="51">
        <v>1138223</v>
      </c>
    </row>
    <row r="1983" spans="9:13">
      <c r="I1983" s="35" t="s">
        <v>12578</v>
      </c>
      <c r="J1983" s="35" t="s">
        <v>10690</v>
      </c>
      <c r="K1983" s="35" t="s">
        <v>2617</v>
      </c>
      <c r="L1983" s="35"/>
      <c r="M1983" s="51">
        <v>1138223</v>
      </c>
    </row>
    <row r="1984" spans="9:13">
      <c r="I1984" s="35" t="s">
        <v>12579</v>
      </c>
      <c r="J1984" s="35" t="s">
        <v>10690</v>
      </c>
      <c r="K1984" s="35" t="s">
        <v>2617</v>
      </c>
      <c r="L1984" s="35"/>
      <c r="M1984" s="51">
        <v>1138223</v>
      </c>
    </row>
    <row r="1985" spans="9:13">
      <c r="I1985" s="35" t="s">
        <v>12580</v>
      </c>
      <c r="J1985" s="35" t="s">
        <v>10690</v>
      </c>
      <c r="K1985" s="35" t="s">
        <v>2617</v>
      </c>
      <c r="L1985" s="35"/>
      <c r="M1985" s="51">
        <v>1138223</v>
      </c>
    </row>
    <row r="1986" spans="9:13">
      <c r="I1986" s="35" t="s">
        <v>12581</v>
      </c>
      <c r="J1986" s="35" t="s">
        <v>10690</v>
      </c>
      <c r="K1986" s="35" t="s">
        <v>2617</v>
      </c>
      <c r="L1986" s="35"/>
      <c r="M1986" s="51">
        <v>1138223</v>
      </c>
    </row>
    <row r="1987" spans="9:13">
      <c r="I1987" s="35" t="s">
        <v>12582</v>
      </c>
      <c r="J1987" s="35" t="s">
        <v>10690</v>
      </c>
      <c r="K1987" s="35" t="s">
        <v>2617</v>
      </c>
      <c r="L1987" s="35"/>
      <c r="M1987" s="51">
        <v>1138223</v>
      </c>
    </row>
    <row r="1988" spans="9:13">
      <c r="I1988" s="35" t="s">
        <v>12583</v>
      </c>
      <c r="J1988" s="35" t="s">
        <v>10690</v>
      </c>
      <c r="K1988" s="35" t="s">
        <v>2617</v>
      </c>
      <c r="L1988" s="35"/>
      <c r="M1988" s="51">
        <v>1138223</v>
      </c>
    </row>
    <row r="1989" spans="9:13">
      <c r="I1989" s="35" t="s">
        <v>12584</v>
      </c>
      <c r="J1989" s="35" t="s">
        <v>10690</v>
      </c>
      <c r="K1989" s="35" t="s">
        <v>2617</v>
      </c>
      <c r="L1989" s="35"/>
      <c r="M1989" s="51">
        <v>1138223</v>
      </c>
    </row>
    <row r="1990" spans="9:13">
      <c r="I1990" s="35" t="s">
        <v>12585</v>
      </c>
      <c r="J1990" s="35" t="s">
        <v>10690</v>
      </c>
      <c r="K1990" s="35" t="s">
        <v>2617</v>
      </c>
      <c r="L1990" s="35"/>
      <c r="M1990" s="51">
        <v>1138223</v>
      </c>
    </row>
    <row r="1991" spans="9:13">
      <c r="I1991" s="35" t="s">
        <v>12586</v>
      </c>
      <c r="J1991" s="35" t="s">
        <v>10690</v>
      </c>
      <c r="K1991" s="35" t="s">
        <v>2617</v>
      </c>
      <c r="L1991" s="35"/>
      <c r="M1991" s="51">
        <v>1138223</v>
      </c>
    </row>
    <row r="1992" spans="9:13">
      <c r="I1992" s="35" t="s">
        <v>12587</v>
      </c>
      <c r="J1992" s="35" t="s">
        <v>10690</v>
      </c>
      <c r="K1992" s="35" t="s">
        <v>2617</v>
      </c>
      <c r="L1992" s="35"/>
      <c r="M1992" s="51">
        <v>1138223</v>
      </c>
    </row>
    <row r="1993" spans="9:13">
      <c r="I1993" s="35" t="s">
        <v>12588</v>
      </c>
      <c r="J1993" s="35" t="s">
        <v>10690</v>
      </c>
      <c r="K1993" s="35" t="s">
        <v>2617</v>
      </c>
      <c r="L1993" s="35"/>
      <c r="M1993" s="51">
        <v>1138223</v>
      </c>
    </row>
    <row r="1994" spans="9:13">
      <c r="I1994" s="35" t="s">
        <v>12589</v>
      </c>
      <c r="J1994" s="35" t="s">
        <v>10690</v>
      </c>
      <c r="K1994" s="35" t="s">
        <v>2617</v>
      </c>
      <c r="L1994" s="35"/>
      <c r="M1994" s="51">
        <v>1138223</v>
      </c>
    </row>
    <row r="1995" spans="9:13">
      <c r="I1995" s="35" t="s">
        <v>12590</v>
      </c>
      <c r="J1995" s="35" t="s">
        <v>10690</v>
      </c>
      <c r="K1995" s="35" t="s">
        <v>2617</v>
      </c>
      <c r="L1995" s="35"/>
      <c r="M1995" s="51">
        <v>1138223</v>
      </c>
    </row>
    <row r="1996" spans="9:13">
      <c r="I1996" s="35" t="s">
        <v>12591</v>
      </c>
      <c r="J1996" s="35" t="s">
        <v>10690</v>
      </c>
      <c r="K1996" s="35" t="s">
        <v>2617</v>
      </c>
      <c r="L1996" s="35"/>
      <c r="M1996" s="51">
        <v>1138223</v>
      </c>
    </row>
    <row r="1997" spans="9:13">
      <c r="I1997" s="35" t="s">
        <v>12592</v>
      </c>
      <c r="J1997" s="35" t="s">
        <v>10690</v>
      </c>
      <c r="K1997" s="35" t="s">
        <v>2617</v>
      </c>
      <c r="L1997" s="35"/>
      <c r="M1997" s="51">
        <v>1138223</v>
      </c>
    </row>
    <row r="1998" spans="9:13">
      <c r="I1998" s="35" t="s">
        <v>12593</v>
      </c>
      <c r="J1998" s="35" t="s">
        <v>10690</v>
      </c>
      <c r="K1998" s="35" t="s">
        <v>2617</v>
      </c>
      <c r="L1998" s="35"/>
      <c r="M1998" s="51">
        <v>1138223</v>
      </c>
    </row>
    <row r="1999" spans="9:13">
      <c r="I1999" s="35" t="s">
        <v>12594</v>
      </c>
      <c r="J1999" s="35" t="s">
        <v>10690</v>
      </c>
      <c r="K1999" s="35" t="s">
        <v>2617</v>
      </c>
      <c r="L1999" s="35"/>
      <c r="M1999" s="51">
        <v>1138223</v>
      </c>
    </row>
    <row r="2000" spans="9:13">
      <c r="I2000" s="35" t="s">
        <v>12595</v>
      </c>
      <c r="J2000" s="35" t="s">
        <v>10690</v>
      </c>
      <c r="K2000" s="35" t="s">
        <v>2617</v>
      </c>
      <c r="L2000" s="35"/>
      <c r="M2000" s="51">
        <v>1138223</v>
      </c>
    </row>
    <row r="2001" spans="9:13">
      <c r="I2001" s="35" t="s">
        <v>12596</v>
      </c>
      <c r="J2001" s="35" t="s">
        <v>10690</v>
      </c>
      <c r="K2001" s="35" t="s">
        <v>2617</v>
      </c>
      <c r="L2001" s="35"/>
      <c r="M2001" s="51">
        <v>1138223</v>
      </c>
    </row>
    <row r="2002" spans="9:13">
      <c r="I2002" s="35" t="s">
        <v>12597</v>
      </c>
      <c r="J2002" s="35" t="s">
        <v>10690</v>
      </c>
      <c r="K2002" s="35" t="s">
        <v>2617</v>
      </c>
      <c r="L2002" s="35"/>
      <c r="M2002" s="51">
        <v>1138223</v>
      </c>
    </row>
    <row r="2003" spans="9:13">
      <c r="I2003" s="35" t="s">
        <v>12598</v>
      </c>
      <c r="J2003" s="35" t="s">
        <v>10690</v>
      </c>
      <c r="K2003" s="35" t="s">
        <v>2617</v>
      </c>
      <c r="L2003" s="35"/>
      <c r="M2003" s="51">
        <v>1138223</v>
      </c>
    </row>
    <row r="2004" spans="9:13">
      <c r="I2004" s="35" t="s">
        <v>12599</v>
      </c>
      <c r="J2004" s="35" t="s">
        <v>10690</v>
      </c>
      <c r="K2004" s="35" t="s">
        <v>2617</v>
      </c>
      <c r="L2004" s="35"/>
      <c r="M2004" s="51">
        <v>1138223</v>
      </c>
    </row>
    <row r="2005" spans="9:13">
      <c r="I2005" s="35" t="s">
        <v>12600</v>
      </c>
      <c r="J2005" s="35" t="s">
        <v>10690</v>
      </c>
      <c r="K2005" s="35" t="s">
        <v>2617</v>
      </c>
      <c r="L2005" s="35"/>
      <c r="M2005" s="51">
        <v>1138223</v>
      </c>
    </row>
    <row r="2006" spans="9:13">
      <c r="I2006" s="35" t="s">
        <v>12601</v>
      </c>
      <c r="J2006" s="35" t="s">
        <v>10690</v>
      </c>
      <c r="K2006" s="35" t="s">
        <v>2617</v>
      </c>
      <c r="L2006" s="35"/>
      <c r="M2006" s="51">
        <v>1138223</v>
      </c>
    </row>
    <row r="2007" spans="9:13">
      <c r="I2007" s="35" t="s">
        <v>12602</v>
      </c>
      <c r="J2007" s="35" t="s">
        <v>10690</v>
      </c>
      <c r="K2007" s="35" t="s">
        <v>2617</v>
      </c>
      <c r="L2007" s="35"/>
      <c r="M2007" s="51">
        <v>1138223</v>
      </c>
    </row>
    <row r="2008" spans="9:13">
      <c r="I2008" s="35" t="s">
        <v>12603</v>
      </c>
      <c r="J2008" s="35" t="s">
        <v>10690</v>
      </c>
      <c r="K2008" s="35" t="s">
        <v>2617</v>
      </c>
      <c r="L2008" s="35"/>
      <c r="M2008" s="51">
        <v>1138223</v>
      </c>
    </row>
    <row r="2009" spans="9:13">
      <c r="I2009" s="35" t="s">
        <v>12604</v>
      </c>
      <c r="J2009" s="35" t="s">
        <v>10690</v>
      </c>
      <c r="K2009" s="35" t="s">
        <v>2617</v>
      </c>
      <c r="L2009" s="35"/>
      <c r="M2009" s="51">
        <v>1138223</v>
      </c>
    </row>
    <row r="2010" spans="9:13">
      <c r="I2010" s="35" t="s">
        <v>12605</v>
      </c>
      <c r="J2010" s="35" t="s">
        <v>10690</v>
      </c>
      <c r="K2010" s="35" t="s">
        <v>2617</v>
      </c>
      <c r="L2010" s="35"/>
      <c r="M2010" s="51">
        <v>1138223</v>
      </c>
    </row>
    <row r="2011" spans="9:13">
      <c r="I2011" s="35" t="s">
        <v>12606</v>
      </c>
      <c r="J2011" s="35" t="s">
        <v>10690</v>
      </c>
      <c r="K2011" s="35" t="s">
        <v>2617</v>
      </c>
      <c r="L2011" s="35"/>
      <c r="M2011" s="51">
        <v>1138223</v>
      </c>
    </row>
    <row r="2012" spans="9:13">
      <c r="I2012" s="35" t="s">
        <v>12607</v>
      </c>
      <c r="J2012" s="35" t="s">
        <v>10690</v>
      </c>
      <c r="K2012" s="35" t="s">
        <v>2617</v>
      </c>
      <c r="L2012" s="35"/>
      <c r="M2012" s="51">
        <v>1138223</v>
      </c>
    </row>
    <row r="2013" spans="9:13">
      <c r="I2013" s="35" t="s">
        <v>12608</v>
      </c>
      <c r="J2013" s="35" t="s">
        <v>10690</v>
      </c>
      <c r="K2013" s="35" t="s">
        <v>2617</v>
      </c>
      <c r="L2013" s="35"/>
      <c r="M2013" s="51">
        <v>1138223</v>
      </c>
    </row>
    <row r="2014" spans="9:13">
      <c r="I2014" s="35" t="s">
        <v>12609</v>
      </c>
      <c r="J2014" s="35" t="s">
        <v>10690</v>
      </c>
      <c r="K2014" s="35" t="s">
        <v>2617</v>
      </c>
      <c r="L2014" s="35"/>
      <c r="M2014" s="51">
        <v>1138223</v>
      </c>
    </row>
    <row r="2015" spans="9:13">
      <c r="I2015" s="35" t="s">
        <v>12610</v>
      </c>
      <c r="J2015" s="35" t="s">
        <v>10690</v>
      </c>
      <c r="K2015" s="35" t="s">
        <v>2617</v>
      </c>
      <c r="L2015" s="35"/>
      <c r="M2015" s="51">
        <v>1138223</v>
      </c>
    </row>
    <row r="2016" spans="9:13">
      <c r="I2016" s="35" t="s">
        <v>12611</v>
      </c>
      <c r="J2016" s="35" t="s">
        <v>10690</v>
      </c>
      <c r="K2016" s="35" t="s">
        <v>2617</v>
      </c>
      <c r="L2016" s="35"/>
      <c r="M2016" s="51">
        <v>1138223</v>
      </c>
    </row>
    <row r="2017" spans="9:13">
      <c r="I2017" s="35" t="s">
        <v>12612</v>
      </c>
      <c r="J2017" s="35" t="s">
        <v>10690</v>
      </c>
      <c r="K2017" s="35" t="s">
        <v>2617</v>
      </c>
      <c r="L2017" s="35"/>
      <c r="M2017" s="51">
        <v>1138223</v>
      </c>
    </row>
    <row r="2018" spans="9:13">
      <c r="I2018" s="35" t="s">
        <v>12613</v>
      </c>
      <c r="J2018" s="35" t="s">
        <v>10690</v>
      </c>
      <c r="K2018" s="35" t="s">
        <v>2617</v>
      </c>
      <c r="L2018" s="35"/>
      <c r="M2018" s="51">
        <v>1138223</v>
      </c>
    </row>
    <row r="2019" spans="9:13">
      <c r="I2019" s="35" t="s">
        <v>12614</v>
      </c>
      <c r="J2019" s="35" t="s">
        <v>10690</v>
      </c>
      <c r="K2019" s="35" t="s">
        <v>2617</v>
      </c>
      <c r="L2019" s="35"/>
      <c r="M2019" s="51">
        <v>1138223</v>
      </c>
    </row>
    <row r="2020" spans="9:13">
      <c r="I2020" s="35" t="s">
        <v>12615</v>
      </c>
      <c r="J2020" s="35" t="s">
        <v>10690</v>
      </c>
      <c r="K2020" s="35" t="s">
        <v>2617</v>
      </c>
      <c r="L2020" s="35"/>
      <c r="M2020" s="51">
        <v>1138223</v>
      </c>
    </row>
    <row r="2021" spans="9:13">
      <c r="I2021" s="35" t="s">
        <v>12616</v>
      </c>
      <c r="J2021" s="35" t="s">
        <v>10690</v>
      </c>
      <c r="K2021" s="35" t="s">
        <v>2617</v>
      </c>
      <c r="L2021" s="35"/>
      <c r="M2021" s="51">
        <v>1138223</v>
      </c>
    </row>
    <row r="2022" spans="9:13">
      <c r="I2022" s="35" t="s">
        <v>12617</v>
      </c>
      <c r="J2022" s="35" t="s">
        <v>10690</v>
      </c>
      <c r="K2022" s="35" t="s">
        <v>2617</v>
      </c>
      <c r="L2022" s="35"/>
      <c r="M2022" s="51">
        <v>1138223</v>
      </c>
    </row>
    <row r="2023" spans="9:13">
      <c r="I2023" s="35" t="s">
        <v>12618</v>
      </c>
      <c r="J2023" s="35" t="s">
        <v>10690</v>
      </c>
      <c r="K2023" s="35" t="s">
        <v>2617</v>
      </c>
      <c r="L2023" s="35"/>
      <c r="M2023" s="51">
        <v>1138223</v>
      </c>
    </row>
    <row r="2024" spans="9:13">
      <c r="I2024" s="35" t="s">
        <v>12619</v>
      </c>
      <c r="J2024" s="35" t="s">
        <v>10690</v>
      </c>
      <c r="K2024" s="35" t="s">
        <v>2617</v>
      </c>
      <c r="L2024" s="35"/>
      <c r="M2024" s="51">
        <v>1138223</v>
      </c>
    </row>
    <row r="2025" spans="9:13">
      <c r="I2025" s="35" t="s">
        <v>12620</v>
      </c>
      <c r="J2025" s="35" t="s">
        <v>10690</v>
      </c>
      <c r="K2025" s="35" t="s">
        <v>2617</v>
      </c>
      <c r="L2025" s="35"/>
      <c r="M2025" s="51">
        <v>1138223</v>
      </c>
    </row>
    <row r="2026" spans="9:13">
      <c r="I2026" s="35" t="s">
        <v>12621</v>
      </c>
      <c r="J2026" s="35" t="s">
        <v>10690</v>
      </c>
      <c r="K2026" s="35" t="s">
        <v>2617</v>
      </c>
      <c r="L2026" s="35"/>
      <c r="M2026" s="51">
        <v>1138223</v>
      </c>
    </row>
    <row r="2027" spans="9:13">
      <c r="I2027" s="35" t="s">
        <v>10074</v>
      </c>
      <c r="J2027" s="35" t="s">
        <v>10690</v>
      </c>
      <c r="K2027" s="35" t="s">
        <v>2617</v>
      </c>
      <c r="L2027" s="35"/>
      <c r="M2027" s="51">
        <v>1138223</v>
      </c>
    </row>
    <row r="2028" spans="9:13">
      <c r="I2028" s="35" t="s">
        <v>12622</v>
      </c>
      <c r="J2028" s="35" t="s">
        <v>10690</v>
      </c>
      <c r="K2028" s="35" t="s">
        <v>2617</v>
      </c>
      <c r="L2028" s="35"/>
      <c r="M2028" s="51">
        <v>1138223</v>
      </c>
    </row>
    <row r="2029" spans="9:13">
      <c r="I2029" s="35" t="s">
        <v>12623</v>
      </c>
      <c r="J2029" s="35" t="s">
        <v>10690</v>
      </c>
      <c r="K2029" s="35" t="s">
        <v>2617</v>
      </c>
      <c r="L2029" s="35"/>
      <c r="M2029" s="51">
        <v>1138223</v>
      </c>
    </row>
    <row r="2030" spans="9:13">
      <c r="I2030" s="35" t="s">
        <v>12624</v>
      </c>
      <c r="J2030" s="35" t="s">
        <v>10690</v>
      </c>
      <c r="K2030" s="35" t="s">
        <v>2617</v>
      </c>
      <c r="L2030" s="35"/>
      <c r="M2030" s="51">
        <v>1138223</v>
      </c>
    </row>
    <row r="2031" spans="9:13">
      <c r="I2031" s="35" t="s">
        <v>12625</v>
      </c>
      <c r="J2031" s="35" t="s">
        <v>10690</v>
      </c>
      <c r="K2031" s="35" t="s">
        <v>2617</v>
      </c>
      <c r="L2031" s="35"/>
      <c r="M2031" s="51">
        <v>1138223</v>
      </c>
    </row>
    <row r="2032" spans="9:13">
      <c r="I2032" s="35" t="s">
        <v>12626</v>
      </c>
      <c r="J2032" s="35" t="s">
        <v>10690</v>
      </c>
      <c r="K2032" s="35" t="s">
        <v>2617</v>
      </c>
      <c r="L2032" s="35"/>
      <c r="M2032" s="51">
        <v>1138223</v>
      </c>
    </row>
    <row r="2033" spans="9:13">
      <c r="I2033" s="35" t="s">
        <v>12627</v>
      </c>
      <c r="J2033" s="35" t="s">
        <v>10690</v>
      </c>
      <c r="K2033" s="35" t="s">
        <v>2617</v>
      </c>
      <c r="L2033" s="35"/>
      <c r="M2033" s="51">
        <v>1138223</v>
      </c>
    </row>
    <row r="2034" spans="9:13">
      <c r="I2034" s="35" t="s">
        <v>12628</v>
      </c>
      <c r="J2034" s="35" t="s">
        <v>10690</v>
      </c>
      <c r="K2034" s="35" t="s">
        <v>2617</v>
      </c>
      <c r="L2034" s="35"/>
      <c r="M2034" s="51">
        <v>1138223</v>
      </c>
    </row>
    <row r="2035" spans="9:13">
      <c r="I2035" s="35" t="s">
        <v>12629</v>
      </c>
      <c r="J2035" s="35" t="s">
        <v>10690</v>
      </c>
      <c r="K2035" s="35" t="s">
        <v>2617</v>
      </c>
      <c r="L2035" s="35"/>
      <c r="M2035" s="51">
        <v>1138223</v>
      </c>
    </row>
    <row r="2036" spans="9:13">
      <c r="I2036" s="35" t="s">
        <v>12630</v>
      </c>
      <c r="J2036" s="35" t="s">
        <v>10690</v>
      </c>
      <c r="K2036" s="35" t="s">
        <v>2617</v>
      </c>
      <c r="L2036" s="35"/>
      <c r="M2036" s="51">
        <v>1138223</v>
      </c>
    </row>
    <row r="2037" spans="9:13">
      <c r="I2037" s="35" t="s">
        <v>12631</v>
      </c>
      <c r="J2037" s="35" t="s">
        <v>10690</v>
      </c>
      <c r="K2037" s="35" t="s">
        <v>2617</v>
      </c>
      <c r="L2037" s="35"/>
      <c r="M2037" s="51">
        <v>1138223</v>
      </c>
    </row>
    <row r="2038" spans="9:13">
      <c r="I2038" s="35" t="s">
        <v>12632</v>
      </c>
      <c r="J2038" s="35" t="s">
        <v>10690</v>
      </c>
      <c r="K2038" s="35" t="s">
        <v>2617</v>
      </c>
      <c r="L2038" s="35"/>
      <c r="M2038" s="51">
        <v>1138223</v>
      </c>
    </row>
    <row r="2039" spans="9:13">
      <c r="I2039" s="35" t="s">
        <v>12633</v>
      </c>
      <c r="J2039" s="35" t="s">
        <v>10690</v>
      </c>
      <c r="K2039" s="35" t="s">
        <v>2617</v>
      </c>
      <c r="L2039" s="35"/>
      <c r="M2039" s="51">
        <v>1138223</v>
      </c>
    </row>
    <row r="2040" spans="9:13">
      <c r="I2040" s="35" t="s">
        <v>12634</v>
      </c>
      <c r="J2040" s="35" t="s">
        <v>10690</v>
      </c>
      <c r="K2040" s="35" t="s">
        <v>2617</v>
      </c>
      <c r="L2040" s="35"/>
      <c r="M2040" s="51">
        <v>1138223</v>
      </c>
    </row>
    <row r="2041" spans="9:13">
      <c r="I2041" s="35" t="s">
        <v>12635</v>
      </c>
      <c r="J2041" s="35" t="s">
        <v>10690</v>
      </c>
      <c r="K2041" s="35" t="s">
        <v>2617</v>
      </c>
      <c r="L2041" s="35"/>
      <c r="M2041" s="51">
        <v>1138223</v>
      </c>
    </row>
    <row r="2042" spans="9:13">
      <c r="I2042" s="35" t="s">
        <v>12636</v>
      </c>
      <c r="J2042" s="35" t="s">
        <v>10690</v>
      </c>
      <c r="K2042" s="35" t="s">
        <v>2617</v>
      </c>
      <c r="L2042" s="35"/>
      <c r="M2042" s="51">
        <v>1138223</v>
      </c>
    </row>
    <row r="2043" spans="9:13">
      <c r="I2043" s="35" t="s">
        <v>12637</v>
      </c>
      <c r="J2043" s="35" t="s">
        <v>10690</v>
      </c>
      <c r="K2043" s="35" t="s">
        <v>2617</v>
      </c>
      <c r="L2043" s="35"/>
      <c r="M2043" s="51">
        <v>1138223</v>
      </c>
    </row>
    <row r="2044" spans="9:13">
      <c r="I2044" s="35" t="s">
        <v>12638</v>
      </c>
      <c r="J2044" s="35" t="s">
        <v>10690</v>
      </c>
      <c r="K2044" s="35" t="s">
        <v>2617</v>
      </c>
      <c r="L2044" s="35"/>
      <c r="M2044" s="51">
        <v>1138223</v>
      </c>
    </row>
    <row r="2045" spans="9:13">
      <c r="I2045" s="35" t="s">
        <v>12639</v>
      </c>
      <c r="J2045" s="35" t="s">
        <v>10690</v>
      </c>
      <c r="K2045" s="35" t="s">
        <v>2617</v>
      </c>
      <c r="L2045" s="35"/>
      <c r="M2045" s="51">
        <v>1138223</v>
      </c>
    </row>
    <row r="2046" spans="9:13">
      <c r="I2046" s="35" t="s">
        <v>12640</v>
      </c>
      <c r="J2046" s="35" t="s">
        <v>10690</v>
      </c>
      <c r="K2046" s="35" t="s">
        <v>2617</v>
      </c>
      <c r="L2046" s="35"/>
      <c r="M2046" s="51">
        <v>1138223</v>
      </c>
    </row>
    <row r="2047" spans="9:13">
      <c r="I2047" s="35" t="s">
        <v>12641</v>
      </c>
      <c r="J2047" s="35" t="s">
        <v>10690</v>
      </c>
      <c r="K2047" s="35" t="s">
        <v>2617</v>
      </c>
      <c r="L2047" s="35"/>
      <c r="M2047" s="51">
        <v>1138223</v>
      </c>
    </row>
    <row r="2048" spans="9:13">
      <c r="I2048" s="35" t="s">
        <v>12642</v>
      </c>
      <c r="J2048" s="35" t="s">
        <v>10690</v>
      </c>
      <c r="K2048" s="35" t="s">
        <v>2617</v>
      </c>
      <c r="L2048" s="35"/>
      <c r="M2048" s="51">
        <v>1138223</v>
      </c>
    </row>
    <row r="2049" spans="9:13">
      <c r="I2049" s="35" t="s">
        <v>12643</v>
      </c>
      <c r="J2049" s="35" t="s">
        <v>10690</v>
      </c>
      <c r="K2049" s="35" t="s">
        <v>2617</v>
      </c>
      <c r="L2049" s="35"/>
      <c r="M2049" s="51">
        <v>1138223</v>
      </c>
    </row>
    <row r="2050" spans="9:13">
      <c r="I2050" s="35" t="s">
        <v>12644</v>
      </c>
      <c r="J2050" s="35" t="s">
        <v>10690</v>
      </c>
      <c r="K2050" s="35" t="s">
        <v>2617</v>
      </c>
      <c r="L2050" s="35"/>
      <c r="M2050" s="51">
        <v>1138223</v>
      </c>
    </row>
    <row r="2051" spans="9:13">
      <c r="I2051" s="35" t="s">
        <v>12645</v>
      </c>
      <c r="J2051" s="35" t="s">
        <v>10690</v>
      </c>
      <c r="K2051" s="35" t="s">
        <v>2617</v>
      </c>
      <c r="L2051" s="35"/>
      <c r="M2051" s="51">
        <v>1138223</v>
      </c>
    </row>
    <row r="2052" spans="9:13">
      <c r="I2052" s="35" t="s">
        <v>12646</v>
      </c>
      <c r="J2052" s="35" t="s">
        <v>10690</v>
      </c>
      <c r="K2052" s="35" t="s">
        <v>2617</v>
      </c>
      <c r="L2052" s="35"/>
      <c r="M2052" s="51">
        <v>1138223</v>
      </c>
    </row>
    <row r="2053" spans="9:13">
      <c r="I2053" s="35" t="s">
        <v>12647</v>
      </c>
      <c r="J2053" s="35" t="s">
        <v>10690</v>
      </c>
      <c r="K2053" s="35" t="s">
        <v>2617</v>
      </c>
      <c r="L2053" s="35"/>
      <c r="M2053" s="51">
        <v>1138223</v>
      </c>
    </row>
    <row r="2054" spans="9:13">
      <c r="I2054" s="35" t="s">
        <v>12648</v>
      </c>
      <c r="J2054" s="35" t="s">
        <v>10690</v>
      </c>
      <c r="K2054" s="35" t="s">
        <v>2617</v>
      </c>
      <c r="L2054" s="35"/>
      <c r="M2054" s="51">
        <v>1138223</v>
      </c>
    </row>
    <row r="2055" spans="9:13">
      <c r="I2055" s="35" t="s">
        <v>12649</v>
      </c>
      <c r="J2055" s="35" t="s">
        <v>10690</v>
      </c>
      <c r="K2055" s="35" t="s">
        <v>2617</v>
      </c>
      <c r="L2055" s="35"/>
      <c r="M2055" s="51">
        <v>1138223</v>
      </c>
    </row>
    <row r="2056" spans="9:13">
      <c r="I2056" s="35" t="s">
        <v>12650</v>
      </c>
      <c r="J2056" s="35" t="s">
        <v>10690</v>
      </c>
      <c r="K2056" s="35" t="s">
        <v>2617</v>
      </c>
      <c r="L2056" s="35"/>
      <c r="M2056" s="51">
        <v>1138223</v>
      </c>
    </row>
    <row r="2057" spans="9:13">
      <c r="I2057" s="35" t="s">
        <v>12651</v>
      </c>
      <c r="J2057" s="35" t="s">
        <v>10690</v>
      </c>
      <c r="K2057" s="35" t="s">
        <v>2617</v>
      </c>
      <c r="L2057" s="35"/>
      <c r="M2057" s="51">
        <v>1138223</v>
      </c>
    </row>
    <row r="2058" spans="9:13">
      <c r="I2058" s="35" t="s">
        <v>12652</v>
      </c>
      <c r="J2058" s="35" t="s">
        <v>10690</v>
      </c>
      <c r="K2058" s="35" t="s">
        <v>2617</v>
      </c>
      <c r="L2058" s="35"/>
      <c r="M2058" s="51">
        <v>1138223</v>
      </c>
    </row>
    <row r="2059" spans="9:13">
      <c r="I2059" s="35" t="s">
        <v>12653</v>
      </c>
      <c r="J2059" s="35" t="s">
        <v>10690</v>
      </c>
      <c r="K2059" s="35" t="s">
        <v>2617</v>
      </c>
      <c r="L2059" s="35"/>
      <c r="M2059" s="51">
        <v>1138223</v>
      </c>
    </row>
    <row r="2060" spans="9:13">
      <c r="I2060" s="35" t="s">
        <v>12654</v>
      </c>
      <c r="J2060" s="35" t="s">
        <v>10690</v>
      </c>
      <c r="K2060" s="35" t="s">
        <v>2617</v>
      </c>
      <c r="L2060" s="35"/>
      <c r="M2060" s="51">
        <v>1138223</v>
      </c>
    </row>
    <row r="2061" spans="9:13">
      <c r="I2061" s="35" t="s">
        <v>12655</v>
      </c>
      <c r="J2061" s="35" t="s">
        <v>10690</v>
      </c>
      <c r="K2061" s="35" t="s">
        <v>2617</v>
      </c>
      <c r="L2061" s="35"/>
      <c r="M2061" s="51">
        <v>1138223</v>
      </c>
    </row>
    <row r="2062" spans="9:13">
      <c r="I2062" s="35" t="s">
        <v>12656</v>
      </c>
      <c r="J2062" s="35" t="s">
        <v>10690</v>
      </c>
      <c r="K2062" s="35" t="s">
        <v>2617</v>
      </c>
      <c r="L2062" s="35"/>
      <c r="M2062" s="51">
        <v>1138223</v>
      </c>
    </row>
    <row r="2063" spans="9:13">
      <c r="I2063" s="35" t="s">
        <v>12657</v>
      </c>
      <c r="J2063" s="35" t="s">
        <v>10690</v>
      </c>
      <c r="K2063" s="35" t="s">
        <v>2617</v>
      </c>
      <c r="L2063" s="35"/>
      <c r="M2063" s="51">
        <v>1138223</v>
      </c>
    </row>
    <row r="2064" spans="9:13">
      <c r="I2064" s="35" t="s">
        <v>12658</v>
      </c>
      <c r="J2064" s="35" t="s">
        <v>10690</v>
      </c>
      <c r="K2064" s="35" t="s">
        <v>2617</v>
      </c>
      <c r="L2064" s="35"/>
      <c r="M2064" s="51">
        <v>1138223</v>
      </c>
    </row>
    <row r="2065" spans="9:13">
      <c r="I2065" s="35" t="s">
        <v>12659</v>
      </c>
      <c r="J2065" s="35" t="s">
        <v>10690</v>
      </c>
      <c r="K2065" s="35" t="s">
        <v>2617</v>
      </c>
      <c r="L2065" s="35"/>
      <c r="M2065" s="51">
        <v>1138223</v>
      </c>
    </row>
    <row r="2066" spans="9:13">
      <c r="I2066" s="35" t="s">
        <v>12660</v>
      </c>
      <c r="J2066" s="35" t="s">
        <v>10690</v>
      </c>
      <c r="K2066" s="35" t="s">
        <v>2617</v>
      </c>
      <c r="L2066" s="35"/>
      <c r="M2066" s="51">
        <v>1138223</v>
      </c>
    </row>
    <row r="2067" spans="9:13">
      <c r="I2067" s="35" t="s">
        <v>12661</v>
      </c>
      <c r="J2067" s="35" t="s">
        <v>10690</v>
      </c>
      <c r="K2067" s="35" t="s">
        <v>2617</v>
      </c>
      <c r="L2067" s="35"/>
      <c r="M2067" s="51">
        <v>1138223</v>
      </c>
    </row>
    <row r="2068" spans="9:13">
      <c r="I2068" s="35" t="s">
        <v>12662</v>
      </c>
      <c r="J2068" s="35" t="s">
        <v>10690</v>
      </c>
      <c r="K2068" s="35" t="s">
        <v>2617</v>
      </c>
      <c r="L2068" s="35"/>
      <c r="M2068" s="51">
        <v>1138223</v>
      </c>
    </row>
    <row r="2069" spans="9:13">
      <c r="I2069" s="35" t="s">
        <v>12663</v>
      </c>
      <c r="J2069" s="35" t="s">
        <v>10690</v>
      </c>
      <c r="K2069" s="35" t="s">
        <v>2617</v>
      </c>
      <c r="L2069" s="35"/>
      <c r="M2069" s="51">
        <v>1138223</v>
      </c>
    </row>
    <row r="2070" spans="9:13">
      <c r="I2070" s="35" t="s">
        <v>12664</v>
      </c>
      <c r="J2070" s="35" t="s">
        <v>10690</v>
      </c>
      <c r="K2070" s="35" t="s">
        <v>2617</v>
      </c>
      <c r="L2070" s="35"/>
      <c r="M2070" s="51">
        <v>1138223</v>
      </c>
    </row>
    <row r="2071" spans="9:13">
      <c r="I2071" s="35" t="s">
        <v>12665</v>
      </c>
      <c r="J2071" s="35" t="s">
        <v>10690</v>
      </c>
      <c r="K2071" s="35" t="s">
        <v>2617</v>
      </c>
      <c r="L2071" s="35"/>
      <c r="M2071" s="51">
        <v>1138223</v>
      </c>
    </row>
    <row r="2072" spans="9:13">
      <c r="I2072" s="35" t="s">
        <v>12666</v>
      </c>
      <c r="J2072" s="35" t="s">
        <v>10690</v>
      </c>
      <c r="K2072" s="35" t="s">
        <v>2617</v>
      </c>
      <c r="L2072" s="35"/>
      <c r="M2072" s="51">
        <v>1138223</v>
      </c>
    </row>
    <row r="2073" spans="9:13">
      <c r="I2073" s="35" t="s">
        <v>12667</v>
      </c>
      <c r="J2073" s="35" t="s">
        <v>10690</v>
      </c>
      <c r="K2073" s="35" t="s">
        <v>2617</v>
      </c>
      <c r="L2073" s="35"/>
      <c r="M2073" s="51">
        <v>1138223</v>
      </c>
    </row>
    <row r="2074" spans="9:13">
      <c r="I2074" s="35" t="s">
        <v>12668</v>
      </c>
      <c r="J2074" s="35" t="s">
        <v>10690</v>
      </c>
      <c r="K2074" s="35" t="s">
        <v>2617</v>
      </c>
      <c r="L2074" s="35"/>
      <c r="M2074" s="51">
        <v>1138223</v>
      </c>
    </row>
    <row r="2075" spans="9:13">
      <c r="I2075" s="35" t="s">
        <v>12669</v>
      </c>
      <c r="J2075" s="35" t="s">
        <v>10690</v>
      </c>
      <c r="K2075" s="35" t="s">
        <v>2617</v>
      </c>
      <c r="L2075" s="35"/>
      <c r="M2075" s="51">
        <v>1138223</v>
      </c>
    </row>
    <row r="2076" spans="9:13">
      <c r="I2076" s="35" t="s">
        <v>12670</v>
      </c>
      <c r="J2076" s="35" t="s">
        <v>10690</v>
      </c>
      <c r="K2076" s="35" t="s">
        <v>2617</v>
      </c>
      <c r="L2076" s="35"/>
      <c r="M2076" s="51">
        <v>1138223</v>
      </c>
    </row>
    <row r="2077" spans="9:13">
      <c r="I2077" s="35" t="s">
        <v>12671</v>
      </c>
      <c r="J2077" s="35" t="s">
        <v>10690</v>
      </c>
      <c r="K2077" s="35" t="s">
        <v>2617</v>
      </c>
      <c r="L2077" s="35"/>
      <c r="M2077" s="51">
        <v>1138223</v>
      </c>
    </row>
    <row r="2078" spans="9:13">
      <c r="I2078" s="35" t="s">
        <v>12672</v>
      </c>
      <c r="J2078" s="35" t="s">
        <v>10690</v>
      </c>
      <c r="K2078" s="35" t="s">
        <v>2617</v>
      </c>
      <c r="L2078" s="35"/>
      <c r="M2078" s="51">
        <v>1138223</v>
      </c>
    </row>
    <row r="2079" spans="9:13">
      <c r="I2079" s="35" t="s">
        <v>12673</v>
      </c>
      <c r="J2079" s="35" t="s">
        <v>10690</v>
      </c>
      <c r="K2079" s="35" t="s">
        <v>2617</v>
      </c>
      <c r="L2079" s="35"/>
      <c r="M2079" s="51">
        <v>1138223</v>
      </c>
    </row>
    <row r="2080" spans="9:13">
      <c r="I2080" s="35" t="s">
        <v>12674</v>
      </c>
      <c r="J2080" s="35" t="s">
        <v>10690</v>
      </c>
      <c r="K2080" s="35" t="s">
        <v>2617</v>
      </c>
      <c r="L2080" s="35"/>
      <c r="M2080" s="51">
        <v>1138223</v>
      </c>
    </row>
    <row r="2081" spans="9:13">
      <c r="I2081" s="35" t="s">
        <v>12675</v>
      </c>
      <c r="J2081" s="35" t="s">
        <v>10690</v>
      </c>
      <c r="K2081" s="35" t="s">
        <v>2617</v>
      </c>
      <c r="L2081" s="35"/>
      <c r="M2081" s="51">
        <v>1138223</v>
      </c>
    </row>
    <row r="2082" spans="9:13">
      <c r="I2082" s="35" t="s">
        <v>12676</v>
      </c>
      <c r="J2082" s="35" t="s">
        <v>10690</v>
      </c>
      <c r="K2082" s="35" t="s">
        <v>2617</v>
      </c>
      <c r="L2082" s="35"/>
      <c r="M2082" s="51">
        <v>1138223</v>
      </c>
    </row>
    <row r="2083" spans="9:13">
      <c r="I2083" s="35" t="s">
        <v>12677</v>
      </c>
      <c r="J2083" s="35" t="s">
        <v>10690</v>
      </c>
      <c r="K2083" s="35" t="s">
        <v>2617</v>
      </c>
      <c r="L2083" s="35"/>
      <c r="M2083" s="51">
        <v>1138223</v>
      </c>
    </row>
    <row r="2084" spans="9:13">
      <c r="I2084" s="35" t="s">
        <v>12678</v>
      </c>
      <c r="J2084" s="35" t="s">
        <v>10690</v>
      </c>
      <c r="K2084" s="35" t="s">
        <v>2617</v>
      </c>
      <c r="L2084" s="35"/>
      <c r="M2084" s="51">
        <v>1138223</v>
      </c>
    </row>
    <row r="2085" spans="9:13">
      <c r="I2085" s="35" t="s">
        <v>12679</v>
      </c>
      <c r="J2085" s="35" t="s">
        <v>10690</v>
      </c>
      <c r="K2085" s="35" t="s">
        <v>2617</v>
      </c>
      <c r="L2085" s="35"/>
      <c r="M2085" s="51">
        <v>1138223</v>
      </c>
    </row>
    <row r="2086" spans="9:13">
      <c r="I2086" s="35" t="s">
        <v>12680</v>
      </c>
      <c r="J2086" s="35" t="s">
        <v>10690</v>
      </c>
      <c r="K2086" s="35" t="s">
        <v>2617</v>
      </c>
      <c r="L2086" s="35"/>
      <c r="M2086" s="51">
        <v>1138223</v>
      </c>
    </row>
    <row r="2087" spans="9:13">
      <c r="I2087" s="35" t="s">
        <v>12681</v>
      </c>
      <c r="J2087" s="35" t="s">
        <v>10690</v>
      </c>
      <c r="K2087" s="35" t="s">
        <v>2617</v>
      </c>
      <c r="L2087" s="35"/>
      <c r="M2087" s="51">
        <v>1138223</v>
      </c>
    </row>
    <row r="2088" spans="9:13">
      <c r="I2088" s="35" t="s">
        <v>12682</v>
      </c>
      <c r="J2088" s="35" t="s">
        <v>10690</v>
      </c>
      <c r="K2088" s="35" t="s">
        <v>2617</v>
      </c>
      <c r="L2088" s="35"/>
      <c r="M2088" s="51">
        <v>1138223</v>
      </c>
    </row>
    <row r="2089" spans="9:13">
      <c r="I2089" s="35" t="s">
        <v>12683</v>
      </c>
      <c r="J2089" s="35" t="s">
        <v>10690</v>
      </c>
      <c r="K2089" s="35" t="s">
        <v>2617</v>
      </c>
      <c r="L2089" s="35"/>
      <c r="M2089" s="51">
        <v>1138223</v>
      </c>
    </row>
    <row r="2090" spans="9:13">
      <c r="I2090" s="35" t="s">
        <v>12684</v>
      </c>
      <c r="J2090" s="35" t="s">
        <v>10690</v>
      </c>
      <c r="K2090" s="35" t="s">
        <v>2617</v>
      </c>
      <c r="L2090" s="35"/>
      <c r="M2090" s="51">
        <v>1138223</v>
      </c>
    </row>
    <row r="2091" spans="9:13">
      <c r="I2091" s="35" t="s">
        <v>12685</v>
      </c>
      <c r="J2091" s="35" t="s">
        <v>10690</v>
      </c>
      <c r="K2091" s="35" t="s">
        <v>2617</v>
      </c>
      <c r="L2091" s="35"/>
      <c r="M2091" s="51">
        <v>1138223</v>
      </c>
    </row>
    <row r="2092" spans="9:13">
      <c r="I2092" s="35" t="s">
        <v>12686</v>
      </c>
      <c r="J2092" s="35" t="s">
        <v>10690</v>
      </c>
      <c r="K2092" s="35" t="s">
        <v>2617</v>
      </c>
      <c r="L2092" s="35"/>
      <c r="M2092" s="51">
        <v>1138223</v>
      </c>
    </row>
    <row r="2093" spans="9:13">
      <c r="I2093" s="35" t="s">
        <v>12687</v>
      </c>
      <c r="J2093" s="35" t="s">
        <v>10690</v>
      </c>
      <c r="K2093" s="35" t="s">
        <v>2617</v>
      </c>
      <c r="L2093" s="35"/>
      <c r="M2093" s="51">
        <v>1138223</v>
      </c>
    </row>
    <row r="2094" spans="9:13">
      <c r="I2094" s="35" t="s">
        <v>12688</v>
      </c>
      <c r="J2094" s="35" t="s">
        <v>10690</v>
      </c>
      <c r="K2094" s="35" t="s">
        <v>2617</v>
      </c>
      <c r="L2094" s="35"/>
      <c r="M2094" s="51">
        <v>1138223</v>
      </c>
    </row>
    <row r="2095" spans="9:13">
      <c r="I2095" s="35" t="s">
        <v>12689</v>
      </c>
      <c r="J2095" s="35" t="s">
        <v>10690</v>
      </c>
      <c r="K2095" s="35" t="s">
        <v>2617</v>
      </c>
      <c r="L2095" s="35"/>
      <c r="M2095" s="51">
        <v>1138223</v>
      </c>
    </row>
    <row r="2096" spans="9:13">
      <c r="I2096" s="35" t="s">
        <v>12690</v>
      </c>
      <c r="J2096" s="35" t="s">
        <v>10690</v>
      </c>
      <c r="K2096" s="35" t="s">
        <v>2617</v>
      </c>
      <c r="L2096" s="35"/>
      <c r="M2096" s="51">
        <v>1138223</v>
      </c>
    </row>
    <row r="2097" spans="9:13">
      <c r="I2097" s="35" t="s">
        <v>12691</v>
      </c>
      <c r="J2097" s="35" t="s">
        <v>10690</v>
      </c>
      <c r="K2097" s="35" t="s">
        <v>2617</v>
      </c>
      <c r="L2097" s="35"/>
      <c r="M2097" s="51">
        <v>1138223</v>
      </c>
    </row>
    <row r="2098" spans="9:13">
      <c r="I2098" s="35" t="s">
        <v>12692</v>
      </c>
      <c r="J2098" s="35" t="s">
        <v>10690</v>
      </c>
      <c r="K2098" s="35" t="s">
        <v>2617</v>
      </c>
      <c r="L2098" s="35"/>
      <c r="M2098" s="51">
        <v>1138223</v>
      </c>
    </row>
    <row r="2099" spans="9:13">
      <c r="I2099" s="35" t="s">
        <v>12693</v>
      </c>
      <c r="J2099" s="35" t="s">
        <v>10690</v>
      </c>
      <c r="K2099" s="35" t="s">
        <v>2617</v>
      </c>
      <c r="L2099" s="35"/>
      <c r="M2099" s="51">
        <v>1138223</v>
      </c>
    </row>
    <row r="2100" spans="9:13">
      <c r="I2100" s="35" t="s">
        <v>12694</v>
      </c>
      <c r="J2100" s="35" t="s">
        <v>10690</v>
      </c>
      <c r="K2100" s="35" t="s">
        <v>2617</v>
      </c>
      <c r="L2100" s="35"/>
      <c r="M2100" s="51">
        <v>1138223</v>
      </c>
    </row>
    <row r="2101" spans="9:13">
      <c r="I2101" s="35" t="s">
        <v>12695</v>
      </c>
      <c r="J2101" s="35" t="s">
        <v>10690</v>
      </c>
      <c r="K2101" s="35" t="s">
        <v>2617</v>
      </c>
      <c r="L2101" s="35"/>
      <c r="M2101" s="51">
        <v>1138223</v>
      </c>
    </row>
    <row r="2102" spans="9:13">
      <c r="I2102" s="35" t="s">
        <v>12696</v>
      </c>
      <c r="J2102" s="35" t="s">
        <v>10690</v>
      </c>
      <c r="K2102" s="35" t="s">
        <v>2617</v>
      </c>
      <c r="L2102" s="35"/>
      <c r="M2102" s="51">
        <v>1138223</v>
      </c>
    </row>
    <row r="2103" spans="9:13">
      <c r="I2103" s="35" t="s">
        <v>12697</v>
      </c>
      <c r="J2103" s="35" t="s">
        <v>10690</v>
      </c>
      <c r="K2103" s="35" t="s">
        <v>2617</v>
      </c>
      <c r="L2103" s="35"/>
      <c r="M2103" s="51">
        <v>1138223</v>
      </c>
    </row>
    <row r="2104" spans="9:13">
      <c r="I2104" s="35" t="s">
        <v>12698</v>
      </c>
      <c r="J2104" s="35" t="s">
        <v>10690</v>
      </c>
      <c r="K2104" s="35" t="s">
        <v>2617</v>
      </c>
      <c r="L2104" s="35"/>
      <c r="M2104" s="51">
        <v>1138223</v>
      </c>
    </row>
    <row r="2105" spans="9:13">
      <c r="I2105" s="35" t="s">
        <v>12699</v>
      </c>
      <c r="J2105" s="35" t="s">
        <v>10690</v>
      </c>
      <c r="K2105" s="35" t="s">
        <v>2617</v>
      </c>
      <c r="L2105" s="35"/>
      <c r="M2105" s="51">
        <v>1138223</v>
      </c>
    </row>
    <row r="2106" spans="9:13">
      <c r="I2106" s="35" t="s">
        <v>12700</v>
      </c>
      <c r="J2106" s="35" t="s">
        <v>10690</v>
      </c>
      <c r="K2106" s="35" t="s">
        <v>2617</v>
      </c>
      <c r="L2106" s="35"/>
      <c r="M2106" s="51">
        <v>1138223</v>
      </c>
    </row>
    <row r="2107" spans="9:13">
      <c r="I2107" s="35" t="s">
        <v>12701</v>
      </c>
      <c r="J2107" s="35" t="s">
        <v>10690</v>
      </c>
      <c r="K2107" s="35" t="s">
        <v>2617</v>
      </c>
      <c r="L2107" s="35"/>
      <c r="M2107" s="51">
        <v>1138223</v>
      </c>
    </row>
    <row r="2108" spans="9:13">
      <c r="I2108" s="35" t="s">
        <v>12702</v>
      </c>
      <c r="J2108" s="35" t="s">
        <v>10690</v>
      </c>
      <c r="K2108" s="35" t="s">
        <v>2617</v>
      </c>
      <c r="L2108" s="35"/>
      <c r="M2108" s="51">
        <v>1138223</v>
      </c>
    </row>
    <row r="2109" spans="9:13">
      <c r="I2109" s="35" t="s">
        <v>12703</v>
      </c>
      <c r="J2109" s="35" t="s">
        <v>10690</v>
      </c>
      <c r="K2109" s="35" t="s">
        <v>2617</v>
      </c>
      <c r="L2109" s="35"/>
      <c r="M2109" s="51">
        <v>1138223</v>
      </c>
    </row>
    <row r="2110" spans="9:13">
      <c r="I2110" s="35" t="s">
        <v>12704</v>
      </c>
      <c r="J2110" s="35" t="s">
        <v>10690</v>
      </c>
      <c r="K2110" s="35" t="s">
        <v>2617</v>
      </c>
      <c r="L2110" s="35"/>
      <c r="M2110" s="51">
        <v>1138223</v>
      </c>
    </row>
    <row r="2111" spans="9:13">
      <c r="I2111" s="35" t="s">
        <v>12705</v>
      </c>
      <c r="J2111" s="35" t="s">
        <v>10690</v>
      </c>
      <c r="K2111" s="35" t="s">
        <v>2617</v>
      </c>
      <c r="L2111" s="35"/>
      <c r="M2111" s="51">
        <v>1138223</v>
      </c>
    </row>
    <row r="2112" spans="9:13">
      <c r="I2112" s="35" t="s">
        <v>12706</v>
      </c>
      <c r="J2112" s="35" t="s">
        <v>10690</v>
      </c>
      <c r="K2112" s="35" t="s">
        <v>2617</v>
      </c>
      <c r="L2112" s="35"/>
      <c r="M2112" s="51">
        <v>1138223</v>
      </c>
    </row>
    <row r="2113" spans="9:13">
      <c r="I2113" s="35" t="s">
        <v>12707</v>
      </c>
      <c r="J2113" s="35" t="s">
        <v>10690</v>
      </c>
      <c r="K2113" s="35" t="s">
        <v>2617</v>
      </c>
      <c r="L2113" s="35"/>
      <c r="M2113" s="51">
        <v>1138223</v>
      </c>
    </row>
    <row r="2114" spans="9:13">
      <c r="I2114" s="35" t="s">
        <v>12708</v>
      </c>
      <c r="J2114" s="35" t="s">
        <v>10690</v>
      </c>
      <c r="K2114" s="35" t="s">
        <v>2617</v>
      </c>
      <c r="L2114" s="35"/>
      <c r="M2114" s="51">
        <v>1138223</v>
      </c>
    </row>
    <row r="2115" spans="9:13">
      <c r="I2115" s="35" t="s">
        <v>12709</v>
      </c>
      <c r="J2115" s="35" t="s">
        <v>10690</v>
      </c>
      <c r="K2115" s="35" t="s">
        <v>2617</v>
      </c>
      <c r="L2115" s="35"/>
      <c r="M2115" s="51">
        <v>1138223</v>
      </c>
    </row>
    <row r="2116" spans="9:13">
      <c r="I2116" s="35" t="s">
        <v>12710</v>
      </c>
      <c r="J2116" s="35" t="s">
        <v>10690</v>
      </c>
      <c r="K2116" s="35" t="s">
        <v>2617</v>
      </c>
      <c r="L2116" s="35"/>
      <c r="M2116" s="51">
        <v>1138223</v>
      </c>
    </row>
    <row r="2117" spans="9:13">
      <c r="I2117" s="35" t="s">
        <v>12711</v>
      </c>
      <c r="J2117" s="35" t="s">
        <v>10690</v>
      </c>
      <c r="K2117" s="35" t="s">
        <v>2617</v>
      </c>
      <c r="L2117" s="35"/>
      <c r="M2117" s="51">
        <v>1138223</v>
      </c>
    </row>
    <row r="2118" spans="9:13">
      <c r="I2118" s="35" t="s">
        <v>12712</v>
      </c>
      <c r="J2118" s="35" t="s">
        <v>10690</v>
      </c>
      <c r="K2118" s="35" t="s">
        <v>2617</v>
      </c>
      <c r="L2118" s="35"/>
      <c r="M2118" s="51">
        <v>1138223</v>
      </c>
    </row>
    <row r="2119" spans="9:13">
      <c r="I2119" s="35" t="s">
        <v>12713</v>
      </c>
      <c r="J2119" s="35" t="s">
        <v>10690</v>
      </c>
      <c r="K2119" s="35" t="s">
        <v>2617</v>
      </c>
      <c r="L2119" s="35"/>
      <c r="M2119" s="51">
        <v>1138223</v>
      </c>
    </row>
    <row r="2120" spans="9:13">
      <c r="I2120" s="35" t="s">
        <v>12714</v>
      </c>
      <c r="J2120" s="35" t="s">
        <v>10690</v>
      </c>
      <c r="K2120" s="35" t="s">
        <v>2617</v>
      </c>
      <c r="L2120" s="35"/>
      <c r="M2120" s="51">
        <v>1138223</v>
      </c>
    </row>
    <row r="2121" spans="9:13">
      <c r="I2121" s="35" t="s">
        <v>12715</v>
      </c>
      <c r="J2121" s="35" t="s">
        <v>10690</v>
      </c>
      <c r="K2121" s="35" t="s">
        <v>2617</v>
      </c>
      <c r="L2121" s="35"/>
      <c r="M2121" s="51">
        <v>1138223</v>
      </c>
    </row>
    <row r="2122" spans="9:13">
      <c r="I2122" s="35" t="s">
        <v>12716</v>
      </c>
      <c r="J2122" s="35" t="s">
        <v>10690</v>
      </c>
      <c r="K2122" s="35" t="s">
        <v>2617</v>
      </c>
      <c r="L2122" s="35"/>
      <c r="M2122" s="51">
        <v>1138223</v>
      </c>
    </row>
    <row r="2123" spans="9:13">
      <c r="I2123" s="35" t="s">
        <v>12717</v>
      </c>
      <c r="J2123" s="35" t="s">
        <v>10690</v>
      </c>
      <c r="K2123" s="35" t="s">
        <v>2617</v>
      </c>
      <c r="L2123" s="35"/>
      <c r="M2123" s="51">
        <v>1138223</v>
      </c>
    </row>
    <row r="2124" spans="9:13">
      <c r="I2124" s="35" t="s">
        <v>12718</v>
      </c>
      <c r="J2124" s="35" t="s">
        <v>10690</v>
      </c>
      <c r="K2124" s="35" t="s">
        <v>2617</v>
      </c>
      <c r="L2124" s="35"/>
      <c r="M2124" s="51">
        <v>1138223</v>
      </c>
    </row>
    <row r="2125" spans="9:13">
      <c r="I2125" s="35" t="s">
        <v>12719</v>
      </c>
      <c r="J2125" s="35" t="s">
        <v>10690</v>
      </c>
      <c r="K2125" s="35" t="s">
        <v>2617</v>
      </c>
      <c r="L2125" s="35"/>
      <c r="M2125" s="51">
        <v>1138223</v>
      </c>
    </row>
    <row r="2126" spans="9:13">
      <c r="I2126" s="35" t="s">
        <v>12720</v>
      </c>
      <c r="J2126" s="35" t="s">
        <v>10690</v>
      </c>
      <c r="K2126" s="35" t="s">
        <v>2617</v>
      </c>
      <c r="L2126" s="35"/>
      <c r="M2126" s="51">
        <v>1138223</v>
      </c>
    </row>
    <row r="2127" spans="9:13">
      <c r="I2127" s="35" t="s">
        <v>12721</v>
      </c>
      <c r="J2127" s="35" t="s">
        <v>10690</v>
      </c>
      <c r="K2127" s="35" t="s">
        <v>2617</v>
      </c>
      <c r="L2127" s="35"/>
      <c r="M2127" s="51">
        <v>1138223</v>
      </c>
    </row>
    <row r="2128" spans="9:13">
      <c r="I2128" s="35" t="s">
        <v>12722</v>
      </c>
      <c r="J2128" s="35" t="s">
        <v>10690</v>
      </c>
      <c r="K2128" s="35" t="s">
        <v>2617</v>
      </c>
      <c r="L2128" s="35"/>
      <c r="M2128" s="51">
        <v>1138223</v>
      </c>
    </row>
    <row r="2129" spans="9:13">
      <c r="I2129" s="35" t="s">
        <v>12723</v>
      </c>
      <c r="J2129" s="35" t="s">
        <v>10690</v>
      </c>
      <c r="K2129" s="35" t="s">
        <v>2617</v>
      </c>
      <c r="L2129" s="35"/>
      <c r="M2129" s="51">
        <v>1138223</v>
      </c>
    </row>
    <row r="2130" spans="9:13">
      <c r="I2130" s="35" t="s">
        <v>12724</v>
      </c>
      <c r="J2130" s="35" t="s">
        <v>10690</v>
      </c>
      <c r="K2130" s="35" t="s">
        <v>2617</v>
      </c>
      <c r="L2130" s="35"/>
      <c r="M2130" s="51">
        <v>1138223</v>
      </c>
    </row>
    <row r="2131" spans="9:13">
      <c r="I2131" s="35" t="s">
        <v>12725</v>
      </c>
      <c r="J2131" s="35" t="s">
        <v>10690</v>
      </c>
      <c r="K2131" s="35" t="s">
        <v>2617</v>
      </c>
      <c r="L2131" s="35"/>
      <c r="M2131" s="51">
        <v>1138223</v>
      </c>
    </row>
    <row r="2132" spans="9:13">
      <c r="I2132" s="35" t="s">
        <v>12726</v>
      </c>
      <c r="J2132" s="35" t="s">
        <v>10690</v>
      </c>
      <c r="K2132" s="35" t="s">
        <v>2617</v>
      </c>
      <c r="L2132" s="35"/>
      <c r="M2132" s="51">
        <v>1138223</v>
      </c>
    </row>
    <row r="2133" spans="9:13">
      <c r="I2133" s="35" t="s">
        <v>12727</v>
      </c>
      <c r="J2133" s="35" t="s">
        <v>10690</v>
      </c>
      <c r="K2133" s="35" t="s">
        <v>2617</v>
      </c>
      <c r="L2133" s="35"/>
      <c r="M2133" s="51">
        <v>1138223</v>
      </c>
    </row>
    <row r="2134" spans="9:13">
      <c r="I2134" s="35" t="s">
        <v>12728</v>
      </c>
      <c r="J2134" s="35" t="s">
        <v>10690</v>
      </c>
      <c r="K2134" s="35" t="s">
        <v>2617</v>
      </c>
      <c r="L2134" s="35"/>
      <c r="M2134" s="51">
        <v>1138223</v>
      </c>
    </row>
    <row r="2135" spans="9:13">
      <c r="I2135" s="35" t="s">
        <v>12729</v>
      </c>
      <c r="J2135" s="35" t="s">
        <v>10690</v>
      </c>
      <c r="K2135" s="35" t="s">
        <v>2617</v>
      </c>
      <c r="L2135" s="35"/>
      <c r="M2135" s="51">
        <v>1138223</v>
      </c>
    </row>
    <row r="2136" spans="9:13">
      <c r="I2136" s="35" t="s">
        <v>12730</v>
      </c>
      <c r="J2136" s="35" t="s">
        <v>10690</v>
      </c>
      <c r="K2136" s="35" t="s">
        <v>2617</v>
      </c>
      <c r="L2136" s="35"/>
      <c r="M2136" s="51">
        <v>1138223</v>
      </c>
    </row>
    <row r="2137" spans="9:13">
      <c r="I2137" s="35" t="s">
        <v>12731</v>
      </c>
      <c r="J2137" s="35" t="s">
        <v>10690</v>
      </c>
      <c r="K2137" s="35" t="s">
        <v>2617</v>
      </c>
      <c r="L2137" s="35"/>
      <c r="M2137" s="51">
        <v>1138223</v>
      </c>
    </row>
    <row r="2138" spans="9:13">
      <c r="I2138" s="35" t="s">
        <v>12732</v>
      </c>
      <c r="J2138" s="35" t="s">
        <v>10690</v>
      </c>
      <c r="K2138" s="35" t="s">
        <v>2617</v>
      </c>
      <c r="L2138" s="35"/>
      <c r="M2138" s="51">
        <v>1138223</v>
      </c>
    </row>
    <row r="2139" spans="9:13">
      <c r="I2139" s="35" t="s">
        <v>12733</v>
      </c>
      <c r="J2139" s="35" t="s">
        <v>10690</v>
      </c>
      <c r="K2139" s="35" t="s">
        <v>2617</v>
      </c>
      <c r="L2139" s="35"/>
      <c r="M2139" s="51">
        <v>1138223</v>
      </c>
    </row>
    <row r="2140" spans="9:13">
      <c r="I2140" s="35" t="s">
        <v>12734</v>
      </c>
      <c r="J2140" s="35" t="s">
        <v>10690</v>
      </c>
      <c r="K2140" s="35" t="s">
        <v>2617</v>
      </c>
      <c r="L2140" s="35"/>
      <c r="M2140" s="51">
        <v>1138223</v>
      </c>
    </row>
    <row r="2141" spans="9:13">
      <c r="I2141" s="35" t="s">
        <v>12735</v>
      </c>
      <c r="J2141" s="35" t="s">
        <v>10690</v>
      </c>
      <c r="K2141" s="35" t="s">
        <v>2617</v>
      </c>
      <c r="L2141" s="35"/>
      <c r="M2141" s="51">
        <v>1138223</v>
      </c>
    </row>
    <row r="2142" spans="9:13">
      <c r="I2142" s="35" t="s">
        <v>12736</v>
      </c>
      <c r="J2142" s="35" t="s">
        <v>10690</v>
      </c>
      <c r="K2142" s="35" t="s">
        <v>2617</v>
      </c>
      <c r="L2142" s="35"/>
      <c r="M2142" s="51">
        <v>1138223</v>
      </c>
    </row>
    <row r="2143" spans="9:13">
      <c r="I2143" s="35" t="s">
        <v>12737</v>
      </c>
      <c r="J2143" s="35" t="s">
        <v>10690</v>
      </c>
      <c r="K2143" s="35" t="s">
        <v>2617</v>
      </c>
      <c r="L2143" s="35"/>
      <c r="M2143" s="51">
        <v>1138223</v>
      </c>
    </row>
    <row r="2144" spans="9:13">
      <c r="I2144" s="35" t="s">
        <v>12738</v>
      </c>
      <c r="J2144" s="35" t="s">
        <v>10690</v>
      </c>
      <c r="K2144" s="35" t="s">
        <v>2617</v>
      </c>
      <c r="L2144" s="35"/>
      <c r="M2144" s="51">
        <v>1138223</v>
      </c>
    </row>
    <row r="2145" spans="9:13">
      <c r="I2145" s="35" t="s">
        <v>12739</v>
      </c>
      <c r="J2145" s="35" t="s">
        <v>10690</v>
      </c>
      <c r="K2145" s="35" t="s">
        <v>2617</v>
      </c>
      <c r="L2145" s="35"/>
      <c r="M2145" s="51">
        <v>1138223</v>
      </c>
    </row>
    <row r="2146" spans="9:13">
      <c r="I2146" s="35" t="s">
        <v>12740</v>
      </c>
      <c r="J2146" s="35" t="s">
        <v>10690</v>
      </c>
      <c r="K2146" s="35" t="s">
        <v>2617</v>
      </c>
      <c r="L2146" s="35"/>
      <c r="M2146" s="51">
        <v>1138223</v>
      </c>
    </row>
    <row r="2147" spans="9:13">
      <c r="I2147" s="35" t="s">
        <v>12741</v>
      </c>
      <c r="J2147" s="35" t="s">
        <v>10690</v>
      </c>
      <c r="K2147" s="35" t="s">
        <v>2617</v>
      </c>
      <c r="L2147" s="35"/>
      <c r="M2147" s="51">
        <v>1138223</v>
      </c>
    </row>
    <row r="2148" spans="9:13">
      <c r="I2148" s="35" t="s">
        <v>12742</v>
      </c>
      <c r="J2148" s="35" t="s">
        <v>10690</v>
      </c>
      <c r="K2148" s="35" t="s">
        <v>2617</v>
      </c>
      <c r="L2148" s="35"/>
      <c r="M2148" s="51">
        <v>1138223</v>
      </c>
    </row>
    <row r="2149" spans="9:13">
      <c r="I2149" s="35" t="s">
        <v>12743</v>
      </c>
      <c r="J2149" s="35" t="s">
        <v>10690</v>
      </c>
      <c r="K2149" s="35" t="s">
        <v>2617</v>
      </c>
      <c r="L2149" s="35"/>
      <c r="M2149" s="51">
        <v>1138223</v>
      </c>
    </row>
    <row r="2150" spans="9:13">
      <c r="I2150" s="35" t="s">
        <v>12744</v>
      </c>
      <c r="J2150" s="35" t="s">
        <v>10690</v>
      </c>
      <c r="K2150" s="35" t="s">
        <v>2617</v>
      </c>
      <c r="L2150" s="35"/>
      <c r="M2150" s="51">
        <v>1138223</v>
      </c>
    </row>
    <row r="2151" spans="9:13">
      <c r="I2151" s="35" t="s">
        <v>12745</v>
      </c>
      <c r="J2151" s="35" t="s">
        <v>10690</v>
      </c>
      <c r="K2151" s="35" t="s">
        <v>2617</v>
      </c>
      <c r="L2151" s="35"/>
      <c r="M2151" s="51">
        <v>1138223</v>
      </c>
    </row>
    <row r="2152" spans="9:13">
      <c r="I2152" s="35" t="s">
        <v>12746</v>
      </c>
      <c r="J2152" s="35" t="s">
        <v>10690</v>
      </c>
      <c r="K2152" s="35" t="s">
        <v>2617</v>
      </c>
      <c r="L2152" s="35"/>
      <c r="M2152" s="51">
        <v>1138223</v>
      </c>
    </row>
    <row r="2153" spans="9:13">
      <c r="I2153" s="35" t="s">
        <v>12747</v>
      </c>
      <c r="J2153" s="35" t="s">
        <v>10690</v>
      </c>
      <c r="K2153" s="35" t="s">
        <v>2617</v>
      </c>
      <c r="L2153" s="35"/>
      <c r="M2153" s="51">
        <v>1138223</v>
      </c>
    </row>
    <row r="2154" spans="9:13">
      <c r="I2154" s="35" t="s">
        <v>12748</v>
      </c>
      <c r="J2154" s="35" t="s">
        <v>10690</v>
      </c>
      <c r="K2154" s="35" t="s">
        <v>2617</v>
      </c>
      <c r="L2154" s="35"/>
      <c r="M2154" s="51">
        <v>1138223</v>
      </c>
    </row>
    <row r="2155" spans="9:13">
      <c r="I2155" s="35" t="s">
        <v>12749</v>
      </c>
      <c r="J2155" s="35" t="s">
        <v>10690</v>
      </c>
      <c r="K2155" s="35" t="s">
        <v>2617</v>
      </c>
      <c r="L2155" s="35"/>
      <c r="M2155" s="51">
        <v>1138223</v>
      </c>
    </row>
    <row r="2156" spans="9:13">
      <c r="I2156" s="35" t="s">
        <v>12750</v>
      </c>
      <c r="J2156" s="35" t="s">
        <v>10690</v>
      </c>
      <c r="K2156" s="35" t="s">
        <v>2617</v>
      </c>
      <c r="L2156" s="35"/>
      <c r="M2156" s="51">
        <v>1138223</v>
      </c>
    </row>
    <row r="2157" spans="9:13">
      <c r="I2157" s="35" t="s">
        <v>12751</v>
      </c>
      <c r="J2157" s="35" t="s">
        <v>10690</v>
      </c>
      <c r="K2157" s="35" t="s">
        <v>2617</v>
      </c>
      <c r="L2157" s="35"/>
      <c r="M2157" s="51">
        <v>1138223</v>
      </c>
    </row>
    <row r="2158" spans="9:13">
      <c r="I2158" s="35" t="s">
        <v>12752</v>
      </c>
      <c r="J2158" s="35" t="s">
        <v>10690</v>
      </c>
      <c r="K2158" s="35" t="s">
        <v>2617</v>
      </c>
      <c r="L2158" s="35"/>
      <c r="M2158" s="51">
        <v>1138223</v>
      </c>
    </row>
    <row r="2159" spans="9:13">
      <c r="I2159" s="35" t="s">
        <v>12753</v>
      </c>
      <c r="J2159" s="35" t="s">
        <v>10690</v>
      </c>
      <c r="K2159" s="35" t="s">
        <v>2617</v>
      </c>
      <c r="L2159" s="35"/>
      <c r="M2159" s="51">
        <v>1138223</v>
      </c>
    </row>
    <row r="2160" spans="9:13">
      <c r="I2160" s="35" t="s">
        <v>12754</v>
      </c>
      <c r="J2160" s="35" t="s">
        <v>10690</v>
      </c>
      <c r="K2160" s="35" t="s">
        <v>2617</v>
      </c>
      <c r="L2160" s="35"/>
      <c r="M2160" s="51">
        <v>1138223</v>
      </c>
    </row>
    <row r="2161" spans="9:13">
      <c r="I2161" s="35" t="s">
        <v>12755</v>
      </c>
      <c r="J2161" s="35" t="s">
        <v>10690</v>
      </c>
      <c r="K2161" s="35" t="s">
        <v>2617</v>
      </c>
      <c r="L2161" s="35"/>
      <c r="M2161" s="51">
        <v>1138223</v>
      </c>
    </row>
    <row r="2162" spans="9:13">
      <c r="I2162" s="35" t="s">
        <v>12756</v>
      </c>
      <c r="J2162" s="35" t="s">
        <v>10690</v>
      </c>
      <c r="K2162" s="35" t="s">
        <v>2617</v>
      </c>
      <c r="L2162" s="35"/>
      <c r="M2162" s="51">
        <v>1138223</v>
      </c>
    </row>
    <row r="2163" spans="9:13">
      <c r="I2163" s="35" t="s">
        <v>12757</v>
      </c>
      <c r="J2163" s="35" t="s">
        <v>10690</v>
      </c>
      <c r="K2163" s="35" t="s">
        <v>2617</v>
      </c>
      <c r="L2163" s="35"/>
      <c r="M2163" s="51">
        <v>1138223</v>
      </c>
    </row>
    <row r="2164" spans="9:13">
      <c r="I2164" s="35" t="s">
        <v>12758</v>
      </c>
      <c r="J2164" s="35" t="s">
        <v>10690</v>
      </c>
      <c r="K2164" s="35" t="s">
        <v>2617</v>
      </c>
      <c r="L2164" s="35"/>
      <c r="M2164" s="51">
        <v>1138223</v>
      </c>
    </row>
    <row r="2165" spans="9:13">
      <c r="I2165" s="35" t="s">
        <v>12759</v>
      </c>
      <c r="J2165" s="35" t="s">
        <v>10690</v>
      </c>
      <c r="K2165" s="35" t="s">
        <v>2617</v>
      </c>
      <c r="L2165" s="35"/>
      <c r="M2165" s="51">
        <v>1138223</v>
      </c>
    </row>
    <row r="2166" spans="9:13">
      <c r="I2166" s="35" t="s">
        <v>12760</v>
      </c>
      <c r="J2166" s="35" t="s">
        <v>10690</v>
      </c>
      <c r="K2166" s="35" t="s">
        <v>2617</v>
      </c>
      <c r="L2166" s="35"/>
      <c r="M2166" s="51">
        <v>1138223</v>
      </c>
    </row>
    <row r="2167" spans="9:13">
      <c r="I2167" s="35" t="s">
        <v>12761</v>
      </c>
      <c r="J2167" s="35" t="s">
        <v>10690</v>
      </c>
      <c r="K2167" s="35" t="s">
        <v>2617</v>
      </c>
      <c r="L2167" s="35"/>
      <c r="M2167" s="51">
        <v>1138223</v>
      </c>
    </row>
    <row r="2168" spans="9:13">
      <c r="I2168" s="35" t="s">
        <v>12762</v>
      </c>
      <c r="J2168" s="35" t="s">
        <v>10690</v>
      </c>
      <c r="K2168" s="35" t="s">
        <v>2617</v>
      </c>
      <c r="L2168" s="35"/>
      <c r="M2168" s="51">
        <v>1138223</v>
      </c>
    </row>
    <row r="2169" spans="9:13">
      <c r="I2169" s="35" t="s">
        <v>12763</v>
      </c>
      <c r="J2169" s="35" t="s">
        <v>10690</v>
      </c>
      <c r="K2169" s="35" t="s">
        <v>2617</v>
      </c>
      <c r="L2169" s="35"/>
      <c r="M2169" s="51">
        <v>1138223</v>
      </c>
    </row>
    <row r="2170" spans="9:13">
      <c r="I2170" s="35" t="s">
        <v>12764</v>
      </c>
      <c r="J2170" s="35" t="s">
        <v>10690</v>
      </c>
      <c r="K2170" s="35" t="s">
        <v>2617</v>
      </c>
      <c r="L2170" s="35"/>
      <c r="M2170" s="51">
        <v>1138223</v>
      </c>
    </row>
    <row r="2171" spans="9:13">
      <c r="I2171" s="35" t="s">
        <v>12765</v>
      </c>
      <c r="J2171" s="35" t="s">
        <v>10690</v>
      </c>
      <c r="K2171" s="35" t="s">
        <v>2617</v>
      </c>
      <c r="L2171" s="35"/>
      <c r="M2171" s="51">
        <v>1138223</v>
      </c>
    </row>
    <row r="2172" spans="9:13">
      <c r="I2172" s="35" t="s">
        <v>12766</v>
      </c>
      <c r="J2172" s="35" t="s">
        <v>10690</v>
      </c>
      <c r="K2172" s="35" t="s">
        <v>2617</v>
      </c>
      <c r="L2172" s="35"/>
      <c r="M2172" s="51">
        <v>1138223</v>
      </c>
    </row>
    <row r="2173" spans="9:13">
      <c r="I2173" s="35" t="s">
        <v>12767</v>
      </c>
      <c r="J2173" s="35" t="s">
        <v>10690</v>
      </c>
      <c r="K2173" s="35" t="s">
        <v>2617</v>
      </c>
      <c r="L2173" s="35"/>
      <c r="M2173" s="51">
        <v>1138223</v>
      </c>
    </row>
    <row r="2174" spans="9:13">
      <c r="I2174" s="35" t="s">
        <v>12768</v>
      </c>
      <c r="J2174" s="35" t="s">
        <v>10690</v>
      </c>
      <c r="K2174" s="35" t="s">
        <v>2617</v>
      </c>
      <c r="L2174" s="35"/>
      <c r="M2174" s="51">
        <v>1138223</v>
      </c>
    </row>
    <row r="2175" spans="9:13">
      <c r="I2175" s="35" t="s">
        <v>12769</v>
      </c>
      <c r="J2175" s="35" t="s">
        <v>10690</v>
      </c>
      <c r="K2175" s="35" t="s">
        <v>2617</v>
      </c>
      <c r="L2175" s="35"/>
      <c r="M2175" s="51">
        <v>1138223</v>
      </c>
    </row>
    <row r="2176" spans="9:13">
      <c r="I2176" s="35" t="s">
        <v>12770</v>
      </c>
      <c r="J2176" s="35" t="s">
        <v>10690</v>
      </c>
      <c r="K2176" s="35" t="s">
        <v>2617</v>
      </c>
      <c r="L2176" s="35"/>
      <c r="M2176" s="51">
        <v>1138223</v>
      </c>
    </row>
    <row r="2177" spans="9:13">
      <c r="I2177" s="35" t="s">
        <v>12771</v>
      </c>
      <c r="J2177" s="35" t="s">
        <v>10690</v>
      </c>
      <c r="K2177" s="35" t="s">
        <v>2617</v>
      </c>
      <c r="L2177" s="35"/>
      <c r="M2177" s="51">
        <v>1138223</v>
      </c>
    </row>
    <row r="2178" spans="9:13">
      <c r="I2178" s="35" t="s">
        <v>12772</v>
      </c>
      <c r="J2178" s="35" t="s">
        <v>10690</v>
      </c>
      <c r="K2178" s="35" t="s">
        <v>2617</v>
      </c>
      <c r="L2178" s="35"/>
      <c r="M2178" s="51">
        <v>1138223</v>
      </c>
    </row>
    <row r="2179" spans="9:13">
      <c r="I2179" s="35" t="s">
        <v>12773</v>
      </c>
      <c r="J2179" s="35" t="s">
        <v>10690</v>
      </c>
      <c r="K2179" s="35" t="s">
        <v>2617</v>
      </c>
      <c r="L2179" s="35"/>
      <c r="M2179" s="51">
        <v>1138223</v>
      </c>
    </row>
    <row r="2180" spans="9:13">
      <c r="I2180" s="35" t="s">
        <v>12774</v>
      </c>
      <c r="J2180" s="35" t="s">
        <v>10690</v>
      </c>
      <c r="K2180" s="35" t="s">
        <v>2617</v>
      </c>
      <c r="L2180" s="35"/>
      <c r="M2180" s="51">
        <v>1138223</v>
      </c>
    </row>
    <row r="2181" spans="9:13">
      <c r="I2181" s="35" t="s">
        <v>12775</v>
      </c>
      <c r="J2181" s="35" t="s">
        <v>10690</v>
      </c>
      <c r="K2181" s="35" t="s">
        <v>2617</v>
      </c>
      <c r="L2181" s="35"/>
      <c r="M2181" s="51">
        <v>1138223</v>
      </c>
    </row>
    <row r="2182" spans="9:13">
      <c r="I2182" s="35" t="s">
        <v>12776</v>
      </c>
      <c r="J2182" s="35" t="s">
        <v>10690</v>
      </c>
      <c r="K2182" s="35" t="s">
        <v>2617</v>
      </c>
      <c r="L2182" s="35"/>
      <c r="M2182" s="51">
        <v>1138223</v>
      </c>
    </row>
    <row r="2183" spans="9:13">
      <c r="I2183" s="35" t="s">
        <v>12777</v>
      </c>
      <c r="J2183" s="35" t="s">
        <v>10690</v>
      </c>
      <c r="K2183" s="35" t="s">
        <v>2617</v>
      </c>
      <c r="L2183" s="35"/>
      <c r="M2183" s="51">
        <v>1138223</v>
      </c>
    </row>
    <row r="2184" spans="9:13">
      <c r="I2184" s="35" t="s">
        <v>12778</v>
      </c>
      <c r="J2184" s="35" t="s">
        <v>10690</v>
      </c>
      <c r="K2184" s="35" t="s">
        <v>2617</v>
      </c>
      <c r="L2184" s="35"/>
      <c r="M2184" s="51">
        <v>1138223</v>
      </c>
    </row>
    <row r="2185" spans="9:13">
      <c r="I2185" s="35" t="s">
        <v>12779</v>
      </c>
      <c r="J2185" s="35" t="s">
        <v>10690</v>
      </c>
      <c r="K2185" s="35" t="s">
        <v>2617</v>
      </c>
      <c r="L2185" s="35"/>
      <c r="M2185" s="51">
        <v>1138223</v>
      </c>
    </row>
    <row r="2186" spans="9:13">
      <c r="I2186" s="35" t="s">
        <v>12780</v>
      </c>
      <c r="J2186" s="35" t="s">
        <v>10690</v>
      </c>
      <c r="K2186" s="35" t="s">
        <v>2617</v>
      </c>
      <c r="L2186" s="35"/>
      <c r="M2186" s="51">
        <v>1138223</v>
      </c>
    </row>
    <row r="2187" spans="9:13">
      <c r="I2187" s="35" t="s">
        <v>12781</v>
      </c>
      <c r="J2187" s="35" t="s">
        <v>10690</v>
      </c>
      <c r="K2187" s="35" t="s">
        <v>2617</v>
      </c>
      <c r="L2187" s="35"/>
      <c r="M2187" s="51">
        <v>1138223</v>
      </c>
    </row>
    <row r="2188" spans="9:13">
      <c r="I2188" s="35" t="s">
        <v>12782</v>
      </c>
      <c r="J2188" s="35" t="s">
        <v>10690</v>
      </c>
      <c r="K2188" s="35" t="s">
        <v>2617</v>
      </c>
      <c r="L2188" s="35"/>
      <c r="M2188" s="51">
        <v>1138223</v>
      </c>
    </row>
    <row r="2189" spans="9:13">
      <c r="I2189" s="35" t="s">
        <v>12783</v>
      </c>
      <c r="J2189" s="35" t="s">
        <v>10690</v>
      </c>
      <c r="K2189" s="35" t="s">
        <v>2617</v>
      </c>
      <c r="L2189" s="35"/>
      <c r="M2189" s="51">
        <v>1138223</v>
      </c>
    </row>
    <row r="2190" spans="9:13">
      <c r="I2190" s="35" t="s">
        <v>12784</v>
      </c>
      <c r="J2190" s="35" t="s">
        <v>10690</v>
      </c>
      <c r="K2190" s="35" t="s">
        <v>2617</v>
      </c>
      <c r="L2190" s="35"/>
      <c r="M2190" s="51">
        <v>1138223</v>
      </c>
    </row>
    <row r="2191" spans="9:13">
      <c r="I2191" s="35" t="s">
        <v>12785</v>
      </c>
      <c r="J2191" s="35" t="s">
        <v>10690</v>
      </c>
      <c r="K2191" s="35" t="s">
        <v>2617</v>
      </c>
      <c r="L2191" s="35"/>
      <c r="M2191" s="51">
        <v>1138223</v>
      </c>
    </row>
    <row r="2192" spans="9:13">
      <c r="I2192" s="35" t="s">
        <v>12786</v>
      </c>
      <c r="J2192" s="35" t="s">
        <v>10690</v>
      </c>
      <c r="K2192" s="35" t="s">
        <v>2617</v>
      </c>
      <c r="L2192" s="35"/>
      <c r="M2192" s="51">
        <v>1138223</v>
      </c>
    </row>
    <row r="2193" spans="9:13">
      <c r="I2193" s="35" t="s">
        <v>12787</v>
      </c>
      <c r="J2193" s="35" t="s">
        <v>10690</v>
      </c>
      <c r="K2193" s="35" t="s">
        <v>2617</v>
      </c>
      <c r="L2193" s="35"/>
      <c r="M2193" s="51">
        <v>1138223</v>
      </c>
    </row>
    <row r="2194" spans="9:13">
      <c r="I2194" s="35" t="s">
        <v>12788</v>
      </c>
      <c r="J2194" s="35" t="s">
        <v>10690</v>
      </c>
      <c r="K2194" s="35" t="s">
        <v>2617</v>
      </c>
      <c r="L2194" s="35"/>
      <c r="M2194" s="51">
        <v>1138223</v>
      </c>
    </row>
    <row r="2195" spans="9:13">
      <c r="I2195" s="35" t="s">
        <v>12789</v>
      </c>
      <c r="J2195" s="35" t="s">
        <v>10690</v>
      </c>
      <c r="K2195" s="35" t="s">
        <v>2617</v>
      </c>
      <c r="L2195" s="35"/>
      <c r="M2195" s="51">
        <v>1138223</v>
      </c>
    </row>
    <row r="2196" spans="9:13">
      <c r="I2196" s="35" t="s">
        <v>12790</v>
      </c>
      <c r="J2196" s="35" t="s">
        <v>10690</v>
      </c>
      <c r="K2196" s="35" t="s">
        <v>2617</v>
      </c>
      <c r="L2196" s="35"/>
      <c r="M2196" s="51">
        <v>1138223</v>
      </c>
    </row>
    <row r="2197" spans="9:13">
      <c r="I2197" s="35" t="s">
        <v>12791</v>
      </c>
      <c r="J2197" s="35" t="s">
        <v>10690</v>
      </c>
      <c r="K2197" s="35" t="s">
        <v>2617</v>
      </c>
      <c r="L2197" s="35"/>
      <c r="M2197" s="51">
        <v>1138223</v>
      </c>
    </row>
    <row r="2198" spans="9:13">
      <c r="I2198" s="35" t="s">
        <v>12792</v>
      </c>
      <c r="J2198" s="35" t="s">
        <v>10690</v>
      </c>
      <c r="K2198" s="35" t="s">
        <v>2617</v>
      </c>
      <c r="L2198" s="35"/>
      <c r="M2198" s="51">
        <v>1138223</v>
      </c>
    </row>
    <row r="2199" spans="9:13">
      <c r="I2199" s="35" t="s">
        <v>12793</v>
      </c>
      <c r="J2199" s="35" t="s">
        <v>10690</v>
      </c>
      <c r="K2199" s="35" t="s">
        <v>2617</v>
      </c>
      <c r="L2199" s="35"/>
      <c r="M2199" s="51">
        <v>1138223</v>
      </c>
    </row>
    <row r="2200" spans="9:13">
      <c r="I2200" s="35" t="s">
        <v>12794</v>
      </c>
      <c r="J2200" s="35" t="s">
        <v>10690</v>
      </c>
      <c r="K2200" s="35" t="s">
        <v>2617</v>
      </c>
      <c r="L2200" s="35"/>
      <c r="M2200" s="51">
        <v>1138223</v>
      </c>
    </row>
    <row r="2201" spans="9:13">
      <c r="I2201" s="35" t="s">
        <v>12795</v>
      </c>
      <c r="J2201" s="35" t="s">
        <v>10690</v>
      </c>
      <c r="K2201" s="35" t="s">
        <v>2617</v>
      </c>
      <c r="L2201" s="35"/>
      <c r="M2201" s="51">
        <v>1138223</v>
      </c>
    </row>
    <row r="2202" spans="9:13">
      <c r="I2202" s="35" t="s">
        <v>12796</v>
      </c>
      <c r="J2202" s="35" t="s">
        <v>12797</v>
      </c>
      <c r="K2202" s="35" t="s">
        <v>2617</v>
      </c>
      <c r="L2202" s="35"/>
      <c r="M2202" s="51">
        <v>42307</v>
      </c>
    </row>
    <row r="2203" spans="9:13">
      <c r="I2203" s="35" t="s">
        <v>12798</v>
      </c>
      <c r="J2203" s="35" t="s">
        <v>12797</v>
      </c>
      <c r="K2203" s="35" t="s">
        <v>2617</v>
      </c>
      <c r="L2203" s="35"/>
      <c r="M2203" s="51">
        <v>42307</v>
      </c>
    </row>
    <row r="2204" spans="9:13">
      <c r="I2204" s="35" t="s">
        <v>12799</v>
      </c>
      <c r="J2204" s="35" t="s">
        <v>12797</v>
      </c>
      <c r="K2204" s="35" t="s">
        <v>2617</v>
      </c>
      <c r="L2204" s="35"/>
      <c r="M2204" s="51">
        <v>42307</v>
      </c>
    </row>
    <row r="2205" spans="9:13">
      <c r="I2205" s="35" t="s">
        <v>12800</v>
      </c>
      <c r="J2205" s="35" t="s">
        <v>12797</v>
      </c>
      <c r="K2205" s="35" t="s">
        <v>2617</v>
      </c>
      <c r="L2205" s="35"/>
      <c r="M2205" s="51">
        <v>42307</v>
      </c>
    </row>
    <row r="2206" spans="9:13">
      <c r="I2206" s="35" t="s">
        <v>12801</v>
      </c>
      <c r="J2206" s="35" t="s">
        <v>12797</v>
      </c>
      <c r="K2206" s="35" t="s">
        <v>2617</v>
      </c>
      <c r="L2206" s="35"/>
      <c r="M2206" s="51">
        <v>42307</v>
      </c>
    </row>
    <row r="2207" spans="9:13">
      <c r="I2207" s="35" t="s">
        <v>12802</v>
      </c>
      <c r="J2207" s="35" t="s">
        <v>12797</v>
      </c>
      <c r="K2207" s="35" t="s">
        <v>2617</v>
      </c>
      <c r="L2207" s="35"/>
      <c r="M2207" s="51">
        <v>42307</v>
      </c>
    </row>
    <row r="2208" spans="9:13">
      <c r="I2208" s="35" t="s">
        <v>12803</v>
      </c>
      <c r="J2208" s="35" t="s">
        <v>12797</v>
      </c>
      <c r="K2208" s="35" t="s">
        <v>2617</v>
      </c>
      <c r="L2208" s="35"/>
      <c r="M2208" s="51">
        <v>42307</v>
      </c>
    </row>
    <row r="2209" spans="9:13">
      <c r="I2209" s="35" t="s">
        <v>12804</v>
      </c>
      <c r="J2209" s="35" t="s">
        <v>12797</v>
      </c>
      <c r="K2209" s="35" t="s">
        <v>2617</v>
      </c>
      <c r="L2209" s="35"/>
      <c r="M2209" s="51">
        <v>42307</v>
      </c>
    </row>
    <row r="2210" spans="9:13">
      <c r="I2210" s="35" t="s">
        <v>12805</v>
      </c>
      <c r="J2210" s="35" t="s">
        <v>12797</v>
      </c>
      <c r="K2210" s="35" t="s">
        <v>2617</v>
      </c>
      <c r="L2210" s="35"/>
      <c r="M2210" s="51">
        <v>42307</v>
      </c>
    </row>
    <row r="2211" spans="9:13">
      <c r="I2211" s="35" t="s">
        <v>12806</v>
      </c>
      <c r="J2211" s="35" t="s">
        <v>12797</v>
      </c>
      <c r="K2211" s="35" t="s">
        <v>2617</v>
      </c>
      <c r="L2211" s="35"/>
      <c r="M2211" s="51">
        <v>42307</v>
      </c>
    </row>
    <row r="2212" spans="9:13">
      <c r="I2212" s="35" t="s">
        <v>12807</v>
      </c>
      <c r="J2212" s="35" t="s">
        <v>12797</v>
      </c>
      <c r="K2212" s="35" t="s">
        <v>2617</v>
      </c>
      <c r="L2212" s="35"/>
      <c r="M2212" s="51">
        <v>42307</v>
      </c>
    </row>
    <row r="2213" spans="9:13">
      <c r="I2213" s="35" t="s">
        <v>12807</v>
      </c>
      <c r="J2213" s="35" t="s">
        <v>12797</v>
      </c>
      <c r="K2213" s="35" t="s">
        <v>2617</v>
      </c>
      <c r="L2213" s="35"/>
      <c r="M2213" s="51">
        <v>42307</v>
      </c>
    </row>
    <row r="2214" spans="9:13">
      <c r="I2214" s="35" t="s">
        <v>12808</v>
      </c>
      <c r="J2214" s="35" t="s">
        <v>12797</v>
      </c>
      <c r="K2214" s="35" t="s">
        <v>2617</v>
      </c>
      <c r="L2214" s="35"/>
      <c r="M2214" s="51">
        <v>42307</v>
      </c>
    </row>
    <row r="2215" spans="9:13">
      <c r="I2215" s="35" t="s">
        <v>12808</v>
      </c>
      <c r="J2215" s="35" t="s">
        <v>12797</v>
      </c>
      <c r="K2215" s="35" t="s">
        <v>2617</v>
      </c>
      <c r="L2215" s="35"/>
      <c r="M2215" s="51">
        <v>42307</v>
      </c>
    </row>
    <row r="2216" spans="9:13">
      <c r="I2216" s="35" t="s">
        <v>12809</v>
      </c>
      <c r="J2216" s="35" t="s">
        <v>12797</v>
      </c>
      <c r="K2216" s="35" t="s">
        <v>2617</v>
      </c>
      <c r="L2216" s="35"/>
      <c r="M2216" s="51">
        <v>42307</v>
      </c>
    </row>
    <row r="2217" spans="9:13">
      <c r="I2217" s="35" t="s">
        <v>12810</v>
      </c>
      <c r="J2217" s="35" t="s">
        <v>12797</v>
      </c>
      <c r="K2217" s="35" t="s">
        <v>2617</v>
      </c>
      <c r="L2217" s="35"/>
      <c r="M2217" s="51">
        <v>42307</v>
      </c>
    </row>
    <row r="2218" spans="9:13">
      <c r="I2218" s="35" t="s">
        <v>12811</v>
      </c>
      <c r="J2218" s="35" t="s">
        <v>12797</v>
      </c>
      <c r="K2218" s="35" t="s">
        <v>2617</v>
      </c>
      <c r="L2218" s="35"/>
      <c r="M2218" s="51">
        <v>42307</v>
      </c>
    </row>
    <row r="2219" spans="9:13">
      <c r="I2219" s="35" t="s">
        <v>12812</v>
      </c>
      <c r="J2219" s="35" t="s">
        <v>12797</v>
      </c>
      <c r="K2219" s="35" t="s">
        <v>2617</v>
      </c>
      <c r="L2219" s="35"/>
      <c r="M2219" s="51">
        <v>42307</v>
      </c>
    </row>
    <row r="2220" spans="9:13">
      <c r="I2220" s="35" t="s">
        <v>12813</v>
      </c>
      <c r="J2220" s="35" t="s">
        <v>12797</v>
      </c>
      <c r="K2220" s="35" t="s">
        <v>2617</v>
      </c>
      <c r="L2220" s="35"/>
      <c r="M2220" s="51">
        <v>42307</v>
      </c>
    </row>
    <row r="2221" spans="9:13">
      <c r="I2221" s="35" t="s">
        <v>12814</v>
      </c>
      <c r="J2221" s="35" t="s">
        <v>12797</v>
      </c>
      <c r="K2221" s="35" t="s">
        <v>2617</v>
      </c>
      <c r="L2221" s="35"/>
      <c r="M2221" s="51">
        <v>42307</v>
      </c>
    </row>
    <row r="2222" spans="9:13">
      <c r="I2222" s="35" t="s">
        <v>12815</v>
      </c>
      <c r="J2222" s="35" t="s">
        <v>12797</v>
      </c>
      <c r="K2222" s="35" t="s">
        <v>2617</v>
      </c>
      <c r="L2222" s="35"/>
      <c r="M2222" s="51">
        <v>42307</v>
      </c>
    </row>
    <row r="2223" spans="9:13">
      <c r="I2223" s="35" t="s">
        <v>12816</v>
      </c>
      <c r="J2223" s="35" t="s">
        <v>12797</v>
      </c>
      <c r="K2223" s="35" t="s">
        <v>2617</v>
      </c>
      <c r="L2223" s="35"/>
      <c r="M2223" s="51">
        <v>42307</v>
      </c>
    </row>
    <row r="2224" spans="9:13">
      <c r="I2224" s="35" t="s">
        <v>12817</v>
      </c>
      <c r="J2224" s="35" t="s">
        <v>12797</v>
      </c>
      <c r="K2224" s="35" t="s">
        <v>2617</v>
      </c>
      <c r="L2224" s="35"/>
      <c r="M2224" s="51">
        <v>42307</v>
      </c>
    </row>
    <row r="2225" spans="9:13">
      <c r="I2225" s="35" t="s">
        <v>12817</v>
      </c>
      <c r="J2225" s="35" t="s">
        <v>12797</v>
      </c>
      <c r="K2225" s="35" t="s">
        <v>2617</v>
      </c>
      <c r="L2225" s="35"/>
      <c r="M2225" s="51">
        <v>42307</v>
      </c>
    </row>
    <row r="2226" spans="9:13">
      <c r="I2226" s="35" t="s">
        <v>12817</v>
      </c>
      <c r="J2226" s="35" t="s">
        <v>12797</v>
      </c>
      <c r="K2226" s="35" t="s">
        <v>2617</v>
      </c>
      <c r="L2226" s="35"/>
      <c r="M2226" s="51">
        <v>42307</v>
      </c>
    </row>
    <row r="2227" spans="9:13">
      <c r="I2227" s="35" t="s">
        <v>12818</v>
      </c>
      <c r="J2227" s="35" t="s">
        <v>12797</v>
      </c>
      <c r="K2227" s="35" t="s">
        <v>2617</v>
      </c>
      <c r="L2227" s="35"/>
      <c r="M2227" s="51">
        <v>42307</v>
      </c>
    </row>
    <row r="2228" spans="9:13">
      <c r="I2228" s="35" t="s">
        <v>12819</v>
      </c>
      <c r="J2228" s="35" t="s">
        <v>12797</v>
      </c>
      <c r="K2228" s="35" t="s">
        <v>2617</v>
      </c>
      <c r="L2228" s="35"/>
      <c r="M2228" s="51">
        <v>42307</v>
      </c>
    </row>
    <row r="2229" spans="9:13">
      <c r="I2229" s="35" t="s">
        <v>12820</v>
      </c>
      <c r="J2229" s="35" t="s">
        <v>12797</v>
      </c>
      <c r="K2229" s="35" t="s">
        <v>2617</v>
      </c>
      <c r="L2229" s="35"/>
      <c r="M2229" s="51">
        <v>42307</v>
      </c>
    </row>
    <row r="2230" spans="9:13">
      <c r="I2230" s="35" t="s">
        <v>12821</v>
      </c>
      <c r="J2230" s="35" t="s">
        <v>12797</v>
      </c>
      <c r="K2230" s="35" t="s">
        <v>2617</v>
      </c>
      <c r="L2230" s="35"/>
      <c r="M2230" s="51">
        <v>42307</v>
      </c>
    </row>
    <row r="2231" spans="9:13">
      <c r="I2231" s="35" t="s">
        <v>12822</v>
      </c>
      <c r="J2231" s="35" t="s">
        <v>12797</v>
      </c>
      <c r="K2231" s="35" t="s">
        <v>2617</v>
      </c>
      <c r="L2231" s="35"/>
      <c r="M2231" s="51">
        <v>42307</v>
      </c>
    </row>
    <row r="2232" spans="9:13">
      <c r="I2232" s="35" t="s">
        <v>12823</v>
      </c>
      <c r="J2232" s="35" t="s">
        <v>12797</v>
      </c>
      <c r="K2232" s="35" t="s">
        <v>2617</v>
      </c>
      <c r="L2232" s="35"/>
      <c r="M2232" s="51">
        <v>42307</v>
      </c>
    </row>
    <row r="2233" spans="9:13">
      <c r="I2233" s="35" t="s">
        <v>12824</v>
      </c>
      <c r="J2233" s="35" t="s">
        <v>12797</v>
      </c>
      <c r="K2233" s="35" t="s">
        <v>2617</v>
      </c>
      <c r="L2233" s="35"/>
      <c r="M2233" s="51">
        <v>42307</v>
      </c>
    </row>
    <row r="2234" spans="9:13">
      <c r="I2234" s="35" t="s">
        <v>12825</v>
      </c>
      <c r="J2234" s="35" t="s">
        <v>12797</v>
      </c>
      <c r="K2234" s="35" t="s">
        <v>2617</v>
      </c>
      <c r="L2234" s="35"/>
      <c r="M2234" s="51">
        <v>42307</v>
      </c>
    </row>
    <row r="2235" spans="9:13">
      <c r="I2235" s="35" t="s">
        <v>12825</v>
      </c>
      <c r="J2235" s="35" t="s">
        <v>12797</v>
      </c>
      <c r="K2235" s="35" t="s">
        <v>2617</v>
      </c>
      <c r="L2235" s="35"/>
      <c r="M2235" s="51">
        <v>42307</v>
      </c>
    </row>
    <row r="2236" spans="9:13">
      <c r="I2236" s="35" t="s">
        <v>12826</v>
      </c>
      <c r="J2236" s="35" t="s">
        <v>12797</v>
      </c>
      <c r="K2236" s="35" t="s">
        <v>2617</v>
      </c>
      <c r="L2236" s="35"/>
      <c r="M2236" s="51">
        <v>42307</v>
      </c>
    </row>
    <row r="2237" spans="9:13">
      <c r="I2237" s="35" t="s">
        <v>12827</v>
      </c>
      <c r="J2237" s="35" t="s">
        <v>12797</v>
      </c>
      <c r="K2237" s="35" t="s">
        <v>2617</v>
      </c>
      <c r="L2237" s="35"/>
      <c r="M2237" s="51">
        <v>42307</v>
      </c>
    </row>
    <row r="2238" spans="9:13">
      <c r="I2238" s="35" t="s">
        <v>12828</v>
      </c>
      <c r="J2238" s="35" t="s">
        <v>12797</v>
      </c>
      <c r="K2238" s="35" t="s">
        <v>2617</v>
      </c>
      <c r="L2238" s="35"/>
      <c r="M2238" s="51">
        <v>42307</v>
      </c>
    </row>
    <row r="2239" spans="9:13">
      <c r="I2239" s="35" t="s">
        <v>12828</v>
      </c>
      <c r="J2239" s="35" t="s">
        <v>12797</v>
      </c>
      <c r="K2239" s="35" t="s">
        <v>2617</v>
      </c>
      <c r="L2239" s="35"/>
      <c r="M2239" s="51">
        <v>42307</v>
      </c>
    </row>
    <row r="2240" spans="9:13">
      <c r="I2240" s="35" t="s">
        <v>12829</v>
      </c>
      <c r="J2240" s="35" t="s">
        <v>12797</v>
      </c>
      <c r="K2240" s="35" t="s">
        <v>2617</v>
      </c>
      <c r="L2240" s="35"/>
      <c r="M2240" s="51">
        <v>42307</v>
      </c>
    </row>
    <row r="2241" spans="9:13">
      <c r="I2241" s="35" t="s">
        <v>12830</v>
      </c>
      <c r="J2241" s="35" t="s">
        <v>12797</v>
      </c>
      <c r="K2241" s="35" t="s">
        <v>2617</v>
      </c>
      <c r="L2241" s="35"/>
      <c r="M2241" s="51">
        <v>42307</v>
      </c>
    </row>
    <row r="2242" spans="9:13">
      <c r="I2242" s="35" t="s">
        <v>12831</v>
      </c>
      <c r="J2242" s="35" t="s">
        <v>12797</v>
      </c>
      <c r="K2242" s="35" t="s">
        <v>2617</v>
      </c>
      <c r="L2242" s="35"/>
      <c r="M2242" s="51">
        <v>42307</v>
      </c>
    </row>
    <row r="2243" spans="9:13">
      <c r="I2243" s="35" t="s">
        <v>12832</v>
      </c>
      <c r="J2243" s="35" t="s">
        <v>12797</v>
      </c>
      <c r="K2243" s="35" t="s">
        <v>2617</v>
      </c>
      <c r="L2243" s="35"/>
      <c r="M2243" s="51">
        <v>42307</v>
      </c>
    </row>
    <row r="2244" spans="9:13">
      <c r="I2244" s="35" t="s">
        <v>12833</v>
      </c>
      <c r="J2244" s="35" t="s">
        <v>12797</v>
      </c>
      <c r="K2244" s="35" t="s">
        <v>2617</v>
      </c>
      <c r="L2244" s="35"/>
      <c r="M2244" s="51">
        <v>42307</v>
      </c>
    </row>
    <row r="2245" spans="9:13">
      <c r="I2245" s="35" t="s">
        <v>12834</v>
      </c>
      <c r="J2245" s="35" t="s">
        <v>12797</v>
      </c>
      <c r="K2245" s="35" t="s">
        <v>2617</v>
      </c>
      <c r="L2245" s="35"/>
      <c r="M2245" s="51">
        <v>42307</v>
      </c>
    </row>
    <row r="2246" spans="9:13">
      <c r="I2246" s="35" t="s">
        <v>12835</v>
      </c>
      <c r="J2246" s="35" t="s">
        <v>12797</v>
      </c>
      <c r="K2246" s="35" t="s">
        <v>2617</v>
      </c>
      <c r="L2246" s="35"/>
      <c r="M2246" s="51">
        <v>42307</v>
      </c>
    </row>
    <row r="2247" spans="9:13">
      <c r="I2247" s="35" t="s">
        <v>12836</v>
      </c>
      <c r="J2247" s="35" t="s">
        <v>12797</v>
      </c>
      <c r="K2247" s="35" t="s">
        <v>2617</v>
      </c>
      <c r="L2247" s="35"/>
      <c r="M2247" s="51">
        <v>42307</v>
      </c>
    </row>
    <row r="2248" spans="9:13">
      <c r="I2248" s="35" t="s">
        <v>12837</v>
      </c>
      <c r="J2248" s="35" t="s">
        <v>12797</v>
      </c>
      <c r="K2248" s="35" t="s">
        <v>2617</v>
      </c>
      <c r="L2248" s="35"/>
      <c r="M2248" s="51">
        <v>42307</v>
      </c>
    </row>
    <row r="2249" spans="9:13">
      <c r="I2249" s="35" t="s">
        <v>12838</v>
      </c>
      <c r="J2249" s="35" t="s">
        <v>12797</v>
      </c>
      <c r="K2249" s="35" t="s">
        <v>2617</v>
      </c>
      <c r="L2249" s="35"/>
      <c r="M2249" s="51">
        <v>42307</v>
      </c>
    </row>
    <row r="2250" spans="9:13">
      <c r="I2250" s="35" t="s">
        <v>12839</v>
      </c>
      <c r="J2250" s="35" t="s">
        <v>12797</v>
      </c>
      <c r="K2250" s="35" t="s">
        <v>2617</v>
      </c>
      <c r="L2250" s="35"/>
      <c r="M2250" s="51">
        <v>42307</v>
      </c>
    </row>
    <row r="2251" spans="9:13">
      <c r="I2251" s="35" t="s">
        <v>12840</v>
      </c>
      <c r="J2251" s="35" t="s">
        <v>12797</v>
      </c>
      <c r="K2251" s="35" t="s">
        <v>2617</v>
      </c>
      <c r="L2251" s="35"/>
      <c r="M2251" s="51">
        <v>42307</v>
      </c>
    </row>
    <row r="2252" spans="9:13">
      <c r="I2252" s="35" t="s">
        <v>12841</v>
      </c>
      <c r="J2252" s="35" t="s">
        <v>12797</v>
      </c>
      <c r="K2252" s="35" t="s">
        <v>2617</v>
      </c>
      <c r="L2252" s="35"/>
      <c r="M2252" s="51">
        <v>42307</v>
      </c>
    </row>
    <row r="2253" spans="9:13">
      <c r="I2253" s="35" t="s">
        <v>12842</v>
      </c>
      <c r="J2253" s="35" t="s">
        <v>12797</v>
      </c>
      <c r="K2253" s="35" t="s">
        <v>2617</v>
      </c>
      <c r="L2253" s="35"/>
      <c r="M2253" s="51">
        <v>42307</v>
      </c>
    </row>
    <row r="2254" spans="9:13">
      <c r="I2254" s="35" t="s">
        <v>12843</v>
      </c>
      <c r="J2254" s="35" t="s">
        <v>12797</v>
      </c>
      <c r="K2254" s="35" t="s">
        <v>2617</v>
      </c>
      <c r="L2254" s="35"/>
      <c r="M2254" s="51">
        <v>42307</v>
      </c>
    </row>
    <row r="2255" spans="9:13">
      <c r="I2255" s="35" t="s">
        <v>12844</v>
      </c>
      <c r="J2255" s="35" t="s">
        <v>12797</v>
      </c>
      <c r="K2255" s="35" t="s">
        <v>2617</v>
      </c>
      <c r="L2255" s="35"/>
      <c r="M2255" s="51">
        <v>42307</v>
      </c>
    </row>
    <row r="2256" spans="9:13">
      <c r="I2256" s="35" t="s">
        <v>12845</v>
      </c>
      <c r="J2256" s="35" t="s">
        <v>12797</v>
      </c>
      <c r="K2256" s="35" t="s">
        <v>2617</v>
      </c>
      <c r="L2256" s="35"/>
      <c r="M2256" s="51">
        <v>42307</v>
      </c>
    </row>
    <row r="2257" spans="9:13">
      <c r="I2257" s="35" t="s">
        <v>12846</v>
      </c>
      <c r="J2257" s="35" t="s">
        <v>12797</v>
      </c>
      <c r="K2257" s="35" t="s">
        <v>2617</v>
      </c>
      <c r="L2257" s="35"/>
      <c r="M2257" s="51">
        <v>42307</v>
      </c>
    </row>
    <row r="2258" spans="9:13">
      <c r="I2258" s="35" t="s">
        <v>12847</v>
      </c>
      <c r="J2258" s="35" t="s">
        <v>12797</v>
      </c>
      <c r="K2258" s="35" t="s">
        <v>2617</v>
      </c>
      <c r="L2258" s="35"/>
      <c r="M2258" s="51">
        <v>42307</v>
      </c>
    </row>
    <row r="2259" spans="9:13">
      <c r="I2259" s="35" t="s">
        <v>12848</v>
      </c>
      <c r="J2259" s="35" t="s">
        <v>12797</v>
      </c>
      <c r="K2259" s="35" t="s">
        <v>2617</v>
      </c>
      <c r="L2259" s="35"/>
      <c r="M2259" s="51">
        <v>42307</v>
      </c>
    </row>
    <row r="2260" spans="9:13">
      <c r="I2260" s="35" t="s">
        <v>12849</v>
      </c>
      <c r="J2260" s="35" t="s">
        <v>12797</v>
      </c>
      <c r="K2260" s="35" t="s">
        <v>2617</v>
      </c>
      <c r="L2260" s="35"/>
      <c r="M2260" s="51">
        <v>42307</v>
      </c>
    </row>
    <row r="2261" spans="9:13">
      <c r="I2261" s="35" t="s">
        <v>12850</v>
      </c>
      <c r="J2261" s="35" t="s">
        <v>12797</v>
      </c>
      <c r="K2261" s="35" t="s">
        <v>2617</v>
      </c>
      <c r="L2261" s="35"/>
      <c r="M2261" s="51">
        <v>42307</v>
      </c>
    </row>
    <row r="2262" spans="9:13">
      <c r="I2262" s="35" t="s">
        <v>12851</v>
      </c>
      <c r="J2262" s="35" t="s">
        <v>12797</v>
      </c>
      <c r="K2262" s="35" t="s">
        <v>2617</v>
      </c>
      <c r="L2262" s="35"/>
      <c r="M2262" s="51">
        <v>42307</v>
      </c>
    </row>
    <row r="2263" spans="9:13">
      <c r="I2263" s="35" t="s">
        <v>12852</v>
      </c>
      <c r="J2263" s="35" t="s">
        <v>12797</v>
      </c>
      <c r="K2263" s="35" t="s">
        <v>2617</v>
      </c>
      <c r="L2263" s="35"/>
      <c r="M2263" s="51">
        <v>42307</v>
      </c>
    </row>
    <row r="2264" spans="9:13">
      <c r="I2264" s="35" t="s">
        <v>12853</v>
      </c>
      <c r="J2264" s="35" t="s">
        <v>12797</v>
      </c>
      <c r="K2264" s="35" t="s">
        <v>2617</v>
      </c>
      <c r="L2264" s="35"/>
      <c r="M2264" s="51">
        <v>42307</v>
      </c>
    </row>
    <row r="2265" spans="9:13">
      <c r="I2265" s="35" t="s">
        <v>12854</v>
      </c>
      <c r="J2265" s="35" t="s">
        <v>12797</v>
      </c>
      <c r="K2265" s="35" t="s">
        <v>2617</v>
      </c>
      <c r="L2265" s="35"/>
      <c r="M2265" s="51">
        <v>42307</v>
      </c>
    </row>
    <row r="2266" spans="9:13">
      <c r="I2266" s="35" t="s">
        <v>12855</v>
      </c>
      <c r="J2266" s="35" t="s">
        <v>12797</v>
      </c>
      <c r="K2266" s="35" t="s">
        <v>2617</v>
      </c>
      <c r="L2266" s="35"/>
      <c r="M2266" s="51">
        <v>42307</v>
      </c>
    </row>
    <row r="2267" spans="9:13">
      <c r="I2267" s="35" t="s">
        <v>12856</v>
      </c>
      <c r="J2267" s="35" t="s">
        <v>12797</v>
      </c>
      <c r="K2267" s="35" t="s">
        <v>2617</v>
      </c>
      <c r="L2267" s="35"/>
      <c r="M2267" s="51">
        <v>42307</v>
      </c>
    </row>
    <row r="2268" spans="9:13">
      <c r="I2268" s="35" t="s">
        <v>12857</v>
      </c>
      <c r="J2268" s="35" t="s">
        <v>12797</v>
      </c>
      <c r="K2268" s="35" t="s">
        <v>2617</v>
      </c>
      <c r="L2268" s="35"/>
      <c r="M2268" s="51">
        <v>42307</v>
      </c>
    </row>
    <row r="2269" spans="9:13">
      <c r="I2269" s="35" t="s">
        <v>12858</v>
      </c>
      <c r="J2269" s="35" t="s">
        <v>12797</v>
      </c>
      <c r="K2269" s="35" t="s">
        <v>2617</v>
      </c>
      <c r="L2269" s="35"/>
      <c r="M2269" s="51">
        <v>42307</v>
      </c>
    </row>
    <row r="2270" spans="9:13">
      <c r="I2270" s="35" t="s">
        <v>12859</v>
      </c>
      <c r="J2270" s="35" t="s">
        <v>12797</v>
      </c>
      <c r="K2270" s="35" t="s">
        <v>2617</v>
      </c>
      <c r="L2270" s="35"/>
      <c r="M2270" s="51">
        <v>42307</v>
      </c>
    </row>
    <row r="2271" spans="9:13">
      <c r="I2271" s="35" t="s">
        <v>12860</v>
      </c>
      <c r="J2271" s="35" t="s">
        <v>12797</v>
      </c>
      <c r="K2271" s="35" t="s">
        <v>2617</v>
      </c>
      <c r="L2271" s="35"/>
      <c r="M2271" s="51">
        <v>42307</v>
      </c>
    </row>
    <row r="2272" spans="9:13">
      <c r="I2272" s="35" t="s">
        <v>12861</v>
      </c>
      <c r="J2272" s="35" t="s">
        <v>12797</v>
      </c>
      <c r="K2272" s="35" t="s">
        <v>2617</v>
      </c>
      <c r="L2272" s="35"/>
      <c r="M2272" s="51">
        <v>42307</v>
      </c>
    </row>
    <row r="2273" spans="9:13">
      <c r="I2273" s="35" t="s">
        <v>12862</v>
      </c>
      <c r="J2273" s="35" t="s">
        <v>12797</v>
      </c>
      <c r="K2273" s="35" t="s">
        <v>2617</v>
      </c>
      <c r="L2273" s="35"/>
      <c r="M2273" s="51">
        <v>42307</v>
      </c>
    </row>
    <row r="2274" spans="9:13">
      <c r="I2274" s="35" t="s">
        <v>12862</v>
      </c>
      <c r="J2274" s="35" t="s">
        <v>12797</v>
      </c>
      <c r="K2274" s="35" t="s">
        <v>2617</v>
      </c>
      <c r="L2274" s="35"/>
      <c r="M2274" s="51">
        <v>42307</v>
      </c>
    </row>
    <row r="2275" spans="9:13">
      <c r="I2275" s="35" t="s">
        <v>12862</v>
      </c>
      <c r="J2275" s="35" t="s">
        <v>12797</v>
      </c>
      <c r="K2275" s="35" t="s">
        <v>2617</v>
      </c>
      <c r="L2275" s="35"/>
      <c r="M2275" s="51">
        <v>42307</v>
      </c>
    </row>
    <row r="2276" spans="9:13">
      <c r="I2276" s="35" t="s">
        <v>12862</v>
      </c>
      <c r="J2276" s="35" t="s">
        <v>12797</v>
      </c>
      <c r="K2276" s="35" t="s">
        <v>2617</v>
      </c>
      <c r="L2276" s="35"/>
      <c r="M2276" s="51">
        <v>42307</v>
      </c>
    </row>
    <row r="2277" spans="9:13">
      <c r="I2277" s="35" t="s">
        <v>12863</v>
      </c>
      <c r="J2277" s="35" t="s">
        <v>12797</v>
      </c>
      <c r="K2277" s="35" t="s">
        <v>2617</v>
      </c>
      <c r="L2277" s="35"/>
      <c r="M2277" s="51">
        <v>42307</v>
      </c>
    </row>
    <row r="2278" spans="9:13">
      <c r="I2278" s="35" t="s">
        <v>12864</v>
      </c>
      <c r="J2278" s="35" t="s">
        <v>12797</v>
      </c>
      <c r="K2278" s="35" t="s">
        <v>2617</v>
      </c>
      <c r="L2278" s="35"/>
      <c r="M2278" s="51">
        <v>42307</v>
      </c>
    </row>
    <row r="2279" spans="9:13">
      <c r="I2279" s="35" t="s">
        <v>12865</v>
      </c>
      <c r="J2279" s="35" t="s">
        <v>12797</v>
      </c>
      <c r="K2279" s="35" t="s">
        <v>2617</v>
      </c>
      <c r="L2279" s="35"/>
      <c r="M2279" s="51">
        <v>42307</v>
      </c>
    </row>
    <row r="2280" spans="9:13">
      <c r="I2280" s="35" t="s">
        <v>12866</v>
      </c>
      <c r="J2280" s="35" t="s">
        <v>12797</v>
      </c>
      <c r="K2280" s="35" t="s">
        <v>2617</v>
      </c>
      <c r="L2280" s="35"/>
      <c r="M2280" s="51">
        <v>42307</v>
      </c>
    </row>
    <row r="2281" spans="9:13">
      <c r="I2281" s="35" t="s">
        <v>12867</v>
      </c>
      <c r="J2281" s="35" t="s">
        <v>12797</v>
      </c>
      <c r="K2281" s="35" t="s">
        <v>2617</v>
      </c>
      <c r="L2281" s="35"/>
      <c r="M2281" s="51">
        <v>42307</v>
      </c>
    </row>
    <row r="2282" spans="9:13">
      <c r="I2282" s="35" t="s">
        <v>12868</v>
      </c>
      <c r="J2282" s="35" t="s">
        <v>12797</v>
      </c>
      <c r="K2282" s="35" t="s">
        <v>2617</v>
      </c>
      <c r="L2282" s="35"/>
      <c r="M2282" s="51">
        <v>42307</v>
      </c>
    </row>
    <row r="2283" spans="9:13">
      <c r="I2283" s="35" t="s">
        <v>12869</v>
      </c>
      <c r="J2283" s="35" t="s">
        <v>12797</v>
      </c>
      <c r="K2283" s="35" t="s">
        <v>2617</v>
      </c>
      <c r="L2283" s="35"/>
      <c r="M2283" s="51">
        <v>42307</v>
      </c>
    </row>
    <row r="2284" spans="9:13">
      <c r="I2284" s="35" t="s">
        <v>12870</v>
      </c>
      <c r="J2284" s="35" t="s">
        <v>12797</v>
      </c>
      <c r="K2284" s="35" t="s">
        <v>2617</v>
      </c>
      <c r="L2284" s="35"/>
      <c r="M2284" s="51">
        <v>42307</v>
      </c>
    </row>
    <row r="2285" spans="9:13">
      <c r="I2285" s="35" t="s">
        <v>12871</v>
      </c>
      <c r="J2285" s="35" t="s">
        <v>12797</v>
      </c>
      <c r="K2285" s="35" t="s">
        <v>2617</v>
      </c>
      <c r="L2285" s="35"/>
      <c r="M2285" s="51">
        <v>42307</v>
      </c>
    </row>
    <row r="2286" spans="9:13">
      <c r="I2286" s="35" t="s">
        <v>12872</v>
      </c>
      <c r="J2286" s="35" t="s">
        <v>12797</v>
      </c>
      <c r="K2286" s="35" t="s">
        <v>2617</v>
      </c>
      <c r="L2286" s="35"/>
      <c r="M2286" s="51">
        <v>42307</v>
      </c>
    </row>
    <row r="2287" spans="9:13">
      <c r="I2287" s="35" t="s">
        <v>12873</v>
      </c>
      <c r="J2287" s="35" t="s">
        <v>12797</v>
      </c>
      <c r="K2287" s="35" t="s">
        <v>2617</v>
      </c>
      <c r="L2287" s="35"/>
      <c r="M2287" s="51">
        <v>42307</v>
      </c>
    </row>
    <row r="2288" spans="9:13">
      <c r="I2288" s="35" t="s">
        <v>12874</v>
      </c>
      <c r="J2288" s="35" t="s">
        <v>12797</v>
      </c>
      <c r="K2288" s="35" t="s">
        <v>2617</v>
      </c>
      <c r="L2288" s="35"/>
      <c r="M2288" s="51">
        <v>42307</v>
      </c>
    </row>
    <row r="2289" spans="9:13">
      <c r="I2289" s="35" t="s">
        <v>12875</v>
      </c>
      <c r="J2289" s="35" t="s">
        <v>12797</v>
      </c>
      <c r="K2289" s="35" t="s">
        <v>2617</v>
      </c>
      <c r="L2289" s="35"/>
      <c r="M2289" s="51">
        <v>42307</v>
      </c>
    </row>
    <row r="2290" spans="9:13">
      <c r="I2290" s="35" t="s">
        <v>12876</v>
      </c>
      <c r="J2290" s="35" t="s">
        <v>12797</v>
      </c>
      <c r="K2290" s="35" t="s">
        <v>2617</v>
      </c>
      <c r="L2290" s="35"/>
      <c r="M2290" s="51">
        <v>42307</v>
      </c>
    </row>
    <row r="2291" spans="9:13">
      <c r="I2291" s="35" t="s">
        <v>12877</v>
      </c>
      <c r="J2291" s="35" t="s">
        <v>12797</v>
      </c>
      <c r="K2291" s="35" t="s">
        <v>2617</v>
      </c>
      <c r="L2291" s="35"/>
      <c r="M2291" s="51">
        <v>42307</v>
      </c>
    </row>
    <row r="2292" spans="9:13">
      <c r="I2292" s="35" t="s">
        <v>12878</v>
      </c>
      <c r="J2292" s="35" t="s">
        <v>12797</v>
      </c>
      <c r="K2292" s="35" t="s">
        <v>2617</v>
      </c>
      <c r="L2292" s="35"/>
      <c r="M2292" s="51">
        <v>42307</v>
      </c>
    </row>
    <row r="2293" spans="9:13">
      <c r="I2293" s="35" t="s">
        <v>12879</v>
      </c>
      <c r="J2293" s="35" t="s">
        <v>12797</v>
      </c>
      <c r="K2293" s="35" t="s">
        <v>2617</v>
      </c>
      <c r="L2293" s="35"/>
      <c r="M2293" s="51">
        <v>42307</v>
      </c>
    </row>
    <row r="2294" spans="9:13">
      <c r="I2294" s="35" t="s">
        <v>12880</v>
      </c>
      <c r="J2294" s="35" t="s">
        <v>12797</v>
      </c>
      <c r="K2294" s="35" t="s">
        <v>2617</v>
      </c>
      <c r="L2294" s="35"/>
      <c r="M2294" s="51">
        <v>42307</v>
      </c>
    </row>
    <row r="2295" spans="9:13">
      <c r="I2295" s="35" t="s">
        <v>12881</v>
      </c>
      <c r="J2295" s="35" t="s">
        <v>12797</v>
      </c>
      <c r="K2295" s="35" t="s">
        <v>2617</v>
      </c>
      <c r="L2295" s="35"/>
      <c r="M2295" s="51">
        <v>42307</v>
      </c>
    </row>
    <row r="2296" spans="9:13">
      <c r="I2296" s="35" t="s">
        <v>12882</v>
      </c>
      <c r="J2296" s="35" t="s">
        <v>12797</v>
      </c>
      <c r="K2296" s="35" t="s">
        <v>2617</v>
      </c>
      <c r="L2296" s="35"/>
      <c r="M2296" s="51">
        <v>42307</v>
      </c>
    </row>
    <row r="2297" spans="9:13">
      <c r="I2297" s="35" t="s">
        <v>12883</v>
      </c>
      <c r="J2297" s="35" t="s">
        <v>12797</v>
      </c>
      <c r="K2297" s="35" t="s">
        <v>2617</v>
      </c>
      <c r="L2297" s="35"/>
      <c r="M2297" s="51">
        <v>42307</v>
      </c>
    </row>
    <row r="2298" spans="9:13">
      <c r="I2298" s="35" t="s">
        <v>12884</v>
      </c>
      <c r="J2298" s="35" t="s">
        <v>12797</v>
      </c>
      <c r="K2298" s="35" t="s">
        <v>2617</v>
      </c>
      <c r="L2298" s="35"/>
      <c r="M2298" s="51">
        <v>42307</v>
      </c>
    </row>
    <row r="2299" spans="9:13">
      <c r="I2299" s="35" t="s">
        <v>12885</v>
      </c>
      <c r="J2299" s="35" t="s">
        <v>12797</v>
      </c>
      <c r="K2299" s="35" t="s">
        <v>2617</v>
      </c>
      <c r="L2299" s="35"/>
      <c r="M2299" s="51">
        <v>42307</v>
      </c>
    </row>
    <row r="2300" spans="9:13">
      <c r="I2300" s="35" t="s">
        <v>12886</v>
      </c>
      <c r="J2300" s="35" t="s">
        <v>12797</v>
      </c>
      <c r="K2300" s="35" t="s">
        <v>2617</v>
      </c>
      <c r="L2300" s="35"/>
      <c r="M2300" s="51">
        <v>42307</v>
      </c>
    </row>
    <row r="2301" spans="9:13">
      <c r="I2301" s="35" t="s">
        <v>12887</v>
      </c>
      <c r="J2301" s="35" t="s">
        <v>12797</v>
      </c>
      <c r="K2301" s="35" t="s">
        <v>2617</v>
      </c>
      <c r="L2301" s="35"/>
      <c r="M2301" s="51">
        <v>42307</v>
      </c>
    </row>
    <row r="2302" spans="9:13">
      <c r="I2302" s="35" t="s">
        <v>12888</v>
      </c>
      <c r="J2302" s="35" t="s">
        <v>12797</v>
      </c>
      <c r="K2302" s="35" t="s">
        <v>2617</v>
      </c>
      <c r="L2302" s="35"/>
      <c r="M2302" s="51">
        <v>42307</v>
      </c>
    </row>
    <row r="2303" spans="9:13">
      <c r="I2303" s="35" t="s">
        <v>12889</v>
      </c>
      <c r="J2303" s="35" t="s">
        <v>12797</v>
      </c>
      <c r="K2303" s="35" t="s">
        <v>2617</v>
      </c>
      <c r="L2303" s="35"/>
      <c r="M2303" s="51">
        <v>42307</v>
      </c>
    </row>
    <row r="2304" spans="9:13">
      <c r="I2304" s="35" t="s">
        <v>12890</v>
      </c>
      <c r="J2304" s="35" t="s">
        <v>12797</v>
      </c>
      <c r="K2304" s="35" t="s">
        <v>2617</v>
      </c>
      <c r="L2304" s="35"/>
      <c r="M2304" s="51">
        <v>42307</v>
      </c>
    </row>
    <row r="2305" spans="9:13">
      <c r="I2305" s="35" t="s">
        <v>12891</v>
      </c>
      <c r="J2305" s="35" t="s">
        <v>12797</v>
      </c>
      <c r="K2305" s="35" t="s">
        <v>2617</v>
      </c>
      <c r="L2305" s="35"/>
      <c r="M2305" s="51">
        <v>42307</v>
      </c>
    </row>
    <row r="2306" spans="9:13">
      <c r="I2306" s="35" t="s">
        <v>12892</v>
      </c>
      <c r="J2306" s="35" t="s">
        <v>12797</v>
      </c>
      <c r="K2306" s="35" t="s">
        <v>2617</v>
      </c>
      <c r="L2306" s="35"/>
      <c r="M2306" s="51">
        <v>42307</v>
      </c>
    </row>
    <row r="2307" spans="9:13">
      <c r="I2307" s="35" t="s">
        <v>12893</v>
      </c>
      <c r="J2307" s="35" t="s">
        <v>12797</v>
      </c>
      <c r="K2307" s="35" t="s">
        <v>2617</v>
      </c>
      <c r="L2307" s="35"/>
      <c r="M2307" s="51">
        <v>42307</v>
      </c>
    </row>
    <row r="2308" spans="9:13">
      <c r="I2308" s="35" t="s">
        <v>12894</v>
      </c>
      <c r="J2308" s="35" t="s">
        <v>12797</v>
      </c>
      <c r="K2308" s="35" t="s">
        <v>2617</v>
      </c>
      <c r="L2308" s="35"/>
      <c r="M2308" s="51">
        <v>42307</v>
      </c>
    </row>
    <row r="2309" spans="9:13">
      <c r="I2309" s="35" t="s">
        <v>12895</v>
      </c>
      <c r="J2309" s="35" t="s">
        <v>12797</v>
      </c>
      <c r="K2309" s="35" t="s">
        <v>2617</v>
      </c>
      <c r="L2309" s="35"/>
      <c r="M2309" s="51">
        <v>42307</v>
      </c>
    </row>
    <row r="2310" spans="9:13">
      <c r="I2310" s="35" t="s">
        <v>12896</v>
      </c>
      <c r="J2310" s="35" t="s">
        <v>12797</v>
      </c>
      <c r="K2310" s="35" t="s">
        <v>2617</v>
      </c>
      <c r="L2310" s="35"/>
      <c r="M2310" s="51">
        <v>42307</v>
      </c>
    </row>
    <row r="2311" spans="9:13">
      <c r="I2311" s="35" t="s">
        <v>12897</v>
      </c>
      <c r="J2311" s="35" t="s">
        <v>12797</v>
      </c>
      <c r="K2311" s="35" t="s">
        <v>2617</v>
      </c>
      <c r="L2311" s="35"/>
      <c r="M2311" s="51">
        <v>42307</v>
      </c>
    </row>
    <row r="2312" spans="9:13">
      <c r="I2312" s="35" t="s">
        <v>12898</v>
      </c>
      <c r="J2312" s="35" t="s">
        <v>12797</v>
      </c>
      <c r="K2312" s="35" t="s">
        <v>2617</v>
      </c>
      <c r="L2312" s="35"/>
      <c r="M2312" s="51">
        <v>42307</v>
      </c>
    </row>
    <row r="2313" spans="9:13">
      <c r="I2313" s="35" t="s">
        <v>12899</v>
      </c>
      <c r="J2313" s="35" t="s">
        <v>12797</v>
      </c>
      <c r="K2313" s="35" t="s">
        <v>2617</v>
      </c>
      <c r="L2313" s="35"/>
      <c r="M2313" s="51">
        <v>42307</v>
      </c>
    </row>
    <row r="2314" spans="9:13">
      <c r="I2314" s="35" t="s">
        <v>12900</v>
      </c>
      <c r="J2314" s="35" t="s">
        <v>12797</v>
      </c>
      <c r="K2314" s="35" t="s">
        <v>2617</v>
      </c>
      <c r="L2314" s="35"/>
      <c r="M2314" s="51">
        <v>42307</v>
      </c>
    </row>
    <row r="2315" spans="9:13">
      <c r="I2315" s="35" t="s">
        <v>12901</v>
      </c>
      <c r="J2315" s="35" t="s">
        <v>12797</v>
      </c>
      <c r="K2315" s="35" t="s">
        <v>2617</v>
      </c>
      <c r="L2315" s="35"/>
      <c r="M2315" s="51">
        <v>42307</v>
      </c>
    </row>
    <row r="2316" spans="9:13">
      <c r="I2316" s="35" t="s">
        <v>12902</v>
      </c>
      <c r="J2316" s="35" t="s">
        <v>12797</v>
      </c>
      <c r="K2316" s="35" t="s">
        <v>2617</v>
      </c>
      <c r="L2316" s="35"/>
      <c r="M2316" s="51">
        <v>42307</v>
      </c>
    </row>
    <row r="2317" spans="9:13">
      <c r="I2317" s="35" t="s">
        <v>12903</v>
      </c>
      <c r="J2317" s="35" t="s">
        <v>12797</v>
      </c>
      <c r="K2317" s="35" t="s">
        <v>2617</v>
      </c>
      <c r="L2317" s="35"/>
      <c r="M2317" s="51">
        <v>42307</v>
      </c>
    </row>
    <row r="2318" spans="9:13">
      <c r="I2318" s="35" t="s">
        <v>12904</v>
      </c>
      <c r="J2318" s="35" t="s">
        <v>12797</v>
      </c>
      <c r="K2318" s="35" t="s">
        <v>2617</v>
      </c>
      <c r="L2318" s="35"/>
      <c r="M2318" s="51">
        <v>42307</v>
      </c>
    </row>
    <row r="2319" spans="9:13">
      <c r="I2319" s="35" t="s">
        <v>12905</v>
      </c>
      <c r="J2319" s="35" t="s">
        <v>12797</v>
      </c>
      <c r="K2319" s="35" t="s">
        <v>2617</v>
      </c>
      <c r="L2319" s="35"/>
      <c r="M2319" s="51">
        <v>42307</v>
      </c>
    </row>
    <row r="2320" spans="9:13">
      <c r="I2320" s="35" t="s">
        <v>12906</v>
      </c>
      <c r="J2320" s="35" t="s">
        <v>12797</v>
      </c>
      <c r="K2320" s="35" t="s">
        <v>2617</v>
      </c>
      <c r="L2320" s="35"/>
      <c r="M2320" s="51">
        <v>42307</v>
      </c>
    </row>
    <row r="2321" spans="9:13">
      <c r="I2321" s="35" t="s">
        <v>12907</v>
      </c>
      <c r="J2321" s="35" t="s">
        <v>12797</v>
      </c>
      <c r="K2321" s="35" t="s">
        <v>2617</v>
      </c>
      <c r="L2321" s="35"/>
      <c r="M2321" s="51">
        <v>42307</v>
      </c>
    </row>
    <row r="2322" spans="9:13">
      <c r="I2322" s="35" t="s">
        <v>12908</v>
      </c>
      <c r="J2322" s="35" t="s">
        <v>12797</v>
      </c>
      <c r="K2322" s="35" t="s">
        <v>2617</v>
      </c>
      <c r="L2322" s="35"/>
      <c r="M2322" s="51">
        <v>42307</v>
      </c>
    </row>
    <row r="2323" spans="9:13">
      <c r="I2323" s="35" t="s">
        <v>12909</v>
      </c>
      <c r="J2323" s="35" t="s">
        <v>12797</v>
      </c>
      <c r="K2323" s="35" t="s">
        <v>2617</v>
      </c>
      <c r="L2323" s="35"/>
      <c r="M2323" s="51">
        <v>42307</v>
      </c>
    </row>
    <row r="2324" spans="9:13">
      <c r="I2324" s="35" t="s">
        <v>12910</v>
      </c>
      <c r="J2324" s="35" t="s">
        <v>12797</v>
      </c>
      <c r="K2324" s="35" t="s">
        <v>2617</v>
      </c>
      <c r="L2324" s="35"/>
      <c r="M2324" s="51">
        <v>42307</v>
      </c>
    </row>
    <row r="2325" spans="9:13">
      <c r="I2325" s="35" t="s">
        <v>12911</v>
      </c>
      <c r="J2325" s="35" t="s">
        <v>12797</v>
      </c>
      <c r="K2325" s="35" t="s">
        <v>2617</v>
      </c>
      <c r="L2325" s="35"/>
      <c r="M2325" s="51">
        <v>42307</v>
      </c>
    </row>
    <row r="2326" spans="9:13">
      <c r="I2326" s="35" t="s">
        <v>12912</v>
      </c>
      <c r="J2326" s="35" t="s">
        <v>12797</v>
      </c>
      <c r="K2326" s="35" t="s">
        <v>2617</v>
      </c>
      <c r="L2326" s="35"/>
      <c r="M2326" s="51">
        <v>42307</v>
      </c>
    </row>
    <row r="2327" spans="9:13">
      <c r="I2327" s="35" t="s">
        <v>12912</v>
      </c>
      <c r="J2327" s="35" t="s">
        <v>12797</v>
      </c>
      <c r="K2327" s="35" t="s">
        <v>2617</v>
      </c>
      <c r="L2327" s="35"/>
      <c r="M2327" s="51">
        <v>42307</v>
      </c>
    </row>
    <row r="2328" spans="9:13">
      <c r="I2328" s="35" t="s">
        <v>12913</v>
      </c>
      <c r="J2328" s="35" t="s">
        <v>12797</v>
      </c>
      <c r="K2328" s="35" t="s">
        <v>2617</v>
      </c>
      <c r="L2328" s="35"/>
      <c r="M2328" s="51">
        <v>42307</v>
      </c>
    </row>
    <row r="2329" spans="9:13">
      <c r="I2329" s="35" t="s">
        <v>12914</v>
      </c>
      <c r="J2329" s="35" t="s">
        <v>12797</v>
      </c>
      <c r="K2329" s="35" t="s">
        <v>2617</v>
      </c>
      <c r="L2329" s="35"/>
      <c r="M2329" s="51">
        <v>42307</v>
      </c>
    </row>
    <row r="2330" spans="9:13">
      <c r="I2330" s="35" t="s">
        <v>12915</v>
      </c>
      <c r="J2330" s="35" t="s">
        <v>12797</v>
      </c>
      <c r="K2330" s="35" t="s">
        <v>2617</v>
      </c>
      <c r="L2330" s="35"/>
      <c r="M2330" s="51">
        <v>42307</v>
      </c>
    </row>
    <row r="2331" spans="9:13">
      <c r="I2331" s="35" t="s">
        <v>12916</v>
      </c>
      <c r="J2331" s="35" t="s">
        <v>12797</v>
      </c>
      <c r="K2331" s="35" t="s">
        <v>2617</v>
      </c>
      <c r="L2331" s="35"/>
      <c r="M2331" s="51">
        <v>42307</v>
      </c>
    </row>
    <row r="2332" spans="9:13">
      <c r="I2332" s="35" t="s">
        <v>12917</v>
      </c>
      <c r="J2332" s="35" t="s">
        <v>12797</v>
      </c>
      <c r="K2332" s="35" t="s">
        <v>2617</v>
      </c>
      <c r="L2332" s="35"/>
      <c r="M2332" s="51">
        <v>42307</v>
      </c>
    </row>
    <row r="2333" spans="9:13">
      <c r="I2333" s="35" t="s">
        <v>12918</v>
      </c>
      <c r="J2333" s="35" t="s">
        <v>12797</v>
      </c>
      <c r="K2333" s="35" t="s">
        <v>2617</v>
      </c>
      <c r="L2333" s="35"/>
      <c r="M2333" s="51">
        <v>42307</v>
      </c>
    </row>
    <row r="2334" spans="9:13">
      <c r="I2334" s="35" t="s">
        <v>12919</v>
      </c>
      <c r="J2334" s="35" t="s">
        <v>12797</v>
      </c>
      <c r="K2334" s="35" t="s">
        <v>2617</v>
      </c>
      <c r="L2334" s="35"/>
      <c r="M2334" s="51">
        <v>42307</v>
      </c>
    </row>
    <row r="2335" spans="9:13">
      <c r="I2335" s="35" t="s">
        <v>12920</v>
      </c>
      <c r="J2335" s="35" t="s">
        <v>12797</v>
      </c>
      <c r="K2335" s="35" t="s">
        <v>2617</v>
      </c>
      <c r="L2335" s="35"/>
      <c r="M2335" s="51">
        <v>42307</v>
      </c>
    </row>
    <row r="2336" spans="9:13">
      <c r="I2336" s="35" t="s">
        <v>12921</v>
      </c>
      <c r="J2336" s="35" t="s">
        <v>12797</v>
      </c>
      <c r="K2336" s="35" t="s">
        <v>2617</v>
      </c>
      <c r="L2336" s="35"/>
      <c r="M2336" s="51">
        <v>42307</v>
      </c>
    </row>
    <row r="2337" spans="9:13">
      <c r="I2337" s="35" t="s">
        <v>12922</v>
      </c>
      <c r="J2337" s="35" t="s">
        <v>12797</v>
      </c>
      <c r="K2337" s="35" t="s">
        <v>2617</v>
      </c>
      <c r="L2337" s="35"/>
      <c r="M2337" s="51">
        <v>42307</v>
      </c>
    </row>
    <row r="2338" spans="9:13">
      <c r="I2338" s="35" t="s">
        <v>12923</v>
      </c>
      <c r="J2338" s="35" t="s">
        <v>12797</v>
      </c>
      <c r="K2338" s="35" t="s">
        <v>2617</v>
      </c>
      <c r="L2338" s="35"/>
      <c r="M2338" s="51">
        <v>42307</v>
      </c>
    </row>
    <row r="2339" spans="9:13">
      <c r="I2339" s="35" t="s">
        <v>12924</v>
      </c>
      <c r="J2339" s="35" t="s">
        <v>12797</v>
      </c>
      <c r="K2339" s="35" t="s">
        <v>2617</v>
      </c>
      <c r="L2339" s="35"/>
      <c r="M2339" s="51">
        <v>42307</v>
      </c>
    </row>
    <row r="2340" spans="9:13">
      <c r="I2340" s="35" t="s">
        <v>12925</v>
      </c>
      <c r="J2340" s="35" t="s">
        <v>12797</v>
      </c>
      <c r="K2340" s="35" t="s">
        <v>2617</v>
      </c>
      <c r="L2340" s="35"/>
      <c r="M2340" s="51">
        <v>42307</v>
      </c>
    </row>
    <row r="2341" spans="9:13">
      <c r="I2341" s="35" t="s">
        <v>12926</v>
      </c>
      <c r="J2341" s="35" t="s">
        <v>12797</v>
      </c>
      <c r="K2341" s="35" t="s">
        <v>2617</v>
      </c>
      <c r="L2341" s="35"/>
      <c r="M2341" s="51">
        <v>42307</v>
      </c>
    </row>
    <row r="2342" spans="9:13">
      <c r="I2342" s="35" t="s">
        <v>12927</v>
      </c>
      <c r="J2342" s="35" t="s">
        <v>12797</v>
      </c>
      <c r="K2342" s="35" t="s">
        <v>2617</v>
      </c>
      <c r="L2342" s="35"/>
      <c r="M2342" s="51">
        <v>42307</v>
      </c>
    </row>
    <row r="2343" spans="9:13">
      <c r="I2343" s="35" t="s">
        <v>12928</v>
      </c>
      <c r="J2343" s="35" t="s">
        <v>12797</v>
      </c>
      <c r="K2343" s="35" t="s">
        <v>2617</v>
      </c>
      <c r="L2343" s="35"/>
      <c r="M2343" s="51">
        <v>42307</v>
      </c>
    </row>
    <row r="2344" spans="9:13">
      <c r="I2344" s="35" t="s">
        <v>12929</v>
      </c>
      <c r="J2344" s="35" t="s">
        <v>12797</v>
      </c>
      <c r="K2344" s="35" t="s">
        <v>2617</v>
      </c>
      <c r="L2344" s="35"/>
      <c r="M2344" s="51">
        <v>42307</v>
      </c>
    </row>
    <row r="2345" spans="9:13">
      <c r="I2345" s="35" t="s">
        <v>12930</v>
      </c>
      <c r="J2345" s="35" t="s">
        <v>12797</v>
      </c>
      <c r="K2345" s="35" t="s">
        <v>2617</v>
      </c>
      <c r="L2345" s="35"/>
      <c r="M2345" s="51">
        <v>42307</v>
      </c>
    </row>
    <row r="2346" spans="9:13">
      <c r="I2346" s="35" t="s">
        <v>12931</v>
      </c>
      <c r="J2346" s="35" t="s">
        <v>12797</v>
      </c>
      <c r="K2346" s="35" t="s">
        <v>2617</v>
      </c>
      <c r="L2346" s="35"/>
      <c r="M2346" s="51">
        <v>42307</v>
      </c>
    </row>
    <row r="2347" spans="9:13">
      <c r="I2347" s="35" t="s">
        <v>12932</v>
      </c>
      <c r="J2347" s="35" t="s">
        <v>12797</v>
      </c>
      <c r="K2347" s="35" t="s">
        <v>2617</v>
      </c>
      <c r="L2347" s="35"/>
      <c r="M2347" s="51">
        <v>42307</v>
      </c>
    </row>
    <row r="2348" spans="9:13">
      <c r="I2348" s="35" t="s">
        <v>12933</v>
      </c>
      <c r="J2348" s="35" t="s">
        <v>12797</v>
      </c>
      <c r="K2348" s="35" t="s">
        <v>2617</v>
      </c>
      <c r="L2348" s="35"/>
      <c r="M2348" s="51">
        <v>42307</v>
      </c>
    </row>
    <row r="2349" spans="9:13">
      <c r="I2349" s="35" t="s">
        <v>12934</v>
      </c>
      <c r="J2349" s="35" t="s">
        <v>12797</v>
      </c>
      <c r="K2349" s="35" t="s">
        <v>2617</v>
      </c>
      <c r="L2349" s="35"/>
      <c r="M2349" s="51">
        <v>42307</v>
      </c>
    </row>
    <row r="2350" spans="9:13">
      <c r="I2350" s="35" t="s">
        <v>12935</v>
      </c>
      <c r="J2350" s="35" t="s">
        <v>12797</v>
      </c>
      <c r="K2350" s="35" t="s">
        <v>2617</v>
      </c>
      <c r="L2350" s="35"/>
      <c r="M2350" s="51">
        <v>42307</v>
      </c>
    </row>
    <row r="2351" spans="9:13">
      <c r="I2351" s="35" t="s">
        <v>12936</v>
      </c>
      <c r="J2351" s="35" t="s">
        <v>12797</v>
      </c>
      <c r="K2351" s="35" t="s">
        <v>2617</v>
      </c>
      <c r="L2351" s="35"/>
      <c r="M2351" s="51">
        <v>42307</v>
      </c>
    </row>
    <row r="2352" spans="9:13">
      <c r="I2352" s="35" t="s">
        <v>12937</v>
      </c>
      <c r="J2352" s="35" t="s">
        <v>12797</v>
      </c>
      <c r="K2352" s="35" t="s">
        <v>2617</v>
      </c>
      <c r="L2352" s="35"/>
      <c r="M2352" s="51">
        <v>42307</v>
      </c>
    </row>
    <row r="2353" spans="9:13">
      <c r="I2353" s="35" t="s">
        <v>12938</v>
      </c>
      <c r="J2353" s="35" t="s">
        <v>12797</v>
      </c>
      <c r="K2353" s="35" t="s">
        <v>2617</v>
      </c>
      <c r="L2353" s="35"/>
      <c r="M2353" s="51">
        <v>42307</v>
      </c>
    </row>
    <row r="2354" spans="9:13">
      <c r="I2354" s="35" t="s">
        <v>12939</v>
      </c>
      <c r="J2354" s="35" t="s">
        <v>12797</v>
      </c>
      <c r="K2354" s="35" t="s">
        <v>2617</v>
      </c>
      <c r="L2354" s="35"/>
      <c r="M2354" s="51">
        <v>42307</v>
      </c>
    </row>
    <row r="2355" spans="9:13">
      <c r="I2355" s="35" t="s">
        <v>12940</v>
      </c>
      <c r="J2355" s="35" t="s">
        <v>12797</v>
      </c>
      <c r="K2355" s="35" t="s">
        <v>2617</v>
      </c>
      <c r="L2355" s="35"/>
      <c r="M2355" s="51">
        <v>42307</v>
      </c>
    </row>
    <row r="2356" spans="9:13">
      <c r="I2356" s="35" t="s">
        <v>12941</v>
      </c>
      <c r="J2356" s="35" t="s">
        <v>12797</v>
      </c>
      <c r="K2356" s="35" t="s">
        <v>2617</v>
      </c>
      <c r="L2356" s="35"/>
      <c r="M2356" s="51">
        <v>42307</v>
      </c>
    </row>
    <row r="2357" spans="9:13">
      <c r="I2357" s="35" t="s">
        <v>12942</v>
      </c>
      <c r="J2357" s="35" t="s">
        <v>12797</v>
      </c>
      <c r="K2357" s="35" t="s">
        <v>2617</v>
      </c>
      <c r="L2357" s="35"/>
      <c r="M2357" s="51">
        <v>42307</v>
      </c>
    </row>
    <row r="2358" spans="9:13">
      <c r="I2358" s="35" t="s">
        <v>12943</v>
      </c>
      <c r="J2358" s="35" t="s">
        <v>12797</v>
      </c>
      <c r="K2358" s="35" t="s">
        <v>2617</v>
      </c>
      <c r="L2358" s="35"/>
      <c r="M2358" s="51">
        <v>42307</v>
      </c>
    </row>
    <row r="2359" spans="9:13">
      <c r="I2359" s="35" t="s">
        <v>12944</v>
      </c>
      <c r="J2359" s="35" t="s">
        <v>12797</v>
      </c>
      <c r="K2359" s="35" t="s">
        <v>2617</v>
      </c>
      <c r="L2359" s="35"/>
      <c r="M2359" s="51">
        <v>42307</v>
      </c>
    </row>
    <row r="2360" spans="9:13">
      <c r="I2360" s="35" t="s">
        <v>12945</v>
      </c>
      <c r="J2360" s="35" t="s">
        <v>12797</v>
      </c>
      <c r="K2360" s="35" t="s">
        <v>2617</v>
      </c>
      <c r="L2360" s="35"/>
      <c r="M2360" s="51">
        <v>42307</v>
      </c>
    </row>
    <row r="2361" spans="9:13">
      <c r="I2361" s="35" t="s">
        <v>12946</v>
      </c>
      <c r="J2361" s="35" t="s">
        <v>12797</v>
      </c>
      <c r="K2361" s="35" t="s">
        <v>2617</v>
      </c>
      <c r="L2361" s="35"/>
      <c r="M2361" s="51">
        <v>42307</v>
      </c>
    </row>
    <row r="2362" spans="9:13">
      <c r="I2362" s="35" t="s">
        <v>12947</v>
      </c>
      <c r="J2362" s="35" t="s">
        <v>12797</v>
      </c>
      <c r="K2362" s="35" t="s">
        <v>2617</v>
      </c>
      <c r="L2362" s="35"/>
      <c r="M2362" s="51">
        <v>42307</v>
      </c>
    </row>
    <row r="2363" spans="9:13">
      <c r="I2363" s="35" t="s">
        <v>12948</v>
      </c>
      <c r="J2363" s="35" t="s">
        <v>12797</v>
      </c>
      <c r="K2363" s="35" t="s">
        <v>2617</v>
      </c>
      <c r="L2363" s="35"/>
      <c r="M2363" s="51">
        <v>42307</v>
      </c>
    </row>
    <row r="2364" spans="9:13">
      <c r="I2364" s="35" t="s">
        <v>12949</v>
      </c>
      <c r="J2364" s="35" t="s">
        <v>12797</v>
      </c>
      <c r="K2364" s="35" t="s">
        <v>2617</v>
      </c>
      <c r="L2364" s="35"/>
      <c r="M2364" s="51">
        <v>42307</v>
      </c>
    </row>
    <row r="2365" spans="9:13">
      <c r="I2365" s="35" t="s">
        <v>12950</v>
      </c>
      <c r="J2365" s="35" t="s">
        <v>12797</v>
      </c>
      <c r="K2365" s="35" t="s">
        <v>2617</v>
      </c>
      <c r="L2365" s="35"/>
      <c r="M2365" s="51">
        <v>42307</v>
      </c>
    </row>
    <row r="2366" spans="9:13">
      <c r="I2366" s="35" t="s">
        <v>12951</v>
      </c>
      <c r="J2366" s="35" t="s">
        <v>12797</v>
      </c>
      <c r="K2366" s="35" t="s">
        <v>2617</v>
      </c>
      <c r="L2366" s="35"/>
      <c r="M2366" s="51">
        <v>42307</v>
      </c>
    </row>
    <row r="2367" spans="9:13">
      <c r="I2367" s="35" t="s">
        <v>12952</v>
      </c>
      <c r="J2367" s="35" t="s">
        <v>12797</v>
      </c>
      <c r="K2367" s="35" t="s">
        <v>2617</v>
      </c>
      <c r="L2367" s="35"/>
      <c r="M2367" s="51">
        <v>42307</v>
      </c>
    </row>
    <row r="2368" spans="9:13">
      <c r="I2368" s="35" t="s">
        <v>12953</v>
      </c>
      <c r="J2368" s="35" t="s">
        <v>12797</v>
      </c>
      <c r="K2368" s="35" t="s">
        <v>2617</v>
      </c>
      <c r="L2368" s="35"/>
      <c r="M2368" s="51">
        <v>42307</v>
      </c>
    </row>
    <row r="2369" spans="9:13">
      <c r="I2369" s="35" t="s">
        <v>12954</v>
      </c>
      <c r="J2369" s="35" t="s">
        <v>12797</v>
      </c>
      <c r="K2369" s="35" t="s">
        <v>2617</v>
      </c>
      <c r="L2369" s="35"/>
      <c r="M2369" s="51">
        <v>42307</v>
      </c>
    </row>
    <row r="2370" spans="9:13">
      <c r="I2370" s="35" t="s">
        <v>12955</v>
      </c>
      <c r="J2370" s="35" t="s">
        <v>12797</v>
      </c>
      <c r="K2370" s="35" t="s">
        <v>2617</v>
      </c>
      <c r="L2370" s="35"/>
      <c r="M2370" s="51">
        <v>42307</v>
      </c>
    </row>
    <row r="2371" spans="9:13">
      <c r="I2371" s="35" t="s">
        <v>12956</v>
      </c>
      <c r="J2371" s="35" t="s">
        <v>12797</v>
      </c>
      <c r="K2371" s="35" t="s">
        <v>2617</v>
      </c>
      <c r="L2371" s="35"/>
      <c r="M2371" s="51">
        <v>42307</v>
      </c>
    </row>
    <row r="2372" spans="9:13">
      <c r="I2372" s="35" t="s">
        <v>12957</v>
      </c>
      <c r="J2372" s="35" t="s">
        <v>12797</v>
      </c>
      <c r="K2372" s="35" t="s">
        <v>2617</v>
      </c>
      <c r="L2372" s="35"/>
      <c r="M2372" s="51">
        <v>42307</v>
      </c>
    </row>
    <row r="2373" spans="9:13">
      <c r="I2373" s="35" t="s">
        <v>12958</v>
      </c>
      <c r="J2373" s="35" t="s">
        <v>12797</v>
      </c>
      <c r="K2373" s="35" t="s">
        <v>2617</v>
      </c>
      <c r="L2373" s="35"/>
      <c r="M2373" s="51">
        <v>42307</v>
      </c>
    </row>
    <row r="2374" spans="9:13">
      <c r="I2374" s="35" t="s">
        <v>12959</v>
      </c>
      <c r="J2374" s="35" t="s">
        <v>12797</v>
      </c>
      <c r="K2374" s="35" t="s">
        <v>2617</v>
      </c>
      <c r="L2374" s="35"/>
      <c r="M2374" s="51">
        <v>42307</v>
      </c>
    </row>
    <row r="2375" spans="9:13">
      <c r="I2375" s="35" t="s">
        <v>12960</v>
      </c>
      <c r="J2375" s="35" t="s">
        <v>12797</v>
      </c>
      <c r="K2375" s="35" t="s">
        <v>2617</v>
      </c>
      <c r="L2375" s="35"/>
      <c r="M2375" s="51">
        <v>42307</v>
      </c>
    </row>
    <row r="2376" spans="9:13">
      <c r="I2376" s="35" t="s">
        <v>12961</v>
      </c>
      <c r="J2376" s="35" t="s">
        <v>12797</v>
      </c>
      <c r="K2376" s="35" t="s">
        <v>2617</v>
      </c>
      <c r="L2376" s="35"/>
      <c r="M2376" s="51">
        <v>42307</v>
      </c>
    </row>
    <row r="2377" spans="9:13">
      <c r="I2377" s="35" t="s">
        <v>12962</v>
      </c>
      <c r="J2377" s="35" t="s">
        <v>12797</v>
      </c>
      <c r="K2377" s="35" t="s">
        <v>2617</v>
      </c>
      <c r="L2377" s="35"/>
      <c r="M2377" s="51">
        <v>42307</v>
      </c>
    </row>
    <row r="2378" spans="9:13">
      <c r="I2378" s="35" t="s">
        <v>12963</v>
      </c>
      <c r="J2378" s="35" t="s">
        <v>12797</v>
      </c>
      <c r="K2378" s="35" t="s">
        <v>2617</v>
      </c>
      <c r="L2378" s="35"/>
      <c r="M2378" s="51">
        <v>42307</v>
      </c>
    </row>
    <row r="2379" spans="9:13">
      <c r="I2379" s="35" t="s">
        <v>12964</v>
      </c>
      <c r="J2379" s="35" t="s">
        <v>12797</v>
      </c>
      <c r="K2379" s="35" t="s">
        <v>2617</v>
      </c>
      <c r="L2379" s="35"/>
      <c r="M2379" s="51">
        <v>42307</v>
      </c>
    </row>
    <row r="2380" spans="9:13">
      <c r="I2380" s="35" t="s">
        <v>12965</v>
      </c>
      <c r="J2380" s="35" t="s">
        <v>12797</v>
      </c>
      <c r="K2380" s="35" t="s">
        <v>2617</v>
      </c>
      <c r="L2380" s="35"/>
      <c r="M2380" s="51">
        <v>42307</v>
      </c>
    </row>
    <row r="2381" spans="9:13">
      <c r="I2381" s="35" t="s">
        <v>12966</v>
      </c>
      <c r="J2381" s="35" t="s">
        <v>12797</v>
      </c>
      <c r="K2381" s="35" t="s">
        <v>2617</v>
      </c>
      <c r="L2381" s="35"/>
      <c r="M2381" s="51">
        <v>42307</v>
      </c>
    </row>
    <row r="2382" spans="9:13">
      <c r="I2382" s="35" t="s">
        <v>12967</v>
      </c>
      <c r="J2382" s="35" t="s">
        <v>12797</v>
      </c>
      <c r="K2382" s="35" t="s">
        <v>2617</v>
      </c>
      <c r="L2382" s="35"/>
      <c r="M2382" s="51">
        <v>42307</v>
      </c>
    </row>
    <row r="2383" spans="9:13">
      <c r="I2383" s="35" t="s">
        <v>12968</v>
      </c>
      <c r="J2383" s="35" t="s">
        <v>12797</v>
      </c>
      <c r="K2383" s="35" t="s">
        <v>2617</v>
      </c>
      <c r="L2383" s="35"/>
      <c r="M2383" s="51">
        <v>42307</v>
      </c>
    </row>
    <row r="2384" spans="9:13">
      <c r="I2384" s="35" t="s">
        <v>12969</v>
      </c>
      <c r="J2384" s="35" t="s">
        <v>12797</v>
      </c>
      <c r="K2384" s="35" t="s">
        <v>2617</v>
      </c>
      <c r="L2384" s="35"/>
      <c r="M2384" s="51">
        <v>42307</v>
      </c>
    </row>
    <row r="2385" spans="9:13">
      <c r="I2385" s="35" t="s">
        <v>12970</v>
      </c>
      <c r="J2385" s="35" t="s">
        <v>12797</v>
      </c>
      <c r="K2385" s="35" t="s">
        <v>2617</v>
      </c>
      <c r="L2385" s="35"/>
      <c r="M2385" s="51">
        <v>42307</v>
      </c>
    </row>
    <row r="2386" spans="9:13">
      <c r="I2386" s="35" t="s">
        <v>12971</v>
      </c>
      <c r="J2386" s="35" t="s">
        <v>12797</v>
      </c>
      <c r="K2386" s="35" t="s">
        <v>2617</v>
      </c>
      <c r="L2386" s="35"/>
      <c r="M2386" s="51">
        <v>42307</v>
      </c>
    </row>
    <row r="2387" spans="9:13">
      <c r="I2387" s="35" t="s">
        <v>12972</v>
      </c>
      <c r="J2387" s="35" t="s">
        <v>12797</v>
      </c>
      <c r="K2387" s="35" t="s">
        <v>2617</v>
      </c>
      <c r="L2387" s="35"/>
      <c r="M2387" s="51">
        <v>42307</v>
      </c>
    </row>
    <row r="2388" spans="9:13">
      <c r="I2388" s="35" t="s">
        <v>12973</v>
      </c>
      <c r="J2388" s="35" t="s">
        <v>12797</v>
      </c>
      <c r="K2388" s="35" t="s">
        <v>2617</v>
      </c>
      <c r="L2388" s="35"/>
      <c r="M2388" s="51">
        <v>42307</v>
      </c>
    </row>
    <row r="2389" spans="9:13">
      <c r="I2389" s="35" t="s">
        <v>12974</v>
      </c>
      <c r="J2389" s="35" t="s">
        <v>12797</v>
      </c>
      <c r="K2389" s="35" t="s">
        <v>2617</v>
      </c>
      <c r="L2389" s="35"/>
      <c r="M2389" s="51">
        <v>42307</v>
      </c>
    </row>
    <row r="2390" spans="9:13">
      <c r="I2390" s="35" t="s">
        <v>12975</v>
      </c>
      <c r="J2390" s="35" t="s">
        <v>12797</v>
      </c>
      <c r="K2390" s="35" t="s">
        <v>2617</v>
      </c>
      <c r="L2390" s="35"/>
      <c r="M2390" s="51">
        <v>42307</v>
      </c>
    </row>
    <row r="2391" spans="9:13">
      <c r="I2391" s="35" t="s">
        <v>12976</v>
      </c>
      <c r="J2391" s="35" t="s">
        <v>12797</v>
      </c>
      <c r="K2391" s="35" t="s">
        <v>2617</v>
      </c>
      <c r="L2391" s="35"/>
      <c r="M2391" s="51">
        <v>42307</v>
      </c>
    </row>
    <row r="2392" spans="9:13">
      <c r="I2392" s="35" t="s">
        <v>12977</v>
      </c>
      <c r="J2392" s="35" t="s">
        <v>12797</v>
      </c>
      <c r="K2392" s="35" t="s">
        <v>2617</v>
      </c>
      <c r="L2392" s="35"/>
      <c r="M2392" s="51">
        <v>42307</v>
      </c>
    </row>
    <row r="2393" spans="9:13">
      <c r="I2393" s="35" t="s">
        <v>12978</v>
      </c>
      <c r="J2393" s="35" t="s">
        <v>12797</v>
      </c>
      <c r="K2393" s="35" t="s">
        <v>2617</v>
      </c>
      <c r="L2393" s="35"/>
      <c r="M2393" s="51">
        <v>42307</v>
      </c>
    </row>
    <row r="2394" spans="9:13">
      <c r="I2394" s="35" t="s">
        <v>12979</v>
      </c>
      <c r="J2394" s="35" t="s">
        <v>12797</v>
      </c>
      <c r="K2394" s="35" t="s">
        <v>2617</v>
      </c>
      <c r="L2394" s="35"/>
      <c r="M2394" s="51">
        <v>42307</v>
      </c>
    </row>
    <row r="2395" spans="9:13">
      <c r="I2395" s="35" t="s">
        <v>12980</v>
      </c>
      <c r="J2395" s="35" t="s">
        <v>12797</v>
      </c>
      <c r="K2395" s="35" t="s">
        <v>2617</v>
      </c>
      <c r="L2395" s="35"/>
      <c r="M2395" s="51">
        <v>42307</v>
      </c>
    </row>
    <row r="2396" spans="9:13">
      <c r="I2396" s="35" t="s">
        <v>12981</v>
      </c>
      <c r="J2396" s="35" t="s">
        <v>12797</v>
      </c>
      <c r="K2396" s="35" t="s">
        <v>2617</v>
      </c>
      <c r="L2396" s="35"/>
      <c r="M2396" s="51">
        <v>42307</v>
      </c>
    </row>
    <row r="2397" spans="9:13">
      <c r="I2397" s="35" t="s">
        <v>12982</v>
      </c>
      <c r="J2397" s="35" t="s">
        <v>12797</v>
      </c>
      <c r="K2397" s="35" t="s">
        <v>2617</v>
      </c>
      <c r="L2397" s="35"/>
      <c r="M2397" s="51">
        <v>42307</v>
      </c>
    </row>
    <row r="2398" spans="9:13">
      <c r="I2398" s="35" t="s">
        <v>12983</v>
      </c>
      <c r="J2398" s="35" t="s">
        <v>12797</v>
      </c>
      <c r="K2398" s="35" t="s">
        <v>2617</v>
      </c>
      <c r="L2398" s="35"/>
      <c r="M2398" s="51">
        <v>42307</v>
      </c>
    </row>
    <row r="2399" spans="9:13">
      <c r="I2399" s="35" t="s">
        <v>12984</v>
      </c>
      <c r="J2399" s="35" t="s">
        <v>12797</v>
      </c>
      <c r="K2399" s="35" t="s">
        <v>2617</v>
      </c>
      <c r="L2399" s="35"/>
      <c r="M2399" s="51">
        <v>42307</v>
      </c>
    </row>
    <row r="2400" spans="9:13">
      <c r="I2400" s="35" t="s">
        <v>12985</v>
      </c>
      <c r="J2400" s="35" t="s">
        <v>12797</v>
      </c>
      <c r="K2400" s="35" t="s">
        <v>2617</v>
      </c>
      <c r="L2400" s="35"/>
      <c r="M2400" s="51">
        <v>42307</v>
      </c>
    </row>
    <row r="2401" spans="9:13">
      <c r="I2401" s="35" t="s">
        <v>12986</v>
      </c>
      <c r="J2401" s="35" t="s">
        <v>12797</v>
      </c>
      <c r="K2401" s="35" t="s">
        <v>2617</v>
      </c>
      <c r="L2401" s="35"/>
      <c r="M2401" s="51">
        <v>42307</v>
      </c>
    </row>
    <row r="2402" spans="9:13">
      <c r="I2402" s="35" t="s">
        <v>12987</v>
      </c>
      <c r="J2402" s="35" t="s">
        <v>12797</v>
      </c>
      <c r="K2402" s="35" t="s">
        <v>2617</v>
      </c>
      <c r="L2402" s="35"/>
      <c r="M2402" s="51">
        <v>42307</v>
      </c>
    </row>
    <row r="2403" spans="9:13">
      <c r="I2403" s="35" t="s">
        <v>12988</v>
      </c>
      <c r="J2403" s="35" t="s">
        <v>12797</v>
      </c>
      <c r="K2403" s="35" t="s">
        <v>2617</v>
      </c>
      <c r="L2403" s="35"/>
      <c r="M2403" s="51">
        <v>42307</v>
      </c>
    </row>
    <row r="2404" spans="9:13">
      <c r="I2404" s="35" t="s">
        <v>12989</v>
      </c>
      <c r="J2404" s="35" t="s">
        <v>12797</v>
      </c>
      <c r="K2404" s="35" t="s">
        <v>2617</v>
      </c>
      <c r="L2404" s="35"/>
      <c r="M2404" s="51">
        <v>42307</v>
      </c>
    </row>
    <row r="2405" spans="9:13">
      <c r="I2405" s="35" t="s">
        <v>12990</v>
      </c>
      <c r="J2405" s="35" t="s">
        <v>12797</v>
      </c>
      <c r="K2405" s="35" t="s">
        <v>2617</v>
      </c>
      <c r="L2405" s="35"/>
      <c r="M2405" s="51">
        <v>42307</v>
      </c>
    </row>
    <row r="2406" spans="9:13">
      <c r="I2406" s="35" t="s">
        <v>12991</v>
      </c>
      <c r="J2406" s="35" t="s">
        <v>12797</v>
      </c>
      <c r="K2406" s="35" t="s">
        <v>2617</v>
      </c>
      <c r="L2406" s="35"/>
      <c r="M2406" s="51">
        <v>42307</v>
      </c>
    </row>
    <row r="2407" spans="9:13">
      <c r="I2407" s="35" t="s">
        <v>12992</v>
      </c>
      <c r="J2407" s="35" t="s">
        <v>12797</v>
      </c>
      <c r="K2407" s="35" t="s">
        <v>2617</v>
      </c>
      <c r="L2407" s="35"/>
      <c r="M2407" s="51">
        <v>42307</v>
      </c>
    </row>
    <row r="2408" spans="9:13">
      <c r="I2408" s="35" t="s">
        <v>12993</v>
      </c>
      <c r="J2408" s="35" t="s">
        <v>12797</v>
      </c>
      <c r="K2408" s="35" t="s">
        <v>2617</v>
      </c>
      <c r="L2408" s="35"/>
      <c r="M2408" s="51">
        <v>42307</v>
      </c>
    </row>
    <row r="2409" spans="9:13">
      <c r="I2409" s="35" t="s">
        <v>12994</v>
      </c>
      <c r="J2409" s="35" t="s">
        <v>12797</v>
      </c>
      <c r="K2409" s="35" t="s">
        <v>2617</v>
      </c>
      <c r="L2409" s="35"/>
      <c r="M2409" s="51">
        <v>42307</v>
      </c>
    </row>
    <row r="2410" spans="9:13">
      <c r="I2410" s="35" t="s">
        <v>12995</v>
      </c>
      <c r="J2410" s="35" t="s">
        <v>12797</v>
      </c>
      <c r="K2410" s="35" t="s">
        <v>2617</v>
      </c>
      <c r="L2410" s="35"/>
      <c r="M2410" s="51">
        <v>42307</v>
      </c>
    </row>
    <row r="2411" spans="9:13">
      <c r="I2411" s="35" t="s">
        <v>12996</v>
      </c>
      <c r="J2411" s="35" t="s">
        <v>12797</v>
      </c>
      <c r="K2411" s="35" t="s">
        <v>2617</v>
      </c>
      <c r="L2411" s="35"/>
      <c r="M2411" s="51">
        <v>42307</v>
      </c>
    </row>
    <row r="2412" spans="9:13">
      <c r="I2412" s="35" t="s">
        <v>12997</v>
      </c>
      <c r="J2412" s="35" t="s">
        <v>12797</v>
      </c>
      <c r="K2412" s="35" t="s">
        <v>2617</v>
      </c>
      <c r="L2412" s="35"/>
      <c r="M2412" s="51">
        <v>42307</v>
      </c>
    </row>
    <row r="2413" spans="9:13">
      <c r="I2413" s="35" t="s">
        <v>12998</v>
      </c>
      <c r="J2413" s="35" t="s">
        <v>12797</v>
      </c>
      <c r="K2413" s="35" t="s">
        <v>2617</v>
      </c>
      <c r="L2413" s="35"/>
      <c r="M2413" s="51">
        <v>42307</v>
      </c>
    </row>
    <row r="2414" spans="9:13">
      <c r="I2414" s="35" t="s">
        <v>12999</v>
      </c>
      <c r="J2414" s="35" t="s">
        <v>12797</v>
      </c>
      <c r="K2414" s="35" t="s">
        <v>2617</v>
      </c>
      <c r="L2414" s="35"/>
      <c r="M2414" s="51">
        <v>42307</v>
      </c>
    </row>
    <row r="2415" spans="9:13">
      <c r="I2415" s="35" t="s">
        <v>13000</v>
      </c>
      <c r="J2415" s="35" t="s">
        <v>12797</v>
      </c>
      <c r="K2415" s="35" t="s">
        <v>2617</v>
      </c>
      <c r="L2415" s="35"/>
      <c r="M2415" s="51">
        <v>42307</v>
      </c>
    </row>
    <row r="2416" spans="9:13">
      <c r="I2416" s="35" t="s">
        <v>13001</v>
      </c>
      <c r="J2416" s="35" t="s">
        <v>12797</v>
      </c>
      <c r="K2416" s="35" t="s">
        <v>2617</v>
      </c>
      <c r="L2416" s="35"/>
      <c r="M2416" s="51">
        <v>42307</v>
      </c>
    </row>
    <row r="2417" spans="9:13">
      <c r="I2417" s="35" t="s">
        <v>13002</v>
      </c>
      <c r="J2417" s="35" t="s">
        <v>12797</v>
      </c>
      <c r="K2417" s="35" t="s">
        <v>2617</v>
      </c>
      <c r="L2417" s="35"/>
      <c r="M2417" s="51">
        <v>42307</v>
      </c>
    </row>
    <row r="2418" spans="9:13">
      <c r="I2418" s="35" t="s">
        <v>13003</v>
      </c>
      <c r="J2418" s="35" t="s">
        <v>12797</v>
      </c>
      <c r="K2418" s="35" t="s">
        <v>2617</v>
      </c>
      <c r="L2418" s="35"/>
      <c r="M2418" s="51">
        <v>42307</v>
      </c>
    </row>
    <row r="2419" spans="9:13">
      <c r="I2419" s="35" t="s">
        <v>13004</v>
      </c>
      <c r="J2419" s="35" t="s">
        <v>12797</v>
      </c>
      <c r="K2419" s="35" t="s">
        <v>2617</v>
      </c>
      <c r="L2419" s="35"/>
      <c r="M2419" s="51">
        <v>42307</v>
      </c>
    </row>
    <row r="2420" spans="9:13">
      <c r="I2420" s="35" t="s">
        <v>13005</v>
      </c>
      <c r="J2420" s="35" t="s">
        <v>12797</v>
      </c>
      <c r="K2420" s="35" t="s">
        <v>2617</v>
      </c>
      <c r="L2420" s="35"/>
      <c r="M2420" s="51">
        <v>42307</v>
      </c>
    </row>
    <row r="2421" spans="9:13">
      <c r="I2421" s="35" t="s">
        <v>13006</v>
      </c>
      <c r="J2421" s="35" t="s">
        <v>12797</v>
      </c>
      <c r="K2421" s="35" t="s">
        <v>2617</v>
      </c>
      <c r="L2421" s="35"/>
      <c r="M2421" s="51">
        <v>42307</v>
      </c>
    </row>
    <row r="2422" spans="9:13">
      <c r="I2422" s="35" t="s">
        <v>13007</v>
      </c>
      <c r="J2422" s="35" t="s">
        <v>12797</v>
      </c>
      <c r="K2422" s="35" t="s">
        <v>2617</v>
      </c>
      <c r="L2422" s="35"/>
      <c r="M2422" s="51">
        <v>42307</v>
      </c>
    </row>
    <row r="2423" spans="9:13">
      <c r="I2423" s="35" t="s">
        <v>13008</v>
      </c>
      <c r="J2423" s="35" t="s">
        <v>12797</v>
      </c>
      <c r="K2423" s="35" t="s">
        <v>2617</v>
      </c>
      <c r="L2423" s="35"/>
      <c r="M2423" s="51">
        <v>42307</v>
      </c>
    </row>
    <row r="2424" spans="9:13">
      <c r="I2424" s="35" t="s">
        <v>13009</v>
      </c>
      <c r="J2424" s="35" t="s">
        <v>12797</v>
      </c>
      <c r="K2424" s="35" t="s">
        <v>2617</v>
      </c>
      <c r="L2424" s="35"/>
      <c r="M2424" s="51">
        <v>42307</v>
      </c>
    </row>
    <row r="2425" spans="9:13">
      <c r="I2425" s="35" t="s">
        <v>13010</v>
      </c>
      <c r="J2425" s="35" t="s">
        <v>12797</v>
      </c>
      <c r="K2425" s="35" t="s">
        <v>2617</v>
      </c>
      <c r="L2425" s="35"/>
      <c r="M2425" s="51">
        <v>42307</v>
      </c>
    </row>
    <row r="2426" spans="9:13">
      <c r="I2426" s="35" t="s">
        <v>13011</v>
      </c>
      <c r="J2426" s="35" t="s">
        <v>12797</v>
      </c>
      <c r="K2426" s="35" t="s">
        <v>2617</v>
      </c>
      <c r="L2426" s="35"/>
      <c r="M2426" s="51">
        <v>42307</v>
      </c>
    </row>
    <row r="2427" spans="9:13">
      <c r="I2427" s="35" t="s">
        <v>13012</v>
      </c>
      <c r="J2427" s="35" t="s">
        <v>12797</v>
      </c>
      <c r="K2427" s="35" t="s">
        <v>2617</v>
      </c>
      <c r="L2427" s="35"/>
      <c r="M2427" s="51">
        <v>42307</v>
      </c>
    </row>
    <row r="2428" spans="9:13">
      <c r="I2428" s="35" t="s">
        <v>13013</v>
      </c>
      <c r="J2428" s="35" t="s">
        <v>12797</v>
      </c>
      <c r="K2428" s="35" t="s">
        <v>2617</v>
      </c>
      <c r="L2428" s="35"/>
      <c r="M2428" s="51">
        <v>42307</v>
      </c>
    </row>
    <row r="2429" spans="9:13">
      <c r="I2429" s="35" t="s">
        <v>13014</v>
      </c>
      <c r="J2429" s="35" t="s">
        <v>12797</v>
      </c>
      <c r="K2429" s="35" t="s">
        <v>2617</v>
      </c>
      <c r="L2429" s="35"/>
      <c r="M2429" s="51">
        <v>42307</v>
      </c>
    </row>
    <row r="2430" spans="9:13">
      <c r="I2430" s="35" t="s">
        <v>13015</v>
      </c>
      <c r="J2430" s="35" t="s">
        <v>12797</v>
      </c>
      <c r="K2430" s="35" t="s">
        <v>2617</v>
      </c>
      <c r="L2430" s="35"/>
      <c r="M2430" s="51">
        <v>42307</v>
      </c>
    </row>
    <row r="2431" spans="9:13">
      <c r="I2431" s="35" t="s">
        <v>13016</v>
      </c>
      <c r="J2431" s="35" t="s">
        <v>12797</v>
      </c>
      <c r="K2431" s="35" t="s">
        <v>2617</v>
      </c>
      <c r="L2431" s="35"/>
      <c r="M2431" s="51">
        <v>42307</v>
      </c>
    </row>
    <row r="2432" spans="9:13">
      <c r="I2432" s="35" t="s">
        <v>13017</v>
      </c>
      <c r="J2432" s="35" t="s">
        <v>12797</v>
      </c>
      <c r="K2432" s="35" t="s">
        <v>2617</v>
      </c>
      <c r="L2432" s="35"/>
      <c r="M2432" s="51">
        <v>42307</v>
      </c>
    </row>
    <row r="2433" spans="9:13">
      <c r="I2433" s="35" t="s">
        <v>13018</v>
      </c>
      <c r="J2433" s="35" t="s">
        <v>12797</v>
      </c>
      <c r="K2433" s="35" t="s">
        <v>2617</v>
      </c>
      <c r="L2433" s="35"/>
      <c r="M2433" s="51">
        <v>42307</v>
      </c>
    </row>
    <row r="2434" spans="9:13">
      <c r="I2434" s="35" t="s">
        <v>13019</v>
      </c>
      <c r="J2434" s="35" t="s">
        <v>12797</v>
      </c>
      <c r="K2434" s="35" t="s">
        <v>2617</v>
      </c>
      <c r="L2434" s="35"/>
      <c r="M2434" s="51">
        <v>42307</v>
      </c>
    </row>
    <row r="2435" spans="9:13">
      <c r="I2435" s="35" t="s">
        <v>13020</v>
      </c>
      <c r="J2435" s="35" t="s">
        <v>12797</v>
      </c>
      <c r="K2435" s="35" t="s">
        <v>2617</v>
      </c>
      <c r="L2435" s="35"/>
      <c r="M2435" s="51">
        <v>42307</v>
      </c>
    </row>
    <row r="2436" spans="9:13">
      <c r="I2436" s="35" t="s">
        <v>13021</v>
      </c>
      <c r="J2436" s="35" t="s">
        <v>12797</v>
      </c>
      <c r="K2436" s="35" t="s">
        <v>2617</v>
      </c>
      <c r="L2436" s="35"/>
      <c r="M2436" s="51">
        <v>42307</v>
      </c>
    </row>
    <row r="2437" spans="9:13">
      <c r="I2437" s="35" t="s">
        <v>13022</v>
      </c>
      <c r="J2437" s="35" t="s">
        <v>12797</v>
      </c>
      <c r="K2437" s="35" t="s">
        <v>2617</v>
      </c>
      <c r="L2437" s="35"/>
      <c r="M2437" s="51">
        <v>42307</v>
      </c>
    </row>
    <row r="2438" spans="9:13">
      <c r="I2438" s="35" t="s">
        <v>13023</v>
      </c>
      <c r="J2438" s="35" t="s">
        <v>12797</v>
      </c>
      <c r="K2438" s="35" t="s">
        <v>2617</v>
      </c>
      <c r="L2438" s="35"/>
      <c r="M2438" s="51">
        <v>42307</v>
      </c>
    </row>
    <row r="2439" spans="9:13">
      <c r="I2439" s="35" t="s">
        <v>13024</v>
      </c>
      <c r="J2439" s="35" t="s">
        <v>12797</v>
      </c>
      <c r="K2439" s="35" t="s">
        <v>2617</v>
      </c>
      <c r="L2439" s="35"/>
      <c r="M2439" s="51">
        <v>42307</v>
      </c>
    </row>
    <row r="2440" spans="9:13">
      <c r="I2440" s="35" t="s">
        <v>13025</v>
      </c>
      <c r="J2440" s="35" t="s">
        <v>12797</v>
      </c>
      <c r="K2440" s="35" t="s">
        <v>2617</v>
      </c>
      <c r="L2440" s="35"/>
      <c r="M2440" s="51">
        <v>42307</v>
      </c>
    </row>
    <row r="2441" spans="9:13">
      <c r="I2441" s="35" t="s">
        <v>13021</v>
      </c>
      <c r="J2441" s="35" t="s">
        <v>12797</v>
      </c>
      <c r="K2441" s="35" t="s">
        <v>2617</v>
      </c>
      <c r="L2441" s="35"/>
      <c r="M2441" s="51">
        <v>42307</v>
      </c>
    </row>
    <row r="2442" spans="9:13">
      <c r="I2442" s="35" t="s">
        <v>13022</v>
      </c>
      <c r="J2442" s="35" t="s">
        <v>12797</v>
      </c>
      <c r="K2442" s="35" t="s">
        <v>2617</v>
      </c>
      <c r="L2442" s="35"/>
      <c r="M2442" s="51">
        <v>42307</v>
      </c>
    </row>
    <row r="2443" spans="9:13">
      <c r="I2443" s="35" t="s">
        <v>13023</v>
      </c>
      <c r="J2443" s="35" t="s">
        <v>12797</v>
      </c>
      <c r="K2443" s="35" t="s">
        <v>2617</v>
      </c>
      <c r="L2443" s="35"/>
      <c r="M2443" s="51">
        <v>42307</v>
      </c>
    </row>
    <row r="2444" spans="9:13">
      <c r="I2444" s="35" t="s">
        <v>13024</v>
      </c>
      <c r="J2444" s="35" t="s">
        <v>12797</v>
      </c>
      <c r="K2444" s="35" t="s">
        <v>2617</v>
      </c>
      <c r="L2444" s="35"/>
      <c r="M2444" s="51">
        <v>42307</v>
      </c>
    </row>
    <row r="2445" spans="9:13">
      <c r="I2445" s="35" t="s">
        <v>13025</v>
      </c>
      <c r="J2445" s="35" t="s">
        <v>12797</v>
      </c>
      <c r="K2445" s="35" t="s">
        <v>2617</v>
      </c>
      <c r="L2445" s="35"/>
      <c r="M2445" s="51">
        <v>42307</v>
      </c>
    </row>
    <row r="2446" spans="9:13">
      <c r="I2446" s="35" t="s">
        <v>13026</v>
      </c>
      <c r="J2446" s="35" t="s">
        <v>12797</v>
      </c>
      <c r="K2446" s="35" t="s">
        <v>2617</v>
      </c>
      <c r="L2446" s="35"/>
      <c r="M2446" s="51">
        <v>42307</v>
      </c>
    </row>
    <row r="2447" spans="9:13">
      <c r="I2447" s="35" t="s">
        <v>13027</v>
      </c>
      <c r="J2447" s="35" t="s">
        <v>12797</v>
      </c>
      <c r="K2447" s="35" t="s">
        <v>2617</v>
      </c>
      <c r="L2447" s="35"/>
      <c r="M2447" s="51">
        <v>42307</v>
      </c>
    </row>
    <row r="2448" spans="9:13">
      <c r="I2448" s="35" t="s">
        <v>13028</v>
      </c>
      <c r="J2448" s="35" t="s">
        <v>12797</v>
      </c>
      <c r="K2448" s="35" t="s">
        <v>2617</v>
      </c>
      <c r="L2448" s="35"/>
      <c r="M2448" s="51">
        <v>42307</v>
      </c>
    </row>
    <row r="2449" spans="9:13">
      <c r="I2449" s="35" t="s">
        <v>13029</v>
      </c>
      <c r="J2449" s="35" t="s">
        <v>12797</v>
      </c>
      <c r="K2449" s="35" t="s">
        <v>2617</v>
      </c>
      <c r="L2449" s="35"/>
      <c r="M2449" s="51">
        <v>42307</v>
      </c>
    </row>
    <row r="2450" spans="9:13">
      <c r="I2450" s="35" t="s">
        <v>13030</v>
      </c>
      <c r="J2450" s="35" t="s">
        <v>12797</v>
      </c>
      <c r="K2450" s="35" t="s">
        <v>2617</v>
      </c>
      <c r="L2450" s="35"/>
      <c r="M2450" s="51">
        <v>42307</v>
      </c>
    </row>
    <row r="2451" spans="9:13">
      <c r="I2451" s="35" t="s">
        <v>13031</v>
      </c>
      <c r="J2451" s="35" t="s">
        <v>12797</v>
      </c>
      <c r="K2451" s="35" t="s">
        <v>2617</v>
      </c>
      <c r="L2451" s="35"/>
      <c r="M2451" s="51">
        <v>42307</v>
      </c>
    </row>
    <row r="2452" spans="9:13">
      <c r="I2452" s="35" t="s">
        <v>13032</v>
      </c>
      <c r="J2452" s="35" t="s">
        <v>12797</v>
      </c>
      <c r="K2452" s="35" t="s">
        <v>2617</v>
      </c>
      <c r="L2452" s="35"/>
      <c r="M2452" s="51">
        <v>42307</v>
      </c>
    </row>
    <row r="2453" spans="9:13">
      <c r="I2453" s="35" t="s">
        <v>13033</v>
      </c>
      <c r="J2453" s="35" t="s">
        <v>12797</v>
      </c>
      <c r="K2453" s="35" t="s">
        <v>2617</v>
      </c>
      <c r="L2453" s="35"/>
      <c r="M2453" s="51">
        <v>42307</v>
      </c>
    </row>
    <row r="2454" spans="9:13">
      <c r="I2454" s="35" t="s">
        <v>13034</v>
      </c>
      <c r="J2454" s="35" t="s">
        <v>12797</v>
      </c>
      <c r="K2454" s="35" t="s">
        <v>2617</v>
      </c>
      <c r="L2454" s="35"/>
      <c r="M2454" s="51">
        <v>42307</v>
      </c>
    </row>
    <row r="2455" spans="9:13">
      <c r="I2455" s="35" t="s">
        <v>13035</v>
      </c>
      <c r="J2455" s="35" t="s">
        <v>12797</v>
      </c>
      <c r="K2455" s="35" t="s">
        <v>2617</v>
      </c>
      <c r="L2455" s="35"/>
      <c r="M2455" s="51">
        <v>42307</v>
      </c>
    </row>
    <row r="2456" spans="9:13">
      <c r="I2456" s="35" t="s">
        <v>13036</v>
      </c>
      <c r="J2456" s="35" t="s">
        <v>12797</v>
      </c>
      <c r="K2456" s="35" t="s">
        <v>2617</v>
      </c>
      <c r="L2456" s="35"/>
      <c r="M2456" s="51">
        <v>42307</v>
      </c>
    </row>
    <row r="2457" spans="9:13">
      <c r="I2457" s="35" t="s">
        <v>13037</v>
      </c>
      <c r="J2457" s="35" t="s">
        <v>12797</v>
      </c>
      <c r="K2457" s="35" t="s">
        <v>2617</v>
      </c>
      <c r="L2457" s="35"/>
      <c r="M2457" s="51">
        <v>42307</v>
      </c>
    </row>
    <row r="2458" spans="9:13">
      <c r="I2458" s="35" t="s">
        <v>13038</v>
      </c>
      <c r="J2458" s="35" t="s">
        <v>12797</v>
      </c>
      <c r="K2458" s="35" t="s">
        <v>2617</v>
      </c>
      <c r="L2458" s="35"/>
      <c r="M2458" s="51">
        <v>42307</v>
      </c>
    </row>
    <row r="2459" spans="9:13">
      <c r="I2459" s="35" t="s">
        <v>13039</v>
      </c>
      <c r="J2459" s="35" t="s">
        <v>12797</v>
      </c>
      <c r="K2459" s="35" t="s">
        <v>2617</v>
      </c>
      <c r="L2459" s="35"/>
      <c r="M2459" s="51">
        <v>42307</v>
      </c>
    </row>
    <row r="2460" spans="9:13">
      <c r="I2460" s="35" t="s">
        <v>13040</v>
      </c>
      <c r="J2460" s="35" t="s">
        <v>12797</v>
      </c>
      <c r="K2460" s="35" t="s">
        <v>2617</v>
      </c>
      <c r="L2460" s="35"/>
      <c r="M2460" s="51">
        <v>42307</v>
      </c>
    </row>
    <row r="2461" spans="9:13">
      <c r="I2461" s="35" t="s">
        <v>13041</v>
      </c>
      <c r="J2461" s="35" t="s">
        <v>12797</v>
      </c>
      <c r="K2461" s="35" t="s">
        <v>2617</v>
      </c>
      <c r="L2461" s="35"/>
      <c r="M2461" s="51">
        <v>42307</v>
      </c>
    </row>
    <row r="2462" spans="9:13">
      <c r="I2462" s="35" t="s">
        <v>13042</v>
      </c>
      <c r="J2462" s="35" t="s">
        <v>12797</v>
      </c>
      <c r="K2462" s="35" t="s">
        <v>2617</v>
      </c>
      <c r="L2462" s="35"/>
      <c r="M2462" s="51">
        <v>42307</v>
      </c>
    </row>
    <row r="2463" spans="9:13">
      <c r="I2463" s="35" t="s">
        <v>13043</v>
      </c>
      <c r="J2463" s="35" t="s">
        <v>12797</v>
      </c>
      <c r="K2463" s="35" t="s">
        <v>2617</v>
      </c>
      <c r="L2463" s="35"/>
      <c r="M2463" s="51">
        <v>42307</v>
      </c>
    </row>
    <row r="2464" spans="9:13">
      <c r="I2464" s="35" t="s">
        <v>13044</v>
      </c>
      <c r="J2464" s="35" t="s">
        <v>12797</v>
      </c>
      <c r="K2464" s="35" t="s">
        <v>2617</v>
      </c>
      <c r="L2464" s="35"/>
      <c r="M2464" s="51">
        <v>42307</v>
      </c>
    </row>
    <row r="2465" spans="9:13">
      <c r="I2465" s="35" t="s">
        <v>13045</v>
      </c>
      <c r="J2465" s="35" t="s">
        <v>12797</v>
      </c>
      <c r="K2465" s="35" t="s">
        <v>2617</v>
      </c>
      <c r="L2465" s="35"/>
      <c r="M2465" s="51">
        <v>42307</v>
      </c>
    </row>
    <row r="2466" spans="9:13">
      <c r="I2466" s="35" t="s">
        <v>13046</v>
      </c>
      <c r="J2466" s="35" t="s">
        <v>12797</v>
      </c>
      <c r="K2466" s="35" t="s">
        <v>2617</v>
      </c>
      <c r="L2466" s="35"/>
      <c r="M2466" s="51">
        <v>42307</v>
      </c>
    </row>
    <row r="2467" spans="9:13">
      <c r="I2467" s="35" t="s">
        <v>13047</v>
      </c>
      <c r="J2467" s="35" t="s">
        <v>12797</v>
      </c>
      <c r="K2467" s="35" t="s">
        <v>2617</v>
      </c>
      <c r="L2467" s="35"/>
      <c r="M2467" s="51">
        <v>42307</v>
      </c>
    </row>
    <row r="2468" spans="9:13">
      <c r="I2468" s="35" t="s">
        <v>13048</v>
      </c>
      <c r="J2468" s="35" t="s">
        <v>12797</v>
      </c>
      <c r="K2468" s="35" t="s">
        <v>2617</v>
      </c>
      <c r="L2468" s="35"/>
      <c r="M2468" s="51">
        <v>42307</v>
      </c>
    </row>
    <row r="2469" spans="9:13">
      <c r="I2469" s="35" t="s">
        <v>13049</v>
      </c>
      <c r="J2469" s="35" t="s">
        <v>12797</v>
      </c>
      <c r="K2469" s="35" t="s">
        <v>2617</v>
      </c>
      <c r="L2469" s="35"/>
      <c r="M2469" s="51">
        <v>42307</v>
      </c>
    </row>
    <row r="2470" spans="9:13">
      <c r="I2470" s="35" t="s">
        <v>13050</v>
      </c>
      <c r="J2470" s="35" t="s">
        <v>12797</v>
      </c>
      <c r="K2470" s="35" t="s">
        <v>2617</v>
      </c>
      <c r="L2470" s="35"/>
      <c r="M2470" s="51">
        <v>42307</v>
      </c>
    </row>
    <row r="2471" spans="9:13">
      <c r="I2471" s="35" t="s">
        <v>13051</v>
      </c>
      <c r="J2471" s="35" t="s">
        <v>12797</v>
      </c>
      <c r="K2471" s="35" t="s">
        <v>2617</v>
      </c>
      <c r="L2471" s="35"/>
      <c r="M2471" s="51">
        <v>42307</v>
      </c>
    </row>
    <row r="2472" spans="9:13">
      <c r="I2472" s="35" t="s">
        <v>13052</v>
      </c>
      <c r="J2472" s="35" t="s">
        <v>12797</v>
      </c>
      <c r="K2472" s="35" t="s">
        <v>2617</v>
      </c>
      <c r="L2472" s="35"/>
      <c r="M2472" s="51">
        <v>42307</v>
      </c>
    </row>
    <row r="2473" spans="9:13">
      <c r="I2473" s="35" t="s">
        <v>13053</v>
      </c>
      <c r="J2473" s="35" t="s">
        <v>12797</v>
      </c>
      <c r="K2473" s="35" t="s">
        <v>2617</v>
      </c>
      <c r="L2473" s="35"/>
      <c r="M2473" s="51">
        <v>42307</v>
      </c>
    </row>
    <row r="2474" spans="9:13">
      <c r="I2474" s="35" t="s">
        <v>13054</v>
      </c>
      <c r="J2474" s="35" t="s">
        <v>12797</v>
      </c>
      <c r="K2474" s="35" t="s">
        <v>2617</v>
      </c>
      <c r="L2474" s="35"/>
      <c r="M2474" s="51">
        <v>42307</v>
      </c>
    </row>
    <row r="2475" spans="9:13">
      <c r="I2475" s="35" t="s">
        <v>13055</v>
      </c>
      <c r="J2475" s="35" t="s">
        <v>12797</v>
      </c>
      <c r="K2475" s="35" t="s">
        <v>2617</v>
      </c>
      <c r="L2475" s="35"/>
      <c r="M2475" s="51">
        <v>42307</v>
      </c>
    </row>
    <row r="2476" spans="9:13">
      <c r="I2476" s="35" t="s">
        <v>13056</v>
      </c>
      <c r="J2476" s="35" t="s">
        <v>12797</v>
      </c>
      <c r="K2476" s="35" t="s">
        <v>2617</v>
      </c>
      <c r="L2476" s="35"/>
      <c r="M2476" s="51">
        <v>42307</v>
      </c>
    </row>
    <row r="2477" spans="9:13">
      <c r="I2477" s="35" t="s">
        <v>13057</v>
      </c>
      <c r="J2477" s="35" t="s">
        <v>12797</v>
      </c>
      <c r="K2477" s="35" t="s">
        <v>2617</v>
      </c>
      <c r="L2477" s="35"/>
      <c r="M2477" s="51">
        <v>42307</v>
      </c>
    </row>
    <row r="2478" spans="9:13">
      <c r="I2478" s="35" t="s">
        <v>13058</v>
      </c>
      <c r="J2478" s="35" t="s">
        <v>12797</v>
      </c>
      <c r="K2478" s="35" t="s">
        <v>2617</v>
      </c>
      <c r="L2478" s="35"/>
      <c r="M2478" s="51">
        <v>42307</v>
      </c>
    </row>
    <row r="2479" spans="9:13">
      <c r="I2479" s="35" t="s">
        <v>13059</v>
      </c>
      <c r="J2479" s="35" t="s">
        <v>12797</v>
      </c>
      <c r="K2479" s="35" t="s">
        <v>2617</v>
      </c>
      <c r="L2479" s="35"/>
      <c r="M2479" s="51">
        <v>42307</v>
      </c>
    </row>
    <row r="2480" spans="9:13">
      <c r="I2480" s="35" t="s">
        <v>13060</v>
      </c>
      <c r="J2480" s="35" t="s">
        <v>12797</v>
      </c>
      <c r="K2480" s="35" t="s">
        <v>2617</v>
      </c>
      <c r="L2480" s="35"/>
      <c r="M2480" s="51">
        <v>42307</v>
      </c>
    </row>
    <row r="2481" spans="9:13">
      <c r="I2481" s="35" t="s">
        <v>13061</v>
      </c>
      <c r="J2481" s="35" t="s">
        <v>12797</v>
      </c>
      <c r="K2481" s="35" t="s">
        <v>2617</v>
      </c>
      <c r="L2481" s="35"/>
      <c r="M2481" s="51">
        <v>42307</v>
      </c>
    </row>
    <row r="2482" spans="9:13">
      <c r="I2482" s="35" t="s">
        <v>13062</v>
      </c>
      <c r="J2482" s="35" t="s">
        <v>12797</v>
      </c>
      <c r="K2482" s="35" t="s">
        <v>2617</v>
      </c>
      <c r="L2482" s="35"/>
      <c r="M2482" s="51">
        <v>42307</v>
      </c>
    </row>
    <row r="2483" spans="9:13">
      <c r="I2483" s="35" t="s">
        <v>13063</v>
      </c>
      <c r="J2483" s="35" t="s">
        <v>12797</v>
      </c>
      <c r="K2483" s="35" t="s">
        <v>2617</v>
      </c>
      <c r="L2483" s="35"/>
      <c r="M2483" s="51">
        <v>42307</v>
      </c>
    </row>
    <row r="2484" spans="9:13">
      <c r="I2484" s="35" t="s">
        <v>13064</v>
      </c>
      <c r="J2484" s="35" t="s">
        <v>12797</v>
      </c>
      <c r="K2484" s="35" t="s">
        <v>2617</v>
      </c>
      <c r="L2484" s="35"/>
      <c r="M2484" s="51">
        <v>42307</v>
      </c>
    </row>
    <row r="2485" spans="9:13">
      <c r="I2485" s="35" t="s">
        <v>13065</v>
      </c>
      <c r="J2485" s="35" t="s">
        <v>12797</v>
      </c>
      <c r="K2485" s="35" t="s">
        <v>2617</v>
      </c>
      <c r="L2485" s="35"/>
      <c r="M2485" s="51">
        <v>42307</v>
      </c>
    </row>
    <row r="2486" spans="9:13">
      <c r="I2486" s="35" t="s">
        <v>13065</v>
      </c>
      <c r="J2486" s="35" t="s">
        <v>12797</v>
      </c>
      <c r="K2486" s="35" t="s">
        <v>2617</v>
      </c>
      <c r="L2486" s="35"/>
      <c r="M2486" s="51">
        <v>42307</v>
      </c>
    </row>
    <row r="2487" spans="9:13">
      <c r="I2487" s="35" t="s">
        <v>13066</v>
      </c>
      <c r="J2487" s="35" t="s">
        <v>12797</v>
      </c>
      <c r="K2487" s="35" t="s">
        <v>2617</v>
      </c>
      <c r="L2487" s="35"/>
      <c r="M2487" s="51">
        <v>42307</v>
      </c>
    </row>
    <row r="2488" spans="9:13">
      <c r="I2488" s="35" t="s">
        <v>13067</v>
      </c>
      <c r="J2488" s="35" t="s">
        <v>12797</v>
      </c>
      <c r="K2488" s="35" t="s">
        <v>2617</v>
      </c>
      <c r="L2488" s="35"/>
      <c r="M2488" s="51">
        <v>42307</v>
      </c>
    </row>
    <row r="2489" spans="9:13">
      <c r="I2489" s="35" t="s">
        <v>13068</v>
      </c>
      <c r="J2489" s="35" t="s">
        <v>12797</v>
      </c>
      <c r="K2489" s="35" t="s">
        <v>2617</v>
      </c>
      <c r="L2489" s="35"/>
      <c r="M2489" s="51">
        <v>42307</v>
      </c>
    </row>
    <row r="2490" spans="9:13">
      <c r="I2490" s="35" t="s">
        <v>13069</v>
      </c>
      <c r="J2490" s="35" t="s">
        <v>12797</v>
      </c>
      <c r="K2490" s="35" t="s">
        <v>2617</v>
      </c>
      <c r="L2490" s="35"/>
      <c r="M2490" s="51">
        <v>42307</v>
      </c>
    </row>
    <row r="2491" spans="9:13">
      <c r="I2491" s="35" t="s">
        <v>13069</v>
      </c>
      <c r="J2491" s="35" t="s">
        <v>12797</v>
      </c>
      <c r="K2491" s="35" t="s">
        <v>2617</v>
      </c>
      <c r="L2491" s="35"/>
      <c r="M2491" s="51">
        <v>42307</v>
      </c>
    </row>
    <row r="2492" spans="9:13">
      <c r="I2492" s="35" t="s">
        <v>13070</v>
      </c>
      <c r="J2492" s="35" t="s">
        <v>12797</v>
      </c>
      <c r="K2492" s="35" t="s">
        <v>2617</v>
      </c>
      <c r="L2492" s="35"/>
      <c r="M2492" s="51">
        <v>42307</v>
      </c>
    </row>
    <row r="2493" spans="9:13">
      <c r="I2493" s="35" t="s">
        <v>13071</v>
      </c>
      <c r="J2493" s="35" t="s">
        <v>12797</v>
      </c>
      <c r="K2493" s="35" t="s">
        <v>2617</v>
      </c>
      <c r="L2493" s="35"/>
      <c r="M2493" s="51">
        <v>42307</v>
      </c>
    </row>
    <row r="2494" spans="9:13">
      <c r="I2494" s="35" t="s">
        <v>13072</v>
      </c>
      <c r="J2494" s="35" t="s">
        <v>12797</v>
      </c>
      <c r="K2494" s="35" t="s">
        <v>2617</v>
      </c>
      <c r="L2494" s="35"/>
      <c r="M2494" s="51">
        <v>42307</v>
      </c>
    </row>
    <row r="2495" spans="9:13">
      <c r="I2495" s="35" t="s">
        <v>13073</v>
      </c>
      <c r="J2495" s="35" t="s">
        <v>12797</v>
      </c>
      <c r="K2495" s="35" t="s">
        <v>2617</v>
      </c>
      <c r="L2495" s="35"/>
      <c r="M2495" s="51">
        <v>42307</v>
      </c>
    </row>
    <row r="2496" spans="9:13">
      <c r="I2496" s="35" t="s">
        <v>13073</v>
      </c>
      <c r="J2496" s="35" t="s">
        <v>12797</v>
      </c>
      <c r="K2496" s="35" t="s">
        <v>2617</v>
      </c>
      <c r="L2496" s="35"/>
      <c r="M2496" s="51">
        <v>42307</v>
      </c>
    </row>
    <row r="2497" spans="9:13">
      <c r="I2497" s="35" t="s">
        <v>13074</v>
      </c>
      <c r="J2497" s="35" t="s">
        <v>12797</v>
      </c>
      <c r="K2497" s="35" t="s">
        <v>2617</v>
      </c>
      <c r="L2497" s="35"/>
      <c r="M2497" s="51">
        <v>42307</v>
      </c>
    </row>
    <row r="2498" spans="9:13">
      <c r="I2498" s="35" t="s">
        <v>13075</v>
      </c>
      <c r="J2498" s="35" t="s">
        <v>12797</v>
      </c>
      <c r="K2498" s="35" t="s">
        <v>2617</v>
      </c>
      <c r="L2498" s="35"/>
      <c r="M2498" s="51">
        <v>42307</v>
      </c>
    </row>
    <row r="2499" spans="9:13">
      <c r="I2499" s="35" t="s">
        <v>13075</v>
      </c>
      <c r="J2499" s="35" t="s">
        <v>12797</v>
      </c>
      <c r="K2499" s="35" t="s">
        <v>2617</v>
      </c>
      <c r="L2499" s="35"/>
      <c r="M2499" s="51">
        <v>42307</v>
      </c>
    </row>
    <row r="2500" spans="9:13">
      <c r="I2500" s="35" t="s">
        <v>13076</v>
      </c>
      <c r="J2500" s="35" t="s">
        <v>12797</v>
      </c>
      <c r="K2500" s="35" t="s">
        <v>2617</v>
      </c>
      <c r="L2500" s="35"/>
      <c r="M2500" s="51">
        <v>42307</v>
      </c>
    </row>
    <row r="2501" spans="9:13">
      <c r="I2501" s="35" t="s">
        <v>13077</v>
      </c>
      <c r="J2501" s="35" t="s">
        <v>12797</v>
      </c>
      <c r="K2501" s="35" t="s">
        <v>2617</v>
      </c>
      <c r="L2501" s="35"/>
      <c r="M2501" s="51">
        <v>42307</v>
      </c>
    </row>
    <row r="2502" spans="9:13">
      <c r="I2502" s="35" t="s">
        <v>13077</v>
      </c>
      <c r="J2502" s="35" t="s">
        <v>12797</v>
      </c>
      <c r="K2502" s="35" t="s">
        <v>2617</v>
      </c>
      <c r="L2502" s="35"/>
      <c r="M2502" s="51">
        <v>42307</v>
      </c>
    </row>
    <row r="2503" spans="9:13">
      <c r="I2503" s="35" t="s">
        <v>13076</v>
      </c>
      <c r="J2503" s="35" t="s">
        <v>12797</v>
      </c>
      <c r="K2503" s="35" t="s">
        <v>2617</v>
      </c>
      <c r="L2503" s="35"/>
      <c r="M2503" s="51">
        <v>42307</v>
      </c>
    </row>
    <row r="2504" spans="9:13">
      <c r="I2504" s="35" t="s">
        <v>13078</v>
      </c>
      <c r="J2504" s="35" t="s">
        <v>12797</v>
      </c>
      <c r="K2504" s="35" t="s">
        <v>2617</v>
      </c>
      <c r="L2504" s="35"/>
      <c r="M2504" s="51">
        <v>42307</v>
      </c>
    </row>
    <row r="2505" spans="9:13">
      <c r="I2505" s="35" t="s">
        <v>13078</v>
      </c>
      <c r="J2505" s="35" t="s">
        <v>12797</v>
      </c>
      <c r="K2505" s="35" t="s">
        <v>2617</v>
      </c>
      <c r="L2505" s="35"/>
      <c r="M2505" s="51">
        <v>42307</v>
      </c>
    </row>
    <row r="2506" spans="9:13">
      <c r="I2506" s="35" t="s">
        <v>13079</v>
      </c>
      <c r="J2506" s="35" t="s">
        <v>12797</v>
      </c>
      <c r="K2506" s="35" t="s">
        <v>2617</v>
      </c>
      <c r="L2506" s="35"/>
      <c r="M2506" s="51">
        <v>42307</v>
      </c>
    </row>
    <row r="2507" spans="9:13">
      <c r="I2507" s="35" t="s">
        <v>13080</v>
      </c>
      <c r="J2507" s="35" t="s">
        <v>12797</v>
      </c>
      <c r="K2507" s="35" t="s">
        <v>2617</v>
      </c>
      <c r="L2507" s="35"/>
      <c r="M2507" s="51">
        <v>42307</v>
      </c>
    </row>
    <row r="2508" spans="9:13">
      <c r="I2508" s="35" t="s">
        <v>13080</v>
      </c>
      <c r="J2508" s="35" t="s">
        <v>12797</v>
      </c>
      <c r="K2508" s="35" t="s">
        <v>2617</v>
      </c>
      <c r="L2508" s="35"/>
      <c r="M2508" s="51">
        <v>42307</v>
      </c>
    </row>
    <row r="2509" spans="9:13">
      <c r="I2509" s="35" t="s">
        <v>13079</v>
      </c>
      <c r="J2509" s="35" t="s">
        <v>12797</v>
      </c>
      <c r="K2509" s="35" t="s">
        <v>2617</v>
      </c>
      <c r="L2509" s="35"/>
      <c r="M2509" s="51">
        <v>42307</v>
      </c>
    </row>
    <row r="2510" spans="9:13">
      <c r="I2510" s="35" t="s">
        <v>13081</v>
      </c>
      <c r="J2510" s="35" t="s">
        <v>12797</v>
      </c>
      <c r="K2510" s="35" t="s">
        <v>2617</v>
      </c>
      <c r="L2510" s="35"/>
      <c r="M2510" s="51">
        <v>42307</v>
      </c>
    </row>
    <row r="2511" spans="9:13">
      <c r="I2511" s="35" t="s">
        <v>13081</v>
      </c>
      <c r="J2511" s="35" t="s">
        <v>12797</v>
      </c>
      <c r="K2511" s="35" t="s">
        <v>2617</v>
      </c>
      <c r="L2511" s="35"/>
      <c r="M2511" s="51">
        <v>42307</v>
      </c>
    </row>
    <row r="2512" spans="9:13">
      <c r="I2512" s="35" t="s">
        <v>13082</v>
      </c>
      <c r="J2512" s="35" t="s">
        <v>12797</v>
      </c>
      <c r="K2512" s="35" t="s">
        <v>2617</v>
      </c>
      <c r="L2512" s="35"/>
      <c r="M2512" s="51">
        <v>42307</v>
      </c>
    </row>
    <row r="2513" spans="9:13">
      <c r="I2513" s="35" t="s">
        <v>13083</v>
      </c>
      <c r="J2513" s="35" t="s">
        <v>12797</v>
      </c>
      <c r="K2513" s="35" t="s">
        <v>2617</v>
      </c>
      <c r="L2513" s="35"/>
      <c r="M2513" s="51">
        <v>42307</v>
      </c>
    </row>
    <row r="2514" spans="9:13">
      <c r="I2514" s="35" t="s">
        <v>13083</v>
      </c>
      <c r="J2514" s="35" t="s">
        <v>12797</v>
      </c>
      <c r="K2514" s="35" t="s">
        <v>2617</v>
      </c>
      <c r="L2514" s="35"/>
      <c r="M2514" s="51">
        <v>42307</v>
      </c>
    </row>
    <row r="2515" spans="9:13">
      <c r="I2515" s="35" t="s">
        <v>13082</v>
      </c>
      <c r="J2515" s="35" t="s">
        <v>12797</v>
      </c>
      <c r="K2515" s="35" t="s">
        <v>2617</v>
      </c>
      <c r="L2515" s="35"/>
      <c r="M2515" s="51">
        <v>42307</v>
      </c>
    </row>
    <row r="2516" spans="9:13">
      <c r="I2516" s="35" t="s">
        <v>13084</v>
      </c>
      <c r="J2516" s="35" t="s">
        <v>12797</v>
      </c>
      <c r="K2516" s="35" t="s">
        <v>2617</v>
      </c>
      <c r="L2516" s="35"/>
      <c r="M2516" s="51">
        <v>42307</v>
      </c>
    </row>
    <row r="2517" spans="9:13">
      <c r="I2517" s="35" t="s">
        <v>13084</v>
      </c>
      <c r="J2517" s="35" t="s">
        <v>12797</v>
      </c>
      <c r="K2517" s="35" t="s">
        <v>2617</v>
      </c>
      <c r="L2517" s="35"/>
      <c r="M2517" s="51">
        <v>42307</v>
      </c>
    </row>
    <row r="2518" spans="9:13">
      <c r="I2518" s="35" t="s">
        <v>13085</v>
      </c>
      <c r="J2518" s="35" t="s">
        <v>12797</v>
      </c>
      <c r="K2518" s="35" t="s">
        <v>2617</v>
      </c>
      <c r="L2518" s="35"/>
      <c r="M2518" s="51">
        <v>42307</v>
      </c>
    </row>
    <row r="2519" spans="9:13">
      <c r="I2519" s="35" t="s">
        <v>13086</v>
      </c>
      <c r="J2519" s="35" t="s">
        <v>12797</v>
      </c>
      <c r="K2519" s="35" t="s">
        <v>2617</v>
      </c>
      <c r="L2519" s="35"/>
      <c r="M2519" s="51">
        <v>42307</v>
      </c>
    </row>
    <row r="2520" spans="9:13">
      <c r="I2520" s="35" t="s">
        <v>13086</v>
      </c>
      <c r="J2520" s="35" t="s">
        <v>12797</v>
      </c>
      <c r="K2520" s="35" t="s">
        <v>2617</v>
      </c>
      <c r="L2520" s="35"/>
      <c r="M2520" s="51">
        <v>42307</v>
      </c>
    </row>
    <row r="2521" spans="9:13">
      <c r="I2521" s="35" t="s">
        <v>13085</v>
      </c>
      <c r="J2521" s="35" t="s">
        <v>12797</v>
      </c>
      <c r="K2521" s="35" t="s">
        <v>2617</v>
      </c>
      <c r="L2521" s="35"/>
      <c r="M2521" s="51">
        <v>42307</v>
      </c>
    </row>
    <row r="2522" spans="9:13">
      <c r="I2522" s="35" t="s">
        <v>13087</v>
      </c>
      <c r="J2522" s="35" t="s">
        <v>12797</v>
      </c>
      <c r="K2522" s="35" t="s">
        <v>2617</v>
      </c>
      <c r="L2522" s="35"/>
      <c r="M2522" s="51">
        <v>42307</v>
      </c>
    </row>
    <row r="2523" spans="9:13">
      <c r="I2523" s="35" t="s">
        <v>13087</v>
      </c>
      <c r="J2523" s="35" t="s">
        <v>12797</v>
      </c>
      <c r="K2523" s="35" t="s">
        <v>2617</v>
      </c>
      <c r="L2523" s="35"/>
      <c r="M2523" s="51">
        <v>42307</v>
      </c>
    </row>
    <row r="2524" spans="9:13">
      <c r="I2524" s="35" t="s">
        <v>13088</v>
      </c>
      <c r="J2524" s="35" t="s">
        <v>12797</v>
      </c>
      <c r="K2524" s="35" t="s">
        <v>2617</v>
      </c>
      <c r="L2524" s="35"/>
      <c r="M2524" s="51">
        <v>42307</v>
      </c>
    </row>
    <row r="2525" spans="9:13">
      <c r="I2525" s="35" t="s">
        <v>13089</v>
      </c>
      <c r="J2525" s="35" t="s">
        <v>12797</v>
      </c>
      <c r="K2525" s="35" t="s">
        <v>2617</v>
      </c>
      <c r="L2525" s="35"/>
      <c r="M2525" s="51">
        <v>42307</v>
      </c>
    </row>
    <row r="2526" spans="9:13">
      <c r="I2526" s="35" t="s">
        <v>13090</v>
      </c>
      <c r="J2526" s="35" t="s">
        <v>12797</v>
      </c>
      <c r="K2526" s="35" t="s">
        <v>2617</v>
      </c>
      <c r="L2526" s="35"/>
      <c r="M2526" s="51">
        <v>42307</v>
      </c>
    </row>
    <row r="2527" spans="9:13">
      <c r="I2527" s="35" t="s">
        <v>13091</v>
      </c>
      <c r="J2527" s="35" t="s">
        <v>12797</v>
      </c>
      <c r="K2527" s="35" t="s">
        <v>2617</v>
      </c>
      <c r="L2527" s="35"/>
      <c r="M2527" s="51">
        <v>42307</v>
      </c>
    </row>
    <row r="2528" spans="9:13">
      <c r="I2528" s="35" t="s">
        <v>13092</v>
      </c>
      <c r="J2528" s="35" t="s">
        <v>12797</v>
      </c>
      <c r="K2528" s="35" t="s">
        <v>2617</v>
      </c>
      <c r="L2528" s="35"/>
      <c r="M2528" s="51">
        <v>42307</v>
      </c>
    </row>
    <row r="2529" spans="9:13">
      <c r="I2529" s="35" t="s">
        <v>13092</v>
      </c>
      <c r="J2529" s="35" t="s">
        <v>12797</v>
      </c>
      <c r="K2529" s="35" t="s">
        <v>2617</v>
      </c>
      <c r="L2529" s="35"/>
      <c r="M2529" s="51">
        <v>42307</v>
      </c>
    </row>
    <row r="2530" spans="9:13">
      <c r="I2530" s="35" t="s">
        <v>13092</v>
      </c>
      <c r="J2530" s="35" t="s">
        <v>12797</v>
      </c>
      <c r="K2530" s="35" t="s">
        <v>2617</v>
      </c>
      <c r="L2530" s="35"/>
      <c r="M2530" s="51">
        <v>42307</v>
      </c>
    </row>
    <row r="2531" spans="9:13">
      <c r="I2531" s="35" t="s">
        <v>13093</v>
      </c>
      <c r="J2531" s="35" t="s">
        <v>12797</v>
      </c>
      <c r="K2531" s="35" t="s">
        <v>2617</v>
      </c>
      <c r="L2531" s="35"/>
      <c r="M2531" s="51">
        <v>42307</v>
      </c>
    </row>
    <row r="2532" spans="9:13">
      <c r="I2532" s="35" t="s">
        <v>13094</v>
      </c>
      <c r="J2532" s="35" t="s">
        <v>12797</v>
      </c>
      <c r="K2532" s="35" t="s">
        <v>2617</v>
      </c>
      <c r="L2532" s="35"/>
      <c r="M2532" s="51">
        <v>42307</v>
      </c>
    </row>
    <row r="2533" spans="9:13">
      <c r="I2533" s="35" t="s">
        <v>13095</v>
      </c>
      <c r="J2533" s="35" t="s">
        <v>12797</v>
      </c>
      <c r="K2533" s="35" t="s">
        <v>2617</v>
      </c>
      <c r="L2533" s="35"/>
      <c r="M2533" s="51">
        <v>42307</v>
      </c>
    </row>
    <row r="2534" spans="9:13">
      <c r="I2534" s="35" t="s">
        <v>13096</v>
      </c>
      <c r="J2534" s="35" t="s">
        <v>12797</v>
      </c>
      <c r="K2534" s="35" t="s">
        <v>2617</v>
      </c>
      <c r="L2534" s="35"/>
      <c r="M2534" s="51">
        <v>42307</v>
      </c>
    </row>
    <row r="2535" spans="9:13">
      <c r="I2535" s="35" t="s">
        <v>13097</v>
      </c>
      <c r="J2535" s="35" t="s">
        <v>12797</v>
      </c>
      <c r="K2535" s="35" t="s">
        <v>2617</v>
      </c>
      <c r="L2535" s="35"/>
      <c r="M2535" s="51">
        <v>42307</v>
      </c>
    </row>
    <row r="2536" spans="9:13">
      <c r="I2536" s="35" t="s">
        <v>13098</v>
      </c>
      <c r="J2536" s="35" t="s">
        <v>12797</v>
      </c>
      <c r="K2536" s="35" t="s">
        <v>2617</v>
      </c>
      <c r="L2536" s="35"/>
      <c r="M2536" s="51">
        <v>42307</v>
      </c>
    </row>
    <row r="2537" spans="9:13">
      <c r="I2537" s="35" t="s">
        <v>13099</v>
      </c>
      <c r="J2537" s="35" t="s">
        <v>12797</v>
      </c>
      <c r="K2537" s="35" t="s">
        <v>2617</v>
      </c>
      <c r="L2537" s="35"/>
      <c r="M2537" s="51">
        <v>42307</v>
      </c>
    </row>
    <row r="2538" spans="9:13">
      <c r="I2538" s="35" t="s">
        <v>13100</v>
      </c>
      <c r="J2538" s="35" t="s">
        <v>12797</v>
      </c>
      <c r="K2538" s="35" t="s">
        <v>2617</v>
      </c>
      <c r="L2538" s="35"/>
      <c r="M2538" s="51">
        <v>42307</v>
      </c>
    </row>
    <row r="2539" spans="9:13">
      <c r="I2539" s="35" t="s">
        <v>13101</v>
      </c>
      <c r="J2539" s="35" t="s">
        <v>12797</v>
      </c>
      <c r="K2539" s="35" t="s">
        <v>2617</v>
      </c>
      <c r="L2539" s="35"/>
      <c r="M2539" s="51">
        <v>42307</v>
      </c>
    </row>
    <row r="2540" spans="9:13">
      <c r="I2540" s="35" t="s">
        <v>13102</v>
      </c>
      <c r="J2540" s="35" t="s">
        <v>12797</v>
      </c>
      <c r="K2540" s="35" t="s">
        <v>2617</v>
      </c>
      <c r="L2540" s="35"/>
      <c r="M2540" s="51">
        <v>42307</v>
      </c>
    </row>
    <row r="2541" spans="9:13">
      <c r="I2541" s="35" t="s">
        <v>13103</v>
      </c>
      <c r="J2541" s="35" t="s">
        <v>12797</v>
      </c>
      <c r="K2541" s="35" t="s">
        <v>2617</v>
      </c>
      <c r="L2541" s="35"/>
      <c r="M2541" s="51">
        <v>42307</v>
      </c>
    </row>
    <row r="2542" spans="9:13">
      <c r="I2542" s="35" t="s">
        <v>13104</v>
      </c>
      <c r="J2542" s="35" t="s">
        <v>12797</v>
      </c>
      <c r="K2542" s="35" t="s">
        <v>2617</v>
      </c>
      <c r="L2542" s="35"/>
      <c r="M2542" s="51">
        <v>42307</v>
      </c>
    </row>
    <row r="2543" spans="9:13">
      <c r="I2543" s="35" t="s">
        <v>13105</v>
      </c>
      <c r="J2543" s="35" t="s">
        <v>12797</v>
      </c>
      <c r="K2543" s="35" t="s">
        <v>2617</v>
      </c>
      <c r="L2543" s="35"/>
      <c r="M2543" s="51">
        <v>42307</v>
      </c>
    </row>
    <row r="2544" spans="9:13">
      <c r="I2544" s="35" t="s">
        <v>13106</v>
      </c>
      <c r="J2544" s="35" t="s">
        <v>12797</v>
      </c>
      <c r="K2544" s="35" t="s">
        <v>2617</v>
      </c>
      <c r="L2544" s="35"/>
      <c r="M2544" s="51">
        <v>42307</v>
      </c>
    </row>
    <row r="2545" spans="9:13">
      <c r="I2545" s="35" t="s">
        <v>13107</v>
      </c>
      <c r="J2545" s="35" t="s">
        <v>12797</v>
      </c>
      <c r="K2545" s="35" t="s">
        <v>2617</v>
      </c>
      <c r="L2545" s="35"/>
      <c r="M2545" s="51">
        <v>42307</v>
      </c>
    </row>
    <row r="2546" spans="9:13">
      <c r="I2546" s="35" t="s">
        <v>13108</v>
      </c>
      <c r="J2546" s="35" t="s">
        <v>12797</v>
      </c>
      <c r="K2546" s="35" t="s">
        <v>2617</v>
      </c>
      <c r="L2546" s="35"/>
      <c r="M2546" s="51">
        <v>42307</v>
      </c>
    </row>
    <row r="2547" spans="9:13">
      <c r="I2547" s="35" t="s">
        <v>13109</v>
      </c>
      <c r="J2547" s="35" t="s">
        <v>12797</v>
      </c>
      <c r="K2547" s="35" t="s">
        <v>2617</v>
      </c>
      <c r="L2547" s="35"/>
      <c r="M2547" s="51">
        <v>42307</v>
      </c>
    </row>
    <row r="2548" spans="9:13">
      <c r="I2548" s="35" t="s">
        <v>13110</v>
      </c>
      <c r="J2548" s="35" t="s">
        <v>12797</v>
      </c>
      <c r="K2548" s="35" t="s">
        <v>2617</v>
      </c>
      <c r="L2548" s="35"/>
      <c r="M2548" s="51">
        <v>42307</v>
      </c>
    </row>
    <row r="2549" spans="9:13">
      <c r="I2549" s="35" t="s">
        <v>13111</v>
      </c>
      <c r="J2549" s="35" t="s">
        <v>12797</v>
      </c>
      <c r="K2549" s="35" t="s">
        <v>2617</v>
      </c>
      <c r="L2549" s="35"/>
      <c r="M2549" s="51">
        <v>42307</v>
      </c>
    </row>
    <row r="2550" spans="9:13">
      <c r="I2550" s="35" t="s">
        <v>13112</v>
      </c>
      <c r="J2550" s="35" t="s">
        <v>12797</v>
      </c>
      <c r="K2550" s="35" t="s">
        <v>2617</v>
      </c>
      <c r="L2550" s="35"/>
      <c r="M2550" s="51">
        <v>42307</v>
      </c>
    </row>
    <row r="2551" spans="9:13">
      <c r="I2551" s="35" t="s">
        <v>13113</v>
      </c>
      <c r="J2551" s="35" t="s">
        <v>12797</v>
      </c>
      <c r="K2551" s="35" t="s">
        <v>2617</v>
      </c>
      <c r="L2551" s="35"/>
      <c r="M2551" s="51">
        <v>42307</v>
      </c>
    </row>
    <row r="2552" spans="9:13">
      <c r="I2552" s="35" t="s">
        <v>13114</v>
      </c>
      <c r="J2552" s="35" t="s">
        <v>12797</v>
      </c>
      <c r="K2552" s="35" t="s">
        <v>2617</v>
      </c>
      <c r="L2552" s="35"/>
      <c r="M2552" s="51">
        <v>42307</v>
      </c>
    </row>
    <row r="2553" spans="9:13">
      <c r="I2553" s="35" t="s">
        <v>13115</v>
      </c>
      <c r="J2553" s="35" t="s">
        <v>12797</v>
      </c>
      <c r="K2553" s="35" t="s">
        <v>2617</v>
      </c>
      <c r="L2553" s="35"/>
      <c r="M2553" s="51">
        <v>42307</v>
      </c>
    </row>
    <row r="2554" spans="9:13">
      <c r="I2554" s="35" t="s">
        <v>13116</v>
      </c>
      <c r="J2554" s="35" t="s">
        <v>12797</v>
      </c>
      <c r="K2554" s="35" t="s">
        <v>2617</v>
      </c>
      <c r="L2554" s="35"/>
      <c r="M2554" s="51">
        <v>42307</v>
      </c>
    </row>
    <row r="2555" spans="9:13">
      <c r="I2555" s="35" t="s">
        <v>13117</v>
      </c>
      <c r="J2555" s="35" t="s">
        <v>12797</v>
      </c>
      <c r="K2555" s="35" t="s">
        <v>2617</v>
      </c>
      <c r="L2555" s="35"/>
      <c r="M2555" s="51">
        <v>42307</v>
      </c>
    </row>
    <row r="2556" spans="9:13">
      <c r="I2556" s="35" t="s">
        <v>13118</v>
      </c>
      <c r="J2556" s="35" t="s">
        <v>12797</v>
      </c>
      <c r="K2556" s="35" t="s">
        <v>2617</v>
      </c>
      <c r="L2556" s="35"/>
      <c r="M2556" s="51">
        <v>42307</v>
      </c>
    </row>
    <row r="2557" spans="9:13">
      <c r="I2557" s="35" t="s">
        <v>13119</v>
      </c>
      <c r="J2557" s="35" t="s">
        <v>12797</v>
      </c>
      <c r="K2557" s="35" t="s">
        <v>2617</v>
      </c>
      <c r="L2557" s="35"/>
      <c r="M2557" s="51">
        <v>42307</v>
      </c>
    </row>
    <row r="2558" spans="9:13">
      <c r="I2558" s="35" t="s">
        <v>13120</v>
      </c>
      <c r="J2558" s="35" t="s">
        <v>12797</v>
      </c>
      <c r="K2558" s="35" t="s">
        <v>2617</v>
      </c>
      <c r="L2558" s="35"/>
      <c r="M2558" s="51">
        <v>42307</v>
      </c>
    </row>
    <row r="2559" spans="9:13">
      <c r="I2559" s="35" t="s">
        <v>13120</v>
      </c>
      <c r="J2559" s="35" t="s">
        <v>12797</v>
      </c>
      <c r="K2559" s="35" t="s">
        <v>2617</v>
      </c>
      <c r="L2559" s="35"/>
      <c r="M2559" s="51">
        <v>42307</v>
      </c>
    </row>
    <row r="2560" spans="9:13">
      <c r="I2560" s="35" t="s">
        <v>13121</v>
      </c>
      <c r="J2560" s="35" t="s">
        <v>12797</v>
      </c>
      <c r="K2560" s="35" t="s">
        <v>2617</v>
      </c>
      <c r="L2560" s="35"/>
      <c r="M2560" s="51">
        <v>42307</v>
      </c>
    </row>
    <row r="2561" spans="9:13">
      <c r="I2561" s="35" t="s">
        <v>13122</v>
      </c>
      <c r="J2561" s="35" t="s">
        <v>12797</v>
      </c>
      <c r="K2561" s="35" t="s">
        <v>2617</v>
      </c>
      <c r="L2561" s="35"/>
      <c r="M2561" s="51">
        <v>42307</v>
      </c>
    </row>
    <row r="2562" spans="9:13">
      <c r="I2562" s="35" t="s">
        <v>13123</v>
      </c>
      <c r="J2562" s="35" t="s">
        <v>12797</v>
      </c>
      <c r="K2562" s="35" t="s">
        <v>2617</v>
      </c>
      <c r="L2562" s="35"/>
      <c r="M2562" s="51">
        <v>42307</v>
      </c>
    </row>
    <row r="2563" spans="9:13">
      <c r="I2563" s="35" t="s">
        <v>13124</v>
      </c>
      <c r="J2563" s="35" t="s">
        <v>12797</v>
      </c>
      <c r="K2563" s="35" t="s">
        <v>2617</v>
      </c>
      <c r="L2563" s="35"/>
      <c r="M2563" s="51">
        <v>42307</v>
      </c>
    </row>
    <row r="2564" spans="9:13">
      <c r="I2564" s="35" t="s">
        <v>13125</v>
      </c>
      <c r="J2564" s="35" t="s">
        <v>12797</v>
      </c>
      <c r="K2564" s="35" t="s">
        <v>2617</v>
      </c>
      <c r="L2564" s="35"/>
      <c r="M2564" s="51">
        <v>42307</v>
      </c>
    </row>
    <row r="2565" spans="9:13">
      <c r="I2565" s="35" t="s">
        <v>13126</v>
      </c>
      <c r="J2565" s="35" t="s">
        <v>12797</v>
      </c>
      <c r="K2565" s="35" t="s">
        <v>2617</v>
      </c>
      <c r="L2565" s="35"/>
      <c r="M2565" s="51">
        <v>42307</v>
      </c>
    </row>
    <row r="2566" spans="9:13">
      <c r="I2566" s="35" t="s">
        <v>13127</v>
      </c>
      <c r="J2566" s="35" t="s">
        <v>12797</v>
      </c>
      <c r="K2566" s="35" t="s">
        <v>2617</v>
      </c>
      <c r="L2566" s="35"/>
      <c r="M2566" s="51">
        <v>42307</v>
      </c>
    </row>
    <row r="2567" spans="9:13">
      <c r="I2567" s="35" t="s">
        <v>13128</v>
      </c>
      <c r="J2567" s="35" t="s">
        <v>12797</v>
      </c>
      <c r="K2567" s="35" t="s">
        <v>2617</v>
      </c>
      <c r="L2567" s="35"/>
      <c r="M2567" s="51">
        <v>42307</v>
      </c>
    </row>
    <row r="2568" spans="9:13">
      <c r="I2568" s="35" t="s">
        <v>13129</v>
      </c>
      <c r="J2568" s="35" t="s">
        <v>12797</v>
      </c>
      <c r="K2568" s="35" t="s">
        <v>2617</v>
      </c>
      <c r="L2568" s="35"/>
      <c r="M2568" s="51">
        <v>42307</v>
      </c>
    </row>
    <row r="2569" spans="9:13">
      <c r="I2569" s="35" t="s">
        <v>13130</v>
      </c>
      <c r="J2569" s="35" t="s">
        <v>12797</v>
      </c>
      <c r="K2569" s="35" t="s">
        <v>2617</v>
      </c>
      <c r="L2569" s="35"/>
      <c r="M2569" s="51">
        <v>42307</v>
      </c>
    </row>
    <row r="2570" spans="9:13">
      <c r="I2570" s="35" t="s">
        <v>13131</v>
      </c>
      <c r="J2570" s="35" t="s">
        <v>12797</v>
      </c>
      <c r="K2570" s="35" t="s">
        <v>2617</v>
      </c>
      <c r="L2570" s="35"/>
      <c r="M2570" s="51">
        <v>42307</v>
      </c>
    </row>
    <row r="2571" spans="9:13">
      <c r="I2571" s="35" t="s">
        <v>13132</v>
      </c>
      <c r="J2571" s="35" t="s">
        <v>12797</v>
      </c>
      <c r="K2571" s="35" t="s">
        <v>2617</v>
      </c>
      <c r="L2571" s="35"/>
      <c r="M2571" s="51">
        <v>42307</v>
      </c>
    </row>
    <row r="2572" spans="9:13">
      <c r="I2572" s="35" t="s">
        <v>13133</v>
      </c>
      <c r="J2572" s="35" t="s">
        <v>12797</v>
      </c>
      <c r="K2572" s="35" t="s">
        <v>2617</v>
      </c>
      <c r="L2572" s="35"/>
      <c r="M2572" s="51">
        <v>42307</v>
      </c>
    </row>
    <row r="2573" spans="9:13">
      <c r="I2573" s="35" t="s">
        <v>13134</v>
      </c>
      <c r="J2573" s="35" t="s">
        <v>12797</v>
      </c>
      <c r="K2573" s="35" t="s">
        <v>2617</v>
      </c>
      <c r="L2573" s="35"/>
      <c r="M2573" s="51">
        <v>42307</v>
      </c>
    </row>
    <row r="2574" spans="9:13">
      <c r="I2574" s="35" t="s">
        <v>13135</v>
      </c>
      <c r="J2574" s="35" t="s">
        <v>12797</v>
      </c>
      <c r="K2574" s="35" t="s">
        <v>2617</v>
      </c>
      <c r="L2574" s="35"/>
      <c r="M2574" s="51">
        <v>42307</v>
      </c>
    </row>
    <row r="2575" spans="9:13">
      <c r="I2575" s="35" t="s">
        <v>13136</v>
      </c>
      <c r="J2575" s="35" t="s">
        <v>12797</v>
      </c>
      <c r="K2575" s="35" t="s">
        <v>2617</v>
      </c>
      <c r="L2575" s="35"/>
      <c r="M2575" s="51">
        <v>42307</v>
      </c>
    </row>
    <row r="2576" spans="9:13">
      <c r="I2576" s="35" t="s">
        <v>13137</v>
      </c>
      <c r="J2576" s="35" t="s">
        <v>12797</v>
      </c>
      <c r="K2576" s="35" t="s">
        <v>2617</v>
      </c>
      <c r="L2576" s="35"/>
      <c r="M2576" s="51">
        <v>42307</v>
      </c>
    </row>
    <row r="2577" spans="9:13">
      <c r="I2577" s="35" t="s">
        <v>13138</v>
      </c>
      <c r="J2577" s="35" t="s">
        <v>12797</v>
      </c>
      <c r="K2577" s="35" t="s">
        <v>2617</v>
      </c>
      <c r="L2577" s="35"/>
      <c r="M2577" s="51">
        <v>42307</v>
      </c>
    </row>
    <row r="2578" spans="9:13">
      <c r="I2578" s="35" t="s">
        <v>13139</v>
      </c>
      <c r="J2578" s="35" t="s">
        <v>12797</v>
      </c>
      <c r="K2578" s="35" t="s">
        <v>2617</v>
      </c>
      <c r="L2578" s="35"/>
      <c r="M2578" s="51">
        <v>42307</v>
      </c>
    </row>
    <row r="2579" spans="9:13">
      <c r="I2579" s="35" t="s">
        <v>13140</v>
      </c>
      <c r="J2579" s="35" t="s">
        <v>12797</v>
      </c>
      <c r="K2579" s="35" t="s">
        <v>2617</v>
      </c>
      <c r="L2579" s="35"/>
      <c r="M2579" s="51">
        <v>42307</v>
      </c>
    </row>
    <row r="2580" spans="9:13">
      <c r="I2580" s="35" t="s">
        <v>13141</v>
      </c>
      <c r="J2580" s="35" t="s">
        <v>12797</v>
      </c>
      <c r="K2580" s="35" t="s">
        <v>2617</v>
      </c>
      <c r="L2580" s="35"/>
      <c r="M2580" s="51">
        <v>42307</v>
      </c>
    </row>
    <row r="2581" spans="9:13">
      <c r="I2581" s="35" t="s">
        <v>13142</v>
      </c>
      <c r="J2581" s="35" t="s">
        <v>12797</v>
      </c>
      <c r="K2581" s="35" t="s">
        <v>2617</v>
      </c>
      <c r="L2581" s="35"/>
      <c r="M2581" s="51">
        <v>42307</v>
      </c>
    </row>
    <row r="2582" spans="9:13">
      <c r="I2582" s="35" t="s">
        <v>10370</v>
      </c>
      <c r="J2582" s="35" t="s">
        <v>12797</v>
      </c>
      <c r="K2582" s="35" t="s">
        <v>2617</v>
      </c>
      <c r="L2582" s="35"/>
      <c r="M2582" s="51">
        <v>42307</v>
      </c>
    </row>
    <row r="2583" spans="9:13">
      <c r="I2583" s="35" t="s">
        <v>13143</v>
      </c>
      <c r="J2583" s="35" t="s">
        <v>12797</v>
      </c>
      <c r="K2583" s="35" t="s">
        <v>2617</v>
      </c>
      <c r="L2583" s="35"/>
      <c r="M2583" s="51">
        <v>42307</v>
      </c>
    </row>
    <row r="2584" spans="9:13">
      <c r="I2584" s="35" t="s">
        <v>13144</v>
      </c>
      <c r="J2584" s="35" t="s">
        <v>12797</v>
      </c>
      <c r="K2584" s="35" t="s">
        <v>2617</v>
      </c>
      <c r="L2584" s="35"/>
      <c r="M2584" s="51">
        <v>42307</v>
      </c>
    </row>
    <row r="2585" spans="9:13">
      <c r="I2585" s="35" t="s">
        <v>13145</v>
      </c>
      <c r="J2585" s="35" t="s">
        <v>12797</v>
      </c>
      <c r="K2585" s="35" t="s">
        <v>2617</v>
      </c>
      <c r="L2585" s="35"/>
      <c r="M2585" s="51">
        <v>42307</v>
      </c>
    </row>
    <row r="2586" spans="9:13">
      <c r="I2586" s="35" t="s">
        <v>13146</v>
      </c>
      <c r="J2586" s="35" t="s">
        <v>12797</v>
      </c>
      <c r="K2586" s="35" t="s">
        <v>2617</v>
      </c>
      <c r="L2586" s="35"/>
      <c r="M2586" s="51">
        <v>42307</v>
      </c>
    </row>
    <row r="2587" spans="9:13">
      <c r="I2587" s="35" t="s">
        <v>13147</v>
      </c>
      <c r="J2587" s="35" t="s">
        <v>12797</v>
      </c>
      <c r="K2587" s="35" t="s">
        <v>2617</v>
      </c>
      <c r="L2587" s="35"/>
      <c r="M2587" s="51">
        <v>42307</v>
      </c>
    </row>
    <row r="2588" spans="9:13">
      <c r="I2588" s="35" t="s">
        <v>13148</v>
      </c>
      <c r="J2588" s="35" t="s">
        <v>12797</v>
      </c>
      <c r="K2588" s="35" t="s">
        <v>2617</v>
      </c>
      <c r="L2588" s="35"/>
      <c r="M2588" s="51">
        <v>42307</v>
      </c>
    </row>
    <row r="2589" spans="9:13">
      <c r="I2589" s="35" t="s">
        <v>13149</v>
      </c>
      <c r="J2589" s="35" t="s">
        <v>12797</v>
      </c>
      <c r="K2589" s="35" t="s">
        <v>2617</v>
      </c>
      <c r="L2589" s="35"/>
      <c r="M2589" s="51">
        <v>42307</v>
      </c>
    </row>
    <row r="2590" spans="9:13">
      <c r="I2590" s="35" t="s">
        <v>13150</v>
      </c>
      <c r="J2590" s="35" t="s">
        <v>12797</v>
      </c>
      <c r="K2590" s="35" t="s">
        <v>2617</v>
      </c>
      <c r="L2590" s="35"/>
      <c r="M2590" s="51">
        <v>42307</v>
      </c>
    </row>
    <row r="2591" spans="9:13">
      <c r="I2591" s="35" t="s">
        <v>13151</v>
      </c>
      <c r="J2591" s="35" t="s">
        <v>12797</v>
      </c>
      <c r="K2591" s="35" t="s">
        <v>2617</v>
      </c>
      <c r="L2591" s="35"/>
      <c r="M2591" s="51">
        <v>42307</v>
      </c>
    </row>
    <row r="2592" spans="9:13">
      <c r="I2592" s="35" t="s">
        <v>13152</v>
      </c>
      <c r="J2592" s="35" t="s">
        <v>12797</v>
      </c>
      <c r="K2592" s="35" t="s">
        <v>2617</v>
      </c>
      <c r="L2592" s="35"/>
      <c r="M2592" s="51">
        <v>42307</v>
      </c>
    </row>
    <row r="2593" spans="9:13">
      <c r="I2593" s="35" t="s">
        <v>13153</v>
      </c>
      <c r="J2593" s="35" t="s">
        <v>12797</v>
      </c>
      <c r="K2593" s="35" t="s">
        <v>2617</v>
      </c>
      <c r="L2593" s="35"/>
      <c r="M2593" s="51">
        <v>42307</v>
      </c>
    </row>
    <row r="2594" spans="9:13">
      <c r="I2594" s="35" t="s">
        <v>13154</v>
      </c>
      <c r="J2594" s="35" t="s">
        <v>12797</v>
      </c>
      <c r="K2594" s="35" t="s">
        <v>2617</v>
      </c>
      <c r="L2594" s="35"/>
      <c r="M2594" s="51">
        <v>42307</v>
      </c>
    </row>
    <row r="2595" spans="9:13">
      <c r="I2595" s="35" t="s">
        <v>13155</v>
      </c>
      <c r="J2595" s="35" t="s">
        <v>12797</v>
      </c>
      <c r="K2595" s="35" t="s">
        <v>2617</v>
      </c>
      <c r="L2595" s="35"/>
      <c r="M2595" s="51">
        <v>42307</v>
      </c>
    </row>
    <row r="2596" spans="9:13">
      <c r="I2596" s="35" t="s">
        <v>13156</v>
      </c>
      <c r="J2596" s="35" t="s">
        <v>12797</v>
      </c>
      <c r="K2596" s="35" t="s">
        <v>2617</v>
      </c>
      <c r="L2596" s="35"/>
      <c r="M2596" s="51">
        <v>42307</v>
      </c>
    </row>
    <row r="2597" spans="9:13">
      <c r="I2597" s="35" t="s">
        <v>13157</v>
      </c>
      <c r="J2597" s="35" t="s">
        <v>12797</v>
      </c>
      <c r="K2597" s="35" t="s">
        <v>2617</v>
      </c>
      <c r="L2597" s="35"/>
      <c r="M2597" s="51">
        <v>42307</v>
      </c>
    </row>
    <row r="2598" spans="9:13">
      <c r="I2598" s="35" t="s">
        <v>13158</v>
      </c>
      <c r="J2598" s="35" t="s">
        <v>12797</v>
      </c>
      <c r="K2598" s="35" t="s">
        <v>2617</v>
      </c>
      <c r="L2598" s="35"/>
      <c r="M2598" s="51">
        <v>42307</v>
      </c>
    </row>
    <row r="2599" spans="9:13">
      <c r="I2599" s="35" t="s">
        <v>13159</v>
      </c>
      <c r="J2599" s="35" t="s">
        <v>12797</v>
      </c>
      <c r="K2599" s="35" t="s">
        <v>2617</v>
      </c>
      <c r="L2599" s="35"/>
      <c r="M2599" s="51">
        <v>42307</v>
      </c>
    </row>
    <row r="2600" spans="9:13">
      <c r="I2600" s="35" t="s">
        <v>13160</v>
      </c>
      <c r="J2600" s="35" t="s">
        <v>12797</v>
      </c>
      <c r="K2600" s="35" t="s">
        <v>2617</v>
      </c>
      <c r="L2600" s="35"/>
      <c r="M2600" s="51">
        <v>42307</v>
      </c>
    </row>
    <row r="2601" spans="9:13">
      <c r="I2601" s="35" t="s">
        <v>13161</v>
      </c>
      <c r="J2601" s="35" t="s">
        <v>12797</v>
      </c>
      <c r="K2601" s="35" t="s">
        <v>2617</v>
      </c>
      <c r="L2601" s="35"/>
      <c r="M2601" s="51">
        <v>42307</v>
      </c>
    </row>
    <row r="2602" spans="9:13">
      <c r="I2602" s="35" t="s">
        <v>13162</v>
      </c>
      <c r="J2602" s="35" t="s">
        <v>12797</v>
      </c>
      <c r="K2602" s="35" t="s">
        <v>2617</v>
      </c>
      <c r="L2602" s="35"/>
      <c r="M2602" s="51">
        <v>42307</v>
      </c>
    </row>
    <row r="2603" spans="9:13">
      <c r="I2603" s="35" t="s">
        <v>13163</v>
      </c>
      <c r="J2603" s="35" t="s">
        <v>12797</v>
      </c>
      <c r="K2603" s="35" t="s">
        <v>2617</v>
      </c>
      <c r="L2603" s="35"/>
      <c r="M2603" s="51">
        <v>42307</v>
      </c>
    </row>
    <row r="2604" spans="9:13">
      <c r="I2604" s="35" t="s">
        <v>13164</v>
      </c>
      <c r="J2604" s="35" t="s">
        <v>12797</v>
      </c>
      <c r="K2604" s="35" t="s">
        <v>2617</v>
      </c>
      <c r="L2604" s="35"/>
      <c r="M2604" s="51">
        <v>42307</v>
      </c>
    </row>
    <row r="2605" spans="9:13">
      <c r="I2605" s="35" t="s">
        <v>13165</v>
      </c>
      <c r="J2605" s="35" t="s">
        <v>12797</v>
      </c>
      <c r="K2605" s="35" t="s">
        <v>2617</v>
      </c>
      <c r="L2605" s="35"/>
      <c r="M2605" s="51">
        <v>42307</v>
      </c>
    </row>
    <row r="2606" spans="9:13">
      <c r="I2606" s="35" t="s">
        <v>13166</v>
      </c>
      <c r="J2606" s="35" t="s">
        <v>12797</v>
      </c>
      <c r="K2606" s="35" t="s">
        <v>2617</v>
      </c>
      <c r="L2606" s="35"/>
      <c r="M2606" s="51">
        <v>42307</v>
      </c>
    </row>
    <row r="2607" spans="9:13">
      <c r="I2607" s="35" t="s">
        <v>13167</v>
      </c>
      <c r="J2607" s="35" t="s">
        <v>12797</v>
      </c>
      <c r="K2607" s="35" t="s">
        <v>2617</v>
      </c>
      <c r="L2607" s="35"/>
      <c r="M2607" s="51">
        <v>42307</v>
      </c>
    </row>
    <row r="2608" spans="9:13">
      <c r="I2608" s="35" t="s">
        <v>13168</v>
      </c>
      <c r="J2608" s="35" t="s">
        <v>12797</v>
      </c>
      <c r="K2608" s="35" t="s">
        <v>2617</v>
      </c>
      <c r="L2608" s="35"/>
      <c r="M2608" s="51">
        <v>42307</v>
      </c>
    </row>
    <row r="2609" spans="9:13">
      <c r="I2609" s="35" t="s">
        <v>13169</v>
      </c>
      <c r="J2609" s="35" t="s">
        <v>12797</v>
      </c>
      <c r="K2609" s="35" t="s">
        <v>2617</v>
      </c>
      <c r="L2609" s="35"/>
      <c r="M2609" s="51">
        <v>42307</v>
      </c>
    </row>
    <row r="2610" spans="9:13">
      <c r="I2610" s="35" t="s">
        <v>13170</v>
      </c>
      <c r="J2610" s="35" t="s">
        <v>12797</v>
      </c>
      <c r="K2610" s="35" t="s">
        <v>2617</v>
      </c>
      <c r="L2610" s="35"/>
      <c r="M2610" s="51">
        <v>42307</v>
      </c>
    </row>
    <row r="2611" spans="9:13">
      <c r="I2611" s="35" t="s">
        <v>13171</v>
      </c>
      <c r="J2611" s="35" t="s">
        <v>12797</v>
      </c>
      <c r="K2611" s="35" t="s">
        <v>2617</v>
      </c>
      <c r="L2611" s="35"/>
      <c r="M2611" s="51">
        <v>42307</v>
      </c>
    </row>
    <row r="2612" spans="9:13">
      <c r="I2612" s="35" t="s">
        <v>13172</v>
      </c>
      <c r="J2612" s="35" t="s">
        <v>12797</v>
      </c>
      <c r="K2612" s="35" t="s">
        <v>2617</v>
      </c>
      <c r="L2612" s="35"/>
      <c r="M2612" s="51">
        <v>42307</v>
      </c>
    </row>
    <row r="2613" spans="9:13">
      <c r="I2613" s="35" t="s">
        <v>13173</v>
      </c>
      <c r="J2613" s="35" t="s">
        <v>12797</v>
      </c>
      <c r="K2613" s="35" t="s">
        <v>2617</v>
      </c>
      <c r="L2613" s="35"/>
      <c r="M2613" s="51">
        <v>42307</v>
      </c>
    </row>
    <row r="2614" spans="9:13">
      <c r="I2614" s="35" t="s">
        <v>13174</v>
      </c>
      <c r="J2614" s="35" t="s">
        <v>12797</v>
      </c>
      <c r="K2614" s="35" t="s">
        <v>2617</v>
      </c>
      <c r="L2614" s="35"/>
      <c r="M2614" s="51">
        <v>42307</v>
      </c>
    </row>
    <row r="2615" spans="9:13">
      <c r="I2615" s="35" t="s">
        <v>13175</v>
      </c>
      <c r="J2615" s="35" t="s">
        <v>12797</v>
      </c>
      <c r="K2615" s="35" t="s">
        <v>2617</v>
      </c>
      <c r="L2615" s="35"/>
      <c r="M2615" s="51">
        <v>42307</v>
      </c>
    </row>
    <row r="2616" spans="9:13">
      <c r="I2616" s="35" t="s">
        <v>13176</v>
      </c>
      <c r="J2616" s="35" t="s">
        <v>12797</v>
      </c>
      <c r="K2616" s="35" t="s">
        <v>2617</v>
      </c>
      <c r="L2616" s="35"/>
      <c r="M2616" s="51">
        <v>42307</v>
      </c>
    </row>
    <row r="2617" spans="9:13">
      <c r="I2617" s="35" t="s">
        <v>13177</v>
      </c>
      <c r="J2617" s="35" t="s">
        <v>12797</v>
      </c>
      <c r="K2617" s="35" t="s">
        <v>2617</v>
      </c>
      <c r="L2617" s="35"/>
      <c r="M2617" s="51">
        <v>42307</v>
      </c>
    </row>
    <row r="2618" spans="9:13">
      <c r="I2618" s="35" t="s">
        <v>13178</v>
      </c>
      <c r="J2618" s="35" t="s">
        <v>12797</v>
      </c>
      <c r="K2618" s="35" t="s">
        <v>2617</v>
      </c>
      <c r="L2618" s="35"/>
      <c r="M2618" s="51">
        <v>42307</v>
      </c>
    </row>
    <row r="2619" spans="9:13">
      <c r="I2619" s="35" t="s">
        <v>13179</v>
      </c>
      <c r="J2619" s="35" t="s">
        <v>12797</v>
      </c>
      <c r="K2619" s="35" t="s">
        <v>2617</v>
      </c>
      <c r="L2619" s="35"/>
      <c r="M2619" s="51">
        <v>42307</v>
      </c>
    </row>
    <row r="2620" spans="9:13">
      <c r="I2620" s="35" t="s">
        <v>13180</v>
      </c>
      <c r="J2620" s="35" t="s">
        <v>12797</v>
      </c>
      <c r="K2620" s="35" t="s">
        <v>2617</v>
      </c>
      <c r="L2620" s="35"/>
      <c r="M2620" s="51">
        <v>42307</v>
      </c>
    </row>
    <row r="2621" spans="9:13">
      <c r="I2621" s="35" t="s">
        <v>13181</v>
      </c>
      <c r="J2621" s="35" t="s">
        <v>12797</v>
      </c>
      <c r="K2621" s="35" t="s">
        <v>2617</v>
      </c>
      <c r="L2621" s="35"/>
      <c r="M2621" s="51">
        <v>42307</v>
      </c>
    </row>
    <row r="2622" spans="9:13">
      <c r="I2622" s="35" t="s">
        <v>13182</v>
      </c>
      <c r="J2622" s="35" t="s">
        <v>12797</v>
      </c>
      <c r="K2622" s="35" t="s">
        <v>2617</v>
      </c>
      <c r="L2622" s="35"/>
      <c r="M2622" s="51">
        <v>42307</v>
      </c>
    </row>
    <row r="2623" spans="9:13">
      <c r="I2623" s="35" t="s">
        <v>13183</v>
      </c>
      <c r="J2623" s="35" t="s">
        <v>12797</v>
      </c>
      <c r="K2623" s="35" t="s">
        <v>2617</v>
      </c>
      <c r="L2623" s="35"/>
      <c r="M2623" s="51">
        <v>42307</v>
      </c>
    </row>
    <row r="2624" spans="9:13">
      <c r="I2624" s="35" t="s">
        <v>13184</v>
      </c>
      <c r="J2624" s="35" t="s">
        <v>12797</v>
      </c>
      <c r="K2624" s="35" t="s">
        <v>2617</v>
      </c>
      <c r="L2624" s="35"/>
      <c r="M2624" s="51">
        <v>42307</v>
      </c>
    </row>
    <row r="2625" spans="9:13">
      <c r="I2625" s="35" t="s">
        <v>13185</v>
      </c>
      <c r="J2625" s="35" t="s">
        <v>12797</v>
      </c>
      <c r="K2625" s="35" t="s">
        <v>2617</v>
      </c>
      <c r="L2625" s="35"/>
      <c r="M2625" s="51">
        <v>42307</v>
      </c>
    </row>
    <row r="2626" spans="9:13">
      <c r="I2626" s="35" t="s">
        <v>13186</v>
      </c>
      <c r="J2626" s="35" t="s">
        <v>12797</v>
      </c>
      <c r="K2626" s="35" t="s">
        <v>2617</v>
      </c>
      <c r="L2626" s="35"/>
      <c r="M2626" s="51">
        <v>42307</v>
      </c>
    </row>
    <row r="2627" spans="9:13">
      <c r="I2627" s="35" t="s">
        <v>13187</v>
      </c>
      <c r="J2627" s="35" t="s">
        <v>12797</v>
      </c>
      <c r="K2627" s="35" t="s">
        <v>2617</v>
      </c>
      <c r="L2627" s="35"/>
      <c r="M2627" s="51">
        <v>42307</v>
      </c>
    </row>
    <row r="2628" spans="9:13">
      <c r="I2628" s="35" t="s">
        <v>13188</v>
      </c>
      <c r="J2628" s="35" t="s">
        <v>12797</v>
      </c>
      <c r="K2628" s="35" t="s">
        <v>2617</v>
      </c>
      <c r="L2628" s="35"/>
      <c r="M2628" s="51">
        <v>42307</v>
      </c>
    </row>
    <row r="2629" spans="9:13">
      <c r="I2629" s="35" t="s">
        <v>13189</v>
      </c>
      <c r="J2629" s="35" t="s">
        <v>12797</v>
      </c>
      <c r="K2629" s="35" t="s">
        <v>2617</v>
      </c>
      <c r="L2629" s="35"/>
      <c r="M2629" s="51">
        <v>42307</v>
      </c>
    </row>
    <row r="2630" spans="9:13">
      <c r="I2630" s="35" t="s">
        <v>13190</v>
      </c>
      <c r="J2630" s="35" t="s">
        <v>12797</v>
      </c>
      <c r="K2630" s="35" t="s">
        <v>2617</v>
      </c>
      <c r="L2630" s="35"/>
      <c r="M2630" s="51">
        <v>42307</v>
      </c>
    </row>
    <row r="2631" spans="9:13">
      <c r="I2631" s="35" t="s">
        <v>13191</v>
      </c>
      <c r="J2631" s="35" t="s">
        <v>12797</v>
      </c>
      <c r="K2631" s="35" t="s">
        <v>2617</v>
      </c>
      <c r="L2631" s="35"/>
      <c r="M2631" s="51">
        <v>42307</v>
      </c>
    </row>
    <row r="2632" spans="9:13">
      <c r="I2632" s="35" t="s">
        <v>13192</v>
      </c>
      <c r="J2632" s="35" t="s">
        <v>12797</v>
      </c>
      <c r="K2632" s="35" t="s">
        <v>2617</v>
      </c>
      <c r="L2632" s="35"/>
      <c r="M2632" s="51">
        <v>42307</v>
      </c>
    </row>
    <row r="2633" spans="9:13">
      <c r="I2633" s="35" t="s">
        <v>13193</v>
      </c>
      <c r="J2633" s="35" t="s">
        <v>12797</v>
      </c>
      <c r="K2633" s="35" t="s">
        <v>2617</v>
      </c>
      <c r="L2633" s="35"/>
      <c r="M2633" s="51">
        <v>42307</v>
      </c>
    </row>
    <row r="2634" spans="9:13">
      <c r="I2634" s="35" t="s">
        <v>13194</v>
      </c>
      <c r="J2634" s="35" t="s">
        <v>12797</v>
      </c>
      <c r="K2634" s="35" t="s">
        <v>2617</v>
      </c>
      <c r="L2634" s="35"/>
      <c r="M2634" s="51">
        <v>42307</v>
      </c>
    </row>
    <row r="2635" spans="9:13">
      <c r="I2635" s="35" t="s">
        <v>13195</v>
      </c>
      <c r="J2635" s="35" t="s">
        <v>12797</v>
      </c>
      <c r="K2635" s="35" t="s">
        <v>2617</v>
      </c>
      <c r="L2635" s="35"/>
      <c r="M2635" s="51">
        <v>42307</v>
      </c>
    </row>
    <row r="2636" spans="9:13">
      <c r="I2636" s="35" t="s">
        <v>13196</v>
      </c>
      <c r="J2636" s="35" t="s">
        <v>12797</v>
      </c>
      <c r="K2636" s="35" t="s">
        <v>2617</v>
      </c>
      <c r="L2636" s="35"/>
      <c r="M2636" s="51">
        <v>42307</v>
      </c>
    </row>
    <row r="2637" spans="9:13">
      <c r="I2637" s="35" t="s">
        <v>13197</v>
      </c>
      <c r="J2637" s="35" t="s">
        <v>12797</v>
      </c>
      <c r="K2637" s="35" t="s">
        <v>2617</v>
      </c>
      <c r="L2637" s="35"/>
      <c r="M2637" s="51">
        <v>42307</v>
      </c>
    </row>
    <row r="2638" spans="9:13">
      <c r="I2638" s="35" t="s">
        <v>13198</v>
      </c>
      <c r="J2638" s="35" t="s">
        <v>12797</v>
      </c>
      <c r="K2638" s="35" t="s">
        <v>2617</v>
      </c>
      <c r="L2638" s="35"/>
      <c r="M2638" s="51">
        <v>42307</v>
      </c>
    </row>
    <row r="2639" spans="9:13">
      <c r="I2639" s="35" t="s">
        <v>13199</v>
      </c>
      <c r="J2639" s="35" t="s">
        <v>12797</v>
      </c>
      <c r="K2639" s="35" t="s">
        <v>2617</v>
      </c>
      <c r="L2639" s="35"/>
      <c r="M2639" s="51">
        <v>42307</v>
      </c>
    </row>
    <row r="2640" spans="9:13">
      <c r="I2640" s="35" t="s">
        <v>13200</v>
      </c>
      <c r="J2640" s="35" t="s">
        <v>12797</v>
      </c>
      <c r="K2640" s="35" t="s">
        <v>2617</v>
      </c>
      <c r="L2640" s="35"/>
      <c r="M2640" s="51">
        <v>42307</v>
      </c>
    </row>
    <row r="2641" spans="9:13">
      <c r="I2641" s="35" t="s">
        <v>13201</v>
      </c>
      <c r="J2641" s="35" t="s">
        <v>12797</v>
      </c>
      <c r="K2641" s="35" t="s">
        <v>2617</v>
      </c>
      <c r="L2641" s="35"/>
      <c r="M2641" s="51">
        <v>42307</v>
      </c>
    </row>
    <row r="2642" spans="9:13">
      <c r="I2642" s="35" t="s">
        <v>13202</v>
      </c>
      <c r="J2642" s="35" t="s">
        <v>12797</v>
      </c>
      <c r="K2642" s="35" t="s">
        <v>2617</v>
      </c>
      <c r="L2642" s="35"/>
      <c r="M2642" s="51">
        <v>42307</v>
      </c>
    </row>
    <row r="2643" spans="9:13">
      <c r="I2643" s="35" t="s">
        <v>13203</v>
      </c>
      <c r="J2643" s="35" t="s">
        <v>12797</v>
      </c>
      <c r="K2643" s="35" t="s">
        <v>2617</v>
      </c>
      <c r="L2643" s="35"/>
      <c r="M2643" s="51">
        <v>42307</v>
      </c>
    </row>
    <row r="2644" spans="9:13">
      <c r="I2644" s="35" t="s">
        <v>13204</v>
      </c>
      <c r="J2644" s="35" t="s">
        <v>12797</v>
      </c>
      <c r="K2644" s="35" t="s">
        <v>2617</v>
      </c>
      <c r="L2644" s="35"/>
      <c r="M2644" s="51">
        <v>42307</v>
      </c>
    </row>
    <row r="2645" spans="9:13">
      <c r="I2645" s="35" t="s">
        <v>13205</v>
      </c>
      <c r="J2645" s="35" t="s">
        <v>12797</v>
      </c>
      <c r="K2645" s="35" t="s">
        <v>2617</v>
      </c>
      <c r="L2645" s="35"/>
      <c r="M2645" s="51">
        <v>42307</v>
      </c>
    </row>
    <row r="2646" spans="9:13">
      <c r="I2646" s="35" t="s">
        <v>13206</v>
      </c>
      <c r="J2646" s="35" t="s">
        <v>12797</v>
      </c>
      <c r="K2646" s="35" t="s">
        <v>2617</v>
      </c>
      <c r="L2646" s="35"/>
      <c r="M2646" s="51">
        <v>42307</v>
      </c>
    </row>
    <row r="2647" spans="9:13">
      <c r="I2647" s="35" t="s">
        <v>13207</v>
      </c>
      <c r="J2647" s="35" t="s">
        <v>12797</v>
      </c>
      <c r="K2647" s="35" t="s">
        <v>2617</v>
      </c>
      <c r="L2647" s="35"/>
      <c r="M2647" s="51">
        <v>42307</v>
      </c>
    </row>
    <row r="2648" spans="9:13">
      <c r="I2648" s="35" t="s">
        <v>13208</v>
      </c>
      <c r="J2648" s="35" t="s">
        <v>12797</v>
      </c>
      <c r="K2648" s="35" t="s">
        <v>2617</v>
      </c>
      <c r="L2648" s="35"/>
      <c r="M2648" s="51">
        <v>42307</v>
      </c>
    </row>
    <row r="2649" spans="9:13">
      <c r="I2649" s="35" t="s">
        <v>13209</v>
      </c>
      <c r="J2649" s="35" t="s">
        <v>12797</v>
      </c>
      <c r="K2649" s="35" t="s">
        <v>2617</v>
      </c>
      <c r="L2649" s="35"/>
      <c r="M2649" s="51">
        <v>42307</v>
      </c>
    </row>
    <row r="2650" spans="9:13">
      <c r="I2650" s="35" t="s">
        <v>13210</v>
      </c>
      <c r="J2650" s="35" t="s">
        <v>12797</v>
      </c>
      <c r="K2650" s="35" t="s">
        <v>2617</v>
      </c>
      <c r="L2650" s="35"/>
      <c r="M2650" s="51">
        <v>42307</v>
      </c>
    </row>
    <row r="2651" spans="9:13">
      <c r="I2651" s="35" t="s">
        <v>13211</v>
      </c>
      <c r="J2651" s="35" t="s">
        <v>12797</v>
      </c>
      <c r="K2651" s="35" t="s">
        <v>2617</v>
      </c>
      <c r="L2651" s="35"/>
      <c r="M2651" s="51">
        <v>42307</v>
      </c>
    </row>
    <row r="2652" spans="9:13">
      <c r="I2652" s="35" t="s">
        <v>13212</v>
      </c>
      <c r="J2652" s="35" t="s">
        <v>12797</v>
      </c>
      <c r="K2652" s="35" t="s">
        <v>2617</v>
      </c>
      <c r="L2652" s="35"/>
      <c r="M2652" s="51">
        <v>42307</v>
      </c>
    </row>
    <row r="2653" spans="9:13">
      <c r="I2653" s="35" t="s">
        <v>13213</v>
      </c>
      <c r="J2653" s="35" t="s">
        <v>12797</v>
      </c>
      <c r="K2653" s="35" t="s">
        <v>2617</v>
      </c>
      <c r="L2653" s="35"/>
      <c r="M2653" s="51">
        <v>42307</v>
      </c>
    </row>
    <row r="2654" spans="9:13">
      <c r="I2654" s="35" t="s">
        <v>13214</v>
      </c>
      <c r="J2654" s="35" t="s">
        <v>12797</v>
      </c>
      <c r="K2654" s="35" t="s">
        <v>2617</v>
      </c>
      <c r="L2654" s="35"/>
      <c r="M2654" s="51">
        <v>42307</v>
      </c>
    </row>
    <row r="2655" spans="9:13">
      <c r="I2655" s="35" t="s">
        <v>13215</v>
      </c>
      <c r="J2655" s="35" t="s">
        <v>12797</v>
      </c>
      <c r="K2655" s="35" t="s">
        <v>2617</v>
      </c>
      <c r="L2655" s="35"/>
      <c r="M2655" s="51">
        <v>42307</v>
      </c>
    </row>
    <row r="2656" spans="9:13">
      <c r="I2656" s="35" t="s">
        <v>13216</v>
      </c>
      <c r="J2656" s="35" t="s">
        <v>12797</v>
      </c>
      <c r="K2656" s="35" t="s">
        <v>2617</v>
      </c>
      <c r="L2656" s="35"/>
      <c r="M2656" s="51">
        <v>42307</v>
      </c>
    </row>
    <row r="2657" spans="9:13">
      <c r="I2657" s="35" t="s">
        <v>13217</v>
      </c>
      <c r="J2657" s="35" t="s">
        <v>12797</v>
      </c>
      <c r="K2657" s="35" t="s">
        <v>2617</v>
      </c>
      <c r="L2657" s="35"/>
      <c r="M2657" s="51">
        <v>42307</v>
      </c>
    </row>
    <row r="2658" spans="9:13">
      <c r="I2658" s="35" t="s">
        <v>13218</v>
      </c>
      <c r="J2658" s="35" t="s">
        <v>12797</v>
      </c>
      <c r="K2658" s="35" t="s">
        <v>2617</v>
      </c>
      <c r="L2658" s="35"/>
      <c r="M2658" s="51">
        <v>42307</v>
      </c>
    </row>
    <row r="2659" spans="9:13">
      <c r="I2659" s="35" t="s">
        <v>13219</v>
      </c>
      <c r="J2659" s="35" t="s">
        <v>12797</v>
      </c>
      <c r="K2659" s="35" t="s">
        <v>2617</v>
      </c>
      <c r="L2659" s="35"/>
      <c r="M2659" s="51">
        <v>42307</v>
      </c>
    </row>
    <row r="2660" spans="9:13">
      <c r="I2660" s="35" t="s">
        <v>13220</v>
      </c>
      <c r="J2660" s="35" t="s">
        <v>12797</v>
      </c>
      <c r="K2660" s="35" t="s">
        <v>2617</v>
      </c>
      <c r="L2660" s="35"/>
      <c r="M2660" s="51">
        <v>42307</v>
      </c>
    </row>
    <row r="2661" spans="9:13">
      <c r="I2661" s="35" t="s">
        <v>13221</v>
      </c>
      <c r="J2661" s="35" t="s">
        <v>12797</v>
      </c>
      <c r="K2661" s="35" t="s">
        <v>2617</v>
      </c>
      <c r="L2661" s="35"/>
      <c r="M2661" s="51">
        <v>42307</v>
      </c>
    </row>
    <row r="2662" spans="9:13">
      <c r="I2662" s="35" t="s">
        <v>13222</v>
      </c>
      <c r="J2662" s="35" t="s">
        <v>12797</v>
      </c>
      <c r="K2662" s="35" t="s">
        <v>2617</v>
      </c>
      <c r="L2662" s="35"/>
      <c r="M2662" s="51">
        <v>42307</v>
      </c>
    </row>
    <row r="2663" spans="9:13">
      <c r="I2663" s="35" t="s">
        <v>13223</v>
      </c>
      <c r="J2663" s="35" t="s">
        <v>12797</v>
      </c>
      <c r="K2663" s="35" t="s">
        <v>2617</v>
      </c>
      <c r="L2663" s="35"/>
      <c r="M2663" s="51">
        <v>42307</v>
      </c>
    </row>
    <row r="2664" spans="9:13">
      <c r="I2664" s="35" t="s">
        <v>13224</v>
      </c>
      <c r="J2664" s="35" t="s">
        <v>12797</v>
      </c>
      <c r="K2664" s="35" t="s">
        <v>2617</v>
      </c>
      <c r="L2664" s="35"/>
      <c r="M2664" s="51">
        <v>42307</v>
      </c>
    </row>
    <row r="2665" spans="9:13">
      <c r="I2665" s="35" t="s">
        <v>13225</v>
      </c>
      <c r="J2665" s="35" t="s">
        <v>12797</v>
      </c>
      <c r="K2665" s="35" t="s">
        <v>2617</v>
      </c>
      <c r="L2665" s="35"/>
      <c r="M2665" s="51">
        <v>42307</v>
      </c>
    </row>
    <row r="2666" spans="9:13">
      <c r="I2666" s="35" t="s">
        <v>13226</v>
      </c>
      <c r="J2666" s="35" t="s">
        <v>12797</v>
      </c>
      <c r="K2666" s="35" t="s">
        <v>2617</v>
      </c>
      <c r="L2666" s="35"/>
      <c r="M2666" s="51">
        <v>42307</v>
      </c>
    </row>
    <row r="2667" spans="9:13">
      <c r="I2667" s="35" t="s">
        <v>13227</v>
      </c>
      <c r="J2667" s="35" t="s">
        <v>12797</v>
      </c>
      <c r="K2667" s="35" t="s">
        <v>2617</v>
      </c>
      <c r="L2667" s="35"/>
      <c r="M2667" s="51">
        <v>42307</v>
      </c>
    </row>
    <row r="2668" spans="9:13">
      <c r="I2668" s="35" t="s">
        <v>13226</v>
      </c>
      <c r="J2668" s="35" t="s">
        <v>12797</v>
      </c>
      <c r="K2668" s="35" t="s">
        <v>2617</v>
      </c>
      <c r="L2668" s="35"/>
      <c r="M2668" s="51">
        <v>42307</v>
      </c>
    </row>
    <row r="2669" spans="9:13">
      <c r="I2669" s="35" t="s">
        <v>13228</v>
      </c>
      <c r="J2669" s="35" t="s">
        <v>12797</v>
      </c>
      <c r="K2669" s="35" t="s">
        <v>2617</v>
      </c>
      <c r="L2669" s="35"/>
      <c r="M2669" s="51">
        <v>42307</v>
      </c>
    </row>
    <row r="2670" spans="9:13">
      <c r="I2670" s="35" t="s">
        <v>13226</v>
      </c>
      <c r="J2670" s="35" t="s">
        <v>12797</v>
      </c>
      <c r="K2670" s="35" t="s">
        <v>2617</v>
      </c>
      <c r="L2670" s="35"/>
      <c r="M2670" s="51">
        <v>42307</v>
      </c>
    </row>
    <row r="2671" spans="9:13">
      <c r="I2671" s="35" t="s">
        <v>13229</v>
      </c>
      <c r="J2671" s="35" t="s">
        <v>12797</v>
      </c>
      <c r="K2671" s="35" t="s">
        <v>2617</v>
      </c>
      <c r="L2671" s="35"/>
      <c r="M2671" s="51">
        <v>42307</v>
      </c>
    </row>
    <row r="2672" spans="9:13">
      <c r="I2672" s="35" t="s">
        <v>13230</v>
      </c>
      <c r="J2672" s="35" t="s">
        <v>12797</v>
      </c>
      <c r="K2672" s="35" t="s">
        <v>2617</v>
      </c>
      <c r="L2672" s="35"/>
      <c r="M2672" s="51">
        <v>42307</v>
      </c>
    </row>
    <row r="2673" spans="9:13">
      <c r="I2673" s="35" t="s">
        <v>13231</v>
      </c>
      <c r="J2673" s="35" t="s">
        <v>12797</v>
      </c>
      <c r="K2673" s="35" t="s">
        <v>2617</v>
      </c>
      <c r="L2673" s="35"/>
      <c r="M2673" s="51">
        <v>42307</v>
      </c>
    </row>
    <row r="2674" spans="9:13">
      <c r="I2674" s="35" t="s">
        <v>13232</v>
      </c>
      <c r="J2674" s="35" t="s">
        <v>12797</v>
      </c>
      <c r="K2674" s="35" t="s">
        <v>2617</v>
      </c>
      <c r="L2674" s="35"/>
      <c r="M2674" s="51">
        <v>42307</v>
      </c>
    </row>
    <row r="2675" spans="9:13">
      <c r="I2675" s="35" t="s">
        <v>13233</v>
      </c>
      <c r="J2675" s="35" t="s">
        <v>12797</v>
      </c>
      <c r="K2675" s="35" t="s">
        <v>2617</v>
      </c>
      <c r="L2675" s="35"/>
      <c r="M2675" s="51">
        <v>42307</v>
      </c>
    </row>
    <row r="2676" spans="9:13">
      <c r="I2676" s="35" t="s">
        <v>13232</v>
      </c>
      <c r="J2676" s="35" t="s">
        <v>12797</v>
      </c>
      <c r="K2676" s="35" t="s">
        <v>2617</v>
      </c>
      <c r="L2676" s="35"/>
      <c r="M2676" s="51">
        <v>42307</v>
      </c>
    </row>
    <row r="2677" spans="9:13">
      <c r="I2677" s="35" t="s">
        <v>13234</v>
      </c>
      <c r="J2677" s="35" t="s">
        <v>12797</v>
      </c>
      <c r="K2677" s="35" t="s">
        <v>2617</v>
      </c>
      <c r="L2677" s="35"/>
      <c r="M2677" s="51">
        <v>42307</v>
      </c>
    </row>
    <row r="2678" spans="9:13">
      <c r="I2678" s="35" t="s">
        <v>13235</v>
      </c>
      <c r="J2678" s="35" t="s">
        <v>12797</v>
      </c>
      <c r="K2678" s="35" t="s">
        <v>2617</v>
      </c>
      <c r="L2678" s="35"/>
      <c r="M2678" s="51">
        <v>42307</v>
      </c>
    </row>
    <row r="2679" spans="9:13">
      <c r="I2679" s="35" t="s">
        <v>13234</v>
      </c>
      <c r="J2679" s="35" t="s">
        <v>12797</v>
      </c>
      <c r="K2679" s="35" t="s">
        <v>2617</v>
      </c>
      <c r="L2679" s="35"/>
      <c r="M2679" s="51">
        <v>42307</v>
      </c>
    </row>
    <row r="2680" spans="9:13">
      <c r="I2680" s="35" t="s">
        <v>13234</v>
      </c>
      <c r="J2680" s="35" t="s">
        <v>12797</v>
      </c>
      <c r="K2680" s="35" t="s">
        <v>2617</v>
      </c>
      <c r="L2680" s="35"/>
      <c r="M2680" s="51">
        <v>42307</v>
      </c>
    </row>
    <row r="2681" spans="9:13">
      <c r="I2681" s="35" t="s">
        <v>13234</v>
      </c>
      <c r="J2681" s="35" t="s">
        <v>12797</v>
      </c>
      <c r="K2681" s="35" t="s">
        <v>2617</v>
      </c>
      <c r="L2681" s="35"/>
      <c r="M2681" s="51">
        <v>42307</v>
      </c>
    </row>
    <row r="2682" spans="9:13">
      <c r="I2682" s="35" t="s">
        <v>13234</v>
      </c>
      <c r="J2682" s="35" t="s">
        <v>12797</v>
      </c>
      <c r="K2682" s="35" t="s">
        <v>2617</v>
      </c>
      <c r="L2682" s="35"/>
      <c r="M2682" s="51">
        <v>42307</v>
      </c>
    </row>
    <row r="2683" spans="9:13">
      <c r="I2683" s="35" t="s">
        <v>13236</v>
      </c>
      <c r="J2683" s="35" t="s">
        <v>12797</v>
      </c>
      <c r="K2683" s="35" t="s">
        <v>2617</v>
      </c>
      <c r="L2683" s="35"/>
      <c r="M2683" s="51">
        <v>42307</v>
      </c>
    </row>
    <row r="2684" spans="9:13">
      <c r="I2684" s="35" t="s">
        <v>13237</v>
      </c>
      <c r="J2684" s="35" t="s">
        <v>12797</v>
      </c>
      <c r="K2684" s="35" t="s">
        <v>2617</v>
      </c>
      <c r="L2684" s="35"/>
      <c r="M2684" s="51">
        <v>42307</v>
      </c>
    </row>
    <row r="2685" spans="9:13">
      <c r="I2685" s="35" t="s">
        <v>13238</v>
      </c>
      <c r="J2685" s="35" t="s">
        <v>12797</v>
      </c>
      <c r="K2685" s="35" t="s">
        <v>2617</v>
      </c>
      <c r="L2685" s="35"/>
      <c r="M2685" s="51">
        <v>42307</v>
      </c>
    </row>
    <row r="2686" spans="9:13">
      <c r="I2686" s="35" t="s">
        <v>13239</v>
      </c>
      <c r="J2686" s="35" t="s">
        <v>12797</v>
      </c>
      <c r="K2686" s="35" t="s">
        <v>2617</v>
      </c>
      <c r="L2686" s="35"/>
      <c r="M2686" s="51">
        <v>42307</v>
      </c>
    </row>
    <row r="2687" spans="9:13">
      <c r="I2687" s="35" t="s">
        <v>13240</v>
      </c>
      <c r="J2687" s="35" t="s">
        <v>12797</v>
      </c>
      <c r="K2687" s="35" t="s">
        <v>2617</v>
      </c>
      <c r="L2687" s="35"/>
      <c r="M2687" s="51">
        <v>42307</v>
      </c>
    </row>
    <row r="2688" spans="9:13">
      <c r="I2688" s="35" t="s">
        <v>13241</v>
      </c>
      <c r="J2688" s="35" t="s">
        <v>12797</v>
      </c>
      <c r="K2688" s="35" t="s">
        <v>2617</v>
      </c>
      <c r="L2688" s="35"/>
      <c r="M2688" s="51">
        <v>42307</v>
      </c>
    </row>
    <row r="2689" spans="9:13">
      <c r="I2689" s="35" t="s">
        <v>13242</v>
      </c>
      <c r="J2689" s="35" t="s">
        <v>12797</v>
      </c>
      <c r="K2689" s="35" t="s">
        <v>2617</v>
      </c>
      <c r="L2689" s="35"/>
      <c r="M2689" s="51">
        <v>42307</v>
      </c>
    </row>
    <row r="2690" spans="9:13">
      <c r="I2690" s="35" t="s">
        <v>10382</v>
      </c>
      <c r="J2690" s="35" t="s">
        <v>12797</v>
      </c>
      <c r="K2690" s="35" t="s">
        <v>2617</v>
      </c>
      <c r="L2690" s="35"/>
      <c r="M2690" s="51">
        <v>42307</v>
      </c>
    </row>
    <row r="2691" spans="9:13">
      <c r="I2691" s="35" t="s">
        <v>13243</v>
      </c>
      <c r="J2691" s="35" t="s">
        <v>12797</v>
      </c>
      <c r="K2691" s="35" t="s">
        <v>2617</v>
      </c>
      <c r="L2691" s="35"/>
      <c r="M2691" s="51">
        <v>42307</v>
      </c>
    </row>
    <row r="2692" spans="9:13">
      <c r="I2692" s="35" t="s">
        <v>13243</v>
      </c>
      <c r="J2692" s="35" t="s">
        <v>12797</v>
      </c>
      <c r="K2692" s="35" t="s">
        <v>2617</v>
      </c>
      <c r="L2692" s="35"/>
      <c r="M2692" s="51">
        <v>42307</v>
      </c>
    </row>
    <row r="2693" spans="9:13">
      <c r="I2693" s="35" t="s">
        <v>13244</v>
      </c>
      <c r="J2693" s="35" t="s">
        <v>12797</v>
      </c>
      <c r="K2693" s="35" t="s">
        <v>2617</v>
      </c>
      <c r="L2693" s="35"/>
      <c r="M2693" s="51">
        <v>42307</v>
      </c>
    </row>
    <row r="2694" spans="9:13">
      <c r="I2694" s="35" t="s">
        <v>13245</v>
      </c>
      <c r="J2694" s="35" t="s">
        <v>12797</v>
      </c>
      <c r="K2694" s="35" t="s">
        <v>2617</v>
      </c>
      <c r="L2694" s="35"/>
      <c r="M2694" s="51">
        <v>42307</v>
      </c>
    </row>
    <row r="2695" spans="9:13">
      <c r="I2695" s="35" t="s">
        <v>13246</v>
      </c>
      <c r="J2695" s="35" t="s">
        <v>12797</v>
      </c>
      <c r="K2695" s="35" t="s">
        <v>2617</v>
      </c>
      <c r="L2695" s="35"/>
      <c r="M2695" s="51">
        <v>42307</v>
      </c>
    </row>
    <row r="2696" spans="9:13">
      <c r="I2696" s="35" t="s">
        <v>13247</v>
      </c>
      <c r="J2696" s="35" t="s">
        <v>12797</v>
      </c>
      <c r="K2696" s="35" t="s">
        <v>2617</v>
      </c>
      <c r="L2696" s="35"/>
      <c r="M2696" s="51">
        <v>42307</v>
      </c>
    </row>
    <row r="2697" spans="9:13">
      <c r="I2697" s="35" t="s">
        <v>13248</v>
      </c>
      <c r="J2697" s="35" t="s">
        <v>12797</v>
      </c>
      <c r="K2697" s="35" t="s">
        <v>2617</v>
      </c>
      <c r="L2697" s="35"/>
      <c r="M2697" s="51">
        <v>42307</v>
      </c>
    </row>
    <row r="2698" spans="9:13">
      <c r="I2698" s="35" t="s">
        <v>13249</v>
      </c>
      <c r="J2698" s="35" t="s">
        <v>12797</v>
      </c>
      <c r="K2698" s="35" t="s">
        <v>2617</v>
      </c>
      <c r="L2698" s="35"/>
      <c r="M2698" s="51">
        <v>42307</v>
      </c>
    </row>
    <row r="2699" spans="9:13">
      <c r="I2699" s="35" t="s">
        <v>13250</v>
      </c>
      <c r="J2699" s="35" t="s">
        <v>12797</v>
      </c>
      <c r="K2699" s="35" t="s">
        <v>2617</v>
      </c>
      <c r="L2699" s="35"/>
      <c r="M2699" s="51">
        <v>42307</v>
      </c>
    </row>
    <row r="2700" spans="9:13">
      <c r="I2700" s="35" t="s">
        <v>13251</v>
      </c>
      <c r="J2700" s="35" t="s">
        <v>12797</v>
      </c>
      <c r="K2700" s="35" t="s">
        <v>2617</v>
      </c>
      <c r="L2700" s="35"/>
      <c r="M2700" s="51">
        <v>42307</v>
      </c>
    </row>
    <row r="2701" spans="9:13">
      <c r="I2701" s="35" t="s">
        <v>13250</v>
      </c>
      <c r="J2701" s="35" t="s">
        <v>12797</v>
      </c>
      <c r="K2701" s="35" t="s">
        <v>2617</v>
      </c>
      <c r="L2701" s="35"/>
      <c r="M2701" s="51">
        <v>42307</v>
      </c>
    </row>
    <row r="2702" spans="9:13">
      <c r="I2702" s="35" t="s">
        <v>13250</v>
      </c>
      <c r="J2702" s="35" t="s">
        <v>12797</v>
      </c>
      <c r="K2702" s="35" t="s">
        <v>2617</v>
      </c>
      <c r="L2702" s="35"/>
      <c r="M2702" s="51">
        <v>42307</v>
      </c>
    </row>
    <row r="2703" spans="9:13">
      <c r="I2703" s="35" t="s">
        <v>13252</v>
      </c>
      <c r="J2703" s="35" t="s">
        <v>12797</v>
      </c>
      <c r="K2703" s="35" t="s">
        <v>2617</v>
      </c>
      <c r="L2703" s="35"/>
      <c r="M2703" s="51">
        <v>42307</v>
      </c>
    </row>
    <row r="2704" spans="9:13">
      <c r="I2704" s="35" t="s">
        <v>13253</v>
      </c>
      <c r="J2704" s="35" t="s">
        <v>12797</v>
      </c>
      <c r="K2704" s="35" t="s">
        <v>2617</v>
      </c>
      <c r="L2704" s="35"/>
      <c r="M2704" s="51">
        <v>42307</v>
      </c>
    </row>
    <row r="2705" spans="9:13">
      <c r="I2705" s="35" t="s">
        <v>13254</v>
      </c>
      <c r="J2705" s="35" t="s">
        <v>12797</v>
      </c>
      <c r="K2705" s="35" t="s">
        <v>2617</v>
      </c>
      <c r="L2705" s="35"/>
      <c r="M2705" s="51">
        <v>42307</v>
      </c>
    </row>
    <row r="2706" spans="9:13">
      <c r="I2706" s="35" t="s">
        <v>13255</v>
      </c>
      <c r="J2706" s="35" t="s">
        <v>12797</v>
      </c>
      <c r="K2706" s="35" t="s">
        <v>2617</v>
      </c>
      <c r="L2706" s="35"/>
      <c r="M2706" s="51">
        <v>42307</v>
      </c>
    </row>
    <row r="2707" spans="9:13">
      <c r="I2707" s="35" t="s">
        <v>13256</v>
      </c>
      <c r="J2707" s="35" t="s">
        <v>12797</v>
      </c>
      <c r="K2707" s="35" t="s">
        <v>2617</v>
      </c>
      <c r="L2707" s="35"/>
      <c r="M2707" s="51">
        <v>42307</v>
      </c>
    </row>
    <row r="2708" spans="9:13">
      <c r="I2708" s="35" t="s">
        <v>13257</v>
      </c>
      <c r="J2708" s="35" t="s">
        <v>12797</v>
      </c>
      <c r="K2708" s="35" t="s">
        <v>2617</v>
      </c>
      <c r="L2708" s="35"/>
      <c r="M2708" s="51">
        <v>42307</v>
      </c>
    </row>
    <row r="2709" spans="9:13">
      <c r="I2709" s="35" t="s">
        <v>13258</v>
      </c>
      <c r="J2709" s="35" t="s">
        <v>12797</v>
      </c>
      <c r="K2709" s="35" t="s">
        <v>2617</v>
      </c>
      <c r="L2709" s="35"/>
      <c r="M2709" s="51">
        <v>42307</v>
      </c>
    </row>
    <row r="2710" spans="9:13">
      <c r="I2710" s="35" t="s">
        <v>13259</v>
      </c>
      <c r="J2710" s="35" t="s">
        <v>12797</v>
      </c>
      <c r="K2710" s="35" t="s">
        <v>2617</v>
      </c>
      <c r="L2710" s="35"/>
      <c r="M2710" s="51">
        <v>42307</v>
      </c>
    </row>
    <row r="2711" spans="9:13">
      <c r="I2711" s="35" t="s">
        <v>13260</v>
      </c>
      <c r="J2711" s="35" t="s">
        <v>12797</v>
      </c>
      <c r="K2711" s="35" t="s">
        <v>2617</v>
      </c>
      <c r="L2711" s="35"/>
      <c r="M2711" s="51">
        <v>42307</v>
      </c>
    </row>
    <row r="2712" spans="9:13">
      <c r="I2712" s="35" t="s">
        <v>13261</v>
      </c>
      <c r="J2712" s="35" t="s">
        <v>12797</v>
      </c>
      <c r="K2712" s="35" t="s">
        <v>2617</v>
      </c>
      <c r="L2712" s="35"/>
      <c r="M2712" s="51">
        <v>42307</v>
      </c>
    </row>
    <row r="2713" spans="9:13">
      <c r="I2713" s="35" t="s">
        <v>13262</v>
      </c>
      <c r="J2713" s="35" t="s">
        <v>12797</v>
      </c>
      <c r="K2713" s="35" t="s">
        <v>2617</v>
      </c>
      <c r="L2713" s="35"/>
      <c r="M2713" s="51">
        <v>42307</v>
      </c>
    </row>
    <row r="2714" spans="9:13">
      <c r="I2714" s="35" t="s">
        <v>13263</v>
      </c>
      <c r="J2714" s="35" t="s">
        <v>12797</v>
      </c>
      <c r="K2714" s="35" t="s">
        <v>2617</v>
      </c>
      <c r="L2714" s="35"/>
      <c r="M2714" s="51">
        <v>42307</v>
      </c>
    </row>
    <row r="2715" spans="9:13">
      <c r="I2715" s="35" t="s">
        <v>13264</v>
      </c>
      <c r="J2715" s="35" t="s">
        <v>12797</v>
      </c>
      <c r="K2715" s="35" t="s">
        <v>2617</v>
      </c>
      <c r="L2715" s="35"/>
      <c r="M2715" s="51">
        <v>42307</v>
      </c>
    </row>
    <row r="2716" spans="9:13">
      <c r="I2716" s="35" t="s">
        <v>13265</v>
      </c>
      <c r="J2716" s="35" t="s">
        <v>12797</v>
      </c>
      <c r="K2716" s="35" t="s">
        <v>2617</v>
      </c>
      <c r="L2716" s="35"/>
      <c r="M2716" s="51">
        <v>42307</v>
      </c>
    </row>
    <row r="2717" spans="9:13">
      <c r="I2717" s="35" t="s">
        <v>13266</v>
      </c>
      <c r="J2717" s="35" t="s">
        <v>12797</v>
      </c>
      <c r="K2717" s="35" t="s">
        <v>2617</v>
      </c>
      <c r="L2717" s="35"/>
      <c r="M2717" s="51">
        <v>42307</v>
      </c>
    </row>
    <row r="2718" spans="9:13">
      <c r="I2718" s="35" t="s">
        <v>13267</v>
      </c>
      <c r="J2718" s="35" t="s">
        <v>12797</v>
      </c>
      <c r="K2718" s="35" t="s">
        <v>2617</v>
      </c>
      <c r="L2718" s="35"/>
      <c r="M2718" s="51">
        <v>42307</v>
      </c>
    </row>
    <row r="2719" spans="9:13">
      <c r="I2719" s="35" t="s">
        <v>13268</v>
      </c>
      <c r="J2719" s="35" t="s">
        <v>12797</v>
      </c>
      <c r="K2719" s="35" t="s">
        <v>2617</v>
      </c>
      <c r="L2719" s="35"/>
      <c r="M2719" s="51">
        <v>42307</v>
      </c>
    </row>
    <row r="2720" spans="9:13">
      <c r="I2720" s="35" t="s">
        <v>13269</v>
      </c>
      <c r="J2720" s="35" t="s">
        <v>12797</v>
      </c>
      <c r="K2720" s="35" t="s">
        <v>2617</v>
      </c>
      <c r="L2720" s="35"/>
      <c r="M2720" s="51">
        <v>42307</v>
      </c>
    </row>
    <row r="2721" spans="9:13">
      <c r="I2721" s="35" t="s">
        <v>13270</v>
      </c>
      <c r="J2721" s="35" t="s">
        <v>12797</v>
      </c>
      <c r="K2721" s="35" t="s">
        <v>2617</v>
      </c>
      <c r="L2721" s="35"/>
      <c r="M2721" s="51">
        <v>42307</v>
      </c>
    </row>
    <row r="2722" spans="9:13">
      <c r="I2722" s="35" t="s">
        <v>13271</v>
      </c>
      <c r="J2722" s="35" t="s">
        <v>12797</v>
      </c>
      <c r="K2722" s="35" t="s">
        <v>2617</v>
      </c>
      <c r="L2722" s="35"/>
      <c r="M2722" s="51">
        <v>42307</v>
      </c>
    </row>
    <row r="2723" spans="9:13">
      <c r="I2723" s="35" t="s">
        <v>13272</v>
      </c>
      <c r="J2723" s="35" t="s">
        <v>12797</v>
      </c>
      <c r="K2723" s="35" t="s">
        <v>2617</v>
      </c>
      <c r="L2723" s="35"/>
      <c r="M2723" s="51">
        <v>42307</v>
      </c>
    </row>
    <row r="2724" spans="9:13">
      <c r="I2724" s="35" t="s">
        <v>13273</v>
      </c>
      <c r="J2724" s="35" t="s">
        <v>12797</v>
      </c>
      <c r="K2724" s="35" t="s">
        <v>2617</v>
      </c>
      <c r="L2724" s="35"/>
      <c r="M2724" s="51">
        <v>42307</v>
      </c>
    </row>
    <row r="2725" spans="9:13">
      <c r="I2725" s="35" t="s">
        <v>13274</v>
      </c>
      <c r="J2725" s="35" t="s">
        <v>12797</v>
      </c>
      <c r="K2725" s="35" t="s">
        <v>2617</v>
      </c>
      <c r="L2725" s="35"/>
      <c r="M2725" s="51">
        <v>42307</v>
      </c>
    </row>
    <row r="2726" spans="9:13">
      <c r="I2726" s="35" t="s">
        <v>13275</v>
      </c>
      <c r="J2726" s="35" t="s">
        <v>12797</v>
      </c>
      <c r="K2726" s="35" t="s">
        <v>2617</v>
      </c>
      <c r="L2726" s="35"/>
      <c r="M2726" s="51">
        <v>42307</v>
      </c>
    </row>
    <row r="2727" spans="9:13">
      <c r="I2727" s="35" t="s">
        <v>13276</v>
      </c>
      <c r="J2727" s="35" t="s">
        <v>12797</v>
      </c>
      <c r="K2727" s="35" t="s">
        <v>2617</v>
      </c>
      <c r="L2727" s="35"/>
      <c r="M2727" s="51">
        <v>42307</v>
      </c>
    </row>
    <row r="2728" spans="9:13">
      <c r="I2728" s="35" t="s">
        <v>13277</v>
      </c>
      <c r="J2728" s="35" t="s">
        <v>12797</v>
      </c>
      <c r="K2728" s="35" t="s">
        <v>2617</v>
      </c>
      <c r="L2728" s="35"/>
      <c r="M2728" s="51">
        <v>42307</v>
      </c>
    </row>
    <row r="2729" spans="9:13">
      <c r="I2729" s="35" t="s">
        <v>13277</v>
      </c>
      <c r="J2729" s="35" t="s">
        <v>12797</v>
      </c>
      <c r="K2729" s="35" t="s">
        <v>2617</v>
      </c>
      <c r="L2729" s="35"/>
      <c r="M2729" s="51">
        <v>42307</v>
      </c>
    </row>
    <row r="2730" spans="9:13">
      <c r="I2730" s="35" t="s">
        <v>13278</v>
      </c>
      <c r="J2730" s="35" t="s">
        <v>12797</v>
      </c>
      <c r="K2730" s="35" t="s">
        <v>2617</v>
      </c>
      <c r="L2730" s="35"/>
      <c r="M2730" s="51">
        <v>42307</v>
      </c>
    </row>
    <row r="2731" spans="9:13">
      <c r="I2731" s="35" t="s">
        <v>13279</v>
      </c>
      <c r="J2731" s="35" t="s">
        <v>12797</v>
      </c>
      <c r="K2731" s="35" t="s">
        <v>2617</v>
      </c>
      <c r="L2731" s="35"/>
      <c r="M2731" s="51">
        <v>42307</v>
      </c>
    </row>
    <row r="2732" spans="9:13">
      <c r="I2732" s="35" t="s">
        <v>13280</v>
      </c>
      <c r="J2732" s="35" t="s">
        <v>12797</v>
      </c>
      <c r="K2732" s="35" t="s">
        <v>2617</v>
      </c>
      <c r="L2732" s="35"/>
      <c r="M2732" s="51">
        <v>42307</v>
      </c>
    </row>
    <row r="2733" spans="9:13">
      <c r="I2733" s="35" t="s">
        <v>12967</v>
      </c>
      <c r="J2733" s="35" t="s">
        <v>12797</v>
      </c>
      <c r="K2733" s="35" t="s">
        <v>2617</v>
      </c>
      <c r="L2733" s="35"/>
      <c r="M2733" s="51">
        <v>42307</v>
      </c>
    </row>
    <row r="2734" spans="9:13">
      <c r="I2734" s="35" t="s">
        <v>13281</v>
      </c>
      <c r="J2734" s="35" t="s">
        <v>12797</v>
      </c>
      <c r="K2734" s="35" t="s">
        <v>2617</v>
      </c>
      <c r="L2734" s="35"/>
      <c r="M2734" s="51">
        <v>42307</v>
      </c>
    </row>
    <row r="2735" spans="9:13">
      <c r="I2735" s="35" t="s">
        <v>13282</v>
      </c>
      <c r="J2735" s="35" t="s">
        <v>12797</v>
      </c>
      <c r="K2735" s="35" t="s">
        <v>2617</v>
      </c>
      <c r="L2735" s="35"/>
      <c r="M2735" s="51">
        <v>42307</v>
      </c>
    </row>
    <row r="2736" spans="9:13">
      <c r="I2736" s="35" t="s">
        <v>13283</v>
      </c>
      <c r="J2736" s="35" t="s">
        <v>12797</v>
      </c>
      <c r="K2736" s="35" t="s">
        <v>2617</v>
      </c>
      <c r="L2736" s="35"/>
      <c r="M2736" s="51">
        <v>42307</v>
      </c>
    </row>
    <row r="2737" spans="9:13">
      <c r="I2737" s="35" t="s">
        <v>13284</v>
      </c>
      <c r="J2737" s="35" t="s">
        <v>12797</v>
      </c>
      <c r="K2737" s="35" t="s">
        <v>2617</v>
      </c>
      <c r="L2737" s="35"/>
      <c r="M2737" s="51">
        <v>42307</v>
      </c>
    </row>
    <row r="2738" spans="9:13">
      <c r="I2738" s="35" t="s">
        <v>13285</v>
      </c>
      <c r="J2738" s="35" t="s">
        <v>12797</v>
      </c>
      <c r="K2738" s="35" t="s">
        <v>2617</v>
      </c>
      <c r="L2738" s="35"/>
      <c r="M2738" s="51">
        <v>42307</v>
      </c>
    </row>
    <row r="2739" spans="9:13">
      <c r="I2739" s="35" t="s">
        <v>13286</v>
      </c>
      <c r="J2739" s="35" t="s">
        <v>12797</v>
      </c>
      <c r="K2739" s="35" t="s">
        <v>2617</v>
      </c>
      <c r="L2739" s="35"/>
      <c r="M2739" s="51">
        <v>42307</v>
      </c>
    </row>
    <row r="2740" spans="9:13">
      <c r="I2740" s="35" t="s">
        <v>13287</v>
      </c>
      <c r="J2740" s="35" t="s">
        <v>12797</v>
      </c>
      <c r="K2740" s="35" t="s">
        <v>2617</v>
      </c>
      <c r="L2740" s="35"/>
      <c r="M2740" s="51">
        <v>42307</v>
      </c>
    </row>
    <row r="2741" spans="9:13">
      <c r="I2741" s="35" t="s">
        <v>13288</v>
      </c>
      <c r="J2741" s="35" t="s">
        <v>12797</v>
      </c>
      <c r="K2741" s="35" t="s">
        <v>2617</v>
      </c>
      <c r="L2741" s="35"/>
      <c r="M2741" s="51">
        <v>42307</v>
      </c>
    </row>
    <row r="2742" spans="9:13">
      <c r="I2742" s="35" t="s">
        <v>13289</v>
      </c>
      <c r="J2742" s="35" t="s">
        <v>12797</v>
      </c>
      <c r="K2742" s="35" t="s">
        <v>2617</v>
      </c>
      <c r="L2742" s="35"/>
      <c r="M2742" s="51">
        <v>42307</v>
      </c>
    </row>
    <row r="2743" spans="9:13">
      <c r="I2743" s="35" t="s">
        <v>13290</v>
      </c>
      <c r="J2743" s="35" t="s">
        <v>12797</v>
      </c>
      <c r="K2743" s="35" t="s">
        <v>2617</v>
      </c>
      <c r="L2743" s="35"/>
      <c r="M2743" s="51">
        <v>42307</v>
      </c>
    </row>
    <row r="2744" spans="9:13">
      <c r="I2744" s="35" t="s">
        <v>13291</v>
      </c>
      <c r="J2744" s="35" t="s">
        <v>12797</v>
      </c>
      <c r="K2744" s="35" t="s">
        <v>2617</v>
      </c>
      <c r="L2744" s="35"/>
      <c r="M2744" s="51">
        <v>42307</v>
      </c>
    </row>
    <row r="2745" spans="9:13">
      <c r="I2745" s="35" t="s">
        <v>13292</v>
      </c>
      <c r="J2745" s="35" t="s">
        <v>12797</v>
      </c>
      <c r="K2745" s="35" t="s">
        <v>2617</v>
      </c>
      <c r="L2745" s="35"/>
      <c r="M2745" s="51">
        <v>42307</v>
      </c>
    </row>
    <row r="2746" spans="9:13">
      <c r="I2746" s="35" t="s">
        <v>13293</v>
      </c>
      <c r="J2746" s="35" t="s">
        <v>12797</v>
      </c>
      <c r="K2746" s="35" t="s">
        <v>2617</v>
      </c>
      <c r="L2746" s="35"/>
      <c r="M2746" s="51">
        <v>42307</v>
      </c>
    </row>
    <row r="2747" spans="9:13">
      <c r="I2747" s="35" t="s">
        <v>13294</v>
      </c>
      <c r="J2747" s="35" t="s">
        <v>12797</v>
      </c>
      <c r="K2747" s="35" t="s">
        <v>2617</v>
      </c>
      <c r="L2747" s="35"/>
      <c r="M2747" s="51">
        <v>42307</v>
      </c>
    </row>
    <row r="2748" spans="9:13">
      <c r="I2748" s="35" t="s">
        <v>13295</v>
      </c>
      <c r="J2748" s="35" t="s">
        <v>12797</v>
      </c>
      <c r="K2748" s="35" t="s">
        <v>2617</v>
      </c>
      <c r="L2748" s="35"/>
      <c r="M2748" s="51">
        <v>42307</v>
      </c>
    </row>
    <row r="2749" spans="9:13">
      <c r="I2749" s="35" t="s">
        <v>13296</v>
      </c>
      <c r="J2749" s="35" t="s">
        <v>12797</v>
      </c>
      <c r="K2749" s="35" t="s">
        <v>2617</v>
      </c>
      <c r="L2749" s="35"/>
      <c r="M2749" s="51">
        <v>42307</v>
      </c>
    </row>
    <row r="2750" spans="9:13">
      <c r="I2750" s="35" t="s">
        <v>13297</v>
      </c>
      <c r="J2750" s="35" t="s">
        <v>12797</v>
      </c>
      <c r="K2750" s="35" t="s">
        <v>2617</v>
      </c>
      <c r="L2750" s="35"/>
      <c r="M2750" s="51">
        <v>42307</v>
      </c>
    </row>
    <row r="2751" spans="9:13">
      <c r="I2751" s="35" t="s">
        <v>13298</v>
      </c>
      <c r="J2751" s="35" t="s">
        <v>12797</v>
      </c>
      <c r="K2751" s="35" t="s">
        <v>2617</v>
      </c>
      <c r="L2751" s="35"/>
      <c r="M2751" s="51">
        <v>42307</v>
      </c>
    </row>
    <row r="2752" spans="9:13">
      <c r="I2752" s="35" t="s">
        <v>13299</v>
      </c>
      <c r="J2752" s="35" t="s">
        <v>12797</v>
      </c>
      <c r="K2752" s="35" t="s">
        <v>2617</v>
      </c>
      <c r="L2752" s="35"/>
      <c r="M2752" s="51">
        <v>42307</v>
      </c>
    </row>
    <row r="2753" spans="9:13">
      <c r="I2753" s="35" t="s">
        <v>13300</v>
      </c>
      <c r="J2753" s="35" t="s">
        <v>12797</v>
      </c>
      <c r="K2753" s="35" t="s">
        <v>2617</v>
      </c>
      <c r="L2753" s="35"/>
      <c r="M2753" s="51">
        <v>42307</v>
      </c>
    </row>
    <row r="2754" spans="9:13">
      <c r="I2754" s="35" t="s">
        <v>13301</v>
      </c>
      <c r="J2754" s="35" t="s">
        <v>12797</v>
      </c>
      <c r="K2754" s="35" t="s">
        <v>2617</v>
      </c>
      <c r="L2754" s="35"/>
      <c r="M2754" s="51">
        <v>42307</v>
      </c>
    </row>
    <row r="2755" spans="9:13">
      <c r="I2755" s="35" t="s">
        <v>13302</v>
      </c>
      <c r="J2755" s="35" t="s">
        <v>12797</v>
      </c>
      <c r="K2755" s="35" t="s">
        <v>2617</v>
      </c>
      <c r="L2755" s="35"/>
      <c r="M2755" s="51">
        <v>42307</v>
      </c>
    </row>
    <row r="2756" spans="9:13">
      <c r="I2756" s="35" t="s">
        <v>13303</v>
      </c>
      <c r="J2756" s="35" t="s">
        <v>12797</v>
      </c>
      <c r="K2756" s="35" t="s">
        <v>2617</v>
      </c>
      <c r="L2756" s="35"/>
      <c r="M2756" s="51">
        <v>42307</v>
      </c>
    </row>
    <row r="2757" spans="9:13">
      <c r="I2757" s="35" t="s">
        <v>13304</v>
      </c>
      <c r="J2757" s="35" t="s">
        <v>12797</v>
      </c>
      <c r="K2757" s="35" t="s">
        <v>2617</v>
      </c>
      <c r="L2757" s="35"/>
      <c r="M2757" s="51">
        <v>42307</v>
      </c>
    </row>
    <row r="2758" spans="9:13">
      <c r="I2758" s="35" t="s">
        <v>13305</v>
      </c>
      <c r="J2758" s="35" t="s">
        <v>12797</v>
      </c>
      <c r="K2758" s="35" t="s">
        <v>2617</v>
      </c>
      <c r="L2758" s="35"/>
      <c r="M2758" s="51">
        <v>42307</v>
      </c>
    </row>
    <row r="2759" spans="9:13">
      <c r="I2759" s="35" t="s">
        <v>13306</v>
      </c>
      <c r="J2759" s="35" t="s">
        <v>12797</v>
      </c>
      <c r="K2759" s="35" t="s">
        <v>2617</v>
      </c>
      <c r="L2759" s="35"/>
      <c r="M2759" s="51">
        <v>42307</v>
      </c>
    </row>
    <row r="2760" spans="9:13">
      <c r="I2760" s="35" t="s">
        <v>13307</v>
      </c>
      <c r="J2760" s="35" t="s">
        <v>12797</v>
      </c>
      <c r="K2760" s="35" t="s">
        <v>2617</v>
      </c>
      <c r="L2760" s="35"/>
      <c r="M2760" s="51">
        <v>42307</v>
      </c>
    </row>
    <row r="2761" spans="9:13">
      <c r="I2761" s="35" t="s">
        <v>13308</v>
      </c>
      <c r="J2761" s="35" t="s">
        <v>12797</v>
      </c>
      <c r="K2761" s="35" t="s">
        <v>2617</v>
      </c>
      <c r="L2761" s="35"/>
      <c r="M2761" s="51">
        <v>42307</v>
      </c>
    </row>
    <row r="2762" spans="9:13">
      <c r="I2762" s="35" t="s">
        <v>13309</v>
      </c>
      <c r="J2762" s="35" t="s">
        <v>12797</v>
      </c>
      <c r="K2762" s="35" t="s">
        <v>2617</v>
      </c>
      <c r="L2762" s="35"/>
      <c r="M2762" s="51">
        <v>42307</v>
      </c>
    </row>
    <row r="2763" spans="9:13">
      <c r="I2763" s="35" t="s">
        <v>13310</v>
      </c>
      <c r="J2763" s="35" t="s">
        <v>12797</v>
      </c>
      <c r="K2763" s="35" t="s">
        <v>2617</v>
      </c>
      <c r="L2763" s="35"/>
      <c r="M2763" s="51">
        <v>42307</v>
      </c>
    </row>
    <row r="2764" spans="9:13">
      <c r="I2764" s="35" t="s">
        <v>13311</v>
      </c>
      <c r="J2764" s="35" t="s">
        <v>12797</v>
      </c>
      <c r="K2764" s="35" t="s">
        <v>2617</v>
      </c>
      <c r="L2764" s="35"/>
      <c r="M2764" s="51">
        <v>42307</v>
      </c>
    </row>
    <row r="2765" spans="9:13">
      <c r="I2765" s="35" t="s">
        <v>13312</v>
      </c>
      <c r="J2765" s="35" t="s">
        <v>12797</v>
      </c>
      <c r="K2765" s="35" t="s">
        <v>2617</v>
      </c>
      <c r="L2765" s="35"/>
      <c r="M2765" s="51">
        <v>42307</v>
      </c>
    </row>
    <row r="2766" spans="9:13">
      <c r="I2766" s="35" t="s">
        <v>13313</v>
      </c>
      <c r="J2766" s="35" t="s">
        <v>12797</v>
      </c>
      <c r="K2766" s="35" t="s">
        <v>2617</v>
      </c>
      <c r="L2766" s="35"/>
      <c r="M2766" s="51">
        <v>42307</v>
      </c>
    </row>
    <row r="2767" spans="9:13">
      <c r="I2767" s="35" t="s">
        <v>13313</v>
      </c>
      <c r="J2767" s="35" t="s">
        <v>12797</v>
      </c>
      <c r="K2767" s="35" t="s">
        <v>2617</v>
      </c>
      <c r="L2767" s="35"/>
      <c r="M2767" s="51">
        <v>42307</v>
      </c>
    </row>
    <row r="2768" spans="9:13">
      <c r="I2768" s="35" t="s">
        <v>13314</v>
      </c>
      <c r="J2768" s="35" t="s">
        <v>12797</v>
      </c>
      <c r="K2768" s="35" t="s">
        <v>2617</v>
      </c>
      <c r="L2768" s="35"/>
      <c r="M2768" s="51">
        <v>42307</v>
      </c>
    </row>
    <row r="2769" spans="9:13">
      <c r="I2769" s="35" t="s">
        <v>13315</v>
      </c>
      <c r="J2769" s="35" t="s">
        <v>12797</v>
      </c>
      <c r="K2769" s="35" t="s">
        <v>2617</v>
      </c>
      <c r="L2769" s="35"/>
      <c r="M2769" s="51">
        <v>42307</v>
      </c>
    </row>
    <row r="2770" spans="9:13">
      <c r="I2770" s="35" t="s">
        <v>13316</v>
      </c>
      <c r="J2770" s="35" t="s">
        <v>12797</v>
      </c>
      <c r="K2770" s="35" t="s">
        <v>2617</v>
      </c>
      <c r="L2770" s="35"/>
      <c r="M2770" s="51">
        <v>42307</v>
      </c>
    </row>
    <row r="2771" spans="9:13">
      <c r="I2771" s="35" t="s">
        <v>13316</v>
      </c>
      <c r="J2771" s="35" t="s">
        <v>12797</v>
      </c>
      <c r="K2771" s="35" t="s">
        <v>2617</v>
      </c>
      <c r="L2771" s="35"/>
      <c r="M2771" s="51">
        <v>42307</v>
      </c>
    </row>
    <row r="2772" spans="9:13">
      <c r="I2772" s="35" t="s">
        <v>13316</v>
      </c>
      <c r="J2772" s="35" t="s">
        <v>12797</v>
      </c>
      <c r="K2772" s="35" t="s">
        <v>2617</v>
      </c>
      <c r="L2772" s="35"/>
      <c r="M2772" s="51">
        <v>42307</v>
      </c>
    </row>
    <row r="2773" spans="9:13">
      <c r="I2773" s="35" t="s">
        <v>13316</v>
      </c>
      <c r="J2773" s="35" t="s">
        <v>12797</v>
      </c>
      <c r="K2773" s="35" t="s">
        <v>2617</v>
      </c>
      <c r="L2773" s="35"/>
      <c r="M2773" s="51">
        <v>42307</v>
      </c>
    </row>
    <row r="2774" spans="9:13">
      <c r="I2774" s="35" t="s">
        <v>13317</v>
      </c>
      <c r="J2774" s="35" t="s">
        <v>12797</v>
      </c>
      <c r="K2774" s="35" t="s">
        <v>2617</v>
      </c>
      <c r="L2774" s="35"/>
      <c r="M2774" s="51">
        <v>42307</v>
      </c>
    </row>
    <row r="2775" spans="9:13">
      <c r="I2775" s="35" t="s">
        <v>13318</v>
      </c>
      <c r="J2775" s="35" t="s">
        <v>12797</v>
      </c>
      <c r="K2775" s="35" t="s">
        <v>2617</v>
      </c>
      <c r="L2775" s="35"/>
      <c r="M2775" s="51">
        <v>42307</v>
      </c>
    </row>
    <row r="2776" spans="9:13">
      <c r="I2776" s="35" t="s">
        <v>13319</v>
      </c>
      <c r="J2776" s="35" t="s">
        <v>12797</v>
      </c>
      <c r="K2776" s="35" t="s">
        <v>2617</v>
      </c>
      <c r="L2776" s="35"/>
      <c r="M2776" s="51">
        <v>42307</v>
      </c>
    </row>
    <row r="2777" spans="9:13">
      <c r="I2777" s="35" t="s">
        <v>13320</v>
      </c>
      <c r="J2777" s="35" t="s">
        <v>12797</v>
      </c>
      <c r="K2777" s="35" t="s">
        <v>2617</v>
      </c>
      <c r="L2777" s="35"/>
      <c r="M2777" s="51">
        <v>42307</v>
      </c>
    </row>
    <row r="2778" spans="9:13">
      <c r="I2778" s="35" t="s">
        <v>13321</v>
      </c>
      <c r="J2778" s="35" t="s">
        <v>12797</v>
      </c>
      <c r="K2778" s="35" t="s">
        <v>2617</v>
      </c>
      <c r="L2778" s="35"/>
      <c r="M2778" s="51">
        <v>42307</v>
      </c>
    </row>
    <row r="2779" spans="9:13">
      <c r="I2779" s="35" t="s">
        <v>13322</v>
      </c>
      <c r="J2779" s="35" t="s">
        <v>12797</v>
      </c>
      <c r="K2779" s="35" t="s">
        <v>2617</v>
      </c>
      <c r="L2779" s="35"/>
      <c r="M2779" s="51">
        <v>42307</v>
      </c>
    </row>
    <row r="2780" spans="9:13">
      <c r="I2780" s="35" t="s">
        <v>243</v>
      </c>
      <c r="J2780" s="35" t="s">
        <v>12797</v>
      </c>
      <c r="K2780" s="35" t="s">
        <v>2617</v>
      </c>
      <c r="L2780" s="35"/>
      <c r="M2780" s="51">
        <v>42307</v>
      </c>
    </row>
    <row r="2781" spans="9:13">
      <c r="I2781" s="35" t="s">
        <v>13323</v>
      </c>
      <c r="J2781" s="35" t="s">
        <v>12797</v>
      </c>
      <c r="K2781" s="35" t="s">
        <v>2617</v>
      </c>
      <c r="L2781" s="35"/>
      <c r="M2781" s="51">
        <v>42307</v>
      </c>
    </row>
    <row r="2782" spans="9:13">
      <c r="I2782" s="35" t="s">
        <v>13324</v>
      </c>
      <c r="J2782" s="35" t="s">
        <v>12797</v>
      </c>
      <c r="K2782" s="35" t="s">
        <v>2617</v>
      </c>
      <c r="L2782" s="35"/>
      <c r="M2782" s="51">
        <v>42307</v>
      </c>
    </row>
    <row r="2783" spans="9:13">
      <c r="I2783" s="35" t="s">
        <v>13325</v>
      </c>
      <c r="J2783" s="35" t="s">
        <v>12797</v>
      </c>
      <c r="K2783" s="35" t="s">
        <v>2617</v>
      </c>
      <c r="L2783" s="35"/>
      <c r="M2783" s="51">
        <v>42307</v>
      </c>
    </row>
    <row r="2784" spans="9:13">
      <c r="I2784" s="35" t="s">
        <v>13326</v>
      </c>
      <c r="J2784" s="35" t="s">
        <v>12797</v>
      </c>
      <c r="K2784" s="35" t="s">
        <v>2617</v>
      </c>
      <c r="L2784" s="35"/>
      <c r="M2784" s="51">
        <v>42307</v>
      </c>
    </row>
    <row r="2785" spans="9:13">
      <c r="I2785" s="35" t="s">
        <v>13327</v>
      </c>
      <c r="J2785" s="35" t="s">
        <v>12797</v>
      </c>
      <c r="K2785" s="35" t="s">
        <v>2617</v>
      </c>
      <c r="L2785" s="35"/>
      <c r="M2785" s="51">
        <v>42307</v>
      </c>
    </row>
    <row r="2786" spans="9:13">
      <c r="I2786" s="35" t="s">
        <v>13328</v>
      </c>
      <c r="J2786" s="35" t="s">
        <v>12797</v>
      </c>
      <c r="K2786" s="35" t="s">
        <v>2617</v>
      </c>
      <c r="L2786" s="35"/>
      <c r="M2786" s="51">
        <v>42307</v>
      </c>
    </row>
    <row r="2787" spans="9:13">
      <c r="I2787" s="35" t="s">
        <v>13329</v>
      </c>
      <c r="J2787" s="35" t="s">
        <v>12797</v>
      </c>
      <c r="K2787" s="35" t="s">
        <v>2617</v>
      </c>
      <c r="L2787" s="35" t="s">
        <v>13330</v>
      </c>
      <c r="M2787" s="51">
        <v>42307</v>
      </c>
    </row>
    <row r="2788" spans="9:13">
      <c r="I2788" s="35" t="s">
        <v>13331</v>
      </c>
      <c r="J2788" s="35" t="s">
        <v>12797</v>
      </c>
      <c r="K2788" s="35" t="s">
        <v>2617</v>
      </c>
      <c r="L2788" s="35"/>
      <c r="M2788" s="51">
        <v>42307</v>
      </c>
    </row>
    <row r="2789" spans="9:13">
      <c r="I2789" s="35" t="s">
        <v>13332</v>
      </c>
      <c r="J2789" s="35" t="s">
        <v>12797</v>
      </c>
      <c r="K2789" s="35" t="s">
        <v>2617</v>
      </c>
      <c r="L2789" s="35"/>
      <c r="M2789" s="51">
        <v>42307</v>
      </c>
    </row>
    <row r="2790" spans="9:13">
      <c r="I2790" s="35" t="s">
        <v>13333</v>
      </c>
      <c r="J2790" s="35" t="s">
        <v>12797</v>
      </c>
      <c r="K2790" s="35" t="s">
        <v>2617</v>
      </c>
      <c r="L2790" s="35"/>
      <c r="M2790" s="51">
        <v>42307</v>
      </c>
    </row>
    <row r="2791" spans="9:13">
      <c r="I2791" s="35" t="s">
        <v>13334</v>
      </c>
      <c r="J2791" s="35" t="s">
        <v>12797</v>
      </c>
      <c r="K2791" s="35" t="s">
        <v>2617</v>
      </c>
      <c r="L2791" s="35"/>
      <c r="M2791" s="51">
        <v>42307</v>
      </c>
    </row>
    <row r="2792" spans="9:13">
      <c r="I2792" s="35" t="s">
        <v>13335</v>
      </c>
      <c r="J2792" s="35" t="s">
        <v>12797</v>
      </c>
      <c r="K2792" s="35" t="s">
        <v>2617</v>
      </c>
      <c r="L2792" s="35"/>
      <c r="M2792" s="51">
        <v>42307</v>
      </c>
    </row>
    <row r="2793" spans="9:13">
      <c r="I2793" s="35" t="s">
        <v>13336</v>
      </c>
      <c r="J2793" s="35" t="s">
        <v>12797</v>
      </c>
      <c r="K2793" s="35" t="s">
        <v>2617</v>
      </c>
      <c r="L2793" s="35"/>
      <c r="M2793" s="51">
        <v>42307</v>
      </c>
    </row>
    <row r="2794" spans="9:13">
      <c r="I2794" s="35" t="s">
        <v>13337</v>
      </c>
      <c r="J2794" s="35" t="s">
        <v>12797</v>
      </c>
      <c r="K2794" s="35" t="s">
        <v>2617</v>
      </c>
      <c r="L2794" s="35"/>
      <c r="M2794" s="51">
        <v>42307</v>
      </c>
    </row>
    <row r="2795" spans="9:13">
      <c r="I2795" s="35" t="s">
        <v>13338</v>
      </c>
      <c r="J2795" s="35" t="s">
        <v>12797</v>
      </c>
      <c r="K2795" s="35" t="s">
        <v>2617</v>
      </c>
      <c r="L2795" s="35"/>
      <c r="M2795" s="51">
        <v>42307</v>
      </c>
    </row>
    <row r="2796" spans="9:13">
      <c r="I2796" s="35" t="s">
        <v>13339</v>
      </c>
      <c r="J2796" s="35" t="s">
        <v>12797</v>
      </c>
      <c r="K2796" s="35" t="s">
        <v>2617</v>
      </c>
      <c r="L2796" s="35"/>
      <c r="M2796" s="51">
        <v>42307</v>
      </c>
    </row>
    <row r="2797" spans="9:13">
      <c r="I2797" s="35" t="s">
        <v>13338</v>
      </c>
      <c r="J2797" s="35" t="s">
        <v>12797</v>
      </c>
      <c r="K2797" s="35" t="s">
        <v>2617</v>
      </c>
      <c r="L2797" s="35"/>
      <c r="M2797" s="51">
        <v>42307</v>
      </c>
    </row>
    <row r="2798" spans="9:13">
      <c r="I2798" s="35" t="s">
        <v>13340</v>
      </c>
      <c r="J2798" s="35" t="s">
        <v>12797</v>
      </c>
      <c r="K2798" s="35" t="s">
        <v>2617</v>
      </c>
      <c r="L2798" s="35"/>
      <c r="M2798" s="51">
        <v>42307</v>
      </c>
    </row>
    <row r="2799" spans="9:13">
      <c r="I2799" s="35" t="s">
        <v>13341</v>
      </c>
      <c r="J2799" s="35" t="s">
        <v>12797</v>
      </c>
      <c r="K2799" s="35" t="s">
        <v>2617</v>
      </c>
      <c r="L2799" s="35"/>
      <c r="M2799" s="51">
        <v>42307</v>
      </c>
    </row>
    <row r="2800" spans="9:13">
      <c r="I2800" s="35" t="s">
        <v>13342</v>
      </c>
      <c r="J2800" s="35" t="s">
        <v>12797</v>
      </c>
      <c r="K2800" s="35" t="s">
        <v>2617</v>
      </c>
      <c r="L2800" s="35"/>
      <c r="M2800" s="51">
        <v>42307</v>
      </c>
    </row>
    <row r="2801" spans="9:13">
      <c r="I2801" s="35" t="s">
        <v>13343</v>
      </c>
      <c r="J2801" s="35" t="s">
        <v>12797</v>
      </c>
      <c r="K2801" s="35" t="s">
        <v>2617</v>
      </c>
      <c r="L2801" s="35"/>
      <c r="M2801" s="51">
        <v>42307</v>
      </c>
    </row>
    <row r="2802" spans="9:13">
      <c r="I2802" s="35" t="s">
        <v>13344</v>
      </c>
      <c r="J2802" s="35" t="s">
        <v>12797</v>
      </c>
      <c r="K2802" s="35" t="s">
        <v>2617</v>
      </c>
      <c r="L2802" s="35"/>
      <c r="M2802" s="51">
        <v>42307</v>
      </c>
    </row>
    <row r="2803" spans="9:13">
      <c r="I2803" s="35" t="s">
        <v>13345</v>
      </c>
      <c r="J2803" s="35" t="s">
        <v>12797</v>
      </c>
      <c r="K2803" s="35" t="s">
        <v>2617</v>
      </c>
      <c r="L2803" s="35"/>
      <c r="M2803" s="51">
        <v>42307</v>
      </c>
    </row>
    <row r="2804" spans="9:13">
      <c r="I2804" s="35" t="s">
        <v>10347</v>
      </c>
      <c r="J2804" s="35" t="s">
        <v>12797</v>
      </c>
      <c r="K2804" s="35" t="s">
        <v>2617</v>
      </c>
      <c r="L2804" s="35"/>
      <c r="M2804" s="51">
        <v>42307</v>
      </c>
    </row>
    <row r="2805" spans="9:13">
      <c r="I2805" s="35" t="s">
        <v>13346</v>
      </c>
      <c r="J2805" s="35" t="s">
        <v>12797</v>
      </c>
      <c r="K2805" s="35" t="s">
        <v>2617</v>
      </c>
      <c r="L2805" s="35"/>
      <c r="M2805" s="51">
        <v>42307</v>
      </c>
    </row>
    <row r="2806" spans="9:13">
      <c r="I2806" s="35" t="s">
        <v>13347</v>
      </c>
      <c r="J2806" s="35" t="s">
        <v>12797</v>
      </c>
      <c r="K2806" s="35" t="s">
        <v>2617</v>
      </c>
      <c r="L2806" s="35"/>
      <c r="M2806" s="51">
        <v>42307</v>
      </c>
    </row>
    <row r="2807" spans="9:13">
      <c r="I2807" s="35" t="s">
        <v>13348</v>
      </c>
      <c r="J2807" s="35" t="s">
        <v>12797</v>
      </c>
      <c r="K2807" s="35" t="s">
        <v>2617</v>
      </c>
      <c r="L2807" s="35"/>
      <c r="M2807" s="51">
        <v>42307</v>
      </c>
    </row>
    <row r="2808" spans="9:13">
      <c r="I2808" s="35" t="s">
        <v>13349</v>
      </c>
      <c r="J2808" s="35" t="s">
        <v>12797</v>
      </c>
      <c r="K2808" s="35" t="s">
        <v>2617</v>
      </c>
      <c r="L2808" s="35"/>
      <c r="M2808" s="51">
        <v>42307</v>
      </c>
    </row>
    <row r="2809" spans="9:13">
      <c r="I2809" s="35" t="s">
        <v>13350</v>
      </c>
      <c r="J2809" s="35" t="s">
        <v>12797</v>
      </c>
      <c r="K2809" s="35" t="s">
        <v>2617</v>
      </c>
      <c r="L2809" s="35"/>
      <c r="M2809" s="51">
        <v>42307</v>
      </c>
    </row>
    <row r="2810" spans="9:13">
      <c r="I2810" s="35" t="s">
        <v>13351</v>
      </c>
      <c r="J2810" s="35" t="s">
        <v>12797</v>
      </c>
      <c r="K2810" s="35" t="s">
        <v>2617</v>
      </c>
      <c r="L2810" s="35"/>
      <c r="M2810" s="51">
        <v>42307</v>
      </c>
    </row>
    <row r="2811" spans="9:13">
      <c r="I2811" s="35" t="s">
        <v>13352</v>
      </c>
      <c r="J2811" s="35" t="s">
        <v>12797</v>
      </c>
      <c r="K2811" s="35" t="s">
        <v>2617</v>
      </c>
      <c r="L2811" s="35"/>
      <c r="M2811" s="51">
        <v>42307</v>
      </c>
    </row>
    <row r="2812" spans="9:13">
      <c r="I2812" s="35" t="s">
        <v>13353</v>
      </c>
      <c r="J2812" s="35" t="s">
        <v>12797</v>
      </c>
      <c r="K2812" s="35" t="s">
        <v>2617</v>
      </c>
      <c r="L2812" s="35"/>
      <c r="M2812" s="51">
        <v>42307</v>
      </c>
    </row>
    <row r="2813" spans="9:13">
      <c r="I2813" s="35" t="s">
        <v>13354</v>
      </c>
      <c r="J2813" s="35" t="s">
        <v>12797</v>
      </c>
      <c r="K2813" s="35" t="s">
        <v>2617</v>
      </c>
      <c r="L2813" s="35"/>
      <c r="M2813" s="51">
        <v>42307</v>
      </c>
    </row>
    <row r="2814" spans="9:13">
      <c r="I2814" s="35" t="s">
        <v>13355</v>
      </c>
      <c r="J2814" s="35" t="s">
        <v>12797</v>
      </c>
      <c r="K2814" s="35" t="s">
        <v>2617</v>
      </c>
      <c r="L2814" s="35"/>
      <c r="M2814" s="51">
        <v>42307</v>
      </c>
    </row>
    <row r="2815" spans="9:13">
      <c r="I2815" s="35" t="s">
        <v>13356</v>
      </c>
      <c r="J2815" s="35" t="s">
        <v>12797</v>
      </c>
      <c r="K2815" s="35" t="s">
        <v>2617</v>
      </c>
      <c r="L2815" s="35"/>
      <c r="M2815" s="51">
        <v>42307</v>
      </c>
    </row>
    <row r="2816" spans="9:13">
      <c r="I2816" s="35" t="s">
        <v>13357</v>
      </c>
      <c r="J2816" s="35" t="s">
        <v>12797</v>
      </c>
      <c r="K2816" s="35" t="s">
        <v>2617</v>
      </c>
      <c r="L2816" s="35"/>
      <c r="M2816" s="51">
        <v>42307</v>
      </c>
    </row>
    <row r="2817" spans="9:13">
      <c r="I2817" s="35" t="s">
        <v>13358</v>
      </c>
      <c r="J2817" s="35" t="s">
        <v>12797</v>
      </c>
      <c r="K2817" s="35" t="s">
        <v>2617</v>
      </c>
      <c r="L2817" s="35"/>
      <c r="M2817" s="51">
        <v>42307</v>
      </c>
    </row>
    <row r="2818" spans="9:13">
      <c r="I2818" s="35" t="s">
        <v>13359</v>
      </c>
      <c r="J2818" s="35" t="s">
        <v>12797</v>
      </c>
      <c r="K2818" s="35" t="s">
        <v>2617</v>
      </c>
      <c r="L2818" s="35"/>
      <c r="M2818" s="51">
        <v>42307</v>
      </c>
    </row>
    <row r="2819" spans="9:13">
      <c r="I2819" s="35" t="s">
        <v>13360</v>
      </c>
      <c r="J2819" s="35" t="s">
        <v>12797</v>
      </c>
      <c r="K2819" s="35" t="s">
        <v>2617</v>
      </c>
      <c r="L2819" s="35"/>
      <c r="M2819" s="51">
        <v>42307</v>
      </c>
    </row>
    <row r="2820" spans="9:13">
      <c r="I2820" s="35" t="s">
        <v>13361</v>
      </c>
      <c r="J2820" s="35" t="s">
        <v>12797</v>
      </c>
      <c r="K2820" s="35" t="s">
        <v>2617</v>
      </c>
      <c r="L2820" s="35"/>
      <c r="M2820" s="51">
        <v>42307</v>
      </c>
    </row>
    <row r="2821" spans="9:13">
      <c r="I2821" s="35" t="s">
        <v>8796</v>
      </c>
      <c r="J2821" s="35" t="s">
        <v>12797</v>
      </c>
      <c r="K2821" s="35" t="s">
        <v>2617</v>
      </c>
      <c r="L2821" s="35"/>
      <c r="M2821" s="51">
        <v>42307</v>
      </c>
    </row>
    <row r="2822" spans="9:13">
      <c r="I2822" s="35" t="s">
        <v>13362</v>
      </c>
      <c r="J2822" s="35" t="s">
        <v>12797</v>
      </c>
      <c r="K2822" s="35" t="s">
        <v>2617</v>
      </c>
      <c r="L2822" s="35"/>
      <c r="M2822" s="51">
        <v>42307</v>
      </c>
    </row>
    <row r="2823" spans="9:13">
      <c r="I2823" s="35" t="s">
        <v>12966</v>
      </c>
      <c r="J2823" s="35" t="s">
        <v>12797</v>
      </c>
      <c r="K2823" s="35" t="s">
        <v>2617</v>
      </c>
      <c r="L2823" s="35"/>
      <c r="M2823" s="51">
        <v>42307</v>
      </c>
    </row>
    <row r="2824" spans="9:13">
      <c r="I2824" s="35" t="s">
        <v>13363</v>
      </c>
      <c r="J2824" s="35" t="s">
        <v>12797</v>
      </c>
      <c r="K2824" s="35" t="s">
        <v>2617</v>
      </c>
      <c r="L2824" s="35"/>
      <c r="M2824" s="51">
        <v>42307</v>
      </c>
    </row>
    <row r="2825" spans="9:13">
      <c r="I2825" s="35" t="s">
        <v>13364</v>
      </c>
      <c r="J2825" s="35" t="s">
        <v>12797</v>
      </c>
      <c r="K2825" s="35" t="s">
        <v>2617</v>
      </c>
      <c r="L2825" s="35"/>
      <c r="M2825" s="51">
        <v>42307</v>
      </c>
    </row>
    <row r="2826" spans="9:13">
      <c r="I2826" s="35" t="s">
        <v>13365</v>
      </c>
      <c r="J2826" s="35" t="s">
        <v>12797</v>
      </c>
      <c r="K2826" s="35" t="s">
        <v>2617</v>
      </c>
      <c r="L2826" s="35"/>
      <c r="M2826" s="51">
        <v>42307</v>
      </c>
    </row>
    <row r="2827" spans="9:13">
      <c r="I2827" s="35" t="s">
        <v>13366</v>
      </c>
      <c r="J2827" s="35" t="s">
        <v>12797</v>
      </c>
      <c r="K2827" s="35" t="s">
        <v>2617</v>
      </c>
      <c r="L2827" s="35"/>
      <c r="M2827" s="51">
        <v>42307</v>
      </c>
    </row>
    <row r="2828" spans="9:13">
      <c r="I2828" s="35" t="s">
        <v>13367</v>
      </c>
      <c r="J2828" s="35" t="s">
        <v>12797</v>
      </c>
      <c r="K2828" s="35" t="s">
        <v>2617</v>
      </c>
      <c r="L2828" s="35"/>
      <c r="M2828" s="51">
        <v>42307</v>
      </c>
    </row>
    <row r="2829" spans="9:13">
      <c r="I2829" s="35" t="s">
        <v>13368</v>
      </c>
      <c r="J2829" s="35" t="s">
        <v>12797</v>
      </c>
      <c r="K2829" s="35" t="s">
        <v>2617</v>
      </c>
      <c r="L2829" s="35"/>
      <c r="M2829" s="51">
        <v>42307</v>
      </c>
    </row>
    <row r="2830" spans="9:13">
      <c r="I2830" s="35" t="s">
        <v>13369</v>
      </c>
      <c r="J2830" s="35" t="s">
        <v>12797</v>
      </c>
      <c r="K2830" s="35" t="s">
        <v>2617</v>
      </c>
      <c r="L2830" s="35"/>
      <c r="M2830" s="51">
        <v>42307</v>
      </c>
    </row>
    <row r="2831" spans="9:13">
      <c r="I2831" s="35" t="s">
        <v>13370</v>
      </c>
      <c r="J2831" s="35" t="s">
        <v>12797</v>
      </c>
      <c r="K2831" s="35" t="s">
        <v>2617</v>
      </c>
      <c r="L2831" s="35"/>
      <c r="M2831" s="51">
        <v>42307</v>
      </c>
    </row>
    <row r="2832" spans="9:13">
      <c r="I2832" s="35" t="s">
        <v>13371</v>
      </c>
      <c r="J2832" s="35" t="s">
        <v>12797</v>
      </c>
      <c r="K2832" s="35" t="s">
        <v>2617</v>
      </c>
      <c r="L2832" s="35"/>
      <c r="M2832" s="51">
        <v>42307</v>
      </c>
    </row>
    <row r="2833" spans="9:13">
      <c r="I2833" s="35" t="s">
        <v>13372</v>
      </c>
      <c r="J2833" s="35" t="s">
        <v>12797</v>
      </c>
      <c r="K2833" s="35" t="s">
        <v>2617</v>
      </c>
      <c r="L2833" s="35"/>
      <c r="M2833" s="51">
        <v>42307</v>
      </c>
    </row>
    <row r="2834" spans="9:13">
      <c r="I2834" s="35" t="s">
        <v>13373</v>
      </c>
      <c r="J2834" s="35" t="s">
        <v>12797</v>
      </c>
      <c r="K2834" s="35" t="s">
        <v>2617</v>
      </c>
      <c r="L2834" s="35"/>
      <c r="M2834" s="51">
        <v>42307</v>
      </c>
    </row>
    <row r="2835" spans="9:13">
      <c r="I2835" s="35" t="s">
        <v>13374</v>
      </c>
      <c r="J2835" s="35" t="s">
        <v>12797</v>
      </c>
      <c r="K2835" s="35" t="s">
        <v>2617</v>
      </c>
      <c r="L2835" s="35"/>
      <c r="M2835" s="51">
        <v>42307</v>
      </c>
    </row>
    <row r="2836" spans="9:13">
      <c r="I2836" s="35" t="s">
        <v>13375</v>
      </c>
      <c r="J2836" s="35" t="s">
        <v>12797</v>
      </c>
      <c r="K2836" s="35" t="s">
        <v>2617</v>
      </c>
      <c r="L2836" s="35"/>
      <c r="M2836" s="51">
        <v>42307</v>
      </c>
    </row>
    <row r="2837" spans="9:13">
      <c r="I2837" s="35" t="s">
        <v>13376</v>
      </c>
      <c r="J2837" s="35" t="s">
        <v>12797</v>
      </c>
      <c r="K2837" s="35" t="s">
        <v>2617</v>
      </c>
      <c r="L2837" s="35"/>
      <c r="M2837" s="51">
        <v>42307</v>
      </c>
    </row>
    <row r="2838" spans="9:13">
      <c r="I2838" s="35" t="s">
        <v>13377</v>
      </c>
      <c r="J2838" s="35" t="s">
        <v>12797</v>
      </c>
      <c r="K2838" s="35" t="s">
        <v>2617</v>
      </c>
      <c r="L2838" s="35"/>
      <c r="M2838" s="51">
        <v>42307</v>
      </c>
    </row>
    <row r="2839" spans="9:13">
      <c r="I2839" s="35" t="s">
        <v>13378</v>
      </c>
      <c r="J2839" s="35" t="s">
        <v>12797</v>
      </c>
      <c r="K2839" s="35" t="s">
        <v>2617</v>
      </c>
      <c r="L2839" s="35"/>
      <c r="M2839" s="51">
        <v>42307</v>
      </c>
    </row>
    <row r="2840" spans="9:13">
      <c r="I2840" s="35" t="s">
        <v>13379</v>
      </c>
      <c r="J2840" s="35" t="s">
        <v>12797</v>
      </c>
      <c r="K2840" s="35" t="s">
        <v>2617</v>
      </c>
      <c r="L2840" s="35"/>
      <c r="M2840" s="51">
        <v>42307</v>
      </c>
    </row>
    <row r="2841" spans="9:13">
      <c r="I2841" s="35" t="s">
        <v>13380</v>
      </c>
      <c r="J2841" s="35" t="s">
        <v>12797</v>
      </c>
      <c r="K2841" s="35" t="s">
        <v>2617</v>
      </c>
      <c r="L2841" s="35"/>
      <c r="M2841" s="51">
        <v>42307</v>
      </c>
    </row>
    <row r="2842" spans="9:13">
      <c r="I2842" s="35" t="s">
        <v>13381</v>
      </c>
      <c r="J2842" s="35" t="s">
        <v>13382</v>
      </c>
      <c r="K2842" s="35" t="s">
        <v>2617</v>
      </c>
      <c r="L2842" s="35"/>
      <c r="M2842" s="51">
        <v>42307</v>
      </c>
    </row>
    <row r="2843" spans="9:13">
      <c r="I2843" s="35" t="s">
        <v>13383</v>
      </c>
      <c r="J2843" s="35" t="s">
        <v>12797</v>
      </c>
      <c r="K2843" s="35" t="s">
        <v>2617</v>
      </c>
      <c r="L2843" s="35"/>
      <c r="M2843" s="51">
        <v>42307</v>
      </c>
    </row>
    <row r="2844" spans="9:13">
      <c r="I2844" s="35" t="s">
        <v>13384</v>
      </c>
      <c r="J2844" s="35" t="s">
        <v>12797</v>
      </c>
      <c r="K2844" s="35" t="s">
        <v>2617</v>
      </c>
      <c r="L2844" s="35"/>
      <c r="M2844" s="51">
        <v>42307</v>
      </c>
    </row>
    <row r="2845" spans="9:13">
      <c r="I2845" s="35" t="s">
        <v>13385</v>
      </c>
      <c r="J2845" s="35" t="s">
        <v>12797</v>
      </c>
      <c r="K2845" s="35" t="s">
        <v>2617</v>
      </c>
      <c r="L2845" s="35"/>
      <c r="M2845" s="51">
        <v>42307</v>
      </c>
    </row>
    <row r="2846" spans="9:13">
      <c r="I2846" s="35" t="s">
        <v>13386</v>
      </c>
      <c r="J2846" s="35" t="s">
        <v>12797</v>
      </c>
      <c r="K2846" s="35" t="s">
        <v>2617</v>
      </c>
      <c r="L2846" s="35"/>
      <c r="M2846" s="51">
        <v>42307</v>
      </c>
    </row>
    <row r="2847" spans="9:13">
      <c r="I2847" s="35" t="s">
        <v>13387</v>
      </c>
      <c r="J2847" s="35" t="s">
        <v>12797</v>
      </c>
      <c r="K2847" s="35" t="s">
        <v>2617</v>
      </c>
      <c r="L2847" s="35"/>
      <c r="M2847" s="51">
        <v>42307</v>
      </c>
    </row>
    <row r="2848" spans="9:13">
      <c r="I2848" s="35" t="s">
        <v>13388</v>
      </c>
      <c r="J2848" s="35" t="s">
        <v>12797</v>
      </c>
      <c r="K2848" s="35" t="s">
        <v>2617</v>
      </c>
      <c r="L2848" s="35"/>
      <c r="M2848" s="51">
        <v>42307</v>
      </c>
    </row>
    <row r="2849" spans="9:13">
      <c r="I2849" s="35" t="s">
        <v>13389</v>
      </c>
      <c r="J2849" s="35" t="s">
        <v>12797</v>
      </c>
      <c r="K2849" s="35" t="s">
        <v>2617</v>
      </c>
      <c r="L2849" s="35"/>
      <c r="M2849" s="51">
        <v>42307</v>
      </c>
    </row>
    <row r="2850" spans="9:13">
      <c r="I2850" s="35" t="s">
        <v>13390</v>
      </c>
      <c r="J2850" s="35" t="s">
        <v>12797</v>
      </c>
      <c r="K2850" s="35" t="s">
        <v>2617</v>
      </c>
      <c r="L2850" s="35"/>
      <c r="M2850" s="51">
        <v>42307</v>
      </c>
    </row>
    <row r="2851" spans="9:13">
      <c r="I2851" s="35" t="s">
        <v>13391</v>
      </c>
      <c r="J2851" s="35" t="s">
        <v>12797</v>
      </c>
      <c r="K2851" s="35" t="s">
        <v>2617</v>
      </c>
      <c r="L2851" s="35"/>
      <c r="M2851" s="51">
        <v>42307</v>
      </c>
    </row>
    <row r="2852" spans="9:13">
      <c r="I2852" s="35" t="s">
        <v>13392</v>
      </c>
      <c r="J2852" s="35" t="s">
        <v>12797</v>
      </c>
      <c r="K2852" s="35" t="s">
        <v>2617</v>
      </c>
      <c r="L2852" s="35"/>
      <c r="M2852" s="51">
        <v>42307</v>
      </c>
    </row>
    <row r="2853" spans="9:13">
      <c r="I2853" s="35" t="s">
        <v>13393</v>
      </c>
      <c r="J2853" s="35" t="s">
        <v>12797</v>
      </c>
      <c r="K2853" s="35" t="s">
        <v>2617</v>
      </c>
      <c r="L2853" s="35"/>
      <c r="M2853" s="51">
        <v>42307</v>
      </c>
    </row>
    <row r="2854" spans="9:13">
      <c r="I2854" s="35" t="s">
        <v>13394</v>
      </c>
      <c r="J2854" s="35" t="s">
        <v>12797</v>
      </c>
      <c r="K2854" s="35" t="s">
        <v>2617</v>
      </c>
      <c r="L2854" s="35"/>
      <c r="M2854" s="51">
        <v>42307</v>
      </c>
    </row>
    <row r="2855" spans="9:13">
      <c r="I2855" s="35" t="s">
        <v>13395</v>
      </c>
      <c r="J2855" s="35" t="s">
        <v>12797</v>
      </c>
      <c r="K2855" s="35" t="s">
        <v>2617</v>
      </c>
      <c r="L2855" s="35"/>
      <c r="M2855" s="51">
        <v>42307</v>
      </c>
    </row>
    <row r="2856" spans="9:13">
      <c r="I2856" s="35" t="s">
        <v>13396</v>
      </c>
      <c r="J2856" s="35" t="s">
        <v>12797</v>
      </c>
      <c r="K2856" s="35" t="s">
        <v>2617</v>
      </c>
      <c r="L2856" s="35"/>
      <c r="M2856" s="51">
        <v>42307</v>
      </c>
    </row>
    <row r="2857" spans="9:13">
      <c r="I2857" s="35" t="s">
        <v>13397</v>
      </c>
      <c r="J2857" s="35" t="s">
        <v>12797</v>
      </c>
      <c r="K2857" s="35" t="s">
        <v>2617</v>
      </c>
      <c r="L2857" s="35"/>
      <c r="M2857" s="51">
        <v>42307</v>
      </c>
    </row>
    <row r="2858" spans="9:13">
      <c r="I2858" s="35" t="s">
        <v>13398</v>
      </c>
      <c r="J2858" s="35" t="s">
        <v>12797</v>
      </c>
      <c r="K2858" s="35" t="s">
        <v>2617</v>
      </c>
      <c r="L2858" s="35"/>
      <c r="M2858" s="51">
        <v>42307</v>
      </c>
    </row>
    <row r="2859" spans="9:13">
      <c r="I2859" s="35" t="s">
        <v>13399</v>
      </c>
      <c r="J2859" s="35" t="s">
        <v>12797</v>
      </c>
      <c r="K2859" s="35" t="s">
        <v>2617</v>
      </c>
      <c r="L2859" s="35"/>
      <c r="M2859" s="51">
        <v>42307</v>
      </c>
    </row>
    <row r="2860" spans="9:13">
      <c r="I2860" s="35" t="s">
        <v>13400</v>
      </c>
      <c r="J2860" s="35" t="s">
        <v>12797</v>
      </c>
      <c r="K2860" s="35" t="s">
        <v>2617</v>
      </c>
      <c r="L2860" s="35"/>
      <c r="M2860" s="51">
        <v>42307</v>
      </c>
    </row>
    <row r="2861" spans="9:13">
      <c r="I2861" s="35" t="s">
        <v>13401</v>
      </c>
      <c r="J2861" s="35" t="s">
        <v>12797</v>
      </c>
      <c r="K2861" s="35" t="s">
        <v>2617</v>
      </c>
      <c r="L2861" s="35"/>
      <c r="M2861" s="51">
        <v>42307</v>
      </c>
    </row>
    <row r="2862" spans="9:13">
      <c r="I2862" s="35" t="s">
        <v>13402</v>
      </c>
      <c r="J2862" s="35" t="s">
        <v>12797</v>
      </c>
      <c r="K2862" s="35" t="s">
        <v>2617</v>
      </c>
      <c r="L2862" s="35"/>
      <c r="M2862" s="51">
        <v>42307</v>
      </c>
    </row>
    <row r="2863" spans="9:13">
      <c r="I2863" s="35" t="s">
        <v>13403</v>
      </c>
      <c r="J2863" s="35" t="s">
        <v>12797</v>
      </c>
      <c r="K2863" s="35" t="s">
        <v>2617</v>
      </c>
      <c r="L2863" s="35"/>
      <c r="M2863" s="51">
        <v>42307</v>
      </c>
    </row>
    <row r="2864" spans="9:13">
      <c r="I2864" s="35" t="s">
        <v>13404</v>
      </c>
      <c r="J2864" s="35" t="s">
        <v>12797</v>
      </c>
      <c r="K2864" s="35" t="s">
        <v>2617</v>
      </c>
      <c r="L2864" s="35"/>
      <c r="M2864" s="51">
        <v>42307</v>
      </c>
    </row>
    <row r="2865" spans="9:13">
      <c r="I2865" s="35" t="s">
        <v>13405</v>
      </c>
      <c r="J2865" s="35" t="s">
        <v>12797</v>
      </c>
      <c r="K2865" s="35" t="s">
        <v>2617</v>
      </c>
      <c r="L2865" s="35"/>
      <c r="M2865" s="51">
        <v>42307</v>
      </c>
    </row>
    <row r="2866" spans="9:13">
      <c r="I2866" s="35" t="s">
        <v>13406</v>
      </c>
      <c r="J2866" s="35" t="s">
        <v>12797</v>
      </c>
      <c r="K2866" s="35" t="s">
        <v>2617</v>
      </c>
      <c r="L2866" s="35"/>
      <c r="M2866" s="51">
        <v>42307</v>
      </c>
    </row>
    <row r="2867" spans="9:13">
      <c r="I2867" s="35" t="s">
        <v>13407</v>
      </c>
      <c r="J2867" s="35" t="s">
        <v>12797</v>
      </c>
      <c r="K2867" s="35" t="s">
        <v>2617</v>
      </c>
      <c r="L2867" s="35"/>
      <c r="M2867" s="51">
        <v>42307</v>
      </c>
    </row>
    <row r="2868" spans="9:13">
      <c r="I2868" s="35" t="s">
        <v>13408</v>
      </c>
      <c r="J2868" s="35" t="s">
        <v>12797</v>
      </c>
      <c r="K2868" s="35" t="s">
        <v>2617</v>
      </c>
      <c r="L2868" s="35"/>
      <c r="M2868" s="51">
        <v>42307</v>
      </c>
    </row>
    <row r="2869" spans="9:13">
      <c r="I2869" s="35" t="s">
        <v>13409</v>
      </c>
      <c r="J2869" s="35" t="s">
        <v>12797</v>
      </c>
      <c r="K2869" s="35" t="s">
        <v>2617</v>
      </c>
      <c r="L2869" s="35"/>
      <c r="M2869" s="51">
        <v>42307</v>
      </c>
    </row>
    <row r="2870" spans="9:13">
      <c r="I2870" s="35" t="s">
        <v>13410</v>
      </c>
      <c r="J2870" s="35" t="s">
        <v>12797</v>
      </c>
      <c r="K2870" s="35" t="s">
        <v>2617</v>
      </c>
      <c r="L2870" s="35"/>
      <c r="M2870" s="51">
        <v>42307</v>
      </c>
    </row>
    <row r="2871" spans="9:13">
      <c r="I2871" s="35" t="s">
        <v>13411</v>
      </c>
      <c r="J2871" s="35" t="s">
        <v>12797</v>
      </c>
      <c r="K2871" s="35" t="s">
        <v>2617</v>
      </c>
      <c r="L2871" s="35"/>
      <c r="M2871" s="51">
        <v>42307</v>
      </c>
    </row>
    <row r="2872" spans="9:13">
      <c r="I2872" s="35" t="s">
        <v>13412</v>
      </c>
      <c r="J2872" s="35" t="s">
        <v>12797</v>
      </c>
      <c r="K2872" s="35" t="s">
        <v>2617</v>
      </c>
      <c r="L2872" s="35"/>
      <c r="M2872" s="51">
        <v>42307</v>
      </c>
    </row>
    <row r="2873" spans="9:13">
      <c r="I2873" s="35" t="s">
        <v>13413</v>
      </c>
      <c r="J2873" s="35" t="s">
        <v>12797</v>
      </c>
      <c r="K2873" s="35" t="s">
        <v>2617</v>
      </c>
      <c r="L2873" s="35"/>
      <c r="M2873" s="51">
        <v>42307</v>
      </c>
    </row>
    <row r="2874" spans="9:13">
      <c r="I2874" s="35" t="s">
        <v>13414</v>
      </c>
      <c r="J2874" s="35" t="s">
        <v>12797</v>
      </c>
      <c r="K2874" s="35" t="s">
        <v>2617</v>
      </c>
      <c r="L2874" s="35"/>
      <c r="M2874" s="51">
        <v>42307</v>
      </c>
    </row>
    <row r="2875" spans="9:13">
      <c r="I2875" s="35" t="s">
        <v>13415</v>
      </c>
      <c r="J2875" s="35" t="s">
        <v>12797</v>
      </c>
      <c r="K2875" s="35" t="s">
        <v>2617</v>
      </c>
      <c r="L2875" s="35"/>
      <c r="M2875" s="51">
        <v>42307</v>
      </c>
    </row>
    <row r="2876" spans="9:13">
      <c r="I2876" s="35" t="s">
        <v>13416</v>
      </c>
      <c r="J2876" s="35" t="s">
        <v>12797</v>
      </c>
      <c r="K2876" s="35" t="s">
        <v>2617</v>
      </c>
      <c r="L2876" s="35"/>
      <c r="M2876" s="51">
        <v>42307</v>
      </c>
    </row>
    <row r="2877" spans="9:13">
      <c r="I2877" s="35" t="s">
        <v>13416</v>
      </c>
      <c r="J2877" s="35" t="s">
        <v>12797</v>
      </c>
      <c r="K2877" s="35" t="s">
        <v>2617</v>
      </c>
      <c r="L2877" s="35"/>
      <c r="M2877" s="51">
        <v>42307</v>
      </c>
    </row>
    <row r="2878" spans="9:13">
      <c r="I2878" s="35" t="s">
        <v>13417</v>
      </c>
      <c r="J2878" s="35" t="s">
        <v>12797</v>
      </c>
      <c r="K2878" s="35" t="s">
        <v>2617</v>
      </c>
      <c r="L2878" s="35"/>
      <c r="M2878" s="51">
        <v>42307</v>
      </c>
    </row>
    <row r="2879" spans="9:13">
      <c r="I2879" s="35" t="s">
        <v>13418</v>
      </c>
      <c r="J2879" s="35" t="s">
        <v>12797</v>
      </c>
      <c r="K2879" s="35" t="s">
        <v>2617</v>
      </c>
      <c r="L2879" s="35"/>
      <c r="M2879" s="51">
        <v>42307</v>
      </c>
    </row>
    <row r="2880" spans="9:13">
      <c r="I2880" s="35" t="s">
        <v>13419</v>
      </c>
      <c r="J2880" s="35" t="s">
        <v>12797</v>
      </c>
      <c r="K2880" s="35" t="s">
        <v>2617</v>
      </c>
      <c r="L2880" s="35"/>
      <c r="M2880" s="51">
        <v>42307</v>
      </c>
    </row>
    <row r="2881" spans="9:13">
      <c r="I2881" s="35" t="s">
        <v>13420</v>
      </c>
      <c r="J2881" s="35" t="s">
        <v>12797</v>
      </c>
      <c r="K2881" s="35" t="s">
        <v>2617</v>
      </c>
      <c r="L2881" s="35"/>
      <c r="M2881" s="51">
        <v>42307</v>
      </c>
    </row>
    <row r="2882" spans="9:13">
      <c r="I2882" s="35" t="s">
        <v>13421</v>
      </c>
      <c r="J2882" s="35" t="s">
        <v>12797</v>
      </c>
      <c r="K2882" s="35" t="s">
        <v>2617</v>
      </c>
      <c r="L2882" s="35"/>
      <c r="M2882" s="51">
        <v>42307</v>
      </c>
    </row>
    <row r="2883" spans="9:13">
      <c r="I2883" s="35" t="s">
        <v>13422</v>
      </c>
      <c r="J2883" s="35" t="s">
        <v>12797</v>
      </c>
      <c r="K2883" s="35" t="s">
        <v>2617</v>
      </c>
      <c r="L2883" s="35"/>
      <c r="M2883" s="51">
        <v>42307</v>
      </c>
    </row>
    <row r="2884" spans="9:13">
      <c r="I2884" s="35" t="s">
        <v>13422</v>
      </c>
      <c r="J2884" s="35" t="s">
        <v>12797</v>
      </c>
      <c r="K2884" s="35" t="s">
        <v>2617</v>
      </c>
      <c r="L2884" s="35"/>
      <c r="M2884" s="51">
        <v>42307</v>
      </c>
    </row>
    <row r="2885" spans="9:13">
      <c r="I2885" s="35" t="s">
        <v>13423</v>
      </c>
      <c r="J2885" s="35" t="s">
        <v>12797</v>
      </c>
      <c r="K2885" s="35" t="s">
        <v>2617</v>
      </c>
      <c r="L2885" s="35"/>
      <c r="M2885" s="51">
        <v>42307</v>
      </c>
    </row>
    <row r="2886" spans="9:13">
      <c r="I2886" s="35" t="s">
        <v>13424</v>
      </c>
      <c r="J2886" s="35" t="s">
        <v>12797</v>
      </c>
      <c r="K2886" s="35" t="s">
        <v>2617</v>
      </c>
      <c r="L2886" s="35"/>
      <c r="M2886" s="51">
        <v>42307</v>
      </c>
    </row>
    <row r="2887" spans="9:13">
      <c r="I2887" s="35" t="s">
        <v>13425</v>
      </c>
      <c r="J2887" s="35" t="s">
        <v>12797</v>
      </c>
      <c r="K2887" s="35" t="s">
        <v>2617</v>
      </c>
      <c r="L2887" s="35"/>
      <c r="M2887" s="51">
        <v>42307</v>
      </c>
    </row>
    <row r="2888" spans="9:13">
      <c r="I2888" s="35" t="s">
        <v>13425</v>
      </c>
      <c r="J2888" s="35" t="s">
        <v>12797</v>
      </c>
      <c r="K2888" s="35" t="s">
        <v>2617</v>
      </c>
      <c r="L2888" s="35"/>
      <c r="M2888" s="51">
        <v>42307</v>
      </c>
    </row>
    <row r="2889" spans="9:13">
      <c r="I2889" s="35" t="s">
        <v>13426</v>
      </c>
      <c r="J2889" s="35" t="s">
        <v>12797</v>
      </c>
      <c r="K2889" s="35" t="s">
        <v>2617</v>
      </c>
      <c r="L2889" s="35"/>
      <c r="M2889" s="51">
        <v>42307</v>
      </c>
    </row>
    <row r="2890" spans="9:13">
      <c r="I2890" s="35" t="s">
        <v>13426</v>
      </c>
      <c r="J2890" s="35" t="s">
        <v>12797</v>
      </c>
      <c r="K2890" s="35" t="s">
        <v>2617</v>
      </c>
      <c r="L2890" s="35"/>
      <c r="M2890" s="51">
        <v>42307</v>
      </c>
    </row>
    <row r="2891" spans="9:13">
      <c r="I2891" s="35" t="s">
        <v>13427</v>
      </c>
      <c r="J2891" s="35" t="s">
        <v>12797</v>
      </c>
      <c r="K2891" s="35" t="s">
        <v>2617</v>
      </c>
      <c r="L2891" s="35"/>
      <c r="M2891" s="51">
        <v>42307</v>
      </c>
    </row>
    <row r="2892" spans="9:13">
      <c r="I2892" s="35" t="s">
        <v>13428</v>
      </c>
      <c r="J2892" s="35" t="s">
        <v>12797</v>
      </c>
      <c r="K2892" s="35" t="s">
        <v>2617</v>
      </c>
      <c r="L2892" s="35"/>
      <c r="M2892" s="51">
        <v>42307</v>
      </c>
    </row>
    <row r="2893" spans="9:13">
      <c r="I2893" s="35" t="s">
        <v>13428</v>
      </c>
      <c r="J2893" s="35" t="s">
        <v>12797</v>
      </c>
      <c r="K2893" s="35" t="s">
        <v>2617</v>
      </c>
      <c r="L2893" s="35"/>
      <c r="M2893" s="51">
        <v>42307</v>
      </c>
    </row>
    <row r="2894" spans="9:13">
      <c r="I2894" s="35" t="s">
        <v>13429</v>
      </c>
      <c r="J2894" s="35" t="s">
        <v>13430</v>
      </c>
      <c r="K2894" s="35" t="s">
        <v>2617</v>
      </c>
      <c r="L2894" s="35"/>
      <c r="M2894" s="51">
        <v>42307</v>
      </c>
    </row>
    <row r="2895" spans="9:13">
      <c r="I2895" s="35" t="s">
        <v>13429</v>
      </c>
      <c r="J2895" s="35" t="s">
        <v>12797</v>
      </c>
      <c r="K2895" s="35" t="s">
        <v>2617</v>
      </c>
      <c r="L2895" s="35"/>
      <c r="M2895" s="51">
        <v>42307</v>
      </c>
    </row>
    <row r="2896" spans="9:13">
      <c r="I2896" s="35" t="s">
        <v>13410</v>
      </c>
      <c r="J2896" s="35" t="s">
        <v>12797</v>
      </c>
      <c r="K2896" s="35" t="s">
        <v>2617</v>
      </c>
      <c r="L2896" s="35"/>
      <c r="M2896" s="51">
        <v>42307</v>
      </c>
    </row>
    <row r="2897" spans="9:13">
      <c r="I2897" s="35" t="s">
        <v>13410</v>
      </c>
      <c r="J2897" s="35" t="s">
        <v>12797</v>
      </c>
      <c r="K2897" s="35" t="s">
        <v>2617</v>
      </c>
      <c r="L2897" s="35"/>
      <c r="M2897" s="51">
        <v>42307</v>
      </c>
    </row>
    <row r="2898" spans="9:13">
      <c r="I2898" s="35" t="s">
        <v>13431</v>
      </c>
      <c r="J2898" s="35" t="s">
        <v>12797</v>
      </c>
      <c r="K2898" s="35" t="s">
        <v>2617</v>
      </c>
      <c r="L2898" s="35"/>
      <c r="M2898" s="51">
        <v>42307</v>
      </c>
    </row>
    <row r="2899" spans="9:13">
      <c r="I2899" s="35" t="s">
        <v>13431</v>
      </c>
      <c r="J2899" s="35" t="s">
        <v>12797</v>
      </c>
      <c r="K2899" s="35" t="s">
        <v>2617</v>
      </c>
      <c r="L2899" s="35"/>
      <c r="M2899" s="51">
        <v>42307</v>
      </c>
    </row>
    <row r="2900" spans="9:13">
      <c r="I2900" s="35" t="s">
        <v>13432</v>
      </c>
      <c r="J2900" s="35" t="s">
        <v>12797</v>
      </c>
      <c r="K2900" s="35" t="s">
        <v>2617</v>
      </c>
      <c r="L2900" s="35"/>
      <c r="M2900" s="51">
        <v>42307</v>
      </c>
    </row>
    <row r="2901" spans="9:13">
      <c r="I2901" s="35" t="s">
        <v>13432</v>
      </c>
      <c r="J2901" s="35" t="s">
        <v>12797</v>
      </c>
      <c r="K2901" s="35" t="s">
        <v>2617</v>
      </c>
      <c r="L2901" s="35"/>
      <c r="M2901" s="51">
        <v>42307</v>
      </c>
    </row>
    <row r="2902" spans="9:13">
      <c r="I2902" s="35" t="s">
        <v>13433</v>
      </c>
      <c r="J2902" s="35" t="s">
        <v>12797</v>
      </c>
      <c r="K2902" s="35" t="s">
        <v>2617</v>
      </c>
      <c r="L2902" s="35"/>
      <c r="M2902" s="51">
        <v>42307</v>
      </c>
    </row>
    <row r="2903" spans="9:13">
      <c r="I2903" s="35" t="s">
        <v>13433</v>
      </c>
      <c r="J2903" s="35" t="s">
        <v>12797</v>
      </c>
      <c r="K2903" s="35" t="s">
        <v>2617</v>
      </c>
      <c r="L2903" s="35"/>
      <c r="M2903" s="51">
        <v>42307</v>
      </c>
    </row>
    <row r="2904" spans="9:13">
      <c r="I2904" s="35" t="s">
        <v>13434</v>
      </c>
      <c r="J2904" s="35" t="s">
        <v>12797</v>
      </c>
      <c r="K2904" s="35" t="s">
        <v>2617</v>
      </c>
      <c r="L2904" s="35"/>
      <c r="M2904" s="51">
        <v>42307</v>
      </c>
    </row>
    <row r="2905" spans="9:13">
      <c r="I2905" s="35" t="s">
        <v>13434</v>
      </c>
      <c r="J2905" s="35" t="s">
        <v>12797</v>
      </c>
      <c r="K2905" s="35" t="s">
        <v>2617</v>
      </c>
      <c r="L2905" s="35"/>
      <c r="M2905" s="51">
        <v>42307</v>
      </c>
    </row>
    <row r="2906" spans="9:13">
      <c r="I2906" s="35" t="s">
        <v>13435</v>
      </c>
      <c r="J2906" s="35" t="s">
        <v>12797</v>
      </c>
      <c r="K2906" s="35" t="s">
        <v>2617</v>
      </c>
      <c r="L2906" s="35"/>
      <c r="M2906" s="51">
        <v>42307</v>
      </c>
    </row>
    <row r="2907" spans="9:13">
      <c r="I2907" s="35" t="s">
        <v>13435</v>
      </c>
      <c r="J2907" s="35" t="s">
        <v>12797</v>
      </c>
      <c r="K2907" s="35" t="s">
        <v>2617</v>
      </c>
      <c r="L2907" s="35"/>
      <c r="M2907" s="51">
        <v>42307</v>
      </c>
    </row>
    <row r="2908" spans="9:13">
      <c r="I2908" s="35" t="s">
        <v>13436</v>
      </c>
      <c r="J2908" s="35" t="s">
        <v>12797</v>
      </c>
      <c r="K2908" s="35" t="s">
        <v>2617</v>
      </c>
      <c r="L2908" s="35"/>
      <c r="M2908" s="51">
        <v>42307</v>
      </c>
    </row>
    <row r="2909" spans="9:13">
      <c r="I2909" s="35" t="s">
        <v>13436</v>
      </c>
      <c r="J2909" s="35" t="s">
        <v>12797</v>
      </c>
      <c r="K2909" s="35" t="s">
        <v>2617</v>
      </c>
      <c r="L2909" s="35"/>
      <c r="M2909" s="51">
        <v>42307</v>
      </c>
    </row>
    <row r="2910" spans="9:13">
      <c r="I2910" s="35" t="s">
        <v>13437</v>
      </c>
      <c r="J2910" s="35" t="s">
        <v>12797</v>
      </c>
      <c r="K2910" s="35" t="s">
        <v>2617</v>
      </c>
      <c r="L2910" s="35"/>
      <c r="M2910" s="51">
        <v>42307</v>
      </c>
    </row>
    <row r="2911" spans="9:13">
      <c r="I2911" s="35" t="s">
        <v>13437</v>
      </c>
      <c r="J2911" s="35" t="s">
        <v>12797</v>
      </c>
      <c r="K2911" s="35" t="s">
        <v>2617</v>
      </c>
      <c r="L2911" s="35"/>
      <c r="M2911" s="51">
        <v>42307</v>
      </c>
    </row>
    <row r="2912" spans="9:13">
      <c r="I2912" s="35" t="s">
        <v>13438</v>
      </c>
      <c r="J2912" s="35" t="s">
        <v>12797</v>
      </c>
      <c r="K2912" s="35" t="s">
        <v>2617</v>
      </c>
      <c r="L2912" s="35"/>
      <c r="M2912" s="51">
        <v>42307</v>
      </c>
    </row>
    <row r="2913" spans="9:13">
      <c r="I2913" s="35" t="s">
        <v>13438</v>
      </c>
      <c r="J2913" s="35" t="s">
        <v>12797</v>
      </c>
      <c r="K2913" s="35" t="s">
        <v>2617</v>
      </c>
      <c r="L2913" s="35"/>
      <c r="M2913" s="51">
        <v>42307</v>
      </c>
    </row>
    <row r="2914" spans="9:13">
      <c r="I2914" s="35" t="s">
        <v>13439</v>
      </c>
      <c r="J2914" s="35" t="s">
        <v>12797</v>
      </c>
      <c r="K2914" s="35" t="s">
        <v>2617</v>
      </c>
      <c r="L2914" s="35"/>
      <c r="M2914" s="51">
        <v>42307</v>
      </c>
    </row>
    <row r="2915" spans="9:13">
      <c r="I2915" s="35" t="s">
        <v>13439</v>
      </c>
      <c r="J2915" s="35" t="s">
        <v>12797</v>
      </c>
      <c r="K2915" s="35" t="s">
        <v>2617</v>
      </c>
      <c r="L2915" s="35"/>
      <c r="M2915" s="51">
        <v>42307</v>
      </c>
    </row>
    <row r="2916" spans="9:13">
      <c r="I2916" s="35" t="s">
        <v>13440</v>
      </c>
      <c r="J2916" s="35" t="s">
        <v>12797</v>
      </c>
      <c r="K2916" s="35" t="s">
        <v>2617</v>
      </c>
      <c r="L2916" s="35"/>
      <c r="M2916" s="51">
        <v>42307</v>
      </c>
    </row>
    <row r="2917" spans="9:13">
      <c r="I2917" s="35" t="s">
        <v>13440</v>
      </c>
      <c r="J2917" s="35" t="s">
        <v>12797</v>
      </c>
      <c r="K2917" s="35" t="s">
        <v>2617</v>
      </c>
      <c r="L2917" s="35"/>
      <c r="M2917" s="51">
        <v>42307</v>
      </c>
    </row>
    <row r="2918" spans="9:13">
      <c r="I2918" s="35" t="s">
        <v>13441</v>
      </c>
      <c r="J2918" s="35" t="s">
        <v>12797</v>
      </c>
      <c r="K2918" s="35" t="s">
        <v>2617</v>
      </c>
      <c r="L2918" s="35"/>
      <c r="M2918" s="51">
        <v>42307</v>
      </c>
    </row>
    <row r="2919" spans="9:13">
      <c r="I2919" s="35" t="s">
        <v>13441</v>
      </c>
      <c r="J2919" s="35" t="s">
        <v>12797</v>
      </c>
      <c r="K2919" s="35" t="s">
        <v>2617</v>
      </c>
      <c r="L2919" s="35"/>
      <c r="M2919" s="51">
        <v>42307</v>
      </c>
    </row>
    <row r="2920" spans="9:13">
      <c r="I2920" s="35" t="s">
        <v>13442</v>
      </c>
      <c r="J2920" s="35" t="s">
        <v>12797</v>
      </c>
      <c r="K2920" s="35" t="s">
        <v>2617</v>
      </c>
      <c r="L2920" s="35"/>
      <c r="M2920" s="51">
        <v>42307</v>
      </c>
    </row>
    <row r="2921" spans="9:13">
      <c r="I2921" s="35" t="s">
        <v>13442</v>
      </c>
      <c r="J2921" s="35" t="s">
        <v>12797</v>
      </c>
      <c r="K2921" s="35" t="s">
        <v>2617</v>
      </c>
      <c r="L2921" s="35"/>
      <c r="M2921" s="51">
        <v>42307</v>
      </c>
    </row>
    <row r="2922" spans="9:13">
      <c r="I2922" s="35" t="s">
        <v>13443</v>
      </c>
      <c r="J2922" s="35" t="s">
        <v>12797</v>
      </c>
      <c r="K2922" s="35" t="s">
        <v>2617</v>
      </c>
      <c r="L2922" s="35"/>
      <c r="M2922" s="51">
        <v>42307</v>
      </c>
    </row>
    <row r="2923" spans="9:13">
      <c r="I2923" s="35" t="s">
        <v>13443</v>
      </c>
      <c r="J2923" s="35" t="s">
        <v>12797</v>
      </c>
      <c r="K2923" s="35" t="s">
        <v>2617</v>
      </c>
      <c r="L2923" s="35"/>
      <c r="M2923" s="51">
        <v>42307</v>
      </c>
    </row>
    <row r="2924" spans="9:13">
      <c r="I2924" s="35" t="s">
        <v>13444</v>
      </c>
      <c r="J2924" s="35" t="s">
        <v>12797</v>
      </c>
      <c r="K2924" s="35" t="s">
        <v>2617</v>
      </c>
      <c r="L2924" s="35"/>
      <c r="M2924" s="51">
        <v>42307</v>
      </c>
    </row>
    <row r="2925" spans="9:13">
      <c r="I2925" s="35" t="s">
        <v>13444</v>
      </c>
      <c r="J2925" s="35" t="s">
        <v>12797</v>
      </c>
      <c r="K2925" s="35" t="s">
        <v>2617</v>
      </c>
      <c r="L2925" s="35"/>
      <c r="M2925" s="51">
        <v>42307</v>
      </c>
    </row>
    <row r="2926" spans="9:13">
      <c r="I2926" s="35" t="s">
        <v>13445</v>
      </c>
      <c r="J2926" s="35" t="s">
        <v>12797</v>
      </c>
      <c r="K2926" s="35" t="s">
        <v>2617</v>
      </c>
      <c r="L2926" s="35"/>
      <c r="M2926" s="51">
        <v>42307</v>
      </c>
    </row>
    <row r="2927" spans="9:13">
      <c r="I2927" s="35" t="s">
        <v>13445</v>
      </c>
      <c r="J2927" s="35" t="s">
        <v>12797</v>
      </c>
      <c r="K2927" s="35" t="s">
        <v>2617</v>
      </c>
      <c r="L2927" s="35"/>
      <c r="M2927" s="51">
        <v>42307</v>
      </c>
    </row>
    <row r="2928" spans="9:13">
      <c r="I2928" s="35" t="s">
        <v>13446</v>
      </c>
      <c r="J2928" s="35" t="s">
        <v>12797</v>
      </c>
      <c r="K2928" s="35" t="s">
        <v>2617</v>
      </c>
      <c r="L2928" s="35"/>
      <c r="M2928" s="51">
        <v>42307</v>
      </c>
    </row>
    <row r="2929" spans="9:13">
      <c r="I2929" s="35" t="s">
        <v>13446</v>
      </c>
      <c r="J2929" s="35" t="s">
        <v>12797</v>
      </c>
      <c r="K2929" s="35" t="s">
        <v>2617</v>
      </c>
      <c r="L2929" s="35"/>
      <c r="M2929" s="51">
        <v>42307</v>
      </c>
    </row>
    <row r="2930" spans="9:13">
      <c r="I2930" s="35" t="s">
        <v>13447</v>
      </c>
      <c r="J2930" s="35" t="s">
        <v>12797</v>
      </c>
      <c r="K2930" s="35" t="s">
        <v>2617</v>
      </c>
      <c r="L2930" s="35"/>
      <c r="M2930" s="51">
        <v>42307</v>
      </c>
    </row>
    <row r="2931" spans="9:13">
      <c r="I2931" s="35" t="s">
        <v>13447</v>
      </c>
      <c r="J2931" s="35" t="s">
        <v>12797</v>
      </c>
      <c r="K2931" s="35" t="s">
        <v>2617</v>
      </c>
      <c r="L2931" s="35"/>
      <c r="M2931" s="51">
        <v>42307</v>
      </c>
    </row>
    <row r="2932" spans="9:13">
      <c r="I2932" s="35" t="s">
        <v>13448</v>
      </c>
      <c r="J2932" s="35" t="s">
        <v>12797</v>
      </c>
      <c r="K2932" s="35" t="s">
        <v>2617</v>
      </c>
      <c r="L2932" s="35"/>
      <c r="M2932" s="51">
        <v>42307</v>
      </c>
    </row>
    <row r="2933" spans="9:13">
      <c r="I2933" s="35" t="s">
        <v>13449</v>
      </c>
      <c r="J2933" s="35" t="s">
        <v>12797</v>
      </c>
      <c r="K2933" s="35" t="s">
        <v>2617</v>
      </c>
      <c r="L2933" s="35"/>
      <c r="M2933" s="51">
        <v>42307</v>
      </c>
    </row>
    <row r="2934" spans="9:13">
      <c r="I2934" s="35" t="s">
        <v>13450</v>
      </c>
      <c r="J2934" s="35" t="s">
        <v>12797</v>
      </c>
      <c r="K2934" s="35" t="s">
        <v>2617</v>
      </c>
      <c r="L2934" s="35"/>
      <c r="M2934" s="51">
        <v>42307</v>
      </c>
    </row>
    <row r="2935" spans="9:13">
      <c r="I2935" s="35" t="s">
        <v>13451</v>
      </c>
      <c r="J2935" s="35" t="s">
        <v>12797</v>
      </c>
      <c r="K2935" s="35" t="s">
        <v>2617</v>
      </c>
      <c r="L2935" s="35"/>
      <c r="M2935" s="51">
        <v>42307</v>
      </c>
    </row>
    <row r="2936" spans="9:13">
      <c r="I2936" s="35" t="s">
        <v>13451</v>
      </c>
      <c r="J2936" s="35" t="s">
        <v>12797</v>
      </c>
      <c r="K2936" s="35" t="s">
        <v>2617</v>
      </c>
      <c r="L2936" s="35"/>
      <c r="M2936" s="51">
        <v>42307</v>
      </c>
    </row>
    <row r="2937" spans="9:13">
      <c r="I2937" s="35" t="s">
        <v>13452</v>
      </c>
      <c r="J2937" s="35" t="s">
        <v>12797</v>
      </c>
      <c r="K2937" s="35" t="s">
        <v>2617</v>
      </c>
      <c r="L2937" s="35"/>
      <c r="M2937" s="51">
        <v>42307</v>
      </c>
    </row>
    <row r="2938" spans="9:13">
      <c r="I2938" s="35" t="s">
        <v>13453</v>
      </c>
      <c r="J2938" s="35" t="s">
        <v>12797</v>
      </c>
      <c r="K2938" s="35" t="s">
        <v>2617</v>
      </c>
      <c r="L2938" s="35"/>
      <c r="M2938" s="51">
        <v>42307</v>
      </c>
    </row>
    <row r="2939" spans="9:13">
      <c r="I2939" s="35" t="s">
        <v>13454</v>
      </c>
      <c r="J2939" s="35" t="s">
        <v>12797</v>
      </c>
      <c r="K2939" s="35" t="s">
        <v>2617</v>
      </c>
      <c r="L2939" s="35"/>
      <c r="M2939" s="51">
        <v>42307</v>
      </c>
    </row>
    <row r="2940" spans="9:13">
      <c r="I2940" s="35" t="s">
        <v>13455</v>
      </c>
      <c r="J2940" s="35" t="s">
        <v>12797</v>
      </c>
      <c r="K2940" s="35" t="s">
        <v>2617</v>
      </c>
      <c r="L2940" s="35"/>
      <c r="M2940" s="51">
        <v>42307</v>
      </c>
    </row>
    <row r="2941" spans="9:13">
      <c r="I2941" s="35" t="s">
        <v>13456</v>
      </c>
      <c r="J2941" s="35" t="s">
        <v>12797</v>
      </c>
      <c r="K2941" s="35" t="s">
        <v>2617</v>
      </c>
      <c r="L2941" s="35"/>
      <c r="M2941" s="51">
        <v>42307</v>
      </c>
    </row>
    <row r="2942" spans="9:13">
      <c r="I2942" s="35" t="s">
        <v>13457</v>
      </c>
      <c r="J2942" s="35" t="s">
        <v>12797</v>
      </c>
      <c r="K2942" s="35" t="s">
        <v>2617</v>
      </c>
      <c r="L2942" s="35"/>
      <c r="M2942" s="51">
        <v>42307</v>
      </c>
    </row>
    <row r="2943" spans="9:13">
      <c r="I2943" s="35" t="s">
        <v>13458</v>
      </c>
      <c r="J2943" s="35" t="s">
        <v>12797</v>
      </c>
      <c r="K2943" s="35" t="s">
        <v>2617</v>
      </c>
      <c r="L2943" s="35"/>
      <c r="M2943" s="51">
        <v>42307</v>
      </c>
    </row>
    <row r="2944" spans="9:13">
      <c r="I2944" s="35" t="s">
        <v>13459</v>
      </c>
      <c r="J2944" s="35" t="s">
        <v>12797</v>
      </c>
      <c r="K2944" s="35" t="s">
        <v>2617</v>
      </c>
      <c r="L2944" s="35"/>
      <c r="M2944" s="51">
        <v>42307</v>
      </c>
    </row>
    <row r="2945" spans="9:13">
      <c r="I2945" s="35" t="s">
        <v>13460</v>
      </c>
      <c r="J2945" s="35" t="s">
        <v>12797</v>
      </c>
      <c r="K2945" s="35" t="s">
        <v>2617</v>
      </c>
      <c r="L2945" s="35"/>
      <c r="M2945" s="51">
        <v>42307</v>
      </c>
    </row>
    <row r="2946" spans="9:13">
      <c r="I2946" s="35" t="s">
        <v>13461</v>
      </c>
      <c r="J2946" s="35" t="s">
        <v>12797</v>
      </c>
      <c r="K2946" s="35" t="s">
        <v>2617</v>
      </c>
      <c r="L2946" s="35"/>
      <c r="M2946" s="51">
        <v>42307</v>
      </c>
    </row>
    <row r="2947" spans="9:13">
      <c r="I2947" s="35" t="s">
        <v>13462</v>
      </c>
      <c r="J2947" s="35" t="s">
        <v>12797</v>
      </c>
      <c r="K2947" s="35" t="s">
        <v>2617</v>
      </c>
      <c r="L2947" s="35"/>
      <c r="M2947" s="51">
        <v>42307</v>
      </c>
    </row>
    <row r="2948" spans="9:13">
      <c r="I2948" s="35" t="s">
        <v>13463</v>
      </c>
      <c r="J2948" s="35" t="s">
        <v>12797</v>
      </c>
      <c r="K2948" s="35" t="s">
        <v>2617</v>
      </c>
      <c r="L2948" s="35"/>
      <c r="M2948" s="51">
        <v>42307</v>
      </c>
    </row>
    <row r="2949" spans="9:13">
      <c r="I2949" s="35" t="s">
        <v>13464</v>
      </c>
      <c r="J2949" s="35" t="s">
        <v>12797</v>
      </c>
      <c r="K2949" s="35" t="s">
        <v>2617</v>
      </c>
      <c r="L2949" s="35"/>
      <c r="M2949" s="51">
        <v>42307</v>
      </c>
    </row>
    <row r="2950" spans="9:13">
      <c r="I2950" s="35" t="s">
        <v>13465</v>
      </c>
      <c r="J2950" s="35" t="s">
        <v>12797</v>
      </c>
      <c r="K2950" s="35" t="s">
        <v>2617</v>
      </c>
      <c r="L2950" s="35"/>
      <c r="M2950" s="51">
        <v>42307</v>
      </c>
    </row>
    <row r="2951" spans="9:13">
      <c r="I2951" s="35" t="s">
        <v>13466</v>
      </c>
      <c r="J2951" s="35" t="s">
        <v>12797</v>
      </c>
      <c r="K2951" s="35" t="s">
        <v>2617</v>
      </c>
      <c r="L2951" s="35"/>
      <c r="M2951" s="51">
        <v>42307</v>
      </c>
    </row>
    <row r="2952" spans="9:13">
      <c r="I2952" s="35" t="s">
        <v>13467</v>
      </c>
      <c r="J2952" s="35" t="s">
        <v>12797</v>
      </c>
      <c r="K2952" s="35" t="s">
        <v>2617</v>
      </c>
      <c r="L2952" s="35"/>
      <c r="M2952" s="51">
        <v>42307</v>
      </c>
    </row>
    <row r="2953" spans="9:13">
      <c r="I2953" s="35" t="s">
        <v>13468</v>
      </c>
      <c r="J2953" s="35" t="s">
        <v>12797</v>
      </c>
      <c r="K2953" s="35" t="s">
        <v>2617</v>
      </c>
      <c r="L2953" s="35"/>
      <c r="M2953" s="51">
        <v>42307</v>
      </c>
    </row>
    <row r="2954" spans="9:13">
      <c r="I2954" s="35" t="s">
        <v>13469</v>
      </c>
      <c r="J2954" s="35" t="s">
        <v>12797</v>
      </c>
      <c r="K2954" s="35" t="s">
        <v>2617</v>
      </c>
      <c r="L2954" s="35"/>
      <c r="M2954" s="51">
        <v>42307</v>
      </c>
    </row>
    <row r="2955" spans="9:13">
      <c r="I2955" s="35" t="s">
        <v>13470</v>
      </c>
      <c r="J2955" s="35" t="s">
        <v>12797</v>
      </c>
      <c r="K2955" s="35" t="s">
        <v>2617</v>
      </c>
      <c r="L2955" s="35"/>
      <c r="M2955" s="51">
        <v>42307</v>
      </c>
    </row>
    <row r="2956" spans="9:13">
      <c r="I2956" s="35" t="s">
        <v>13471</v>
      </c>
      <c r="J2956" s="35" t="s">
        <v>12797</v>
      </c>
      <c r="K2956" s="35" t="s">
        <v>2617</v>
      </c>
      <c r="L2956" s="35"/>
      <c r="M2956" s="51">
        <v>42307</v>
      </c>
    </row>
    <row r="2957" spans="9:13">
      <c r="I2957" s="35" t="s">
        <v>13472</v>
      </c>
      <c r="J2957" s="35" t="s">
        <v>12797</v>
      </c>
      <c r="K2957" s="35" t="s">
        <v>2617</v>
      </c>
      <c r="L2957" s="35"/>
      <c r="M2957" s="51">
        <v>42307</v>
      </c>
    </row>
    <row r="2958" spans="9:13">
      <c r="I2958" s="35" t="s">
        <v>13473</v>
      </c>
      <c r="J2958" s="35" t="s">
        <v>12797</v>
      </c>
      <c r="K2958" s="35" t="s">
        <v>2617</v>
      </c>
      <c r="L2958" s="35"/>
      <c r="M2958" s="51">
        <v>42307</v>
      </c>
    </row>
    <row r="2959" spans="9:13">
      <c r="I2959" s="35" t="s">
        <v>13474</v>
      </c>
      <c r="J2959" s="35" t="s">
        <v>12797</v>
      </c>
      <c r="K2959" s="35" t="s">
        <v>2617</v>
      </c>
      <c r="L2959" s="35"/>
      <c r="M2959" s="51">
        <v>42307</v>
      </c>
    </row>
    <row r="2960" spans="9:13">
      <c r="I2960" s="35" t="s">
        <v>13475</v>
      </c>
      <c r="J2960" s="35" t="s">
        <v>12797</v>
      </c>
      <c r="K2960" s="35" t="s">
        <v>2617</v>
      </c>
      <c r="L2960" s="35"/>
      <c r="M2960" s="51">
        <v>42307</v>
      </c>
    </row>
    <row r="2961" spans="9:13">
      <c r="I2961" s="35" t="s">
        <v>13476</v>
      </c>
      <c r="J2961" s="35" t="s">
        <v>12797</v>
      </c>
      <c r="K2961" s="35" t="s">
        <v>2617</v>
      </c>
      <c r="L2961" s="35"/>
      <c r="M2961" s="51">
        <v>42307</v>
      </c>
    </row>
    <row r="2962" spans="9:13">
      <c r="I2962" s="35" t="s">
        <v>13477</v>
      </c>
      <c r="J2962" s="35" t="s">
        <v>12797</v>
      </c>
      <c r="K2962" s="35" t="s">
        <v>2617</v>
      </c>
      <c r="L2962" s="35"/>
      <c r="M2962" s="51">
        <v>42307</v>
      </c>
    </row>
    <row r="2963" spans="9:13">
      <c r="I2963" s="35" t="s">
        <v>13478</v>
      </c>
      <c r="J2963" s="35" t="s">
        <v>12797</v>
      </c>
      <c r="K2963" s="35" t="s">
        <v>2617</v>
      </c>
      <c r="L2963" s="35"/>
      <c r="M2963" s="51">
        <v>42307</v>
      </c>
    </row>
    <row r="2964" spans="9:13">
      <c r="I2964" s="35" t="s">
        <v>13479</v>
      </c>
      <c r="J2964" s="35" t="s">
        <v>12797</v>
      </c>
      <c r="K2964" s="35" t="s">
        <v>2617</v>
      </c>
      <c r="L2964" s="35"/>
      <c r="M2964" s="51">
        <v>42307</v>
      </c>
    </row>
    <row r="2965" spans="9:13">
      <c r="I2965" s="35" t="s">
        <v>13480</v>
      </c>
      <c r="J2965" s="35" t="s">
        <v>12797</v>
      </c>
      <c r="K2965" s="35" t="s">
        <v>2617</v>
      </c>
      <c r="L2965" s="35"/>
      <c r="M2965" s="51">
        <v>42307</v>
      </c>
    </row>
    <row r="2966" spans="9:13">
      <c r="I2966" s="35" t="s">
        <v>13481</v>
      </c>
      <c r="J2966" s="35" t="s">
        <v>12797</v>
      </c>
      <c r="K2966" s="35" t="s">
        <v>2617</v>
      </c>
      <c r="L2966" s="35"/>
      <c r="M2966" s="51">
        <v>42307</v>
      </c>
    </row>
    <row r="2967" spans="9:13">
      <c r="I2967" s="35" t="s">
        <v>13482</v>
      </c>
      <c r="J2967" s="35" t="s">
        <v>12797</v>
      </c>
      <c r="K2967" s="35" t="s">
        <v>2617</v>
      </c>
      <c r="L2967" s="35"/>
      <c r="M2967" s="51">
        <v>42307</v>
      </c>
    </row>
    <row r="2968" spans="9:13">
      <c r="I2968" s="35" t="s">
        <v>13483</v>
      </c>
      <c r="J2968" s="35" t="s">
        <v>12797</v>
      </c>
      <c r="K2968" s="35" t="s">
        <v>2617</v>
      </c>
      <c r="L2968" s="35"/>
      <c r="M2968" s="51">
        <v>42307</v>
      </c>
    </row>
    <row r="2969" spans="9:13">
      <c r="I2969" s="35" t="s">
        <v>13484</v>
      </c>
      <c r="J2969" s="35" t="s">
        <v>12797</v>
      </c>
      <c r="K2969" s="35" t="s">
        <v>2617</v>
      </c>
      <c r="L2969" s="35"/>
      <c r="M2969" s="51">
        <v>42307</v>
      </c>
    </row>
    <row r="2970" spans="9:13">
      <c r="I2970" s="35" t="s">
        <v>13485</v>
      </c>
      <c r="J2970" s="35" t="s">
        <v>12797</v>
      </c>
      <c r="K2970" s="35" t="s">
        <v>2617</v>
      </c>
      <c r="L2970" s="35"/>
      <c r="M2970" s="51">
        <v>42307</v>
      </c>
    </row>
    <row r="2971" spans="9:13">
      <c r="I2971" s="35" t="s">
        <v>13486</v>
      </c>
      <c r="J2971" s="35" t="s">
        <v>12797</v>
      </c>
      <c r="K2971" s="35" t="s">
        <v>2617</v>
      </c>
      <c r="L2971" s="35"/>
      <c r="M2971" s="51">
        <v>42307</v>
      </c>
    </row>
    <row r="2972" spans="9:13">
      <c r="I2972" s="35" t="s">
        <v>13487</v>
      </c>
      <c r="J2972" s="35" t="s">
        <v>12797</v>
      </c>
      <c r="K2972" s="35" t="s">
        <v>2617</v>
      </c>
      <c r="L2972" s="35"/>
      <c r="M2972" s="51">
        <v>42307</v>
      </c>
    </row>
    <row r="2973" spans="9:13">
      <c r="I2973" s="35" t="s">
        <v>13488</v>
      </c>
      <c r="J2973" s="35" t="s">
        <v>12797</v>
      </c>
      <c r="K2973" s="35" t="s">
        <v>2617</v>
      </c>
      <c r="L2973" s="35"/>
      <c r="M2973" s="51">
        <v>42307</v>
      </c>
    </row>
    <row r="2974" spans="9:13">
      <c r="I2974" s="35" t="s">
        <v>13489</v>
      </c>
      <c r="J2974" s="35" t="s">
        <v>12797</v>
      </c>
      <c r="K2974" s="35" t="s">
        <v>2617</v>
      </c>
      <c r="L2974" s="35"/>
      <c r="M2974" s="51">
        <v>42307</v>
      </c>
    </row>
    <row r="2975" spans="9:13">
      <c r="I2975" s="35" t="s">
        <v>13490</v>
      </c>
      <c r="J2975" s="35" t="s">
        <v>12797</v>
      </c>
      <c r="K2975" s="35" t="s">
        <v>2617</v>
      </c>
      <c r="L2975" s="35"/>
      <c r="M2975" s="51">
        <v>42307</v>
      </c>
    </row>
    <row r="2976" spans="9:13">
      <c r="I2976" s="35" t="s">
        <v>13491</v>
      </c>
      <c r="J2976" s="35" t="s">
        <v>12797</v>
      </c>
      <c r="K2976" s="35" t="s">
        <v>2617</v>
      </c>
      <c r="L2976" s="35"/>
      <c r="M2976" s="51">
        <v>42307</v>
      </c>
    </row>
    <row r="2977" spans="9:13">
      <c r="I2977" s="35" t="s">
        <v>13492</v>
      </c>
      <c r="J2977" s="35" t="s">
        <v>12797</v>
      </c>
      <c r="K2977" s="35" t="s">
        <v>2617</v>
      </c>
      <c r="L2977" s="35"/>
      <c r="M2977" s="51">
        <v>42307</v>
      </c>
    </row>
    <row r="2978" spans="9:13">
      <c r="I2978" s="35" t="s">
        <v>13493</v>
      </c>
      <c r="J2978" s="35" t="s">
        <v>12797</v>
      </c>
      <c r="K2978" s="35" t="s">
        <v>2617</v>
      </c>
      <c r="L2978" s="35"/>
      <c r="M2978" s="51">
        <v>42307</v>
      </c>
    </row>
    <row r="2979" spans="9:13">
      <c r="I2979" s="35" t="s">
        <v>13494</v>
      </c>
      <c r="J2979" s="35" t="s">
        <v>12797</v>
      </c>
      <c r="K2979" s="35" t="s">
        <v>2617</v>
      </c>
      <c r="L2979" s="35"/>
      <c r="M2979" s="51">
        <v>42307</v>
      </c>
    </row>
    <row r="2980" spans="9:13">
      <c r="I2980" s="35" t="s">
        <v>13495</v>
      </c>
      <c r="J2980" s="35" t="s">
        <v>12797</v>
      </c>
      <c r="K2980" s="35" t="s">
        <v>2617</v>
      </c>
      <c r="L2980" s="35"/>
      <c r="M2980" s="51">
        <v>42307</v>
      </c>
    </row>
    <row r="2981" spans="9:13">
      <c r="I2981" s="35" t="s">
        <v>13281</v>
      </c>
      <c r="J2981" s="35" t="s">
        <v>12797</v>
      </c>
      <c r="K2981" s="35" t="s">
        <v>2617</v>
      </c>
      <c r="L2981" s="35"/>
      <c r="M2981" s="51">
        <v>42307</v>
      </c>
    </row>
    <row r="2982" spans="9:13">
      <c r="I2982" s="35" t="s">
        <v>13496</v>
      </c>
      <c r="J2982" s="35" t="s">
        <v>12797</v>
      </c>
      <c r="K2982" s="35" t="s">
        <v>2617</v>
      </c>
      <c r="L2982" s="35"/>
      <c r="M2982" s="51">
        <v>42307</v>
      </c>
    </row>
    <row r="2983" spans="9:13">
      <c r="I2983" s="35" t="s">
        <v>13497</v>
      </c>
      <c r="J2983" s="35" t="s">
        <v>12797</v>
      </c>
      <c r="K2983" s="35" t="s">
        <v>2617</v>
      </c>
      <c r="L2983" s="35"/>
      <c r="M2983" s="51">
        <v>42307</v>
      </c>
    </row>
    <row r="2984" spans="9:13">
      <c r="I2984" s="35" t="s">
        <v>13498</v>
      </c>
      <c r="J2984" s="35" t="s">
        <v>12797</v>
      </c>
      <c r="K2984" s="35" t="s">
        <v>2617</v>
      </c>
      <c r="L2984" s="35"/>
      <c r="M2984" s="51">
        <v>42307</v>
      </c>
    </row>
    <row r="2985" spans="9:13">
      <c r="I2985" s="35" t="s">
        <v>13499</v>
      </c>
      <c r="J2985" s="35" t="s">
        <v>12797</v>
      </c>
      <c r="K2985" s="35" t="s">
        <v>2617</v>
      </c>
      <c r="L2985" s="35"/>
      <c r="M2985" s="51">
        <v>42307</v>
      </c>
    </row>
    <row r="2986" spans="9:13">
      <c r="I2986" s="35" t="s">
        <v>13500</v>
      </c>
      <c r="J2986" s="35" t="s">
        <v>12797</v>
      </c>
      <c r="K2986" s="35" t="s">
        <v>2617</v>
      </c>
      <c r="L2986" s="35"/>
      <c r="M2986" s="51">
        <v>42307</v>
      </c>
    </row>
    <row r="2987" spans="9:13">
      <c r="I2987" s="35" t="s">
        <v>13501</v>
      </c>
      <c r="J2987" s="35" t="s">
        <v>12797</v>
      </c>
      <c r="K2987" s="35" t="s">
        <v>2617</v>
      </c>
      <c r="L2987" s="35"/>
      <c r="M2987" s="51">
        <v>42307</v>
      </c>
    </row>
    <row r="2988" spans="9:13">
      <c r="I2988" s="35" t="s">
        <v>13502</v>
      </c>
      <c r="J2988" s="35" t="s">
        <v>12797</v>
      </c>
      <c r="K2988" s="35" t="s">
        <v>2617</v>
      </c>
      <c r="L2988" s="35"/>
      <c r="M2988" s="51">
        <v>42307</v>
      </c>
    </row>
    <row r="2989" spans="9:13">
      <c r="I2989" s="35" t="s">
        <v>13503</v>
      </c>
      <c r="J2989" s="35" t="s">
        <v>12797</v>
      </c>
      <c r="K2989" s="35" t="s">
        <v>2617</v>
      </c>
      <c r="L2989" s="35"/>
      <c r="M2989" s="51">
        <v>42307</v>
      </c>
    </row>
    <row r="2990" spans="9:13">
      <c r="I2990" s="35" t="s">
        <v>13504</v>
      </c>
      <c r="J2990" s="35" t="s">
        <v>12797</v>
      </c>
      <c r="K2990" s="35" t="s">
        <v>2617</v>
      </c>
      <c r="L2990" s="35"/>
      <c r="M2990" s="51">
        <v>42307</v>
      </c>
    </row>
    <row r="2991" spans="9:13">
      <c r="I2991" s="35" t="s">
        <v>13505</v>
      </c>
      <c r="J2991" s="35" t="s">
        <v>12797</v>
      </c>
      <c r="K2991" s="35" t="s">
        <v>2617</v>
      </c>
      <c r="L2991" s="35"/>
      <c r="M2991" s="51">
        <v>42307</v>
      </c>
    </row>
    <row r="2992" spans="9:13">
      <c r="I2992" s="35" t="s">
        <v>13506</v>
      </c>
      <c r="J2992" s="35" t="s">
        <v>12797</v>
      </c>
      <c r="K2992" s="35" t="s">
        <v>2617</v>
      </c>
      <c r="L2992" s="35"/>
      <c r="M2992" s="51">
        <v>42307</v>
      </c>
    </row>
    <row r="2993" spans="9:13">
      <c r="I2993" s="35" t="s">
        <v>13507</v>
      </c>
      <c r="J2993" s="35" t="s">
        <v>12797</v>
      </c>
      <c r="K2993" s="35" t="s">
        <v>2617</v>
      </c>
      <c r="L2993" s="35"/>
      <c r="M2993" s="51">
        <v>42307</v>
      </c>
    </row>
    <row r="2994" spans="9:13">
      <c r="I2994" s="35" t="s">
        <v>13508</v>
      </c>
      <c r="J2994" s="35" t="s">
        <v>12797</v>
      </c>
      <c r="K2994" s="35" t="s">
        <v>2617</v>
      </c>
      <c r="L2994" s="35"/>
      <c r="M2994" s="51">
        <v>42307</v>
      </c>
    </row>
    <row r="2995" spans="9:13">
      <c r="I2995" s="35" t="s">
        <v>13509</v>
      </c>
      <c r="J2995" s="35" t="s">
        <v>12797</v>
      </c>
      <c r="K2995" s="35" t="s">
        <v>2617</v>
      </c>
      <c r="L2995" s="35"/>
      <c r="M2995" s="51">
        <v>42307</v>
      </c>
    </row>
    <row r="2996" spans="9:13">
      <c r="I2996" s="35" t="s">
        <v>13510</v>
      </c>
      <c r="J2996" s="35" t="s">
        <v>12797</v>
      </c>
      <c r="K2996" s="35" t="s">
        <v>2617</v>
      </c>
      <c r="L2996" s="35"/>
      <c r="M2996" s="51">
        <v>42307</v>
      </c>
    </row>
    <row r="2997" spans="9:13">
      <c r="I2997" s="35" t="s">
        <v>13511</v>
      </c>
      <c r="J2997" s="35" t="s">
        <v>12797</v>
      </c>
      <c r="K2997" s="35" t="s">
        <v>2617</v>
      </c>
      <c r="L2997" s="35"/>
      <c r="M2997" s="51">
        <v>42307</v>
      </c>
    </row>
    <row r="2998" spans="9:13">
      <c r="I2998" s="35" t="s">
        <v>13512</v>
      </c>
      <c r="J2998" s="35" t="s">
        <v>12797</v>
      </c>
      <c r="K2998" s="35" t="s">
        <v>2617</v>
      </c>
      <c r="L2998" s="35"/>
      <c r="M2998" s="51">
        <v>42307</v>
      </c>
    </row>
    <row r="2999" spans="9:13">
      <c r="I2999" s="35" t="s">
        <v>13513</v>
      </c>
      <c r="J2999" s="35" t="s">
        <v>12797</v>
      </c>
      <c r="K2999" s="35" t="s">
        <v>2617</v>
      </c>
      <c r="L2999" s="35"/>
      <c r="M2999" s="51">
        <v>42307</v>
      </c>
    </row>
    <row r="3000" spans="9:13">
      <c r="I3000" s="35" t="s">
        <v>13514</v>
      </c>
      <c r="J3000" s="35" t="s">
        <v>12797</v>
      </c>
      <c r="K3000" s="35" t="s">
        <v>2617</v>
      </c>
      <c r="L3000" s="35"/>
      <c r="M3000" s="51">
        <v>42307</v>
      </c>
    </row>
    <row r="3001" spans="9:13">
      <c r="I3001" s="35" t="s">
        <v>13515</v>
      </c>
      <c r="J3001" s="35" t="s">
        <v>12797</v>
      </c>
      <c r="K3001" s="35" t="s">
        <v>2617</v>
      </c>
      <c r="L3001" s="35"/>
      <c r="M3001" s="51">
        <v>42307</v>
      </c>
    </row>
    <row r="3002" spans="9:13">
      <c r="I3002" s="35" t="s">
        <v>13516</v>
      </c>
      <c r="J3002" s="35" t="s">
        <v>12797</v>
      </c>
      <c r="K3002" s="35" t="s">
        <v>2617</v>
      </c>
      <c r="L3002" s="35"/>
      <c r="M3002" s="51">
        <v>42307</v>
      </c>
    </row>
    <row r="3003" spans="9:13">
      <c r="I3003" s="35" t="s">
        <v>13517</v>
      </c>
      <c r="J3003" s="35" t="s">
        <v>12797</v>
      </c>
      <c r="K3003" s="35" t="s">
        <v>2617</v>
      </c>
      <c r="L3003" s="35"/>
      <c r="M3003" s="51">
        <v>42307</v>
      </c>
    </row>
    <row r="3004" spans="9:13">
      <c r="I3004" s="35" t="s">
        <v>13517</v>
      </c>
      <c r="J3004" s="35" t="s">
        <v>12797</v>
      </c>
      <c r="K3004" s="35" t="s">
        <v>2617</v>
      </c>
      <c r="L3004" s="35"/>
      <c r="M3004" s="51">
        <v>42307</v>
      </c>
    </row>
    <row r="3005" spans="9:13">
      <c r="I3005" s="35" t="s">
        <v>13517</v>
      </c>
      <c r="J3005" s="35" t="s">
        <v>12797</v>
      </c>
      <c r="K3005" s="35" t="s">
        <v>2617</v>
      </c>
      <c r="L3005" s="35"/>
      <c r="M3005" s="51">
        <v>42307</v>
      </c>
    </row>
    <row r="3006" spans="9:13">
      <c r="I3006" s="35" t="s">
        <v>13518</v>
      </c>
      <c r="J3006" s="35" t="s">
        <v>12797</v>
      </c>
      <c r="K3006" s="35" t="s">
        <v>2617</v>
      </c>
      <c r="L3006" s="35"/>
      <c r="M3006" s="51">
        <v>42307</v>
      </c>
    </row>
    <row r="3007" spans="9:13">
      <c r="I3007" s="35" t="s">
        <v>13519</v>
      </c>
      <c r="J3007" s="35" t="s">
        <v>12797</v>
      </c>
      <c r="K3007" s="35" t="s">
        <v>2617</v>
      </c>
      <c r="L3007" s="35"/>
      <c r="M3007" s="51">
        <v>42307</v>
      </c>
    </row>
    <row r="3008" spans="9:13">
      <c r="I3008" s="35" t="s">
        <v>13520</v>
      </c>
      <c r="J3008" s="35" t="s">
        <v>12797</v>
      </c>
      <c r="K3008" s="35" t="s">
        <v>2617</v>
      </c>
      <c r="L3008" s="35"/>
      <c r="M3008" s="51">
        <v>42307</v>
      </c>
    </row>
    <row r="3009" spans="9:13">
      <c r="I3009" s="35" t="s">
        <v>13521</v>
      </c>
      <c r="J3009" s="35" t="s">
        <v>12797</v>
      </c>
      <c r="K3009" s="35" t="s">
        <v>2617</v>
      </c>
      <c r="L3009" s="35"/>
      <c r="M3009" s="51">
        <v>42307</v>
      </c>
    </row>
    <row r="3010" spans="9:13">
      <c r="I3010" s="35" t="s">
        <v>13522</v>
      </c>
      <c r="J3010" s="35" t="s">
        <v>12797</v>
      </c>
      <c r="K3010" s="35" t="s">
        <v>2617</v>
      </c>
      <c r="L3010" s="35"/>
      <c r="M3010" s="51">
        <v>42307</v>
      </c>
    </row>
    <row r="3011" spans="9:13">
      <c r="I3011" s="35" t="s">
        <v>13523</v>
      </c>
      <c r="J3011" s="35" t="s">
        <v>12797</v>
      </c>
      <c r="K3011" s="35" t="s">
        <v>2617</v>
      </c>
      <c r="L3011" s="35"/>
      <c r="M3011" s="51">
        <v>42307</v>
      </c>
    </row>
    <row r="3012" spans="9:13">
      <c r="I3012" s="35" t="s">
        <v>13524</v>
      </c>
      <c r="J3012" s="35" t="s">
        <v>12797</v>
      </c>
      <c r="K3012" s="35" t="s">
        <v>2617</v>
      </c>
      <c r="L3012" s="35"/>
      <c r="M3012" s="51">
        <v>42307</v>
      </c>
    </row>
    <row r="3013" spans="9:13">
      <c r="I3013" s="35" t="s">
        <v>13525</v>
      </c>
      <c r="J3013" s="35" t="s">
        <v>12797</v>
      </c>
      <c r="K3013" s="35" t="s">
        <v>2617</v>
      </c>
      <c r="L3013" s="35"/>
      <c r="M3013" s="51">
        <v>42307</v>
      </c>
    </row>
    <row r="3014" spans="9:13">
      <c r="I3014" s="35" t="s">
        <v>13526</v>
      </c>
      <c r="J3014" s="35" t="s">
        <v>12797</v>
      </c>
      <c r="K3014" s="35" t="s">
        <v>2617</v>
      </c>
      <c r="L3014" s="35"/>
      <c r="M3014" s="51">
        <v>42307</v>
      </c>
    </row>
    <row r="3015" spans="9:13">
      <c r="I3015" s="35" t="s">
        <v>13527</v>
      </c>
      <c r="J3015" s="35" t="s">
        <v>12797</v>
      </c>
      <c r="K3015" s="35" t="s">
        <v>2617</v>
      </c>
      <c r="L3015" s="35"/>
      <c r="M3015" s="51">
        <v>42307</v>
      </c>
    </row>
    <row r="3016" spans="9:13">
      <c r="I3016" s="35" t="s">
        <v>13528</v>
      </c>
      <c r="J3016" s="35" t="s">
        <v>12797</v>
      </c>
      <c r="K3016" s="35" t="s">
        <v>2617</v>
      </c>
      <c r="L3016" s="35"/>
      <c r="M3016" s="51">
        <v>42307</v>
      </c>
    </row>
    <row r="3017" spans="9:13">
      <c r="I3017" s="35" t="s">
        <v>13529</v>
      </c>
      <c r="J3017" s="35" t="s">
        <v>12797</v>
      </c>
      <c r="K3017" s="35" t="s">
        <v>2617</v>
      </c>
      <c r="L3017" s="35"/>
      <c r="M3017" s="51">
        <v>42307</v>
      </c>
    </row>
    <row r="3018" spans="9:13">
      <c r="I3018" s="35" t="s">
        <v>13530</v>
      </c>
      <c r="J3018" s="35" t="s">
        <v>12797</v>
      </c>
      <c r="K3018" s="35" t="s">
        <v>2617</v>
      </c>
      <c r="L3018" s="35"/>
      <c r="M3018" s="51">
        <v>42307</v>
      </c>
    </row>
    <row r="3019" spans="9:13">
      <c r="I3019" s="35" t="s">
        <v>13531</v>
      </c>
      <c r="J3019" s="35" t="s">
        <v>12797</v>
      </c>
      <c r="K3019" s="35" t="s">
        <v>2617</v>
      </c>
      <c r="L3019" s="35"/>
      <c r="M3019" s="51">
        <v>42307</v>
      </c>
    </row>
    <row r="3020" spans="9:13">
      <c r="I3020" s="35" t="s">
        <v>13532</v>
      </c>
      <c r="J3020" s="35" t="s">
        <v>12797</v>
      </c>
      <c r="K3020" s="35" t="s">
        <v>2617</v>
      </c>
      <c r="L3020" s="35"/>
      <c r="M3020" s="51">
        <v>42307</v>
      </c>
    </row>
    <row r="3021" spans="9:13">
      <c r="I3021" s="35" t="s">
        <v>13533</v>
      </c>
      <c r="J3021" s="35" t="s">
        <v>12797</v>
      </c>
      <c r="K3021" s="35" t="s">
        <v>2617</v>
      </c>
      <c r="L3021" s="35"/>
      <c r="M3021" s="51">
        <v>42307</v>
      </c>
    </row>
    <row r="3022" spans="9:13">
      <c r="I3022" s="35" t="s">
        <v>13534</v>
      </c>
      <c r="J3022" s="35" t="s">
        <v>12797</v>
      </c>
      <c r="K3022" s="35" t="s">
        <v>2617</v>
      </c>
      <c r="L3022" s="35"/>
      <c r="M3022" s="51">
        <v>42307</v>
      </c>
    </row>
    <row r="3023" spans="9:13">
      <c r="I3023" s="35" t="s">
        <v>13535</v>
      </c>
      <c r="J3023" s="35" t="s">
        <v>12797</v>
      </c>
      <c r="K3023" s="35" t="s">
        <v>2617</v>
      </c>
      <c r="L3023" s="35"/>
      <c r="M3023" s="51">
        <v>42307</v>
      </c>
    </row>
    <row r="3024" spans="9:13">
      <c r="I3024" s="35" t="s">
        <v>13536</v>
      </c>
      <c r="J3024" s="35" t="s">
        <v>12797</v>
      </c>
      <c r="K3024" s="35" t="s">
        <v>2617</v>
      </c>
      <c r="L3024" s="35"/>
      <c r="M3024" s="51">
        <v>42307</v>
      </c>
    </row>
    <row r="3025" spans="9:13">
      <c r="I3025" s="35" t="s">
        <v>13537</v>
      </c>
      <c r="J3025" s="35" t="s">
        <v>12797</v>
      </c>
      <c r="K3025" s="35" t="s">
        <v>2617</v>
      </c>
      <c r="L3025" s="35"/>
      <c r="M3025" s="51">
        <v>42307</v>
      </c>
    </row>
    <row r="3026" spans="9:13">
      <c r="I3026" s="35" t="s">
        <v>13538</v>
      </c>
      <c r="J3026" s="35" t="s">
        <v>12797</v>
      </c>
      <c r="K3026" s="35" t="s">
        <v>2617</v>
      </c>
      <c r="L3026" s="35"/>
      <c r="M3026" s="51">
        <v>42307</v>
      </c>
    </row>
    <row r="3027" spans="9:13">
      <c r="I3027" s="35" t="s">
        <v>13438</v>
      </c>
      <c r="J3027" s="35" t="s">
        <v>12797</v>
      </c>
      <c r="K3027" s="35" t="s">
        <v>2617</v>
      </c>
      <c r="L3027" s="35"/>
      <c r="M3027" s="51">
        <v>42307</v>
      </c>
    </row>
    <row r="3028" spans="9:13">
      <c r="I3028" s="35" t="s">
        <v>13422</v>
      </c>
      <c r="J3028" s="35" t="s">
        <v>12797</v>
      </c>
      <c r="K3028" s="35" t="s">
        <v>2617</v>
      </c>
      <c r="L3028" s="35"/>
      <c r="M3028" s="51">
        <v>42307</v>
      </c>
    </row>
    <row r="3029" spans="9:13">
      <c r="I3029" s="35" t="s">
        <v>13539</v>
      </c>
      <c r="J3029" s="35" t="s">
        <v>12797</v>
      </c>
      <c r="K3029" s="35" t="s">
        <v>2617</v>
      </c>
      <c r="L3029" s="35"/>
      <c r="M3029" s="51">
        <v>42307</v>
      </c>
    </row>
    <row r="3030" spans="9:13">
      <c r="I3030" s="35" t="s">
        <v>13540</v>
      </c>
      <c r="J3030" s="35" t="s">
        <v>12797</v>
      </c>
      <c r="K3030" s="35" t="s">
        <v>2617</v>
      </c>
      <c r="L3030" s="35"/>
      <c r="M3030" s="51">
        <v>42307</v>
      </c>
    </row>
    <row r="3031" spans="9:13">
      <c r="I3031" s="35" t="s">
        <v>13541</v>
      </c>
      <c r="J3031" s="35" t="s">
        <v>12797</v>
      </c>
      <c r="K3031" s="35" t="s">
        <v>2617</v>
      </c>
      <c r="L3031" s="35"/>
      <c r="M3031" s="51">
        <v>42307</v>
      </c>
    </row>
    <row r="3032" spans="9:13">
      <c r="I3032" s="35" t="s">
        <v>13542</v>
      </c>
      <c r="J3032" s="35" t="s">
        <v>12797</v>
      </c>
      <c r="K3032" s="35" t="s">
        <v>2617</v>
      </c>
      <c r="L3032" s="35"/>
      <c r="M3032" s="51">
        <v>42307</v>
      </c>
    </row>
    <row r="3033" spans="9:13">
      <c r="I3033" s="35" t="s">
        <v>13543</v>
      </c>
      <c r="J3033" s="35" t="s">
        <v>12797</v>
      </c>
      <c r="K3033" s="35" t="s">
        <v>2617</v>
      </c>
      <c r="L3033" s="35"/>
      <c r="M3033" s="51">
        <v>42430</v>
      </c>
    </row>
    <row r="3034" spans="9:13">
      <c r="I3034" s="35" t="s">
        <v>13544</v>
      </c>
      <c r="J3034" s="35" t="s">
        <v>13545</v>
      </c>
      <c r="K3034" s="35" t="s">
        <v>2617</v>
      </c>
      <c r="L3034" s="35"/>
      <c r="M3034" s="51">
        <v>42261</v>
      </c>
    </row>
    <row r="3035" spans="9:13">
      <c r="I3035" s="35" t="s">
        <v>13546</v>
      </c>
      <c r="J3035" s="35" t="s">
        <v>13547</v>
      </c>
      <c r="K3035" s="35" t="s">
        <v>2617</v>
      </c>
      <c r="L3035" s="35"/>
      <c r="M3035" s="51">
        <v>42478</v>
      </c>
    </row>
    <row r="3036" spans="9:13">
      <c r="I3036" s="35" t="s">
        <v>13548</v>
      </c>
      <c r="J3036" s="35" t="s">
        <v>13549</v>
      </c>
      <c r="K3036" s="35" t="s">
        <v>2617</v>
      </c>
      <c r="L3036" s="35"/>
      <c r="M3036" s="51">
        <v>42478</v>
      </c>
    </row>
    <row r="3037" spans="9:13">
      <c r="I3037" s="35" t="s">
        <v>13550</v>
      </c>
      <c r="J3037" s="35" t="s">
        <v>13551</v>
      </c>
      <c r="K3037" s="35" t="s">
        <v>2617</v>
      </c>
      <c r="L3037" s="35"/>
      <c r="M3037" s="51">
        <v>42397</v>
      </c>
    </row>
    <row r="3038" spans="9:13">
      <c r="I3038" s="35" t="s">
        <v>13552</v>
      </c>
      <c r="J3038" s="35" t="s">
        <v>13553</v>
      </c>
      <c r="K3038" s="35" t="s">
        <v>2617</v>
      </c>
      <c r="L3038" s="35"/>
      <c r="M3038" s="51">
        <v>42517</v>
      </c>
    </row>
    <row r="3039" spans="9:13">
      <c r="I3039" s="35" t="s">
        <v>13552</v>
      </c>
      <c r="J3039" s="35" t="s">
        <v>13553</v>
      </c>
      <c r="K3039" s="35" t="s">
        <v>2617</v>
      </c>
      <c r="L3039" s="35"/>
      <c r="M3039" s="51">
        <v>42517</v>
      </c>
    </row>
    <row r="3040" spans="9:13">
      <c r="I3040" s="35" t="s">
        <v>13554</v>
      </c>
      <c r="J3040" s="35" t="s">
        <v>13555</v>
      </c>
      <c r="K3040" s="35" t="s">
        <v>2617</v>
      </c>
      <c r="L3040" s="35"/>
      <c r="M3040" s="51">
        <v>42397</v>
      </c>
    </row>
    <row r="3041" spans="9:13">
      <c r="I3041" s="35" t="s">
        <v>13556</v>
      </c>
      <c r="J3041" s="35" t="s">
        <v>13557</v>
      </c>
      <c r="K3041" s="35" t="s">
        <v>2617</v>
      </c>
      <c r="L3041" s="35"/>
      <c r="M3041" s="51">
        <v>42397</v>
      </c>
    </row>
    <row r="3042" spans="9:13">
      <c r="I3042" s="35" t="s">
        <v>13558</v>
      </c>
      <c r="J3042" s="35" t="s">
        <v>13559</v>
      </c>
      <c r="K3042" s="35" t="s">
        <v>2617</v>
      </c>
      <c r="L3042" s="35"/>
      <c r="M3042" s="51">
        <v>42517</v>
      </c>
    </row>
    <row r="3043" spans="9:13">
      <c r="I3043" s="35" t="s">
        <v>13558</v>
      </c>
      <c r="J3043" s="35" t="s">
        <v>13559</v>
      </c>
      <c r="K3043" s="35" t="s">
        <v>2617</v>
      </c>
      <c r="L3043" s="35"/>
      <c r="M3043" s="51">
        <v>42517</v>
      </c>
    </row>
    <row r="3044" spans="9:13">
      <c r="I3044" s="35" t="s">
        <v>13560</v>
      </c>
      <c r="J3044" s="35" t="s">
        <v>13561</v>
      </c>
      <c r="K3044" s="35" t="s">
        <v>2617</v>
      </c>
      <c r="L3044" s="35"/>
      <c r="M3044" s="51">
        <v>42397</v>
      </c>
    </row>
    <row r="3045" spans="9:13">
      <c r="I3045" s="35" t="s">
        <v>13562</v>
      </c>
      <c r="J3045" s="35" t="s">
        <v>13563</v>
      </c>
      <c r="K3045" s="35" t="s">
        <v>2617</v>
      </c>
      <c r="L3045" s="35"/>
      <c r="M3045" s="51">
        <v>42397</v>
      </c>
    </row>
    <row r="3046" spans="9:13">
      <c r="I3046" s="35" t="s">
        <v>13564</v>
      </c>
      <c r="J3046" s="35" t="s">
        <v>13565</v>
      </c>
      <c r="K3046" s="35" t="s">
        <v>2617</v>
      </c>
      <c r="L3046" s="35"/>
      <c r="M3046" s="51">
        <v>42517</v>
      </c>
    </row>
    <row r="3047" spans="9:13">
      <c r="I3047" s="35" t="s">
        <v>13564</v>
      </c>
      <c r="J3047" s="35" t="s">
        <v>13565</v>
      </c>
      <c r="K3047" s="35" t="s">
        <v>2617</v>
      </c>
      <c r="L3047" s="35"/>
      <c r="M3047" s="51">
        <v>42517</v>
      </c>
    </row>
    <row r="3048" spans="9:13">
      <c r="I3048" s="35" t="s">
        <v>13566</v>
      </c>
      <c r="J3048" s="35" t="s">
        <v>13567</v>
      </c>
      <c r="K3048" s="35" t="s">
        <v>2617</v>
      </c>
      <c r="L3048" s="35"/>
      <c r="M3048" s="51">
        <v>42397</v>
      </c>
    </row>
    <row r="3049" spans="9:13">
      <c r="I3049" s="35" t="s">
        <v>13568</v>
      </c>
      <c r="J3049" s="35" t="s">
        <v>13569</v>
      </c>
      <c r="K3049" s="35" t="s">
        <v>2617</v>
      </c>
      <c r="L3049" s="35"/>
      <c r="M3049" s="51">
        <v>42313</v>
      </c>
    </row>
    <row r="3050" spans="9:13">
      <c r="I3050" s="35" t="s">
        <v>13570</v>
      </c>
      <c r="J3050" s="35" t="s">
        <v>13571</v>
      </c>
      <c r="K3050" s="35" t="s">
        <v>2617</v>
      </c>
      <c r="L3050" s="35"/>
      <c r="M3050" s="51">
        <v>42354</v>
      </c>
    </row>
    <row r="3051" spans="9:13">
      <c r="I3051" s="35" t="s">
        <v>13572</v>
      </c>
      <c r="J3051" s="35" t="s">
        <v>8942</v>
      </c>
      <c r="K3051" s="35" t="s">
        <v>2617</v>
      </c>
      <c r="L3051" s="35"/>
      <c r="M3051" s="51">
        <v>42058</v>
      </c>
    </row>
    <row r="3052" spans="9:13">
      <c r="I3052" s="35" t="s">
        <v>13573</v>
      </c>
      <c r="J3052" s="35" t="s">
        <v>13574</v>
      </c>
      <c r="K3052" s="35" t="s">
        <v>2617</v>
      </c>
      <c r="L3052" s="35"/>
      <c r="M3052" s="51">
        <v>41885</v>
      </c>
    </row>
    <row r="3053" spans="9:13">
      <c r="I3053" s="35" t="s">
        <v>13575</v>
      </c>
      <c r="J3053" s="35" t="s">
        <v>13576</v>
      </c>
      <c r="K3053" s="35" t="s">
        <v>2617</v>
      </c>
      <c r="L3053" s="35"/>
      <c r="M3053" s="51">
        <v>42279</v>
      </c>
    </row>
    <row r="3054" spans="9:13">
      <c r="I3054" s="35" t="s">
        <v>13577</v>
      </c>
      <c r="J3054" s="35" t="s">
        <v>13578</v>
      </c>
      <c r="K3054" s="35" t="s">
        <v>2617</v>
      </c>
      <c r="L3054" s="35"/>
      <c r="M3054" s="51">
        <v>42279</v>
      </c>
    </row>
    <row r="3055" spans="9:13">
      <c r="I3055" s="35" t="s">
        <v>13579</v>
      </c>
      <c r="J3055" s="35" t="s">
        <v>13580</v>
      </c>
      <c r="K3055" s="35" t="s">
        <v>2617</v>
      </c>
      <c r="L3055" s="35"/>
      <c r="M3055" s="51">
        <v>42405</v>
      </c>
    </row>
    <row r="3056" spans="9:13">
      <c r="I3056" s="35" t="s">
        <v>13581</v>
      </c>
      <c r="J3056" s="35" t="s">
        <v>13582</v>
      </c>
      <c r="K3056" s="35" t="s">
        <v>2617</v>
      </c>
      <c r="L3056" s="35"/>
      <c r="M3056" s="51">
        <v>42508</v>
      </c>
    </row>
    <row r="3057" spans="9:13">
      <c r="I3057" s="35" t="s">
        <v>13583</v>
      </c>
      <c r="J3057" s="35" t="s">
        <v>13584</v>
      </c>
      <c r="K3057" s="35" t="s">
        <v>2617</v>
      </c>
      <c r="L3057" s="35"/>
      <c r="M3057" s="51">
        <v>42508</v>
      </c>
    </row>
    <row r="3058" spans="9:13">
      <c r="I3058" s="35" t="s">
        <v>13585</v>
      </c>
      <c r="J3058" s="35" t="s">
        <v>13586</v>
      </c>
      <c r="K3058" s="35" t="s">
        <v>2617</v>
      </c>
      <c r="L3058" s="35"/>
      <c r="M3058" s="51">
        <v>42508</v>
      </c>
    </row>
    <row r="3059" spans="9:13">
      <c r="I3059" s="35" t="s">
        <v>13587</v>
      </c>
      <c r="J3059" s="35" t="s">
        <v>13588</v>
      </c>
      <c r="K3059" s="35" t="s">
        <v>2617</v>
      </c>
      <c r="L3059" s="35"/>
      <c r="M3059" s="51">
        <v>42530</v>
      </c>
    </row>
    <row r="3060" spans="9:13">
      <c r="I3060" s="35" t="s">
        <v>13589</v>
      </c>
      <c r="J3060" s="35" t="s">
        <v>13590</v>
      </c>
      <c r="K3060" s="35" t="s">
        <v>2617</v>
      </c>
      <c r="L3060" s="35"/>
      <c r="M3060" s="51">
        <v>42508</v>
      </c>
    </row>
    <row r="3061" spans="9:13">
      <c r="I3061" s="35" t="s">
        <v>13591</v>
      </c>
      <c r="J3061" s="35" t="s">
        <v>13592</v>
      </c>
      <c r="K3061" s="35" t="s">
        <v>2617</v>
      </c>
      <c r="L3061" s="35"/>
      <c r="M3061" s="51">
        <v>42508</v>
      </c>
    </row>
    <row r="3062" spans="9:13">
      <c r="I3062" s="35" t="s">
        <v>13593</v>
      </c>
      <c r="J3062" s="35" t="s">
        <v>13594</v>
      </c>
      <c r="K3062" s="35" t="s">
        <v>2617</v>
      </c>
      <c r="L3062" s="35"/>
      <c r="M3062" s="51">
        <v>42508</v>
      </c>
    </row>
    <row r="3063" spans="9:13">
      <c r="I3063" s="35" t="s">
        <v>13595</v>
      </c>
      <c r="J3063" s="35" t="s">
        <v>13596</v>
      </c>
      <c r="K3063" s="35" t="s">
        <v>2617</v>
      </c>
      <c r="L3063" s="35"/>
      <c r="M3063" s="51">
        <v>42499</v>
      </c>
    </row>
    <row r="3064" spans="9:13">
      <c r="I3064" s="35" t="s">
        <v>13597</v>
      </c>
      <c r="J3064" s="35" t="s">
        <v>13598</v>
      </c>
      <c r="K3064" s="35" t="s">
        <v>2617</v>
      </c>
      <c r="L3064" s="35"/>
      <c r="M3064" s="51">
        <v>42499</v>
      </c>
    </row>
    <row r="3065" spans="9:13">
      <c r="I3065" s="35" t="s">
        <v>13599</v>
      </c>
      <c r="J3065" s="35" t="s">
        <v>13600</v>
      </c>
      <c r="K3065" s="35" t="s">
        <v>2617</v>
      </c>
      <c r="L3065" s="35"/>
      <c r="M3065" s="51">
        <v>42499</v>
      </c>
    </row>
    <row r="3066" spans="9:13">
      <c r="I3066" s="35" t="s">
        <v>13601</v>
      </c>
      <c r="J3066" s="35" t="s">
        <v>13602</v>
      </c>
      <c r="K3066" s="35" t="s">
        <v>2617</v>
      </c>
      <c r="L3066" s="35"/>
      <c r="M3066" s="51">
        <v>42499</v>
      </c>
    </row>
    <row r="3067" spans="9:13">
      <c r="I3067" s="35" t="s">
        <v>13603</v>
      </c>
      <c r="J3067" s="35" t="s">
        <v>13604</v>
      </c>
      <c r="K3067" s="35" t="s">
        <v>2617</v>
      </c>
      <c r="L3067" s="35"/>
      <c r="M3067" s="51"/>
    </row>
    <row r="3068" spans="9:13">
      <c r="I3068" s="35" t="s">
        <v>13605</v>
      </c>
      <c r="J3068" s="35" t="s">
        <v>13606</v>
      </c>
      <c r="K3068" s="35" t="s">
        <v>2617</v>
      </c>
      <c r="L3068" s="35"/>
      <c r="M3068" s="51"/>
    </row>
    <row r="3069" spans="9:13">
      <c r="I3069" s="35" t="s">
        <v>13607</v>
      </c>
      <c r="J3069" s="35" t="s">
        <v>13608</v>
      </c>
      <c r="K3069" s="35" t="s">
        <v>2617</v>
      </c>
      <c r="L3069" s="35"/>
      <c r="M3069" s="51"/>
    </row>
    <row r="3070" spans="9:13">
      <c r="I3070" s="35" t="s">
        <v>13609</v>
      </c>
      <c r="J3070" s="35" t="s">
        <v>13610</v>
      </c>
      <c r="K3070" s="35" t="s">
        <v>2617</v>
      </c>
      <c r="L3070" s="35"/>
      <c r="M3070" s="51">
        <v>41886</v>
      </c>
    </row>
    <row r="3071" spans="9:13">
      <c r="I3071" s="35" t="s">
        <v>13611</v>
      </c>
      <c r="J3071" s="35" t="s">
        <v>13612</v>
      </c>
      <c r="K3071" s="35" t="s">
        <v>2617</v>
      </c>
      <c r="L3071" s="35"/>
      <c r="M3071" s="51">
        <v>42485</v>
      </c>
    </row>
    <row r="3072" spans="9:13">
      <c r="I3072" s="35" t="s">
        <v>13613</v>
      </c>
      <c r="J3072" s="35" t="s">
        <v>13614</v>
      </c>
      <c r="K3072" s="35" t="s">
        <v>2617</v>
      </c>
      <c r="L3072" s="35"/>
      <c r="M3072" s="51">
        <v>42437</v>
      </c>
    </row>
    <row r="3073" spans="9:13">
      <c r="I3073" s="35" t="s">
        <v>13615</v>
      </c>
      <c r="J3073" s="35" t="s">
        <v>13616</v>
      </c>
      <c r="K3073" s="35" t="s">
        <v>2617</v>
      </c>
      <c r="L3073" s="35"/>
      <c r="M3073" s="51">
        <v>42437</v>
      </c>
    </row>
    <row r="3074" spans="9:13">
      <c r="I3074" s="35" t="s">
        <v>13617</v>
      </c>
      <c r="J3074" s="35" t="s">
        <v>13618</v>
      </c>
      <c r="K3074" s="35" t="s">
        <v>2617</v>
      </c>
      <c r="L3074" s="35"/>
      <c r="M3074" s="51">
        <v>42437</v>
      </c>
    </row>
    <row r="3075" spans="9:13">
      <c r="I3075" s="35" t="s">
        <v>13619</v>
      </c>
      <c r="J3075" s="35" t="s">
        <v>13620</v>
      </c>
      <c r="K3075" s="35" t="s">
        <v>2617</v>
      </c>
      <c r="L3075" s="35"/>
      <c r="M3075" s="51">
        <v>42437</v>
      </c>
    </row>
    <row r="3076" spans="9:13">
      <c r="I3076" s="35" t="s">
        <v>13621</v>
      </c>
      <c r="J3076" s="35" t="s">
        <v>13622</v>
      </c>
      <c r="K3076" s="35" t="s">
        <v>2617</v>
      </c>
      <c r="L3076" s="35"/>
      <c r="M3076" s="51">
        <v>42437</v>
      </c>
    </row>
    <row r="3077" spans="9:13">
      <c r="I3077" s="35" t="s">
        <v>13623</v>
      </c>
      <c r="J3077" s="35" t="s">
        <v>13624</v>
      </c>
      <c r="K3077" s="35" t="s">
        <v>2617</v>
      </c>
      <c r="L3077" s="35"/>
      <c r="M3077" s="51">
        <v>42437</v>
      </c>
    </row>
    <row r="3078" spans="9:13">
      <c r="I3078" s="35" t="s">
        <v>13625</v>
      </c>
      <c r="J3078" s="35" t="s">
        <v>13626</v>
      </c>
      <c r="K3078" s="35" t="s">
        <v>2617</v>
      </c>
      <c r="L3078" s="35"/>
      <c r="M3078" s="51">
        <v>42437</v>
      </c>
    </row>
    <row r="3079" spans="9:13">
      <c r="I3079" s="35" t="s">
        <v>13627</v>
      </c>
      <c r="J3079" s="35" t="s">
        <v>13628</v>
      </c>
      <c r="K3079" s="35" t="s">
        <v>2617</v>
      </c>
      <c r="L3079" s="35"/>
      <c r="M3079" s="51">
        <v>42437</v>
      </c>
    </row>
    <row r="3080" spans="9:13">
      <c r="I3080" s="35" t="s">
        <v>13629</v>
      </c>
      <c r="J3080" s="35" t="s">
        <v>13630</v>
      </c>
      <c r="K3080" s="35" t="s">
        <v>2617</v>
      </c>
      <c r="L3080" s="35"/>
      <c r="M3080" s="51">
        <v>42437</v>
      </c>
    </row>
    <row r="3081" spans="9:13">
      <c r="I3081" s="35" t="s">
        <v>13631</v>
      </c>
      <c r="J3081" s="35" t="s">
        <v>13632</v>
      </c>
      <c r="K3081" s="35" t="s">
        <v>2617</v>
      </c>
      <c r="L3081" s="35"/>
      <c r="M3081" s="51">
        <v>42437</v>
      </c>
    </row>
    <row r="3082" spans="9:13">
      <c r="I3082" s="35" t="s">
        <v>13633</v>
      </c>
      <c r="J3082" s="35" t="s">
        <v>13634</v>
      </c>
      <c r="K3082" s="35" t="s">
        <v>2617</v>
      </c>
      <c r="L3082" s="35"/>
      <c r="M3082" s="51">
        <v>42437</v>
      </c>
    </row>
    <row r="3083" spans="9:13">
      <c r="I3083" s="35" t="s">
        <v>13635</v>
      </c>
      <c r="J3083" s="35" t="s">
        <v>13636</v>
      </c>
      <c r="K3083" s="35" t="s">
        <v>2617</v>
      </c>
      <c r="L3083" s="35"/>
      <c r="M3083" s="51">
        <v>42437</v>
      </c>
    </row>
    <row r="3084" spans="9:13">
      <c r="I3084" s="35" t="s">
        <v>13637</v>
      </c>
      <c r="J3084" s="35" t="s">
        <v>13638</v>
      </c>
      <c r="K3084" s="35" t="s">
        <v>2617</v>
      </c>
      <c r="L3084" s="35"/>
      <c r="M3084" s="51">
        <v>42437</v>
      </c>
    </row>
    <row r="3085" spans="9:13">
      <c r="I3085" s="35" t="s">
        <v>13639</v>
      </c>
      <c r="J3085" s="35" t="s">
        <v>13640</v>
      </c>
      <c r="K3085" s="35" t="s">
        <v>2617</v>
      </c>
      <c r="L3085" s="35"/>
      <c r="M3085" s="51">
        <v>42437</v>
      </c>
    </row>
    <row r="3086" spans="9:13">
      <c r="I3086" s="35" t="s">
        <v>13641</v>
      </c>
      <c r="J3086" s="35" t="s">
        <v>13642</v>
      </c>
      <c r="K3086" s="35" t="s">
        <v>2617</v>
      </c>
      <c r="L3086" s="35"/>
      <c r="M3086" s="51">
        <v>42437</v>
      </c>
    </row>
    <row r="3087" spans="9:13">
      <c r="I3087" s="35" t="s">
        <v>13643</v>
      </c>
      <c r="J3087" s="35" t="s">
        <v>13644</v>
      </c>
      <c r="K3087" s="35" t="s">
        <v>2617</v>
      </c>
      <c r="L3087" s="35"/>
      <c r="M3087" s="51">
        <v>42437</v>
      </c>
    </row>
    <row r="3088" spans="9:13">
      <c r="I3088" s="35" t="s">
        <v>13645</v>
      </c>
      <c r="J3088" s="35" t="s">
        <v>13646</v>
      </c>
      <c r="K3088" s="35" t="s">
        <v>2617</v>
      </c>
      <c r="L3088" s="35"/>
      <c r="M3088" s="51">
        <v>42437</v>
      </c>
    </row>
    <row r="3089" spans="9:13">
      <c r="I3089" s="35" t="s">
        <v>13647</v>
      </c>
      <c r="J3089" s="35" t="s">
        <v>13648</v>
      </c>
      <c r="K3089" s="35" t="s">
        <v>2617</v>
      </c>
      <c r="L3089" s="35"/>
      <c r="M3089" s="51">
        <v>42437</v>
      </c>
    </row>
    <row r="3090" spans="9:13">
      <c r="I3090" s="35" t="s">
        <v>13649</v>
      </c>
      <c r="J3090" s="35" t="s">
        <v>13650</v>
      </c>
      <c r="K3090" s="35" t="s">
        <v>2617</v>
      </c>
      <c r="L3090" s="35"/>
      <c r="M3090" s="51">
        <v>42437</v>
      </c>
    </row>
    <row r="3091" spans="9:13">
      <c r="I3091" s="35" t="s">
        <v>13651</v>
      </c>
      <c r="J3091" s="35" t="s">
        <v>13652</v>
      </c>
      <c r="K3091" s="35" t="s">
        <v>2617</v>
      </c>
      <c r="L3091" s="35"/>
      <c r="M3091" s="51">
        <v>42437</v>
      </c>
    </row>
    <row r="3092" spans="9:13">
      <c r="I3092" s="35" t="s">
        <v>13653</v>
      </c>
      <c r="J3092" s="35" t="s">
        <v>13654</v>
      </c>
      <c r="K3092" s="35" t="s">
        <v>2617</v>
      </c>
      <c r="L3092" s="35"/>
      <c r="M3092" s="51">
        <v>42437</v>
      </c>
    </row>
    <row r="3093" spans="9:13">
      <c r="I3093" s="35" t="s">
        <v>13655</v>
      </c>
      <c r="J3093" s="35" t="s">
        <v>13656</v>
      </c>
      <c r="K3093" s="35" t="s">
        <v>2617</v>
      </c>
      <c r="L3093" s="35"/>
      <c r="M3093" s="51">
        <v>42058</v>
      </c>
    </row>
    <row r="3094" spans="9:13">
      <c r="I3094" s="35" t="s">
        <v>13657</v>
      </c>
      <c r="J3094" s="35" t="s">
        <v>13658</v>
      </c>
      <c r="K3094" s="35" t="s">
        <v>2617</v>
      </c>
      <c r="L3094" s="35"/>
      <c r="M3094" s="51">
        <v>42405</v>
      </c>
    </row>
    <row r="3095" spans="9:13">
      <c r="I3095" s="35" t="s">
        <v>13659</v>
      </c>
      <c r="J3095" s="35" t="s">
        <v>13660</v>
      </c>
      <c r="K3095" s="35" t="s">
        <v>2617</v>
      </c>
      <c r="L3095" s="35"/>
      <c r="M3095" s="51">
        <v>42354</v>
      </c>
    </row>
    <row r="3096" spans="9:13">
      <c r="I3096" s="35" t="s">
        <v>13661</v>
      </c>
      <c r="J3096" s="35" t="s">
        <v>13662</v>
      </c>
      <c r="K3096" s="35" t="s">
        <v>2617</v>
      </c>
      <c r="L3096" s="35"/>
      <c r="M3096" s="51">
        <v>42296</v>
      </c>
    </row>
    <row r="3097" spans="9:13">
      <c r="I3097" s="35" t="s">
        <v>13663</v>
      </c>
      <c r="J3097" s="35" t="s">
        <v>13664</v>
      </c>
      <c r="K3097" s="35" t="s">
        <v>2617</v>
      </c>
      <c r="L3097" s="35"/>
      <c r="M3097" s="51">
        <v>42286</v>
      </c>
    </row>
    <row r="3098" spans="9:13">
      <c r="I3098" s="35" t="s">
        <v>13665</v>
      </c>
      <c r="J3098" s="35" t="s">
        <v>13666</v>
      </c>
      <c r="K3098" s="35" t="s">
        <v>2617</v>
      </c>
      <c r="L3098" s="35"/>
      <c r="M3098" s="51">
        <v>42286</v>
      </c>
    </row>
    <row r="3099" spans="9:13">
      <c r="I3099" s="35" t="s">
        <v>13667</v>
      </c>
      <c r="J3099" s="35" t="s">
        <v>13668</v>
      </c>
      <c r="K3099" s="35" t="s">
        <v>2617</v>
      </c>
      <c r="L3099" s="35"/>
      <c r="M3099" s="51">
        <v>42412</v>
      </c>
    </row>
    <row r="3100" spans="9:13">
      <c r="I3100" s="35" t="s">
        <v>13669</v>
      </c>
      <c r="J3100" s="35" t="s">
        <v>13670</v>
      </c>
      <c r="K3100" s="35" t="s">
        <v>2617</v>
      </c>
      <c r="L3100" s="35"/>
      <c r="M3100" s="51">
        <v>42116</v>
      </c>
    </row>
    <row r="3101" spans="9:13">
      <c r="I3101" s="35" t="s">
        <v>13671</v>
      </c>
      <c r="J3101" s="35" t="s">
        <v>13672</v>
      </c>
      <c r="K3101" s="35" t="s">
        <v>2617</v>
      </c>
      <c r="L3101" s="35"/>
      <c r="M3101" s="51">
        <v>42482</v>
      </c>
    </row>
    <row r="3102" spans="9:13">
      <c r="I3102" s="35" t="s">
        <v>13673</v>
      </c>
      <c r="J3102" s="35" t="s">
        <v>13673</v>
      </c>
      <c r="K3102" s="35" t="s">
        <v>2617</v>
      </c>
      <c r="L3102" s="35"/>
      <c r="M3102" s="51">
        <v>42279</v>
      </c>
    </row>
    <row r="3103" spans="9:13">
      <c r="I3103" s="35" t="s">
        <v>13674</v>
      </c>
      <c r="J3103" s="35" t="s">
        <v>13675</v>
      </c>
      <c r="K3103" s="35" t="s">
        <v>2617</v>
      </c>
      <c r="L3103" s="35"/>
      <c r="M3103" s="51">
        <v>42263</v>
      </c>
    </row>
    <row r="3104" spans="9:13">
      <c r="I3104" s="35" t="s">
        <v>13676</v>
      </c>
      <c r="J3104" s="35" t="s">
        <v>13677</v>
      </c>
      <c r="K3104" s="35" t="s">
        <v>2617</v>
      </c>
      <c r="L3104" s="35"/>
      <c r="M3104" s="51"/>
    </row>
    <row r="3105" spans="9:13">
      <c r="I3105" s="35" t="s">
        <v>13678</v>
      </c>
      <c r="J3105" s="35" t="s">
        <v>13679</v>
      </c>
      <c r="K3105" s="35" t="s">
        <v>2617</v>
      </c>
      <c r="L3105" s="35"/>
      <c r="M3105" s="51">
        <v>42079</v>
      </c>
    </row>
    <row r="3106" spans="9:13">
      <c r="I3106" s="35" t="s">
        <v>13680</v>
      </c>
      <c r="J3106" s="35" t="s">
        <v>13681</v>
      </c>
      <c r="K3106" s="35" t="s">
        <v>2617</v>
      </c>
      <c r="L3106" s="35"/>
      <c r="M3106" s="51">
        <v>42430</v>
      </c>
    </row>
    <row r="3107" spans="9:13">
      <c r="I3107" s="35" t="s">
        <v>13682</v>
      </c>
      <c r="J3107" s="35" t="s">
        <v>13683</v>
      </c>
      <c r="K3107" s="35" t="s">
        <v>2617</v>
      </c>
      <c r="L3107" s="35"/>
      <c r="M3107" s="51">
        <v>42430</v>
      </c>
    </row>
    <row r="3108" spans="9:13">
      <c r="I3108" s="35" t="s">
        <v>13684</v>
      </c>
      <c r="J3108" s="35" t="s">
        <v>13685</v>
      </c>
      <c r="K3108" s="35" t="s">
        <v>2617</v>
      </c>
      <c r="L3108" s="35"/>
      <c r="M3108" s="51">
        <v>42430</v>
      </c>
    </row>
    <row r="3109" spans="9:13">
      <c r="I3109" s="35" t="s">
        <v>13686</v>
      </c>
      <c r="J3109" s="35" t="s">
        <v>13687</v>
      </c>
      <c r="K3109" s="35" t="s">
        <v>2617</v>
      </c>
      <c r="L3109" s="35"/>
      <c r="M3109" s="51">
        <v>42310</v>
      </c>
    </row>
    <row r="3110" spans="9:13">
      <c r="I3110" s="35" t="s">
        <v>13688</v>
      </c>
      <c r="J3110" s="35" t="s">
        <v>13689</v>
      </c>
      <c r="K3110" s="35" t="s">
        <v>2617</v>
      </c>
      <c r="L3110" s="35"/>
      <c r="M3110" s="51">
        <v>42027</v>
      </c>
    </row>
    <row r="3111" spans="9:13">
      <c r="I3111" s="35" t="s">
        <v>13690</v>
      </c>
      <c r="J3111" s="35" t="s">
        <v>13691</v>
      </c>
      <c r="K3111" s="35" t="s">
        <v>2617</v>
      </c>
      <c r="L3111" s="35"/>
      <c r="M3111" s="51">
        <v>42132</v>
      </c>
    </row>
    <row r="3112" spans="9:13">
      <c r="I3112" s="35" t="s">
        <v>13692</v>
      </c>
      <c r="J3112" s="35" t="s">
        <v>13693</v>
      </c>
      <c r="K3112" s="35" t="s">
        <v>2617</v>
      </c>
      <c r="L3112" s="35"/>
      <c r="M3112" s="51">
        <v>42479</v>
      </c>
    </row>
    <row r="3113" spans="9:13">
      <c r="I3113" s="35" t="s">
        <v>13694</v>
      </c>
      <c r="J3113" s="35" t="s">
        <v>13695</v>
      </c>
      <c r="K3113" s="35" t="s">
        <v>2617</v>
      </c>
      <c r="L3113" s="35"/>
      <c r="M3113" s="51">
        <v>42443</v>
      </c>
    </row>
    <row r="3114" spans="9:13">
      <c r="I3114" s="35" t="s">
        <v>13696</v>
      </c>
      <c r="J3114" s="35" t="s">
        <v>13697</v>
      </c>
      <c r="K3114" s="35" t="s">
        <v>2617</v>
      </c>
      <c r="L3114" s="35"/>
      <c r="M3114" s="51">
        <v>42443</v>
      </c>
    </row>
    <row r="3115" spans="9:13">
      <c r="I3115" s="35" t="s">
        <v>13698</v>
      </c>
      <c r="J3115" s="35" t="s">
        <v>13699</v>
      </c>
      <c r="K3115" s="35" t="s">
        <v>2617</v>
      </c>
      <c r="L3115" s="35"/>
      <c r="M3115" s="51">
        <v>42443</v>
      </c>
    </row>
    <row r="3116" spans="9:13">
      <c r="I3116" s="35" t="s">
        <v>13700</v>
      </c>
      <c r="J3116" s="35" t="s">
        <v>13701</v>
      </c>
      <c r="K3116" s="35" t="s">
        <v>2617</v>
      </c>
      <c r="L3116" s="35"/>
      <c r="M3116" s="51">
        <v>42443</v>
      </c>
    </row>
    <row r="3117" spans="9:13">
      <c r="I3117" s="35" t="s">
        <v>13702</v>
      </c>
      <c r="J3117" s="35" t="s">
        <v>5749</v>
      </c>
      <c r="K3117" s="35" t="s">
        <v>2617</v>
      </c>
      <c r="L3117" s="35"/>
      <c r="M3117" s="51">
        <v>42058</v>
      </c>
    </row>
    <row r="3118" spans="9:13">
      <c r="I3118" s="35" t="s">
        <v>13703</v>
      </c>
      <c r="J3118" s="35" t="s">
        <v>13704</v>
      </c>
      <c r="K3118" s="35" t="s">
        <v>2617</v>
      </c>
      <c r="L3118" s="35"/>
      <c r="M3118" s="51">
        <v>42460</v>
      </c>
    </row>
    <row r="3119" spans="9:13">
      <c r="I3119" s="35" t="s">
        <v>13705</v>
      </c>
      <c r="J3119" s="35" t="s">
        <v>13706</v>
      </c>
      <c r="K3119" s="35" t="s">
        <v>2617</v>
      </c>
      <c r="L3119" s="35"/>
      <c r="M3119" s="51">
        <v>42405</v>
      </c>
    </row>
    <row r="3120" spans="9:13">
      <c r="I3120" s="35" t="s">
        <v>13707</v>
      </c>
      <c r="J3120" s="35" t="s">
        <v>13708</v>
      </c>
      <c r="K3120" s="35" t="s">
        <v>2617</v>
      </c>
      <c r="L3120" s="35"/>
      <c r="M3120" s="51">
        <v>42307</v>
      </c>
    </row>
    <row r="3121" spans="9:13">
      <c r="I3121" s="35" t="s">
        <v>13709</v>
      </c>
      <c r="J3121" s="35" t="s">
        <v>13710</v>
      </c>
      <c r="K3121" s="35" t="s">
        <v>2617</v>
      </c>
      <c r="L3121" s="35"/>
      <c r="M3121" s="51">
        <v>41989</v>
      </c>
    </row>
    <row r="3122" spans="9:13">
      <c r="I3122" s="35" t="s">
        <v>13711</v>
      </c>
      <c r="J3122" s="35" t="s">
        <v>13711</v>
      </c>
      <c r="K3122" s="35" t="s">
        <v>2617</v>
      </c>
      <c r="L3122" s="35"/>
      <c r="M3122" s="51">
        <v>42111</v>
      </c>
    </row>
    <row r="3123" spans="9:13">
      <c r="I3123" s="35" t="s">
        <v>13712</v>
      </c>
      <c r="J3123" s="35" t="s">
        <v>13713</v>
      </c>
      <c r="K3123" s="35" t="s">
        <v>2617</v>
      </c>
      <c r="L3123" s="35"/>
      <c r="M3123" s="51">
        <v>42054</v>
      </c>
    </row>
    <row r="3124" spans="9:13">
      <c r="I3124" s="35" t="s">
        <v>13714</v>
      </c>
      <c r="J3124" s="35" t="s">
        <v>13715</v>
      </c>
      <c r="K3124" s="35" t="s">
        <v>2617</v>
      </c>
      <c r="L3124" s="35"/>
      <c r="M3124" s="51">
        <v>42054</v>
      </c>
    </row>
    <row r="3125" spans="9:13">
      <c r="I3125" s="35" t="s">
        <v>13716</v>
      </c>
      <c r="J3125" s="35" t="s">
        <v>13717</v>
      </c>
      <c r="K3125" s="35" t="s">
        <v>2617</v>
      </c>
      <c r="L3125" s="35"/>
      <c r="M3125" s="51">
        <v>42054</v>
      </c>
    </row>
    <row r="3126" spans="9:13">
      <c r="I3126" s="35" t="s">
        <v>13718</v>
      </c>
      <c r="J3126" s="35" t="s">
        <v>13719</v>
      </c>
      <c r="K3126" s="35" t="s">
        <v>2617</v>
      </c>
      <c r="L3126" s="35"/>
      <c r="M3126" s="51">
        <v>42265</v>
      </c>
    </row>
    <row r="3127" spans="9:13">
      <c r="I3127" s="35" t="s">
        <v>13720</v>
      </c>
      <c r="J3127" s="35" t="s">
        <v>13721</v>
      </c>
      <c r="K3127" s="35" t="s">
        <v>2617</v>
      </c>
      <c r="L3127" s="35"/>
      <c r="M3127" s="51">
        <v>42313</v>
      </c>
    </row>
    <row r="3128" spans="9:13">
      <c r="I3128" s="35" t="s">
        <v>13722</v>
      </c>
      <c r="J3128" s="35" t="s">
        <v>13723</v>
      </c>
      <c r="K3128" s="35" t="s">
        <v>2617</v>
      </c>
      <c r="L3128" s="35"/>
      <c r="M3128" s="51">
        <v>42488</v>
      </c>
    </row>
    <row r="3129" spans="9:13">
      <c r="I3129" s="35" t="s">
        <v>13724</v>
      </c>
      <c r="J3129" s="35" t="s">
        <v>13725</v>
      </c>
      <c r="K3129" s="35" t="s">
        <v>2617</v>
      </c>
      <c r="L3129" s="35"/>
      <c r="M3129" s="51">
        <v>42488</v>
      </c>
    </row>
    <row r="3130" spans="9:13">
      <c r="I3130" s="35" t="s">
        <v>13726</v>
      </c>
      <c r="J3130" s="35" t="s">
        <v>13727</v>
      </c>
      <c r="K3130" s="35" t="s">
        <v>2617</v>
      </c>
      <c r="L3130" s="35"/>
      <c r="M3130" s="51">
        <v>42488</v>
      </c>
    </row>
    <row r="3131" spans="9:13">
      <c r="I3131" s="35" t="s">
        <v>13728</v>
      </c>
      <c r="J3131" s="35" t="s">
        <v>13729</v>
      </c>
      <c r="K3131" s="35" t="s">
        <v>2617</v>
      </c>
      <c r="L3131" s="35"/>
      <c r="M3131" s="51">
        <v>42488</v>
      </c>
    </row>
    <row r="3132" spans="9:13">
      <c r="I3132" s="35" t="s">
        <v>13730</v>
      </c>
      <c r="J3132" s="35" t="s">
        <v>13731</v>
      </c>
      <c r="K3132" s="35" t="s">
        <v>2617</v>
      </c>
      <c r="L3132" s="35"/>
      <c r="M3132" s="51">
        <v>42422</v>
      </c>
    </row>
    <row r="3133" spans="9:13">
      <c r="I3133" s="35" t="s">
        <v>13732</v>
      </c>
      <c r="J3133" s="35" t="s">
        <v>13733</v>
      </c>
      <c r="K3133" s="35" t="s">
        <v>2617</v>
      </c>
      <c r="L3133" s="35"/>
      <c r="M3133" s="51">
        <v>42464</v>
      </c>
    </row>
    <row r="3134" spans="9:13">
      <c r="I3134" s="35" t="s">
        <v>13734</v>
      </c>
      <c r="J3134" s="35" t="s">
        <v>13735</v>
      </c>
      <c r="K3134" s="35" t="s">
        <v>2617</v>
      </c>
      <c r="L3134" s="35"/>
      <c r="M3134" s="51">
        <v>42464</v>
      </c>
    </row>
    <row r="3135" spans="9:13">
      <c r="I3135" s="35" t="s">
        <v>13736</v>
      </c>
      <c r="J3135" s="35" t="s">
        <v>13737</v>
      </c>
      <c r="K3135" s="35" t="s">
        <v>2617</v>
      </c>
      <c r="L3135" s="35"/>
      <c r="M3135" s="51">
        <v>42464</v>
      </c>
    </row>
    <row r="3136" spans="9:13">
      <c r="I3136" s="35" t="s">
        <v>13738</v>
      </c>
      <c r="J3136" s="35" t="s">
        <v>13739</v>
      </c>
      <c r="K3136" s="35" t="s">
        <v>2617</v>
      </c>
      <c r="L3136" s="35"/>
      <c r="M3136" s="51">
        <v>42464</v>
      </c>
    </row>
    <row r="3137" spans="9:13">
      <c r="I3137" s="35" t="s">
        <v>13740</v>
      </c>
      <c r="J3137" s="35" t="s">
        <v>13741</v>
      </c>
      <c r="K3137" s="35" t="s">
        <v>2617</v>
      </c>
      <c r="L3137" s="35"/>
      <c r="M3137" s="51">
        <v>42464</v>
      </c>
    </row>
    <row r="3138" spans="9:13">
      <c r="I3138" s="35" t="s">
        <v>13742</v>
      </c>
      <c r="J3138" s="35" t="s">
        <v>13743</v>
      </c>
      <c r="K3138" s="35" t="s">
        <v>2617</v>
      </c>
      <c r="L3138" s="35"/>
      <c r="M3138" s="51">
        <v>42464</v>
      </c>
    </row>
    <row r="3139" spans="9:13">
      <c r="I3139" s="35" t="s">
        <v>13744</v>
      </c>
      <c r="J3139" s="35" t="s">
        <v>13745</v>
      </c>
      <c r="K3139" s="35" t="s">
        <v>2617</v>
      </c>
      <c r="L3139" s="35"/>
      <c r="M3139" s="51"/>
    </row>
    <row r="3140" spans="9:13">
      <c r="I3140" s="35" t="s">
        <v>13746</v>
      </c>
      <c r="J3140" s="35" t="s">
        <v>13747</v>
      </c>
      <c r="K3140" s="35" t="s">
        <v>2617</v>
      </c>
      <c r="L3140" s="35"/>
      <c r="M3140" s="51">
        <v>42279</v>
      </c>
    </row>
    <row r="3141" spans="9:13">
      <c r="I3141" s="35" t="s">
        <v>13748</v>
      </c>
      <c r="J3141" s="35" t="s">
        <v>13749</v>
      </c>
      <c r="K3141" s="35" t="s">
        <v>2617</v>
      </c>
      <c r="L3141" s="35"/>
      <c r="M3141" s="51">
        <v>42279</v>
      </c>
    </row>
    <row r="3142" spans="9:13">
      <c r="I3142" s="35" t="s">
        <v>13750</v>
      </c>
      <c r="J3142" s="35" t="s">
        <v>13751</v>
      </c>
      <c r="K3142" s="35" t="s">
        <v>2617</v>
      </c>
      <c r="L3142" s="35"/>
      <c r="M3142" s="51">
        <v>42265</v>
      </c>
    </row>
    <row r="3143" spans="9:13">
      <c r="I3143" s="35" t="s">
        <v>13752</v>
      </c>
      <c r="J3143" s="35" t="s">
        <v>13753</v>
      </c>
      <c r="K3143" s="35" t="s">
        <v>2617</v>
      </c>
      <c r="L3143" s="35"/>
      <c r="M3143" s="51">
        <v>42374</v>
      </c>
    </row>
    <row r="3144" spans="9:13">
      <c r="I3144" s="35" t="s">
        <v>13754</v>
      </c>
      <c r="J3144" s="35" t="s">
        <v>13755</v>
      </c>
      <c r="K3144" s="35" t="s">
        <v>2617</v>
      </c>
      <c r="L3144" s="35"/>
      <c r="M3144" s="51">
        <v>42374</v>
      </c>
    </row>
    <row r="3145" spans="9:13">
      <c r="I3145" s="35" t="s">
        <v>13756</v>
      </c>
      <c r="J3145" s="35" t="s">
        <v>13757</v>
      </c>
      <c r="K3145" s="35" t="s">
        <v>2617</v>
      </c>
      <c r="L3145" s="35"/>
      <c r="M3145" s="51">
        <v>42066</v>
      </c>
    </row>
    <row r="3146" spans="9:13">
      <c r="I3146" s="35" t="s">
        <v>13758</v>
      </c>
      <c r="J3146" s="35" t="s">
        <v>13759</v>
      </c>
      <c r="K3146" s="35" t="s">
        <v>2617</v>
      </c>
      <c r="L3146" s="35"/>
      <c r="M3146" s="51">
        <v>42298</v>
      </c>
    </row>
    <row r="3147" spans="9:13">
      <c r="I3147" s="35" t="s">
        <v>13760</v>
      </c>
      <c r="J3147" s="35" t="s">
        <v>13761</v>
      </c>
      <c r="K3147" s="35" t="s">
        <v>2617</v>
      </c>
      <c r="L3147" s="35"/>
      <c r="M3147" s="51">
        <v>42066</v>
      </c>
    </row>
    <row r="3148" spans="9:13">
      <c r="I3148" s="35" t="s">
        <v>13762</v>
      </c>
      <c r="J3148" s="35" t="s">
        <v>13763</v>
      </c>
      <c r="K3148" s="35" t="s">
        <v>2617</v>
      </c>
      <c r="L3148" s="35"/>
      <c r="M3148" s="51">
        <v>42066</v>
      </c>
    </row>
    <row r="3149" spans="9:13">
      <c r="I3149" s="35" t="s">
        <v>13764</v>
      </c>
      <c r="J3149" s="35" t="s">
        <v>13765</v>
      </c>
      <c r="K3149" s="35" t="s">
        <v>2617</v>
      </c>
      <c r="L3149" s="35"/>
      <c r="M3149" s="51">
        <v>42066</v>
      </c>
    </row>
    <row r="3150" spans="9:13">
      <c r="I3150" s="35" t="s">
        <v>13766</v>
      </c>
      <c r="J3150" s="35" t="s">
        <v>13767</v>
      </c>
      <c r="K3150" s="35" t="s">
        <v>2617</v>
      </c>
      <c r="L3150" s="35"/>
      <c r="M3150" s="51">
        <v>42066</v>
      </c>
    </row>
    <row r="3151" spans="9:13">
      <c r="I3151" s="35" t="s">
        <v>13768</v>
      </c>
      <c r="J3151" s="35" t="s">
        <v>13769</v>
      </c>
      <c r="K3151" s="35" t="s">
        <v>2617</v>
      </c>
      <c r="L3151" s="35"/>
      <c r="M3151" s="51">
        <v>42066</v>
      </c>
    </row>
    <row r="3152" spans="9:13">
      <c r="I3152" s="35" t="s">
        <v>13770</v>
      </c>
      <c r="J3152" s="35" t="s">
        <v>13771</v>
      </c>
      <c r="K3152" s="35" t="s">
        <v>2617</v>
      </c>
      <c r="L3152" s="35"/>
      <c r="M3152" s="51">
        <v>42452</v>
      </c>
    </row>
    <row r="3153" spans="9:13">
      <c r="I3153" s="35" t="s">
        <v>13772</v>
      </c>
      <c r="J3153" s="35" t="s">
        <v>13773</v>
      </c>
      <c r="K3153" s="35" t="s">
        <v>2617</v>
      </c>
      <c r="L3153" s="35"/>
      <c r="M3153" s="51">
        <v>42464</v>
      </c>
    </row>
    <row r="3154" spans="9:13">
      <c r="I3154" s="35" t="s">
        <v>13774</v>
      </c>
      <c r="J3154" s="35" t="s">
        <v>13775</v>
      </c>
      <c r="K3154" s="35" t="s">
        <v>2617</v>
      </c>
      <c r="L3154" s="35"/>
      <c r="M3154" s="51">
        <v>42066</v>
      </c>
    </row>
    <row r="3155" spans="9:13">
      <c r="I3155" s="35" t="s">
        <v>13776</v>
      </c>
      <c r="J3155" s="35" t="s">
        <v>13777</v>
      </c>
      <c r="K3155" s="35" t="s">
        <v>2617</v>
      </c>
      <c r="L3155" s="35"/>
      <c r="M3155" s="51">
        <v>42422</v>
      </c>
    </row>
    <row r="3156" spans="9:13">
      <c r="I3156" s="35" t="s">
        <v>13778</v>
      </c>
      <c r="J3156" s="35" t="s">
        <v>13779</v>
      </c>
      <c r="K3156" s="35" t="s">
        <v>2617</v>
      </c>
      <c r="L3156" s="35"/>
      <c r="M3156" s="51">
        <v>42066</v>
      </c>
    </row>
    <row r="3157" spans="9:13">
      <c r="I3157" s="35" t="s">
        <v>13780</v>
      </c>
      <c r="J3157" s="35" t="s">
        <v>13781</v>
      </c>
      <c r="K3157" s="35" t="s">
        <v>2617</v>
      </c>
      <c r="L3157" s="35"/>
      <c r="M3157" s="51">
        <v>42447</v>
      </c>
    </row>
    <row r="3158" spans="9:13">
      <c r="I3158" s="35" t="s">
        <v>13782</v>
      </c>
      <c r="J3158" s="35" t="s">
        <v>13783</v>
      </c>
      <c r="K3158" s="35" t="s">
        <v>2617</v>
      </c>
      <c r="L3158" s="35"/>
      <c r="M3158" s="51">
        <v>42066</v>
      </c>
    </row>
    <row r="3159" spans="9:13">
      <c r="I3159" s="35" t="s">
        <v>13784</v>
      </c>
      <c r="J3159" s="35" t="s">
        <v>13785</v>
      </c>
      <c r="K3159" s="35" t="s">
        <v>2617</v>
      </c>
      <c r="L3159" s="35"/>
      <c r="M3159" s="51">
        <v>42066</v>
      </c>
    </row>
    <row r="3160" spans="9:13">
      <c r="I3160" s="35" t="s">
        <v>13786</v>
      </c>
      <c r="J3160" s="35" t="s">
        <v>13787</v>
      </c>
      <c r="K3160" s="35" t="s">
        <v>2617</v>
      </c>
      <c r="L3160" s="35"/>
      <c r="M3160" s="51">
        <v>42298</v>
      </c>
    </row>
    <row r="3161" spans="9:13">
      <c r="I3161" s="35" t="s">
        <v>13788</v>
      </c>
      <c r="J3161" s="35" t="s">
        <v>13789</v>
      </c>
      <c r="K3161" s="35" t="s">
        <v>2617</v>
      </c>
      <c r="L3161" s="35"/>
      <c r="M3161" s="51">
        <v>42066</v>
      </c>
    </row>
    <row r="3162" spans="9:13">
      <c r="I3162" s="35" t="s">
        <v>13790</v>
      </c>
      <c r="J3162" s="35" t="s">
        <v>13791</v>
      </c>
      <c r="K3162" s="35" t="s">
        <v>2617</v>
      </c>
      <c r="L3162" s="35"/>
      <c r="M3162" s="51">
        <v>42066</v>
      </c>
    </row>
    <row r="3163" spans="9:13">
      <c r="I3163" s="35" t="s">
        <v>13792</v>
      </c>
      <c r="J3163" s="35" t="s">
        <v>13793</v>
      </c>
      <c r="K3163" s="35" t="s">
        <v>2617</v>
      </c>
      <c r="L3163" s="35"/>
      <c r="M3163" s="51">
        <v>42066</v>
      </c>
    </row>
    <row r="3164" spans="9:13">
      <c r="I3164" s="35" t="s">
        <v>13794</v>
      </c>
      <c r="J3164" s="35" t="s">
        <v>13795</v>
      </c>
      <c r="K3164" s="35" t="s">
        <v>2617</v>
      </c>
      <c r="L3164" s="35"/>
      <c r="M3164" s="51">
        <v>42066</v>
      </c>
    </row>
    <row r="3165" spans="9:13">
      <c r="I3165" s="35" t="s">
        <v>13796</v>
      </c>
      <c r="J3165" s="35" t="s">
        <v>13797</v>
      </c>
      <c r="K3165" s="35" t="s">
        <v>2617</v>
      </c>
      <c r="L3165" s="35"/>
      <c r="M3165" s="51">
        <v>42331</v>
      </c>
    </row>
    <row r="3166" spans="9:13">
      <c r="I3166" s="35" t="s">
        <v>13798</v>
      </c>
      <c r="J3166" s="35" t="s">
        <v>13799</v>
      </c>
      <c r="K3166" s="35" t="s">
        <v>2617</v>
      </c>
      <c r="L3166" s="35"/>
      <c r="M3166" s="51">
        <v>42283</v>
      </c>
    </row>
    <row r="3167" spans="9:13">
      <c r="I3167" s="35" t="s">
        <v>13800</v>
      </c>
      <c r="J3167" s="35" t="s">
        <v>13801</v>
      </c>
      <c r="K3167" s="35" t="s">
        <v>2617</v>
      </c>
      <c r="L3167" s="35"/>
      <c r="M3167" s="51">
        <v>42284</v>
      </c>
    </row>
    <row r="3168" spans="9:13">
      <c r="I3168" s="35" t="s">
        <v>13802</v>
      </c>
      <c r="J3168" s="35" t="s">
        <v>13803</v>
      </c>
      <c r="K3168" s="35" t="s">
        <v>2617</v>
      </c>
      <c r="L3168" s="35"/>
      <c r="M3168" s="51">
        <v>42405</v>
      </c>
    </row>
    <row r="3169" spans="9:13">
      <c r="I3169" s="35" t="s">
        <v>13804</v>
      </c>
      <c r="J3169" s="35" t="s">
        <v>13805</v>
      </c>
      <c r="K3169" s="35" t="s">
        <v>2617</v>
      </c>
      <c r="L3169" s="35"/>
      <c r="M3169" s="51">
        <v>42405</v>
      </c>
    </row>
    <row r="3170" spans="9:13">
      <c r="I3170" s="35" t="s">
        <v>13806</v>
      </c>
      <c r="J3170" s="35" t="s">
        <v>13807</v>
      </c>
      <c r="K3170" s="35" t="s">
        <v>2617</v>
      </c>
      <c r="L3170" s="35"/>
      <c r="M3170" s="51">
        <v>42417</v>
      </c>
    </row>
    <row r="3171" spans="9:13">
      <c r="I3171" s="35" t="s">
        <v>13808</v>
      </c>
      <c r="J3171" s="35" t="s">
        <v>13809</v>
      </c>
      <c r="K3171" s="35" t="s">
        <v>2617</v>
      </c>
      <c r="L3171" s="35"/>
      <c r="M3171" s="51">
        <v>42286</v>
      </c>
    </row>
    <row r="3172" spans="9:13">
      <c r="I3172" s="35" t="s">
        <v>13810</v>
      </c>
      <c r="J3172" s="35" t="s">
        <v>13811</v>
      </c>
      <c r="K3172" s="35" t="s">
        <v>2617</v>
      </c>
      <c r="L3172" s="35"/>
      <c r="M3172" s="51">
        <v>42286</v>
      </c>
    </row>
    <row r="3173" spans="9:13">
      <c r="I3173" s="35" t="s">
        <v>13812</v>
      </c>
      <c r="J3173" s="35" t="s">
        <v>13813</v>
      </c>
      <c r="K3173" s="35" t="s">
        <v>2617</v>
      </c>
      <c r="L3173" s="35"/>
      <c r="M3173" s="51">
        <v>42521</v>
      </c>
    </row>
    <row r="3174" spans="9:13">
      <c r="I3174" s="35" t="s">
        <v>13814</v>
      </c>
      <c r="J3174" s="35" t="s">
        <v>13815</v>
      </c>
      <c r="K3174" s="35" t="s">
        <v>2617</v>
      </c>
      <c r="L3174" s="35"/>
      <c r="M3174" s="51">
        <v>42521</v>
      </c>
    </row>
    <row r="3175" spans="9:13">
      <c r="I3175" s="35" t="s">
        <v>13816</v>
      </c>
      <c r="J3175" s="35" t="s">
        <v>13817</v>
      </c>
      <c r="K3175" s="35" t="s">
        <v>2617</v>
      </c>
      <c r="L3175" s="35"/>
      <c r="M3175" s="51">
        <v>42521</v>
      </c>
    </row>
    <row r="3176" spans="9:13">
      <c r="I3176" s="35" t="s">
        <v>13818</v>
      </c>
      <c r="J3176" s="35" t="s">
        <v>13819</v>
      </c>
      <c r="K3176" s="35" t="s">
        <v>2617</v>
      </c>
      <c r="L3176" s="35"/>
      <c r="M3176" s="51">
        <v>42521</v>
      </c>
    </row>
    <row r="3177" spans="9:13">
      <c r="I3177" s="35" t="s">
        <v>13820</v>
      </c>
      <c r="J3177" s="35" t="s">
        <v>13821</v>
      </c>
      <c r="K3177" s="35" t="s">
        <v>2617</v>
      </c>
      <c r="L3177" s="35"/>
      <c r="M3177" s="51"/>
    </row>
    <row r="3178" spans="9:13">
      <c r="I3178" s="35" t="s">
        <v>13822</v>
      </c>
      <c r="J3178" s="35" t="s">
        <v>13823</v>
      </c>
      <c r="K3178" s="35" t="s">
        <v>2617</v>
      </c>
      <c r="L3178" s="35"/>
      <c r="M3178" s="51">
        <v>42412</v>
      </c>
    </row>
    <row r="3179" spans="9:13">
      <c r="I3179" s="35" t="s">
        <v>13824</v>
      </c>
      <c r="J3179" s="35" t="s">
        <v>13825</v>
      </c>
      <c r="K3179" s="35" t="s">
        <v>2617</v>
      </c>
      <c r="L3179" s="35"/>
      <c r="M3179" s="51">
        <v>42412</v>
      </c>
    </row>
    <row r="3180" spans="9:13">
      <c r="I3180" s="35" t="s">
        <v>13826</v>
      </c>
      <c r="J3180" s="35" t="s">
        <v>13827</v>
      </c>
      <c r="K3180" s="35" t="s">
        <v>2617</v>
      </c>
      <c r="L3180" s="35"/>
      <c r="M3180" s="51">
        <v>41922</v>
      </c>
    </row>
    <row r="3181" spans="9:13">
      <c r="I3181" s="35" t="s">
        <v>13828</v>
      </c>
      <c r="J3181" s="35" t="s">
        <v>13829</v>
      </c>
      <c r="K3181" s="35" t="s">
        <v>2617</v>
      </c>
      <c r="L3181" s="35"/>
      <c r="M3181" s="51">
        <v>42458</v>
      </c>
    </row>
    <row r="3182" spans="9:13">
      <c r="I3182" s="35" t="s">
        <v>13828</v>
      </c>
      <c r="J3182" s="35" t="s">
        <v>13829</v>
      </c>
      <c r="K3182" s="35" t="s">
        <v>2617</v>
      </c>
      <c r="L3182" s="35"/>
      <c r="M3182" s="51">
        <v>42458</v>
      </c>
    </row>
    <row r="3183" spans="9:13">
      <c r="I3183" s="35" t="s">
        <v>13830</v>
      </c>
      <c r="J3183" s="35" t="s">
        <v>13831</v>
      </c>
      <c r="K3183" s="35" t="s">
        <v>2617</v>
      </c>
      <c r="L3183" s="35"/>
      <c r="M3183" s="51">
        <v>42419</v>
      </c>
    </row>
    <row r="3184" spans="9:13">
      <c r="I3184" s="35" t="s">
        <v>13832</v>
      </c>
      <c r="J3184" s="35" t="s">
        <v>13833</v>
      </c>
      <c r="K3184" s="35" t="s">
        <v>2617</v>
      </c>
      <c r="L3184" s="35"/>
      <c r="M3184" s="51">
        <v>42313</v>
      </c>
    </row>
    <row r="3185" spans="9:13">
      <c r="I3185" s="35" t="s">
        <v>13834</v>
      </c>
      <c r="J3185" s="35" t="s">
        <v>13835</v>
      </c>
      <c r="K3185" s="35" t="s">
        <v>2617</v>
      </c>
      <c r="L3185" s="35"/>
      <c r="M3185" s="51">
        <v>42313</v>
      </c>
    </row>
    <row r="3186" spans="9:13">
      <c r="I3186" s="35" t="s">
        <v>13836</v>
      </c>
      <c r="J3186" s="35" t="s">
        <v>13837</v>
      </c>
      <c r="K3186" s="35" t="s">
        <v>2617</v>
      </c>
      <c r="L3186" s="35"/>
      <c r="M3186" s="51">
        <v>42313</v>
      </c>
    </row>
    <row r="3187" spans="9:13">
      <c r="I3187" s="35" t="s">
        <v>13838</v>
      </c>
      <c r="J3187" s="35" t="s">
        <v>13839</v>
      </c>
      <c r="K3187" s="35" t="s">
        <v>2617</v>
      </c>
      <c r="L3187" s="35"/>
      <c r="M3187" s="51">
        <v>42313</v>
      </c>
    </row>
    <row r="3188" spans="9:13">
      <c r="I3188" s="35" t="s">
        <v>13840</v>
      </c>
      <c r="J3188" s="35" t="s">
        <v>13841</v>
      </c>
      <c r="K3188" s="35" t="s">
        <v>2617</v>
      </c>
      <c r="L3188" s="35"/>
      <c r="M3188" s="51">
        <v>42313</v>
      </c>
    </row>
    <row r="3189" spans="9:13">
      <c r="I3189" s="35" t="s">
        <v>13842</v>
      </c>
      <c r="J3189" s="35" t="s">
        <v>13843</v>
      </c>
      <c r="K3189" s="35" t="s">
        <v>2617</v>
      </c>
      <c r="L3189" s="35"/>
      <c r="M3189" s="51">
        <v>42080</v>
      </c>
    </row>
    <row r="3190" spans="9:13">
      <c r="I3190" s="35" t="s">
        <v>13844</v>
      </c>
      <c r="J3190" s="35" t="s">
        <v>13845</v>
      </c>
      <c r="K3190" s="35" t="s">
        <v>2617</v>
      </c>
      <c r="L3190" s="35"/>
      <c r="M3190" s="51">
        <v>42405</v>
      </c>
    </row>
    <row r="3191" spans="9:13">
      <c r="I3191" s="35" t="s">
        <v>13846</v>
      </c>
      <c r="J3191" s="35" t="s">
        <v>13847</v>
      </c>
      <c r="K3191" s="35" t="s">
        <v>2617</v>
      </c>
      <c r="L3191" s="35"/>
      <c r="M3191" s="51">
        <v>42464</v>
      </c>
    </row>
    <row r="3192" spans="9:13">
      <c r="I3192" s="35" t="s">
        <v>13848</v>
      </c>
      <c r="J3192" s="35" t="s">
        <v>13849</v>
      </c>
      <c r="K3192" s="35" t="s">
        <v>2617</v>
      </c>
      <c r="L3192" s="35"/>
      <c r="M3192" s="51">
        <v>42464</v>
      </c>
    </row>
    <row r="3193" spans="9:13">
      <c r="I3193" s="35" t="s">
        <v>13850</v>
      </c>
      <c r="J3193" s="35" t="s">
        <v>13851</v>
      </c>
      <c r="K3193" s="35" t="s">
        <v>2617</v>
      </c>
      <c r="L3193" s="35"/>
      <c r="M3193" s="51">
        <v>42464</v>
      </c>
    </row>
    <row r="3194" spans="9:13">
      <c r="I3194" s="35" t="s">
        <v>13852</v>
      </c>
      <c r="J3194" s="35" t="s">
        <v>13853</v>
      </c>
      <c r="K3194" s="35" t="s">
        <v>2617</v>
      </c>
      <c r="L3194" s="35"/>
      <c r="M3194" s="51">
        <v>42464</v>
      </c>
    </row>
    <row r="3195" spans="9:13">
      <c r="I3195" s="35" t="s">
        <v>13854</v>
      </c>
      <c r="J3195" s="35" t="s">
        <v>13855</v>
      </c>
      <c r="K3195" s="35" t="s">
        <v>2617</v>
      </c>
      <c r="L3195" s="35"/>
      <c r="M3195" s="51">
        <v>42464</v>
      </c>
    </row>
    <row r="3196" spans="9:13">
      <c r="I3196" s="35" t="s">
        <v>13856</v>
      </c>
      <c r="J3196" s="35" t="s">
        <v>13857</v>
      </c>
      <c r="K3196" s="35" t="s">
        <v>2617</v>
      </c>
      <c r="L3196" s="35"/>
      <c r="M3196" s="51">
        <v>42464</v>
      </c>
    </row>
    <row r="3197" spans="9:13">
      <c r="I3197" s="35" t="s">
        <v>13858</v>
      </c>
      <c r="J3197" s="35" t="s">
        <v>13859</v>
      </c>
      <c r="K3197" s="35" t="s">
        <v>2617</v>
      </c>
      <c r="L3197" s="35"/>
      <c r="M3197" s="51">
        <v>42464</v>
      </c>
    </row>
    <row r="3198" spans="9:13">
      <c r="I3198" s="35" t="s">
        <v>13860</v>
      </c>
      <c r="J3198" s="35" t="s">
        <v>13861</v>
      </c>
      <c r="K3198" s="35" t="s">
        <v>2617</v>
      </c>
      <c r="L3198" s="35"/>
      <c r="M3198" s="51">
        <v>42464</v>
      </c>
    </row>
    <row r="3199" spans="9:13">
      <c r="I3199" s="35" t="s">
        <v>13862</v>
      </c>
      <c r="J3199" s="35" t="s">
        <v>13863</v>
      </c>
      <c r="K3199" s="35" t="s">
        <v>2617</v>
      </c>
      <c r="L3199" s="35"/>
      <c r="M3199" s="51">
        <v>42464</v>
      </c>
    </row>
    <row r="3200" spans="9:13">
      <c r="I3200" s="35" t="s">
        <v>13864</v>
      </c>
      <c r="J3200" s="35" t="s">
        <v>13865</v>
      </c>
      <c r="K3200" s="35" t="s">
        <v>2617</v>
      </c>
      <c r="L3200" s="35"/>
      <c r="M3200" s="51">
        <v>42464</v>
      </c>
    </row>
    <row r="3201" spans="9:13">
      <c r="I3201" s="35" t="s">
        <v>13866</v>
      </c>
      <c r="J3201" s="35" t="s">
        <v>13867</v>
      </c>
      <c r="K3201" s="35" t="s">
        <v>2617</v>
      </c>
      <c r="L3201" s="35"/>
      <c r="M3201" s="51">
        <v>42464</v>
      </c>
    </row>
    <row r="3202" spans="9:13">
      <c r="I3202" s="35" t="s">
        <v>13868</v>
      </c>
      <c r="J3202" s="35" t="s">
        <v>13869</v>
      </c>
      <c r="K3202" s="35" t="s">
        <v>2617</v>
      </c>
      <c r="L3202" s="35"/>
      <c r="M3202" s="51">
        <v>42464</v>
      </c>
    </row>
    <row r="3203" spans="9:13">
      <c r="I3203" s="35" t="s">
        <v>13870</v>
      </c>
      <c r="J3203" s="35" t="s">
        <v>13871</v>
      </c>
      <c r="K3203" s="35" t="s">
        <v>2617</v>
      </c>
      <c r="L3203" s="35"/>
      <c r="M3203" s="51">
        <v>42464</v>
      </c>
    </row>
    <row r="3204" spans="9:13">
      <c r="I3204" s="35" t="s">
        <v>13872</v>
      </c>
      <c r="J3204" s="35" t="s">
        <v>13873</v>
      </c>
      <c r="K3204" s="35" t="s">
        <v>2617</v>
      </c>
      <c r="L3204" s="35"/>
      <c r="M3204" s="51">
        <v>42464</v>
      </c>
    </row>
    <row r="3205" spans="9:13">
      <c r="I3205" s="35" t="s">
        <v>13874</v>
      </c>
      <c r="J3205" s="35" t="s">
        <v>13875</v>
      </c>
      <c r="K3205" s="35" t="s">
        <v>2617</v>
      </c>
      <c r="L3205" s="35"/>
      <c r="M3205" s="51">
        <v>42464</v>
      </c>
    </row>
    <row r="3206" spans="9:13">
      <c r="I3206" s="35" t="s">
        <v>13876</v>
      </c>
      <c r="J3206" s="35" t="s">
        <v>13877</v>
      </c>
      <c r="K3206" s="35" t="s">
        <v>2617</v>
      </c>
      <c r="L3206" s="35"/>
      <c r="M3206" s="51">
        <v>42464</v>
      </c>
    </row>
    <row r="3207" spans="9:13">
      <c r="I3207" s="35" t="s">
        <v>13878</v>
      </c>
      <c r="J3207" s="35" t="s">
        <v>13879</v>
      </c>
      <c r="K3207" s="35" t="s">
        <v>2617</v>
      </c>
      <c r="L3207" s="35"/>
      <c r="M3207" s="51">
        <v>42464</v>
      </c>
    </row>
    <row r="3208" spans="9:13">
      <c r="I3208" s="35" t="s">
        <v>13880</v>
      </c>
      <c r="J3208" s="35" t="s">
        <v>13881</v>
      </c>
      <c r="K3208" s="35" t="s">
        <v>2617</v>
      </c>
      <c r="L3208" s="35"/>
      <c r="M3208" s="51">
        <v>42464</v>
      </c>
    </row>
    <row r="3209" spans="9:13">
      <c r="I3209" s="35" t="s">
        <v>13882</v>
      </c>
      <c r="J3209" s="35" t="s">
        <v>13883</v>
      </c>
      <c r="K3209" s="35" t="s">
        <v>2617</v>
      </c>
      <c r="L3209" s="35"/>
      <c r="M3209" s="51">
        <v>42433</v>
      </c>
    </row>
    <row r="3210" spans="9:13">
      <c r="I3210" s="35" t="s">
        <v>13884</v>
      </c>
      <c r="J3210" s="35" t="s">
        <v>13885</v>
      </c>
      <c r="K3210" s="35" t="s">
        <v>2617</v>
      </c>
      <c r="L3210" s="35"/>
      <c r="M3210" s="51">
        <v>42451</v>
      </c>
    </row>
    <row r="3211" spans="9:13">
      <c r="I3211" s="35" t="s">
        <v>13886</v>
      </c>
      <c r="J3211" s="35" t="s">
        <v>13887</v>
      </c>
      <c r="K3211" s="35" t="s">
        <v>2617</v>
      </c>
      <c r="L3211" s="35"/>
      <c r="M3211" s="51">
        <v>42075</v>
      </c>
    </row>
    <row r="3212" spans="9:13">
      <c r="I3212" s="35" t="s">
        <v>13888</v>
      </c>
      <c r="J3212" s="35" t="s">
        <v>13889</v>
      </c>
      <c r="K3212" s="35" t="s">
        <v>2617</v>
      </c>
      <c r="L3212" s="35"/>
      <c r="M3212" s="51">
        <v>42060</v>
      </c>
    </row>
    <row r="3213" spans="9:13">
      <c r="I3213" s="35" t="s">
        <v>13890</v>
      </c>
      <c r="J3213" s="35" t="s">
        <v>13891</v>
      </c>
      <c r="K3213" s="35" t="s">
        <v>2617</v>
      </c>
      <c r="L3213" s="35"/>
      <c r="M3213" s="51">
        <v>42110</v>
      </c>
    </row>
    <row r="3214" spans="9:13">
      <c r="I3214" s="35" t="s">
        <v>13892</v>
      </c>
      <c r="J3214" s="35" t="s">
        <v>13893</v>
      </c>
      <c r="K3214" s="35" t="s">
        <v>2617</v>
      </c>
      <c r="L3214" s="35"/>
      <c r="M3214" s="51">
        <v>42177</v>
      </c>
    </row>
    <row r="3215" spans="9:13">
      <c r="I3215" s="35" t="s">
        <v>13894</v>
      </c>
      <c r="J3215" s="35" t="s">
        <v>13895</v>
      </c>
      <c r="K3215" s="35" t="s">
        <v>2617</v>
      </c>
      <c r="L3215" s="35"/>
      <c r="M3215" s="51">
        <v>42088</v>
      </c>
    </row>
    <row r="3216" spans="9:13">
      <c r="I3216" s="35" t="s">
        <v>13896</v>
      </c>
      <c r="J3216" s="35" t="s">
        <v>13897</v>
      </c>
      <c r="K3216" s="35" t="s">
        <v>2617</v>
      </c>
      <c r="L3216" s="35"/>
      <c r="M3216" s="51">
        <v>42088</v>
      </c>
    </row>
    <row r="3217" spans="9:13">
      <c r="I3217" s="35" t="s">
        <v>13898</v>
      </c>
      <c r="J3217" s="35" t="s">
        <v>13899</v>
      </c>
      <c r="K3217" s="35" t="s">
        <v>2617</v>
      </c>
      <c r="L3217" s="35"/>
      <c r="M3217" s="51">
        <v>42453</v>
      </c>
    </row>
    <row r="3218" spans="9:13">
      <c r="I3218" s="35" t="s">
        <v>13900</v>
      </c>
      <c r="J3218" s="35" t="s">
        <v>13901</v>
      </c>
      <c r="K3218" s="35" t="s">
        <v>2617</v>
      </c>
      <c r="L3218" s="35"/>
      <c r="M3218" s="51">
        <v>42453</v>
      </c>
    </row>
    <row r="3219" spans="9:13">
      <c r="I3219" s="35" t="s">
        <v>13902</v>
      </c>
      <c r="J3219" s="35" t="s">
        <v>13903</v>
      </c>
      <c r="K3219" s="35" t="s">
        <v>2617</v>
      </c>
      <c r="L3219" s="35"/>
      <c r="M3219" s="51">
        <v>42453</v>
      </c>
    </row>
    <row r="3220" spans="9:13">
      <c r="I3220" s="35" t="s">
        <v>13904</v>
      </c>
      <c r="J3220" s="35" t="s">
        <v>13905</v>
      </c>
      <c r="K3220" s="35" t="s">
        <v>2617</v>
      </c>
      <c r="L3220" s="35"/>
      <c r="M3220" s="51">
        <v>42453</v>
      </c>
    </row>
    <row r="3221" spans="9:13">
      <c r="I3221" s="35" t="s">
        <v>13906</v>
      </c>
      <c r="J3221" s="35" t="s">
        <v>13907</v>
      </c>
      <c r="K3221" s="35" t="s">
        <v>2617</v>
      </c>
      <c r="L3221" s="35"/>
      <c r="M3221" s="51">
        <v>42453</v>
      </c>
    </row>
    <row r="3222" spans="9:13">
      <c r="I3222" s="35" t="s">
        <v>13908</v>
      </c>
      <c r="J3222" s="35" t="s">
        <v>13909</v>
      </c>
      <c r="K3222" s="35" t="s">
        <v>2617</v>
      </c>
      <c r="L3222" s="35"/>
      <c r="M3222" s="51">
        <v>42453</v>
      </c>
    </row>
    <row r="3223" spans="9:13">
      <c r="I3223" s="35" t="s">
        <v>13910</v>
      </c>
      <c r="J3223" s="35" t="s">
        <v>13911</v>
      </c>
      <c r="K3223" s="35" t="s">
        <v>2617</v>
      </c>
      <c r="L3223" s="35"/>
      <c r="M3223" s="51">
        <v>42453</v>
      </c>
    </row>
    <row r="3224" spans="9:13">
      <c r="I3224" s="35" t="s">
        <v>13912</v>
      </c>
      <c r="J3224" s="35" t="s">
        <v>13913</v>
      </c>
      <c r="K3224" s="35" t="s">
        <v>2617</v>
      </c>
      <c r="L3224" s="35"/>
      <c r="M3224" s="51">
        <v>42453</v>
      </c>
    </row>
    <row r="3225" spans="9:13">
      <c r="I3225" s="35" t="s">
        <v>13914</v>
      </c>
      <c r="J3225" s="35" t="s">
        <v>13915</v>
      </c>
      <c r="K3225" s="35" t="s">
        <v>2617</v>
      </c>
      <c r="L3225" s="35"/>
      <c r="M3225" s="51">
        <v>42453</v>
      </c>
    </row>
    <row r="3226" spans="9:13">
      <c r="I3226" s="35" t="s">
        <v>13916</v>
      </c>
      <c r="J3226" s="35" t="s">
        <v>13917</v>
      </c>
      <c r="K3226" s="35" t="s">
        <v>2617</v>
      </c>
      <c r="L3226" s="35"/>
      <c r="M3226" s="51">
        <v>42453</v>
      </c>
    </row>
    <row r="3227" spans="9:13">
      <c r="I3227" s="35" t="s">
        <v>13918</v>
      </c>
      <c r="J3227" s="35" t="s">
        <v>13919</v>
      </c>
      <c r="K3227" s="35" t="s">
        <v>2617</v>
      </c>
      <c r="L3227" s="35"/>
      <c r="M3227" s="51">
        <v>42482</v>
      </c>
    </row>
    <row r="3228" spans="9:13">
      <c r="I3228" s="35" t="s">
        <v>13920</v>
      </c>
      <c r="J3228" s="35" t="s">
        <v>13921</v>
      </c>
      <c r="K3228" s="35" t="s">
        <v>2617</v>
      </c>
      <c r="L3228" s="35"/>
      <c r="M3228" s="51">
        <v>42453</v>
      </c>
    </row>
    <row r="3229" spans="9:13">
      <c r="I3229" s="35" t="s">
        <v>13922</v>
      </c>
      <c r="J3229" s="35" t="s">
        <v>13923</v>
      </c>
      <c r="K3229" s="35" t="s">
        <v>2617</v>
      </c>
      <c r="L3229" s="35"/>
      <c r="M3229" s="51">
        <v>42514</v>
      </c>
    </row>
    <row r="3230" spans="9:13">
      <c r="I3230" s="35" t="s">
        <v>13924</v>
      </c>
      <c r="J3230" s="35" t="s">
        <v>13925</v>
      </c>
      <c r="K3230" s="35" t="s">
        <v>2617</v>
      </c>
      <c r="L3230" s="35"/>
      <c r="M3230" s="51">
        <v>42480</v>
      </c>
    </row>
    <row r="3231" spans="9:13">
      <c r="I3231" s="35" t="s">
        <v>13926</v>
      </c>
      <c r="J3231" s="35" t="s">
        <v>13927</v>
      </c>
      <c r="K3231" s="35" t="s">
        <v>2617</v>
      </c>
      <c r="L3231" s="35"/>
      <c r="M3231" s="51">
        <v>42453</v>
      </c>
    </row>
    <row r="3232" spans="9:13">
      <c r="I3232" s="35" t="s">
        <v>13928</v>
      </c>
      <c r="J3232" s="35" t="s">
        <v>13929</v>
      </c>
      <c r="K3232" s="35" t="s">
        <v>2617</v>
      </c>
      <c r="L3232" s="35"/>
      <c r="M3232" s="51">
        <v>42453</v>
      </c>
    </row>
    <row r="3233" spans="9:13">
      <c r="I3233" s="35" t="s">
        <v>13930</v>
      </c>
      <c r="J3233" s="35" t="s">
        <v>13931</v>
      </c>
      <c r="K3233" s="35" t="s">
        <v>2617</v>
      </c>
      <c r="L3233" s="35"/>
      <c r="M3233" s="51">
        <v>42453</v>
      </c>
    </row>
    <row r="3234" spans="9:13">
      <c r="I3234" s="35" t="s">
        <v>13932</v>
      </c>
      <c r="J3234" s="35" t="s">
        <v>13933</v>
      </c>
      <c r="K3234" s="35" t="s">
        <v>2617</v>
      </c>
      <c r="L3234" s="35"/>
      <c r="M3234" s="51">
        <v>42453</v>
      </c>
    </row>
    <row r="3235" spans="9:13">
      <c r="I3235" s="35" t="s">
        <v>13934</v>
      </c>
      <c r="J3235" s="35" t="s">
        <v>13935</v>
      </c>
      <c r="K3235" s="35" t="s">
        <v>2617</v>
      </c>
      <c r="L3235" s="35"/>
      <c r="M3235" s="51">
        <v>42453</v>
      </c>
    </row>
    <row r="3236" spans="9:13">
      <c r="I3236" s="35" t="s">
        <v>13936</v>
      </c>
      <c r="J3236" s="35" t="s">
        <v>13937</v>
      </c>
      <c r="K3236" s="35" t="s">
        <v>2617</v>
      </c>
      <c r="L3236" s="35"/>
      <c r="M3236" s="51">
        <v>42453</v>
      </c>
    </row>
    <row r="3237" spans="9:13">
      <c r="I3237" s="35" t="s">
        <v>13938</v>
      </c>
      <c r="J3237" s="35" t="s">
        <v>13939</v>
      </c>
      <c r="K3237" s="35" t="s">
        <v>2617</v>
      </c>
      <c r="L3237" s="35"/>
      <c r="M3237" s="51">
        <v>42453</v>
      </c>
    </row>
    <row r="3238" spans="9:13">
      <c r="I3238" s="35" t="s">
        <v>13940</v>
      </c>
      <c r="J3238" s="35" t="s">
        <v>13941</v>
      </c>
      <c r="K3238" s="35" t="s">
        <v>2617</v>
      </c>
      <c r="L3238" s="35"/>
      <c r="M3238" s="51">
        <v>42453</v>
      </c>
    </row>
    <row r="3239" spans="9:13">
      <c r="I3239" s="35" t="s">
        <v>13942</v>
      </c>
      <c r="J3239" s="35" t="s">
        <v>13943</v>
      </c>
      <c r="K3239" s="35" t="s">
        <v>2617</v>
      </c>
      <c r="L3239" s="35"/>
      <c r="M3239" s="51">
        <v>42453</v>
      </c>
    </row>
    <row r="3240" spans="9:13">
      <c r="I3240" s="35" t="s">
        <v>13944</v>
      </c>
      <c r="J3240" s="35" t="s">
        <v>13945</v>
      </c>
      <c r="K3240" s="35" t="s">
        <v>2617</v>
      </c>
      <c r="L3240" s="35"/>
      <c r="M3240" s="51">
        <v>42453</v>
      </c>
    </row>
    <row r="3241" spans="9:13">
      <c r="I3241" s="35" t="s">
        <v>13946</v>
      </c>
      <c r="J3241" s="35" t="s">
        <v>13947</v>
      </c>
      <c r="K3241" s="35" t="s">
        <v>2617</v>
      </c>
      <c r="L3241" s="35"/>
      <c r="M3241" s="51">
        <v>42412</v>
      </c>
    </row>
    <row r="3242" spans="9:13">
      <c r="I3242" s="35" t="s">
        <v>13948</v>
      </c>
      <c r="J3242" s="35" t="s">
        <v>13949</v>
      </c>
      <c r="K3242" s="35" t="s">
        <v>2617</v>
      </c>
      <c r="L3242" s="35"/>
      <c r="M3242" s="51">
        <v>42354</v>
      </c>
    </row>
    <row r="3243" spans="9:13">
      <c r="I3243" s="35" t="s">
        <v>13950</v>
      </c>
      <c r="J3243" s="35" t="s">
        <v>13951</v>
      </c>
      <c r="K3243" s="35" t="s">
        <v>2617</v>
      </c>
      <c r="L3243" s="35"/>
      <c r="M3243" s="51">
        <v>42380</v>
      </c>
    </row>
    <row r="3244" spans="9:13">
      <c r="I3244" s="35" t="s">
        <v>13952</v>
      </c>
      <c r="J3244" s="35" t="s">
        <v>13953</v>
      </c>
      <c r="K3244" s="35" t="s">
        <v>2617</v>
      </c>
      <c r="L3244" s="35"/>
      <c r="M3244" s="51">
        <v>42475</v>
      </c>
    </row>
    <row r="3245" spans="9:13">
      <c r="I3245" s="35" t="s">
        <v>13954</v>
      </c>
      <c r="J3245" s="35" t="s">
        <v>13955</v>
      </c>
      <c r="K3245" s="35" t="s">
        <v>2617</v>
      </c>
      <c r="L3245" s="35"/>
      <c r="M3245" s="51">
        <v>42475</v>
      </c>
    </row>
    <row r="3246" spans="9:13">
      <c r="I3246" s="35" t="s">
        <v>13956</v>
      </c>
      <c r="J3246" s="35" t="s">
        <v>13957</v>
      </c>
      <c r="K3246" s="35" t="s">
        <v>2617</v>
      </c>
      <c r="L3246" s="35"/>
      <c r="M3246" s="51">
        <v>42475</v>
      </c>
    </row>
    <row r="3247" spans="9:13">
      <c r="I3247" s="35" t="s">
        <v>13958</v>
      </c>
      <c r="J3247" s="35" t="s">
        <v>13959</v>
      </c>
      <c r="K3247" s="35" t="s">
        <v>2617</v>
      </c>
      <c r="L3247" s="35"/>
      <c r="M3247" s="51">
        <v>42475</v>
      </c>
    </row>
    <row r="3248" spans="9:13">
      <c r="I3248" s="35" t="s">
        <v>13960</v>
      </c>
      <c r="J3248" s="35" t="s">
        <v>13961</v>
      </c>
      <c r="K3248" s="35" t="s">
        <v>2617</v>
      </c>
      <c r="L3248" s="35"/>
      <c r="M3248" s="51">
        <v>42475</v>
      </c>
    </row>
    <row r="3249" spans="9:13">
      <c r="I3249" s="35" t="s">
        <v>13962</v>
      </c>
      <c r="J3249" s="35" t="s">
        <v>13963</v>
      </c>
      <c r="K3249" s="35" t="s">
        <v>2617</v>
      </c>
      <c r="L3249" s="35"/>
      <c r="M3249" s="51">
        <v>42475</v>
      </c>
    </row>
    <row r="3250" spans="9:13">
      <c r="I3250" s="35" t="s">
        <v>13964</v>
      </c>
      <c r="J3250" s="35" t="s">
        <v>13965</v>
      </c>
      <c r="K3250" s="35" t="s">
        <v>2617</v>
      </c>
      <c r="L3250" s="35"/>
      <c r="M3250" s="51">
        <v>42475</v>
      </c>
    </row>
    <row r="3251" spans="9:13">
      <c r="I3251" s="35" t="s">
        <v>13966</v>
      </c>
      <c r="J3251" s="35" t="s">
        <v>13967</v>
      </c>
      <c r="K3251" s="35" t="s">
        <v>2617</v>
      </c>
      <c r="L3251" s="35"/>
      <c r="M3251" s="51">
        <v>42475</v>
      </c>
    </row>
    <row r="3252" spans="9:13">
      <c r="I3252" s="35" t="s">
        <v>13968</v>
      </c>
      <c r="J3252" s="35" t="s">
        <v>13969</v>
      </c>
      <c r="K3252" s="35" t="s">
        <v>2617</v>
      </c>
      <c r="L3252" s="35"/>
      <c r="M3252" s="51">
        <v>42475</v>
      </c>
    </row>
    <row r="3253" spans="9:13">
      <c r="I3253" s="35" t="s">
        <v>13970</v>
      </c>
      <c r="J3253" s="35" t="s">
        <v>13971</v>
      </c>
      <c r="K3253" s="35" t="s">
        <v>2617</v>
      </c>
      <c r="L3253" s="35"/>
      <c r="M3253" s="51">
        <v>42475</v>
      </c>
    </row>
    <row r="3254" spans="9:13">
      <c r="I3254" s="35" t="s">
        <v>13972</v>
      </c>
      <c r="J3254" s="35" t="s">
        <v>13973</v>
      </c>
      <c r="K3254" s="35" t="s">
        <v>2617</v>
      </c>
      <c r="L3254" s="35"/>
      <c r="M3254" s="51">
        <v>42475</v>
      </c>
    </row>
    <row r="3255" spans="9:13">
      <c r="I3255" s="35" t="s">
        <v>13974</v>
      </c>
      <c r="J3255" s="35" t="s">
        <v>13975</v>
      </c>
      <c r="K3255" s="35" t="s">
        <v>2617</v>
      </c>
      <c r="L3255" s="35"/>
      <c r="M3255" s="51">
        <v>42475</v>
      </c>
    </row>
    <row r="3256" spans="9:13">
      <c r="I3256" s="35" t="s">
        <v>13976</v>
      </c>
      <c r="J3256" s="35" t="s">
        <v>13977</v>
      </c>
      <c r="K3256" s="35" t="s">
        <v>2617</v>
      </c>
      <c r="L3256" s="35"/>
      <c r="M3256" s="51">
        <v>42475</v>
      </c>
    </row>
    <row r="3257" spans="9:13">
      <c r="I3257" s="35" t="s">
        <v>13978</v>
      </c>
      <c r="J3257" s="35" t="s">
        <v>13979</v>
      </c>
      <c r="K3257" s="35" t="s">
        <v>2617</v>
      </c>
      <c r="L3257" s="35"/>
      <c r="M3257" s="51">
        <v>42475</v>
      </c>
    </row>
    <row r="3258" spans="9:13">
      <c r="I3258" s="35" t="s">
        <v>13980</v>
      </c>
      <c r="J3258" s="35" t="s">
        <v>13981</v>
      </c>
      <c r="K3258" s="35" t="s">
        <v>2617</v>
      </c>
      <c r="L3258" s="35"/>
      <c r="M3258" s="51">
        <v>42475</v>
      </c>
    </row>
    <row r="3259" spans="9:13">
      <c r="I3259" s="35" t="s">
        <v>13982</v>
      </c>
      <c r="J3259" s="35" t="s">
        <v>13983</v>
      </c>
      <c r="K3259" s="35" t="s">
        <v>2617</v>
      </c>
      <c r="L3259" s="35"/>
      <c r="M3259" s="51">
        <v>42412</v>
      </c>
    </row>
    <row r="3260" spans="9:13">
      <c r="I3260" s="35" t="s">
        <v>13984</v>
      </c>
      <c r="J3260" s="35" t="s">
        <v>13985</v>
      </c>
      <c r="K3260" s="35" t="s">
        <v>2617</v>
      </c>
      <c r="L3260" s="35"/>
      <c r="M3260" s="51">
        <v>42445</v>
      </c>
    </row>
    <row r="3261" spans="9:13">
      <c r="I3261" s="35" t="s">
        <v>13986</v>
      </c>
      <c r="J3261" s="35" t="s">
        <v>13987</v>
      </c>
      <c r="K3261" s="35" t="s">
        <v>2617</v>
      </c>
      <c r="L3261" s="35"/>
      <c r="M3261" s="51">
        <v>42445</v>
      </c>
    </row>
    <row r="3262" spans="9:13">
      <c r="I3262" s="35" t="s">
        <v>13988</v>
      </c>
      <c r="J3262" s="35" t="s">
        <v>13989</v>
      </c>
      <c r="K3262" s="35" t="s">
        <v>2617</v>
      </c>
      <c r="L3262" s="35"/>
      <c r="M3262" s="51">
        <v>42445</v>
      </c>
    </row>
    <row r="3263" spans="9:13">
      <c r="I3263" s="35" t="s">
        <v>13990</v>
      </c>
      <c r="J3263" s="35" t="s">
        <v>13991</v>
      </c>
      <c r="K3263" s="35" t="s">
        <v>2617</v>
      </c>
      <c r="L3263" s="35"/>
      <c r="M3263" s="51">
        <v>42445</v>
      </c>
    </row>
    <row r="3264" spans="9:13">
      <c r="I3264" s="35" t="s">
        <v>13992</v>
      </c>
      <c r="J3264" s="35" t="s">
        <v>13993</v>
      </c>
      <c r="K3264" s="35" t="s">
        <v>2617</v>
      </c>
      <c r="L3264" s="35"/>
      <c r="M3264" s="51">
        <v>42445</v>
      </c>
    </row>
    <row r="3265" spans="9:13">
      <c r="I3265" s="35" t="s">
        <v>13994</v>
      </c>
      <c r="J3265" s="35" t="s">
        <v>13995</v>
      </c>
      <c r="K3265" s="35" t="s">
        <v>2617</v>
      </c>
      <c r="L3265" s="35"/>
      <c r="M3265" s="51">
        <v>42352</v>
      </c>
    </row>
    <row r="3266" spans="9:13">
      <c r="I3266" s="35" t="s">
        <v>13996</v>
      </c>
      <c r="J3266" s="35" t="s">
        <v>13997</v>
      </c>
      <c r="K3266" s="35" t="s">
        <v>2617</v>
      </c>
      <c r="L3266" s="35"/>
      <c r="M3266" s="51">
        <v>42485</v>
      </c>
    </row>
    <row r="3267" spans="9:13">
      <c r="I3267" s="35" t="s">
        <v>13998</v>
      </c>
      <c r="J3267" s="35" t="s">
        <v>13997</v>
      </c>
      <c r="K3267" s="35" t="s">
        <v>2617</v>
      </c>
      <c r="L3267" s="35"/>
      <c r="M3267" s="51">
        <v>42485</v>
      </c>
    </row>
    <row r="3268" spans="9:13">
      <c r="I3268" s="35" t="s">
        <v>13999</v>
      </c>
      <c r="J3268" s="35" t="s">
        <v>13997</v>
      </c>
      <c r="K3268" s="35" t="s">
        <v>2617</v>
      </c>
      <c r="L3268" s="35"/>
      <c r="M3268" s="51">
        <v>42485</v>
      </c>
    </row>
    <row r="3269" spans="9:13">
      <c r="I3269" s="35" t="s">
        <v>14000</v>
      </c>
      <c r="J3269" s="35" t="s">
        <v>13997</v>
      </c>
      <c r="K3269" s="35" t="s">
        <v>2617</v>
      </c>
      <c r="L3269" s="35"/>
      <c r="M3269" s="51">
        <v>42485</v>
      </c>
    </row>
    <row r="3270" spans="9:13">
      <c r="I3270" s="35" t="s">
        <v>14001</v>
      </c>
      <c r="J3270" s="35" t="s">
        <v>13997</v>
      </c>
      <c r="K3270" s="35" t="s">
        <v>2617</v>
      </c>
      <c r="L3270" s="35"/>
      <c r="M3270" s="51">
        <v>42485</v>
      </c>
    </row>
    <row r="3271" spans="9:13">
      <c r="I3271" s="35" t="s">
        <v>14002</v>
      </c>
      <c r="J3271" s="35" t="s">
        <v>13997</v>
      </c>
      <c r="K3271" s="35" t="s">
        <v>2617</v>
      </c>
      <c r="L3271" s="35"/>
      <c r="M3271" s="51">
        <v>42485</v>
      </c>
    </row>
    <row r="3272" spans="9:13">
      <c r="I3272" s="35" t="s">
        <v>14003</v>
      </c>
      <c r="J3272" s="35" t="s">
        <v>13997</v>
      </c>
      <c r="K3272" s="35" t="s">
        <v>2617</v>
      </c>
      <c r="L3272" s="35"/>
      <c r="M3272" s="51">
        <v>42485</v>
      </c>
    </row>
    <row r="3273" spans="9:13">
      <c r="I3273" s="35" t="s">
        <v>14004</v>
      </c>
      <c r="J3273" s="35" t="s">
        <v>14005</v>
      </c>
      <c r="K3273" s="35" t="s">
        <v>2617</v>
      </c>
      <c r="L3273" s="35"/>
      <c r="M3273" s="51">
        <v>42485</v>
      </c>
    </row>
    <row r="3274" spans="9:13">
      <c r="I3274" s="35" t="s">
        <v>10236</v>
      </c>
      <c r="J3274" s="35" t="s">
        <v>14006</v>
      </c>
      <c r="K3274" s="35" t="s">
        <v>2617</v>
      </c>
      <c r="L3274" s="35"/>
      <c r="M3274" s="51">
        <v>42332</v>
      </c>
    </row>
    <row r="3275" spans="9:13">
      <c r="I3275" s="35" t="s">
        <v>14007</v>
      </c>
      <c r="J3275" s="35" t="s">
        <v>14008</v>
      </c>
      <c r="K3275" s="35" t="s">
        <v>2617</v>
      </c>
      <c r="L3275" s="35"/>
      <c r="M3275" s="51">
        <v>42430</v>
      </c>
    </row>
    <row r="3276" spans="9:13">
      <c r="I3276" s="35" t="s">
        <v>14009</v>
      </c>
      <c r="J3276" s="35" t="s">
        <v>14010</v>
      </c>
      <c r="K3276" s="35" t="s">
        <v>2617</v>
      </c>
      <c r="L3276" s="35"/>
      <c r="M3276" s="51">
        <v>42430</v>
      </c>
    </row>
    <row r="3277" spans="9:13">
      <c r="I3277" s="35" t="s">
        <v>14011</v>
      </c>
      <c r="J3277" s="35" t="s">
        <v>14012</v>
      </c>
      <c r="K3277" s="35" t="s">
        <v>2617</v>
      </c>
      <c r="L3277" s="35"/>
      <c r="M3277" s="51">
        <v>42430</v>
      </c>
    </row>
    <row r="3278" spans="9:13">
      <c r="I3278" s="35" t="s">
        <v>14013</v>
      </c>
      <c r="J3278" s="35" t="s">
        <v>14014</v>
      </c>
      <c r="K3278" s="35" t="s">
        <v>2617</v>
      </c>
      <c r="L3278" s="35"/>
      <c r="M3278" s="51">
        <v>42430</v>
      </c>
    </row>
    <row r="3279" spans="9:13">
      <c r="I3279" s="35" t="s">
        <v>14015</v>
      </c>
      <c r="J3279" s="35" t="s">
        <v>14016</v>
      </c>
      <c r="K3279" s="35" t="s">
        <v>2617</v>
      </c>
      <c r="L3279" s="35"/>
      <c r="M3279" s="51">
        <v>42430</v>
      </c>
    </row>
    <row r="3280" spans="9:13">
      <c r="I3280" s="35" t="s">
        <v>14017</v>
      </c>
      <c r="J3280" s="35" t="s">
        <v>14018</v>
      </c>
      <c r="K3280" s="35" t="s">
        <v>2617</v>
      </c>
      <c r="L3280" s="35"/>
      <c r="M3280" s="51">
        <v>42430</v>
      </c>
    </row>
    <row r="3281" spans="9:13">
      <c r="I3281" s="35" t="s">
        <v>14019</v>
      </c>
      <c r="J3281" s="35" t="s">
        <v>14020</v>
      </c>
      <c r="K3281" s="35" t="s">
        <v>2617</v>
      </c>
      <c r="L3281" s="35"/>
      <c r="M3281" s="51">
        <v>42430</v>
      </c>
    </row>
    <row r="3282" spans="9:13">
      <c r="I3282" s="35" t="s">
        <v>14021</v>
      </c>
      <c r="J3282" s="35" t="s">
        <v>14022</v>
      </c>
      <c r="K3282" s="35" t="s">
        <v>2617</v>
      </c>
      <c r="L3282" s="35"/>
      <c r="M3282" s="51">
        <v>42430</v>
      </c>
    </row>
    <row r="3283" spans="9:13">
      <c r="I3283" s="35" t="s">
        <v>14023</v>
      </c>
      <c r="J3283" s="35" t="s">
        <v>14024</v>
      </c>
      <c r="K3283" s="35" t="s">
        <v>2617</v>
      </c>
      <c r="L3283" s="35"/>
      <c r="M3283" s="51">
        <v>42430</v>
      </c>
    </row>
    <row r="3284" spans="9:13">
      <c r="I3284" s="35" t="s">
        <v>14025</v>
      </c>
      <c r="J3284" s="35" t="s">
        <v>14026</v>
      </c>
      <c r="K3284" s="35" t="s">
        <v>2617</v>
      </c>
      <c r="L3284" s="35"/>
      <c r="M3284" s="51">
        <v>42430</v>
      </c>
    </row>
    <row r="3285" spans="9:13">
      <c r="I3285" s="35" t="s">
        <v>14027</v>
      </c>
      <c r="J3285" s="35" t="s">
        <v>14028</v>
      </c>
      <c r="K3285" s="35" t="s">
        <v>2617</v>
      </c>
      <c r="L3285" s="35"/>
      <c r="M3285" s="51">
        <v>42430</v>
      </c>
    </row>
    <row r="3286" spans="9:13">
      <c r="I3286" s="35" t="s">
        <v>14029</v>
      </c>
      <c r="J3286" s="35" t="s">
        <v>14030</v>
      </c>
      <c r="K3286" s="35" t="s">
        <v>2617</v>
      </c>
      <c r="L3286" s="35"/>
      <c r="M3286" s="51">
        <v>42458</v>
      </c>
    </row>
    <row r="3287" spans="9:13">
      <c r="I3287" s="35" t="s">
        <v>14031</v>
      </c>
      <c r="J3287" s="35" t="s">
        <v>14032</v>
      </c>
      <c r="K3287" s="35" t="s">
        <v>2617</v>
      </c>
      <c r="L3287" s="35"/>
      <c r="M3287" s="51">
        <v>42458</v>
      </c>
    </row>
    <row r="3288" spans="9:13">
      <c r="I3288" s="35" t="s">
        <v>14033</v>
      </c>
      <c r="J3288" s="35" t="s">
        <v>14034</v>
      </c>
      <c r="K3288" s="35" t="s">
        <v>2617</v>
      </c>
      <c r="L3288" s="35"/>
      <c r="M3288" s="51">
        <v>42458</v>
      </c>
    </row>
    <row r="3289" spans="9:13">
      <c r="I3289" s="35" t="s">
        <v>14035</v>
      </c>
      <c r="J3289" s="35" t="s">
        <v>14036</v>
      </c>
      <c r="K3289" s="35" t="s">
        <v>2617</v>
      </c>
      <c r="L3289" s="35"/>
      <c r="M3289" s="51">
        <v>42458</v>
      </c>
    </row>
    <row r="3290" spans="9:13">
      <c r="I3290" s="35" t="s">
        <v>14037</v>
      </c>
      <c r="J3290" s="35" t="s">
        <v>14038</v>
      </c>
      <c r="K3290" s="35" t="s">
        <v>2617</v>
      </c>
      <c r="L3290" s="35"/>
      <c r="M3290" s="51">
        <v>42458</v>
      </c>
    </row>
    <row r="3291" spans="9:13">
      <c r="I3291" s="35" t="s">
        <v>14039</v>
      </c>
      <c r="J3291" s="35" t="s">
        <v>14040</v>
      </c>
      <c r="K3291" s="35" t="s">
        <v>2617</v>
      </c>
      <c r="L3291" s="35"/>
      <c r="M3291" s="51">
        <v>42458</v>
      </c>
    </row>
    <row r="3292" spans="9:13">
      <c r="I3292" s="35" t="s">
        <v>14041</v>
      </c>
      <c r="J3292" s="35" t="s">
        <v>14042</v>
      </c>
      <c r="K3292" s="35" t="s">
        <v>2617</v>
      </c>
      <c r="L3292" s="35"/>
      <c r="M3292" s="51">
        <v>42458</v>
      </c>
    </row>
    <row r="3293" spans="9:13">
      <c r="I3293" s="35" t="s">
        <v>14043</v>
      </c>
      <c r="J3293" s="35" t="s">
        <v>14044</v>
      </c>
      <c r="K3293" s="35" t="s">
        <v>2617</v>
      </c>
      <c r="L3293" s="35"/>
      <c r="M3293" s="51">
        <v>42458</v>
      </c>
    </row>
    <row r="3294" spans="9:13">
      <c r="I3294" s="35" t="s">
        <v>14045</v>
      </c>
      <c r="J3294" s="35" t="s">
        <v>14046</v>
      </c>
      <c r="K3294" s="35" t="s">
        <v>2617</v>
      </c>
      <c r="L3294" s="35"/>
      <c r="M3294" s="51">
        <v>42458</v>
      </c>
    </row>
    <row r="3295" spans="9:13">
      <c r="I3295" s="35" t="s">
        <v>14047</v>
      </c>
      <c r="J3295" s="35" t="s">
        <v>14048</v>
      </c>
      <c r="K3295" s="35" t="s">
        <v>2617</v>
      </c>
      <c r="L3295" s="35"/>
      <c r="M3295" s="51">
        <v>42411</v>
      </c>
    </row>
    <row r="3296" spans="9:13">
      <c r="I3296" s="35" t="s">
        <v>14049</v>
      </c>
      <c r="J3296" s="35" t="s">
        <v>14050</v>
      </c>
      <c r="K3296" s="35" t="s">
        <v>2617</v>
      </c>
      <c r="L3296" s="35"/>
      <c r="M3296" s="51">
        <v>42468</v>
      </c>
    </row>
    <row r="3297" spans="9:13">
      <c r="I3297" s="35" t="s">
        <v>14051</v>
      </c>
      <c r="J3297" s="35" t="s">
        <v>14052</v>
      </c>
      <c r="K3297" s="35" t="s">
        <v>2617</v>
      </c>
      <c r="L3297" s="35"/>
      <c r="M3297" s="51">
        <v>42468</v>
      </c>
    </row>
    <row r="3298" spans="9:13">
      <c r="I3298" s="35" t="s">
        <v>14053</v>
      </c>
      <c r="J3298" s="35" t="s">
        <v>14054</v>
      </c>
      <c r="K3298" s="35" t="s">
        <v>2617</v>
      </c>
      <c r="L3298" s="35"/>
      <c r="M3298" s="51">
        <v>42468</v>
      </c>
    </row>
    <row r="3299" spans="9:13">
      <c r="I3299" s="35" t="s">
        <v>14055</v>
      </c>
      <c r="J3299" s="35" t="s">
        <v>14056</v>
      </c>
      <c r="K3299" s="35" t="s">
        <v>2617</v>
      </c>
      <c r="L3299" s="35"/>
      <c r="M3299" s="51">
        <v>42468</v>
      </c>
    </row>
    <row r="3300" spans="9:13">
      <c r="I3300" s="35" t="s">
        <v>14057</v>
      </c>
      <c r="J3300" s="35" t="s">
        <v>14058</v>
      </c>
      <c r="K3300" s="35" t="s">
        <v>2617</v>
      </c>
      <c r="L3300" s="35"/>
      <c r="M3300" s="51">
        <v>42468</v>
      </c>
    </row>
    <row r="3301" spans="9:13">
      <c r="I3301" s="35" t="s">
        <v>14059</v>
      </c>
      <c r="J3301" s="35" t="s">
        <v>14060</v>
      </c>
      <c r="K3301" s="35" t="s">
        <v>2617</v>
      </c>
      <c r="L3301" s="35"/>
      <c r="M3301" s="51">
        <v>42468</v>
      </c>
    </row>
    <row r="3302" spans="9:13">
      <c r="I3302" s="35" t="s">
        <v>14061</v>
      </c>
      <c r="J3302" s="35" t="s">
        <v>14062</v>
      </c>
      <c r="K3302" s="35" t="s">
        <v>2617</v>
      </c>
      <c r="L3302" s="35"/>
      <c r="M3302" s="51">
        <v>42468</v>
      </c>
    </row>
    <row r="3303" spans="9:13">
      <c r="I3303" s="35" t="s">
        <v>14063</v>
      </c>
      <c r="J3303" s="35" t="s">
        <v>14064</v>
      </c>
      <c r="K3303" s="35" t="s">
        <v>2617</v>
      </c>
      <c r="L3303" s="35"/>
      <c r="M3303" s="51">
        <v>42468</v>
      </c>
    </row>
    <row r="3304" spans="9:13">
      <c r="I3304" s="35" t="s">
        <v>14065</v>
      </c>
      <c r="J3304" s="35" t="s">
        <v>14066</v>
      </c>
      <c r="K3304" s="35" t="s">
        <v>2617</v>
      </c>
      <c r="L3304" s="35"/>
      <c r="M3304" s="51">
        <v>42468</v>
      </c>
    </row>
    <row r="3305" spans="9:13">
      <c r="I3305" s="35" t="s">
        <v>14067</v>
      </c>
      <c r="J3305" s="35" t="s">
        <v>14068</v>
      </c>
      <c r="K3305" s="35" t="s">
        <v>2617</v>
      </c>
      <c r="L3305" s="35"/>
      <c r="M3305" s="51">
        <v>42073</v>
      </c>
    </row>
    <row r="3306" spans="9:13">
      <c r="I3306" s="35" t="s">
        <v>14069</v>
      </c>
      <c r="J3306" s="35" t="s">
        <v>14070</v>
      </c>
      <c r="K3306" s="35" t="s">
        <v>2617</v>
      </c>
      <c r="L3306" s="35"/>
      <c r="M3306" s="51">
        <v>42110</v>
      </c>
    </row>
    <row r="3307" spans="9:13">
      <c r="I3307" s="35" t="s">
        <v>14071</v>
      </c>
      <c r="J3307" s="35" t="s">
        <v>14072</v>
      </c>
      <c r="K3307" s="35" t="s">
        <v>2617</v>
      </c>
      <c r="L3307" s="35"/>
      <c r="M3307" s="51">
        <v>42405</v>
      </c>
    </row>
    <row r="3308" spans="9:13">
      <c r="I3308" s="35" t="s">
        <v>14073</v>
      </c>
      <c r="J3308" s="35" t="s">
        <v>14074</v>
      </c>
      <c r="K3308" s="35" t="s">
        <v>2617</v>
      </c>
      <c r="L3308" s="35"/>
      <c r="M3308" s="51">
        <v>42411</v>
      </c>
    </row>
    <row r="3309" spans="9:13">
      <c r="I3309" s="35" t="s">
        <v>14075</v>
      </c>
      <c r="J3309" s="35" t="s">
        <v>14076</v>
      </c>
      <c r="K3309" s="35" t="s">
        <v>2617</v>
      </c>
      <c r="L3309" s="35"/>
      <c r="M3309" s="51">
        <v>42128</v>
      </c>
    </row>
    <row r="3310" spans="9:13">
      <c r="I3310" s="35" t="s">
        <v>14077</v>
      </c>
      <c r="J3310" s="35" t="s">
        <v>14078</v>
      </c>
      <c r="K3310" s="35" t="s">
        <v>2617</v>
      </c>
      <c r="L3310" s="35"/>
      <c r="M3310" s="51">
        <v>42405</v>
      </c>
    </row>
    <row r="3311" spans="9:13">
      <c r="I3311" s="35" t="s">
        <v>14079</v>
      </c>
      <c r="J3311" s="35" t="s">
        <v>14080</v>
      </c>
      <c r="K3311" s="35" t="s">
        <v>2617</v>
      </c>
      <c r="L3311" s="35"/>
      <c r="M3311" s="51">
        <v>42405</v>
      </c>
    </row>
    <row r="3312" spans="9:13">
      <c r="I3312" s="35" t="s">
        <v>14081</v>
      </c>
      <c r="J3312" s="35" t="s">
        <v>14082</v>
      </c>
      <c r="K3312" s="35" t="s">
        <v>2617</v>
      </c>
      <c r="L3312" s="35"/>
      <c r="M3312" s="51">
        <v>42405</v>
      </c>
    </row>
    <row r="3313" spans="9:13">
      <c r="I3313" s="35" t="s">
        <v>14083</v>
      </c>
      <c r="J3313" s="35" t="s">
        <v>14084</v>
      </c>
      <c r="K3313" s="35" t="s">
        <v>2617</v>
      </c>
      <c r="L3313" s="35"/>
      <c r="M3313" s="51">
        <v>42405</v>
      </c>
    </row>
    <row r="3314" spans="9:13">
      <c r="I3314" s="35" t="s">
        <v>14085</v>
      </c>
      <c r="J3314" s="35" t="s">
        <v>14086</v>
      </c>
      <c r="K3314" s="35" t="s">
        <v>2617</v>
      </c>
      <c r="L3314" s="35"/>
      <c r="M3314" s="51">
        <v>42405</v>
      </c>
    </row>
    <row r="3315" spans="9:13">
      <c r="I3315" s="35" t="s">
        <v>14087</v>
      </c>
      <c r="J3315" s="35" t="s">
        <v>14088</v>
      </c>
      <c r="K3315" s="35" t="s">
        <v>2617</v>
      </c>
      <c r="L3315" s="35"/>
      <c r="M3315" s="51">
        <v>42438</v>
      </c>
    </row>
    <row r="3316" spans="9:13">
      <c r="I3316" s="35" t="s">
        <v>14089</v>
      </c>
      <c r="J3316" s="35" t="s">
        <v>14090</v>
      </c>
      <c r="K3316" s="35" t="s">
        <v>2617</v>
      </c>
      <c r="L3316" s="35"/>
      <c r="M3316" s="51">
        <v>42438</v>
      </c>
    </row>
    <row r="3317" spans="9:13">
      <c r="I3317" s="35" t="s">
        <v>14091</v>
      </c>
      <c r="J3317" s="35" t="s">
        <v>14092</v>
      </c>
      <c r="K3317" s="35" t="s">
        <v>2617</v>
      </c>
      <c r="L3317" s="35"/>
      <c r="M3317" s="51">
        <v>42438</v>
      </c>
    </row>
    <row r="3318" spans="9:13">
      <c r="I3318" s="35" t="s">
        <v>14093</v>
      </c>
      <c r="J3318" s="35" t="s">
        <v>14094</v>
      </c>
      <c r="K3318" s="35" t="s">
        <v>2617</v>
      </c>
      <c r="L3318" s="35"/>
      <c r="M3318" s="51">
        <v>42440</v>
      </c>
    </row>
    <row r="3319" spans="9:13">
      <c r="I3319" s="35" t="s">
        <v>14095</v>
      </c>
      <c r="J3319" s="35" t="s">
        <v>14096</v>
      </c>
      <c r="K3319" s="35" t="s">
        <v>2617</v>
      </c>
      <c r="L3319" s="35"/>
      <c r="M3319" s="51">
        <v>42438</v>
      </c>
    </row>
    <row r="3320" spans="9:13">
      <c r="I3320" s="35" t="s">
        <v>14097</v>
      </c>
      <c r="J3320" s="35" t="s">
        <v>14098</v>
      </c>
      <c r="K3320" s="35" t="s">
        <v>2617</v>
      </c>
      <c r="L3320" s="35"/>
      <c r="M3320" s="51">
        <v>42438</v>
      </c>
    </row>
    <row r="3321" spans="9:13">
      <c r="I3321" s="35" t="s">
        <v>14099</v>
      </c>
      <c r="J3321" s="35" t="s">
        <v>14100</v>
      </c>
      <c r="K3321" s="35" t="s">
        <v>2617</v>
      </c>
      <c r="L3321" s="35"/>
      <c r="M3321" s="51">
        <v>42440</v>
      </c>
    </row>
    <row r="3322" spans="9:13">
      <c r="I3322" s="35" t="s">
        <v>14101</v>
      </c>
      <c r="J3322" s="35" t="s">
        <v>14102</v>
      </c>
      <c r="K3322" s="35" t="s">
        <v>2617</v>
      </c>
      <c r="L3322" s="35"/>
      <c r="M3322" s="51">
        <v>42438</v>
      </c>
    </row>
    <row r="3323" spans="9:13">
      <c r="I3323" s="35" t="s">
        <v>14103</v>
      </c>
      <c r="J3323" s="35" t="s">
        <v>14104</v>
      </c>
      <c r="K3323" s="35" t="s">
        <v>2617</v>
      </c>
      <c r="L3323" s="35"/>
      <c r="M3323" s="51">
        <v>42438</v>
      </c>
    </row>
    <row r="3324" spans="9:13">
      <c r="I3324" s="35" t="s">
        <v>14105</v>
      </c>
      <c r="J3324" s="35" t="s">
        <v>14106</v>
      </c>
      <c r="K3324" s="35" t="s">
        <v>2617</v>
      </c>
      <c r="L3324" s="35"/>
      <c r="M3324" s="51">
        <v>42438</v>
      </c>
    </row>
    <row r="3325" spans="9:13">
      <c r="I3325" s="35" t="s">
        <v>14107</v>
      </c>
      <c r="J3325" s="35" t="s">
        <v>14108</v>
      </c>
      <c r="K3325" s="35" t="s">
        <v>2617</v>
      </c>
      <c r="L3325" s="35"/>
      <c r="M3325" s="51">
        <v>42438</v>
      </c>
    </row>
    <row r="3326" spans="9:13">
      <c r="I3326" s="35" t="s">
        <v>14109</v>
      </c>
      <c r="J3326" s="35" t="s">
        <v>14110</v>
      </c>
      <c r="K3326" s="35" t="s">
        <v>2617</v>
      </c>
      <c r="L3326" s="35"/>
      <c r="M3326" s="51">
        <v>42500</v>
      </c>
    </row>
    <row r="3327" spans="9:13">
      <c r="I3327" s="35" t="s">
        <v>14111</v>
      </c>
      <c r="J3327" s="35" t="s">
        <v>14112</v>
      </c>
      <c r="K3327" s="35" t="s">
        <v>2617</v>
      </c>
      <c r="L3327" s="35"/>
      <c r="M3327" s="51">
        <v>42500</v>
      </c>
    </row>
    <row r="3328" spans="9:13">
      <c r="I3328" s="35" t="s">
        <v>14113</v>
      </c>
      <c r="J3328" s="35" t="s">
        <v>14114</v>
      </c>
      <c r="K3328" s="35" t="s">
        <v>2617</v>
      </c>
      <c r="L3328" s="35"/>
      <c r="M3328" s="51">
        <v>42145</v>
      </c>
    </row>
    <row r="3329" spans="9:13">
      <c r="I3329" s="35" t="s">
        <v>14115</v>
      </c>
      <c r="J3329" s="35" t="s">
        <v>14116</v>
      </c>
      <c r="K3329" s="35" t="s">
        <v>2617</v>
      </c>
      <c r="L3329" s="35"/>
      <c r="M3329" s="51">
        <v>42145</v>
      </c>
    </row>
    <row r="3330" spans="9:13">
      <c r="I3330" s="35" t="s">
        <v>14117</v>
      </c>
      <c r="J3330" s="35" t="s">
        <v>1843</v>
      </c>
      <c r="K3330" s="35" t="s">
        <v>2617</v>
      </c>
      <c r="L3330" s="35"/>
      <c r="M3330" s="51">
        <v>42079</v>
      </c>
    </row>
    <row r="3331" spans="9:13">
      <c r="I3331" s="35" t="s">
        <v>14118</v>
      </c>
      <c r="J3331" s="35" t="s">
        <v>14119</v>
      </c>
      <c r="K3331" s="35" t="s">
        <v>2617</v>
      </c>
      <c r="L3331" s="35"/>
      <c r="M3331" s="51">
        <v>42249</v>
      </c>
    </row>
    <row r="3332" spans="9:13">
      <c r="I3332" s="35" t="s">
        <v>14120</v>
      </c>
      <c r="J3332" s="35" t="s">
        <v>14121</v>
      </c>
      <c r="K3332" s="35" t="s">
        <v>2617</v>
      </c>
      <c r="L3332" s="35"/>
      <c r="M3332" s="51">
        <v>42367</v>
      </c>
    </row>
    <row r="3333" spans="9:13">
      <c r="I3333" s="35" t="s">
        <v>14122</v>
      </c>
      <c r="J3333" s="35" t="s">
        <v>14123</v>
      </c>
      <c r="K3333" s="35" t="s">
        <v>2617</v>
      </c>
      <c r="L3333" s="35"/>
      <c r="M3333" s="51">
        <v>42387</v>
      </c>
    </row>
    <row r="3334" spans="9:13">
      <c r="I3334" s="35" t="s">
        <v>14124</v>
      </c>
      <c r="J3334" s="35" t="s">
        <v>14125</v>
      </c>
      <c r="K3334" s="35" t="s">
        <v>2617</v>
      </c>
      <c r="L3334" s="35"/>
      <c r="M3334" s="51">
        <v>42419</v>
      </c>
    </row>
    <row r="3335" spans="9:13">
      <c r="I3335" s="35" t="s">
        <v>14126</v>
      </c>
      <c r="J3335" s="35" t="s">
        <v>14127</v>
      </c>
      <c r="K3335" s="35" t="s">
        <v>2617</v>
      </c>
      <c r="L3335" s="35"/>
      <c r="M3335" s="51">
        <v>42405</v>
      </c>
    </row>
    <row r="3336" spans="9:13">
      <c r="I3336" s="35" t="s">
        <v>14128</v>
      </c>
      <c r="J3336" s="35" t="s">
        <v>14129</v>
      </c>
      <c r="K3336" s="35" t="s">
        <v>2617</v>
      </c>
      <c r="L3336" s="35"/>
      <c r="M3336" s="51">
        <v>42461</v>
      </c>
    </row>
    <row r="3337" spans="9:13">
      <c r="I3337" s="35" t="s">
        <v>14130</v>
      </c>
      <c r="J3337" s="35" t="s">
        <v>14131</v>
      </c>
      <c r="K3337" s="35" t="s">
        <v>2617</v>
      </c>
      <c r="L3337" s="35"/>
      <c r="M3337" s="51">
        <v>42353</v>
      </c>
    </row>
    <row r="3338" spans="9:13">
      <c r="I3338" s="35" t="s">
        <v>14132</v>
      </c>
      <c r="J3338" s="35" t="s">
        <v>14133</v>
      </c>
      <c r="K3338" s="35" t="s">
        <v>2617</v>
      </c>
      <c r="L3338" s="35"/>
      <c r="M3338" s="51">
        <v>42405</v>
      </c>
    </row>
    <row r="3339" spans="9:13">
      <c r="I3339" s="35" t="s">
        <v>14134</v>
      </c>
      <c r="J3339" s="35" t="s">
        <v>14135</v>
      </c>
      <c r="K3339" s="35" t="s">
        <v>2617</v>
      </c>
      <c r="L3339" s="35"/>
      <c r="M3339" s="51">
        <v>42468</v>
      </c>
    </row>
    <row r="3340" spans="9:13">
      <c r="I3340" s="35" t="s">
        <v>14136</v>
      </c>
      <c r="J3340" s="35" t="s">
        <v>14137</v>
      </c>
      <c r="K3340" s="35" t="s">
        <v>2617</v>
      </c>
      <c r="L3340" s="35"/>
      <c r="M3340" s="51">
        <v>42156</v>
      </c>
    </row>
    <row r="3341" spans="9:13">
      <c r="I3341" s="35" t="s">
        <v>14138</v>
      </c>
      <c r="J3341" s="35" t="s">
        <v>14139</v>
      </c>
      <c r="K3341" s="35" t="s">
        <v>2617</v>
      </c>
      <c r="L3341" s="35"/>
      <c r="M3341" s="51">
        <v>42145</v>
      </c>
    </row>
    <row r="3342" spans="9:13">
      <c r="I3342" s="35" t="s">
        <v>14140</v>
      </c>
      <c r="J3342" s="35" t="s">
        <v>14141</v>
      </c>
      <c r="K3342" s="35" t="s">
        <v>2617</v>
      </c>
      <c r="L3342" s="35"/>
      <c r="M3342" s="51">
        <v>42303</v>
      </c>
    </row>
    <row r="3343" spans="9:13">
      <c r="I3343" s="35" t="s">
        <v>14142</v>
      </c>
      <c r="J3343" s="35" t="s">
        <v>14143</v>
      </c>
      <c r="K3343" s="35" t="s">
        <v>2617</v>
      </c>
      <c r="L3343" s="35"/>
      <c r="M3343" s="51">
        <v>42303</v>
      </c>
    </row>
    <row r="3344" spans="9:13">
      <c r="I3344" s="35" t="s">
        <v>14144</v>
      </c>
      <c r="J3344" s="35" t="s">
        <v>14145</v>
      </c>
      <c r="K3344" s="35" t="s">
        <v>2617</v>
      </c>
      <c r="L3344" s="35"/>
      <c r="M3344" s="51">
        <v>42303</v>
      </c>
    </row>
    <row r="3345" spans="9:13">
      <c r="I3345" s="35" t="s">
        <v>14146</v>
      </c>
      <c r="J3345" s="35" t="s">
        <v>14147</v>
      </c>
      <c r="K3345" s="35" t="s">
        <v>2617</v>
      </c>
      <c r="L3345" s="35"/>
      <c r="M3345" s="51">
        <v>42292</v>
      </c>
    </row>
    <row r="3346" spans="9:13">
      <c r="I3346" s="35" t="s">
        <v>14148</v>
      </c>
      <c r="J3346" s="35" t="s">
        <v>14149</v>
      </c>
      <c r="K3346" s="35" t="s">
        <v>2617</v>
      </c>
      <c r="L3346" s="35"/>
      <c r="M3346" s="51">
        <v>42487</v>
      </c>
    </row>
    <row r="3347" spans="9:13">
      <c r="I3347" s="35" t="s">
        <v>14150</v>
      </c>
      <c r="J3347" s="35" t="s">
        <v>14151</v>
      </c>
      <c r="K3347" s="35" t="s">
        <v>2617</v>
      </c>
      <c r="L3347" s="35"/>
      <c r="M3347" s="51">
        <v>42487</v>
      </c>
    </row>
    <row r="3348" spans="9:13">
      <c r="I3348" s="35" t="s">
        <v>14152</v>
      </c>
      <c r="J3348" s="35" t="s">
        <v>14153</v>
      </c>
      <c r="K3348" s="35" t="s">
        <v>2617</v>
      </c>
      <c r="L3348" s="35"/>
      <c r="M3348" s="51">
        <v>42394</v>
      </c>
    </row>
    <row r="3349" spans="9:13">
      <c r="I3349" s="35" t="s">
        <v>14154</v>
      </c>
      <c r="J3349" s="35" t="s">
        <v>14155</v>
      </c>
      <c r="K3349" s="35" t="s">
        <v>2617</v>
      </c>
      <c r="L3349" s="35"/>
      <c r="M3349" s="51">
        <v>42394</v>
      </c>
    </row>
    <row r="3350" spans="9:13">
      <c r="I3350" s="35" t="s">
        <v>14156</v>
      </c>
      <c r="J3350" s="35" t="s">
        <v>14157</v>
      </c>
      <c r="K3350" s="35" t="s">
        <v>2617</v>
      </c>
      <c r="L3350" s="35"/>
      <c r="M3350" s="51">
        <v>42300</v>
      </c>
    </row>
    <row r="3351" spans="9:13">
      <c r="I3351" s="35" t="s">
        <v>14158</v>
      </c>
      <c r="J3351" s="35" t="s">
        <v>14159</v>
      </c>
      <c r="K3351" s="35" t="s">
        <v>2617</v>
      </c>
      <c r="L3351" s="35"/>
      <c r="M3351" s="51">
        <v>42424</v>
      </c>
    </row>
    <row r="3352" spans="9:13">
      <c r="I3352" s="35" t="s">
        <v>14160</v>
      </c>
      <c r="J3352" s="35" t="s">
        <v>14161</v>
      </c>
      <c r="K3352" s="35" t="s">
        <v>2617</v>
      </c>
      <c r="L3352" s="35"/>
      <c r="M3352" s="51">
        <v>42394</v>
      </c>
    </row>
    <row r="3353" spans="9:13">
      <c r="I3353" s="35" t="s">
        <v>14162</v>
      </c>
      <c r="J3353" s="35" t="s">
        <v>14163</v>
      </c>
      <c r="K3353" s="35" t="s">
        <v>2617</v>
      </c>
      <c r="L3353" s="35"/>
      <c r="M3353" s="51">
        <v>42451</v>
      </c>
    </row>
    <row r="3354" spans="9:13">
      <c r="I3354" s="35" t="s">
        <v>14164</v>
      </c>
      <c r="J3354" s="35" t="s">
        <v>14165</v>
      </c>
      <c r="K3354" s="35" t="s">
        <v>2617</v>
      </c>
      <c r="L3354" s="35"/>
      <c r="M3354" s="51">
        <v>42451</v>
      </c>
    </row>
    <row r="3355" spans="9:13">
      <c r="I3355" s="35" t="s">
        <v>14166</v>
      </c>
      <c r="J3355" s="35" t="s">
        <v>14167</v>
      </c>
      <c r="K3355" s="35" t="s">
        <v>2617</v>
      </c>
      <c r="L3355" s="35"/>
      <c r="M3355" s="51">
        <v>42411</v>
      </c>
    </row>
    <row r="3356" spans="9:13">
      <c r="I3356" s="35" t="s">
        <v>14168</v>
      </c>
      <c r="J3356" s="35" t="s">
        <v>14169</v>
      </c>
      <c r="K3356" s="35" t="s">
        <v>2617</v>
      </c>
      <c r="L3356" s="35"/>
      <c r="M3356" s="51">
        <v>42528</v>
      </c>
    </row>
    <row r="3357" spans="9:13">
      <c r="I3357" s="35" t="s">
        <v>14170</v>
      </c>
      <c r="J3357" s="35" t="s">
        <v>14171</v>
      </c>
      <c r="K3357" s="35" t="s">
        <v>2617</v>
      </c>
      <c r="L3357" s="35"/>
      <c r="M3357" s="51">
        <v>42300</v>
      </c>
    </row>
    <row r="3358" spans="9:13">
      <c r="I3358" s="35" t="s">
        <v>14172</v>
      </c>
      <c r="J3358" s="35" t="s">
        <v>14173</v>
      </c>
      <c r="K3358" s="35" t="s">
        <v>2617</v>
      </c>
      <c r="L3358" s="35"/>
      <c r="M3358" s="51">
        <v>42486</v>
      </c>
    </row>
    <row r="3359" spans="9:13">
      <c r="I3359" s="35" t="s">
        <v>14174</v>
      </c>
      <c r="J3359" s="35" t="s">
        <v>14175</v>
      </c>
      <c r="K3359" s="35" t="s">
        <v>2617</v>
      </c>
      <c r="L3359" s="35"/>
      <c r="M3359" s="51">
        <v>42300</v>
      </c>
    </row>
    <row r="3360" spans="9:13">
      <c r="I3360" s="35" t="s">
        <v>14176</v>
      </c>
      <c r="J3360" s="35" t="s">
        <v>14177</v>
      </c>
      <c r="K3360" s="35" t="s">
        <v>2617</v>
      </c>
      <c r="L3360" s="35"/>
      <c r="M3360" s="51">
        <v>42424</v>
      </c>
    </row>
    <row r="3361" spans="9:13">
      <c r="I3361" s="35" t="s">
        <v>14178</v>
      </c>
      <c r="J3361" s="35" t="s">
        <v>14179</v>
      </c>
      <c r="K3361" s="35" t="s">
        <v>2617</v>
      </c>
      <c r="L3361" s="35"/>
      <c r="M3361" s="51">
        <v>42300</v>
      </c>
    </row>
    <row r="3362" spans="9:13">
      <c r="I3362" s="35" t="s">
        <v>14180</v>
      </c>
      <c r="J3362" s="35" t="s">
        <v>14181</v>
      </c>
      <c r="K3362" s="35" t="s">
        <v>2617</v>
      </c>
      <c r="L3362" s="35"/>
      <c r="M3362" s="51">
        <v>42292</v>
      </c>
    </row>
    <row r="3363" spans="9:13">
      <c r="I3363" s="35" t="s">
        <v>14182</v>
      </c>
      <c r="J3363" s="35" t="s">
        <v>14183</v>
      </c>
      <c r="K3363" s="35" t="s">
        <v>2617</v>
      </c>
      <c r="L3363" s="35"/>
      <c r="M3363" s="51">
        <v>42310</v>
      </c>
    </row>
    <row r="3364" spans="9:13">
      <c r="I3364" s="35" t="s">
        <v>14184</v>
      </c>
      <c r="J3364" s="35" t="s">
        <v>14185</v>
      </c>
      <c r="K3364" s="35" t="s">
        <v>2617</v>
      </c>
      <c r="L3364" s="35"/>
      <c r="M3364" s="51">
        <v>42534</v>
      </c>
    </row>
    <row r="3365" spans="9:13">
      <c r="I3365" s="35" t="s">
        <v>14186</v>
      </c>
      <c r="J3365" s="35" t="s">
        <v>14187</v>
      </c>
      <c r="K3365" s="35" t="s">
        <v>2617</v>
      </c>
      <c r="L3365" s="35"/>
      <c r="M3365" s="51">
        <v>42536</v>
      </c>
    </row>
    <row r="3366" spans="9:13">
      <c r="I3366" s="35" t="s">
        <v>14188</v>
      </c>
      <c r="J3366" s="35" t="s">
        <v>14189</v>
      </c>
      <c r="K3366" s="35" t="s">
        <v>2617</v>
      </c>
      <c r="L3366" s="35"/>
      <c r="M3366" s="51">
        <v>42544</v>
      </c>
    </row>
    <row r="3367" spans="9:13">
      <c r="I3367" s="35" t="s">
        <v>14190</v>
      </c>
      <c r="J3367" s="35" t="s">
        <v>14191</v>
      </c>
      <c r="K3367" s="35" t="s">
        <v>2617</v>
      </c>
      <c r="L3367" s="35"/>
      <c r="M3367" s="51">
        <v>42551</v>
      </c>
    </row>
    <row r="3368" spans="9:13">
      <c r="I3368" s="35" t="s">
        <v>14192</v>
      </c>
      <c r="J3368" s="35" t="s">
        <v>14193</v>
      </c>
      <c r="K3368" s="35" t="s">
        <v>2617</v>
      </c>
      <c r="L3368" s="35"/>
      <c r="M3368" s="51">
        <v>42551</v>
      </c>
    </row>
    <row r="3369" spans="9:13">
      <c r="I3369" s="35" t="s">
        <v>14194</v>
      </c>
      <c r="J3369" s="35" t="s">
        <v>14195</v>
      </c>
      <c r="K3369" s="35" t="s">
        <v>2617</v>
      </c>
      <c r="L3369" s="35"/>
      <c r="M3369" s="51">
        <v>42555</v>
      </c>
    </row>
    <row r="3370" spans="9:13">
      <c r="I3370" s="35" t="s">
        <v>14196</v>
      </c>
      <c r="J3370" s="35" t="s">
        <v>14197</v>
      </c>
      <c r="K3370" s="35" t="s">
        <v>2617</v>
      </c>
      <c r="L3370" s="35"/>
      <c r="M3370" s="51">
        <v>42556</v>
      </c>
    </row>
    <row r="3371" spans="9:13">
      <c r="I3371" s="35" t="s">
        <v>14198</v>
      </c>
      <c r="J3371" s="35" t="s">
        <v>14199</v>
      </c>
      <c r="K3371" s="35" t="s">
        <v>2617</v>
      </c>
      <c r="L3371" s="35"/>
      <c r="M3371" s="51">
        <v>42556</v>
      </c>
    </row>
    <row r="3372" spans="9:13">
      <c r="I3372" s="35" t="s">
        <v>14200</v>
      </c>
      <c r="J3372" s="35" t="s">
        <v>14201</v>
      </c>
      <c r="K3372" s="35" t="s">
        <v>2617</v>
      </c>
      <c r="L3372" s="35"/>
      <c r="M3372" s="51">
        <v>42557</v>
      </c>
    </row>
    <row r="3373" spans="9:13">
      <c r="I3373" s="35" t="s">
        <v>14202</v>
      </c>
      <c r="J3373" s="35" t="s">
        <v>14203</v>
      </c>
      <c r="K3373" s="35" t="s">
        <v>2617</v>
      </c>
      <c r="L3373" s="35"/>
      <c r="M3373" s="51">
        <v>42557</v>
      </c>
    </row>
    <row r="3374" spans="9:13">
      <c r="I3374" s="35" t="s">
        <v>14204</v>
      </c>
      <c r="J3374" s="35" t="s">
        <v>14205</v>
      </c>
      <c r="K3374" s="35" t="s">
        <v>2617</v>
      </c>
      <c r="L3374" s="35"/>
      <c r="M3374" s="51">
        <v>42557</v>
      </c>
    </row>
    <row r="3375" spans="9:13">
      <c r="I3375" s="35" t="s">
        <v>14206</v>
      </c>
      <c r="J3375" s="35" t="s">
        <v>14207</v>
      </c>
      <c r="K3375" s="35" t="s">
        <v>2617</v>
      </c>
      <c r="L3375" s="35"/>
      <c r="M3375" s="51">
        <v>42558</v>
      </c>
    </row>
    <row r="3376" spans="9:13">
      <c r="I3376" s="35" t="s">
        <v>14208</v>
      </c>
      <c r="J3376" s="35" t="s">
        <v>14209</v>
      </c>
      <c r="K3376" s="35" t="s">
        <v>2617</v>
      </c>
      <c r="L3376" s="35"/>
      <c r="M3376" s="51">
        <v>42558</v>
      </c>
    </row>
    <row r="3377" spans="9:13">
      <c r="I3377" s="35" t="s">
        <v>14200</v>
      </c>
      <c r="J3377" s="35" t="s">
        <v>14201</v>
      </c>
      <c r="K3377" s="35" t="s">
        <v>2617</v>
      </c>
      <c r="L3377" s="35"/>
      <c r="M3377" s="51">
        <v>42557</v>
      </c>
    </row>
    <row r="3378" spans="9:13">
      <c r="I3378" s="35" t="s">
        <v>14202</v>
      </c>
      <c r="J3378" s="35" t="s">
        <v>14203</v>
      </c>
      <c r="K3378" s="35" t="s">
        <v>2617</v>
      </c>
      <c r="L3378" s="35"/>
      <c r="M3378" s="51">
        <v>42557</v>
      </c>
    </row>
    <row r="3379" spans="9:13">
      <c r="I3379" s="35" t="s">
        <v>14204</v>
      </c>
      <c r="J3379" s="35" t="s">
        <v>14205</v>
      </c>
      <c r="K3379" s="35" t="s">
        <v>2617</v>
      </c>
      <c r="L3379" s="35"/>
      <c r="M3379" s="51">
        <v>42557</v>
      </c>
    </row>
    <row r="3380" spans="9:13">
      <c r="I3380" s="35" t="s">
        <v>14206</v>
      </c>
      <c r="J3380" s="35" t="s">
        <v>14207</v>
      </c>
      <c r="K3380" s="35" t="s">
        <v>2617</v>
      </c>
      <c r="L3380" s="35"/>
      <c r="M3380" s="51">
        <v>42558</v>
      </c>
    </row>
    <row r="3381" spans="9:13">
      <c r="I3381" s="35" t="s">
        <v>14208</v>
      </c>
      <c r="J3381" s="35" t="s">
        <v>14209</v>
      </c>
      <c r="K3381" s="35" t="s">
        <v>2617</v>
      </c>
      <c r="L3381" s="35"/>
      <c r="M3381" s="51">
        <v>42558</v>
      </c>
    </row>
    <row r="3382" spans="9:13">
      <c r="I3382" s="35" t="s">
        <v>14210</v>
      </c>
      <c r="J3382" s="35" t="s">
        <v>14211</v>
      </c>
      <c r="K3382" s="35" t="s">
        <v>2617</v>
      </c>
      <c r="L3382" s="35"/>
      <c r="M3382" s="51">
        <v>42559</v>
      </c>
    </row>
    <row r="3383" spans="9:13">
      <c r="I3383" s="35" t="s">
        <v>14212</v>
      </c>
      <c r="J3383" s="35" t="s">
        <v>14213</v>
      </c>
      <c r="K3383" s="35" t="s">
        <v>2617</v>
      </c>
      <c r="L3383" s="35"/>
      <c r="M3383" s="51">
        <v>42559</v>
      </c>
    </row>
    <row r="3384" spans="9:13">
      <c r="I3384" s="35">
        <v>1343</v>
      </c>
      <c r="J3384" s="35" t="s">
        <v>14214</v>
      </c>
      <c r="K3384" s="35" t="s">
        <v>2617</v>
      </c>
      <c r="L3384" s="35"/>
      <c r="M3384" s="51">
        <v>42562</v>
      </c>
    </row>
    <row r="3385" spans="9:13">
      <c r="I3385" s="35" t="s">
        <v>14215</v>
      </c>
      <c r="J3385" s="35" t="s">
        <v>14216</v>
      </c>
      <c r="K3385" s="35" t="s">
        <v>2617</v>
      </c>
      <c r="L3385" s="35"/>
      <c r="M3385" s="51">
        <v>42562</v>
      </c>
    </row>
    <row r="3386" spans="9:13">
      <c r="I3386" s="35" t="s">
        <v>14217</v>
      </c>
      <c r="J3386" s="35" t="s">
        <v>14218</v>
      </c>
      <c r="K3386" s="35" t="s">
        <v>2617</v>
      </c>
      <c r="L3386" s="35"/>
      <c r="M3386" s="51">
        <v>42562</v>
      </c>
    </row>
    <row r="3387" spans="9:13">
      <c r="I3387" s="35" t="s">
        <v>14219</v>
      </c>
      <c r="J3387" s="35" t="s">
        <v>14220</v>
      </c>
      <c r="K3387" s="35" t="s">
        <v>2617</v>
      </c>
      <c r="L3387" s="35"/>
      <c r="M3387" s="51">
        <v>42562</v>
      </c>
    </row>
    <row r="3388" spans="9:13">
      <c r="I3388" s="35" t="s">
        <v>14221</v>
      </c>
      <c r="J3388" s="35" t="s">
        <v>14222</v>
      </c>
      <c r="K3388" s="35" t="s">
        <v>2617</v>
      </c>
      <c r="L3388" s="35"/>
      <c r="M3388" s="51">
        <v>42562</v>
      </c>
    </row>
    <row r="3389" spans="9:13">
      <c r="I3389" s="35" t="s">
        <v>14223</v>
      </c>
      <c r="J3389" s="35" t="s">
        <v>14224</v>
      </c>
      <c r="K3389" s="35" t="s">
        <v>2617</v>
      </c>
      <c r="L3389" s="35"/>
      <c r="M3389" s="51">
        <v>42562</v>
      </c>
    </row>
    <row r="3390" spans="9:13">
      <c r="I3390" s="35" t="s">
        <v>14225</v>
      </c>
      <c r="J3390" s="35" t="s">
        <v>14226</v>
      </c>
      <c r="K3390" s="35" t="s">
        <v>2617</v>
      </c>
      <c r="L3390" s="35"/>
      <c r="M3390" s="51">
        <v>42562</v>
      </c>
    </row>
    <row r="3391" spans="9:13">
      <c r="I3391" s="35" t="s">
        <v>14227</v>
      </c>
      <c r="J3391" s="35" t="s">
        <v>14228</v>
      </c>
      <c r="K3391" s="35" t="s">
        <v>2617</v>
      </c>
      <c r="L3391" s="35"/>
      <c r="M3391" s="51">
        <v>42562</v>
      </c>
    </row>
    <row r="3392" spans="9:13">
      <c r="I3392" s="35" t="s">
        <v>14229</v>
      </c>
      <c r="J3392" s="35" t="s">
        <v>14230</v>
      </c>
      <c r="K3392" s="35" t="s">
        <v>2617</v>
      </c>
      <c r="L3392" s="35"/>
      <c r="M3392" s="51">
        <v>42562</v>
      </c>
    </row>
    <row r="3393" spans="9:13">
      <c r="I3393" s="35" t="s">
        <v>14231</v>
      </c>
      <c r="J3393" s="35" t="s">
        <v>14232</v>
      </c>
      <c r="K3393" s="35" t="s">
        <v>2617</v>
      </c>
      <c r="L3393" s="35"/>
      <c r="M3393" s="51">
        <v>42562</v>
      </c>
    </row>
    <row r="3394" spans="9:13">
      <c r="I3394" s="35" t="s">
        <v>14233</v>
      </c>
      <c r="J3394" s="35" t="s">
        <v>14234</v>
      </c>
      <c r="K3394" s="35" t="s">
        <v>2617</v>
      </c>
      <c r="L3394" s="35"/>
      <c r="M3394" s="51">
        <v>42562</v>
      </c>
    </row>
    <row r="3395" spans="9:13">
      <c r="I3395" s="35" t="s">
        <v>14235</v>
      </c>
      <c r="J3395" s="35" t="s">
        <v>14236</v>
      </c>
      <c r="K3395" s="35" t="s">
        <v>2617</v>
      </c>
      <c r="L3395" s="35"/>
      <c r="M3395" s="51">
        <v>42562</v>
      </c>
    </row>
    <row r="3396" spans="9:13">
      <c r="I3396" s="35" t="s">
        <v>14237</v>
      </c>
      <c r="J3396" s="35" t="s">
        <v>14238</v>
      </c>
      <c r="K3396" s="35" t="s">
        <v>2617</v>
      </c>
      <c r="L3396" s="35"/>
      <c r="M3396" s="51">
        <v>42562</v>
      </c>
    </row>
    <row r="3397" spans="9:13">
      <c r="I3397" s="35" t="s">
        <v>14239</v>
      </c>
      <c r="J3397" s="35" t="s">
        <v>14240</v>
      </c>
      <c r="K3397" s="35" t="s">
        <v>2617</v>
      </c>
      <c r="L3397" s="35"/>
      <c r="M3397" s="51">
        <v>42562</v>
      </c>
    </row>
    <row r="3398" spans="9:13">
      <c r="I3398" s="35" t="s">
        <v>14241</v>
      </c>
      <c r="J3398" s="35" t="s">
        <v>14242</v>
      </c>
      <c r="K3398" s="35" t="s">
        <v>2617</v>
      </c>
      <c r="L3398" s="35"/>
      <c r="M3398" s="51">
        <v>42562</v>
      </c>
    </row>
    <row r="3399" spans="9:13">
      <c r="I3399" s="35" t="s">
        <v>14243</v>
      </c>
      <c r="J3399" s="35" t="s">
        <v>14244</v>
      </c>
      <c r="K3399" s="35" t="s">
        <v>2617</v>
      </c>
      <c r="L3399" s="35"/>
      <c r="M3399" s="51">
        <v>42562</v>
      </c>
    </row>
    <row r="3400" spans="9:13">
      <c r="I3400" s="35" t="s">
        <v>14245</v>
      </c>
      <c r="J3400" s="35" t="s">
        <v>14246</v>
      </c>
      <c r="K3400" s="35" t="s">
        <v>2617</v>
      </c>
      <c r="L3400" s="35"/>
      <c r="M3400" s="51">
        <v>42562</v>
      </c>
    </row>
    <row r="3401" spans="9:13">
      <c r="I3401" s="35" t="s">
        <v>14247</v>
      </c>
      <c r="J3401" s="35" t="s">
        <v>14248</v>
      </c>
      <c r="K3401" s="35" t="s">
        <v>2617</v>
      </c>
      <c r="L3401" s="35"/>
      <c r="M3401" s="51">
        <v>42562</v>
      </c>
    </row>
    <row r="3402" spans="9:13">
      <c r="I3402" s="35" t="s">
        <v>14249</v>
      </c>
      <c r="J3402" s="35" t="s">
        <v>14250</v>
      </c>
      <c r="K3402" s="35" t="s">
        <v>2617</v>
      </c>
      <c r="L3402" s="35"/>
      <c r="M3402" s="51">
        <v>42562</v>
      </c>
    </row>
    <row r="3403" spans="9:13">
      <c r="I3403" s="35" t="s">
        <v>14251</v>
      </c>
      <c r="J3403" s="35" t="s">
        <v>14252</v>
      </c>
      <c r="K3403" s="35" t="s">
        <v>2617</v>
      </c>
      <c r="L3403" s="35"/>
      <c r="M3403" s="51">
        <v>42562</v>
      </c>
    </row>
    <row r="3404" spans="9:13">
      <c r="I3404" s="35" t="s">
        <v>14251</v>
      </c>
      <c r="J3404" s="35" t="s">
        <v>14252</v>
      </c>
      <c r="K3404" s="35" t="s">
        <v>2617</v>
      </c>
      <c r="L3404" s="35"/>
      <c r="M3404" s="51">
        <v>42562</v>
      </c>
    </row>
    <row r="3405" spans="9:13">
      <c r="I3405" s="35" t="s">
        <v>14253</v>
      </c>
      <c r="J3405" s="35" t="s">
        <v>14254</v>
      </c>
      <c r="K3405" s="35" t="s">
        <v>2617</v>
      </c>
      <c r="L3405" s="35"/>
      <c r="M3405" s="51">
        <v>42562</v>
      </c>
    </row>
    <row r="3406" spans="9:13">
      <c r="I3406" s="35" t="s">
        <v>14255</v>
      </c>
      <c r="J3406" s="35" t="s">
        <v>14256</v>
      </c>
      <c r="K3406" s="35" t="s">
        <v>2617</v>
      </c>
      <c r="L3406" s="35"/>
      <c r="M3406" s="51">
        <v>42562</v>
      </c>
    </row>
    <row r="3407" spans="9:13">
      <c r="I3407" s="35" t="s">
        <v>14257</v>
      </c>
      <c r="J3407" s="35" t="s">
        <v>14258</v>
      </c>
      <c r="K3407" s="35" t="s">
        <v>2617</v>
      </c>
      <c r="L3407" s="35"/>
      <c r="M3407" s="51">
        <v>42562</v>
      </c>
    </row>
    <row r="3408" spans="9:13">
      <c r="I3408" s="35" t="s">
        <v>14259</v>
      </c>
      <c r="J3408" s="35" t="s">
        <v>14260</v>
      </c>
      <c r="K3408" s="35" t="s">
        <v>2617</v>
      </c>
      <c r="L3408" s="35"/>
      <c r="M3408" s="51">
        <v>42562</v>
      </c>
    </row>
    <row r="3409" spans="9:13">
      <c r="I3409" s="35" t="s">
        <v>14261</v>
      </c>
      <c r="J3409" s="35" t="s">
        <v>14262</v>
      </c>
      <c r="K3409" s="35" t="s">
        <v>2617</v>
      </c>
      <c r="L3409" s="35"/>
      <c r="M3409" s="51">
        <v>42562</v>
      </c>
    </row>
    <row r="3410" spans="9:13">
      <c r="I3410" s="35" t="s">
        <v>14263</v>
      </c>
      <c r="J3410" s="35" t="s">
        <v>14264</v>
      </c>
      <c r="K3410" s="35" t="s">
        <v>2617</v>
      </c>
      <c r="L3410" s="35"/>
      <c r="M3410" s="51">
        <v>42562</v>
      </c>
    </row>
    <row r="3411" spans="9:13">
      <c r="I3411" s="35" t="s">
        <v>14265</v>
      </c>
      <c r="J3411" s="35" t="s">
        <v>14266</v>
      </c>
      <c r="K3411" s="35" t="s">
        <v>2617</v>
      </c>
      <c r="L3411" s="35"/>
      <c r="M3411" s="51">
        <v>42562</v>
      </c>
    </row>
    <row r="3412" spans="9:13">
      <c r="I3412" s="35" t="s">
        <v>14267</v>
      </c>
      <c r="J3412" s="35" t="s">
        <v>14268</v>
      </c>
      <c r="K3412" s="35" t="s">
        <v>2617</v>
      </c>
      <c r="L3412" s="35"/>
      <c r="M3412" s="51">
        <v>42562</v>
      </c>
    </row>
    <row r="3413" spans="9:13">
      <c r="I3413" s="35" t="s">
        <v>14269</v>
      </c>
      <c r="J3413" s="35" t="s">
        <v>14270</v>
      </c>
      <c r="K3413" s="35" t="s">
        <v>2617</v>
      </c>
      <c r="L3413" s="35"/>
      <c r="M3413" s="51">
        <v>42562</v>
      </c>
    </row>
    <row r="3414" spans="9:13">
      <c r="I3414" s="35" t="s">
        <v>14271</v>
      </c>
      <c r="J3414" s="35" t="s">
        <v>14272</v>
      </c>
      <c r="K3414" s="35" t="s">
        <v>2617</v>
      </c>
      <c r="L3414" s="35"/>
      <c r="M3414" s="51">
        <v>42562</v>
      </c>
    </row>
    <row r="3415" spans="9:13">
      <c r="I3415" s="35" t="s">
        <v>14273</v>
      </c>
      <c r="J3415" s="35" t="s">
        <v>14274</v>
      </c>
      <c r="K3415" s="35" t="s">
        <v>2617</v>
      </c>
      <c r="L3415" s="35"/>
      <c r="M3415" s="51">
        <v>42562</v>
      </c>
    </row>
    <row r="3416" spans="9:13">
      <c r="I3416" s="35" t="s">
        <v>14275</v>
      </c>
      <c r="J3416" s="35" t="s">
        <v>14276</v>
      </c>
      <c r="K3416" s="35" t="s">
        <v>2617</v>
      </c>
      <c r="L3416" s="35"/>
      <c r="M3416" s="51">
        <v>42562</v>
      </c>
    </row>
    <row r="3417" spans="9:13">
      <c r="I3417" s="35" t="s">
        <v>14277</v>
      </c>
      <c r="J3417" s="35" t="s">
        <v>14278</v>
      </c>
      <c r="K3417" s="35" t="s">
        <v>2617</v>
      </c>
      <c r="L3417" s="35"/>
      <c r="M3417" s="51">
        <v>42562</v>
      </c>
    </row>
    <row r="3418" spans="9:13">
      <c r="I3418" s="35" t="s">
        <v>14279</v>
      </c>
      <c r="J3418" s="35" t="s">
        <v>14280</v>
      </c>
      <c r="K3418" s="35" t="s">
        <v>2617</v>
      </c>
      <c r="L3418" s="35"/>
      <c r="M3418" s="51">
        <v>42562</v>
      </c>
    </row>
    <row r="3419" spans="9:13">
      <c r="I3419" s="35" t="s">
        <v>14281</v>
      </c>
      <c r="J3419" s="35" t="s">
        <v>14282</v>
      </c>
      <c r="K3419" s="35" t="s">
        <v>2617</v>
      </c>
      <c r="L3419" s="35"/>
      <c r="M3419" s="51">
        <v>42562</v>
      </c>
    </row>
    <row r="3420" spans="9:13">
      <c r="I3420" s="35" t="s">
        <v>14283</v>
      </c>
      <c r="J3420" s="35" t="s">
        <v>14284</v>
      </c>
      <c r="K3420" s="35" t="s">
        <v>2617</v>
      </c>
      <c r="L3420" s="35"/>
      <c r="M3420" s="51">
        <v>42562</v>
      </c>
    </row>
    <row r="3421" spans="9:13">
      <c r="I3421" s="35" t="s">
        <v>14285</v>
      </c>
      <c r="J3421" s="35" t="s">
        <v>14286</v>
      </c>
      <c r="K3421" s="35" t="s">
        <v>2617</v>
      </c>
      <c r="L3421" s="35"/>
      <c r="M3421" s="51">
        <v>42562</v>
      </c>
    </row>
    <row r="3422" spans="9:13">
      <c r="I3422" s="35" t="s">
        <v>14287</v>
      </c>
      <c r="J3422" s="35" t="s">
        <v>14288</v>
      </c>
      <c r="K3422" s="35" t="s">
        <v>2617</v>
      </c>
      <c r="L3422" s="35"/>
      <c r="M3422" s="51">
        <v>42562</v>
      </c>
    </row>
    <row r="3423" spans="9:13">
      <c r="I3423" s="35" t="s">
        <v>14289</v>
      </c>
      <c r="J3423" s="35" t="s">
        <v>14290</v>
      </c>
      <c r="K3423" s="35" t="s">
        <v>2617</v>
      </c>
      <c r="L3423" s="35"/>
      <c r="M3423" s="51">
        <v>42562</v>
      </c>
    </row>
    <row r="3424" spans="9:13">
      <c r="I3424" s="35" t="s">
        <v>14291</v>
      </c>
      <c r="J3424" s="35" t="s">
        <v>14292</v>
      </c>
      <c r="K3424" s="35" t="s">
        <v>2617</v>
      </c>
      <c r="L3424" s="35"/>
      <c r="M3424" s="51">
        <v>42562</v>
      </c>
    </row>
    <row r="3425" spans="9:13">
      <c r="I3425" s="35" t="s">
        <v>14293</v>
      </c>
      <c r="J3425" s="35" t="s">
        <v>14294</v>
      </c>
      <c r="K3425" s="35" t="s">
        <v>2617</v>
      </c>
      <c r="L3425" s="35"/>
      <c r="M3425" s="51">
        <v>42562</v>
      </c>
    </row>
    <row r="3426" spans="9:13">
      <c r="I3426" s="35" t="s">
        <v>14295</v>
      </c>
      <c r="J3426" s="35" t="s">
        <v>14296</v>
      </c>
      <c r="K3426" s="35" t="s">
        <v>2617</v>
      </c>
      <c r="L3426" s="35"/>
      <c r="M3426" s="51">
        <v>42562</v>
      </c>
    </row>
    <row r="3427" spans="9:13">
      <c r="I3427" s="35" t="s">
        <v>14297</v>
      </c>
      <c r="J3427" s="35" t="s">
        <v>14298</v>
      </c>
      <c r="K3427" s="35" t="s">
        <v>2617</v>
      </c>
      <c r="L3427" s="35"/>
      <c r="M3427" s="51">
        <v>42562</v>
      </c>
    </row>
    <row r="3428" spans="9:13">
      <c r="I3428" s="35" t="s">
        <v>14299</v>
      </c>
      <c r="J3428" s="35" t="s">
        <v>14300</v>
      </c>
      <c r="K3428" s="35" t="s">
        <v>2617</v>
      </c>
      <c r="L3428" s="35"/>
      <c r="M3428" s="51">
        <v>42562</v>
      </c>
    </row>
    <row r="3429" spans="9:13">
      <c r="I3429" s="35" t="s">
        <v>14301</v>
      </c>
      <c r="J3429" s="35" t="s">
        <v>14302</v>
      </c>
      <c r="K3429" s="35" t="s">
        <v>2617</v>
      </c>
      <c r="L3429" s="35"/>
      <c r="M3429" s="51">
        <v>42562</v>
      </c>
    </row>
    <row r="3430" spans="9:13">
      <c r="I3430" s="35" t="s">
        <v>14303</v>
      </c>
      <c r="J3430" s="35" t="s">
        <v>14304</v>
      </c>
      <c r="K3430" s="35" t="s">
        <v>2617</v>
      </c>
      <c r="L3430" s="35"/>
      <c r="M3430" s="51">
        <v>42562</v>
      </c>
    </row>
    <row r="3431" spans="9:13">
      <c r="I3431" s="35" t="s">
        <v>14305</v>
      </c>
      <c r="J3431" s="35" t="s">
        <v>14306</v>
      </c>
      <c r="K3431" s="35" t="s">
        <v>2617</v>
      </c>
      <c r="L3431" s="35"/>
      <c r="M3431" s="51">
        <v>42562</v>
      </c>
    </row>
    <row r="3432" spans="9:13">
      <c r="I3432" s="35" t="s">
        <v>14307</v>
      </c>
      <c r="J3432" s="35" t="s">
        <v>14308</v>
      </c>
      <c r="K3432" s="35" t="s">
        <v>2617</v>
      </c>
      <c r="L3432" s="35"/>
      <c r="M3432" s="51">
        <v>42562</v>
      </c>
    </row>
    <row r="3433" spans="9:13">
      <c r="I3433" s="35" t="s">
        <v>14309</v>
      </c>
      <c r="J3433" s="35" t="s">
        <v>14310</v>
      </c>
      <c r="K3433" s="35" t="s">
        <v>2617</v>
      </c>
      <c r="L3433" s="35"/>
      <c r="M3433" s="51">
        <v>42562</v>
      </c>
    </row>
    <row r="3434" spans="9:13">
      <c r="I3434" s="35" t="s">
        <v>14311</v>
      </c>
      <c r="J3434" s="35" t="s">
        <v>14312</v>
      </c>
      <c r="K3434" s="35" t="s">
        <v>2617</v>
      </c>
      <c r="L3434" s="35"/>
      <c r="M3434" s="51">
        <v>42562</v>
      </c>
    </row>
    <row r="3435" spans="9:13">
      <c r="I3435" s="35" t="s">
        <v>14313</v>
      </c>
      <c r="J3435" s="35" t="s">
        <v>14314</v>
      </c>
      <c r="K3435" s="35" t="s">
        <v>2617</v>
      </c>
      <c r="L3435" s="35"/>
      <c r="M3435" s="51">
        <v>42562</v>
      </c>
    </row>
    <row r="3436" spans="9:13">
      <c r="I3436" s="35" t="s">
        <v>14315</v>
      </c>
      <c r="J3436" s="35" t="s">
        <v>14316</v>
      </c>
      <c r="K3436" s="35" t="s">
        <v>2617</v>
      </c>
      <c r="L3436" s="35"/>
      <c r="M3436" s="51">
        <v>42562</v>
      </c>
    </row>
    <row r="3437" spans="9:13">
      <c r="I3437" s="35" t="s">
        <v>14317</v>
      </c>
      <c r="J3437" s="35" t="s">
        <v>14318</v>
      </c>
      <c r="K3437" s="35" t="s">
        <v>2617</v>
      </c>
      <c r="L3437" s="35"/>
      <c r="M3437" s="51">
        <v>42562</v>
      </c>
    </row>
    <row r="3438" spans="9:13">
      <c r="I3438" s="35" t="s">
        <v>14319</v>
      </c>
      <c r="J3438" s="35" t="s">
        <v>14320</v>
      </c>
      <c r="K3438" s="35" t="s">
        <v>2617</v>
      </c>
      <c r="L3438" s="35"/>
      <c r="M3438" s="51">
        <v>42562</v>
      </c>
    </row>
    <row r="3439" spans="9:13">
      <c r="I3439" s="35" t="s">
        <v>14321</v>
      </c>
      <c r="J3439" s="35" t="s">
        <v>14322</v>
      </c>
      <c r="K3439" s="35" t="s">
        <v>2617</v>
      </c>
      <c r="L3439" s="35"/>
      <c r="M3439" s="51">
        <v>42562</v>
      </c>
    </row>
    <row r="3440" spans="9:13">
      <c r="I3440" s="35" t="s">
        <v>14323</v>
      </c>
      <c r="J3440" s="35" t="s">
        <v>14324</v>
      </c>
      <c r="K3440" s="35" t="s">
        <v>2617</v>
      </c>
      <c r="L3440" s="35"/>
      <c r="M3440" s="51">
        <v>42562</v>
      </c>
    </row>
    <row r="3441" spans="9:13">
      <c r="I3441" s="35" t="s">
        <v>14325</v>
      </c>
      <c r="J3441" s="35" t="s">
        <v>14326</v>
      </c>
      <c r="K3441" s="35" t="s">
        <v>2617</v>
      </c>
      <c r="L3441" s="35"/>
      <c r="M3441" s="51">
        <v>42562</v>
      </c>
    </row>
    <row r="3442" spans="9:13">
      <c r="I3442" s="35" t="s">
        <v>14327</v>
      </c>
      <c r="J3442" s="35" t="s">
        <v>14328</v>
      </c>
      <c r="K3442" s="35" t="s">
        <v>2617</v>
      </c>
      <c r="L3442" s="35"/>
      <c r="M3442" s="51">
        <v>42562</v>
      </c>
    </row>
    <row r="3443" spans="9:13">
      <c r="I3443" s="35" t="s">
        <v>14329</v>
      </c>
      <c r="J3443" s="35" t="s">
        <v>14330</v>
      </c>
      <c r="K3443" s="35" t="s">
        <v>2617</v>
      </c>
      <c r="L3443" s="35"/>
      <c r="M3443" s="51">
        <v>42562</v>
      </c>
    </row>
    <row r="3444" spans="9:13">
      <c r="I3444" s="35" t="s">
        <v>14331</v>
      </c>
      <c r="J3444" s="35" t="s">
        <v>14332</v>
      </c>
      <c r="K3444" s="35" t="s">
        <v>2617</v>
      </c>
      <c r="L3444" s="35"/>
      <c r="M3444" s="51">
        <v>42562</v>
      </c>
    </row>
    <row r="3445" spans="9:13">
      <c r="I3445" s="35" t="s">
        <v>14333</v>
      </c>
      <c r="J3445" s="35" t="s">
        <v>14334</v>
      </c>
      <c r="K3445" s="35" t="s">
        <v>2617</v>
      </c>
      <c r="L3445" s="35"/>
      <c r="M3445" s="51">
        <v>42562</v>
      </c>
    </row>
    <row r="3446" spans="9:13">
      <c r="I3446" s="35" t="s">
        <v>14335</v>
      </c>
      <c r="J3446" s="35" t="s">
        <v>14336</v>
      </c>
      <c r="K3446" s="35" t="s">
        <v>2617</v>
      </c>
      <c r="L3446" s="35"/>
      <c r="M3446" s="51">
        <v>42562</v>
      </c>
    </row>
    <row r="3447" spans="9:13">
      <c r="I3447" s="35" t="s">
        <v>14337</v>
      </c>
      <c r="J3447" s="35" t="s">
        <v>14338</v>
      </c>
      <c r="K3447" s="35" t="s">
        <v>2617</v>
      </c>
      <c r="L3447" s="35"/>
      <c r="M3447" s="51">
        <v>42562</v>
      </c>
    </row>
    <row r="3448" spans="9:13">
      <c r="I3448" s="35" t="s">
        <v>14339</v>
      </c>
      <c r="J3448" s="35" t="s">
        <v>14340</v>
      </c>
      <c r="K3448" s="35" t="s">
        <v>2617</v>
      </c>
      <c r="L3448" s="35"/>
      <c r="M3448" s="51">
        <v>42562</v>
      </c>
    </row>
    <row r="3449" spans="9:13">
      <c r="I3449" s="35" t="s">
        <v>14341</v>
      </c>
      <c r="J3449" s="35" t="s">
        <v>14342</v>
      </c>
      <c r="K3449" s="35" t="s">
        <v>2617</v>
      </c>
      <c r="L3449" s="35"/>
      <c r="M3449" s="51">
        <v>42562</v>
      </c>
    </row>
    <row r="3450" spans="9:13">
      <c r="I3450" s="35" t="s">
        <v>14343</v>
      </c>
      <c r="J3450" s="35" t="s">
        <v>14344</v>
      </c>
      <c r="K3450" s="35" t="s">
        <v>2617</v>
      </c>
      <c r="L3450" s="35"/>
      <c r="M3450" s="51">
        <v>42562</v>
      </c>
    </row>
    <row r="3451" spans="9:13">
      <c r="I3451" s="35" t="s">
        <v>14345</v>
      </c>
      <c r="J3451" s="35" t="s">
        <v>14346</v>
      </c>
      <c r="K3451" s="35" t="s">
        <v>2617</v>
      </c>
      <c r="L3451" s="35"/>
      <c r="M3451" s="51">
        <v>42562</v>
      </c>
    </row>
    <row r="3452" spans="9:13">
      <c r="I3452" s="35" t="s">
        <v>14347</v>
      </c>
      <c r="J3452" s="35" t="s">
        <v>14348</v>
      </c>
      <c r="K3452" s="35" t="s">
        <v>2617</v>
      </c>
      <c r="L3452" s="35"/>
      <c r="M3452" s="51">
        <v>42562</v>
      </c>
    </row>
    <row r="3453" spans="9:13">
      <c r="I3453" s="35" t="s">
        <v>14349</v>
      </c>
      <c r="J3453" s="35" t="s">
        <v>14350</v>
      </c>
      <c r="K3453" s="35" t="s">
        <v>2617</v>
      </c>
      <c r="L3453" s="35"/>
      <c r="M3453" s="51">
        <v>42562</v>
      </c>
    </row>
    <row r="3454" spans="9:13">
      <c r="I3454" s="35" t="s">
        <v>14351</v>
      </c>
      <c r="J3454" s="35" t="s">
        <v>14352</v>
      </c>
      <c r="K3454" s="35" t="s">
        <v>2617</v>
      </c>
      <c r="L3454" s="35"/>
      <c r="M3454" s="51">
        <v>42562</v>
      </c>
    </row>
    <row r="3455" spans="9:13">
      <c r="I3455" s="35" t="s">
        <v>14353</v>
      </c>
      <c r="J3455" s="35" t="s">
        <v>14354</v>
      </c>
      <c r="K3455" s="35" t="s">
        <v>2617</v>
      </c>
      <c r="L3455" s="35"/>
      <c r="M3455" s="51">
        <v>42562</v>
      </c>
    </row>
    <row r="3456" spans="9:13">
      <c r="I3456" s="35" t="s">
        <v>14355</v>
      </c>
      <c r="J3456" s="35" t="s">
        <v>14356</v>
      </c>
      <c r="K3456" s="35" t="s">
        <v>2617</v>
      </c>
      <c r="L3456" s="35"/>
      <c r="M3456" s="51">
        <v>42562</v>
      </c>
    </row>
    <row r="3457" spans="9:13">
      <c r="I3457" s="35" t="s">
        <v>14357</v>
      </c>
      <c r="J3457" s="35" t="s">
        <v>14358</v>
      </c>
      <c r="K3457" s="35" t="s">
        <v>2617</v>
      </c>
      <c r="L3457" s="35"/>
      <c r="M3457" s="51">
        <v>42562</v>
      </c>
    </row>
    <row r="3458" spans="9:13">
      <c r="I3458" s="35" t="s">
        <v>14359</v>
      </c>
      <c r="J3458" s="35" t="s">
        <v>14360</v>
      </c>
      <c r="K3458" s="35" t="s">
        <v>2617</v>
      </c>
      <c r="L3458" s="35"/>
      <c r="M3458" s="51">
        <v>42562</v>
      </c>
    </row>
    <row r="3459" spans="9:13">
      <c r="I3459" s="35" t="s">
        <v>14361</v>
      </c>
      <c r="J3459" s="35" t="s">
        <v>14362</v>
      </c>
      <c r="K3459" s="35" t="s">
        <v>2617</v>
      </c>
      <c r="L3459" s="35"/>
      <c r="M3459" s="51">
        <v>42562</v>
      </c>
    </row>
    <row r="3460" spans="9:13">
      <c r="I3460" s="35" t="s">
        <v>14363</v>
      </c>
      <c r="J3460" s="35" t="s">
        <v>14364</v>
      </c>
      <c r="K3460" s="35" t="s">
        <v>2617</v>
      </c>
      <c r="L3460" s="35"/>
      <c r="M3460" s="51">
        <v>42562</v>
      </c>
    </row>
    <row r="3461" spans="9:13">
      <c r="I3461" s="35" t="s">
        <v>14365</v>
      </c>
      <c r="J3461" s="35" t="s">
        <v>14366</v>
      </c>
      <c r="K3461" s="35" t="s">
        <v>2617</v>
      </c>
      <c r="L3461" s="35"/>
      <c r="M3461" s="51">
        <v>42562</v>
      </c>
    </row>
    <row r="3462" spans="9:13">
      <c r="I3462" s="35" t="s">
        <v>14367</v>
      </c>
      <c r="J3462" s="35" t="s">
        <v>14368</v>
      </c>
      <c r="K3462" s="35" t="s">
        <v>2617</v>
      </c>
      <c r="L3462" s="35"/>
      <c r="M3462" s="51">
        <v>42562</v>
      </c>
    </row>
    <row r="3463" spans="9:13">
      <c r="I3463" s="35" t="s">
        <v>14369</v>
      </c>
      <c r="J3463" s="35" t="s">
        <v>14370</v>
      </c>
      <c r="K3463" s="35" t="s">
        <v>2617</v>
      </c>
      <c r="L3463" s="35"/>
      <c r="M3463" s="51">
        <v>42562</v>
      </c>
    </row>
    <row r="3464" spans="9:13">
      <c r="I3464" s="35" t="s">
        <v>14371</v>
      </c>
      <c r="J3464" s="35" t="s">
        <v>14372</v>
      </c>
      <c r="K3464" s="35" t="s">
        <v>2617</v>
      </c>
      <c r="L3464" s="35"/>
      <c r="M3464" s="51">
        <v>42562</v>
      </c>
    </row>
    <row r="3465" spans="9:13">
      <c r="I3465" s="35" t="s">
        <v>14373</v>
      </c>
      <c r="J3465" s="35" t="s">
        <v>14374</v>
      </c>
      <c r="K3465" s="35" t="s">
        <v>2617</v>
      </c>
      <c r="L3465" s="35"/>
      <c r="M3465" s="51">
        <v>42562</v>
      </c>
    </row>
    <row r="3466" spans="9:13">
      <c r="I3466" s="35" t="s">
        <v>14375</v>
      </c>
      <c r="J3466" s="35" t="s">
        <v>14376</v>
      </c>
      <c r="K3466" s="35" t="s">
        <v>2617</v>
      </c>
      <c r="L3466" s="35"/>
      <c r="M3466" s="51">
        <v>42562</v>
      </c>
    </row>
    <row r="3467" spans="9:13">
      <c r="I3467" s="35" t="s">
        <v>14377</v>
      </c>
      <c r="J3467" s="35" t="s">
        <v>14378</v>
      </c>
      <c r="K3467" s="35" t="s">
        <v>2617</v>
      </c>
      <c r="L3467" s="35"/>
      <c r="M3467" s="51">
        <v>42562</v>
      </c>
    </row>
    <row r="3468" spans="9:13">
      <c r="I3468" s="35" t="s">
        <v>14379</v>
      </c>
      <c r="J3468" s="35" t="s">
        <v>14380</v>
      </c>
      <c r="K3468" s="35" t="s">
        <v>2617</v>
      </c>
      <c r="L3468" s="35"/>
      <c r="M3468" s="51">
        <v>42562</v>
      </c>
    </row>
    <row r="3469" spans="9:13">
      <c r="I3469" s="35" t="s">
        <v>14381</v>
      </c>
      <c r="J3469" s="35" t="s">
        <v>14382</v>
      </c>
      <c r="K3469" s="35" t="s">
        <v>2617</v>
      </c>
      <c r="L3469" s="35"/>
      <c r="M3469" s="51">
        <v>42562</v>
      </c>
    </row>
    <row r="3470" spans="9:13">
      <c r="I3470" s="35" t="s">
        <v>14383</v>
      </c>
      <c r="J3470" s="35" t="s">
        <v>14384</v>
      </c>
      <c r="K3470" s="35" t="s">
        <v>2617</v>
      </c>
      <c r="L3470" s="35"/>
      <c r="M3470" s="51">
        <v>42562</v>
      </c>
    </row>
    <row r="3471" spans="9:13">
      <c r="I3471" s="35" t="s">
        <v>14385</v>
      </c>
      <c r="J3471" s="35" t="s">
        <v>14386</v>
      </c>
      <c r="K3471" s="35" t="s">
        <v>2617</v>
      </c>
      <c r="L3471" s="35"/>
      <c r="M3471" s="51">
        <v>42564</v>
      </c>
    </row>
    <row r="3472" spans="9:13">
      <c r="I3472" s="35" t="s">
        <v>14387</v>
      </c>
      <c r="J3472" s="35" t="s">
        <v>14388</v>
      </c>
      <c r="K3472" s="35" t="s">
        <v>2617</v>
      </c>
      <c r="L3472" s="35"/>
      <c r="M3472" s="51">
        <v>42564</v>
      </c>
    </row>
    <row r="3473" spans="9:13">
      <c r="I3473" s="35" t="s">
        <v>14389</v>
      </c>
      <c r="J3473" s="35" t="s">
        <v>14390</v>
      </c>
      <c r="K3473" s="35" t="s">
        <v>2617</v>
      </c>
      <c r="L3473" s="35"/>
      <c r="M3473" s="51">
        <v>42563</v>
      </c>
    </row>
    <row r="3474" spans="9:13">
      <c r="I3474" s="35" t="s">
        <v>14391</v>
      </c>
      <c r="J3474" s="35" t="s">
        <v>14392</v>
      </c>
      <c r="K3474" s="35" t="s">
        <v>2617</v>
      </c>
      <c r="L3474" s="35"/>
      <c r="M3474" s="51">
        <v>42563</v>
      </c>
    </row>
    <row r="3475" spans="9:13">
      <c r="I3475" s="35" t="s">
        <v>14393</v>
      </c>
      <c r="J3475" s="35" t="s">
        <v>14394</v>
      </c>
      <c r="K3475" s="35" t="s">
        <v>2617</v>
      </c>
      <c r="L3475" s="35"/>
      <c r="M3475" s="51">
        <v>42565</v>
      </c>
    </row>
    <row r="3476" spans="9:13">
      <c r="I3476" s="35" t="s">
        <v>14395</v>
      </c>
      <c r="J3476" s="35" t="s">
        <v>14396</v>
      </c>
      <c r="K3476" s="35" t="s">
        <v>2617</v>
      </c>
      <c r="L3476" s="35"/>
      <c r="M3476" s="51">
        <v>42566</v>
      </c>
    </row>
    <row r="3477" spans="9:13">
      <c r="I3477" s="35" t="s">
        <v>14397</v>
      </c>
      <c r="J3477" s="35" t="s">
        <v>14398</v>
      </c>
      <c r="K3477" s="35" t="s">
        <v>2617</v>
      </c>
      <c r="L3477" s="35"/>
      <c r="M3477" s="51">
        <v>42566</v>
      </c>
    </row>
    <row r="3478" spans="9:13">
      <c r="I3478" s="35" t="s">
        <v>14399</v>
      </c>
      <c r="J3478" s="35" t="s">
        <v>14400</v>
      </c>
      <c r="K3478" s="35" t="s">
        <v>2617</v>
      </c>
      <c r="L3478" s="35"/>
      <c r="M3478" s="51">
        <v>42566</v>
      </c>
    </row>
    <row r="3479" spans="9:13">
      <c r="I3479" s="35" t="s">
        <v>14401</v>
      </c>
      <c r="J3479" s="35" t="s">
        <v>14402</v>
      </c>
      <c r="K3479" s="35" t="s">
        <v>2617</v>
      </c>
      <c r="L3479" s="35"/>
      <c r="M3479" s="51">
        <v>42566</v>
      </c>
    </row>
    <row r="3480" spans="9:13">
      <c r="I3480" s="35" t="s">
        <v>14403</v>
      </c>
      <c r="J3480" s="35" t="s">
        <v>14404</v>
      </c>
      <c r="K3480" s="35" t="s">
        <v>2617</v>
      </c>
      <c r="L3480" s="35"/>
      <c r="M3480" s="51">
        <v>42566</v>
      </c>
    </row>
    <row r="3481" spans="9:13">
      <c r="I3481" s="35" t="s">
        <v>14405</v>
      </c>
      <c r="J3481" s="35" t="s">
        <v>14406</v>
      </c>
      <c r="K3481" s="35" t="s">
        <v>2617</v>
      </c>
      <c r="L3481" s="35"/>
      <c r="M3481" s="51">
        <v>42566</v>
      </c>
    </row>
    <row r="3482" spans="9:13">
      <c r="I3482" s="35" t="s">
        <v>14407</v>
      </c>
      <c r="J3482" s="35" t="s">
        <v>14408</v>
      </c>
      <c r="K3482" s="35" t="s">
        <v>2617</v>
      </c>
      <c r="L3482" s="35"/>
      <c r="M3482" s="51">
        <v>42566</v>
      </c>
    </row>
    <row r="3483" spans="9:13">
      <c r="I3483" s="35" t="s">
        <v>133</v>
      </c>
      <c r="J3483" s="35" t="s">
        <v>14409</v>
      </c>
      <c r="K3483" s="35" t="s">
        <v>2617</v>
      </c>
      <c r="L3483" s="35"/>
      <c r="M3483" s="51">
        <v>42566</v>
      </c>
    </row>
    <row r="3484" spans="9:13">
      <c r="I3484" s="35" t="s">
        <v>14410</v>
      </c>
      <c r="J3484" s="35" t="s">
        <v>14411</v>
      </c>
      <c r="K3484" s="35" t="s">
        <v>2617</v>
      </c>
      <c r="L3484" s="35"/>
      <c r="M3484" s="51">
        <v>42566</v>
      </c>
    </row>
    <row r="3485" spans="9:13">
      <c r="I3485" s="35" t="s">
        <v>14412</v>
      </c>
      <c r="J3485" s="35" t="s">
        <v>14413</v>
      </c>
      <c r="K3485" s="35" t="s">
        <v>2617</v>
      </c>
      <c r="L3485" s="35"/>
      <c r="M3485" s="51">
        <v>42566</v>
      </c>
    </row>
    <row r="3486" spans="9:13">
      <c r="I3486" s="35" t="s">
        <v>14414</v>
      </c>
      <c r="J3486" s="35" t="s">
        <v>14415</v>
      </c>
      <c r="K3486" s="35" t="s">
        <v>2617</v>
      </c>
      <c r="L3486" s="35"/>
      <c r="M3486" s="51">
        <v>42566</v>
      </c>
    </row>
    <row r="3487" spans="9:13">
      <c r="I3487" s="35" t="s">
        <v>14416</v>
      </c>
      <c r="J3487" s="35" t="s">
        <v>14417</v>
      </c>
      <c r="K3487" s="35" t="s">
        <v>2617</v>
      </c>
      <c r="L3487" s="35"/>
      <c r="M3487" s="51">
        <v>42566</v>
      </c>
    </row>
    <row r="3488" spans="9:13">
      <c r="I3488" s="35" t="s">
        <v>14418</v>
      </c>
      <c r="J3488" s="35" t="s">
        <v>14419</v>
      </c>
      <c r="K3488" s="35" t="s">
        <v>2617</v>
      </c>
      <c r="L3488" s="35"/>
      <c r="M3488" s="51">
        <v>42566</v>
      </c>
    </row>
    <row r="3489" spans="9:13">
      <c r="I3489" s="35" t="s">
        <v>14420</v>
      </c>
      <c r="J3489" s="35" t="s">
        <v>14421</v>
      </c>
      <c r="K3489" s="35" t="s">
        <v>2617</v>
      </c>
      <c r="L3489" s="35"/>
      <c r="M3489" s="51">
        <v>42566</v>
      </c>
    </row>
    <row r="3490" spans="9:13">
      <c r="I3490" s="35" t="s">
        <v>14422</v>
      </c>
      <c r="J3490" s="35" t="s">
        <v>14423</v>
      </c>
      <c r="K3490" s="35" t="s">
        <v>2617</v>
      </c>
      <c r="L3490" s="35"/>
      <c r="M3490" s="51">
        <v>42566</v>
      </c>
    </row>
    <row r="3491" spans="9:13">
      <c r="I3491" s="35" t="s">
        <v>14424</v>
      </c>
      <c r="J3491" s="35" t="s">
        <v>14425</v>
      </c>
      <c r="K3491" s="35" t="s">
        <v>2617</v>
      </c>
      <c r="L3491" s="35"/>
      <c r="M3491" s="51">
        <v>42572</v>
      </c>
    </row>
    <row r="3492" spans="9:13">
      <c r="I3492" s="35" t="s">
        <v>14426</v>
      </c>
      <c r="J3492" s="35" t="s">
        <v>14427</v>
      </c>
      <c r="K3492" s="35" t="s">
        <v>2617</v>
      </c>
      <c r="L3492" s="35"/>
      <c r="M3492" s="51">
        <v>42572</v>
      </c>
    </row>
    <row r="3493" spans="9:13">
      <c r="I3493" s="35" t="s">
        <v>14391</v>
      </c>
      <c r="J3493" s="35" t="s">
        <v>14392</v>
      </c>
      <c r="K3493" s="35" t="s">
        <v>2617</v>
      </c>
      <c r="L3493" s="35"/>
      <c r="M3493" s="51">
        <v>42572</v>
      </c>
    </row>
    <row r="3494" spans="9:13">
      <c r="I3494" s="35" t="s">
        <v>14428</v>
      </c>
      <c r="J3494" s="35" t="s">
        <v>14429</v>
      </c>
      <c r="K3494" s="35" t="s">
        <v>2617</v>
      </c>
      <c r="L3494" s="35"/>
      <c r="M3494" s="51">
        <v>42572</v>
      </c>
    </row>
    <row r="3495" spans="9:13">
      <c r="I3495" s="35" t="s">
        <v>14430</v>
      </c>
      <c r="J3495" s="35" t="s">
        <v>14431</v>
      </c>
      <c r="K3495" s="35" t="s">
        <v>2617</v>
      </c>
      <c r="L3495" s="35"/>
      <c r="M3495" s="51">
        <v>42572</v>
      </c>
    </row>
    <row r="3496" spans="9:13">
      <c r="I3496" s="35" t="s">
        <v>14432</v>
      </c>
      <c r="J3496" s="35" t="s">
        <v>14433</v>
      </c>
      <c r="K3496" s="35" t="s">
        <v>2617</v>
      </c>
      <c r="L3496" s="35"/>
      <c r="M3496" s="51">
        <v>42572</v>
      </c>
    </row>
    <row r="3497" spans="9:13">
      <c r="I3497" s="35" t="s">
        <v>14434</v>
      </c>
      <c r="J3497" s="35" t="s">
        <v>14435</v>
      </c>
      <c r="K3497" s="35" t="s">
        <v>2617</v>
      </c>
      <c r="L3497" s="35"/>
      <c r="M3497" s="51">
        <v>42572</v>
      </c>
    </row>
    <row r="3498" spans="9:13">
      <c r="I3498" s="35" t="s">
        <v>14436</v>
      </c>
      <c r="J3498" s="35" t="s">
        <v>14437</v>
      </c>
      <c r="K3498" s="35" t="s">
        <v>2617</v>
      </c>
      <c r="L3498" s="35"/>
      <c r="M3498" s="51">
        <v>42572</v>
      </c>
    </row>
    <row r="3499" spans="9:13">
      <c r="I3499" s="35" t="s">
        <v>14438</v>
      </c>
      <c r="J3499" s="35" t="s">
        <v>14439</v>
      </c>
      <c r="K3499" s="35" t="s">
        <v>2617</v>
      </c>
      <c r="L3499" s="35"/>
      <c r="M3499" s="51">
        <v>42572</v>
      </c>
    </row>
    <row r="3500" spans="9:13">
      <c r="I3500" s="35" t="s">
        <v>14440</v>
      </c>
      <c r="J3500" s="35" t="s">
        <v>14441</v>
      </c>
      <c r="K3500" s="35" t="s">
        <v>1368</v>
      </c>
      <c r="L3500" s="35"/>
      <c r="M3500" s="51"/>
    </row>
    <row r="3501" spans="9:13">
      <c r="I3501" s="35" t="s">
        <v>14442</v>
      </c>
      <c r="J3501" s="35" t="s">
        <v>14443</v>
      </c>
      <c r="K3501" s="35" t="s">
        <v>405</v>
      </c>
      <c r="L3501" s="35"/>
      <c r="M3501" s="51"/>
    </row>
    <row r="3502" spans="9:13">
      <c r="I3502" s="35" t="s">
        <v>14444</v>
      </c>
      <c r="J3502" s="35" t="s">
        <v>14445</v>
      </c>
      <c r="K3502" s="35" t="s">
        <v>83</v>
      </c>
      <c r="L3502" s="35"/>
      <c r="M3502" s="51"/>
    </row>
    <row r="3503" spans="9:13">
      <c r="I3503" s="35" t="s">
        <v>14446</v>
      </c>
      <c r="J3503" s="35" t="s">
        <v>14447</v>
      </c>
      <c r="K3503" s="35" t="s">
        <v>8</v>
      </c>
      <c r="L3503" s="35"/>
      <c r="M3503" s="51">
        <v>42419</v>
      </c>
    </row>
    <row r="3504" spans="9:13">
      <c r="I3504" s="35" t="s">
        <v>14448</v>
      </c>
      <c r="J3504" s="35" t="s">
        <v>14449</v>
      </c>
      <c r="K3504" s="35" t="s">
        <v>2204</v>
      </c>
      <c r="L3504" s="35"/>
      <c r="M3504" s="51">
        <v>42475</v>
      </c>
    </row>
    <row r="3505" spans="9:13">
      <c r="I3505" s="35" t="s">
        <v>14450</v>
      </c>
      <c r="J3505" s="35" t="s">
        <v>14451</v>
      </c>
      <c r="K3505" s="35" t="s">
        <v>2204</v>
      </c>
      <c r="L3505" s="35"/>
      <c r="M3505" s="51">
        <v>42472</v>
      </c>
    </row>
    <row r="3506" spans="9:13">
      <c r="I3506" s="35" t="s">
        <v>14452</v>
      </c>
      <c r="J3506" s="35" t="s">
        <v>14453</v>
      </c>
      <c r="K3506" s="35" t="s">
        <v>14454</v>
      </c>
      <c r="L3506" s="35"/>
      <c r="M3506" s="51">
        <v>41886</v>
      </c>
    </row>
    <row r="3507" spans="9:13">
      <c r="I3507" s="35" t="s">
        <v>10122</v>
      </c>
      <c r="J3507" s="35" t="s">
        <v>10123</v>
      </c>
      <c r="K3507" s="35"/>
      <c r="L3507" s="35"/>
      <c r="M3507" s="51">
        <v>42116</v>
      </c>
    </row>
    <row r="3508" spans="9:13">
      <c r="I3508" s="35" t="s">
        <v>14455</v>
      </c>
      <c r="J3508" s="35" t="s">
        <v>14456</v>
      </c>
      <c r="K3508" s="35"/>
      <c r="L3508" s="35"/>
      <c r="M3508" s="51">
        <v>41892</v>
      </c>
    </row>
    <row r="3509" spans="9:13">
      <c r="I3509" s="35" t="s">
        <v>14457</v>
      </c>
      <c r="J3509" s="35" t="s">
        <v>14458</v>
      </c>
      <c r="K3509" s="35"/>
      <c r="L3509" s="35"/>
      <c r="M3509" s="51">
        <v>42500</v>
      </c>
    </row>
    <row r="3510" spans="9:13">
      <c r="I3510" s="35" t="s">
        <v>14459</v>
      </c>
      <c r="J3510" s="35" t="s">
        <v>14460</v>
      </c>
      <c r="K3510" s="35"/>
      <c r="L3510" s="35"/>
      <c r="M3510" s="51">
        <v>42500</v>
      </c>
    </row>
    <row r="3511" spans="9:13">
      <c r="I3511" s="35" t="s">
        <v>14461</v>
      </c>
      <c r="J3511" s="35" t="s">
        <v>14462</v>
      </c>
      <c r="K3511" s="35"/>
      <c r="L3511" s="35"/>
      <c r="M3511" s="51">
        <v>42391</v>
      </c>
    </row>
    <row r="3512" spans="9:13">
      <c r="I3512" s="35" t="s">
        <v>14463</v>
      </c>
      <c r="J3512" s="35" t="s">
        <v>14464</v>
      </c>
      <c r="K3512" s="35"/>
      <c r="L3512" s="35"/>
      <c r="M3512" s="51">
        <v>42391</v>
      </c>
    </row>
    <row r="3513" spans="9:13">
      <c r="I3513" s="35" t="s">
        <v>14465</v>
      </c>
      <c r="J3513" s="35" t="s">
        <v>14466</v>
      </c>
      <c r="K3513" s="35"/>
      <c r="L3513" s="35"/>
      <c r="M3513" s="51">
        <v>42457</v>
      </c>
    </row>
    <row r="3514" spans="9:13">
      <c r="I3514" s="35" t="s">
        <v>14467</v>
      </c>
      <c r="J3514" s="35" t="s">
        <v>14468</v>
      </c>
      <c r="K3514" s="35"/>
      <c r="L3514" s="35"/>
      <c r="M3514" s="51">
        <v>42458</v>
      </c>
    </row>
    <row r="3515" spans="9:13">
      <c r="I3515" s="35" t="s">
        <v>14467</v>
      </c>
      <c r="J3515" s="35" t="s">
        <v>14468</v>
      </c>
      <c r="K3515" s="35"/>
      <c r="L3515" s="35"/>
      <c r="M3515" s="51">
        <v>42458</v>
      </c>
    </row>
    <row r="3516" spans="9:13">
      <c r="I3516" s="35" t="s">
        <v>14469</v>
      </c>
      <c r="J3516" s="35" t="s">
        <v>14470</v>
      </c>
      <c r="K3516" s="35"/>
      <c r="L3516" s="35"/>
      <c r="M3516" s="51">
        <v>42458</v>
      </c>
    </row>
    <row r="3517" spans="9:13">
      <c r="I3517" s="35" t="s">
        <v>14469</v>
      </c>
      <c r="J3517" s="35" t="s">
        <v>14470</v>
      </c>
      <c r="K3517" s="35"/>
      <c r="L3517" s="35"/>
      <c r="M3517" s="51">
        <v>42458</v>
      </c>
    </row>
    <row r="3518" spans="9:13">
      <c r="I3518" s="35" t="s">
        <v>14471</v>
      </c>
      <c r="J3518" s="35" t="s">
        <v>14472</v>
      </c>
      <c r="K3518" s="35"/>
      <c r="L3518" s="35"/>
      <c r="M3518" s="51">
        <v>42515</v>
      </c>
    </row>
    <row r="3519" spans="9:13">
      <c r="I3519" s="35" t="s">
        <v>14473</v>
      </c>
      <c r="J3519" s="35" t="s">
        <v>14474</v>
      </c>
      <c r="K3519" s="35"/>
      <c r="L3519" s="35" t="s">
        <v>14475</v>
      </c>
      <c r="M3519" s="51">
        <v>41873</v>
      </c>
    </row>
    <row r="3520" spans="9:13">
      <c r="I3520" s="35" t="s">
        <v>14476</v>
      </c>
      <c r="J3520" s="35" t="s">
        <v>14477</v>
      </c>
      <c r="K3520" s="35"/>
      <c r="L3520" s="35"/>
      <c r="M3520" s="51">
        <v>42493</v>
      </c>
    </row>
    <row r="3521" spans="9:13">
      <c r="I3521" s="35" t="s">
        <v>14478</v>
      </c>
      <c r="J3521" s="35" t="s">
        <v>14479</v>
      </c>
      <c r="K3521" s="35"/>
      <c r="L3521" s="35"/>
      <c r="M3521" s="51">
        <v>42472</v>
      </c>
    </row>
    <row r="3522" spans="9:13">
      <c r="I3522" s="35" t="s">
        <v>14480</v>
      </c>
      <c r="J3522" s="35" t="s">
        <v>14481</v>
      </c>
      <c r="K3522" s="35"/>
      <c r="L3522" s="35"/>
      <c r="M3522" s="51">
        <v>42472</v>
      </c>
    </row>
    <row r="3523" spans="9:13">
      <c r="I3523" s="35" t="s">
        <v>14482</v>
      </c>
      <c r="J3523" s="35" t="s">
        <v>14483</v>
      </c>
      <c r="K3523" s="35"/>
      <c r="L3523" s="35"/>
      <c r="M3523" s="51">
        <v>41978</v>
      </c>
    </row>
    <row r="3524" spans="9:13">
      <c r="I3524" s="35" t="s">
        <v>14484</v>
      </c>
      <c r="J3524" s="35" t="s">
        <v>14485</v>
      </c>
      <c r="K3524" s="35"/>
      <c r="L3524" s="35"/>
      <c r="M3524" s="51">
        <v>42214</v>
      </c>
    </row>
    <row r="3525" spans="9:13">
      <c r="I3525" s="35" t="s">
        <v>14486</v>
      </c>
      <c r="J3525" s="35" t="s">
        <v>14487</v>
      </c>
      <c r="K3525" s="35"/>
      <c r="L3525" s="35"/>
      <c r="M3525" s="51">
        <v>41876</v>
      </c>
    </row>
    <row r="3526" spans="9:13">
      <c r="I3526" s="35" t="s">
        <v>14488</v>
      </c>
      <c r="J3526" s="35" t="s">
        <v>14489</v>
      </c>
      <c r="K3526" s="35"/>
      <c r="L3526" s="35"/>
      <c r="M3526" s="51">
        <v>42472</v>
      </c>
    </row>
    <row r="3527" spans="9:13">
      <c r="I3527" s="35" t="s">
        <v>14490</v>
      </c>
      <c r="J3527" s="35" t="s">
        <v>14491</v>
      </c>
      <c r="K3527" s="35"/>
      <c r="L3527" s="35"/>
      <c r="M3527" s="51">
        <v>42472</v>
      </c>
    </row>
    <row r="3528" spans="9:13">
      <c r="I3528" s="35" t="s">
        <v>14492</v>
      </c>
      <c r="J3528" s="35" t="s">
        <v>14493</v>
      </c>
      <c r="K3528" s="35"/>
      <c r="L3528" s="35"/>
      <c r="M3528" s="51">
        <v>42485</v>
      </c>
    </row>
    <row r="3529" spans="9:13">
      <c r="I3529" s="35" t="s">
        <v>14494</v>
      </c>
      <c r="J3529" s="35" t="s">
        <v>14495</v>
      </c>
      <c r="K3529" s="35"/>
      <c r="L3529" s="35"/>
      <c r="M3529" s="51"/>
    </row>
    <row r="3530" spans="9:13">
      <c r="I3530" s="35" t="s">
        <v>14496</v>
      </c>
      <c r="J3530" s="35" t="s">
        <v>14497</v>
      </c>
      <c r="K3530" s="35"/>
      <c r="L3530" s="35"/>
      <c r="M3530" s="51"/>
    </row>
    <row r="3531" spans="9:13">
      <c r="I3531" s="35" t="s">
        <v>14498</v>
      </c>
      <c r="J3531" s="35" t="s">
        <v>14499</v>
      </c>
      <c r="K3531" s="35"/>
      <c r="L3531" s="35"/>
      <c r="M3531" s="51"/>
    </row>
    <row r="3532" spans="9:13">
      <c r="I3532" s="35" t="s">
        <v>3458</v>
      </c>
      <c r="J3532" s="35" t="s">
        <v>3459</v>
      </c>
      <c r="K3532" s="35"/>
      <c r="L3532" s="35"/>
      <c r="M3532" s="51">
        <v>42508</v>
      </c>
    </row>
    <row r="3533" spans="9:13">
      <c r="I3533" s="35" t="s">
        <v>14500</v>
      </c>
      <c r="J3533" s="35" t="s">
        <v>14501</v>
      </c>
      <c r="K3533" s="35"/>
      <c r="L3533" s="35"/>
      <c r="M3533" s="51">
        <v>42502</v>
      </c>
    </row>
    <row r="3534" spans="9:13">
      <c r="I3534" s="35" t="s">
        <v>14502</v>
      </c>
      <c r="J3534" s="35" t="s">
        <v>14503</v>
      </c>
      <c r="K3534" s="35"/>
      <c r="L3534" s="35"/>
      <c r="M3534" s="51">
        <v>42538</v>
      </c>
    </row>
    <row r="3535" spans="9:13">
      <c r="I3535" s="35" t="s">
        <v>14504</v>
      </c>
      <c r="J3535" s="35" t="s">
        <v>14505</v>
      </c>
      <c r="K3535" s="35"/>
      <c r="L3535" s="35"/>
      <c r="M3535" s="51">
        <v>42550</v>
      </c>
    </row>
    <row r="3536" spans="9:13">
      <c r="I3536" s="35" t="s">
        <v>14506</v>
      </c>
      <c r="J3536" s="35" t="s">
        <v>14507</v>
      </c>
      <c r="K3536" s="35"/>
      <c r="L3536" s="35"/>
      <c r="M3536" s="51">
        <v>42550</v>
      </c>
    </row>
    <row r="3537" spans="9:13">
      <c r="I3537" s="35" t="s">
        <v>14508</v>
      </c>
      <c r="J3537" s="35" t="s">
        <v>14509</v>
      </c>
      <c r="K3537" s="35"/>
      <c r="L3537" s="35"/>
      <c r="M3537" s="51">
        <v>42551</v>
      </c>
    </row>
    <row r="3538" spans="9:13">
      <c r="I3538" s="35" t="s">
        <v>14510</v>
      </c>
      <c r="J3538" s="35" t="s">
        <v>14511</v>
      </c>
      <c r="K3538" s="35" t="s">
        <v>909</v>
      </c>
      <c r="L3538" s="35" t="s">
        <v>6</v>
      </c>
      <c r="M3538" s="51">
        <v>41921</v>
      </c>
    </row>
    <row r="3539" spans="9:13">
      <c r="I3539" s="35" t="s">
        <v>14512</v>
      </c>
      <c r="J3539" s="35" t="s">
        <v>14513</v>
      </c>
      <c r="K3539" s="35" t="s">
        <v>317</v>
      </c>
      <c r="L3539" s="35"/>
      <c r="M3539" s="51">
        <v>41942</v>
      </c>
    </row>
    <row r="3540" spans="9:13">
      <c r="I3540" s="35" t="s">
        <v>14514</v>
      </c>
      <c r="J3540" s="35" t="s">
        <v>14515</v>
      </c>
      <c r="K3540" s="35" t="s">
        <v>1650</v>
      </c>
      <c r="L3540" s="35"/>
      <c r="M3540" s="51">
        <v>41908</v>
      </c>
    </row>
    <row r="3541" spans="9:13">
      <c r="I3541" s="35" t="s">
        <v>14516</v>
      </c>
      <c r="J3541" s="35" t="s">
        <v>14517</v>
      </c>
      <c r="K3541" s="35" t="s">
        <v>2617</v>
      </c>
      <c r="L3541" s="35"/>
      <c r="M3541" s="51">
        <v>42573</v>
      </c>
    </row>
    <row r="3542" spans="9:13">
      <c r="I3542" s="35" t="s">
        <v>14518</v>
      </c>
      <c r="J3542" s="35" t="s">
        <v>14519</v>
      </c>
      <c r="K3542" s="35" t="s">
        <v>2617</v>
      </c>
      <c r="L3542" s="35"/>
      <c r="M3542" s="51">
        <v>42573</v>
      </c>
    </row>
    <row r="3543" spans="9:13">
      <c r="I3543" s="35" t="s">
        <v>14520</v>
      </c>
      <c r="J3543" s="35" t="s">
        <v>14521</v>
      </c>
      <c r="K3543" s="35" t="s">
        <v>2617</v>
      </c>
      <c r="L3543" s="35"/>
      <c r="M3543" s="51">
        <v>42574</v>
      </c>
    </row>
    <row r="3544" spans="9:13">
      <c r="I3544" s="35" t="s">
        <v>14522</v>
      </c>
      <c r="J3544" s="35" t="s">
        <v>14523</v>
      </c>
      <c r="K3544" s="35" t="s">
        <v>2617</v>
      </c>
      <c r="L3544" s="35"/>
      <c r="M3544" s="51">
        <v>42574</v>
      </c>
    </row>
    <row r="3545" spans="9:13">
      <c r="I3545" s="35" t="s">
        <v>14524</v>
      </c>
      <c r="J3545" s="35" t="s">
        <v>14525</v>
      </c>
      <c r="K3545" s="35" t="s">
        <v>2617</v>
      </c>
      <c r="L3545" s="35"/>
      <c r="M3545" s="51">
        <v>42574</v>
      </c>
    </row>
    <row r="3546" spans="9:13">
      <c r="I3546" s="35" t="s">
        <v>14526</v>
      </c>
      <c r="J3546" s="35" t="s">
        <v>14527</v>
      </c>
      <c r="K3546" s="35" t="s">
        <v>2617</v>
      </c>
      <c r="L3546" s="35"/>
      <c r="M3546" s="51">
        <v>42574</v>
      </c>
    </row>
    <row r="3547" spans="9:13">
      <c r="I3547" s="35" t="s">
        <v>14528</v>
      </c>
      <c r="J3547" s="35" t="s">
        <v>14529</v>
      </c>
      <c r="K3547" s="35" t="s">
        <v>2617</v>
      </c>
      <c r="L3547" s="35"/>
      <c r="M3547" s="51">
        <v>42574</v>
      </c>
    </row>
    <row r="3548" spans="9:13">
      <c r="I3548" s="35" t="s">
        <v>14530</v>
      </c>
      <c r="J3548" s="35" t="s">
        <v>14531</v>
      </c>
      <c r="K3548" s="35" t="s">
        <v>2617</v>
      </c>
      <c r="L3548" s="35"/>
      <c r="M3548" s="51">
        <v>42574</v>
      </c>
    </row>
    <row r="3549" spans="9:13">
      <c r="I3549" s="35" t="s">
        <v>14532</v>
      </c>
      <c r="J3549" s="35" t="s">
        <v>14533</v>
      </c>
      <c r="K3549" s="35" t="s">
        <v>2617</v>
      </c>
      <c r="L3549" s="35"/>
      <c r="M3549" s="51">
        <v>42574</v>
      </c>
    </row>
    <row r="3550" spans="9:13">
      <c r="I3550" s="35" t="s">
        <v>14534</v>
      </c>
      <c r="J3550" s="35" t="s">
        <v>14535</v>
      </c>
      <c r="K3550" s="35" t="s">
        <v>2617</v>
      </c>
      <c r="L3550" s="35"/>
      <c r="M3550" s="51">
        <v>42574</v>
      </c>
    </row>
    <row r="3551" spans="9:13">
      <c r="I3551" s="35" t="s">
        <v>14536</v>
      </c>
      <c r="J3551" s="35" t="s">
        <v>14537</v>
      </c>
      <c r="K3551" s="35" t="s">
        <v>2617</v>
      </c>
      <c r="L3551" s="35"/>
      <c r="M3551" s="51">
        <v>42574</v>
      </c>
    </row>
    <row r="3552" spans="9:13">
      <c r="I3552" s="35" t="s">
        <v>14538</v>
      </c>
      <c r="J3552" s="35" t="s">
        <v>14539</v>
      </c>
      <c r="K3552" s="35" t="s">
        <v>2617</v>
      </c>
      <c r="L3552" s="35"/>
      <c r="M3552" s="51">
        <v>42574</v>
      </c>
    </row>
    <row r="3553" spans="9:13">
      <c r="I3553" s="35" t="s">
        <v>14540</v>
      </c>
      <c r="J3553" s="35" t="s">
        <v>14541</v>
      </c>
      <c r="K3553" s="35" t="s">
        <v>2617</v>
      </c>
      <c r="L3553" s="35"/>
      <c r="M3553" s="51">
        <v>42574</v>
      </c>
    </row>
    <row r="3554" spans="9:13">
      <c r="I3554" s="35" t="s">
        <v>14542</v>
      </c>
      <c r="J3554" s="35" t="s">
        <v>14543</v>
      </c>
      <c r="K3554" s="35" t="s">
        <v>2617</v>
      </c>
      <c r="L3554" s="35"/>
      <c r="M3554" s="51">
        <v>42574</v>
      </c>
    </row>
    <row r="3555" spans="9:13">
      <c r="I3555" s="35" t="s">
        <v>14544</v>
      </c>
      <c r="J3555" s="35" t="s">
        <v>14545</v>
      </c>
      <c r="K3555" s="35" t="s">
        <v>2617</v>
      </c>
      <c r="L3555" s="35"/>
      <c r="M3555" s="51">
        <v>42574</v>
      </c>
    </row>
    <row r="3556" spans="9:13">
      <c r="I3556" s="35" t="s">
        <v>14546</v>
      </c>
      <c r="J3556" s="35" t="s">
        <v>14547</v>
      </c>
      <c r="K3556" s="35" t="s">
        <v>2617</v>
      </c>
      <c r="L3556" s="35"/>
      <c r="M3556" s="51">
        <v>42574</v>
      </c>
    </row>
    <row r="3557" spans="9:13">
      <c r="I3557" s="35" t="s">
        <v>14548</v>
      </c>
      <c r="J3557" s="35" t="s">
        <v>14549</v>
      </c>
      <c r="K3557" s="35" t="s">
        <v>2617</v>
      </c>
      <c r="L3557" s="35"/>
      <c r="M3557" s="51">
        <v>42574</v>
      </c>
    </row>
    <row r="3558" spans="9:13">
      <c r="I3558" s="35" t="s">
        <v>14550</v>
      </c>
      <c r="J3558" s="35" t="s">
        <v>14551</v>
      </c>
      <c r="K3558" s="35" t="s">
        <v>2617</v>
      </c>
      <c r="L3558" s="35"/>
      <c r="M3558" s="51">
        <v>42574</v>
      </c>
    </row>
    <row r="3559" spans="9:13">
      <c r="I3559" s="35" t="s">
        <v>14552</v>
      </c>
      <c r="J3559" s="35" t="s">
        <v>14553</v>
      </c>
      <c r="K3559" s="35" t="s">
        <v>2617</v>
      </c>
      <c r="L3559" s="35"/>
      <c r="M3559" s="51">
        <v>42574</v>
      </c>
    </row>
    <row r="3560" spans="9:13">
      <c r="I3560" s="35" t="s">
        <v>14554</v>
      </c>
      <c r="J3560" s="35" t="s">
        <v>14555</v>
      </c>
      <c r="K3560" s="35" t="s">
        <v>2617</v>
      </c>
      <c r="L3560" s="35"/>
      <c r="M3560" s="51">
        <v>42574</v>
      </c>
    </row>
    <row r="3561" spans="9:13">
      <c r="I3561" s="35" t="s">
        <v>14556</v>
      </c>
      <c r="J3561" s="35" t="s">
        <v>14557</v>
      </c>
      <c r="K3561" s="35" t="s">
        <v>2617</v>
      </c>
      <c r="L3561" s="35"/>
      <c r="M3561" s="51">
        <v>42574</v>
      </c>
    </row>
    <row r="3562" spans="9:13">
      <c r="I3562" s="35" t="s">
        <v>14558</v>
      </c>
      <c r="J3562" s="35" t="s">
        <v>14559</v>
      </c>
      <c r="K3562" s="35" t="s">
        <v>2617</v>
      </c>
      <c r="L3562" s="35"/>
      <c r="M3562" s="51">
        <v>42574</v>
      </c>
    </row>
    <row r="3563" spans="9:13">
      <c r="I3563" s="35" t="s">
        <v>14560</v>
      </c>
      <c r="J3563" s="35" t="s">
        <v>14561</v>
      </c>
      <c r="K3563" s="35" t="s">
        <v>2617</v>
      </c>
      <c r="L3563" s="35"/>
      <c r="M3563" s="51">
        <v>42574</v>
      </c>
    </row>
    <row r="3564" spans="9:13">
      <c r="I3564" s="35" t="s">
        <v>14562</v>
      </c>
      <c r="J3564" s="35" t="s">
        <v>14563</v>
      </c>
      <c r="K3564" s="35" t="s">
        <v>2617</v>
      </c>
      <c r="L3564" s="35"/>
      <c r="M3564" s="51">
        <v>42574</v>
      </c>
    </row>
    <row r="3565" spans="9:13">
      <c r="I3565" s="35" t="s">
        <v>14564</v>
      </c>
      <c r="J3565" s="35" t="s">
        <v>14565</v>
      </c>
      <c r="K3565" s="35" t="s">
        <v>2617</v>
      </c>
      <c r="L3565" s="35"/>
      <c r="M3565" s="51">
        <v>42574</v>
      </c>
    </row>
    <row r="3566" spans="9:13">
      <c r="I3566" s="35" t="s">
        <v>14566</v>
      </c>
      <c r="J3566" s="35" t="s">
        <v>14567</v>
      </c>
      <c r="K3566" s="35" t="s">
        <v>2617</v>
      </c>
      <c r="L3566" s="35"/>
      <c r="M3566" s="51">
        <v>42574</v>
      </c>
    </row>
    <row r="3567" spans="9:13">
      <c r="I3567" s="35" t="s">
        <v>14568</v>
      </c>
      <c r="J3567" s="35" t="s">
        <v>14569</v>
      </c>
      <c r="K3567" s="35" t="s">
        <v>2617</v>
      </c>
      <c r="L3567" s="35"/>
      <c r="M3567" s="51">
        <v>42574</v>
      </c>
    </row>
    <row r="3568" spans="9:13">
      <c r="I3568" s="35" t="s">
        <v>14570</v>
      </c>
      <c r="J3568" s="35" t="s">
        <v>14571</v>
      </c>
      <c r="K3568" s="35" t="s">
        <v>2617</v>
      </c>
      <c r="L3568" s="35"/>
      <c r="M3568" s="51">
        <v>42574</v>
      </c>
    </row>
    <row r="3569" spans="9:13">
      <c r="I3569" s="35" t="s">
        <v>14572</v>
      </c>
      <c r="J3569" s="35" t="s">
        <v>14573</v>
      </c>
      <c r="K3569" s="35" t="s">
        <v>2617</v>
      </c>
      <c r="L3569" s="35"/>
      <c r="M3569" s="51">
        <v>42574</v>
      </c>
    </row>
    <row r="3570" spans="9:13">
      <c r="I3570" s="35" t="s">
        <v>14574</v>
      </c>
      <c r="J3570" s="35" t="s">
        <v>14575</v>
      </c>
      <c r="K3570" s="35" t="s">
        <v>2617</v>
      </c>
      <c r="L3570" s="35"/>
      <c r="M3570" s="51">
        <v>42574</v>
      </c>
    </row>
    <row r="3571" spans="9:13">
      <c r="I3571" s="35" t="s">
        <v>14576</v>
      </c>
      <c r="J3571" s="35" t="s">
        <v>14577</v>
      </c>
      <c r="K3571" s="35" t="s">
        <v>2617</v>
      </c>
      <c r="L3571" s="35"/>
      <c r="M3571" s="51">
        <v>42574</v>
      </c>
    </row>
    <row r="3572" spans="9:13">
      <c r="I3572" s="35" t="s">
        <v>14578</v>
      </c>
      <c r="J3572" s="35" t="s">
        <v>14579</v>
      </c>
      <c r="K3572" s="35" t="s">
        <v>2617</v>
      </c>
      <c r="L3572" s="35"/>
      <c r="M3572" s="51">
        <v>42574</v>
      </c>
    </row>
    <row r="3573" spans="9:13">
      <c r="I3573" s="35" t="s">
        <v>14580</v>
      </c>
      <c r="J3573" s="35" t="s">
        <v>14581</v>
      </c>
      <c r="K3573" s="35" t="s">
        <v>2617</v>
      </c>
      <c r="L3573" s="35"/>
      <c r="M3573" s="51">
        <v>42574</v>
      </c>
    </row>
    <row r="3574" spans="9:13">
      <c r="I3574" s="35" t="s">
        <v>14582</v>
      </c>
      <c r="J3574" s="35" t="s">
        <v>14583</v>
      </c>
      <c r="K3574" s="35" t="s">
        <v>2617</v>
      </c>
      <c r="L3574" s="35"/>
      <c r="M3574" s="51">
        <v>42574</v>
      </c>
    </row>
    <row r="3575" spans="9:13">
      <c r="I3575" s="35" t="s">
        <v>14584</v>
      </c>
      <c r="J3575" s="35" t="s">
        <v>14585</v>
      </c>
      <c r="K3575" s="35" t="s">
        <v>2617</v>
      </c>
      <c r="L3575" s="35"/>
      <c r="M3575" s="51">
        <v>42574</v>
      </c>
    </row>
    <row r="3576" spans="9:13">
      <c r="I3576" s="35" t="s">
        <v>14586</v>
      </c>
      <c r="J3576" s="35" t="s">
        <v>14587</v>
      </c>
      <c r="K3576" s="35" t="s">
        <v>2617</v>
      </c>
      <c r="L3576" s="35"/>
      <c r="M3576" s="51">
        <v>42574</v>
      </c>
    </row>
    <row r="3577" spans="9:13">
      <c r="I3577" s="35" t="s">
        <v>14588</v>
      </c>
      <c r="J3577" s="35" t="s">
        <v>14589</v>
      </c>
      <c r="K3577" s="35" t="s">
        <v>2617</v>
      </c>
      <c r="L3577" s="35"/>
      <c r="M3577" s="51">
        <v>42576</v>
      </c>
    </row>
    <row r="3578" spans="9:13">
      <c r="I3578" s="35" t="s">
        <v>14590</v>
      </c>
      <c r="J3578" s="35" t="s">
        <v>14591</v>
      </c>
      <c r="K3578" s="35" t="s">
        <v>2617</v>
      </c>
      <c r="L3578" s="35"/>
      <c r="M3578" s="51">
        <v>42578</v>
      </c>
    </row>
    <row r="3579" spans="9:13">
      <c r="I3579" s="35" t="s">
        <v>14592</v>
      </c>
      <c r="J3579" s="35" t="s">
        <v>14593</v>
      </c>
      <c r="K3579" s="35" t="s">
        <v>2617</v>
      </c>
      <c r="L3579" s="35"/>
      <c r="M3579" s="51">
        <v>42580</v>
      </c>
    </row>
    <row r="3580" spans="9:13">
      <c r="I3580" s="35" t="s">
        <v>14594</v>
      </c>
      <c r="J3580" s="35" t="s">
        <v>14595</v>
      </c>
      <c r="K3580" s="35" t="s">
        <v>2617</v>
      </c>
      <c r="L3580" s="35"/>
      <c r="M3580" s="51">
        <v>42580</v>
      </c>
    </row>
    <row r="3581" spans="9:13">
      <c r="I3581" s="35" t="s">
        <v>14596</v>
      </c>
      <c r="J3581" s="35" t="s">
        <v>14597</v>
      </c>
      <c r="K3581" s="35" t="s">
        <v>2617</v>
      </c>
      <c r="L3581" s="35"/>
      <c r="M3581" s="51">
        <v>42580</v>
      </c>
    </row>
    <row r="3582" spans="9:13">
      <c r="I3582" s="35" t="s">
        <v>14598</v>
      </c>
      <c r="J3582" s="35" t="s">
        <v>14599</v>
      </c>
      <c r="K3582" s="35" t="s">
        <v>2617</v>
      </c>
      <c r="L3582" s="35"/>
      <c r="M3582" s="51">
        <v>42586</v>
      </c>
    </row>
    <row r="3583" spans="9:13">
      <c r="I3583" s="35" t="s">
        <v>14600</v>
      </c>
      <c r="J3583" s="35" t="s">
        <v>14601</v>
      </c>
      <c r="K3583" s="35" t="s">
        <v>2617</v>
      </c>
      <c r="L3583" s="35"/>
      <c r="M3583" s="51">
        <v>42586</v>
      </c>
    </row>
    <row r="3584" spans="9:13">
      <c r="I3584" s="35" t="s">
        <v>14602</v>
      </c>
      <c r="J3584" s="35" t="s">
        <v>14603</v>
      </c>
      <c r="K3584" s="35" t="s">
        <v>2617</v>
      </c>
      <c r="L3584" s="35"/>
      <c r="M3584" s="51">
        <v>42591</v>
      </c>
    </row>
    <row r="3585" spans="9:13">
      <c r="I3585" s="35" t="s">
        <v>14604</v>
      </c>
      <c r="J3585" s="35" t="s">
        <v>14605</v>
      </c>
      <c r="K3585" s="35" t="s">
        <v>2617</v>
      </c>
      <c r="L3585" s="35"/>
      <c r="M3585" s="51">
        <v>42591</v>
      </c>
    </row>
    <row r="3586" spans="9:13">
      <c r="I3586" s="35" t="s">
        <v>14606</v>
      </c>
      <c r="J3586" s="35" t="s">
        <v>14607</v>
      </c>
      <c r="K3586" s="35" t="s">
        <v>2617</v>
      </c>
      <c r="L3586" s="35"/>
      <c r="M3586" s="51">
        <v>42591</v>
      </c>
    </row>
    <row r="3587" spans="9:13">
      <c r="I3587" s="35" t="s">
        <v>14608</v>
      </c>
      <c r="J3587" s="35" t="s">
        <v>14609</v>
      </c>
      <c r="K3587" s="35" t="s">
        <v>2617</v>
      </c>
      <c r="L3587" s="35"/>
      <c r="M3587" s="51">
        <v>42593</v>
      </c>
    </row>
    <row r="3588" spans="9:13">
      <c r="I3588" s="35" t="s">
        <v>14610</v>
      </c>
      <c r="J3588" s="35" t="s">
        <v>14611</v>
      </c>
      <c r="K3588" s="35" t="s">
        <v>2617</v>
      </c>
      <c r="L3588" s="35"/>
      <c r="M3588" s="51">
        <v>42594</v>
      </c>
    </row>
    <row r="3589" spans="9:13">
      <c r="I3589" s="35" t="s">
        <v>14612</v>
      </c>
      <c r="J3589" s="35" t="s">
        <v>14613</v>
      </c>
      <c r="K3589" s="35" t="s">
        <v>2617</v>
      </c>
      <c r="L3589" s="35"/>
      <c r="M3589" s="51">
        <v>42594</v>
      </c>
    </row>
    <row r="3590" spans="9:13">
      <c r="I3590" s="35" t="s">
        <v>14614</v>
      </c>
      <c r="J3590" s="35" t="s">
        <v>14615</v>
      </c>
      <c r="K3590" s="35" t="s">
        <v>2617</v>
      </c>
      <c r="L3590" s="35"/>
      <c r="M3590" s="51">
        <v>42594</v>
      </c>
    </row>
    <row r="3591" spans="9:13">
      <c r="I3591" s="35" t="s">
        <v>14616</v>
      </c>
      <c r="J3591" s="35" t="s">
        <v>14617</v>
      </c>
      <c r="K3591" s="35" t="s">
        <v>2617</v>
      </c>
      <c r="L3591" s="35"/>
      <c r="M3591" s="51">
        <v>42598</v>
      </c>
    </row>
    <row r="3592" spans="9:13">
      <c r="I3592" s="35" t="s">
        <v>14618</v>
      </c>
      <c r="J3592" s="35" t="s">
        <v>14619</v>
      </c>
      <c r="K3592" s="35" t="s">
        <v>2617</v>
      </c>
      <c r="L3592" s="35"/>
      <c r="M3592" s="51">
        <v>42600</v>
      </c>
    </row>
    <row r="3593" spans="9:13">
      <c r="I3593" s="35" t="s">
        <v>14620</v>
      </c>
      <c r="J3593" s="35" t="s">
        <v>14621</v>
      </c>
      <c r="K3593" s="35" t="s">
        <v>2617</v>
      </c>
      <c r="L3593" s="35"/>
      <c r="M3593" s="51">
        <v>42606</v>
      </c>
    </row>
    <row r="3594" spans="9:13">
      <c r="I3594" s="35" t="s">
        <v>14622</v>
      </c>
      <c r="J3594" s="35" t="s">
        <v>14623</v>
      </c>
      <c r="K3594" s="35" t="s">
        <v>2617</v>
      </c>
      <c r="L3594" s="35"/>
      <c r="M3594" s="51">
        <v>42606</v>
      </c>
    </row>
    <row r="3595" spans="9:13">
      <c r="I3595" s="35" t="s">
        <v>14624</v>
      </c>
      <c r="J3595" s="35" t="s">
        <v>14625</v>
      </c>
      <c r="K3595" s="35" t="s">
        <v>2617</v>
      </c>
      <c r="L3595" s="35"/>
      <c r="M3595" s="51">
        <v>42606</v>
      </c>
    </row>
    <row r="3596" spans="9:13">
      <c r="I3596" s="35" t="s">
        <v>14626</v>
      </c>
      <c r="J3596" s="35" t="s">
        <v>14627</v>
      </c>
      <c r="K3596" s="35" t="s">
        <v>2617</v>
      </c>
      <c r="L3596" s="35"/>
      <c r="M3596" s="51">
        <v>42606</v>
      </c>
    </row>
    <row r="3597" spans="9:13">
      <c r="I3597" s="35" t="s">
        <v>14628</v>
      </c>
      <c r="J3597" s="35" t="s">
        <v>14629</v>
      </c>
      <c r="K3597" s="35" t="s">
        <v>2617</v>
      </c>
      <c r="L3597" s="35"/>
      <c r="M3597" s="51">
        <v>42606</v>
      </c>
    </row>
    <row r="3598" spans="9:13">
      <c r="I3598" s="35" t="s">
        <v>14630</v>
      </c>
      <c r="J3598" s="35" t="s">
        <v>14631</v>
      </c>
      <c r="K3598" s="35" t="s">
        <v>8</v>
      </c>
      <c r="L3598" s="35"/>
      <c r="M3598" s="51">
        <v>42606</v>
      </c>
    </row>
    <row r="3599" spans="9:13">
      <c r="I3599" s="35" t="s">
        <v>14632</v>
      </c>
      <c r="J3599" s="35" t="s">
        <v>14633</v>
      </c>
      <c r="K3599" s="35" t="s">
        <v>8</v>
      </c>
      <c r="L3599" s="35"/>
      <c r="M3599" s="51">
        <v>42606</v>
      </c>
    </row>
    <row r="3600" spans="9:13">
      <c r="I3600" s="35" t="s">
        <v>14634</v>
      </c>
      <c r="J3600" s="35" t="s">
        <v>14635</v>
      </c>
      <c r="K3600" s="35" t="s">
        <v>8</v>
      </c>
      <c r="L3600" s="35"/>
      <c r="M3600" s="51">
        <v>42606</v>
      </c>
    </row>
    <row r="3601" spans="9:13">
      <c r="I3601" s="35" t="s">
        <v>14636</v>
      </c>
      <c r="J3601" s="35" t="s">
        <v>14637</v>
      </c>
      <c r="K3601" s="35" t="s">
        <v>2617</v>
      </c>
      <c r="L3601" s="35"/>
      <c r="M3601" s="51">
        <v>42607</v>
      </c>
    </row>
    <row r="3602" spans="9:13">
      <c r="I3602" s="35" t="s">
        <v>14638</v>
      </c>
      <c r="J3602" s="35" t="s">
        <v>14639</v>
      </c>
      <c r="K3602" s="35" t="s">
        <v>2617</v>
      </c>
      <c r="L3602" s="35"/>
      <c r="M3602" s="51">
        <v>42607</v>
      </c>
    </row>
    <row r="3603" spans="9:13">
      <c r="I3603" s="35" t="s">
        <v>14640</v>
      </c>
      <c r="J3603" s="35" t="s">
        <v>14641</v>
      </c>
      <c r="K3603" s="35" t="s">
        <v>2617</v>
      </c>
      <c r="L3603" s="35"/>
      <c r="M3603" s="51">
        <v>42607</v>
      </c>
    </row>
    <row r="3604" spans="9:13">
      <c r="I3604" s="35" t="s">
        <v>14642</v>
      </c>
      <c r="J3604" s="35" t="s">
        <v>14643</v>
      </c>
      <c r="K3604" s="35" t="s">
        <v>2617</v>
      </c>
      <c r="L3604" s="35"/>
      <c r="M3604" s="51">
        <v>42611</v>
      </c>
    </row>
    <row r="3605" spans="9:13">
      <c r="I3605" s="35" t="s">
        <v>14644</v>
      </c>
      <c r="J3605" s="35" t="s">
        <v>14645</v>
      </c>
      <c r="K3605" s="35" t="s">
        <v>2617</v>
      </c>
      <c r="L3605" s="35"/>
      <c r="M3605" s="51">
        <v>42611</v>
      </c>
    </row>
    <row r="3606" spans="9:13">
      <c r="I3606" s="35" t="s">
        <v>14646</v>
      </c>
      <c r="J3606" s="35" t="s">
        <v>14647</v>
      </c>
      <c r="K3606" s="35" t="s">
        <v>2617</v>
      </c>
      <c r="L3606" s="35"/>
      <c r="M3606" s="51">
        <v>42611</v>
      </c>
    </row>
    <row r="3607" spans="9:13">
      <c r="I3607" s="35" t="s">
        <v>14648</v>
      </c>
      <c r="J3607" s="35" t="s">
        <v>14649</v>
      </c>
      <c r="K3607" s="35" t="s">
        <v>2617</v>
      </c>
      <c r="L3607" s="35"/>
      <c r="M3607" s="51">
        <v>42611</v>
      </c>
    </row>
    <row r="3608" spans="9:13">
      <c r="I3608" s="35" t="s">
        <v>14650</v>
      </c>
      <c r="J3608" s="35" t="s">
        <v>14651</v>
      </c>
      <c r="K3608" s="35" t="s">
        <v>2617</v>
      </c>
      <c r="L3608" s="35"/>
      <c r="M3608" s="51">
        <v>42611</v>
      </c>
    </row>
    <row r="3609" spans="9:13">
      <c r="I3609" s="35" t="s">
        <v>14652</v>
      </c>
      <c r="J3609" s="35" t="s">
        <v>14653</v>
      </c>
      <c r="K3609" s="35" t="s">
        <v>2617</v>
      </c>
      <c r="L3609" s="35"/>
      <c r="M3609" s="51">
        <v>42614</v>
      </c>
    </row>
    <row r="3610" spans="9:13">
      <c r="I3610" s="35" t="s">
        <v>14654</v>
      </c>
      <c r="J3610" s="35" t="s">
        <v>14655</v>
      </c>
      <c r="K3610" s="35" t="s">
        <v>2617</v>
      </c>
      <c r="L3610" s="35"/>
      <c r="M3610" s="51">
        <v>42618</v>
      </c>
    </row>
    <row r="3611" spans="9:13">
      <c r="I3611" s="35" t="s">
        <v>14656</v>
      </c>
      <c r="J3611" s="35" t="s">
        <v>14657</v>
      </c>
      <c r="K3611" s="35" t="s">
        <v>2204</v>
      </c>
      <c r="L3611" s="35"/>
      <c r="M3611" s="51">
        <v>42620</v>
      </c>
    </row>
    <row r="3612" spans="9:13">
      <c r="I3612" s="35" t="s">
        <v>14658</v>
      </c>
      <c r="J3612" s="35" t="s">
        <v>14659</v>
      </c>
      <c r="K3612" s="35" t="s">
        <v>2617</v>
      </c>
      <c r="L3612" s="35"/>
      <c r="M3612" s="51">
        <v>42621</v>
      </c>
    </row>
    <row r="3613" spans="9:13">
      <c r="I3613" s="35" t="s">
        <v>14660</v>
      </c>
      <c r="J3613" s="35" t="s">
        <v>14661</v>
      </c>
      <c r="K3613" s="35" t="s">
        <v>2617</v>
      </c>
      <c r="L3613" s="35"/>
      <c r="M3613" s="51">
        <v>42621</v>
      </c>
    </row>
    <row r="3614" spans="9:13">
      <c r="I3614" s="35" t="s">
        <v>14662</v>
      </c>
      <c r="J3614" s="35" t="s">
        <v>14663</v>
      </c>
      <c r="K3614" s="35" t="s">
        <v>2617</v>
      </c>
      <c r="L3614" s="35"/>
      <c r="M3614" s="51">
        <v>42621</v>
      </c>
    </row>
    <row r="3615" spans="9:13">
      <c r="I3615" s="35" t="s">
        <v>14664</v>
      </c>
      <c r="J3615" s="35" t="s">
        <v>14665</v>
      </c>
      <c r="K3615" s="35" t="s">
        <v>2617</v>
      </c>
      <c r="L3615" s="35"/>
      <c r="M3615" s="51">
        <v>42621</v>
      </c>
    </row>
    <row r="3616" spans="9:13">
      <c r="I3616" s="35" t="s">
        <v>14666</v>
      </c>
      <c r="J3616" s="35" t="s">
        <v>14667</v>
      </c>
      <c r="K3616" s="35" t="s">
        <v>2617</v>
      </c>
      <c r="L3616" s="35"/>
      <c r="M3616" s="51">
        <v>42622</v>
      </c>
    </row>
    <row r="3617" spans="9:13">
      <c r="I3617" s="35" t="s">
        <v>14668</v>
      </c>
      <c r="J3617" s="35" t="s">
        <v>14669</v>
      </c>
      <c r="K3617" s="35" t="s">
        <v>2617</v>
      </c>
      <c r="L3617" s="35"/>
      <c r="M3617" s="51">
        <v>42633</v>
      </c>
    </row>
    <row r="3618" spans="9:13">
      <c r="I3618" s="35" t="s">
        <v>14670</v>
      </c>
      <c r="J3618" s="35" t="s">
        <v>14671</v>
      </c>
      <c r="K3618" s="35" t="s">
        <v>2617</v>
      </c>
      <c r="L3618" s="35"/>
      <c r="M3618" s="51">
        <v>42633</v>
      </c>
    </row>
    <row r="3619" spans="9:13">
      <c r="I3619" s="35" t="s">
        <v>14672</v>
      </c>
      <c r="J3619" s="35" t="s">
        <v>14673</v>
      </c>
      <c r="K3619" s="35" t="s">
        <v>2617</v>
      </c>
      <c r="L3619" s="35"/>
      <c r="M3619" s="51">
        <v>42633</v>
      </c>
    </row>
    <row r="3620" spans="9:13">
      <c r="I3620" s="35" t="s">
        <v>14674</v>
      </c>
      <c r="J3620" s="35" t="s">
        <v>14675</v>
      </c>
      <c r="K3620" s="35" t="s">
        <v>2617</v>
      </c>
      <c r="L3620" s="35"/>
      <c r="M3620" s="51">
        <v>42633</v>
      </c>
    </row>
    <row r="3621" spans="9:13">
      <c r="I3621" s="35" t="s">
        <v>14676</v>
      </c>
      <c r="J3621" s="35" t="s">
        <v>14677</v>
      </c>
      <c r="K3621" s="35" t="s">
        <v>2204</v>
      </c>
      <c r="L3621" s="35"/>
      <c r="M3621" s="51">
        <v>42646</v>
      </c>
    </row>
    <row r="3622" spans="9:13">
      <c r="I3622" s="35" t="s">
        <v>14678</v>
      </c>
      <c r="J3622" s="35" t="s">
        <v>14679</v>
      </c>
      <c r="K3622" s="35" t="s">
        <v>2617</v>
      </c>
      <c r="L3622" s="35"/>
      <c r="M3622" s="51">
        <v>42647</v>
      </c>
    </row>
    <row r="3623" spans="9:13">
      <c r="I3623" s="35" t="s">
        <v>14680</v>
      </c>
      <c r="J3623" s="35" t="s">
        <v>14681</v>
      </c>
      <c r="K3623" s="35" t="s">
        <v>2617</v>
      </c>
      <c r="L3623" s="35"/>
      <c r="M3623" s="51">
        <v>42667</v>
      </c>
    </row>
    <row r="3624" spans="9:13">
      <c r="I3624" s="35" t="s">
        <v>14682</v>
      </c>
      <c r="J3624" s="35" t="s">
        <v>14683</v>
      </c>
      <c r="K3624" s="35" t="s">
        <v>2617</v>
      </c>
      <c r="L3624" s="35"/>
      <c r="M3624" s="51">
        <v>42667</v>
      </c>
    </row>
    <row r="3625" spans="9:13">
      <c r="I3625" s="35" t="s">
        <v>14684</v>
      </c>
      <c r="J3625" s="35" t="s">
        <v>14685</v>
      </c>
      <c r="K3625" s="35" t="s">
        <v>2617</v>
      </c>
      <c r="L3625" s="35"/>
      <c r="M3625" s="51">
        <v>42654</v>
      </c>
    </row>
    <row r="3626" spans="9:13">
      <c r="I3626" s="35" t="s">
        <v>14686</v>
      </c>
      <c r="J3626" s="35" t="s">
        <v>14687</v>
      </c>
      <c r="K3626" s="35" t="s">
        <v>2617</v>
      </c>
      <c r="L3626" s="35"/>
      <c r="M3626" s="51">
        <v>42649</v>
      </c>
    </row>
    <row r="3627" spans="9:13">
      <c r="I3627" s="35" t="s">
        <v>34</v>
      </c>
      <c r="J3627" s="35" t="s">
        <v>14688</v>
      </c>
      <c r="K3627" s="35" t="s">
        <v>2204</v>
      </c>
      <c r="L3627" s="35"/>
      <c r="M3627" s="51">
        <v>42649</v>
      </c>
    </row>
    <row r="3628" spans="9:13">
      <c r="I3628" s="35" t="s">
        <v>14689</v>
      </c>
      <c r="J3628" s="35" t="s">
        <v>14690</v>
      </c>
      <c r="K3628" s="35" t="s">
        <v>2617</v>
      </c>
      <c r="L3628" s="35"/>
      <c r="M3628" s="51">
        <v>42649</v>
      </c>
    </row>
    <row r="3629" spans="9:13">
      <c r="I3629" s="35" t="s">
        <v>14691</v>
      </c>
      <c r="J3629" s="35" t="s">
        <v>14692</v>
      </c>
      <c r="K3629" s="35" t="s">
        <v>2617</v>
      </c>
      <c r="L3629" s="35"/>
      <c r="M3629" s="51">
        <v>42684</v>
      </c>
    </row>
    <row r="3630" spans="9:13">
      <c r="I3630" s="35" t="s">
        <v>14693</v>
      </c>
      <c r="J3630" s="35" t="s">
        <v>14694</v>
      </c>
      <c r="K3630" s="35" t="s">
        <v>700</v>
      </c>
      <c r="L3630" s="35"/>
      <c r="M3630" s="51">
        <v>42684</v>
      </c>
    </row>
    <row r="3631" spans="9:13">
      <c r="I3631" s="35" t="s">
        <v>14695</v>
      </c>
      <c r="J3631" s="35" t="s">
        <v>14696</v>
      </c>
      <c r="K3631" s="35" t="s">
        <v>2204</v>
      </c>
      <c r="L3631" s="35"/>
      <c r="M3631" s="51">
        <v>42684</v>
      </c>
    </row>
    <row r="3632" spans="9:13">
      <c r="I3632" s="35" t="s">
        <v>14697</v>
      </c>
      <c r="J3632" s="35" t="s">
        <v>14698</v>
      </c>
      <c r="K3632" s="35" t="s">
        <v>2617</v>
      </c>
      <c r="L3632" s="35"/>
      <c r="M3632" s="51">
        <v>42682</v>
      </c>
    </row>
    <row r="3633" spans="9:13">
      <c r="I3633" s="35" t="s">
        <v>14699</v>
      </c>
      <c r="J3633" s="35" t="s">
        <v>14700</v>
      </c>
      <c r="K3633" s="35" t="s">
        <v>2617</v>
      </c>
      <c r="L3633" s="35"/>
      <c r="M3633" s="51">
        <v>42682</v>
      </c>
    </row>
    <row r="3634" spans="9:13">
      <c r="I3634" s="35" t="s">
        <v>14701</v>
      </c>
      <c r="J3634" s="35" t="s">
        <v>14702</v>
      </c>
      <c r="K3634" s="35" t="s">
        <v>2617</v>
      </c>
      <c r="L3634" s="35"/>
      <c r="M3634" s="51">
        <v>42682</v>
      </c>
    </row>
    <row r="3635" spans="9:13">
      <c r="I3635" s="35" t="s">
        <v>14703</v>
      </c>
      <c r="J3635" s="35" t="s">
        <v>14704</v>
      </c>
      <c r="K3635" s="35" t="s">
        <v>2617</v>
      </c>
      <c r="L3635" s="35"/>
      <c r="M3635" s="51">
        <v>42682</v>
      </c>
    </row>
    <row r="3636" spans="9:13">
      <c r="I3636" s="35" t="s">
        <v>14705</v>
      </c>
      <c r="J3636" s="35" t="s">
        <v>14706</v>
      </c>
      <c r="K3636" s="35" t="s">
        <v>2617</v>
      </c>
      <c r="L3636" s="35"/>
      <c r="M3636" s="51">
        <v>42682</v>
      </c>
    </row>
    <row r="3637" spans="9:13">
      <c r="I3637" s="35" t="s">
        <v>14707</v>
      </c>
      <c r="J3637" s="35" t="s">
        <v>14708</v>
      </c>
      <c r="K3637" s="35" t="s">
        <v>700</v>
      </c>
      <c r="L3637" s="35"/>
      <c r="M3637" s="51">
        <v>42670</v>
      </c>
    </row>
    <row r="3638" spans="9:13">
      <c r="I3638" s="35" t="s">
        <v>52</v>
      </c>
      <c r="J3638" s="35" t="s">
        <v>14709</v>
      </c>
      <c r="K3638" s="35" t="s">
        <v>2617</v>
      </c>
      <c r="L3638" s="35"/>
      <c r="M3638" s="51">
        <v>42669</v>
      </c>
    </row>
    <row r="3639" spans="9:13">
      <c r="I3639" s="35" t="s">
        <v>14680</v>
      </c>
      <c r="J3639" s="35" t="s">
        <v>14681</v>
      </c>
      <c r="K3639" s="35" t="s">
        <v>2617</v>
      </c>
      <c r="L3639" s="35"/>
      <c r="M3639" s="51">
        <v>42667</v>
      </c>
    </row>
    <row r="3640" spans="9:13">
      <c r="I3640" s="35" t="s">
        <v>14710</v>
      </c>
      <c r="J3640" s="35" t="s">
        <v>14711</v>
      </c>
      <c r="K3640" s="35" t="s">
        <v>700</v>
      </c>
      <c r="L3640" s="35"/>
      <c r="M3640" s="51">
        <v>42667</v>
      </c>
    </row>
    <row r="3641" spans="9:13">
      <c r="I3641" s="35" t="s">
        <v>14712</v>
      </c>
      <c r="J3641" s="35" t="s">
        <v>14713</v>
      </c>
      <c r="K3641" s="35" t="s">
        <v>2617</v>
      </c>
      <c r="L3641" s="35"/>
      <c r="M3641" s="51">
        <v>42667</v>
      </c>
    </row>
    <row r="3642" spans="9:13">
      <c r="I3642" s="35" t="s">
        <v>14714</v>
      </c>
      <c r="J3642" s="35" t="s">
        <v>14715</v>
      </c>
      <c r="K3642" s="35" t="s">
        <v>2617</v>
      </c>
      <c r="L3642" s="35"/>
      <c r="M3642" s="51">
        <v>42691</v>
      </c>
    </row>
    <row r="3643" spans="9:13">
      <c r="I3643" s="35" t="s">
        <v>14716</v>
      </c>
      <c r="J3643" s="35" t="s">
        <v>14717</v>
      </c>
      <c r="K3643" s="35" t="s">
        <v>2617</v>
      </c>
      <c r="L3643" s="35"/>
      <c r="M3643" s="51">
        <v>42691</v>
      </c>
    </row>
    <row r="3644" spans="9:13">
      <c r="I3644" s="35" t="s">
        <v>14718</v>
      </c>
      <c r="J3644" s="35" t="s">
        <v>14719</v>
      </c>
      <c r="K3644" s="35" t="s">
        <v>2617</v>
      </c>
      <c r="L3644" s="35"/>
      <c r="M3644" s="51">
        <v>42690</v>
      </c>
    </row>
    <row r="3645" spans="9:13">
      <c r="I3645" s="35" t="s">
        <v>14720</v>
      </c>
      <c r="J3645" s="35" t="s">
        <v>14721</v>
      </c>
      <c r="K3645" s="35" t="s">
        <v>2617</v>
      </c>
      <c r="L3645" s="35"/>
      <c r="M3645" s="51">
        <v>42690</v>
      </c>
    </row>
    <row r="3646" spans="9:13">
      <c r="I3646" s="35" t="s">
        <v>14722</v>
      </c>
      <c r="J3646" s="35" t="s">
        <v>14723</v>
      </c>
      <c r="K3646" s="35" t="s">
        <v>2204</v>
      </c>
      <c r="L3646" s="35"/>
      <c r="M3646" s="51">
        <v>42688</v>
      </c>
    </row>
    <row r="3647" spans="9:13">
      <c r="I3647" s="35" t="s">
        <v>14724</v>
      </c>
      <c r="J3647" s="35" t="s">
        <v>14725</v>
      </c>
      <c r="K3647" s="35" t="s">
        <v>2617</v>
      </c>
      <c r="L3647" s="35"/>
      <c r="M3647" s="51">
        <v>42688</v>
      </c>
    </row>
    <row r="3648" spans="9:13">
      <c r="I3648" s="35" t="s">
        <v>14695</v>
      </c>
      <c r="J3648" s="35" t="s">
        <v>14696</v>
      </c>
      <c r="K3648" s="35" t="s">
        <v>2204</v>
      </c>
      <c r="L3648" s="35"/>
      <c r="M3648" s="51">
        <v>42684</v>
      </c>
    </row>
    <row r="3649" spans="9:13">
      <c r="I3649" s="35" t="s">
        <v>14726</v>
      </c>
      <c r="J3649" s="35" t="s">
        <v>14727</v>
      </c>
      <c r="K3649" s="35" t="s">
        <v>2617</v>
      </c>
      <c r="L3649" s="35"/>
      <c r="M3649" s="51">
        <v>42695</v>
      </c>
    </row>
    <row r="3650" spans="9:13">
      <c r="I3650" s="35" t="s">
        <v>14728</v>
      </c>
      <c r="J3650" s="35" t="s">
        <v>14729</v>
      </c>
      <c r="K3650" s="35" t="s">
        <v>2617</v>
      </c>
      <c r="L3650" s="35"/>
      <c r="M3650" s="51">
        <v>42695</v>
      </c>
    </row>
    <row r="3651" spans="9:13">
      <c r="I3651" s="35" t="s">
        <v>14730</v>
      </c>
      <c r="J3651" s="35" t="s">
        <v>14731</v>
      </c>
      <c r="K3651" s="35" t="s">
        <v>2617</v>
      </c>
      <c r="L3651" s="35"/>
      <c r="M3651" s="51">
        <v>42692</v>
      </c>
    </row>
    <row r="3652" spans="9:13">
      <c r="I3652" s="35" t="s">
        <v>14732</v>
      </c>
      <c r="J3652" s="35" t="s">
        <v>14733</v>
      </c>
      <c r="K3652" s="35" t="s">
        <v>2204</v>
      </c>
      <c r="L3652" s="35"/>
      <c r="M3652" s="51">
        <v>42696</v>
      </c>
    </row>
    <row r="3653" spans="9:13">
      <c r="I3653" s="35" t="s">
        <v>14734</v>
      </c>
      <c r="J3653" s="35" t="s">
        <v>14735</v>
      </c>
      <c r="K3653" s="35" t="s">
        <v>2617</v>
      </c>
      <c r="L3653" s="35"/>
      <c r="M3653" s="51">
        <v>42716</v>
      </c>
    </row>
    <row r="3654" spans="9:13">
      <c r="I3654" s="35" t="s">
        <v>14736</v>
      </c>
      <c r="J3654" s="35" t="s">
        <v>14737</v>
      </c>
      <c r="K3654" s="35" t="s">
        <v>2617</v>
      </c>
      <c r="L3654" s="35"/>
      <c r="M3654" s="51">
        <v>42713</v>
      </c>
    </row>
    <row r="3655" spans="9:13">
      <c r="I3655" s="35" t="s">
        <v>14738</v>
      </c>
      <c r="J3655" s="35" t="s">
        <v>14739</v>
      </c>
      <c r="K3655" s="35" t="s">
        <v>2617</v>
      </c>
      <c r="L3655" s="35"/>
      <c r="M3655" s="51">
        <v>42713</v>
      </c>
    </row>
    <row r="3656" spans="9:13">
      <c r="I3656" s="35" t="s">
        <v>14740</v>
      </c>
      <c r="J3656" s="35" t="s">
        <v>14741</v>
      </c>
      <c r="K3656" s="35" t="s">
        <v>2617</v>
      </c>
      <c r="L3656" s="35"/>
      <c r="M3656" s="51">
        <v>42713</v>
      </c>
    </row>
    <row r="3657" spans="9:13">
      <c r="I3657" s="35" t="s">
        <v>14742</v>
      </c>
      <c r="J3657" s="35" t="s">
        <v>14743</v>
      </c>
      <c r="K3657" s="35" t="s">
        <v>2617</v>
      </c>
      <c r="L3657" s="35"/>
      <c r="M3657" s="51">
        <v>42713</v>
      </c>
    </row>
    <row r="3658" spans="9:13">
      <c r="I3658" s="35" t="s">
        <v>14744</v>
      </c>
      <c r="J3658" s="35" t="s">
        <v>14745</v>
      </c>
      <c r="K3658" s="35" t="s">
        <v>2617</v>
      </c>
      <c r="L3658" s="35"/>
      <c r="M3658" s="51">
        <v>42713</v>
      </c>
    </row>
    <row r="3659" spans="9:13">
      <c r="I3659" s="35" t="s">
        <v>14746</v>
      </c>
      <c r="J3659" s="35" t="s">
        <v>14747</v>
      </c>
      <c r="K3659" s="35" t="s">
        <v>2617</v>
      </c>
      <c r="L3659" s="35"/>
      <c r="M3659" s="51">
        <v>42713</v>
      </c>
    </row>
    <row r="3660" spans="9:13">
      <c r="I3660" s="35" t="s">
        <v>14748</v>
      </c>
      <c r="J3660" s="35" t="s">
        <v>14749</v>
      </c>
      <c r="K3660" s="35" t="s">
        <v>2617</v>
      </c>
      <c r="L3660" s="35"/>
      <c r="M3660" s="51">
        <v>42713</v>
      </c>
    </row>
    <row r="3661" spans="9:13">
      <c r="I3661" s="35" t="s">
        <v>14750</v>
      </c>
      <c r="J3661" s="35" t="s">
        <v>13985</v>
      </c>
      <c r="K3661" s="35" t="s">
        <v>2617</v>
      </c>
      <c r="L3661" s="35"/>
      <c r="M3661" s="51">
        <v>42713</v>
      </c>
    </row>
    <row r="3662" spans="9:13">
      <c r="I3662" s="35" t="s">
        <v>14751</v>
      </c>
      <c r="J3662" s="35" t="s">
        <v>14752</v>
      </c>
      <c r="K3662" s="35" t="s">
        <v>2617</v>
      </c>
      <c r="L3662" s="35"/>
      <c r="M3662" s="51">
        <v>42713</v>
      </c>
    </row>
    <row r="3663" spans="9:13">
      <c r="I3663" s="35" t="s">
        <v>14753</v>
      </c>
      <c r="J3663" s="35" t="s">
        <v>14754</v>
      </c>
      <c r="K3663" s="35" t="s">
        <v>2617</v>
      </c>
      <c r="L3663" s="35"/>
      <c r="M3663" s="51">
        <v>42713</v>
      </c>
    </row>
    <row r="3664" spans="9:13">
      <c r="I3664" s="35" t="s">
        <v>14755</v>
      </c>
      <c r="J3664" s="35" t="s">
        <v>14756</v>
      </c>
      <c r="K3664" s="35" t="s">
        <v>2617</v>
      </c>
      <c r="L3664" s="35"/>
      <c r="M3664" s="51">
        <v>42713</v>
      </c>
    </row>
    <row r="3665" spans="9:13">
      <c r="I3665" s="35" t="s">
        <v>14757</v>
      </c>
      <c r="J3665" s="35" t="s">
        <v>14758</v>
      </c>
      <c r="K3665" s="35" t="s">
        <v>2617</v>
      </c>
      <c r="L3665" s="35"/>
      <c r="M3665" s="51">
        <v>42713</v>
      </c>
    </row>
    <row r="3666" spans="9:13">
      <c r="I3666" s="35" t="s">
        <v>14759</v>
      </c>
      <c r="J3666" s="35" t="s">
        <v>14760</v>
      </c>
      <c r="K3666" s="35" t="s">
        <v>2617</v>
      </c>
      <c r="L3666" s="35"/>
      <c r="M3666" s="51">
        <v>42713</v>
      </c>
    </row>
    <row r="3667" spans="9:13">
      <c r="I3667" s="35" t="s">
        <v>14761</v>
      </c>
      <c r="J3667" s="35" t="s">
        <v>14762</v>
      </c>
      <c r="K3667" s="35" t="s">
        <v>2617</v>
      </c>
      <c r="L3667" s="35"/>
      <c r="M3667" s="51">
        <v>42713</v>
      </c>
    </row>
    <row r="3668" spans="9:13">
      <c r="I3668" s="35" t="s">
        <v>14763</v>
      </c>
      <c r="J3668" s="35" t="s">
        <v>14764</v>
      </c>
      <c r="K3668" s="35" t="s">
        <v>2617</v>
      </c>
      <c r="L3668" s="35"/>
      <c r="M3668" s="51">
        <v>42713</v>
      </c>
    </row>
    <row r="3669" spans="9:13">
      <c r="I3669" s="35" t="s">
        <v>14765</v>
      </c>
      <c r="J3669" s="35" t="s">
        <v>14766</v>
      </c>
      <c r="K3669" s="35" t="s">
        <v>2617</v>
      </c>
      <c r="L3669" s="35"/>
      <c r="M3669" s="51">
        <v>42713</v>
      </c>
    </row>
    <row r="3670" spans="9:13">
      <c r="I3670" s="35" t="s">
        <v>14767</v>
      </c>
      <c r="J3670" s="35" t="s">
        <v>14768</v>
      </c>
      <c r="K3670" s="35" t="s">
        <v>2617</v>
      </c>
      <c r="L3670" s="35"/>
      <c r="M3670" s="51">
        <v>42713</v>
      </c>
    </row>
    <row r="3671" spans="9:13">
      <c r="I3671" s="35" t="s">
        <v>14769</v>
      </c>
      <c r="J3671" s="35" t="s">
        <v>14770</v>
      </c>
      <c r="K3671" s="35" t="s">
        <v>2617</v>
      </c>
      <c r="L3671" s="35"/>
      <c r="M3671" s="51">
        <v>42713</v>
      </c>
    </row>
    <row r="3672" spans="9:13">
      <c r="I3672" s="35" t="s">
        <v>14771</v>
      </c>
      <c r="J3672" s="35" t="s">
        <v>14772</v>
      </c>
      <c r="K3672" s="35" t="s">
        <v>2617</v>
      </c>
      <c r="L3672" s="35"/>
      <c r="M3672" s="51">
        <v>42713</v>
      </c>
    </row>
    <row r="3673" spans="9:13">
      <c r="I3673" s="35" t="s">
        <v>14773</v>
      </c>
      <c r="J3673" s="35" t="s">
        <v>14774</v>
      </c>
      <c r="K3673" s="35" t="s">
        <v>2617</v>
      </c>
      <c r="L3673" s="35"/>
      <c r="M3673" s="51">
        <v>42713</v>
      </c>
    </row>
    <row r="3674" spans="9:13">
      <c r="I3674" s="35" t="s">
        <v>14775</v>
      </c>
      <c r="J3674" s="35" t="s">
        <v>14776</v>
      </c>
      <c r="K3674" s="35" t="s">
        <v>2617</v>
      </c>
      <c r="L3674" s="35"/>
      <c r="M3674" s="51">
        <v>42713</v>
      </c>
    </row>
    <row r="3675" spans="9:13">
      <c r="I3675" s="35" t="s">
        <v>14777</v>
      </c>
      <c r="J3675" s="35" t="s">
        <v>14778</v>
      </c>
      <c r="K3675" s="35" t="s">
        <v>2617</v>
      </c>
      <c r="L3675" s="35"/>
      <c r="M3675" s="51">
        <v>42713</v>
      </c>
    </row>
    <row r="3676" spans="9:13">
      <c r="I3676" s="35" t="s">
        <v>14779</v>
      </c>
      <c r="J3676" s="35" t="s">
        <v>14780</v>
      </c>
      <c r="K3676" s="35" t="s">
        <v>2617</v>
      </c>
      <c r="L3676" s="35"/>
      <c r="M3676" s="51">
        <v>42713</v>
      </c>
    </row>
    <row r="3677" spans="9:13">
      <c r="I3677" s="35" t="s">
        <v>14781</v>
      </c>
      <c r="J3677" s="35" t="s">
        <v>14782</v>
      </c>
      <c r="K3677" s="35" t="s">
        <v>2617</v>
      </c>
      <c r="L3677" s="35"/>
      <c r="M3677" s="51">
        <v>42713</v>
      </c>
    </row>
    <row r="3678" spans="9:13">
      <c r="I3678" s="35" t="s">
        <v>14783</v>
      </c>
      <c r="J3678" s="35" t="s">
        <v>14784</v>
      </c>
      <c r="K3678" s="35" t="s">
        <v>2617</v>
      </c>
      <c r="L3678" s="35"/>
      <c r="M3678" s="51">
        <v>42713</v>
      </c>
    </row>
    <row r="3679" spans="9:13">
      <c r="I3679" s="35" t="s">
        <v>14785</v>
      </c>
      <c r="J3679" s="35" t="s">
        <v>14786</v>
      </c>
      <c r="K3679" s="35" t="s">
        <v>2617</v>
      </c>
      <c r="L3679" s="35"/>
      <c r="M3679" s="51">
        <v>42713</v>
      </c>
    </row>
    <row r="3680" spans="9:13">
      <c r="I3680" s="35" t="s">
        <v>14787</v>
      </c>
      <c r="J3680" s="35" t="s">
        <v>14788</v>
      </c>
      <c r="K3680" s="35" t="s">
        <v>2617</v>
      </c>
      <c r="L3680" s="35"/>
      <c r="M3680" s="51">
        <v>42713</v>
      </c>
    </row>
    <row r="3681" spans="9:13">
      <c r="I3681" s="35" t="s">
        <v>14789</v>
      </c>
      <c r="J3681" s="35" t="s">
        <v>14790</v>
      </c>
      <c r="K3681" s="35" t="s">
        <v>2617</v>
      </c>
      <c r="L3681" s="35"/>
      <c r="M3681" s="51">
        <v>42713</v>
      </c>
    </row>
    <row r="3682" spans="9:13">
      <c r="I3682" s="35" t="s">
        <v>14791</v>
      </c>
      <c r="J3682" s="35" t="s">
        <v>14792</v>
      </c>
      <c r="K3682" s="35" t="s">
        <v>2617</v>
      </c>
      <c r="L3682" s="35"/>
      <c r="M3682" s="51">
        <v>42713</v>
      </c>
    </row>
    <row r="3683" spans="9:13">
      <c r="I3683" s="35" t="s">
        <v>14793</v>
      </c>
      <c r="J3683" s="35" t="s">
        <v>14794</v>
      </c>
      <c r="K3683" s="35" t="s">
        <v>2617</v>
      </c>
      <c r="L3683" s="35"/>
      <c r="M3683" s="51">
        <v>42713</v>
      </c>
    </row>
    <row r="3684" spans="9:13">
      <c r="I3684" s="35" t="s">
        <v>14795</v>
      </c>
      <c r="J3684" s="35" t="s">
        <v>14796</v>
      </c>
      <c r="K3684" s="35" t="s">
        <v>2617</v>
      </c>
      <c r="L3684" s="35"/>
      <c r="M3684" s="51">
        <v>42713</v>
      </c>
    </row>
    <row r="3685" spans="9:13">
      <c r="I3685" s="35" t="s">
        <v>14797</v>
      </c>
      <c r="J3685" s="35" t="s">
        <v>14798</v>
      </c>
      <c r="K3685" s="35" t="s">
        <v>2617</v>
      </c>
      <c r="L3685" s="35"/>
      <c r="M3685" s="51">
        <v>42713</v>
      </c>
    </row>
    <row r="3686" spans="9:13">
      <c r="I3686" s="35" t="s">
        <v>14799</v>
      </c>
      <c r="J3686" s="35" t="s">
        <v>14800</v>
      </c>
      <c r="K3686" s="35" t="s">
        <v>2617</v>
      </c>
      <c r="L3686" s="35"/>
      <c r="M3686" s="51">
        <v>42713</v>
      </c>
    </row>
    <row r="3687" spans="9:13">
      <c r="I3687" s="35" t="s">
        <v>14801</v>
      </c>
      <c r="J3687" s="35" t="s">
        <v>14802</v>
      </c>
      <c r="K3687" s="35" t="s">
        <v>2617</v>
      </c>
      <c r="L3687" s="35"/>
      <c r="M3687" s="51">
        <v>42713</v>
      </c>
    </row>
    <row r="3688" spans="9:13">
      <c r="I3688" s="35" t="s">
        <v>14803</v>
      </c>
      <c r="J3688" s="35" t="s">
        <v>14804</v>
      </c>
      <c r="K3688" s="35" t="s">
        <v>2617</v>
      </c>
      <c r="L3688" s="35"/>
      <c r="M3688" s="51">
        <v>42713</v>
      </c>
    </row>
    <row r="3689" spans="9:13">
      <c r="I3689" s="35" t="s">
        <v>14805</v>
      </c>
      <c r="J3689" s="35" t="s">
        <v>14806</v>
      </c>
      <c r="K3689" s="35" t="s">
        <v>2617</v>
      </c>
      <c r="L3689" s="35"/>
      <c r="M3689" s="51">
        <v>42713</v>
      </c>
    </row>
    <row r="3690" spans="9:13">
      <c r="I3690" s="35" t="s">
        <v>14807</v>
      </c>
      <c r="J3690" s="35" t="s">
        <v>14808</v>
      </c>
      <c r="K3690" s="35" t="s">
        <v>2617</v>
      </c>
      <c r="L3690" s="35"/>
      <c r="M3690" s="51">
        <v>42713</v>
      </c>
    </row>
    <row r="3691" spans="9:13">
      <c r="I3691" s="35" t="s">
        <v>14809</v>
      </c>
      <c r="J3691" s="35" t="s">
        <v>14810</v>
      </c>
      <c r="K3691" s="35" t="s">
        <v>2617</v>
      </c>
      <c r="L3691" s="35"/>
      <c r="M3691" s="51">
        <v>42713</v>
      </c>
    </row>
    <row r="3692" spans="9:13">
      <c r="I3692" s="35" t="s">
        <v>14811</v>
      </c>
      <c r="J3692" s="35" t="s">
        <v>14812</v>
      </c>
      <c r="K3692" s="35" t="s">
        <v>2617</v>
      </c>
      <c r="L3692" s="35"/>
      <c r="M3692" s="51">
        <v>42713</v>
      </c>
    </row>
    <row r="3693" spans="9:13">
      <c r="I3693" s="35" t="s">
        <v>14813</v>
      </c>
      <c r="J3693" s="35" t="s">
        <v>14814</v>
      </c>
      <c r="K3693" s="35" t="s">
        <v>2617</v>
      </c>
      <c r="L3693" s="35"/>
      <c r="M3693" s="51">
        <v>42713</v>
      </c>
    </row>
    <row r="3694" spans="9:13">
      <c r="I3694" s="35" t="s">
        <v>14815</v>
      </c>
      <c r="J3694" s="35" t="s">
        <v>14816</v>
      </c>
      <c r="K3694" s="35" t="s">
        <v>2617</v>
      </c>
      <c r="L3694" s="35"/>
      <c r="M3694" s="51">
        <v>42713</v>
      </c>
    </row>
    <row r="3695" spans="9:13">
      <c r="I3695" s="35" t="s">
        <v>14817</v>
      </c>
      <c r="J3695" s="35" t="s">
        <v>14818</v>
      </c>
      <c r="K3695" s="35" t="s">
        <v>2617</v>
      </c>
      <c r="L3695" s="35"/>
      <c r="M3695" s="51">
        <v>42713</v>
      </c>
    </row>
    <row r="3696" spans="9:13">
      <c r="I3696" s="35" t="s">
        <v>14819</v>
      </c>
      <c r="J3696" s="35" t="s">
        <v>14820</v>
      </c>
      <c r="K3696" s="35" t="s">
        <v>2617</v>
      </c>
      <c r="L3696" s="35"/>
      <c r="M3696" s="51">
        <v>42713</v>
      </c>
    </row>
    <row r="3697" spans="9:13">
      <c r="I3697" s="35" t="s">
        <v>14821</v>
      </c>
      <c r="J3697" s="35" t="s">
        <v>14822</v>
      </c>
      <c r="K3697" s="35" t="s">
        <v>2617</v>
      </c>
      <c r="L3697" s="35"/>
      <c r="M3697" s="51">
        <v>42713</v>
      </c>
    </row>
    <row r="3698" spans="9:13">
      <c r="I3698" s="35" t="s">
        <v>14823</v>
      </c>
      <c r="J3698" s="35" t="s">
        <v>14824</v>
      </c>
      <c r="K3698" s="35" t="s">
        <v>2617</v>
      </c>
      <c r="L3698" s="35"/>
      <c r="M3698" s="51">
        <v>42713</v>
      </c>
    </row>
    <row r="3699" spans="9:13">
      <c r="I3699" s="35" t="s">
        <v>14825</v>
      </c>
      <c r="J3699" s="35" t="s">
        <v>14826</v>
      </c>
      <c r="K3699" s="35" t="s">
        <v>2617</v>
      </c>
      <c r="L3699" s="35"/>
      <c r="M3699" s="51">
        <v>42713</v>
      </c>
    </row>
    <row r="3700" spans="9:13">
      <c r="I3700" s="35" t="s">
        <v>14827</v>
      </c>
      <c r="J3700" s="35" t="s">
        <v>14828</v>
      </c>
      <c r="K3700" s="35" t="s">
        <v>2617</v>
      </c>
      <c r="L3700" s="35"/>
      <c r="M3700" s="51">
        <v>42713</v>
      </c>
    </row>
    <row r="3701" spans="9:13">
      <c r="I3701" s="35" t="s">
        <v>14829</v>
      </c>
      <c r="J3701" s="35" t="s">
        <v>14830</v>
      </c>
      <c r="K3701" s="35" t="s">
        <v>2617</v>
      </c>
      <c r="L3701" s="35"/>
      <c r="M3701" s="51">
        <v>42713</v>
      </c>
    </row>
    <row r="3702" spans="9:13">
      <c r="I3702" s="35" t="s">
        <v>14831</v>
      </c>
      <c r="J3702" s="35" t="s">
        <v>14832</v>
      </c>
      <c r="K3702" s="35" t="s">
        <v>2617</v>
      </c>
      <c r="L3702" s="35"/>
      <c r="M3702" s="51">
        <v>42713</v>
      </c>
    </row>
    <row r="3703" spans="9:13">
      <c r="I3703" s="35" t="s">
        <v>14833</v>
      </c>
      <c r="J3703" s="35" t="s">
        <v>14834</v>
      </c>
      <c r="K3703" s="35" t="s">
        <v>2617</v>
      </c>
      <c r="L3703" s="35"/>
      <c r="M3703" s="51">
        <v>42713</v>
      </c>
    </row>
    <row r="3704" spans="9:13">
      <c r="I3704" s="35" t="s">
        <v>14835</v>
      </c>
      <c r="J3704" s="35" t="s">
        <v>14836</v>
      </c>
      <c r="K3704" s="35" t="s">
        <v>2617</v>
      </c>
      <c r="L3704" s="35"/>
      <c r="M3704" s="51">
        <v>42713</v>
      </c>
    </row>
    <row r="3705" spans="9:13">
      <c r="I3705" s="35" t="s">
        <v>14837</v>
      </c>
      <c r="J3705" s="35" t="s">
        <v>14838</v>
      </c>
      <c r="K3705" s="35" t="s">
        <v>2617</v>
      </c>
      <c r="L3705" s="35"/>
      <c r="M3705" s="51">
        <v>42713</v>
      </c>
    </row>
    <row r="3706" spans="9:13">
      <c r="I3706" s="35" t="s">
        <v>14839</v>
      </c>
      <c r="J3706" s="35" t="s">
        <v>14840</v>
      </c>
      <c r="K3706" s="35" t="s">
        <v>2617</v>
      </c>
      <c r="L3706" s="35"/>
      <c r="M3706" s="51">
        <v>42713</v>
      </c>
    </row>
    <row r="3707" spans="9:13">
      <c r="I3707" s="35" t="s">
        <v>14841</v>
      </c>
      <c r="J3707" s="35" t="s">
        <v>14842</v>
      </c>
      <c r="K3707" s="35" t="s">
        <v>2617</v>
      </c>
      <c r="L3707" s="35"/>
      <c r="M3707" s="51">
        <v>42713</v>
      </c>
    </row>
    <row r="3708" spans="9:13">
      <c r="I3708" s="35" t="s">
        <v>14843</v>
      </c>
      <c r="J3708" s="35" t="s">
        <v>14844</v>
      </c>
      <c r="K3708" s="35" t="s">
        <v>2617</v>
      </c>
      <c r="L3708" s="35"/>
      <c r="M3708" s="51">
        <v>42713</v>
      </c>
    </row>
    <row r="3709" spans="9:13">
      <c r="I3709" s="35" t="s">
        <v>14845</v>
      </c>
      <c r="J3709" s="35" t="s">
        <v>14846</v>
      </c>
      <c r="K3709" s="35" t="s">
        <v>2617</v>
      </c>
      <c r="L3709" s="35"/>
      <c r="M3709" s="51">
        <v>42713</v>
      </c>
    </row>
    <row r="3710" spans="9:13">
      <c r="I3710" s="35" t="s">
        <v>14847</v>
      </c>
      <c r="J3710" s="35" t="s">
        <v>14848</v>
      </c>
      <c r="K3710" s="35" t="s">
        <v>2617</v>
      </c>
      <c r="L3710" s="35"/>
      <c r="M3710" s="51">
        <v>42713</v>
      </c>
    </row>
    <row r="3711" spans="9:13">
      <c r="I3711" s="35" t="s">
        <v>14849</v>
      </c>
      <c r="J3711" s="35" t="s">
        <v>14850</v>
      </c>
      <c r="K3711" s="35" t="s">
        <v>2617</v>
      </c>
      <c r="L3711" s="35"/>
      <c r="M3711" s="51">
        <v>42713</v>
      </c>
    </row>
    <row r="3712" spans="9:13">
      <c r="I3712" s="35" t="s">
        <v>14851</v>
      </c>
      <c r="J3712" s="35" t="s">
        <v>14852</v>
      </c>
      <c r="K3712" s="35" t="s">
        <v>2617</v>
      </c>
      <c r="L3712" s="35"/>
      <c r="M3712" s="51">
        <v>42713</v>
      </c>
    </row>
    <row r="3713" spans="9:13">
      <c r="I3713" s="35" t="s">
        <v>14853</v>
      </c>
      <c r="J3713" s="35" t="s">
        <v>14854</v>
      </c>
      <c r="K3713" s="35" t="s">
        <v>2617</v>
      </c>
      <c r="L3713" s="35"/>
      <c r="M3713" s="51">
        <v>42713</v>
      </c>
    </row>
    <row r="3714" spans="9:13">
      <c r="I3714" s="35" t="s">
        <v>14855</v>
      </c>
      <c r="J3714" s="35" t="s">
        <v>14856</v>
      </c>
      <c r="K3714" s="35" t="s">
        <v>2617</v>
      </c>
      <c r="L3714" s="35"/>
      <c r="M3714" s="51">
        <v>42713</v>
      </c>
    </row>
    <row r="3715" spans="9:13">
      <c r="I3715" s="35" t="s">
        <v>14857</v>
      </c>
      <c r="J3715" s="35" t="s">
        <v>14858</v>
      </c>
      <c r="K3715" s="35" t="s">
        <v>2617</v>
      </c>
      <c r="L3715" s="35"/>
      <c r="M3715" s="51">
        <v>42713</v>
      </c>
    </row>
    <row r="3716" spans="9:13">
      <c r="I3716" s="35" t="s">
        <v>14859</v>
      </c>
      <c r="J3716" s="35" t="s">
        <v>14860</v>
      </c>
      <c r="K3716" s="35" t="s">
        <v>2617</v>
      </c>
      <c r="L3716" s="35"/>
      <c r="M3716" s="51">
        <v>42713</v>
      </c>
    </row>
    <row r="3717" spans="9:13">
      <c r="I3717" s="35" t="s">
        <v>14861</v>
      </c>
      <c r="J3717" s="35" t="s">
        <v>14862</v>
      </c>
      <c r="K3717" s="35" t="s">
        <v>2617</v>
      </c>
      <c r="L3717" s="35"/>
      <c r="M3717" s="51">
        <v>42713</v>
      </c>
    </row>
    <row r="3718" spans="9:13">
      <c r="I3718" s="35" t="s">
        <v>14863</v>
      </c>
      <c r="J3718" s="35" t="s">
        <v>14864</v>
      </c>
      <c r="K3718" s="35" t="s">
        <v>2617</v>
      </c>
      <c r="L3718" s="35"/>
      <c r="M3718" s="51">
        <v>42713</v>
      </c>
    </row>
    <row r="3719" spans="9:13">
      <c r="I3719" s="35" t="s">
        <v>14865</v>
      </c>
      <c r="J3719" s="35" t="s">
        <v>14866</v>
      </c>
      <c r="K3719" s="35" t="s">
        <v>2617</v>
      </c>
      <c r="L3719" s="35"/>
      <c r="M3719" s="51">
        <v>42713</v>
      </c>
    </row>
    <row r="3720" spans="9:13">
      <c r="I3720" s="35" t="s">
        <v>14867</v>
      </c>
      <c r="J3720" s="35" t="s">
        <v>14868</v>
      </c>
      <c r="K3720" s="35" t="s">
        <v>2617</v>
      </c>
      <c r="L3720" s="35"/>
      <c r="M3720" s="51">
        <v>42713</v>
      </c>
    </row>
    <row r="3721" spans="9:13">
      <c r="I3721" s="35" t="s">
        <v>14869</v>
      </c>
      <c r="J3721" s="35" t="s">
        <v>14870</v>
      </c>
      <c r="K3721" s="35" t="s">
        <v>2617</v>
      </c>
      <c r="L3721" s="35"/>
      <c r="M3721" s="51">
        <v>42713</v>
      </c>
    </row>
    <row r="3722" spans="9:13">
      <c r="I3722" s="35" t="s">
        <v>14871</v>
      </c>
      <c r="J3722" s="35" t="s">
        <v>14872</v>
      </c>
      <c r="K3722" s="35" t="s">
        <v>2617</v>
      </c>
      <c r="L3722" s="35"/>
      <c r="M3722" s="51">
        <v>42713</v>
      </c>
    </row>
    <row r="3723" spans="9:13">
      <c r="I3723" s="35" t="s">
        <v>14873</v>
      </c>
      <c r="J3723" s="35" t="s">
        <v>14874</v>
      </c>
      <c r="K3723" s="35" t="s">
        <v>2617</v>
      </c>
      <c r="L3723" s="35"/>
      <c r="M3723" s="51">
        <v>42713</v>
      </c>
    </row>
    <row r="3724" spans="9:13">
      <c r="I3724" s="35" t="s">
        <v>14875</v>
      </c>
      <c r="J3724" s="35" t="s">
        <v>14876</v>
      </c>
      <c r="K3724" s="35" t="s">
        <v>2617</v>
      </c>
      <c r="L3724" s="35"/>
      <c r="M3724" s="51">
        <v>42713</v>
      </c>
    </row>
    <row r="3725" spans="9:13">
      <c r="I3725" s="35" t="s">
        <v>14877</v>
      </c>
      <c r="J3725" s="35" t="s">
        <v>14878</v>
      </c>
      <c r="K3725" s="35" t="s">
        <v>2617</v>
      </c>
      <c r="L3725" s="35"/>
      <c r="M3725" s="51">
        <v>42713</v>
      </c>
    </row>
    <row r="3726" spans="9:13">
      <c r="I3726" s="35" t="s">
        <v>14879</v>
      </c>
      <c r="J3726" s="35" t="s">
        <v>14880</v>
      </c>
      <c r="K3726" s="35" t="s">
        <v>2617</v>
      </c>
      <c r="L3726" s="35"/>
      <c r="M3726" s="51">
        <v>42713</v>
      </c>
    </row>
    <row r="3727" spans="9:13">
      <c r="I3727" s="35" t="s">
        <v>14881</v>
      </c>
      <c r="J3727" s="35" t="s">
        <v>14882</v>
      </c>
      <c r="K3727" s="35" t="s">
        <v>2617</v>
      </c>
      <c r="L3727" s="35"/>
      <c r="M3727" s="51">
        <v>42713</v>
      </c>
    </row>
    <row r="3728" spans="9:13">
      <c r="I3728" s="35" t="s">
        <v>14883</v>
      </c>
      <c r="J3728" s="35" t="s">
        <v>14884</v>
      </c>
      <c r="K3728" s="35" t="s">
        <v>2617</v>
      </c>
      <c r="L3728" s="35"/>
      <c r="M3728" s="51">
        <v>42713</v>
      </c>
    </row>
    <row r="3729" spans="9:13">
      <c r="I3729" s="35" t="s">
        <v>14885</v>
      </c>
      <c r="J3729" s="35" t="s">
        <v>14886</v>
      </c>
      <c r="K3729" s="35" t="s">
        <v>2617</v>
      </c>
      <c r="L3729" s="35"/>
      <c r="M3729" s="51">
        <v>42713</v>
      </c>
    </row>
    <row r="3730" spans="9:13">
      <c r="I3730" s="35" t="s">
        <v>14887</v>
      </c>
      <c r="J3730" s="35" t="s">
        <v>14888</v>
      </c>
      <c r="K3730" s="35" t="s">
        <v>2617</v>
      </c>
      <c r="L3730" s="35"/>
      <c r="M3730" s="51">
        <v>42713</v>
      </c>
    </row>
    <row r="3731" spans="9:13">
      <c r="I3731" s="35" t="s">
        <v>14889</v>
      </c>
      <c r="J3731" s="35" t="s">
        <v>14890</v>
      </c>
      <c r="K3731" s="35" t="s">
        <v>2617</v>
      </c>
      <c r="L3731" s="35"/>
      <c r="M3731" s="51">
        <v>42713</v>
      </c>
    </row>
    <row r="3732" spans="9:13">
      <c r="I3732" s="35" t="s">
        <v>14891</v>
      </c>
      <c r="J3732" s="35" t="s">
        <v>14892</v>
      </c>
      <c r="K3732" s="35" t="s">
        <v>2617</v>
      </c>
      <c r="L3732" s="35"/>
      <c r="M3732" s="51">
        <v>42713</v>
      </c>
    </row>
    <row r="3733" spans="9:13">
      <c r="I3733" s="35" t="s">
        <v>14893</v>
      </c>
      <c r="J3733" s="35" t="s">
        <v>14894</v>
      </c>
      <c r="K3733" s="35" t="s">
        <v>2617</v>
      </c>
      <c r="L3733" s="35"/>
      <c r="M3733" s="51">
        <v>42713</v>
      </c>
    </row>
    <row r="3734" spans="9:13">
      <c r="I3734" s="35" t="s">
        <v>14895</v>
      </c>
      <c r="J3734" s="35" t="s">
        <v>14896</v>
      </c>
      <c r="K3734" s="35" t="s">
        <v>2617</v>
      </c>
      <c r="L3734" s="35"/>
      <c r="M3734" s="51">
        <v>42713</v>
      </c>
    </row>
    <row r="3735" spans="9:13">
      <c r="I3735" s="35" t="s">
        <v>14897</v>
      </c>
      <c r="J3735" s="35" t="s">
        <v>14898</v>
      </c>
      <c r="K3735" s="35" t="s">
        <v>2617</v>
      </c>
      <c r="L3735" s="35"/>
      <c r="M3735" s="51">
        <v>42713</v>
      </c>
    </row>
    <row r="3736" spans="9:13">
      <c r="I3736" s="35" t="s">
        <v>14899</v>
      </c>
      <c r="J3736" s="35" t="s">
        <v>14900</v>
      </c>
      <c r="K3736" s="35" t="s">
        <v>2617</v>
      </c>
      <c r="L3736" s="35"/>
      <c r="M3736" s="51">
        <v>42713</v>
      </c>
    </row>
    <row r="3737" spans="9:13">
      <c r="I3737" s="35" t="s">
        <v>14901</v>
      </c>
      <c r="J3737" s="35" t="s">
        <v>14902</v>
      </c>
      <c r="K3737" s="35" t="s">
        <v>2617</v>
      </c>
      <c r="L3737" s="35"/>
      <c r="M3737" s="51">
        <v>42713</v>
      </c>
    </row>
    <row r="3738" spans="9:13">
      <c r="I3738" s="35" t="s">
        <v>14903</v>
      </c>
      <c r="J3738" s="35" t="s">
        <v>14904</v>
      </c>
      <c r="K3738" s="35" t="s">
        <v>2617</v>
      </c>
      <c r="L3738" s="35"/>
      <c r="M3738" s="51">
        <v>42713</v>
      </c>
    </row>
    <row r="3739" spans="9:13">
      <c r="I3739" s="35" t="s">
        <v>14905</v>
      </c>
      <c r="J3739" s="35" t="s">
        <v>14906</v>
      </c>
      <c r="K3739" s="35" t="s">
        <v>2617</v>
      </c>
      <c r="L3739" s="35"/>
      <c r="M3739" s="51">
        <v>42713</v>
      </c>
    </row>
    <row r="3740" spans="9:13">
      <c r="I3740" s="35" t="s">
        <v>14907</v>
      </c>
      <c r="J3740" s="35" t="s">
        <v>14908</v>
      </c>
      <c r="K3740" s="35" t="s">
        <v>2617</v>
      </c>
      <c r="L3740" s="35"/>
      <c r="M3740" s="51">
        <v>42713</v>
      </c>
    </row>
    <row r="3741" spans="9:13">
      <c r="I3741" s="35" t="s">
        <v>14909</v>
      </c>
      <c r="J3741" s="35" t="s">
        <v>14910</v>
      </c>
      <c r="K3741" s="35" t="s">
        <v>2617</v>
      </c>
      <c r="L3741" s="35"/>
      <c r="M3741" s="51">
        <v>42713</v>
      </c>
    </row>
    <row r="3742" spans="9:13">
      <c r="I3742" s="35" t="s">
        <v>14911</v>
      </c>
      <c r="J3742" s="35" t="s">
        <v>14912</v>
      </c>
      <c r="K3742" s="35" t="s">
        <v>2617</v>
      </c>
      <c r="L3742" s="35"/>
      <c r="M3742" s="51">
        <v>42713</v>
      </c>
    </row>
    <row r="3743" spans="9:13">
      <c r="I3743" s="35" t="s">
        <v>14913</v>
      </c>
      <c r="J3743" s="35" t="s">
        <v>14914</v>
      </c>
      <c r="K3743" s="35" t="s">
        <v>2617</v>
      </c>
      <c r="L3743" s="35"/>
      <c r="M3743" s="51">
        <v>42713</v>
      </c>
    </row>
    <row r="3744" spans="9:13">
      <c r="I3744" s="35" t="s">
        <v>14915</v>
      </c>
      <c r="J3744" s="35" t="s">
        <v>14916</v>
      </c>
      <c r="K3744" s="35" t="s">
        <v>2617</v>
      </c>
      <c r="L3744" s="35"/>
      <c r="M3744" s="51">
        <v>42713</v>
      </c>
    </row>
    <row r="3745" spans="9:13">
      <c r="I3745" s="35" t="s">
        <v>14917</v>
      </c>
      <c r="J3745" s="35" t="s">
        <v>14918</v>
      </c>
      <c r="K3745" s="35" t="s">
        <v>2617</v>
      </c>
      <c r="L3745" s="35"/>
      <c r="M3745" s="51">
        <v>42713</v>
      </c>
    </row>
    <row r="3746" spans="9:13">
      <c r="I3746" s="35" t="s">
        <v>14919</v>
      </c>
      <c r="J3746" s="35" t="s">
        <v>14920</v>
      </c>
      <c r="K3746" s="35" t="s">
        <v>2617</v>
      </c>
      <c r="L3746" s="35"/>
      <c r="M3746" s="51">
        <v>42713</v>
      </c>
    </row>
    <row r="3747" spans="9:13">
      <c r="I3747" s="35" t="s">
        <v>14921</v>
      </c>
      <c r="J3747" s="35" t="s">
        <v>14922</v>
      </c>
      <c r="K3747" s="35" t="s">
        <v>2617</v>
      </c>
      <c r="L3747" s="35"/>
      <c r="M3747" s="51">
        <v>42713</v>
      </c>
    </row>
    <row r="3748" spans="9:13">
      <c r="I3748" s="35" t="s">
        <v>14923</v>
      </c>
      <c r="J3748" s="35" t="s">
        <v>14924</v>
      </c>
      <c r="K3748" s="35" t="s">
        <v>2617</v>
      </c>
      <c r="L3748" s="35"/>
      <c r="M3748" s="51">
        <v>42713</v>
      </c>
    </row>
    <row r="3749" spans="9:13">
      <c r="I3749" s="35" t="s">
        <v>14925</v>
      </c>
      <c r="J3749" s="35" t="s">
        <v>14926</v>
      </c>
      <c r="K3749" s="35" t="s">
        <v>2617</v>
      </c>
      <c r="L3749" s="35"/>
      <c r="M3749" s="51">
        <v>42713</v>
      </c>
    </row>
    <row r="3750" spans="9:13">
      <c r="I3750" s="35" t="s">
        <v>14927</v>
      </c>
      <c r="J3750" s="35" t="s">
        <v>14928</v>
      </c>
      <c r="K3750" s="35" t="s">
        <v>2617</v>
      </c>
      <c r="L3750" s="35"/>
      <c r="M3750" s="51">
        <v>42713</v>
      </c>
    </row>
    <row r="3751" spans="9:13">
      <c r="I3751" s="35" t="s">
        <v>14929</v>
      </c>
      <c r="J3751" s="35" t="s">
        <v>14930</v>
      </c>
      <c r="K3751" s="35" t="s">
        <v>2617</v>
      </c>
      <c r="L3751" s="35"/>
      <c r="M3751" s="51">
        <v>42713</v>
      </c>
    </row>
    <row r="3752" spans="9:13">
      <c r="I3752" s="35" t="s">
        <v>14931</v>
      </c>
      <c r="J3752" s="35" t="s">
        <v>14932</v>
      </c>
      <c r="K3752" s="35" t="s">
        <v>2617</v>
      </c>
      <c r="L3752" s="35"/>
      <c r="M3752" s="51">
        <v>42713</v>
      </c>
    </row>
    <row r="3753" spans="9:13">
      <c r="I3753" s="35" t="s">
        <v>14933</v>
      </c>
      <c r="J3753" s="35" t="s">
        <v>14934</v>
      </c>
      <c r="K3753" s="35" t="s">
        <v>2617</v>
      </c>
      <c r="L3753" s="35"/>
      <c r="M3753" s="51">
        <v>42702</v>
      </c>
    </row>
    <row r="3754" spans="9:13">
      <c r="I3754" s="35" t="s">
        <v>14935</v>
      </c>
      <c r="J3754" s="35" t="s">
        <v>14936</v>
      </c>
      <c r="K3754" s="35" t="s">
        <v>2617</v>
      </c>
      <c r="L3754" s="35"/>
      <c r="M3754" s="51">
        <v>42702</v>
      </c>
    </row>
    <row r="3755" spans="9:13">
      <c r="I3755" s="35" t="s">
        <v>14937</v>
      </c>
      <c r="J3755" s="35" t="s">
        <v>14938</v>
      </c>
      <c r="K3755" s="35" t="s">
        <v>2617</v>
      </c>
      <c r="L3755" s="35"/>
      <c r="M3755" s="51">
        <v>42702</v>
      </c>
    </row>
    <row r="3756" spans="9:13">
      <c r="I3756" s="35" t="s">
        <v>14939</v>
      </c>
      <c r="J3756" s="35" t="s">
        <v>14940</v>
      </c>
      <c r="K3756" s="35" t="s">
        <v>2617</v>
      </c>
      <c r="L3756" s="35"/>
      <c r="M3756" s="51">
        <v>42699</v>
      </c>
    </row>
    <row r="3757" spans="9:13">
      <c r="I3757" s="35" t="s">
        <v>14941</v>
      </c>
      <c r="J3757" s="35" t="s">
        <v>14942</v>
      </c>
      <c r="K3757" s="35" t="s">
        <v>2617</v>
      </c>
      <c r="L3757" s="35"/>
      <c r="M3757" s="51">
        <v>42699</v>
      </c>
    </row>
    <row r="3758" spans="9:13">
      <c r="I3758" s="35" t="s">
        <v>14943</v>
      </c>
      <c r="J3758" s="35" t="s">
        <v>14944</v>
      </c>
      <c r="K3758" s="35" t="s">
        <v>2617</v>
      </c>
      <c r="L3758" s="35"/>
      <c r="M3758" s="51">
        <v>42699</v>
      </c>
    </row>
    <row r="3759" spans="9:13">
      <c r="I3759" s="35" t="s">
        <v>14945</v>
      </c>
      <c r="J3759" s="35" t="s">
        <v>14946</v>
      </c>
      <c r="K3759" s="35" t="s">
        <v>2617</v>
      </c>
      <c r="L3759" s="35"/>
      <c r="M3759" s="51">
        <v>42713</v>
      </c>
    </row>
    <row r="3760" spans="9:13">
      <c r="I3760" s="35" t="s">
        <v>14947</v>
      </c>
      <c r="J3760" s="35" t="s">
        <v>14948</v>
      </c>
      <c r="K3760" s="35" t="s">
        <v>2204</v>
      </c>
      <c r="L3760" s="35"/>
      <c r="M3760" s="51">
        <v>42696</v>
      </c>
    </row>
    <row r="3761" spans="9:13">
      <c r="I3761" s="35" t="s">
        <v>14949</v>
      </c>
      <c r="J3761" s="35" t="s">
        <v>14950</v>
      </c>
      <c r="K3761" s="35" t="s">
        <v>2617</v>
      </c>
      <c r="L3761" s="35"/>
      <c r="M3761" s="51">
        <v>42692</v>
      </c>
    </row>
    <row r="3762" spans="9:13">
      <c r="I3762" s="35" t="s">
        <v>14426</v>
      </c>
      <c r="J3762" s="35" t="s">
        <v>14427</v>
      </c>
      <c r="K3762" s="35" t="s">
        <v>2617</v>
      </c>
      <c r="L3762" s="35"/>
      <c r="M3762" s="51">
        <v>42569</v>
      </c>
    </row>
    <row r="3763" spans="9:13">
      <c r="I3763" s="35" t="s">
        <v>14951</v>
      </c>
      <c r="J3763" s="35" t="s">
        <v>14952</v>
      </c>
      <c r="K3763" s="35" t="s">
        <v>2204</v>
      </c>
      <c r="L3763" s="35"/>
      <c r="M3763" s="51">
        <v>42730</v>
      </c>
    </row>
    <row r="3764" spans="9:13">
      <c r="I3764" s="35" t="s">
        <v>14953</v>
      </c>
      <c r="J3764" s="35" t="s">
        <v>14954</v>
      </c>
      <c r="K3764" s="35" t="s">
        <v>2617</v>
      </c>
      <c r="L3764" s="35"/>
      <c r="M3764" s="51">
        <v>42727</v>
      </c>
    </row>
    <row r="3765" spans="9:13">
      <c r="I3765" s="35" t="s">
        <v>14955</v>
      </c>
      <c r="J3765" s="35" t="s">
        <v>14956</v>
      </c>
      <c r="K3765" s="35" t="s">
        <v>2617</v>
      </c>
      <c r="L3765" s="35"/>
      <c r="M3765" s="51">
        <v>42723</v>
      </c>
    </row>
    <row r="3766" spans="9:13">
      <c r="I3766" s="35" t="s">
        <v>14957</v>
      </c>
      <c r="J3766" s="35" t="s">
        <v>14958</v>
      </c>
      <c r="K3766" s="35" t="s">
        <v>2617</v>
      </c>
      <c r="L3766" s="35"/>
      <c r="M3766" s="51">
        <v>42723</v>
      </c>
    </row>
    <row r="3767" spans="9:13">
      <c r="I3767" s="35" t="s">
        <v>14959</v>
      </c>
      <c r="J3767" s="35" t="s">
        <v>14960</v>
      </c>
      <c r="K3767" s="35" t="s">
        <v>2617</v>
      </c>
      <c r="L3767" s="35"/>
      <c r="M3767" s="51">
        <v>42723</v>
      </c>
    </row>
    <row r="3768" spans="9:13">
      <c r="I3768" s="35" t="s">
        <v>14961</v>
      </c>
      <c r="J3768" s="35" t="s">
        <v>14962</v>
      </c>
      <c r="K3768" s="35" t="s">
        <v>2617</v>
      </c>
      <c r="L3768" s="35"/>
      <c r="M3768" s="51">
        <v>42723</v>
      </c>
    </row>
    <row r="3769" spans="9:13">
      <c r="I3769" s="35" t="s">
        <v>14963</v>
      </c>
      <c r="J3769" s="35" t="s">
        <v>14964</v>
      </c>
      <c r="K3769" s="35" t="s">
        <v>2617</v>
      </c>
      <c r="L3769" s="35"/>
      <c r="M3769" s="51">
        <v>42723</v>
      </c>
    </row>
    <row r="3770" spans="9:13">
      <c r="I3770" s="35" t="s">
        <v>14965</v>
      </c>
      <c r="J3770" s="35" t="s">
        <v>14966</v>
      </c>
      <c r="K3770" s="35" t="s">
        <v>2617</v>
      </c>
      <c r="L3770" s="35"/>
      <c r="M3770" s="51">
        <v>42723</v>
      </c>
    </row>
    <row r="3771" spans="9:13">
      <c r="I3771" s="35" t="s">
        <v>14967</v>
      </c>
      <c r="J3771" s="35" t="s">
        <v>14968</v>
      </c>
      <c r="K3771" s="35" t="s">
        <v>2617</v>
      </c>
      <c r="L3771" s="35"/>
      <c r="M3771" s="51">
        <v>42720</v>
      </c>
    </row>
    <row r="3772" spans="9:13">
      <c r="I3772" s="35" t="s">
        <v>14969</v>
      </c>
      <c r="J3772" s="35" t="s">
        <v>14970</v>
      </c>
      <c r="K3772" s="35" t="s">
        <v>2617</v>
      </c>
      <c r="L3772" s="35"/>
      <c r="M3772" s="51">
        <v>42711</v>
      </c>
    </row>
    <row r="3773" spans="9:13">
      <c r="I3773" s="35" t="s">
        <v>14971</v>
      </c>
      <c r="J3773" s="35" t="s">
        <v>14972</v>
      </c>
      <c r="K3773" s="35" t="s">
        <v>2617</v>
      </c>
      <c r="L3773" s="35"/>
      <c r="M3773" s="51">
        <v>42711</v>
      </c>
    </row>
    <row r="3774" spans="9:13">
      <c r="I3774" s="35" t="s">
        <v>14973</v>
      </c>
      <c r="J3774" s="35" t="s">
        <v>14974</v>
      </c>
      <c r="K3774" s="35" t="s">
        <v>2617</v>
      </c>
      <c r="L3774" s="35"/>
      <c r="M3774" s="51">
        <v>42711</v>
      </c>
    </row>
    <row r="3775" spans="9:13">
      <c r="I3775" s="35" t="s">
        <v>14975</v>
      </c>
      <c r="J3775" s="35" t="s">
        <v>14976</v>
      </c>
      <c r="K3775" s="35" t="s">
        <v>2617</v>
      </c>
      <c r="L3775" s="35"/>
      <c r="M3775" s="51">
        <v>42711</v>
      </c>
    </row>
    <row r="3776" spans="9:13">
      <c r="I3776" s="35" t="s">
        <v>14977</v>
      </c>
      <c r="J3776" s="35" t="s">
        <v>14978</v>
      </c>
      <c r="K3776" s="35" t="s">
        <v>2617</v>
      </c>
      <c r="L3776" s="35"/>
      <c r="M3776" s="51">
        <v>42709</v>
      </c>
    </row>
    <row r="3777" spans="9:13">
      <c r="I3777" s="35" t="s">
        <v>14979</v>
      </c>
      <c r="J3777" s="35" t="s">
        <v>14980</v>
      </c>
      <c r="K3777" s="35" t="s">
        <v>2617</v>
      </c>
      <c r="L3777" s="35"/>
      <c r="M3777" s="51">
        <v>42709</v>
      </c>
    </row>
    <row r="3778" spans="9:13">
      <c r="I3778" s="35" t="s">
        <v>14981</v>
      </c>
      <c r="J3778" s="35" t="s">
        <v>14982</v>
      </c>
      <c r="K3778" s="35" t="s">
        <v>2617</v>
      </c>
      <c r="L3778" s="35"/>
      <c r="M3778" s="51">
        <v>42709</v>
      </c>
    </row>
    <row r="3779" spans="9:13">
      <c r="I3779" s="35" t="s">
        <v>14983</v>
      </c>
      <c r="J3779" s="35" t="s">
        <v>14984</v>
      </c>
      <c r="K3779" s="35" t="s">
        <v>2617</v>
      </c>
      <c r="L3779" s="35"/>
      <c r="M3779" s="51">
        <v>42709</v>
      </c>
    </row>
    <row r="3780" spans="9:13">
      <c r="I3780" s="35" t="s">
        <v>14985</v>
      </c>
      <c r="J3780" s="35" t="s">
        <v>14986</v>
      </c>
      <c r="K3780" s="35" t="s">
        <v>2617</v>
      </c>
      <c r="L3780" s="35"/>
      <c r="M3780" s="51">
        <v>42709</v>
      </c>
    </row>
    <row r="3781" spans="9:13">
      <c r="I3781" s="35" t="s">
        <v>14987</v>
      </c>
      <c r="J3781" s="35" t="s">
        <v>14988</v>
      </c>
      <c r="K3781" s="35" t="s">
        <v>2617</v>
      </c>
      <c r="L3781" s="35"/>
      <c r="M3781" s="51">
        <v>42769</v>
      </c>
    </row>
    <row r="3782" spans="9:13">
      <c r="I3782" s="35" t="s">
        <v>14989</v>
      </c>
      <c r="J3782" s="35" t="s">
        <v>14990</v>
      </c>
      <c r="K3782" s="35" t="s">
        <v>2617</v>
      </c>
      <c r="L3782" s="35"/>
      <c r="M3782" s="51">
        <v>42769</v>
      </c>
    </row>
    <row r="3783" spans="9:13">
      <c r="I3783" s="35" t="s">
        <v>14991</v>
      </c>
      <c r="J3783" s="35" t="s">
        <v>14992</v>
      </c>
      <c r="K3783" s="35" t="s">
        <v>2617</v>
      </c>
      <c r="L3783" s="35"/>
      <c r="M3783" s="51">
        <v>42769</v>
      </c>
    </row>
    <row r="3784" spans="9:13">
      <c r="I3784" s="35" t="s">
        <v>14993</v>
      </c>
      <c r="J3784" s="35" t="s">
        <v>14994</v>
      </c>
      <c r="K3784" s="35" t="s">
        <v>2617</v>
      </c>
      <c r="L3784" s="35"/>
      <c r="M3784" s="51">
        <v>42752</v>
      </c>
    </row>
    <row r="3785" spans="9:13">
      <c r="I3785" s="35" t="s">
        <v>14995</v>
      </c>
      <c r="J3785" s="35" t="s">
        <v>14996</v>
      </c>
      <c r="K3785" s="35" t="s">
        <v>2617</v>
      </c>
      <c r="L3785" s="35"/>
      <c r="M3785" s="51">
        <v>42379</v>
      </c>
    </row>
    <row r="3786" spans="9:13">
      <c r="I3786" s="35" t="s">
        <v>14997</v>
      </c>
      <c r="J3786" s="35" t="s">
        <v>14998</v>
      </c>
      <c r="K3786" s="35" t="s">
        <v>2617</v>
      </c>
      <c r="L3786" s="35"/>
      <c r="M3786" s="51">
        <v>42379</v>
      </c>
    </row>
    <row r="3787" spans="9:13">
      <c r="I3787" s="35" t="s">
        <v>13730</v>
      </c>
      <c r="J3787" s="35" t="s">
        <v>14999</v>
      </c>
      <c r="K3787" s="35" t="s">
        <v>2617</v>
      </c>
      <c r="L3787" s="35"/>
      <c r="M3787" s="51">
        <v>42422</v>
      </c>
    </row>
    <row r="3788" spans="9:13">
      <c r="I3788" s="35" t="s">
        <v>15000</v>
      </c>
      <c r="J3788" s="35" t="s">
        <v>15001</v>
      </c>
      <c r="K3788" s="35" t="s">
        <v>2617</v>
      </c>
      <c r="L3788" s="35"/>
      <c r="M3788" s="51">
        <v>42780</v>
      </c>
    </row>
    <row r="3789" spans="9:13">
      <c r="I3789" s="35" t="s">
        <v>15002</v>
      </c>
      <c r="J3789" s="35" t="s">
        <v>15003</v>
      </c>
      <c r="K3789" s="35" t="s">
        <v>2617</v>
      </c>
      <c r="L3789" s="35"/>
      <c r="M3789" s="51">
        <v>42780</v>
      </c>
    </row>
    <row r="3790" spans="9:13">
      <c r="I3790" s="35" t="s">
        <v>15004</v>
      </c>
      <c r="J3790" s="35" t="s">
        <v>15005</v>
      </c>
      <c r="K3790" s="35" t="s">
        <v>2617</v>
      </c>
      <c r="L3790" s="35"/>
      <c r="M3790" s="51">
        <v>42767</v>
      </c>
    </row>
    <row r="3791" spans="9:13">
      <c r="I3791" s="35" t="s">
        <v>15006</v>
      </c>
      <c r="J3791" s="35" t="s">
        <v>15007</v>
      </c>
      <c r="K3791" s="35" t="s">
        <v>2617</v>
      </c>
      <c r="L3791" s="35"/>
      <c r="M3791" s="51">
        <v>42765</v>
      </c>
    </row>
    <row r="3792" spans="9:13">
      <c r="I3792" s="35" t="s">
        <v>15008</v>
      </c>
      <c r="J3792" s="35" t="s">
        <v>15009</v>
      </c>
      <c r="K3792" s="35" t="s">
        <v>2617</v>
      </c>
      <c r="L3792" s="35"/>
      <c r="M3792" s="51">
        <v>42765</v>
      </c>
    </row>
    <row r="3793" spans="9:13">
      <c r="I3793" s="35" t="s">
        <v>15010</v>
      </c>
      <c r="J3793" s="35" t="s">
        <v>15011</v>
      </c>
      <c r="K3793" s="35" t="s">
        <v>2204</v>
      </c>
      <c r="L3793" s="35"/>
      <c r="M3793" s="51">
        <v>42766</v>
      </c>
    </row>
    <row r="3794" spans="9:13">
      <c r="I3794" s="35" t="s">
        <v>15012</v>
      </c>
      <c r="J3794" s="35" t="s">
        <v>15013</v>
      </c>
      <c r="K3794" s="35" t="s">
        <v>2204</v>
      </c>
      <c r="L3794" s="35"/>
      <c r="M3794" s="51">
        <v>42746</v>
      </c>
    </row>
    <row r="3795" spans="9:13">
      <c r="I3795" s="35" t="s">
        <v>15014</v>
      </c>
      <c r="J3795" s="35" t="s">
        <v>15015</v>
      </c>
      <c r="K3795" s="35" t="s">
        <v>2617</v>
      </c>
      <c r="L3795" s="35"/>
      <c r="M3795" s="51">
        <v>42783</v>
      </c>
    </row>
    <row r="3796" spans="9:13">
      <c r="I3796" s="35" t="s">
        <v>15016</v>
      </c>
      <c r="J3796" s="35" t="s">
        <v>15017</v>
      </c>
      <c r="K3796" s="35" t="s">
        <v>2617</v>
      </c>
      <c r="L3796" s="35"/>
      <c r="M3796" s="51">
        <v>42783</v>
      </c>
    </row>
    <row r="3797" spans="9:13">
      <c r="I3797" s="35" t="s">
        <v>15018</v>
      </c>
      <c r="J3797" s="35" t="s">
        <v>15019</v>
      </c>
      <c r="K3797" s="35" t="s">
        <v>2617</v>
      </c>
      <c r="L3797" s="35"/>
      <c r="M3797" s="51">
        <v>42783</v>
      </c>
    </row>
    <row r="3798" spans="9:13">
      <c r="I3798" s="35" t="s">
        <v>15020</v>
      </c>
      <c r="J3798" s="35" t="s">
        <v>15021</v>
      </c>
      <c r="K3798" s="35" t="s">
        <v>2617</v>
      </c>
      <c r="L3798" s="35"/>
      <c r="M3798" s="51">
        <v>42782</v>
      </c>
    </row>
    <row r="3799" spans="9:13">
      <c r="I3799" s="35" t="s">
        <v>15022</v>
      </c>
      <c r="J3799" s="35" t="s">
        <v>15023</v>
      </c>
      <c r="K3799" s="35" t="s">
        <v>2617</v>
      </c>
      <c r="L3799" s="35"/>
      <c r="M3799" s="51">
        <v>42782</v>
      </c>
    </row>
    <row r="3800" spans="9:13">
      <c r="I3800" s="35" t="s">
        <v>15024</v>
      </c>
      <c r="J3800" s="35" t="s">
        <v>15025</v>
      </c>
      <c r="K3800" s="35" t="s">
        <v>2617</v>
      </c>
      <c r="L3800" s="35"/>
      <c r="M3800" s="51">
        <v>42782</v>
      </c>
    </row>
    <row r="3801" spans="9:13">
      <c r="I3801" s="35" t="s">
        <v>15026</v>
      </c>
      <c r="J3801" s="35" t="s">
        <v>15027</v>
      </c>
      <c r="K3801" s="35" t="s">
        <v>2617</v>
      </c>
      <c r="L3801" s="35"/>
      <c r="M3801" s="51">
        <v>42782</v>
      </c>
    </row>
    <row r="3802" spans="9:13">
      <c r="I3802" s="35" t="s">
        <v>15028</v>
      </c>
      <c r="J3802" s="35" t="s">
        <v>15029</v>
      </c>
      <c r="K3802" s="35" t="s">
        <v>2617</v>
      </c>
      <c r="L3802" s="35"/>
      <c r="M3802" s="51">
        <v>42782</v>
      </c>
    </row>
    <row r="3803" spans="9:13">
      <c r="I3803" s="35" t="s">
        <v>15030</v>
      </c>
      <c r="J3803" s="35" t="s">
        <v>15031</v>
      </c>
      <c r="K3803" s="35" t="s">
        <v>2617</v>
      </c>
      <c r="L3803" s="35"/>
      <c r="M3803" s="51">
        <v>42776</v>
      </c>
    </row>
    <row r="3804" spans="9:13">
      <c r="I3804" s="35" t="s">
        <v>15032</v>
      </c>
      <c r="J3804" s="35" t="s">
        <v>15033</v>
      </c>
      <c r="K3804" s="35" t="s">
        <v>2617</v>
      </c>
      <c r="L3804" s="35"/>
      <c r="M3804" s="51">
        <v>42775</v>
      </c>
    </row>
    <row r="3805" spans="9:13">
      <c r="I3805" s="35" t="s">
        <v>15034</v>
      </c>
      <c r="J3805" s="35" t="s">
        <v>15035</v>
      </c>
      <c r="K3805" s="35" t="s">
        <v>2617</v>
      </c>
      <c r="L3805" s="35"/>
      <c r="M3805" s="51">
        <v>42775</v>
      </c>
    </row>
    <row r="3806" spans="9:13">
      <c r="I3806" s="35" t="s">
        <v>15036</v>
      </c>
      <c r="J3806" s="35" t="s">
        <v>15037</v>
      </c>
      <c r="K3806" s="35" t="s">
        <v>2617</v>
      </c>
      <c r="L3806" s="35"/>
      <c r="M3806" s="51">
        <v>42775</v>
      </c>
    </row>
    <row r="3807" spans="9:13">
      <c r="I3807" s="35" t="s">
        <v>15038</v>
      </c>
      <c r="J3807" s="35" t="s">
        <v>15039</v>
      </c>
      <c r="K3807" s="35" t="s">
        <v>2617</v>
      </c>
      <c r="L3807" s="35"/>
      <c r="M3807" s="51">
        <v>42775</v>
      </c>
    </row>
    <row r="3808" spans="9:13">
      <c r="I3808" s="35" t="s">
        <v>15040</v>
      </c>
      <c r="J3808" s="35" t="s">
        <v>15041</v>
      </c>
      <c r="K3808" s="35" t="s">
        <v>2617</v>
      </c>
      <c r="L3808" s="35"/>
      <c r="M3808" s="51">
        <v>42775</v>
      </c>
    </row>
    <row r="3809" spans="9:13">
      <c r="I3809" s="35" t="s">
        <v>15042</v>
      </c>
      <c r="J3809" s="35" t="s">
        <v>15043</v>
      </c>
      <c r="K3809" s="35" t="s">
        <v>2617</v>
      </c>
      <c r="L3809" s="35"/>
      <c r="M3809" s="51">
        <v>42775</v>
      </c>
    </row>
    <row r="3810" spans="9:13">
      <c r="I3810" s="35" t="s">
        <v>15044</v>
      </c>
      <c r="J3810" s="35" t="s">
        <v>15045</v>
      </c>
      <c r="K3810" s="35" t="s">
        <v>2617</v>
      </c>
      <c r="L3810" s="35"/>
      <c r="M3810" s="51">
        <v>42775</v>
      </c>
    </row>
    <row r="3811" spans="9:13">
      <c r="I3811" s="35" t="s">
        <v>15046</v>
      </c>
      <c r="J3811" s="35" t="s">
        <v>15047</v>
      </c>
      <c r="K3811" s="35" t="s">
        <v>2617</v>
      </c>
      <c r="L3811" s="35"/>
      <c r="M3811" s="51">
        <v>42772</v>
      </c>
    </row>
    <row r="3812" spans="9:13">
      <c r="I3812" s="35" t="s">
        <v>15048</v>
      </c>
      <c r="J3812" s="35" t="s">
        <v>15049</v>
      </c>
      <c r="K3812" s="35" t="s">
        <v>2617</v>
      </c>
      <c r="L3812" s="35"/>
      <c r="M3812" s="51">
        <v>42769</v>
      </c>
    </row>
    <row r="3813" spans="9:13">
      <c r="I3813" s="35" t="s">
        <v>15050</v>
      </c>
      <c r="J3813" s="35" t="s">
        <v>15051</v>
      </c>
      <c r="K3813" s="35" t="s">
        <v>2617</v>
      </c>
      <c r="L3813" s="35"/>
      <c r="M3813" s="51">
        <v>42769</v>
      </c>
    </row>
    <row r="3814" spans="9:13">
      <c r="I3814" s="35" t="s">
        <v>15052</v>
      </c>
      <c r="J3814" s="35" t="s">
        <v>15053</v>
      </c>
      <c r="K3814" s="35" t="s">
        <v>2617</v>
      </c>
      <c r="L3814" s="35"/>
      <c r="M3814" s="51">
        <v>42769</v>
      </c>
    </row>
    <row r="3815" spans="9:13">
      <c r="I3815" s="35" t="s">
        <v>15054</v>
      </c>
      <c r="J3815" s="35" t="s">
        <v>15055</v>
      </c>
      <c r="K3815" s="35" t="s">
        <v>2617</v>
      </c>
      <c r="L3815" s="35"/>
      <c r="M3815" s="51">
        <v>42769</v>
      </c>
    </row>
    <row r="3816" spans="9:13">
      <c r="I3816" s="35" t="s">
        <v>15056</v>
      </c>
      <c r="J3816" s="35" t="s">
        <v>15057</v>
      </c>
      <c r="K3816" s="35" t="s">
        <v>2617</v>
      </c>
      <c r="L3816" s="35"/>
      <c r="M3816" s="51">
        <v>42769</v>
      </c>
    </row>
    <row r="3817" spans="9:13">
      <c r="I3817" s="35" t="s">
        <v>15058</v>
      </c>
      <c r="J3817" s="35" t="s">
        <v>15059</v>
      </c>
      <c r="K3817" s="35" t="s">
        <v>2617</v>
      </c>
      <c r="L3817" s="35"/>
      <c r="M3817" s="51">
        <v>42769</v>
      </c>
    </row>
    <row r="3818" spans="9:13">
      <c r="I3818" s="35" t="s">
        <v>15060</v>
      </c>
      <c r="J3818" s="35" t="s">
        <v>15061</v>
      </c>
      <c r="K3818" s="35" t="s">
        <v>2617</v>
      </c>
      <c r="L3818" s="35"/>
      <c r="M3818" s="51">
        <v>42769</v>
      </c>
    </row>
    <row r="3819" spans="9:13">
      <c r="I3819" s="35" t="s">
        <v>15062</v>
      </c>
      <c r="J3819" s="35" t="s">
        <v>15063</v>
      </c>
      <c r="K3819" s="35" t="s">
        <v>2617</v>
      </c>
      <c r="L3819" s="35"/>
      <c r="M3819" s="51">
        <v>42769</v>
      </c>
    </row>
    <row r="3820" spans="9:13">
      <c r="I3820" s="35" t="s">
        <v>15064</v>
      </c>
      <c r="J3820" s="35" t="s">
        <v>15065</v>
      </c>
      <c r="K3820" s="35" t="s">
        <v>2617</v>
      </c>
      <c r="L3820" s="35"/>
      <c r="M3820" s="51">
        <v>42769</v>
      </c>
    </row>
    <row r="3821" spans="9:13">
      <c r="I3821" s="35" t="s">
        <v>15066</v>
      </c>
      <c r="J3821" s="35" t="s">
        <v>15067</v>
      </c>
      <c r="K3821" s="35" t="s">
        <v>2617</v>
      </c>
      <c r="L3821" s="35"/>
      <c r="M3821" s="51">
        <v>42769</v>
      </c>
    </row>
    <row r="3822" spans="9:13">
      <c r="I3822" s="35" t="s">
        <v>15068</v>
      </c>
      <c r="J3822" s="35" t="s">
        <v>15069</v>
      </c>
      <c r="K3822" s="35" t="s">
        <v>2617</v>
      </c>
      <c r="L3822" s="35"/>
      <c r="M3822" s="51">
        <v>42769</v>
      </c>
    </row>
    <row r="3823" spans="9:13">
      <c r="I3823" s="35" t="s">
        <v>15070</v>
      </c>
      <c r="J3823" s="35" t="s">
        <v>15071</v>
      </c>
      <c r="K3823" s="35" t="s">
        <v>2617</v>
      </c>
      <c r="L3823" s="35"/>
      <c r="M3823" s="51">
        <v>42769</v>
      </c>
    </row>
    <row r="3824" spans="9:13">
      <c r="I3824" s="35" t="s">
        <v>15072</v>
      </c>
      <c r="J3824" s="35" t="s">
        <v>15073</v>
      </c>
      <c r="K3824" s="35" t="s">
        <v>2617</v>
      </c>
      <c r="L3824" s="35"/>
      <c r="M3824" s="51">
        <v>42769</v>
      </c>
    </row>
    <row r="3825" spans="9:13">
      <c r="I3825" s="35" t="s">
        <v>15074</v>
      </c>
      <c r="J3825" s="35" t="s">
        <v>15075</v>
      </c>
      <c r="K3825" s="35" t="s">
        <v>2617</v>
      </c>
      <c r="L3825" s="35"/>
      <c r="M3825" s="51">
        <v>42821</v>
      </c>
    </row>
    <row r="3826" spans="9:13">
      <c r="I3826" s="35" t="s">
        <v>15076</v>
      </c>
      <c r="J3826" s="35" t="s">
        <v>15077</v>
      </c>
      <c r="K3826" s="35" t="s">
        <v>2617</v>
      </c>
      <c r="L3826" s="35"/>
      <c r="M3826" s="51">
        <v>42821</v>
      </c>
    </row>
    <row r="3827" spans="9:13">
      <c r="I3827" s="35" t="s">
        <v>15078</v>
      </c>
      <c r="J3827" s="35" t="s">
        <v>15079</v>
      </c>
      <c r="K3827" s="35" t="s">
        <v>2617</v>
      </c>
      <c r="L3827" s="35"/>
      <c r="M3827" s="51">
        <v>42821</v>
      </c>
    </row>
    <row r="3828" spans="9:13">
      <c r="I3828" s="35" t="s">
        <v>15080</v>
      </c>
      <c r="J3828" s="35" t="s">
        <v>15081</v>
      </c>
      <c r="K3828" s="35" t="s">
        <v>2617</v>
      </c>
      <c r="L3828" s="35"/>
      <c r="M3828" s="51">
        <v>42821</v>
      </c>
    </row>
    <row r="3829" spans="9:13">
      <c r="I3829" s="35" t="s">
        <v>15082</v>
      </c>
      <c r="J3829" s="35" t="s">
        <v>15083</v>
      </c>
      <c r="K3829" s="35" t="s">
        <v>2617</v>
      </c>
      <c r="L3829" s="35"/>
      <c r="M3829" s="51">
        <v>42821</v>
      </c>
    </row>
    <row r="3830" spans="9:13">
      <c r="I3830" s="35" t="s">
        <v>15084</v>
      </c>
      <c r="J3830" s="35" t="s">
        <v>15085</v>
      </c>
      <c r="K3830" s="35" t="s">
        <v>2617</v>
      </c>
      <c r="L3830" s="35"/>
      <c r="M3830" s="51">
        <v>42816</v>
      </c>
    </row>
    <row r="3831" spans="9:13">
      <c r="I3831" s="35" t="s">
        <v>15086</v>
      </c>
      <c r="J3831" s="35" t="s">
        <v>15087</v>
      </c>
      <c r="K3831" s="35" t="s">
        <v>2617</v>
      </c>
      <c r="L3831" s="35"/>
      <c r="M3831" s="51">
        <v>42816</v>
      </c>
    </row>
    <row r="3832" spans="9:13">
      <c r="I3832" s="35" t="s">
        <v>15088</v>
      </c>
      <c r="J3832" s="35" t="s">
        <v>15089</v>
      </c>
      <c r="K3832" s="35" t="s">
        <v>2617</v>
      </c>
      <c r="L3832" s="35"/>
      <c r="M3832" s="51">
        <v>42815</v>
      </c>
    </row>
    <row r="3833" spans="9:13">
      <c r="I3833" s="35" t="s">
        <v>15090</v>
      </c>
      <c r="J3833" s="35" t="s">
        <v>15091</v>
      </c>
      <c r="K3833" s="35" t="s">
        <v>2617</v>
      </c>
      <c r="L3833" s="35"/>
      <c r="M3833" s="51">
        <v>42811</v>
      </c>
    </row>
    <row r="3834" spans="9:13">
      <c r="I3834" s="35" t="s">
        <v>15092</v>
      </c>
      <c r="J3834" s="35" t="s">
        <v>15093</v>
      </c>
      <c r="K3834" s="35" t="s">
        <v>2617</v>
      </c>
      <c r="L3834" s="35"/>
      <c r="M3834" s="51">
        <v>42811</v>
      </c>
    </row>
    <row r="3835" spans="9:13">
      <c r="I3835" s="35" t="s">
        <v>15094</v>
      </c>
      <c r="J3835" s="35" t="s">
        <v>15095</v>
      </c>
      <c r="K3835" s="35" t="s">
        <v>2617</v>
      </c>
      <c r="L3835" s="35"/>
      <c r="M3835" s="51">
        <v>42811</v>
      </c>
    </row>
    <row r="3836" spans="9:13">
      <c r="I3836" s="35" t="s">
        <v>15096</v>
      </c>
      <c r="J3836" s="35" t="s">
        <v>15097</v>
      </c>
      <c r="K3836" s="35" t="s">
        <v>2617</v>
      </c>
      <c r="L3836" s="35"/>
      <c r="M3836" s="51">
        <v>42795</v>
      </c>
    </row>
    <row r="3837" spans="9:13">
      <c r="I3837" s="35" t="s">
        <v>15098</v>
      </c>
      <c r="J3837" s="35" t="s">
        <v>15099</v>
      </c>
      <c r="K3837" s="35" t="s">
        <v>2617</v>
      </c>
      <c r="L3837" s="35"/>
      <c r="M3837" s="51">
        <v>42795</v>
      </c>
    </row>
    <row r="3838" spans="9:13">
      <c r="I3838" s="35" t="s">
        <v>15100</v>
      </c>
      <c r="J3838" s="35" t="s">
        <v>15101</v>
      </c>
      <c r="K3838" s="35" t="s">
        <v>2617</v>
      </c>
      <c r="L3838" s="35"/>
      <c r="M3838" s="51">
        <v>42795</v>
      </c>
    </row>
    <row r="3839" spans="9:13">
      <c r="I3839" s="35" t="s">
        <v>15102</v>
      </c>
      <c r="J3839" s="35" t="s">
        <v>15103</v>
      </c>
      <c r="K3839" s="35" t="s">
        <v>2617</v>
      </c>
      <c r="L3839" s="35"/>
      <c r="M3839" s="51">
        <v>42795</v>
      </c>
    </row>
    <row r="3840" spans="9:13">
      <c r="I3840" s="35" t="s">
        <v>15104</v>
      </c>
      <c r="J3840" s="35" t="s">
        <v>15105</v>
      </c>
      <c r="K3840" s="35" t="s">
        <v>2617</v>
      </c>
      <c r="L3840" s="35"/>
      <c r="M3840" s="51">
        <v>42795</v>
      </c>
    </row>
    <row r="3841" spans="9:13">
      <c r="I3841" s="35" t="s">
        <v>15106</v>
      </c>
      <c r="J3841" s="35" t="s">
        <v>15107</v>
      </c>
      <c r="K3841" s="35" t="s">
        <v>2617</v>
      </c>
      <c r="L3841" s="35"/>
      <c r="M3841" s="51">
        <v>42795</v>
      </c>
    </row>
    <row r="3842" spans="9:13">
      <c r="I3842" s="35" t="s">
        <v>15108</v>
      </c>
      <c r="J3842" s="35" t="s">
        <v>15109</v>
      </c>
      <c r="K3842" s="35" t="s">
        <v>2617</v>
      </c>
      <c r="L3842" s="35"/>
      <c r="M3842" s="51">
        <v>42795</v>
      </c>
    </row>
    <row r="3843" spans="9:13">
      <c r="I3843" s="35" t="s">
        <v>15110</v>
      </c>
      <c r="J3843" s="35" t="s">
        <v>15111</v>
      </c>
      <c r="K3843" s="35" t="s">
        <v>2617</v>
      </c>
      <c r="L3843" s="35"/>
      <c r="M3843" s="51">
        <v>42795</v>
      </c>
    </row>
    <row r="3844" spans="9:13">
      <c r="I3844" s="35" t="s">
        <v>15112</v>
      </c>
      <c r="J3844" s="35" t="s">
        <v>15113</v>
      </c>
      <c r="K3844" s="35" t="s">
        <v>2617</v>
      </c>
      <c r="L3844" s="35"/>
      <c r="M3844" s="51">
        <v>42795</v>
      </c>
    </row>
    <row r="3845" spans="9:13">
      <c r="I3845" s="35" t="s">
        <v>15114</v>
      </c>
      <c r="J3845" s="35" t="s">
        <v>15115</v>
      </c>
      <c r="K3845" s="35" t="s">
        <v>2617</v>
      </c>
      <c r="L3845" s="35"/>
      <c r="M3845" s="51">
        <v>42795</v>
      </c>
    </row>
    <row r="3846" spans="9:13">
      <c r="I3846" s="35" t="s">
        <v>15116</v>
      </c>
      <c r="J3846" s="35" t="s">
        <v>15117</v>
      </c>
      <c r="K3846" s="35" t="s">
        <v>2617</v>
      </c>
      <c r="L3846" s="35"/>
      <c r="M3846" s="51">
        <v>42795</v>
      </c>
    </row>
    <row r="3847" spans="9:13">
      <c r="I3847" s="35" t="s">
        <v>15118</v>
      </c>
      <c r="J3847" s="35" t="s">
        <v>15119</v>
      </c>
      <c r="K3847" s="35" t="s">
        <v>2617</v>
      </c>
      <c r="L3847" s="35"/>
      <c r="M3847" s="51">
        <v>42795</v>
      </c>
    </row>
    <row r="3848" spans="9:13">
      <c r="I3848" s="35" t="s">
        <v>15120</v>
      </c>
      <c r="J3848" s="35" t="s">
        <v>15121</v>
      </c>
      <c r="K3848" s="35" t="s">
        <v>2617</v>
      </c>
      <c r="L3848" s="35"/>
      <c r="M3848" s="51">
        <v>42795</v>
      </c>
    </row>
    <row r="3849" spans="9:13">
      <c r="I3849" s="35" t="s">
        <v>15122</v>
      </c>
      <c r="J3849" s="35" t="s">
        <v>15123</v>
      </c>
      <c r="K3849" s="35" t="s">
        <v>2617</v>
      </c>
      <c r="L3849" s="35"/>
      <c r="M3849" s="51">
        <v>42795</v>
      </c>
    </row>
    <row r="3850" spans="9:13">
      <c r="I3850" s="35" t="s">
        <v>15124</v>
      </c>
      <c r="J3850" s="35" t="s">
        <v>15125</v>
      </c>
      <c r="K3850" s="35" t="s">
        <v>2617</v>
      </c>
      <c r="L3850" s="35"/>
      <c r="M3850" s="51">
        <v>42795</v>
      </c>
    </row>
    <row r="3851" spans="9:13">
      <c r="I3851" s="35" t="s">
        <v>15126</v>
      </c>
      <c r="J3851" s="35" t="s">
        <v>15127</v>
      </c>
      <c r="K3851" s="35" t="s">
        <v>2617</v>
      </c>
      <c r="L3851" s="35"/>
      <c r="M3851" s="51">
        <v>42790</v>
      </c>
    </row>
    <row r="3852" spans="9:13">
      <c r="I3852" s="35" t="s">
        <v>15128</v>
      </c>
      <c r="J3852" s="35" t="s">
        <v>15129</v>
      </c>
      <c r="K3852" s="35" t="s">
        <v>2617</v>
      </c>
      <c r="L3852" s="35"/>
      <c r="M3852" s="51">
        <v>42790</v>
      </c>
    </row>
    <row r="3853" spans="9:13">
      <c r="I3853" s="35" t="s">
        <v>15130</v>
      </c>
      <c r="J3853" s="35" t="s">
        <v>15131</v>
      </c>
      <c r="K3853" s="35" t="s">
        <v>2617</v>
      </c>
      <c r="L3853" s="35"/>
      <c r="M3853" s="51">
        <v>42790</v>
      </c>
    </row>
    <row r="3854" spans="9:13">
      <c r="I3854" s="35" t="s">
        <v>15132</v>
      </c>
      <c r="J3854" s="35" t="s">
        <v>15133</v>
      </c>
      <c r="K3854" s="35" t="s">
        <v>2617</v>
      </c>
      <c r="L3854" s="35"/>
      <c r="M3854" s="51">
        <v>42790</v>
      </c>
    </row>
    <row r="3855" spans="9:13">
      <c r="I3855" s="35" t="s">
        <v>15134</v>
      </c>
      <c r="J3855" s="35" t="s">
        <v>15135</v>
      </c>
      <c r="K3855" s="35" t="s">
        <v>2617</v>
      </c>
      <c r="L3855" s="35"/>
      <c r="M3855" s="51">
        <v>42790</v>
      </c>
    </row>
    <row r="3856" spans="9:13">
      <c r="I3856" s="35" t="s">
        <v>15136</v>
      </c>
      <c r="J3856" s="35" t="s">
        <v>15137</v>
      </c>
      <c r="K3856" s="35" t="s">
        <v>2617</v>
      </c>
      <c r="L3856" s="35"/>
      <c r="M3856" s="51">
        <v>42788</v>
      </c>
    </row>
    <row r="3857" spans="9:13">
      <c r="I3857" s="35" t="s">
        <v>15138</v>
      </c>
      <c r="J3857" s="35" t="s">
        <v>15139</v>
      </c>
      <c r="K3857" s="35" t="s">
        <v>2617</v>
      </c>
      <c r="L3857" s="35"/>
      <c r="M3857" s="51">
        <v>42775</v>
      </c>
    </row>
    <row r="3858" spans="9:13">
      <c r="I3858" s="35" t="s">
        <v>15140</v>
      </c>
      <c r="J3858" s="35" t="s">
        <v>15141</v>
      </c>
      <c r="K3858" s="35" t="s">
        <v>2617</v>
      </c>
      <c r="L3858" s="35"/>
      <c r="M3858" s="51">
        <v>42832</v>
      </c>
    </row>
    <row r="3859" spans="9:13">
      <c r="I3859" s="35" t="s">
        <v>15142</v>
      </c>
      <c r="J3859" s="35" t="s">
        <v>15143</v>
      </c>
      <c r="K3859" s="35" t="s">
        <v>2617</v>
      </c>
      <c r="L3859" s="35"/>
      <c r="M3859" s="51">
        <v>42830</v>
      </c>
    </row>
    <row r="3860" spans="9:13">
      <c r="I3860" s="35" t="s">
        <v>15144</v>
      </c>
      <c r="J3860" s="35" t="s">
        <v>15145</v>
      </c>
      <c r="K3860" s="35" t="s">
        <v>2617</v>
      </c>
      <c r="L3860" s="35"/>
      <c r="M3860" s="51">
        <v>42828</v>
      </c>
    </row>
    <row r="3861" spans="9:13">
      <c r="I3861" s="35" t="s">
        <v>15146</v>
      </c>
      <c r="J3861" s="35" t="s">
        <v>15147</v>
      </c>
      <c r="K3861" s="35" t="s">
        <v>2617</v>
      </c>
      <c r="L3861" s="35"/>
      <c r="M3861" s="51">
        <v>42828</v>
      </c>
    </row>
    <row r="3862" spans="9:13">
      <c r="I3862" s="35" t="s">
        <v>15148</v>
      </c>
      <c r="J3862" s="35" t="s">
        <v>15149</v>
      </c>
      <c r="K3862" s="35" t="s">
        <v>2617</v>
      </c>
      <c r="L3862" s="35"/>
      <c r="M3862" s="51">
        <v>42825</v>
      </c>
    </row>
    <row r="3863" spans="9:13">
      <c r="I3863" s="35" t="s">
        <v>15150</v>
      </c>
      <c r="J3863" s="35" t="s">
        <v>15151</v>
      </c>
      <c r="K3863" s="35" t="s">
        <v>2617</v>
      </c>
      <c r="L3863" s="35"/>
      <c r="M3863" s="51">
        <v>42822</v>
      </c>
    </row>
    <row r="3864" spans="9:13">
      <c r="I3864" s="35" t="s">
        <v>15152</v>
      </c>
      <c r="J3864" s="35" t="s">
        <v>15153</v>
      </c>
      <c r="K3864" s="35" t="s">
        <v>2617</v>
      </c>
      <c r="L3864" s="35"/>
      <c r="M3864" s="51">
        <v>42815</v>
      </c>
    </row>
    <row r="3865" spans="9:13">
      <c r="I3865" s="35" t="s">
        <v>15154</v>
      </c>
      <c r="J3865" s="35" t="s">
        <v>15155</v>
      </c>
      <c r="K3865" s="35" t="s">
        <v>2204</v>
      </c>
      <c r="L3865" s="35"/>
      <c r="M3865" s="51">
        <v>42838</v>
      </c>
    </row>
    <row r="3866" spans="9:13">
      <c r="I3866" s="35" t="s">
        <v>15156</v>
      </c>
      <c r="J3866" s="35" t="s">
        <v>15157</v>
      </c>
      <c r="K3866" s="35" t="s">
        <v>2617</v>
      </c>
      <c r="L3866" s="35"/>
      <c r="M3866" s="51">
        <v>42866</v>
      </c>
    </row>
    <row r="3867" spans="9:13">
      <c r="I3867" s="35" t="s">
        <v>15158</v>
      </c>
      <c r="J3867" s="35" t="s">
        <v>15159</v>
      </c>
      <c r="K3867" s="35" t="s">
        <v>2617</v>
      </c>
      <c r="L3867" s="35"/>
      <c r="M3867" s="51">
        <v>42864</v>
      </c>
    </row>
    <row r="3868" spans="9:13">
      <c r="I3868" s="35" t="s">
        <v>15160</v>
      </c>
      <c r="J3868" s="35" t="s">
        <v>15161</v>
      </c>
      <c r="K3868" s="35" t="s">
        <v>2617</v>
      </c>
      <c r="L3868" s="35"/>
      <c r="M3868" s="51">
        <v>42863</v>
      </c>
    </row>
    <row r="3869" spans="9:13">
      <c r="I3869" s="35" t="s">
        <v>15162</v>
      </c>
      <c r="J3869" s="35" t="s">
        <v>15163</v>
      </c>
      <c r="K3869" s="35" t="s">
        <v>2617</v>
      </c>
      <c r="L3869" s="35"/>
      <c r="M3869" s="51">
        <v>42858</v>
      </c>
    </row>
    <row r="3870" spans="9:13">
      <c r="I3870" s="35" t="s">
        <v>15164</v>
      </c>
      <c r="J3870" s="35" t="s">
        <v>15165</v>
      </c>
      <c r="K3870" s="35" t="s">
        <v>2617</v>
      </c>
      <c r="L3870" s="35"/>
      <c r="M3870" s="51">
        <v>42858</v>
      </c>
    </row>
    <row r="3871" spans="9:13">
      <c r="I3871" s="35" t="s">
        <v>15166</v>
      </c>
      <c r="J3871" s="35" t="s">
        <v>15167</v>
      </c>
      <c r="K3871" s="35" t="s">
        <v>2617</v>
      </c>
      <c r="L3871" s="35"/>
      <c r="M3871" s="51">
        <v>42853</v>
      </c>
    </row>
    <row r="3872" spans="9:13">
      <c r="I3872" s="35" t="s">
        <v>15168</v>
      </c>
      <c r="J3872" s="35" t="s">
        <v>15169</v>
      </c>
      <c r="K3872" s="35" t="s">
        <v>2617</v>
      </c>
      <c r="L3872" s="35"/>
      <c r="M3872" s="51">
        <v>42853</v>
      </c>
    </row>
    <row r="3873" spans="9:13">
      <c r="I3873" s="35" t="s">
        <v>15170</v>
      </c>
      <c r="J3873" s="35" t="s">
        <v>15171</v>
      </c>
      <c r="K3873" s="35" t="s">
        <v>2617</v>
      </c>
      <c r="L3873" s="35"/>
      <c r="M3873" s="51">
        <v>42853</v>
      </c>
    </row>
    <row r="3874" spans="9:13">
      <c r="I3874" s="35" t="s">
        <v>15172</v>
      </c>
      <c r="J3874" s="35" t="s">
        <v>15173</v>
      </c>
      <c r="K3874" s="35" t="s">
        <v>2617</v>
      </c>
      <c r="L3874" s="35"/>
      <c r="M3874" s="51">
        <v>42853</v>
      </c>
    </row>
    <row r="3875" spans="9:13">
      <c r="I3875" s="35" t="s">
        <v>15174</v>
      </c>
      <c r="J3875" s="35" t="s">
        <v>15175</v>
      </c>
      <c r="K3875" s="35" t="s">
        <v>2617</v>
      </c>
      <c r="L3875" s="35"/>
      <c r="M3875" s="51">
        <v>42853</v>
      </c>
    </row>
    <row r="3876" spans="9:13">
      <c r="I3876" s="35" t="s">
        <v>15176</v>
      </c>
      <c r="J3876" s="35" t="s">
        <v>15177</v>
      </c>
      <c r="K3876" s="35" t="s">
        <v>2617</v>
      </c>
      <c r="L3876" s="35"/>
      <c r="M3876" s="51">
        <v>42853</v>
      </c>
    </row>
    <row r="3877" spans="9:13">
      <c r="I3877" s="35" t="s">
        <v>15178</v>
      </c>
      <c r="J3877" s="35" t="s">
        <v>15179</v>
      </c>
      <c r="K3877" s="35" t="s">
        <v>2617</v>
      </c>
      <c r="L3877" s="35"/>
      <c r="M3877" s="51">
        <v>42853</v>
      </c>
    </row>
    <row r="3878" spans="9:13">
      <c r="I3878" s="35" t="s">
        <v>15180</v>
      </c>
      <c r="J3878" s="35" t="s">
        <v>15181</v>
      </c>
      <c r="K3878" s="35" t="s">
        <v>2617</v>
      </c>
      <c r="L3878" s="35"/>
      <c r="M3878" s="51">
        <v>42853</v>
      </c>
    </row>
    <row r="3879" spans="9:13">
      <c r="I3879" s="35" t="s">
        <v>15182</v>
      </c>
      <c r="J3879" s="35" t="s">
        <v>15183</v>
      </c>
      <c r="K3879" s="35" t="s">
        <v>2617</v>
      </c>
      <c r="L3879" s="35"/>
      <c r="M3879" s="51">
        <v>42853</v>
      </c>
    </row>
    <row r="3880" spans="9:13">
      <c r="I3880" s="35" t="s">
        <v>15184</v>
      </c>
      <c r="J3880" s="35" t="s">
        <v>15185</v>
      </c>
      <c r="K3880" s="35" t="s">
        <v>2617</v>
      </c>
      <c r="L3880" s="35"/>
      <c r="M3880" s="51">
        <v>42853</v>
      </c>
    </row>
    <row r="3881" spans="9:13">
      <c r="I3881" s="35" t="s">
        <v>15186</v>
      </c>
      <c r="J3881" s="35" t="s">
        <v>15187</v>
      </c>
      <c r="K3881" s="35" t="s">
        <v>2617</v>
      </c>
      <c r="L3881" s="35"/>
      <c r="M3881" s="51">
        <v>42853</v>
      </c>
    </row>
    <row r="3882" spans="9:13">
      <c r="I3882" s="35" t="s">
        <v>15188</v>
      </c>
      <c r="J3882" s="35" t="s">
        <v>15189</v>
      </c>
      <c r="K3882" s="35" t="s">
        <v>2617</v>
      </c>
      <c r="L3882" s="35"/>
      <c r="M3882" s="51">
        <v>42853</v>
      </c>
    </row>
    <row r="3883" spans="9:13">
      <c r="I3883" s="35" t="s">
        <v>15190</v>
      </c>
      <c r="J3883" s="35" t="s">
        <v>15191</v>
      </c>
      <c r="K3883" s="35" t="s">
        <v>2617</v>
      </c>
      <c r="L3883" s="35"/>
      <c r="M3883" s="51">
        <v>42853</v>
      </c>
    </row>
    <row r="3884" spans="9:13">
      <c r="I3884" s="35" t="s">
        <v>15192</v>
      </c>
      <c r="J3884" s="35" t="s">
        <v>15193</v>
      </c>
      <c r="K3884" s="35" t="s">
        <v>2617</v>
      </c>
      <c r="L3884" s="35"/>
      <c r="M3884" s="51">
        <v>42853</v>
      </c>
    </row>
    <row r="3885" spans="9:13">
      <c r="I3885" s="35" t="s">
        <v>15194</v>
      </c>
      <c r="J3885" s="35" t="s">
        <v>15195</v>
      </c>
      <c r="K3885" s="35" t="s">
        <v>2617</v>
      </c>
      <c r="L3885" s="35"/>
      <c r="M3885" s="51">
        <v>42853</v>
      </c>
    </row>
    <row r="3886" spans="9:13">
      <c r="I3886" s="35" t="s">
        <v>15196</v>
      </c>
      <c r="J3886" s="35" t="s">
        <v>15197</v>
      </c>
      <c r="K3886" s="35" t="s">
        <v>2617</v>
      </c>
      <c r="L3886" s="35"/>
      <c r="M3886" s="51">
        <v>42853</v>
      </c>
    </row>
    <row r="3887" spans="9:13">
      <c r="I3887" s="35" t="s">
        <v>15198</v>
      </c>
      <c r="J3887" s="35" t="s">
        <v>15199</v>
      </c>
      <c r="K3887" s="35" t="s">
        <v>2617</v>
      </c>
      <c r="L3887" s="35"/>
      <c r="M3887" s="51">
        <v>42853</v>
      </c>
    </row>
    <row r="3888" spans="9:13">
      <c r="I3888" s="35" t="s">
        <v>15200</v>
      </c>
      <c r="J3888" s="35" t="s">
        <v>15201</v>
      </c>
      <c r="K3888" s="35" t="s">
        <v>2617</v>
      </c>
      <c r="L3888" s="35"/>
      <c r="M3888" s="51">
        <v>42853</v>
      </c>
    </row>
    <row r="3889" spans="9:13">
      <c r="I3889" s="35" t="s">
        <v>15202</v>
      </c>
      <c r="J3889" s="35" t="s">
        <v>15203</v>
      </c>
      <c r="K3889" s="35" t="s">
        <v>2617</v>
      </c>
      <c r="L3889" s="35"/>
      <c r="M3889" s="51">
        <v>42853</v>
      </c>
    </row>
    <row r="3890" spans="9:13">
      <c r="I3890" s="35" t="s">
        <v>15204</v>
      </c>
      <c r="J3890" s="35" t="s">
        <v>15205</v>
      </c>
      <c r="K3890" s="35" t="s">
        <v>2617</v>
      </c>
      <c r="L3890" s="35"/>
      <c r="M3890" s="51">
        <v>42853</v>
      </c>
    </row>
    <row r="3891" spans="9:13">
      <c r="I3891" s="35" t="s">
        <v>15206</v>
      </c>
      <c r="J3891" s="35" t="s">
        <v>15207</v>
      </c>
      <c r="K3891" s="35" t="s">
        <v>2617</v>
      </c>
      <c r="L3891" s="35"/>
      <c r="M3891" s="51">
        <v>42853</v>
      </c>
    </row>
    <row r="3892" spans="9:13">
      <c r="I3892" s="35" t="s">
        <v>15208</v>
      </c>
      <c r="J3892" s="35" t="s">
        <v>15209</v>
      </c>
      <c r="K3892" s="35" t="s">
        <v>2617</v>
      </c>
      <c r="L3892" s="35"/>
      <c r="M3892" s="51">
        <v>42853</v>
      </c>
    </row>
    <row r="3893" spans="9:13">
      <c r="I3893" s="35" t="s">
        <v>15210</v>
      </c>
      <c r="J3893" s="35" t="s">
        <v>15211</v>
      </c>
      <c r="K3893" s="35" t="s">
        <v>2617</v>
      </c>
      <c r="L3893" s="35"/>
      <c r="M3893" s="51">
        <v>42853</v>
      </c>
    </row>
    <row r="3894" spans="9:13">
      <c r="I3894" s="35" t="s">
        <v>15212</v>
      </c>
      <c r="J3894" s="35" t="s">
        <v>15213</v>
      </c>
      <c r="K3894" s="35" t="s">
        <v>2617</v>
      </c>
      <c r="L3894" s="35"/>
      <c r="M3894" s="51">
        <v>42853</v>
      </c>
    </row>
    <row r="3895" spans="9:13">
      <c r="I3895" s="35" t="s">
        <v>15214</v>
      </c>
      <c r="J3895" s="35" t="s">
        <v>15215</v>
      </c>
      <c r="K3895" s="35" t="s">
        <v>2617</v>
      </c>
      <c r="L3895" s="35"/>
      <c r="M3895" s="51">
        <v>42853</v>
      </c>
    </row>
    <row r="3896" spans="9:13">
      <c r="I3896" s="35" t="s">
        <v>15216</v>
      </c>
      <c r="J3896" s="35" t="s">
        <v>15217</v>
      </c>
      <c r="K3896" s="35" t="s">
        <v>2617</v>
      </c>
      <c r="L3896" s="35"/>
      <c r="M3896" s="51">
        <v>42853</v>
      </c>
    </row>
    <row r="3897" spans="9:13">
      <c r="I3897" s="35" t="s">
        <v>15218</v>
      </c>
      <c r="J3897" s="35" t="s">
        <v>15219</v>
      </c>
      <c r="K3897" s="35" t="s">
        <v>2617</v>
      </c>
      <c r="L3897" s="35"/>
      <c r="M3897" s="51">
        <v>42853</v>
      </c>
    </row>
    <row r="3898" spans="9:13">
      <c r="I3898" s="35" t="s">
        <v>15220</v>
      </c>
      <c r="J3898" s="35" t="s">
        <v>15221</v>
      </c>
      <c r="K3898" s="35" t="s">
        <v>2617</v>
      </c>
      <c r="L3898" s="35"/>
      <c r="M3898" s="51">
        <v>42846</v>
      </c>
    </row>
    <row r="3899" spans="9:13">
      <c r="I3899" s="35" t="s">
        <v>15222</v>
      </c>
      <c r="J3899" s="35" t="s">
        <v>15223</v>
      </c>
      <c r="K3899" s="35" t="s">
        <v>2617</v>
      </c>
      <c r="L3899" s="35"/>
      <c r="M3899" s="51">
        <v>42844</v>
      </c>
    </row>
    <row r="3900" spans="9:13">
      <c r="I3900" s="35" t="s">
        <v>15224</v>
      </c>
      <c r="J3900" s="35" t="s">
        <v>15225</v>
      </c>
      <c r="K3900" s="35" t="s">
        <v>2617</v>
      </c>
      <c r="L3900" s="35"/>
      <c r="M3900" s="51">
        <v>42837</v>
      </c>
    </row>
    <row r="3901" spans="9:13">
      <c r="I3901" s="35" t="s">
        <v>15226</v>
      </c>
      <c r="J3901" s="35" t="s">
        <v>15227</v>
      </c>
      <c r="K3901" s="35" t="s">
        <v>2617</v>
      </c>
      <c r="L3901" s="35"/>
      <c r="M3901" s="51">
        <v>42837</v>
      </c>
    </row>
    <row r="3902" spans="9:13">
      <c r="I3902" s="35" t="s">
        <v>15228</v>
      </c>
      <c r="J3902" s="35" t="s">
        <v>15229</v>
      </c>
      <c r="K3902" s="35" t="s">
        <v>2617</v>
      </c>
      <c r="L3902" s="35"/>
      <c r="M3902" s="51">
        <v>42837</v>
      </c>
    </row>
    <row r="3903" spans="9:13">
      <c r="I3903" s="35" t="s">
        <v>15230</v>
      </c>
      <c r="J3903" s="35" t="s">
        <v>15231</v>
      </c>
      <c r="K3903" s="35" t="s">
        <v>2617</v>
      </c>
      <c r="L3903" s="35"/>
      <c r="M3903" s="51">
        <v>42837</v>
      </c>
    </row>
    <row r="3904" spans="9:13">
      <c r="I3904" s="35" t="s">
        <v>15232</v>
      </c>
      <c r="J3904" s="35" t="s">
        <v>15233</v>
      </c>
      <c r="K3904" s="35" t="s">
        <v>2617</v>
      </c>
      <c r="L3904" s="35"/>
      <c r="M3904" s="51">
        <v>42837</v>
      </c>
    </row>
    <row r="3905" spans="9:13">
      <c r="I3905" s="35" t="s">
        <v>15234</v>
      </c>
      <c r="J3905" s="35" t="s">
        <v>15235</v>
      </c>
      <c r="K3905" s="35" t="s">
        <v>2617</v>
      </c>
      <c r="L3905" s="35"/>
      <c r="M3905" s="51">
        <v>42836</v>
      </c>
    </row>
    <row r="3906" spans="9:13">
      <c r="I3906" s="35" t="s">
        <v>15236</v>
      </c>
      <c r="J3906" s="35" t="s">
        <v>15237</v>
      </c>
      <c r="K3906" s="35" t="s">
        <v>2617</v>
      </c>
      <c r="L3906" s="35"/>
      <c r="M3906" s="51">
        <v>42836</v>
      </c>
    </row>
    <row r="3907" spans="9:13">
      <c r="I3907" s="35" t="s">
        <v>15238</v>
      </c>
      <c r="J3907" s="35" t="s">
        <v>15239</v>
      </c>
      <c r="K3907" s="35" t="s">
        <v>2617</v>
      </c>
      <c r="L3907" s="35"/>
      <c r="M3907" s="51">
        <v>42828</v>
      </c>
    </row>
    <row r="3908" spans="9:13">
      <c r="I3908" s="35" t="s">
        <v>15240</v>
      </c>
      <c r="J3908" s="35" t="s">
        <v>15241</v>
      </c>
      <c r="K3908" s="35" t="s">
        <v>2617</v>
      </c>
      <c r="L3908" s="35"/>
      <c r="M3908" s="51">
        <v>42878</v>
      </c>
    </row>
    <row r="3909" spans="9:13">
      <c r="I3909" s="35" t="s">
        <v>15242</v>
      </c>
      <c r="J3909" s="35" t="s">
        <v>15243</v>
      </c>
      <c r="K3909" s="35" t="s">
        <v>2617</v>
      </c>
      <c r="L3909" s="35"/>
      <c r="M3909" s="51">
        <v>42877</v>
      </c>
    </row>
    <row r="3910" spans="9:13">
      <c r="I3910" s="35" t="s">
        <v>15244</v>
      </c>
      <c r="J3910" s="35" t="s">
        <v>15245</v>
      </c>
      <c r="K3910" s="35" t="s">
        <v>2617</v>
      </c>
      <c r="L3910" s="35"/>
      <c r="M3910" s="51">
        <v>42877</v>
      </c>
    </row>
    <row r="3911" spans="9:13">
      <c r="I3911" s="35" t="s">
        <v>15246</v>
      </c>
      <c r="J3911" s="35" t="s">
        <v>15247</v>
      </c>
      <c r="K3911" s="35" t="s">
        <v>2617</v>
      </c>
      <c r="L3911" s="35"/>
      <c r="M3911" s="51">
        <v>42874</v>
      </c>
    </row>
    <row r="3912" spans="9:13">
      <c r="I3912" s="35" t="s">
        <v>15248</v>
      </c>
      <c r="J3912" s="35" t="s">
        <v>15249</v>
      </c>
      <c r="K3912" s="35" t="s">
        <v>2617</v>
      </c>
      <c r="L3912" s="35"/>
      <c r="M3912" s="51">
        <v>42874</v>
      </c>
    </row>
    <row r="3913" spans="9:13">
      <c r="I3913" s="35" t="s">
        <v>15250</v>
      </c>
      <c r="J3913" s="35" t="s">
        <v>15251</v>
      </c>
      <c r="K3913" s="35" t="s">
        <v>2617</v>
      </c>
      <c r="L3913" s="35"/>
      <c r="M3913" s="51">
        <v>42871</v>
      </c>
    </row>
    <row r="3914" spans="9:13">
      <c r="I3914" s="35" t="s">
        <v>15252</v>
      </c>
      <c r="J3914" s="35" t="s">
        <v>15253</v>
      </c>
      <c r="K3914" s="35" t="s">
        <v>2617</v>
      </c>
      <c r="L3914" s="35"/>
      <c r="M3914" s="51">
        <v>42871</v>
      </c>
    </row>
    <row r="3915" spans="9:13">
      <c r="I3915" s="35" t="s">
        <v>15254</v>
      </c>
      <c r="J3915" s="35" t="s">
        <v>15255</v>
      </c>
      <c r="K3915" s="35" t="s">
        <v>2617</v>
      </c>
      <c r="L3915" s="35"/>
      <c r="M3915" s="51">
        <v>42887</v>
      </c>
    </row>
    <row r="3916" spans="9:13">
      <c r="I3916" s="35" t="s">
        <v>15256</v>
      </c>
      <c r="J3916" s="35" t="s">
        <v>15257</v>
      </c>
      <c r="K3916" s="35" t="s">
        <v>2617</v>
      </c>
      <c r="L3916" s="35"/>
      <c r="M3916" s="51">
        <v>42864</v>
      </c>
    </row>
    <row r="3917" spans="9:13">
      <c r="I3917" s="35" t="s">
        <v>15258</v>
      </c>
      <c r="J3917" s="35" t="s">
        <v>15259</v>
      </c>
      <c r="K3917" s="35" t="s">
        <v>2617</v>
      </c>
      <c r="L3917" s="35"/>
      <c r="M3917" s="51">
        <v>42915</v>
      </c>
    </row>
    <row r="3918" spans="9:13">
      <c r="I3918" s="35" t="s">
        <v>15260</v>
      </c>
      <c r="J3918" s="35" t="s">
        <v>15261</v>
      </c>
      <c r="K3918" s="35" t="s">
        <v>2617</v>
      </c>
      <c r="L3918" s="35"/>
      <c r="M3918" s="51">
        <v>42915</v>
      </c>
    </row>
    <row r="3919" spans="9:13">
      <c r="I3919" s="35" t="s">
        <v>15262</v>
      </c>
      <c r="J3919" s="35" t="s">
        <v>15263</v>
      </c>
      <c r="K3919" s="35" t="s">
        <v>2617</v>
      </c>
      <c r="L3919" s="35"/>
      <c r="M3919" s="51">
        <v>42901</v>
      </c>
    </row>
    <row r="3920" spans="9:13">
      <c r="I3920" s="35" t="s">
        <v>15264</v>
      </c>
      <c r="J3920" s="35" t="s">
        <v>15265</v>
      </c>
      <c r="K3920" s="35" t="s">
        <v>2617</v>
      </c>
      <c r="L3920" s="35"/>
      <c r="M3920" s="51">
        <v>42901</v>
      </c>
    </row>
    <row r="3921" spans="9:13">
      <c r="I3921" s="35" t="s">
        <v>15266</v>
      </c>
      <c r="J3921" s="35" t="s">
        <v>15267</v>
      </c>
      <c r="K3921" s="35" t="s">
        <v>2617</v>
      </c>
      <c r="L3921" s="35"/>
      <c r="M3921" s="51">
        <v>42901</v>
      </c>
    </row>
    <row r="3922" spans="9:13">
      <c r="I3922" s="35" t="s">
        <v>15268</v>
      </c>
      <c r="J3922" s="35" t="s">
        <v>15269</v>
      </c>
      <c r="K3922" s="35" t="s">
        <v>2617</v>
      </c>
      <c r="L3922" s="35"/>
      <c r="M3922" s="51">
        <v>42901</v>
      </c>
    </row>
    <row r="3923" spans="9:13">
      <c r="I3923" s="35" t="s">
        <v>15270</v>
      </c>
      <c r="J3923" s="35" t="s">
        <v>15271</v>
      </c>
      <c r="K3923" s="35" t="s">
        <v>2617</v>
      </c>
      <c r="L3923" s="35"/>
      <c r="M3923" s="51">
        <v>42901</v>
      </c>
    </row>
    <row r="3924" spans="9:13">
      <c r="I3924" s="35" t="s">
        <v>15272</v>
      </c>
      <c r="J3924" s="35" t="s">
        <v>15273</v>
      </c>
      <c r="K3924" s="35" t="s">
        <v>2617</v>
      </c>
      <c r="L3924" s="35"/>
      <c r="M3924" s="51">
        <v>42901</v>
      </c>
    </row>
    <row r="3925" spans="9:13">
      <c r="I3925" s="35" t="s">
        <v>15274</v>
      </c>
      <c r="J3925" s="35" t="s">
        <v>15275</v>
      </c>
      <c r="K3925" s="35" t="s">
        <v>2617</v>
      </c>
      <c r="L3925" s="35"/>
      <c r="M3925" s="51">
        <v>42901</v>
      </c>
    </row>
    <row r="3926" spans="9:13">
      <c r="I3926" s="35" t="s">
        <v>15276</v>
      </c>
      <c r="J3926" s="35" t="s">
        <v>15277</v>
      </c>
      <c r="K3926" s="35" t="s">
        <v>2617</v>
      </c>
      <c r="L3926" s="35"/>
      <c r="M3926" s="51">
        <v>42901</v>
      </c>
    </row>
    <row r="3927" spans="9:13">
      <c r="I3927" s="35" t="s">
        <v>15278</v>
      </c>
      <c r="J3927" s="35" t="s">
        <v>15279</v>
      </c>
      <c r="K3927" s="35" t="s">
        <v>2617</v>
      </c>
      <c r="L3927" s="35"/>
      <c r="M3927" s="51">
        <v>42913</v>
      </c>
    </row>
    <row r="3928" spans="9:13">
      <c r="I3928" s="35" t="s">
        <v>15280</v>
      </c>
      <c r="J3928" s="35" t="s">
        <v>15281</v>
      </c>
      <c r="K3928" s="35" t="s">
        <v>2617</v>
      </c>
      <c r="L3928" s="35"/>
      <c r="M3928" s="51">
        <v>42913</v>
      </c>
    </row>
    <row r="3929" spans="9:13">
      <c r="I3929" s="35" t="s">
        <v>15282</v>
      </c>
      <c r="J3929" s="35" t="s">
        <v>15283</v>
      </c>
      <c r="K3929" s="35" t="s">
        <v>2617</v>
      </c>
      <c r="L3929" s="35"/>
      <c r="M3929" s="51">
        <v>42909</v>
      </c>
    </row>
    <row r="3930" spans="9:13">
      <c r="I3930" s="35" t="s">
        <v>15284</v>
      </c>
      <c r="J3930" s="35" t="s">
        <v>15285</v>
      </c>
      <c r="K3930" s="35" t="s">
        <v>2617</v>
      </c>
      <c r="L3930" s="35"/>
      <c r="M3930" s="51">
        <v>42909</v>
      </c>
    </row>
    <row r="3931" spans="9:13">
      <c r="I3931" s="35" t="s">
        <v>15286</v>
      </c>
      <c r="J3931" s="35" t="s">
        <v>15287</v>
      </c>
      <c r="K3931" s="35" t="s">
        <v>2617</v>
      </c>
      <c r="L3931" s="35"/>
      <c r="M3931" s="51">
        <v>42922</v>
      </c>
    </row>
    <row r="3932" spans="9:13">
      <c r="I3932" s="35" t="s">
        <v>15288</v>
      </c>
      <c r="J3932" s="35" t="s">
        <v>15289</v>
      </c>
      <c r="K3932" s="35" t="s">
        <v>2617</v>
      </c>
      <c r="L3932" s="35"/>
      <c r="M3932" s="51">
        <v>42913</v>
      </c>
    </row>
    <row r="3933" spans="9:13">
      <c r="I3933" s="35" t="s">
        <v>15290</v>
      </c>
      <c r="J3933" s="35" t="s">
        <v>15291</v>
      </c>
      <c r="K3933" s="35" t="s">
        <v>2617</v>
      </c>
      <c r="L3933" s="35"/>
      <c r="M3933" s="51">
        <v>42913</v>
      </c>
    </row>
    <row r="3934" spans="9:13">
      <c r="I3934" s="35" t="s">
        <v>15292</v>
      </c>
      <c r="J3934" s="35" t="s">
        <v>15293</v>
      </c>
      <c r="K3934" s="35" t="s">
        <v>2617</v>
      </c>
      <c r="L3934" s="35"/>
      <c r="M3934" s="51">
        <v>42858</v>
      </c>
    </row>
    <row r="3935" spans="9:13">
      <c r="I3935" s="35" t="s">
        <v>15294</v>
      </c>
      <c r="J3935" s="35" t="s">
        <v>15295</v>
      </c>
      <c r="K3935" s="35" t="s">
        <v>2617</v>
      </c>
      <c r="L3935" s="35"/>
      <c r="M3935" s="51">
        <v>42858</v>
      </c>
    </row>
    <row r="3936" spans="9:13">
      <c r="I3936" s="35" t="s">
        <v>15296</v>
      </c>
      <c r="J3936" s="35" t="s">
        <v>15297</v>
      </c>
      <c r="K3936" s="35" t="s">
        <v>2617</v>
      </c>
      <c r="L3936" s="35"/>
      <c r="M3936" s="51">
        <v>42933</v>
      </c>
    </row>
    <row r="3937" spans="9:13">
      <c r="I3937" s="35" t="s">
        <v>15298</v>
      </c>
      <c r="J3937" s="35" t="s">
        <v>15299</v>
      </c>
      <c r="K3937" s="35" t="s">
        <v>2617</v>
      </c>
      <c r="L3937" s="35"/>
      <c r="M3937" s="51">
        <v>42930</v>
      </c>
    </row>
    <row r="3938" spans="9:13">
      <c r="I3938" s="35" t="s">
        <v>15300</v>
      </c>
      <c r="J3938" s="35" t="s">
        <v>15301</v>
      </c>
      <c r="K3938" s="35" t="s">
        <v>2617</v>
      </c>
      <c r="L3938" s="35"/>
      <c r="M3938" s="51">
        <v>42929</v>
      </c>
    </row>
    <row r="3939" spans="9:13">
      <c r="I3939" s="35" t="s">
        <v>15302</v>
      </c>
      <c r="J3939" s="35" t="s">
        <v>15303</v>
      </c>
      <c r="K3939" s="35" t="s">
        <v>2617</v>
      </c>
      <c r="L3939" s="35"/>
      <c r="M3939" s="51">
        <v>42929</v>
      </c>
    </row>
    <row r="3940" spans="9:13">
      <c r="I3940" s="35" t="s">
        <v>15304</v>
      </c>
      <c r="J3940" s="35" t="s">
        <v>15305</v>
      </c>
      <c r="K3940" s="35" t="s">
        <v>2617</v>
      </c>
      <c r="L3940" s="35"/>
      <c r="M3940" s="51">
        <v>42929</v>
      </c>
    </row>
    <row r="3941" spans="9:13">
      <c r="I3941" s="35" t="s">
        <v>15306</v>
      </c>
      <c r="J3941" s="35" t="s">
        <v>15307</v>
      </c>
      <c r="K3941" s="35" t="s">
        <v>2617</v>
      </c>
      <c r="L3941" s="35"/>
      <c r="M3941" s="51">
        <v>42929</v>
      </c>
    </row>
    <row r="3942" spans="9:13">
      <c r="I3942" s="35" t="s">
        <v>15308</v>
      </c>
      <c r="J3942" s="35" t="s">
        <v>15309</v>
      </c>
      <c r="K3942" s="35" t="s">
        <v>2617</v>
      </c>
      <c r="L3942" s="35"/>
      <c r="M3942" s="51">
        <v>42914</v>
      </c>
    </row>
    <row r="3943" spans="9:13">
      <c r="I3943" s="35" t="s">
        <v>15310</v>
      </c>
      <c r="J3943" s="35" t="s">
        <v>15311</v>
      </c>
      <c r="K3943" s="35" t="s">
        <v>2617</v>
      </c>
      <c r="L3943" s="35"/>
      <c r="M3943" s="51">
        <v>42943</v>
      </c>
    </row>
    <row r="3944" spans="9:13">
      <c r="I3944" s="35" t="s">
        <v>15312</v>
      </c>
      <c r="J3944" s="35" t="s">
        <v>15313</v>
      </c>
      <c r="K3944" s="35" t="s">
        <v>2617</v>
      </c>
      <c r="L3944" s="35"/>
      <c r="M3944" s="51">
        <v>42941</v>
      </c>
    </row>
    <row r="3945" spans="9:13">
      <c r="I3945" s="35" t="s">
        <v>15314</v>
      </c>
      <c r="J3945" s="35" t="s">
        <v>15315</v>
      </c>
      <c r="K3945" s="35" t="s">
        <v>2617</v>
      </c>
      <c r="L3945" s="35"/>
      <c r="M3945" s="51">
        <v>42940</v>
      </c>
    </row>
    <row r="3946" spans="9:13">
      <c r="I3946" s="35" t="s">
        <v>15316</v>
      </c>
      <c r="J3946" s="35" t="s">
        <v>15317</v>
      </c>
      <c r="K3946" s="35" t="s">
        <v>2617</v>
      </c>
      <c r="L3946" s="35"/>
      <c r="M3946" s="51">
        <v>42915</v>
      </c>
    </row>
    <row r="3947" spans="9:13">
      <c r="I3947" s="35" t="s">
        <v>15318</v>
      </c>
      <c r="J3947" s="35" t="s">
        <v>15319</v>
      </c>
      <c r="K3947" s="35" t="s">
        <v>2617</v>
      </c>
      <c r="L3947" s="35"/>
      <c r="M3947" s="51">
        <v>42915</v>
      </c>
    </row>
    <row r="3948" spans="9:13">
      <c r="I3948" s="35" t="s">
        <v>15320</v>
      </c>
      <c r="J3948" s="35" t="s">
        <v>15321</v>
      </c>
      <c r="K3948" s="35" t="s">
        <v>2617</v>
      </c>
      <c r="L3948" s="35"/>
      <c r="M3948" s="51">
        <v>42964</v>
      </c>
    </row>
    <row r="3949" spans="9:13">
      <c r="I3949" s="35" t="s">
        <v>15322</v>
      </c>
      <c r="J3949" s="35" t="s">
        <v>15323</v>
      </c>
      <c r="K3949" s="35" t="s">
        <v>2617</v>
      </c>
      <c r="L3949" s="35"/>
      <c r="M3949" s="51">
        <v>42961</v>
      </c>
    </row>
    <row r="3950" spans="9:13">
      <c r="I3950" s="35" t="s">
        <v>15324</v>
      </c>
      <c r="J3950" s="35" t="s">
        <v>15325</v>
      </c>
      <c r="K3950" s="35" t="s">
        <v>2617</v>
      </c>
      <c r="L3950" s="35"/>
      <c r="M3950" s="51">
        <v>42961</v>
      </c>
    </row>
    <row r="3951" spans="9:13">
      <c r="I3951" s="35" t="s">
        <v>15326</v>
      </c>
      <c r="J3951" s="35" t="s">
        <v>15327</v>
      </c>
      <c r="K3951" s="35" t="s">
        <v>2617</v>
      </c>
      <c r="L3951" s="35"/>
      <c r="M3951" s="51">
        <v>42961</v>
      </c>
    </row>
    <row r="3952" spans="9:13">
      <c r="I3952" s="35" t="s">
        <v>15328</v>
      </c>
      <c r="J3952" s="35" t="s">
        <v>15329</v>
      </c>
      <c r="K3952" s="35" t="s">
        <v>2617</v>
      </c>
      <c r="L3952" s="35"/>
      <c r="M3952" s="51">
        <v>42951</v>
      </c>
    </row>
    <row r="3953" spans="9:13">
      <c r="I3953" s="35" t="s">
        <v>15330</v>
      </c>
      <c r="J3953" s="35" t="s">
        <v>15331</v>
      </c>
      <c r="K3953" s="35" t="s">
        <v>2617</v>
      </c>
      <c r="L3953" s="35"/>
      <c r="M3953" s="51">
        <v>42950</v>
      </c>
    </row>
    <row r="3954" spans="9:13">
      <c r="I3954" s="35" t="s">
        <v>15332</v>
      </c>
      <c r="J3954" s="35" t="s">
        <v>15333</v>
      </c>
      <c r="K3954" s="35" t="s">
        <v>2617</v>
      </c>
      <c r="L3954" s="35"/>
      <c r="M3954" s="51">
        <v>42949</v>
      </c>
    </row>
    <row r="3955" spans="9:13">
      <c r="I3955" s="35" t="s">
        <v>15334</v>
      </c>
      <c r="J3955" s="35" t="s">
        <v>15335</v>
      </c>
      <c r="K3955" s="35" t="s">
        <v>2617</v>
      </c>
      <c r="L3955" s="35"/>
      <c r="M3955" s="51">
        <v>42944</v>
      </c>
    </row>
    <row r="3956" spans="9:13">
      <c r="I3956" s="35" t="s">
        <v>15336</v>
      </c>
      <c r="J3956" s="35" t="s">
        <v>15337</v>
      </c>
      <c r="K3956" s="35" t="s">
        <v>2617</v>
      </c>
      <c r="L3956" s="35"/>
      <c r="M3956" s="51">
        <v>42766</v>
      </c>
    </row>
    <row r="3957" spans="9:13">
      <c r="I3957" s="35" t="s">
        <v>15338</v>
      </c>
      <c r="J3957" s="35" t="s">
        <v>15339</v>
      </c>
      <c r="K3957" s="35" t="s">
        <v>2617</v>
      </c>
      <c r="L3957" s="35"/>
      <c r="M3957" s="51">
        <v>42972</v>
      </c>
    </row>
    <row r="3958" spans="9:13">
      <c r="I3958" s="35" t="s">
        <v>15340</v>
      </c>
      <c r="J3958" s="35" t="s">
        <v>15341</v>
      </c>
      <c r="K3958" s="35" t="s">
        <v>2617</v>
      </c>
      <c r="L3958" s="35"/>
      <c r="M3958" s="51">
        <v>42972</v>
      </c>
    </row>
    <row r="3959" spans="9:13">
      <c r="I3959" s="35" t="s">
        <v>15342</v>
      </c>
      <c r="J3959" s="35" t="s">
        <v>15343</v>
      </c>
      <c r="K3959" s="35" t="s">
        <v>2617</v>
      </c>
      <c r="L3959" s="35"/>
      <c r="M3959" s="51">
        <v>42971</v>
      </c>
    </row>
    <row r="3960" spans="9:13">
      <c r="I3960" s="35" t="s">
        <v>15344</v>
      </c>
      <c r="J3960" s="35" t="s">
        <v>15345</v>
      </c>
      <c r="K3960" s="35" t="s">
        <v>2617</v>
      </c>
      <c r="L3960" s="35"/>
      <c r="M3960" s="51">
        <v>42971</v>
      </c>
    </row>
    <row r="3961" spans="9:13">
      <c r="I3961" s="35" t="s">
        <v>15346</v>
      </c>
      <c r="J3961" s="35" t="s">
        <v>15347</v>
      </c>
      <c r="K3961" s="35" t="s">
        <v>2617</v>
      </c>
      <c r="L3961" s="35"/>
      <c r="M3961" s="51">
        <v>42971</v>
      </c>
    </row>
    <row r="3962" spans="9:13">
      <c r="I3962" s="35" t="s">
        <v>15348</v>
      </c>
      <c r="J3962" s="35" t="s">
        <v>15349</v>
      </c>
      <c r="K3962" s="35" t="s">
        <v>2617</v>
      </c>
      <c r="L3962" s="35"/>
      <c r="M3962" s="51">
        <v>42954</v>
      </c>
    </row>
    <row r="3963" spans="9:13">
      <c r="I3963" s="35" t="s">
        <v>15350</v>
      </c>
      <c r="J3963" s="35" t="s">
        <v>15351</v>
      </c>
      <c r="K3963" s="35" t="s">
        <v>2204</v>
      </c>
      <c r="L3963" s="35"/>
      <c r="M3963" s="51">
        <v>42972</v>
      </c>
    </row>
    <row r="3964" spans="9:13">
      <c r="I3964" s="35" t="s">
        <v>15352</v>
      </c>
      <c r="J3964" s="35" t="s">
        <v>15353</v>
      </c>
      <c r="K3964" s="35" t="s">
        <v>2617</v>
      </c>
      <c r="L3964" s="35"/>
      <c r="M3964" s="51">
        <v>42975</v>
      </c>
    </row>
    <row r="3965" spans="9:13">
      <c r="I3965" s="35" t="s">
        <v>15354</v>
      </c>
      <c r="J3965" s="35" t="s">
        <v>15355</v>
      </c>
      <c r="K3965" s="35" t="s">
        <v>2617</v>
      </c>
      <c r="L3965" s="35"/>
      <c r="M3965" s="51">
        <v>42968</v>
      </c>
    </row>
    <row r="3966" spans="9:13">
      <c r="I3966" s="35" t="s">
        <v>15356</v>
      </c>
      <c r="J3966" s="35" t="s">
        <v>15357</v>
      </c>
      <c r="K3966" s="35" t="s">
        <v>2617</v>
      </c>
      <c r="L3966" s="35"/>
      <c r="M3966" s="51">
        <v>42965</v>
      </c>
    </row>
    <row r="3967" spans="9:13">
      <c r="I3967" s="35" t="s">
        <v>15358</v>
      </c>
      <c r="J3967" s="35" t="s">
        <v>15359</v>
      </c>
      <c r="K3967" s="35" t="s">
        <v>2617</v>
      </c>
      <c r="L3967" s="35"/>
      <c r="M3967" s="51">
        <v>42965</v>
      </c>
    </row>
    <row r="3968" spans="9:13">
      <c r="I3968" s="35" t="s">
        <v>15360</v>
      </c>
      <c r="J3968" s="35" t="s">
        <v>15361</v>
      </c>
      <c r="K3968" s="35" t="s">
        <v>2617</v>
      </c>
      <c r="L3968" s="35"/>
      <c r="M3968" s="51">
        <v>42965</v>
      </c>
    </row>
    <row r="3969" spans="9:13">
      <c r="I3969" s="35" t="s">
        <v>15362</v>
      </c>
      <c r="J3969" s="35" t="s">
        <v>15363</v>
      </c>
      <c r="K3969" s="35" t="s">
        <v>2617</v>
      </c>
      <c r="L3969" s="35"/>
      <c r="M3969" s="51">
        <v>42965</v>
      </c>
    </row>
    <row r="3970" spans="9:13">
      <c r="I3970" s="35" t="s">
        <v>15364</v>
      </c>
      <c r="J3970" s="35" t="s">
        <v>15365</v>
      </c>
      <c r="K3970" s="35" t="s">
        <v>2617</v>
      </c>
      <c r="L3970" s="35"/>
      <c r="M3970" s="51">
        <v>42965</v>
      </c>
    </row>
    <row r="3971" spans="9:13">
      <c r="I3971" s="35" t="s">
        <v>15366</v>
      </c>
      <c r="J3971" s="35" t="s">
        <v>15367</v>
      </c>
      <c r="K3971" s="35" t="s">
        <v>2617</v>
      </c>
      <c r="L3971" s="35"/>
      <c r="M3971" s="51">
        <v>42965</v>
      </c>
    </row>
    <row r="3972" spans="9:13">
      <c r="I3972" s="35" t="s">
        <v>15368</v>
      </c>
      <c r="J3972" s="35" t="s">
        <v>15369</v>
      </c>
      <c r="K3972" s="35" t="s">
        <v>2617</v>
      </c>
      <c r="L3972" s="35"/>
      <c r="M3972" s="51">
        <v>42902</v>
      </c>
    </row>
    <row r="3973" spans="9:13">
      <c r="I3973" s="35" t="s">
        <v>15370</v>
      </c>
      <c r="J3973" s="35" t="s">
        <v>15371</v>
      </c>
      <c r="K3973" s="35" t="s">
        <v>2617</v>
      </c>
      <c r="L3973" s="35"/>
      <c r="M3973" s="51">
        <v>43006</v>
      </c>
    </row>
    <row r="3974" spans="9:13">
      <c r="I3974" s="35" t="s">
        <v>15372</v>
      </c>
      <c r="J3974" s="35" t="s">
        <v>15373</v>
      </c>
      <c r="K3974" s="35" t="s">
        <v>2617</v>
      </c>
      <c r="L3974" s="35"/>
      <c r="M3974" s="51">
        <v>43006</v>
      </c>
    </row>
    <row r="3975" spans="9:13">
      <c r="I3975" s="35" t="s">
        <v>15374</v>
      </c>
      <c r="J3975" s="35" t="s">
        <v>15375</v>
      </c>
      <c r="K3975" s="35" t="s">
        <v>2617</v>
      </c>
      <c r="L3975" s="35"/>
      <c r="M3975" s="51">
        <v>43006</v>
      </c>
    </row>
    <row r="3976" spans="9:13">
      <c r="I3976" s="35" t="s">
        <v>15376</v>
      </c>
      <c r="J3976" s="35" t="s">
        <v>15377</v>
      </c>
      <c r="K3976" s="35" t="s">
        <v>2617</v>
      </c>
      <c r="L3976" s="35"/>
      <c r="M3976" s="51">
        <v>43003</v>
      </c>
    </row>
    <row r="3977" spans="9:13">
      <c r="I3977" s="35" t="s">
        <v>15378</v>
      </c>
      <c r="J3977" s="35" t="s">
        <v>15379</v>
      </c>
      <c r="K3977" s="35" t="s">
        <v>2617</v>
      </c>
      <c r="L3977" s="35"/>
      <c r="M3977" s="51">
        <v>42998</v>
      </c>
    </row>
    <row r="3978" spans="9:13">
      <c r="I3978" s="35" t="s">
        <v>13548</v>
      </c>
      <c r="J3978" s="35" t="s">
        <v>15380</v>
      </c>
      <c r="K3978" s="35" t="s">
        <v>2617</v>
      </c>
      <c r="L3978" s="35"/>
      <c r="M3978" s="51">
        <v>42998</v>
      </c>
    </row>
    <row r="3979" spans="9:13">
      <c r="I3979" s="35" t="s">
        <v>15381</v>
      </c>
      <c r="J3979" s="35" t="s">
        <v>15382</v>
      </c>
      <c r="K3979" s="35" t="s">
        <v>2617</v>
      </c>
      <c r="L3979" s="35"/>
      <c r="M3979" s="51">
        <v>42998</v>
      </c>
    </row>
    <row r="3980" spans="9:13">
      <c r="I3980" s="35" t="s">
        <v>15383</v>
      </c>
      <c r="J3980" s="35" t="s">
        <v>15384</v>
      </c>
      <c r="K3980" s="35" t="s">
        <v>2617</v>
      </c>
      <c r="L3980" s="35"/>
      <c r="M3980" s="51">
        <v>42997</v>
      </c>
    </row>
    <row r="3981" spans="9:13">
      <c r="I3981" s="35" t="s">
        <v>15385</v>
      </c>
      <c r="J3981" s="35" t="s">
        <v>15386</v>
      </c>
      <c r="K3981" s="35" t="s">
        <v>2617</v>
      </c>
      <c r="L3981" s="35"/>
      <c r="M3981" s="51">
        <v>42997</v>
      </c>
    </row>
    <row r="3982" spans="9:13">
      <c r="I3982" s="35" t="s">
        <v>15387</v>
      </c>
      <c r="J3982" s="35" t="s">
        <v>15388</v>
      </c>
      <c r="K3982" s="35" t="s">
        <v>2617</v>
      </c>
      <c r="L3982" s="35"/>
      <c r="M3982" s="51">
        <v>42997</v>
      </c>
    </row>
    <row r="3983" spans="9:13">
      <c r="I3983" s="35" t="s">
        <v>15389</v>
      </c>
      <c r="J3983" s="35" t="s">
        <v>15390</v>
      </c>
      <c r="K3983" s="35" t="s">
        <v>2617</v>
      </c>
      <c r="L3983" s="35"/>
      <c r="M3983" s="51">
        <v>42997</v>
      </c>
    </row>
    <row r="3984" spans="9:13">
      <c r="I3984" s="35" t="s">
        <v>15391</v>
      </c>
      <c r="J3984" s="35" t="s">
        <v>15392</v>
      </c>
      <c r="K3984" s="35" t="s">
        <v>2617</v>
      </c>
      <c r="L3984" s="35"/>
      <c r="M3984" s="51">
        <v>42997</v>
      </c>
    </row>
    <row r="3985" spans="9:13">
      <c r="I3985" s="35" t="s">
        <v>15393</v>
      </c>
      <c r="J3985" s="35" t="s">
        <v>15394</v>
      </c>
      <c r="K3985" s="35" t="s">
        <v>2617</v>
      </c>
      <c r="L3985" s="35"/>
      <c r="M3985" s="51">
        <v>42997</v>
      </c>
    </row>
    <row r="3986" spans="9:13">
      <c r="I3986" s="35" t="s">
        <v>15395</v>
      </c>
      <c r="J3986" s="35" t="s">
        <v>15396</v>
      </c>
      <c r="K3986" s="35" t="s">
        <v>2617</v>
      </c>
      <c r="L3986" s="35"/>
      <c r="M3986" s="51">
        <v>42997</v>
      </c>
    </row>
    <row r="3987" spans="9:13">
      <c r="I3987" s="35" t="s">
        <v>15397</v>
      </c>
      <c r="J3987" s="35" t="s">
        <v>15398</v>
      </c>
      <c r="K3987" s="35" t="s">
        <v>2617</v>
      </c>
      <c r="L3987" s="35"/>
      <c r="M3987" s="51">
        <v>42997</v>
      </c>
    </row>
    <row r="3988" spans="9:13">
      <c r="I3988" s="35" t="s">
        <v>15399</v>
      </c>
      <c r="J3988" s="35" t="s">
        <v>15400</v>
      </c>
      <c r="K3988" s="35" t="s">
        <v>2617</v>
      </c>
      <c r="L3988" s="35"/>
      <c r="M3988" s="51">
        <v>42996</v>
      </c>
    </row>
    <row r="3989" spans="9:13">
      <c r="I3989" s="35" t="s">
        <v>15401</v>
      </c>
      <c r="J3989" s="35" t="s">
        <v>15402</v>
      </c>
      <c r="K3989" s="35" t="s">
        <v>2617</v>
      </c>
      <c r="L3989" s="35"/>
      <c r="M3989" s="51">
        <v>42992</v>
      </c>
    </row>
    <row r="3990" spans="9:13">
      <c r="I3990" s="35" t="s">
        <v>15403</v>
      </c>
      <c r="J3990" s="35" t="s">
        <v>15404</v>
      </c>
      <c r="K3990" s="35" t="s">
        <v>2617</v>
      </c>
      <c r="L3990" s="35"/>
      <c r="M3990" s="51">
        <v>42992</v>
      </c>
    </row>
    <row r="3991" spans="9:13">
      <c r="I3991" s="35" t="s">
        <v>15405</v>
      </c>
      <c r="J3991" s="35" t="s">
        <v>15406</v>
      </c>
      <c r="K3991" s="35" t="s">
        <v>2617</v>
      </c>
      <c r="L3991" s="35"/>
      <c r="M3991" s="51">
        <v>42992</v>
      </c>
    </row>
    <row r="3992" spans="9:13">
      <c r="I3992" s="35" t="s">
        <v>15407</v>
      </c>
      <c r="J3992" s="35" t="s">
        <v>15408</v>
      </c>
      <c r="K3992" s="35" t="s">
        <v>2617</v>
      </c>
      <c r="L3992" s="35"/>
      <c r="M3992" s="51">
        <v>42992</v>
      </c>
    </row>
    <row r="3993" spans="9:13">
      <c r="I3993" s="35" t="s">
        <v>15409</v>
      </c>
      <c r="J3993" s="35" t="s">
        <v>15410</v>
      </c>
      <c r="K3993" s="35" t="s">
        <v>2617</v>
      </c>
      <c r="L3993" s="35"/>
      <c r="M3993" s="51">
        <v>42991</v>
      </c>
    </row>
    <row r="3994" spans="9:13">
      <c r="I3994" s="35" t="s">
        <v>15411</v>
      </c>
      <c r="J3994" s="35" t="s">
        <v>15412</v>
      </c>
      <c r="K3994" s="35" t="s">
        <v>2617</v>
      </c>
      <c r="L3994" s="35"/>
      <c r="M3994" s="51">
        <v>42990</v>
      </c>
    </row>
    <row r="3995" spans="9:13">
      <c r="I3995" s="35" t="s">
        <v>15413</v>
      </c>
      <c r="J3995" s="35" t="s">
        <v>15414</v>
      </c>
      <c r="K3995" s="35" t="s">
        <v>2617</v>
      </c>
      <c r="L3995" s="35"/>
      <c r="M3995" s="51">
        <v>42990</v>
      </c>
    </row>
    <row r="3996" spans="9:13">
      <c r="I3996" s="35" t="s">
        <v>15415</v>
      </c>
      <c r="J3996" s="35" t="s">
        <v>15416</v>
      </c>
      <c r="K3996" s="35" t="s">
        <v>2617</v>
      </c>
      <c r="L3996" s="35"/>
      <c r="M3996" s="51">
        <v>42990</v>
      </c>
    </row>
    <row r="3997" spans="9:13">
      <c r="I3997" s="35" t="s">
        <v>15417</v>
      </c>
      <c r="J3997" s="35" t="s">
        <v>15418</v>
      </c>
      <c r="K3997" s="35" t="s">
        <v>2617</v>
      </c>
      <c r="L3997" s="35"/>
      <c r="M3997" s="51">
        <v>42986</v>
      </c>
    </row>
    <row r="3998" spans="9:13">
      <c r="I3998" s="35" t="s">
        <v>15419</v>
      </c>
      <c r="J3998" s="35" t="s">
        <v>15420</v>
      </c>
      <c r="K3998" s="35" t="s">
        <v>2617</v>
      </c>
      <c r="L3998" s="35"/>
      <c r="M3998" s="51">
        <v>42986</v>
      </c>
    </row>
    <row r="3999" spans="9:13">
      <c r="I3999" s="35" t="s">
        <v>15421</v>
      </c>
      <c r="J3999" s="35" t="s">
        <v>15422</v>
      </c>
      <c r="K3999" s="35" t="s">
        <v>2617</v>
      </c>
      <c r="L3999" s="35"/>
      <c r="M3999" s="51">
        <v>43025</v>
      </c>
    </row>
    <row r="4000" spans="9:13">
      <c r="I4000" s="35" t="s">
        <v>15423</v>
      </c>
      <c r="J4000" s="35" t="s">
        <v>15424</v>
      </c>
      <c r="K4000" s="35" t="s">
        <v>2617</v>
      </c>
      <c r="L4000" s="35"/>
      <c r="M4000" s="51">
        <v>43021</v>
      </c>
    </row>
    <row r="4001" spans="9:13">
      <c r="I4001" s="35" t="s">
        <v>15425</v>
      </c>
      <c r="J4001" s="35" t="s">
        <v>15426</v>
      </c>
      <c r="K4001" s="35" t="s">
        <v>2617</v>
      </c>
      <c r="L4001" s="35"/>
      <c r="M4001" s="51">
        <v>43020</v>
      </c>
    </row>
    <row r="4002" spans="9:13">
      <c r="I4002" s="35" t="s">
        <v>15427</v>
      </c>
      <c r="J4002" s="35" t="s">
        <v>15428</v>
      </c>
      <c r="K4002" s="35" t="s">
        <v>2617</v>
      </c>
      <c r="L4002" s="35"/>
      <c r="M4002" s="51">
        <v>43018</v>
      </c>
    </row>
    <row r="4003" spans="9:13">
      <c r="I4003" s="35" t="s">
        <v>15429</v>
      </c>
      <c r="J4003" s="35" t="s">
        <v>15430</v>
      </c>
      <c r="K4003" s="35" t="s">
        <v>2617</v>
      </c>
      <c r="L4003" s="35"/>
      <c r="M4003" s="51">
        <v>43012</v>
      </c>
    </row>
    <row r="4004" spans="9:13">
      <c r="I4004" s="35" t="s">
        <v>15431</v>
      </c>
      <c r="J4004" s="35" t="s">
        <v>15432</v>
      </c>
      <c r="K4004" s="35" t="s">
        <v>2617</v>
      </c>
      <c r="L4004" s="35"/>
      <c r="M4004" s="51">
        <v>43012</v>
      </c>
    </row>
    <row r="4005" spans="9:13">
      <c r="I4005" s="35" t="s">
        <v>15433</v>
      </c>
      <c r="J4005" s="35" t="s">
        <v>15434</v>
      </c>
      <c r="K4005" s="35" t="s">
        <v>2617</v>
      </c>
      <c r="L4005" s="35"/>
      <c r="M4005" s="51">
        <v>43012</v>
      </c>
    </row>
    <row r="4006" spans="9:13">
      <c r="I4006" s="35" t="s">
        <v>15435</v>
      </c>
      <c r="J4006" s="35" t="s">
        <v>15436</v>
      </c>
      <c r="K4006" s="35" t="s">
        <v>2617</v>
      </c>
      <c r="L4006" s="35"/>
      <c r="M4006" s="51">
        <v>43012</v>
      </c>
    </row>
    <row r="4007" spans="9:13">
      <c r="I4007" s="35" t="s">
        <v>15437</v>
      </c>
      <c r="J4007" s="35" t="s">
        <v>15438</v>
      </c>
      <c r="K4007" s="35" t="s">
        <v>2617</v>
      </c>
      <c r="L4007" s="35"/>
      <c r="M4007" s="51">
        <v>43010</v>
      </c>
    </row>
    <row r="4008" spans="9:13">
      <c r="I4008" s="35" t="s">
        <v>15439</v>
      </c>
      <c r="J4008" s="35" t="s">
        <v>15440</v>
      </c>
      <c r="K4008" s="35" t="s">
        <v>2617</v>
      </c>
      <c r="L4008" s="35"/>
      <c r="M4008" s="51">
        <v>43010</v>
      </c>
    </row>
    <row r="4009" spans="9:13">
      <c r="I4009" s="35" t="s">
        <v>15441</v>
      </c>
      <c r="J4009" s="35" t="s">
        <v>15442</v>
      </c>
      <c r="K4009" s="35" t="s">
        <v>2617</v>
      </c>
      <c r="L4009" s="35"/>
      <c r="M4009" s="51">
        <v>43004</v>
      </c>
    </row>
    <row r="4010" spans="9:13">
      <c r="I4010" s="35" t="s">
        <v>15443</v>
      </c>
      <c r="J4010" s="35" t="s">
        <v>15444</v>
      </c>
      <c r="K4010" s="35" t="s">
        <v>2617</v>
      </c>
      <c r="L4010" s="35"/>
      <c r="M4010" s="51">
        <v>43004</v>
      </c>
    </row>
    <row r="4011" spans="9:13">
      <c r="I4011" s="35" t="s">
        <v>15445</v>
      </c>
      <c r="J4011" s="35" t="s">
        <v>15446</v>
      </c>
      <c r="K4011" s="35" t="s">
        <v>2617</v>
      </c>
      <c r="L4011" s="35"/>
      <c r="M4011" s="51">
        <v>43062</v>
      </c>
    </row>
    <row r="4012" spans="9:13">
      <c r="I4012" s="35" t="s">
        <v>15447</v>
      </c>
      <c r="J4012" s="35" t="s">
        <v>15448</v>
      </c>
      <c r="K4012" s="35" t="s">
        <v>2617</v>
      </c>
      <c r="L4012" s="35"/>
      <c r="M4012" s="51">
        <v>43062</v>
      </c>
    </row>
    <row r="4013" spans="9:13">
      <c r="I4013" s="35" t="s">
        <v>15449</v>
      </c>
      <c r="J4013" s="35" t="s">
        <v>15450</v>
      </c>
      <c r="K4013" s="35" t="s">
        <v>2617</v>
      </c>
      <c r="L4013" s="35"/>
      <c r="M4013" s="51">
        <v>43061</v>
      </c>
    </row>
    <row r="4014" spans="9:13">
      <c r="I4014" s="35" t="s">
        <v>15451</v>
      </c>
      <c r="J4014" s="35" t="s">
        <v>15452</v>
      </c>
      <c r="K4014" s="35" t="s">
        <v>2617</v>
      </c>
      <c r="L4014" s="35"/>
      <c r="M4014" s="51">
        <v>43053</v>
      </c>
    </row>
    <row r="4015" spans="9:13">
      <c r="I4015" s="35" t="s">
        <v>15453</v>
      </c>
      <c r="J4015" s="35" t="s">
        <v>15454</v>
      </c>
      <c r="K4015" s="35" t="s">
        <v>2617</v>
      </c>
      <c r="L4015" s="35"/>
      <c r="M4015" s="51">
        <v>43049</v>
      </c>
    </row>
    <row r="4016" spans="9:13">
      <c r="I4016" s="35" t="s">
        <v>15455</v>
      </c>
      <c r="J4016" s="35" t="s">
        <v>15456</v>
      </c>
      <c r="K4016" s="35" t="s">
        <v>2617</v>
      </c>
      <c r="L4016" s="35"/>
      <c r="M4016" s="51">
        <v>43048</v>
      </c>
    </row>
    <row r="4017" spans="9:13">
      <c r="I4017" s="35" t="s">
        <v>11450</v>
      </c>
      <c r="J4017" s="35" t="s">
        <v>15457</v>
      </c>
      <c r="K4017" s="35" t="s">
        <v>2617</v>
      </c>
      <c r="L4017" s="35"/>
      <c r="M4017" s="51">
        <v>43048</v>
      </c>
    </row>
    <row r="4018" spans="9:13">
      <c r="I4018" s="35" t="s">
        <v>10537</v>
      </c>
      <c r="J4018" s="35" t="s">
        <v>15458</v>
      </c>
      <c r="K4018" s="35" t="s">
        <v>2617</v>
      </c>
      <c r="L4018" s="35"/>
      <c r="M4018" s="51">
        <v>43048</v>
      </c>
    </row>
    <row r="4019" spans="9:13">
      <c r="I4019" s="35" t="s">
        <v>15459</v>
      </c>
      <c r="J4019" s="35" t="s">
        <v>15460</v>
      </c>
      <c r="K4019" s="35" t="s">
        <v>2617</v>
      </c>
      <c r="L4019" s="35"/>
      <c r="M4019" s="51">
        <v>43048</v>
      </c>
    </row>
    <row r="4020" spans="9:13">
      <c r="I4020" s="35" t="s">
        <v>15461</v>
      </c>
      <c r="J4020" s="35" t="s">
        <v>15462</v>
      </c>
      <c r="K4020" s="35" t="s">
        <v>2617</v>
      </c>
      <c r="L4020" s="35"/>
      <c r="M4020" s="51">
        <v>43048</v>
      </c>
    </row>
    <row r="4021" spans="9:13">
      <c r="I4021" s="35" t="s">
        <v>15463</v>
      </c>
      <c r="J4021" s="35" t="s">
        <v>15464</v>
      </c>
      <c r="K4021" s="35" t="s">
        <v>2617</v>
      </c>
      <c r="L4021" s="35"/>
      <c r="M4021" s="51">
        <v>43048</v>
      </c>
    </row>
    <row r="4022" spans="9:13">
      <c r="I4022" s="35" t="s">
        <v>15465</v>
      </c>
      <c r="J4022" s="35" t="s">
        <v>15466</v>
      </c>
      <c r="K4022" s="35" t="s">
        <v>2617</v>
      </c>
      <c r="L4022" s="35"/>
      <c r="M4022" s="51">
        <v>43048</v>
      </c>
    </row>
    <row r="4023" spans="9:13">
      <c r="I4023" s="35" t="s">
        <v>15467</v>
      </c>
      <c r="J4023" s="35" t="s">
        <v>15468</v>
      </c>
      <c r="K4023" s="35" t="s">
        <v>2617</v>
      </c>
      <c r="L4023" s="35"/>
      <c r="M4023" s="51">
        <v>43048</v>
      </c>
    </row>
    <row r="4024" spans="9:13">
      <c r="I4024" s="35" t="s">
        <v>15469</v>
      </c>
      <c r="J4024" s="35" t="s">
        <v>15470</v>
      </c>
      <c r="K4024" s="35" t="s">
        <v>2617</v>
      </c>
      <c r="L4024" s="35"/>
      <c r="M4024" s="51">
        <v>43048</v>
      </c>
    </row>
    <row r="4025" spans="9:13">
      <c r="I4025" s="35" t="s">
        <v>15471</v>
      </c>
      <c r="J4025" s="35" t="s">
        <v>15472</v>
      </c>
      <c r="K4025" s="35" t="s">
        <v>2617</v>
      </c>
      <c r="L4025" s="35"/>
      <c r="M4025" s="51">
        <v>43048</v>
      </c>
    </row>
    <row r="4026" spans="9:13">
      <c r="I4026" s="35" t="s">
        <v>15473</v>
      </c>
      <c r="J4026" s="35" t="s">
        <v>15474</v>
      </c>
      <c r="K4026" s="35" t="s">
        <v>2617</v>
      </c>
      <c r="L4026" s="35"/>
      <c r="M4026" s="51">
        <v>43048</v>
      </c>
    </row>
    <row r="4027" spans="9:13">
      <c r="I4027" s="35" t="s">
        <v>15475</v>
      </c>
      <c r="J4027" s="35" t="s">
        <v>15476</v>
      </c>
      <c r="K4027" s="35" t="s">
        <v>2617</v>
      </c>
      <c r="L4027" s="35"/>
      <c r="M4027" s="51">
        <v>43048</v>
      </c>
    </row>
    <row r="4028" spans="9:13">
      <c r="I4028" s="35" t="s">
        <v>15477</v>
      </c>
      <c r="J4028" s="35" t="s">
        <v>15478</v>
      </c>
      <c r="K4028" s="35" t="s">
        <v>2617</v>
      </c>
      <c r="L4028" s="35"/>
      <c r="M4028" s="51">
        <v>43048</v>
      </c>
    </row>
    <row r="4029" spans="9:13">
      <c r="I4029" s="35" t="s">
        <v>15479</v>
      </c>
      <c r="J4029" s="35" t="s">
        <v>15480</v>
      </c>
      <c r="K4029" s="35" t="s">
        <v>2617</v>
      </c>
      <c r="L4029" s="35"/>
      <c r="M4029" s="51">
        <v>43048</v>
      </c>
    </row>
    <row r="4030" spans="9:13">
      <c r="I4030" s="35" t="s">
        <v>15481</v>
      </c>
      <c r="J4030" s="35" t="s">
        <v>15482</v>
      </c>
      <c r="K4030" s="35" t="s">
        <v>2617</v>
      </c>
      <c r="L4030" s="35"/>
      <c r="M4030" s="51">
        <v>43048</v>
      </c>
    </row>
    <row r="4031" spans="9:13">
      <c r="I4031" s="35" t="s">
        <v>15483</v>
      </c>
      <c r="J4031" s="35" t="s">
        <v>15484</v>
      </c>
      <c r="K4031" s="35" t="s">
        <v>2617</v>
      </c>
      <c r="L4031" s="35"/>
      <c r="M4031" s="51">
        <v>43048</v>
      </c>
    </row>
    <row r="4032" spans="9:13">
      <c r="I4032" s="35" t="s">
        <v>15485</v>
      </c>
      <c r="J4032" s="35" t="s">
        <v>15486</v>
      </c>
      <c r="K4032" s="35" t="s">
        <v>2617</v>
      </c>
      <c r="L4032" s="35"/>
      <c r="M4032" s="51">
        <v>43048</v>
      </c>
    </row>
    <row r="4033" spans="9:13">
      <c r="I4033" s="35" t="s">
        <v>15487</v>
      </c>
      <c r="J4033" s="35" t="s">
        <v>15488</v>
      </c>
      <c r="K4033" s="35" t="s">
        <v>2617</v>
      </c>
      <c r="L4033" s="35"/>
      <c r="M4033" s="51">
        <v>43048</v>
      </c>
    </row>
    <row r="4034" spans="9:13">
      <c r="I4034" s="35" t="s">
        <v>15489</v>
      </c>
      <c r="J4034" s="35" t="s">
        <v>15490</v>
      </c>
      <c r="K4034" s="35" t="s">
        <v>2617</v>
      </c>
      <c r="L4034" s="35"/>
      <c r="M4034" s="51">
        <v>43048</v>
      </c>
    </row>
    <row r="4035" spans="9:13">
      <c r="I4035" s="35" t="s">
        <v>15491</v>
      </c>
      <c r="J4035" s="35" t="s">
        <v>15492</v>
      </c>
      <c r="K4035" s="35" t="s">
        <v>2617</v>
      </c>
      <c r="L4035" s="35"/>
      <c r="M4035" s="51">
        <v>43048</v>
      </c>
    </row>
    <row r="4036" spans="9:13">
      <c r="I4036" s="35" t="s">
        <v>15493</v>
      </c>
      <c r="J4036" s="35" t="s">
        <v>15494</v>
      </c>
      <c r="K4036" s="35" t="s">
        <v>2617</v>
      </c>
      <c r="L4036" s="35"/>
      <c r="M4036" s="51">
        <v>43048</v>
      </c>
    </row>
    <row r="4037" spans="9:13">
      <c r="I4037" s="35" t="s">
        <v>15495</v>
      </c>
      <c r="J4037" s="35" t="s">
        <v>15496</v>
      </c>
      <c r="K4037" s="35" t="s">
        <v>2617</v>
      </c>
      <c r="L4037" s="35"/>
      <c r="M4037" s="51">
        <v>43048</v>
      </c>
    </row>
    <row r="4038" spans="9:13">
      <c r="I4038" s="35" t="s">
        <v>168</v>
      </c>
      <c r="J4038" s="35" t="s">
        <v>15497</v>
      </c>
      <c r="K4038" s="35" t="s">
        <v>2617</v>
      </c>
      <c r="L4038" s="35"/>
      <c r="M4038" s="51">
        <v>43048</v>
      </c>
    </row>
    <row r="4039" spans="9:13">
      <c r="I4039" s="35" t="s">
        <v>15498</v>
      </c>
      <c r="J4039" s="35" t="s">
        <v>15499</v>
      </c>
      <c r="K4039" s="35" t="s">
        <v>2617</v>
      </c>
      <c r="L4039" s="35"/>
      <c r="M4039" s="51">
        <v>43048</v>
      </c>
    </row>
    <row r="4040" spans="9:13">
      <c r="I4040" s="35" t="s">
        <v>15500</v>
      </c>
      <c r="J4040" s="35" t="s">
        <v>15501</v>
      </c>
      <c r="K4040" s="35" t="s">
        <v>2617</v>
      </c>
      <c r="L4040" s="35"/>
      <c r="M4040" s="51">
        <v>43048</v>
      </c>
    </row>
    <row r="4041" spans="9:13">
      <c r="I4041" s="35" t="s">
        <v>15502</v>
      </c>
      <c r="J4041" s="35" t="s">
        <v>15503</v>
      </c>
      <c r="K4041" s="35" t="s">
        <v>2617</v>
      </c>
      <c r="L4041" s="35"/>
      <c r="M4041" s="51">
        <v>43048</v>
      </c>
    </row>
    <row r="4042" spans="9:13">
      <c r="I4042" s="35" t="s">
        <v>15504</v>
      </c>
      <c r="J4042" s="35" t="s">
        <v>15505</v>
      </c>
      <c r="K4042" s="35" t="s">
        <v>2617</v>
      </c>
      <c r="L4042" s="35"/>
      <c r="M4042" s="51">
        <v>43048</v>
      </c>
    </row>
    <row r="4043" spans="9:13">
      <c r="I4043" s="35" t="s">
        <v>15506</v>
      </c>
      <c r="J4043" s="35" t="s">
        <v>15507</v>
      </c>
      <c r="K4043" s="35" t="s">
        <v>2617</v>
      </c>
      <c r="L4043" s="35"/>
      <c r="M4043" s="51">
        <v>43048</v>
      </c>
    </row>
    <row r="4044" spans="9:13">
      <c r="I4044" s="35" t="s">
        <v>15508</v>
      </c>
      <c r="J4044" s="35" t="s">
        <v>15509</v>
      </c>
      <c r="K4044" s="35" t="s">
        <v>2617</v>
      </c>
      <c r="L4044" s="35"/>
      <c r="M4044" s="51">
        <v>43048</v>
      </c>
    </row>
    <row r="4045" spans="9:13">
      <c r="I4045" s="35" t="s">
        <v>15510</v>
      </c>
      <c r="J4045" s="35" t="s">
        <v>15511</v>
      </c>
      <c r="K4045" s="35" t="s">
        <v>2617</v>
      </c>
      <c r="L4045" s="35"/>
      <c r="M4045" s="51">
        <v>43048</v>
      </c>
    </row>
    <row r="4046" spans="9:13">
      <c r="I4046" s="35" t="s">
        <v>15512</v>
      </c>
      <c r="J4046" s="35" t="s">
        <v>15513</v>
      </c>
      <c r="K4046" s="35" t="s">
        <v>2617</v>
      </c>
      <c r="L4046" s="35"/>
      <c r="M4046" s="51">
        <v>43048</v>
      </c>
    </row>
    <row r="4047" spans="9:13">
      <c r="I4047" s="35" t="s">
        <v>15514</v>
      </c>
      <c r="J4047" s="35" t="s">
        <v>15515</v>
      </c>
      <c r="K4047" s="35" t="s">
        <v>2617</v>
      </c>
      <c r="L4047" s="35"/>
      <c r="M4047" s="51">
        <v>43048</v>
      </c>
    </row>
    <row r="4048" spans="9:13">
      <c r="I4048" s="35" t="s">
        <v>15516</v>
      </c>
      <c r="J4048" s="35" t="s">
        <v>15517</v>
      </c>
      <c r="K4048" s="35" t="s">
        <v>2617</v>
      </c>
      <c r="L4048" s="35"/>
      <c r="M4048" s="51">
        <v>43048</v>
      </c>
    </row>
    <row r="4049" spans="9:13">
      <c r="I4049" s="35" t="s">
        <v>15518</v>
      </c>
      <c r="J4049" s="35" t="s">
        <v>15519</v>
      </c>
      <c r="K4049" s="35" t="s">
        <v>2617</v>
      </c>
      <c r="L4049" s="35"/>
      <c r="M4049" s="51">
        <v>43048</v>
      </c>
    </row>
    <row r="4050" spans="9:13">
      <c r="I4050" s="35" t="s">
        <v>15520</v>
      </c>
      <c r="J4050" s="35" t="s">
        <v>15521</v>
      </c>
      <c r="K4050" s="35" t="s">
        <v>2617</v>
      </c>
      <c r="L4050" s="35"/>
      <c r="M4050" s="51">
        <v>43048</v>
      </c>
    </row>
    <row r="4051" spans="9:13">
      <c r="I4051" s="35" t="s">
        <v>15522</v>
      </c>
      <c r="J4051" s="35" t="s">
        <v>15523</v>
      </c>
      <c r="K4051" s="35" t="s">
        <v>2617</v>
      </c>
      <c r="L4051" s="35"/>
      <c r="M4051" s="51">
        <v>43048</v>
      </c>
    </row>
    <row r="4052" spans="9:13">
      <c r="I4052" s="35" t="s">
        <v>15524</v>
      </c>
      <c r="J4052" s="35" t="s">
        <v>15525</v>
      </c>
      <c r="K4052" s="35" t="s">
        <v>2617</v>
      </c>
      <c r="L4052" s="35"/>
      <c r="M4052" s="51">
        <v>43048</v>
      </c>
    </row>
    <row r="4053" spans="9:13">
      <c r="I4053" s="35" t="s">
        <v>15526</v>
      </c>
      <c r="J4053" s="35" t="s">
        <v>15527</v>
      </c>
      <c r="K4053" s="35" t="s">
        <v>2617</v>
      </c>
      <c r="L4053" s="35"/>
      <c r="M4053" s="51">
        <v>43048</v>
      </c>
    </row>
    <row r="4054" spans="9:13">
      <c r="I4054" s="35" t="s">
        <v>15528</v>
      </c>
      <c r="J4054" s="35" t="s">
        <v>15529</v>
      </c>
      <c r="K4054" s="35" t="s">
        <v>2617</v>
      </c>
      <c r="L4054" s="35"/>
      <c r="M4054" s="51">
        <v>43048</v>
      </c>
    </row>
    <row r="4055" spans="9:13">
      <c r="I4055" s="35" t="s">
        <v>15530</v>
      </c>
      <c r="J4055" s="35" t="s">
        <v>15531</v>
      </c>
      <c r="K4055" s="35" t="s">
        <v>2617</v>
      </c>
      <c r="L4055" s="35"/>
      <c r="M4055" s="51">
        <v>43048</v>
      </c>
    </row>
    <row r="4056" spans="9:13">
      <c r="I4056" s="35" t="s">
        <v>15532</v>
      </c>
      <c r="J4056" s="35" t="s">
        <v>15533</v>
      </c>
      <c r="K4056" s="35" t="s">
        <v>2617</v>
      </c>
      <c r="L4056" s="35"/>
      <c r="M4056" s="51">
        <v>43048</v>
      </c>
    </row>
    <row r="4057" spans="9:13">
      <c r="I4057" s="35" t="s">
        <v>15534</v>
      </c>
      <c r="J4057" s="35" t="s">
        <v>15535</v>
      </c>
      <c r="K4057" s="35" t="s">
        <v>2617</v>
      </c>
      <c r="L4057" s="35"/>
      <c r="M4057" s="51">
        <v>43048</v>
      </c>
    </row>
    <row r="4058" spans="9:13">
      <c r="I4058" s="35" t="s">
        <v>15536</v>
      </c>
      <c r="J4058" s="35" t="s">
        <v>15537</v>
      </c>
      <c r="K4058" s="35" t="s">
        <v>2617</v>
      </c>
      <c r="L4058" s="35"/>
      <c r="M4058" s="51">
        <v>43048</v>
      </c>
    </row>
    <row r="4059" spans="9:13">
      <c r="I4059" s="35" t="s">
        <v>15538</v>
      </c>
      <c r="J4059" s="35" t="s">
        <v>15539</v>
      </c>
      <c r="K4059" s="35" t="s">
        <v>2617</v>
      </c>
      <c r="L4059" s="35"/>
      <c r="M4059" s="51">
        <v>43048</v>
      </c>
    </row>
    <row r="4060" spans="9:13">
      <c r="I4060" s="35" t="s">
        <v>15540</v>
      </c>
      <c r="J4060" s="35" t="s">
        <v>15541</v>
      </c>
      <c r="K4060" s="35" t="s">
        <v>2617</v>
      </c>
      <c r="L4060" s="35"/>
      <c r="M4060" s="51">
        <v>43048</v>
      </c>
    </row>
    <row r="4061" spans="9:13">
      <c r="I4061" s="35" t="s">
        <v>15542</v>
      </c>
      <c r="J4061" s="35" t="s">
        <v>15543</v>
      </c>
      <c r="K4061" s="35" t="s">
        <v>2617</v>
      </c>
      <c r="L4061" s="35"/>
      <c r="M4061" s="51">
        <v>43048</v>
      </c>
    </row>
    <row r="4062" spans="9:13">
      <c r="I4062" s="35" t="s">
        <v>15544</v>
      </c>
      <c r="J4062" s="35" t="s">
        <v>15545</v>
      </c>
      <c r="K4062" s="35" t="s">
        <v>2617</v>
      </c>
      <c r="L4062" s="35"/>
      <c r="M4062" s="51">
        <v>43048</v>
      </c>
    </row>
    <row r="4063" spans="9:13">
      <c r="I4063" s="35" t="s">
        <v>15546</v>
      </c>
      <c r="J4063" s="35" t="s">
        <v>15547</v>
      </c>
      <c r="K4063" s="35" t="s">
        <v>2617</v>
      </c>
      <c r="L4063" s="35"/>
      <c r="M4063" s="51">
        <v>43048</v>
      </c>
    </row>
    <row r="4064" spans="9:13">
      <c r="I4064" s="35" t="s">
        <v>15548</v>
      </c>
      <c r="J4064" s="35" t="s">
        <v>15549</v>
      </c>
      <c r="K4064" s="35" t="s">
        <v>2617</v>
      </c>
      <c r="L4064" s="35"/>
      <c r="M4064" s="51">
        <v>43048</v>
      </c>
    </row>
    <row r="4065" spans="9:13">
      <c r="I4065" s="35" t="s">
        <v>15550</v>
      </c>
      <c r="J4065" s="35" t="s">
        <v>15551</v>
      </c>
      <c r="K4065" s="35" t="s">
        <v>2617</v>
      </c>
      <c r="L4065" s="35"/>
      <c r="M4065" s="51">
        <v>43048</v>
      </c>
    </row>
    <row r="4066" spans="9:13">
      <c r="I4066" s="35" t="s">
        <v>15552</v>
      </c>
      <c r="J4066" s="35" t="s">
        <v>15553</v>
      </c>
      <c r="K4066" s="35" t="s">
        <v>2617</v>
      </c>
      <c r="L4066" s="35"/>
      <c r="M4066" s="51">
        <v>43048</v>
      </c>
    </row>
    <row r="4067" spans="9:13">
      <c r="I4067" s="35" t="s">
        <v>15554</v>
      </c>
      <c r="J4067" s="35" t="s">
        <v>15555</v>
      </c>
      <c r="K4067" s="35" t="s">
        <v>2617</v>
      </c>
      <c r="L4067" s="35"/>
      <c r="M4067" s="51">
        <v>43048</v>
      </c>
    </row>
    <row r="4068" spans="9:13">
      <c r="I4068" s="35" t="s">
        <v>15556</v>
      </c>
      <c r="J4068" s="35" t="s">
        <v>15557</v>
      </c>
      <c r="K4068" s="35" t="s">
        <v>2617</v>
      </c>
      <c r="L4068" s="35"/>
      <c r="M4068" s="51">
        <v>43048</v>
      </c>
    </row>
    <row r="4069" spans="9:13">
      <c r="I4069" s="35" t="s">
        <v>15558</v>
      </c>
      <c r="J4069" s="35" t="s">
        <v>15559</v>
      </c>
      <c r="K4069" s="35" t="s">
        <v>2617</v>
      </c>
      <c r="L4069" s="35"/>
      <c r="M4069" s="51">
        <v>43048</v>
      </c>
    </row>
    <row r="4070" spans="9:13">
      <c r="I4070" s="35" t="s">
        <v>15560</v>
      </c>
      <c r="J4070" s="35" t="s">
        <v>15561</v>
      </c>
      <c r="K4070" s="35" t="s">
        <v>2617</v>
      </c>
      <c r="L4070" s="35"/>
      <c r="M4070" s="51">
        <v>43048</v>
      </c>
    </row>
    <row r="4071" spans="9:13">
      <c r="I4071" s="35" t="s">
        <v>15562</v>
      </c>
      <c r="J4071" s="35" t="s">
        <v>15563</v>
      </c>
      <c r="K4071" s="35" t="s">
        <v>2617</v>
      </c>
      <c r="L4071" s="35"/>
      <c r="M4071" s="51">
        <v>43048</v>
      </c>
    </row>
    <row r="4072" spans="9:13">
      <c r="I4072" s="35" t="s">
        <v>15564</v>
      </c>
      <c r="J4072" s="35" t="s">
        <v>15565</v>
      </c>
      <c r="K4072" s="35" t="s">
        <v>2617</v>
      </c>
      <c r="L4072" s="35"/>
      <c r="M4072" s="51">
        <v>43048</v>
      </c>
    </row>
    <row r="4073" spans="9:13">
      <c r="I4073" s="35" t="s">
        <v>15566</v>
      </c>
      <c r="J4073" s="35" t="s">
        <v>15567</v>
      </c>
      <c r="K4073" s="35" t="s">
        <v>2617</v>
      </c>
      <c r="L4073" s="35"/>
      <c r="M4073" s="51">
        <v>43048</v>
      </c>
    </row>
    <row r="4074" spans="9:13">
      <c r="I4074" s="35" t="s">
        <v>15568</v>
      </c>
      <c r="J4074" s="35" t="s">
        <v>15569</v>
      </c>
      <c r="K4074" s="35" t="s">
        <v>2617</v>
      </c>
      <c r="L4074" s="35"/>
      <c r="M4074" s="51">
        <v>43048</v>
      </c>
    </row>
    <row r="4075" spans="9:13">
      <c r="I4075" s="35" t="s">
        <v>15570</v>
      </c>
      <c r="J4075" s="35" t="s">
        <v>15571</v>
      </c>
      <c r="K4075" s="35" t="s">
        <v>2617</v>
      </c>
      <c r="L4075" s="35"/>
      <c r="M4075" s="51">
        <v>43048</v>
      </c>
    </row>
    <row r="4076" spans="9:13">
      <c r="I4076" s="35" t="s">
        <v>15572</v>
      </c>
      <c r="J4076" s="35" t="s">
        <v>15573</v>
      </c>
      <c r="K4076" s="35" t="s">
        <v>2617</v>
      </c>
      <c r="L4076" s="35"/>
      <c r="M4076" s="51">
        <v>43048</v>
      </c>
    </row>
    <row r="4077" spans="9:13">
      <c r="I4077" s="35" t="s">
        <v>15574</v>
      </c>
      <c r="J4077" s="35" t="s">
        <v>15575</v>
      </c>
      <c r="K4077" s="35" t="s">
        <v>2617</v>
      </c>
      <c r="L4077" s="35"/>
      <c r="M4077" s="51">
        <v>43048</v>
      </c>
    </row>
    <row r="4078" spans="9:13">
      <c r="I4078" s="35" t="s">
        <v>15576</v>
      </c>
      <c r="J4078" s="35" t="s">
        <v>15577</v>
      </c>
      <c r="K4078" s="35" t="s">
        <v>2617</v>
      </c>
      <c r="L4078" s="35"/>
      <c r="M4078" s="51">
        <v>43048</v>
      </c>
    </row>
    <row r="4079" spans="9:13">
      <c r="I4079" s="35" t="s">
        <v>15578</v>
      </c>
      <c r="J4079" s="35" t="s">
        <v>15579</v>
      </c>
      <c r="K4079" s="35" t="s">
        <v>2617</v>
      </c>
      <c r="L4079" s="35"/>
      <c r="M4079" s="51">
        <v>43048</v>
      </c>
    </row>
    <row r="4080" spans="9:13">
      <c r="I4080" s="35" t="s">
        <v>15580</v>
      </c>
      <c r="J4080" s="35" t="s">
        <v>15581</v>
      </c>
      <c r="K4080" s="35" t="s">
        <v>2617</v>
      </c>
      <c r="L4080" s="35"/>
      <c r="M4080" s="51">
        <v>43048</v>
      </c>
    </row>
    <row r="4081" spans="9:13">
      <c r="I4081" s="35" t="s">
        <v>15582</v>
      </c>
      <c r="J4081" s="35" t="s">
        <v>15583</v>
      </c>
      <c r="K4081" s="35" t="s">
        <v>2617</v>
      </c>
      <c r="L4081" s="35"/>
      <c r="M4081" s="51">
        <v>43048</v>
      </c>
    </row>
    <row r="4082" spans="9:13">
      <c r="I4082" s="35" t="s">
        <v>15584</v>
      </c>
      <c r="J4082" s="35" t="s">
        <v>15585</v>
      </c>
      <c r="K4082" s="35" t="s">
        <v>2617</v>
      </c>
      <c r="L4082" s="35"/>
      <c r="M4082" s="51">
        <v>43048</v>
      </c>
    </row>
    <row r="4083" spans="9:13">
      <c r="I4083" s="35" t="s">
        <v>15586</v>
      </c>
      <c r="J4083" s="35" t="s">
        <v>15587</v>
      </c>
      <c r="K4083" s="35" t="s">
        <v>2617</v>
      </c>
      <c r="L4083" s="35"/>
      <c r="M4083" s="51">
        <v>43048</v>
      </c>
    </row>
    <row r="4084" spans="9:13">
      <c r="I4084" s="35" t="s">
        <v>15588</v>
      </c>
      <c r="J4084" s="35" t="s">
        <v>15589</v>
      </c>
      <c r="K4084" s="35" t="s">
        <v>2617</v>
      </c>
      <c r="L4084" s="35"/>
      <c r="M4084" s="51">
        <v>43048</v>
      </c>
    </row>
    <row r="4085" spans="9:13">
      <c r="I4085" s="35" t="s">
        <v>8934</v>
      </c>
      <c r="J4085" s="35" t="s">
        <v>15590</v>
      </c>
      <c r="K4085" s="35" t="s">
        <v>2617</v>
      </c>
      <c r="L4085" s="35"/>
      <c r="M4085" s="51">
        <v>43048</v>
      </c>
    </row>
    <row r="4086" spans="9:13">
      <c r="I4086" s="35" t="s">
        <v>15591</v>
      </c>
      <c r="J4086" s="35" t="s">
        <v>15592</v>
      </c>
      <c r="K4086" s="35" t="s">
        <v>2617</v>
      </c>
      <c r="L4086" s="35"/>
      <c r="M4086" s="51">
        <v>43048</v>
      </c>
    </row>
    <row r="4087" spans="9:13">
      <c r="I4087" s="35" t="s">
        <v>15593</v>
      </c>
      <c r="J4087" s="35" t="s">
        <v>15594</v>
      </c>
      <c r="K4087" s="35" t="s">
        <v>2617</v>
      </c>
      <c r="L4087" s="35"/>
      <c r="M4087" s="51">
        <v>43048</v>
      </c>
    </row>
    <row r="4088" spans="9:13">
      <c r="I4088" s="35" t="s">
        <v>8937</v>
      </c>
      <c r="J4088" s="35" t="s">
        <v>15595</v>
      </c>
      <c r="K4088" s="35" t="s">
        <v>2617</v>
      </c>
      <c r="L4088" s="35"/>
      <c r="M4088" s="51">
        <v>43048</v>
      </c>
    </row>
    <row r="4089" spans="9:13">
      <c r="I4089" s="35" t="s">
        <v>15596</v>
      </c>
      <c r="J4089" s="35" t="s">
        <v>15597</v>
      </c>
      <c r="K4089" s="35" t="s">
        <v>2617</v>
      </c>
      <c r="L4089" s="35"/>
      <c r="M4089" s="51">
        <v>43048</v>
      </c>
    </row>
    <row r="4090" spans="9:13">
      <c r="I4090" s="35" t="s">
        <v>15598</v>
      </c>
      <c r="J4090" s="35" t="s">
        <v>15599</v>
      </c>
      <c r="K4090" s="35" t="s">
        <v>2617</v>
      </c>
      <c r="L4090" s="35"/>
      <c r="M4090" s="51">
        <v>43048</v>
      </c>
    </row>
    <row r="4091" spans="9:13">
      <c r="I4091" s="35" t="s">
        <v>15600</v>
      </c>
      <c r="J4091" s="35" t="s">
        <v>15601</v>
      </c>
      <c r="K4091" s="35" t="s">
        <v>2617</v>
      </c>
      <c r="L4091" s="35"/>
      <c r="M4091" s="51">
        <v>43048</v>
      </c>
    </row>
    <row r="4092" spans="9:13">
      <c r="I4092" s="35" t="s">
        <v>15602</v>
      </c>
      <c r="J4092" s="35" t="s">
        <v>15603</v>
      </c>
      <c r="K4092" s="35" t="s">
        <v>2617</v>
      </c>
      <c r="L4092" s="35"/>
      <c r="M4092" s="51">
        <v>43048</v>
      </c>
    </row>
    <row r="4093" spans="9:13">
      <c r="I4093" s="35" t="s">
        <v>15604</v>
      </c>
      <c r="J4093" s="35" t="s">
        <v>15605</v>
      </c>
      <c r="K4093" s="35" t="s">
        <v>2617</v>
      </c>
      <c r="L4093" s="35"/>
      <c r="M4093" s="51">
        <v>43048</v>
      </c>
    </row>
    <row r="4094" spans="9:13">
      <c r="I4094" s="35" t="s">
        <v>15606</v>
      </c>
      <c r="J4094" s="35" t="s">
        <v>15607</v>
      </c>
      <c r="K4094" s="35" t="s">
        <v>2617</v>
      </c>
      <c r="L4094" s="35"/>
      <c r="M4094" s="51">
        <v>43048</v>
      </c>
    </row>
    <row r="4095" spans="9:13">
      <c r="I4095" s="35" t="s">
        <v>15608</v>
      </c>
      <c r="J4095" s="35" t="s">
        <v>15609</v>
      </c>
      <c r="K4095" s="35" t="s">
        <v>2617</v>
      </c>
      <c r="L4095" s="35"/>
      <c r="M4095" s="51">
        <v>43048</v>
      </c>
    </row>
    <row r="4096" spans="9:13">
      <c r="I4096" s="35" t="s">
        <v>15610</v>
      </c>
      <c r="J4096" s="35" t="s">
        <v>15611</v>
      </c>
      <c r="K4096" s="35" t="s">
        <v>2617</v>
      </c>
      <c r="L4096" s="35"/>
      <c r="M4096" s="51">
        <v>43048</v>
      </c>
    </row>
    <row r="4097" spans="9:13">
      <c r="I4097" s="35" t="s">
        <v>15612</v>
      </c>
      <c r="J4097" s="35" t="s">
        <v>15613</v>
      </c>
      <c r="K4097" s="35" t="s">
        <v>2617</v>
      </c>
      <c r="L4097" s="35"/>
      <c r="M4097" s="51">
        <v>43048</v>
      </c>
    </row>
    <row r="4098" spans="9:13">
      <c r="I4098" s="35" t="s">
        <v>15614</v>
      </c>
      <c r="J4098" s="35" t="s">
        <v>15615</v>
      </c>
      <c r="K4098" s="35" t="s">
        <v>2617</v>
      </c>
      <c r="L4098" s="35"/>
      <c r="M4098" s="51">
        <v>43048</v>
      </c>
    </row>
    <row r="4099" spans="9:13">
      <c r="I4099" s="35" t="s">
        <v>15616</v>
      </c>
      <c r="J4099" s="35" t="s">
        <v>15617</v>
      </c>
      <c r="K4099" s="35" t="s">
        <v>2617</v>
      </c>
      <c r="L4099" s="35"/>
      <c r="M4099" s="51">
        <v>43048</v>
      </c>
    </row>
    <row r="4100" spans="9:13">
      <c r="I4100" s="35" t="s">
        <v>15618</v>
      </c>
      <c r="J4100" s="35" t="s">
        <v>15619</v>
      </c>
      <c r="K4100" s="35" t="s">
        <v>2617</v>
      </c>
      <c r="L4100" s="35"/>
      <c r="M4100" s="51">
        <v>43048</v>
      </c>
    </row>
    <row r="4101" spans="9:13">
      <c r="I4101" s="35" t="s">
        <v>15620</v>
      </c>
      <c r="J4101" s="35" t="s">
        <v>15621</v>
      </c>
      <c r="K4101" s="35" t="s">
        <v>2617</v>
      </c>
      <c r="L4101" s="35"/>
      <c r="M4101" s="51">
        <v>43048</v>
      </c>
    </row>
    <row r="4102" spans="9:13">
      <c r="I4102" s="35" t="s">
        <v>15622</v>
      </c>
      <c r="J4102" s="35" t="s">
        <v>15623</v>
      </c>
      <c r="K4102" s="35" t="s">
        <v>2617</v>
      </c>
      <c r="L4102" s="35"/>
      <c r="M4102" s="51">
        <v>43048</v>
      </c>
    </row>
    <row r="4103" spans="9:13">
      <c r="I4103" s="35" t="s">
        <v>15624</v>
      </c>
      <c r="J4103" s="35" t="s">
        <v>15625</v>
      </c>
      <c r="K4103" s="35" t="s">
        <v>2617</v>
      </c>
      <c r="L4103" s="35"/>
      <c r="M4103" s="51">
        <v>43048</v>
      </c>
    </row>
    <row r="4104" spans="9:13">
      <c r="I4104" s="35" t="s">
        <v>15626</v>
      </c>
      <c r="J4104" s="35" t="s">
        <v>15627</v>
      </c>
      <c r="K4104" s="35" t="s">
        <v>2617</v>
      </c>
      <c r="L4104" s="35"/>
      <c r="M4104" s="51">
        <v>43048</v>
      </c>
    </row>
    <row r="4105" spans="9:13">
      <c r="I4105" s="35" t="s">
        <v>15628</v>
      </c>
      <c r="J4105" s="35" t="s">
        <v>15629</v>
      </c>
      <c r="K4105" s="35" t="s">
        <v>2617</v>
      </c>
      <c r="L4105" s="35"/>
      <c r="M4105" s="51">
        <v>43048</v>
      </c>
    </row>
    <row r="4106" spans="9:13">
      <c r="I4106" s="35" t="s">
        <v>15630</v>
      </c>
      <c r="J4106" s="35" t="s">
        <v>15631</v>
      </c>
      <c r="K4106" s="35" t="s">
        <v>2617</v>
      </c>
      <c r="L4106" s="35"/>
      <c r="M4106" s="51">
        <v>43048</v>
      </c>
    </row>
    <row r="4107" spans="9:13">
      <c r="I4107" s="35" t="s">
        <v>15632</v>
      </c>
      <c r="J4107" s="35" t="s">
        <v>15633</v>
      </c>
      <c r="K4107" s="35" t="s">
        <v>2617</v>
      </c>
      <c r="L4107" s="35"/>
      <c r="M4107" s="51">
        <v>43048</v>
      </c>
    </row>
    <row r="4108" spans="9:13">
      <c r="I4108" s="35" t="s">
        <v>15634</v>
      </c>
      <c r="J4108" s="35" t="s">
        <v>15635</v>
      </c>
      <c r="K4108" s="35" t="s">
        <v>2617</v>
      </c>
      <c r="L4108" s="35"/>
      <c r="M4108" s="51">
        <v>43048</v>
      </c>
    </row>
    <row r="4109" spans="9:13">
      <c r="I4109" s="35" t="s">
        <v>15636</v>
      </c>
      <c r="J4109" s="35" t="s">
        <v>15637</v>
      </c>
      <c r="K4109" s="35" t="s">
        <v>2617</v>
      </c>
      <c r="L4109" s="35"/>
      <c r="M4109" s="51">
        <v>43048</v>
      </c>
    </row>
    <row r="4110" spans="9:13">
      <c r="I4110" s="35" t="s">
        <v>15638</v>
      </c>
      <c r="J4110" s="35" t="s">
        <v>15639</v>
      </c>
      <c r="K4110" s="35" t="s">
        <v>2617</v>
      </c>
      <c r="L4110" s="35"/>
      <c r="M4110" s="51">
        <v>43048</v>
      </c>
    </row>
    <row r="4111" spans="9:13">
      <c r="I4111" s="35" t="s">
        <v>15640</v>
      </c>
      <c r="J4111" s="35" t="s">
        <v>15641</v>
      </c>
      <c r="K4111" s="35" t="s">
        <v>2617</v>
      </c>
      <c r="L4111" s="35"/>
      <c r="M4111" s="51">
        <v>43048</v>
      </c>
    </row>
    <row r="4112" spans="9:13">
      <c r="I4112" s="35" t="s">
        <v>15642</v>
      </c>
      <c r="J4112" s="35" t="s">
        <v>15643</v>
      </c>
      <c r="K4112" s="35" t="s">
        <v>2617</v>
      </c>
      <c r="L4112" s="35"/>
      <c r="M4112" s="51">
        <v>43048</v>
      </c>
    </row>
    <row r="4113" spans="9:13">
      <c r="I4113" s="35" t="s">
        <v>15644</v>
      </c>
      <c r="J4113" s="35" t="s">
        <v>15645</v>
      </c>
      <c r="K4113" s="35" t="s">
        <v>2617</v>
      </c>
      <c r="L4113" s="35"/>
      <c r="M4113" s="51">
        <v>43048</v>
      </c>
    </row>
    <row r="4114" spans="9:13">
      <c r="I4114" s="35" t="s">
        <v>15646</v>
      </c>
      <c r="J4114" s="35" t="s">
        <v>15647</v>
      </c>
      <c r="K4114" s="35" t="s">
        <v>2617</v>
      </c>
      <c r="L4114" s="35"/>
      <c r="M4114" s="51">
        <v>43048</v>
      </c>
    </row>
    <row r="4115" spans="9:13">
      <c r="I4115" s="35" t="s">
        <v>15648</v>
      </c>
      <c r="J4115" s="35" t="s">
        <v>15649</v>
      </c>
      <c r="K4115" s="35" t="s">
        <v>2617</v>
      </c>
      <c r="L4115" s="35"/>
      <c r="M4115" s="51">
        <v>43048</v>
      </c>
    </row>
    <row r="4116" spans="9:13">
      <c r="I4116" s="35" t="s">
        <v>15650</v>
      </c>
      <c r="J4116" s="35" t="s">
        <v>15651</v>
      </c>
      <c r="K4116" s="35" t="s">
        <v>2617</v>
      </c>
      <c r="L4116" s="35"/>
      <c r="M4116" s="51">
        <v>43048</v>
      </c>
    </row>
    <row r="4117" spans="9:13">
      <c r="I4117" s="35" t="s">
        <v>15652</v>
      </c>
      <c r="J4117" s="35" t="s">
        <v>15653</v>
      </c>
      <c r="K4117" s="35" t="s">
        <v>2617</v>
      </c>
      <c r="L4117" s="35"/>
      <c r="M4117" s="51">
        <v>43048</v>
      </c>
    </row>
    <row r="4118" spans="9:13">
      <c r="I4118" s="35" t="s">
        <v>15654</v>
      </c>
      <c r="J4118" s="35" t="s">
        <v>15655</v>
      </c>
      <c r="K4118" s="35" t="s">
        <v>2617</v>
      </c>
      <c r="L4118" s="35"/>
      <c r="M4118" s="51">
        <v>43048</v>
      </c>
    </row>
    <row r="4119" spans="9:13">
      <c r="I4119" s="35" t="s">
        <v>15656</v>
      </c>
      <c r="J4119" s="35" t="s">
        <v>15657</v>
      </c>
      <c r="K4119" s="35" t="s">
        <v>2617</v>
      </c>
      <c r="L4119" s="35"/>
      <c r="M4119" s="51">
        <v>43048</v>
      </c>
    </row>
    <row r="4120" spans="9:13">
      <c r="I4120" s="35" t="s">
        <v>15658</v>
      </c>
      <c r="J4120" s="35" t="s">
        <v>15659</v>
      </c>
      <c r="K4120" s="35" t="s">
        <v>2617</v>
      </c>
      <c r="L4120" s="35"/>
      <c r="M4120" s="51">
        <v>43048</v>
      </c>
    </row>
    <row r="4121" spans="9:13">
      <c r="I4121" s="35" t="s">
        <v>15660</v>
      </c>
      <c r="J4121" s="35" t="s">
        <v>15661</v>
      </c>
      <c r="K4121" s="35" t="s">
        <v>2617</v>
      </c>
      <c r="L4121" s="35"/>
      <c r="M4121" s="51">
        <v>43048</v>
      </c>
    </row>
    <row r="4122" spans="9:13">
      <c r="I4122" s="35" t="s">
        <v>15662</v>
      </c>
      <c r="J4122" s="35" t="s">
        <v>15663</v>
      </c>
      <c r="K4122" s="35" t="s">
        <v>2617</v>
      </c>
      <c r="L4122" s="35"/>
      <c r="M4122" s="51">
        <v>43048</v>
      </c>
    </row>
    <row r="4123" spans="9:13">
      <c r="I4123" s="35" t="s">
        <v>15664</v>
      </c>
      <c r="J4123" s="35" t="s">
        <v>15665</v>
      </c>
      <c r="K4123" s="35" t="s">
        <v>2617</v>
      </c>
      <c r="L4123" s="35"/>
      <c r="M4123" s="51">
        <v>43048</v>
      </c>
    </row>
    <row r="4124" spans="9:13">
      <c r="I4124" s="35" t="s">
        <v>15666</v>
      </c>
      <c r="J4124" s="35" t="s">
        <v>15667</v>
      </c>
      <c r="K4124" s="35" t="s">
        <v>2617</v>
      </c>
      <c r="L4124" s="35"/>
      <c r="M4124" s="51">
        <v>43048</v>
      </c>
    </row>
    <row r="4125" spans="9:13">
      <c r="I4125" s="35" t="s">
        <v>15668</v>
      </c>
      <c r="J4125" s="35" t="s">
        <v>15669</v>
      </c>
      <c r="K4125" s="35" t="s">
        <v>2617</v>
      </c>
      <c r="L4125" s="35"/>
      <c r="M4125" s="51">
        <v>43048</v>
      </c>
    </row>
    <row r="4126" spans="9:13">
      <c r="I4126" s="35" t="s">
        <v>15670</v>
      </c>
      <c r="J4126" s="35" t="s">
        <v>15671</v>
      </c>
      <c r="K4126" s="35" t="s">
        <v>2617</v>
      </c>
      <c r="L4126" s="35"/>
      <c r="M4126" s="51">
        <v>43048</v>
      </c>
    </row>
    <row r="4127" spans="9:13">
      <c r="I4127" s="35" t="s">
        <v>15672</v>
      </c>
      <c r="J4127" s="35" t="s">
        <v>15673</v>
      </c>
      <c r="K4127" s="35" t="s">
        <v>2617</v>
      </c>
      <c r="L4127" s="35"/>
      <c r="M4127" s="51">
        <v>43048</v>
      </c>
    </row>
    <row r="4128" spans="9:13">
      <c r="I4128" s="35" t="s">
        <v>15674</v>
      </c>
      <c r="J4128" s="35" t="s">
        <v>15675</v>
      </c>
      <c r="K4128" s="35" t="s">
        <v>2617</v>
      </c>
      <c r="L4128" s="35"/>
      <c r="M4128" s="51">
        <v>43048</v>
      </c>
    </row>
    <row r="4129" spans="9:13">
      <c r="I4129" s="35" t="s">
        <v>15676</v>
      </c>
      <c r="J4129" s="35" t="s">
        <v>15677</v>
      </c>
      <c r="K4129" s="35" t="s">
        <v>2617</v>
      </c>
      <c r="L4129" s="35"/>
      <c r="M4129" s="51">
        <v>43048</v>
      </c>
    </row>
    <row r="4130" spans="9:13">
      <c r="I4130" s="35" t="s">
        <v>15678</v>
      </c>
      <c r="J4130" s="35" t="s">
        <v>15679</v>
      </c>
      <c r="K4130" s="35" t="s">
        <v>2617</v>
      </c>
      <c r="L4130" s="35"/>
      <c r="M4130" s="51">
        <v>43048</v>
      </c>
    </row>
    <row r="4131" spans="9:13">
      <c r="I4131" s="35" t="s">
        <v>15680</v>
      </c>
      <c r="J4131" s="35" t="s">
        <v>15681</v>
      </c>
      <c r="K4131" s="35" t="s">
        <v>2617</v>
      </c>
      <c r="L4131" s="35"/>
      <c r="M4131" s="51">
        <v>43048</v>
      </c>
    </row>
    <row r="4132" spans="9:13">
      <c r="I4132" s="35" t="s">
        <v>15682</v>
      </c>
      <c r="J4132" s="35" t="s">
        <v>15683</v>
      </c>
      <c r="K4132" s="35" t="s">
        <v>2617</v>
      </c>
      <c r="L4132" s="35"/>
      <c r="M4132" s="51">
        <v>43048</v>
      </c>
    </row>
    <row r="4133" spans="9:13">
      <c r="I4133" s="35" t="s">
        <v>15684</v>
      </c>
      <c r="J4133" s="35" t="s">
        <v>15685</v>
      </c>
      <c r="K4133" s="35" t="s">
        <v>2617</v>
      </c>
      <c r="L4133" s="35"/>
      <c r="M4133" s="51">
        <v>43048</v>
      </c>
    </row>
    <row r="4134" spans="9:13">
      <c r="I4134" s="35" t="s">
        <v>15686</v>
      </c>
      <c r="J4134" s="35" t="s">
        <v>15687</v>
      </c>
      <c r="K4134" s="35" t="s">
        <v>2617</v>
      </c>
      <c r="L4134" s="35"/>
      <c r="M4134" s="51">
        <v>43048</v>
      </c>
    </row>
    <row r="4135" spans="9:13">
      <c r="I4135" s="35" t="s">
        <v>15688</v>
      </c>
      <c r="J4135" s="35" t="s">
        <v>15689</v>
      </c>
      <c r="K4135" s="35" t="s">
        <v>2617</v>
      </c>
      <c r="L4135" s="35"/>
      <c r="M4135" s="51">
        <v>43048</v>
      </c>
    </row>
    <row r="4136" spans="9:13">
      <c r="I4136" s="35" t="s">
        <v>15690</v>
      </c>
      <c r="J4136" s="35" t="s">
        <v>15691</v>
      </c>
      <c r="K4136" s="35" t="s">
        <v>2617</v>
      </c>
      <c r="L4136" s="35"/>
      <c r="M4136" s="51">
        <v>43048</v>
      </c>
    </row>
    <row r="4137" spans="9:13">
      <c r="I4137" s="35" t="s">
        <v>15692</v>
      </c>
      <c r="J4137" s="35" t="s">
        <v>15693</v>
      </c>
      <c r="K4137" s="35" t="s">
        <v>2617</v>
      </c>
      <c r="L4137" s="35"/>
      <c r="M4137" s="51">
        <v>43048</v>
      </c>
    </row>
    <row r="4138" spans="9:13">
      <c r="I4138" s="35" t="s">
        <v>15694</v>
      </c>
      <c r="J4138" s="35" t="s">
        <v>15695</v>
      </c>
      <c r="K4138" s="35" t="s">
        <v>2617</v>
      </c>
      <c r="L4138" s="35"/>
      <c r="M4138" s="51">
        <v>43048</v>
      </c>
    </row>
    <row r="4139" spans="9:13">
      <c r="I4139" s="35" t="s">
        <v>15696</v>
      </c>
      <c r="J4139" s="35" t="s">
        <v>15697</v>
      </c>
      <c r="K4139" s="35" t="s">
        <v>2617</v>
      </c>
      <c r="L4139" s="35"/>
      <c r="M4139" s="51">
        <v>43048</v>
      </c>
    </row>
    <row r="4140" spans="9:13">
      <c r="I4140" s="35" t="s">
        <v>9073</v>
      </c>
      <c r="J4140" s="35" t="s">
        <v>15698</v>
      </c>
      <c r="K4140" s="35" t="s">
        <v>2617</v>
      </c>
      <c r="L4140" s="35"/>
      <c r="M4140" s="51">
        <v>43048</v>
      </c>
    </row>
    <row r="4141" spans="9:13">
      <c r="I4141" s="35" t="s">
        <v>15699</v>
      </c>
      <c r="J4141" s="35" t="s">
        <v>15700</v>
      </c>
      <c r="K4141" s="35" t="s">
        <v>2617</v>
      </c>
      <c r="L4141" s="35"/>
      <c r="M4141" s="51">
        <v>43048</v>
      </c>
    </row>
    <row r="4142" spans="9:13">
      <c r="I4142" s="35" t="s">
        <v>15701</v>
      </c>
      <c r="J4142" s="35" t="s">
        <v>15702</v>
      </c>
      <c r="K4142" s="35" t="s">
        <v>2617</v>
      </c>
      <c r="L4142" s="35"/>
      <c r="M4142" s="51">
        <v>43048</v>
      </c>
    </row>
    <row r="4143" spans="9:13">
      <c r="I4143" s="35" t="s">
        <v>15703</v>
      </c>
      <c r="J4143" s="35" t="s">
        <v>15704</v>
      </c>
      <c r="K4143" s="35" t="s">
        <v>2617</v>
      </c>
      <c r="L4143" s="35"/>
      <c r="M4143" s="51">
        <v>43048</v>
      </c>
    </row>
    <row r="4144" spans="9:13">
      <c r="I4144" s="35" t="s">
        <v>15705</v>
      </c>
      <c r="J4144" s="35" t="s">
        <v>15706</v>
      </c>
      <c r="K4144" s="35" t="s">
        <v>2617</v>
      </c>
      <c r="L4144" s="35"/>
      <c r="M4144" s="51">
        <v>43048</v>
      </c>
    </row>
    <row r="4145" spans="9:13">
      <c r="I4145" s="35" t="s">
        <v>15707</v>
      </c>
      <c r="J4145" s="35" t="s">
        <v>15708</v>
      </c>
      <c r="K4145" s="35" t="s">
        <v>2617</v>
      </c>
      <c r="L4145" s="35"/>
      <c r="M4145" s="51">
        <v>43048</v>
      </c>
    </row>
    <row r="4146" spans="9:13">
      <c r="I4146" s="35" t="s">
        <v>15709</v>
      </c>
      <c r="J4146" s="35" t="s">
        <v>15710</v>
      </c>
      <c r="K4146" s="35" t="s">
        <v>2617</v>
      </c>
      <c r="L4146" s="35"/>
      <c r="M4146" s="51">
        <v>43048</v>
      </c>
    </row>
    <row r="4147" spans="9:13">
      <c r="I4147" s="35" t="s">
        <v>15711</v>
      </c>
      <c r="J4147" s="35" t="s">
        <v>15712</v>
      </c>
      <c r="K4147" s="35" t="s">
        <v>2617</v>
      </c>
      <c r="L4147" s="35"/>
      <c r="M4147" s="51">
        <v>43048</v>
      </c>
    </row>
    <row r="4148" spans="9:13">
      <c r="I4148" s="35" t="s">
        <v>15713</v>
      </c>
      <c r="J4148" s="35" t="s">
        <v>15714</v>
      </c>
      <c r="K4148" s="35" t="s">
        <v>2617</v>
      </c>
      <c r="L4148" s="35"/>
      <c r="M4148" s="51">
        <v>43048</v>
      </c>
    </row>
    <row r="4149" spans="9:13">
      <c r="I4149" s="35" t="s">
        <v>15715</v>
      </c>
      <c r="J4149" s="35" t="s">
        <v>15716</v>
      </c>
      <c r="K4149" s="35" t="s">
        <v>2617</v>
      </c>
      <c r="L4149" s="35"/>
      <c r="M4149" s="51">
        <v>43048</v>
      </c>
    </row>
    <row r="4150" spans="9:13">
      <c r="I4150" s="35" t="s">
        <v>15717</v>
      </c>
      <c r="J4150" s="35" t="s">
        <v>15718</v>
      </c>
      <c r="K4150" s="35" t="s">
        <v>2617</v>
      </c>
      <c r="L4150" s="35"/>
      <c r="M4150" s="51">
        <v>43048</v>
      </c>
    </row>
    <row r="4151" spans="9:13">
      <c r="I4151" s="35" t="s">
        <v>15719</v>
      </c>
      <c r="J4151" s="35" t="s">
        <v>15720</v>
      </c>
      <c r="K4151" s="35" t="s">
        <v>2617</v>
      </c>
      <c r="L4151" s="35"/>
      <c r="M4151" s="51">
        <v>43048</v>
      </c>
    </row>
    <row r="4152" spans="9:13">
      <c r="I4152" s="35" t="s">
        <v>15721</v>
      </c>
      <c r="J4152" s="35" t="s">
        <v>15722</v>
      </c>
      <c r="K4152" s="35" t="s">
        <v>2617</v>
      </c>
      <c r="L4152" s="35"/>
      <c r="M4152" s="51">
        <v>43048</v>
      </c>
    </row>
    <row r="4153" spans="9:13">
      <c r="I4153" s="35" t="s">
        <v>15723</v>
      </c>
      <c r="J4153" s="35" t="s">
        <v>15724</v>
      </c>
      <c r="K4153" s="35" t="s">
        <v>2617</v>
      </c>
      <c r="L4153" s="35"/>
      <c r="M4153" s="51">
        <v>43048</v>
      </c>
    </row>
    <row r="4154" spans="9:13">
      <c r="I4154" s="35" t="s">
        <v>15725</v>
      </c>
      <c r="J4154" s="35" t="s">
        <v>15726</v>
      </c>
      <c r="K4154" s="35" t="s">
        <v>2617</v>
      </c>
      <c r="L4154" s="35"/>
      <c r="M4154" s="51">
        <v>43048</v>
      </c>
    </row>
    <row r="4155" spans="9:13">
      <c r="I4155" s="35" t="s">
        <v>15727</v>
      </c>
      <c r="J4155" s="35" t="s">
        <v>15728</v>
      </c>
      <c r="K4155" s="35" t="s">
        <v>2617</v>
      </c>
      <c r="L4155" s="35"/>
      <c r="M4155" s="51">
        <v>43048</v>
      </c>
    </row>
    <row r="4156" spans="9:13">
      <c r="I4156" s="35" t="s">
        <v>15729</v>
      </c>
      <c r="J4156" s="35" t="s">
        <v>15730</v>
      </c>
      <c r="K4156" s="35" t="s">
        <v>2617</v>
      </c>
      <c r="L4156" s="35"/>
      <c r="M4156" s="51">
        <v>43048</v>
      </c>
    </row>
    <row r="4157" spans="9:13">
      <c r="I4157" s="35" t="s">
        <v>15731</v>
      </c>
      <c r="J4157" s="35" t="s">
        <v>15732</v>
      </c>
      <c r="K4157" s="35" t="s">
        <v>2617</v>
      </c>
      <c r="L4157" s="35"/>
      <c r="M4157" s="51">
        <v>43048</v>
      </c>
    </row>
    <row r="4158" spans="9:13">
      <c r="I4158" s="35" t="s">
        <v>15733</v>
      </c>
      <c r="J4158" s="35" t="s">
        <v>15734</v>
      </c>
      <c r="K4158" s="35" t="s">
        <v>2617</v>
      </c>
      <c r="L4158" s="35"/>
      <c r="M4158" s="51">
        <v>43048</v>
      </c>
    </row>
    <row r="4159" spans="9:13">
      <c r="I4159" s="35" t="s">
        <v>15735</v>
      </c>
      <c r="J4159" s="35" t="s">
        <v>15736</v>
      </c>
      <c r="K4159" s="35" t="s">
        <v>2617</v>
      </c>
      <c r="L4159" s="35"/>
      <c r="M4159" s="51">
        <v>43048</v>
      </c>
    </row>
    <row r="4160" spans="9:13">
      <c r="I4160" s="35" t="s">
        <v>15737</v>
      </c>
      <c r="J4160" s="35" t="s">
        <v>15738</v>
      </c>
      <c r="K4160" s="35" t="s">
        <v>2617</v>
      </c>
      <c r="L4160" s="35"/>
      <c r="M4160" s="51">
        <v>43048</v>
      </c>
    </row>
    <row r="4161" spans="9:13">
      <c r="I4161" s="35" t="s">
        <v>15739</v>
      </c>
      <c r="J4161" s="35" t="s">
        <v>15740</v>
      </c>
      <c r="K4161" s="35" t="s">
        <v>2617</v>
      </c>
      <c r="L4161" s="35"/>
      <c r="M4161" s="51">
        <v>43048</v>
      </c>
    </row>
    <row r="4162" spans="9:13">
      <c r="I4162" s="35" t="s">
        <v>15741</v>
      </c>
      <c r="J4162" s="35" t="s">
        <v>15742</v>
      </c>
      <c r="K4162" s="35" t="s">
        <v>2617</v>
      </c>
      <c r="L4162" s="35"/>
      <c r="M4162" s="51">
        <v>43048</v>
      </c>
    </row>
    <row r="4163" spans="9:13">
      <c r="I4163" s="35" t="s">
        <v>15743</v>
      </c>
      <c r="J4163" s="35" t="s">
        <v>15744</v>
      </c>
      <c r="K4163" s="35" t="s">
        <v>2617</v>
      </c>
      <c r="L4163" s="35"/>
      <c r="M4163" s="51">
        <v>43048</v>
      </c>
    </row>
    <row r="4164" spans="9:13">
      <c r="I4164" s="35" t="s">
        <v>15745</v>
      </c>
      <c r="J4164" s="35" t="s">
        <v>15746</v>
      </c>
      <c r="K4164" s="35" t="s">
        <v>2617</v>
      </c>
      <c r="L4164" s="35"/>
      <c r="M4164" s="51">
        <v>43048</v>
      </c>
    </row>
    <row r="4165" spans="9:13">
      <c r="I4165" s="35" t="s">
        <v>15747</v>
      </c>
      <c r="J4165" s="35" t="s">
        <v>15748</v>
      </c>
      <c r="K4165" s="35" t="s">
        <v>2617</v>
      </c>
      <c r="L4165" s="35"/>
      <c r="M4165" s="51">
        <v>43048</v>
      </c>
    </row>
    <row r="4166" spans="9:13">
      <c r="I4166" s="35" t="s">
        <v>15749</v>
      </c>
      <c r="J4166" s="35" t="s">
        <v>15750</v>
      </c>
      <c r="K4166" s="35" t="s">
        <v>2617</v>
      </c>
      <c r="L4166" s="35"/>
      <c r="M4166" s="51">
        <v>43048</v>
      </c>
    </row>
    <row r="4167" spans="9:13">
      <c r="I4167" s="35" t="s">
        <v>15751</v>
      </c>
      <c r="J4167" s="35" t="s">
        <v>15752</v>
      </c>
      <c r="K4167" s="35" t="s">
        <v>2617</v>
      </c>
      <c r="L4167" s="35"/>
      <c r="M4167" s="51">
        <v>43048</v>
      </c>
    </row>
    <row r="4168" spans="9:13">
      <c r="I4168" s="35" t="s">
        <v>15753</v>
      </c>
      <c r="J4168" s="35" t="s">
        <v>15754</v>
      </c>
      <c r="K4168" s="35" t="s">
        <v>2617</v>
      </c>
      <c r="L4168" s="35"/>
      <c r="M4168" s="51">
        <v>43048</v>
      </c>
    </row>
    <row r="4169" spans="9:13">
      <c r="I4169" s="35" t="s">
        <v>10030</v>
      </c>
      <c r="J4169" s="35" t="s">
        <v>15755</v>
      </c>
      <c r="K4169" s="35" t="s">
        <v>2617</v>
      </c>
      <c r="L4169" s="35"/>
      <c r="M4169" s="51">
        <v>43048</v>
      </c>
    </row>
    <row r="4170" spans="9:13">
      <c r="I4170" s="35" t="s">
        <v>15756</v>
      </c>
      <c r="J4170" s="35" t="s">
        <v>15757</v>
      </c>
      <c r="K4170" s="35" t="s">
        <v>2617</v>
      </c>
      <c r="L4170" s="35"/>
      <c r="M4170" s="51">
        <v>43048</v>
      </c>
    </row>
    <row r="4171" spans="9:13">
      <c r="I4171" s="35" t="s">
        <v>15758</v>
      </c>
      <c r="J4171" s="35" t="s">
        <v>15759</v>
      </c>
      <c r="K4171" s="35" t="s">
        <v>2617</v>
      </c>
      <c r="L4171" s="35"/>
      <c r="M4171" s="51">
        <v>43048</v>
      </c>
    </row>
    <row r="4172" spans="9:13">
      <c r="I4172" s="35" t="s">
        <v>15760</v>
      </c>
      <c r="J4172" s="35" t="s">
        <v>15761</v>
      </c>
      <c r="K4172" s="35" t="s">
        <v>2617</v>
      </c>
      <c r="L4172" s="35"/>
      <c r="M4172" s="51">
        <v>43048</v>
      </c>
    </row>
    <row r="4173" spans="9:13">
      <c r="I4173" s="35" t="s">
        <v>10019</v>
      </c>
      <c r="J4173" s="35" t="s">
        <v>15762</v>
      </c>
      <c r="K4173" s="35" t="s">
        <v>2617</v>
      </c>
      <c r="L4173" s="35"/>
      <c r="M4173" s="51">
        <v>43048</v>
      </c>
    </row>
    <row r="4174" spans="9:13">
      <c r="I4174" s="35" t="s">
        <v>15763</v>
      </c>
      <c r="J4174" s="35" t="s">
        <v>15764</v>
      </c>
      <c r="K4174" s="35" t="s">
        <v>2617</v>
      </c>
      <c r="L4174" s="35"/>
      <c r="M4174" s="51">
        <v>43048</v>
      </c>
    </row>
    <row r="4175" spans="9:13">
      <c r="I4175" s="35" t="s">
        <v>15765</v>
      </c>
      <c r="J4175" s="35" t="s">
        <v>15766</v>
      </c>
      <c r="K4175" s="35" t="s">
        <v>2617</v>
      </c>
      <c r="L4175" s="35"/>
      <c r="M4175" s="51">
        <v>43048</v>
      </c>
    </row>
    <row r="4176" spans="9:13">
      <c r="I4176" s="35" t="s">
        <v>15767</v>
      </c>
      <c r="J4176" s="35" t="s">
        <v>15768</v>
      </c>
      <c r="K4176" s="35" t="s">
        <v>2617</v>
      </c>
      <c r="L4176" s="35"/>
      <c r="M4176" s="51">
        <v>43048</v>
      </c>
    </row>
    <row r="4177" spans="9:13">
      <c r="I4177" s="35" t="s">
        <v>15769</v>
      </c>
      <c r="J4177" s="35" t="s">
        <v>15770</v>
      </c>
      <c r="K4177" s="35" t="s">
        <v>2617</v>
      </c>
      <c r="L4177" s="35"/>
      <c r="M4177" s="51">
        <v>43048</v>
      </c>
    </row>
    <row r="4178" spans="9:13">
      <c r="I4178" s="35" t="s">
        <v>15771</v>
      </c>
      <c r="J4178" s="35" t="s">
        <v>15772</v>
      </c>
      <c r="K4178" s="35" t="s">
        <v>2617</v>
      </c>
      <c r="L4178" s="35"/>
      <c r="M4178" s="51">
        <v>43048</v>
      </c>
    </row>
    <row r="4179" spans="9:13">
      <c r="I4179" s="35" t="s">
        <v>15773</v>
      </c>
      <c r="J4179" s="35" t="s">
        <v>15774</v>
      </c>
      <c r="K4179" s="35" t="s">
        <v>2617</v>
      </c>
      <c r="L4179" s="35"/>
      <c r="M4179" s="51">
        <v>43048</v>
      </c>
    </row>
    <row r="4180" spans="9:13">
      <c r="I4180" s="35" t="s">
        <v>15775</v>
      </c>
      <c r="J4180" s="35" t="s">
        <v>15776</v>
      </c>
      <c r="K4180" s="35" t="s">
        <v>2617</v>
      </c>
      <c r="L4180" s="35"/>
      <c r="M4180" s="51">
        <v>43048</v>
      </c>
    </row>
    <row r="4181" spans="9:13">
      <c r="I4181" s="35" t="s">
        <v>15777</v>
      </c>
      <c r="J4181" s="35" t="s">
        <v>15778</v>
      </c>
      <c r="K4181" s="35" t="s">
        <v>2617</v>
      </c>
      <c r="L4181" s="35"/>
      <c r="M4181" s="51">
        <v>43048</v>
      </c>
    </row>
    <row r="4182" spans="9:13">
      <c r="I4182" s="35" t="s">
        <v>15779</v>
      </c>
      <c r="J4182" s="35" t="s">
        <v>15780</v>
      </c>
      <c r="K4182" s="35" t="s">
        <v>2617</v>
      </c>
      <c r="L4182" s="35"/>
      <c r="M4182" s="51">
        <v>43048</v>
      </c>
    </row>
    <row r="4183" spans="9:13">
      <c r="I4183" s="35" t="s">
        <v>15781</v>
      </c>
      <c r="J4183" s="35" t="s">
        <v>15782</v>
      </c>
      <c r="K4183" s="35" t="s">
        <v>2617</v>
      </c>
      <c r="L4183" s="35"/>
      <c r="M4183" s="51">
        <v>43048</v>
      </c>
    </row>
    <row r="4184" spans="9:13">
      <c r="I4184" s="35" t="s">
        <v>15783</v>
      </c>
      <c r="J4184" s="35" t="s">
        <v>15784</v>
      </c>
      <c r="K4184" s="35" t="s">
        <v>2617</v>
      </c>
      <c r="L4184" s="35"/>
      <c r="M4184" s="51">
        <v>43048</v>
      </c>
    </row>
    <row r="4185" spans="9:13">
      <c r="I4185" s="35" t="s">
        <v>15785</v>
      </c>
      <c r="J4185" s="35" t="s">
        <v>15786</v>
      </c>
      <c r="K4185" s="35" t="s">
        <v>2617</v>
      </c>
      <c r="L4185" s="35"/>
      <c r="M4185" s="51">
        <v>43048</v>
      </c>
    </row>
    <row r="4186" spans="9:13">
      <c r="I4186" s="35" t="s">
        <v>15787</v>
      </c>
      <c r="J4186" s="35" t="s">
        <v>15788</v>
      </c>
      <c r="K4186" s="35" t="s">
        <v>2617</v>
      </c>
      <c r="L4186" s="35"/>
      <c r="M4186" s="51">
        <v>43048</v>
      </c>
    </row>
    <row r="4187" spans="9:13">
      <c r="I4187" s="35" t="s">
        <v>15789</v>
      </c>
      <c r="J4187" s="35" t="s">
        <v>15790</v>
      </c>
      <c r="K4187" s="35" t="s">
        <v>2617</v>
      </c>
      <c r="L4187" s="35"/>
      <c r="M4187" s="51">
        <v>43048</v>
      </c>
    </row>
    <row r="4188" spans="9:13">
      <c r="I4188" s="35" t="s">
        <v>10090</v>
      </c>
      <c r="J4188" s="35" t="s">
        <v>15791</v>
      </c>
      <c r="K4188" s="35" t="s">
        <v>2617</v>
      </c>
      <c r="L4188" s="35"/>
      <c r="M4188" s="51">
        <v>43048</v>
      </c>
    </row>
    <row r="4189" spans="9:13">
      <c r="I4189" s="35" t="s">
        <v>15792</v>
      </c>
      <c r="J4189" s="35" t="s">
        <v>15793</v>
      </c>
      <c r="K4189" s="35" t="s">
        <v>2617</v>
      </c>
      <c r="L4189" s="35"/>
      <c r="M4189" s="51">
        <v>43048</v>
      </c>
    </row>
    <row r="4190" spans="9:13">
      <c r="I4190" s="35" t="s">
        <v>15794</v>
      </c>
      <c r="J4190" s="35" t="s">
        <v>15795</v>
      </c>
      <c r="K4190" s="35" t="s">
        <v>2617</v>
      </c>
      <c r="L4190" s="35"/>
      <c r="M4190" s="51">
        <v>43048</v>
      </c>
    </row>
    <row r="4191" spans="9:13">
      <c r="I4191" s="35" t="s">
        <v>15796</v>
      </c>
      <c r="J4191" s="35" t="s">
        <v>15797</v>
      </c>
      <c r="K4191" s="35" t="s">
        <v>2617</v>
      </c>
      <c r="L4191" s="35"/>
      <c r="M4191" s="51">
        <v>43048</v>
      </c>
    </row>
    <row r="4192" spans="9:13">
      <c r="I4192" s="35" t="s">
        <v>15798</v>
      </c>
      <c r="J4192" s="35" t="s">
        <v>15799</v>
      </c>
      <c r="K4192" s="35" t="s">
        <v>2617</v>
      </c>
      <c r="L4192" s="35"/>
      <c r="M4192" s="51">
        <v>43048</v>
      </c>
    </row>
    <row r="4193" spans="9:13">
      <c r="I4193" s="35" t="s">
        <v>15800</v>
      </c>
      <c r="J4193" s="35" t="s">
        <v>15801</v>
      </c>
      <c r="K4193" s="35" t="s">
        <v>2617</v>
      </c>
      <c r="L4193" s="35"/>
      <c r="M4193" s="51">
        <v>43048</v>
      </c>
    </row>
    <row r="4194" spans="9:13">
      <c r="I4194" s="35" t="s">
        <v>15802</v>
      </c>
      <c r="J4194" s="35" t="s">
        <v>15803</v>
      </c>
      <c r="K4194" s="35" t="s">
        <v>2617</v>
      </c>
      <c r="L4194" s="35"/>
      <c r="M4194" s="51">
        <v>43048</v>
      </c>
    </row>
    <row r="4195" spans="9:13">
      <c r="I4195" s="35" t="s">
        <v>15804</v>
      </c>
      <c r="J4195" s="35" t="s">
        <v>15805</v>
      </c>
      <c r="K4195" s="35" t="s">
        <v>2617</v>
      </c>
      <c r="L4195" s="35"/>
      <c r="M4195" s="51">
        <v>43048</v>
      </c>
    </row>
    <row r="4196" spans="9:13">
      <c r="I4196" s="35" t="s">
        <v>15806</v>
      </c>
      <c r="J4196" s="35" t="s">
        <v>15807</v>
      </c>
      <c r="K4196" s="35" t="s">
        <v>2617</v>
      </c>
      <c r="L4196" s="35"/>
      <c r="M4196" s="51">
        <v>43048</v>
      </c>
    </row>
    <row r="4197" spans="9:13">
      <c r="I4197" s="35" t="s">
        <v>15808</v>
      </c>
      <c r="J4197" s="35" t="s">
        <v>15809</v>
      </c>
      <c r="K4197" s="35" t="s">
        <v>2617</v>
      </c>
      <c r="L4197" s="35"/>
      <c r="M4197" s="51">
        <v>43048</v>
      </c>
    </row>
    <row r="4198" spans="9:13">
      <c r="I4198" s="35" t="s">
        <v>15810</v>
      </c>
      <c r="J4198" s="35" t="s">
        <v>15811</v>
      </c>
      <c r="K4198" s="35" t="s">
        <v>2617</v>
      </c>
      <c r="L4198" s="35"/>
      <c r="M4198" s="51">
        <v>43048</v>
      </c>
    </row>
    <row r="4199" spans="9:13">
      <c r="I4199" s="35" t="s">
        <v>15812</v>
      </c>
      <c r="J4199" s="35" t="s">
        <v>15813</v>
      </c>
      <c r="K4199" s="35" t="s">
        <v>2617</v>
      </c>
      <c r="L4199" s="35"/>
      <c r="M4199" s="51">
        <v>43048</v>
      </c>
    </row>
    <row r="4200" spans="9:13">
      <c r="I4200" s="35" t="s">
        <v>15814</v>
      </c>
      <c r="J4200" s="35" t="s">
        <v>15815</v>
      </c>
      <c r="K4200" s="35" t="s">
        <v>2617</v>
      </c>
      <c r="L4200" s="35"/>
      <c r="M4200" s="51">
        <v>43048</v>
      </c>
    </row>
    <row r="4201" spans="9:13">
      <c r="I4201" s="35" t="s">
        <v>15816</v>
      </c>
      <c r="J4201" s="35" t="s">
        <v>15817</v>
      </c>
      <c r="K4201" s="35" t="s">
        <v>2617</v>
      </c>
      <c r="L4201" s="35"/>
      <c r="M4201" s="51">
        <v>43048</v>
      </c>
    </row>
    <row r="4202" spans="9:13">
      <c r="I4202" s="35" t="s">
        <v>15818</v>
      </c>
      <c r="J4202" s="35" t="s">
        <v>15819</v>
      </c>
      <c r="K4202" s="35" t="s">
        <v>2617</v>
      </c>
      <c r="L4202" s="35"/>
      <c r="M4202" s="51">
        <v>43048</v>
      </c>
    </row>
    <row r="4203" spans="9:13">
      <c r="I4203" s="35" t="s">
        <v>15820</v>
      </c>
      <c r="J4203" s="35" t="s">
        <v>15821</v>
      </c>
      <c r="K4203" s="35" t="s">
        <v>2617</v>
      </c>
      <c r="L4203" s="35"/>
      <c r="M4203" s="51">
        <v>43048</v>
      </c>
    </row>
    <row r="4204" spans="9:13">
      <c r="I4204" s="35" t="s">
        <v>15822</v>
      </c>
      <c r="J4204" s="35" t="s">
        <v>15823</v>
      </c>
      <c r="K4204" s="35" t="s">
        <v>2617</v>
      </c>
      <c r="L4204" s="35"/>
      <c r="M4204" s="51">
        <v>43048</v>
      </c>
    </row>
    <row r="4205" spans="9:13">
      <c r="I4205" s="35" t="s">
        <v>15824</v>
      </c>
      <c r="J4205" s="35" t="s">
        <v>15825</v>
      </c>
      <c r="K4205" s="35" t="s">
        <v>2617</v>
      </c>
      <c r="L4205" s="35"/>
      <c r="M4205" s="51">
        <v>43048</v>
      </c>
    </row>
    <row r="4206" spans="9:13">
      <c r="I4206" s="35" t="s">
        <v>15826</v>
      </c>
      <c r="J4206" s="35" t="s">
        <v>15827</v>
      </c>
      <c r="K4206" s="35" t="s">
        <v>2617</v>
      </c>
      <c r="L4206" s="35"/>
      <c r="M4206" s="51">
        <v>43048</v>
      </c>
    </row>
    <row r="4207" spans="9:13">
      <c r="I4207" s="35" t="s">
        <v>15828</v>
      </c>
      <c r="J4207" s="35" t="s">
        <v>15829</v>
      </c>
      <c r="K4207" s="35" t="s">
        <v>2617</v>
      </c>
      <c r="L4207" s="35"/>
      <c r="M4207" s="51">
        <v>43048</v>
      </c>
    </row>
    <row r="4208" spans="9:13">
      <c r="I4208" s="35" t="s">
        <v>15830</v>
      </c>
      <c r="J4208" s="35" t="s">
        <v>15831</v>
      </c>
      <c r="K4208" s="35" t="s">
        <v>2617</v>
      </c>
      <c r="L4208" s="35"/>
      <c r="M4208" s="51">
        <v>43048</v>
      </c>
    </row>
    <row r="4209" spans="9:13">
      <c r="I4209" s="35" t="s">
        <v>15832</v>
      </c>
      <c r="J4209" s="35" t="s">
        <v>15833</v>
      </c>
      <c r="K4209" s="35" t="s">
        <v>2617</v>
      </c>
      <c r="L4209" s="35"/>
      <c r="M4209" s="51">
        <v>43048</v>
      </c>
    </row>
    <row r="4210" spans="9:13">
      <c r="I4210" s="35" t="s">
        <v>15834</v>
      </c>
      <c r="J4210" s="35" t="s">
        <v>15835</v>
      </c>
      <c r="K4210" s="35" t="s">
        <v>2617</v>
      </c>
      <c r="L4210" s="35"/>
      <c r="M4210" s="51">
        <v>43048</v>
      </c>
    </row>
    <row r="4211" spans="9:13">
      <c r="I4211" s="35" t="s">
        <v>15836</v>
      </c>
      <c r="J4211" s="35" t="s">
        <v>15837</v>
      </c>
      <c r="K4211" s="35" t="s">
        <v>2617</v>
      </c>
      <c r="L4211" s="35"/>
      <c r="M4211" s="51">
        <v>43048</v>
      </c>
    </row>
    <row r="4212" spans="9:13">
      <c r="I4212" s="35" t="s">
        <v>15838</v>
      </c>
      <c r="J4212" s="35" t="s">
        <v>15839</v>
      </c>
      <c r="K4212" s="35" t="s">
        <v>2617</v>
      </c>
      <c r="L4212" s="35"/>
      <c r="M4212" s="51">
        <v>43048</v>
      </c>
    </row>
    <row r="4213" spans="9:13">
      <c r="I4213" s="35" t="s">
        <v>15840</v>
      </c>
      <c r="J4213" s="35" t="s">
        <v>15841</v>
      </c>
      <c r="K4213" s="35" t="s">
        <v>2617</v>
      </c>
      <c r="L4213" s="35"/>
      <c r="M4213" s="51">
        <v>43048</v>
      </c>
    </row>
    <row r="4214" spans="9:13">
      <c r="I4214" s="35" t="s">
        <v>15842</v>
      </c>
      <c r="J4214" s="35" t="s">
        <v>15843</v>
      </c>
      <c r="K4214" s="35" t="s">
        <v>2617</v>
      </c>
      <c r="L4214" s="35"/>
      <c r="M4214" s="51">
        <v>43048</v>
      </c>
    </row>
    <row r="4215" spans="9:13">
      <c r="I4215" s="35" t="s">
        <v>15844</v>
      </c>
      <c r="J4215" s="35" t="s">
        <v>15845</v>
      </c>
      <c r="K4215" s="35" t="s">
        <v>2617</v>
      </c>
      <c r="L4215" s="35"/>
      <c r="M4215" s="51">
        <v>43048</v>
      </c>
    </row>
    <row r="4216" spans="9:13">
      <c r="I4216" s="35" t="s">
        <v>15846</v>
      </c>
      <c r="J4216" s="35" t="s">
        <v>15847</v>
      </c>
      <c r="K4216" s="35" t="s">
        <v>2617</v>
      </c>
      <c r="L4216" s="35"/>
      <c r="M4216" s="51">
        <v>43048</v>
      </c>
    </row>
    <row r="4217" spans="9:13">
      <c r="I4217" s="35" t="s">
        <v>15848</v>
      </c>
      <c r="J4217" s="35" t="s">
        <v>15849</v>
      </c>
      <c r="K4217" s="35" t="s">
        <v>2617</v>
      </c>
      <c r="L4217" s="35"/>
      <c r="M4217" s="51">
        <v>43048</v>
      </c>
    </row>
    <row r="4218" spans="9:13">
      <c r="I4218" s="35" t="s">
        <v>15850</v>
      </c>
      <c r="J4218" s="35" t="s">
        <v>15851</v>
      </c>
      <c r="K4218" s="35" t="s">
        <v>2617</v>
      </c>
      <c r="L4218" s="35"/>
      <c r="M4218" s="51">
        <v>43048</v>
      </c>
    </row>
    <row r="4219" spans="9:13">
      <c r="I4219" s="35" t="s">
        <v>15852</v>
      </c>
      <c r="J4219" s="35" t="s">
        <v>15853</v>
      </c>
      <c r="K4219" s="35" t="s">
        <v>2617</v>
      </c>
      <c r="L4219" s="35"/>
      <c r="M4219" s="51">
        <v>43048</v>
      </c>
    </row>
    <row r="4220" spans="9:13">
      <c r="I4220" s="35" t="s">
        <v>15854</v>
      </c>
      <c r="J4220" s="35" t="s">
        <v>15855</v>
      </c>
      <c r="K4220" s="35" t="s">
        <v>2617</v>
      </c>
      <c r="L4220" s="35"/>
      <c r="M4220" s="51">
        <v>43048</v>
      </c>
    </row>
    <row r="4221" spans="9:13">
      <c r="I4221" s="35" t="s">
        <v>15856</v>
      </c>
      <c r="J4221" s="35" t="s">
        <v>15857</v>
      </c>
      <c r="K4221" s="35" t="s">
        <v>2617</v>
      </c>
      <c r="L4221" s="35"/>
      <c r="M4221" s="51">
        <v>43048</v>
      </c>
    </row>
    <row r="4222" spans="9:13">
      <c r="I4222" s="35" t="s">
        <v>15858</v>
      </c>
      <c r="J4222" s="35" t="s">
        <v>15859</v>
      </c>
      <c r="K4222" s="35" t="s">
        <v>2617</v>
      </c>
      <c r="L4222" s="35"/>
      <c r="M4222" s="51">
        <v>43048</v>
      </c>
    </row>
    <row r="4223" spans="9:13">
      <c r="I4223" s="35" t="s">
        <v>15860</v>
      </c>
      <c r="J4223" s="35" t="s">
        <v>15861</v>
      </c>
      <c r="K4223" s="35" t="s">
        <v>2617</v>
      </c>
      <c r="L4223" s="35"/>
      <c r="M4223" s="51">
        <v>43048</v>
      </c>
    </row>
    <row r="4224" spans="9:13">
      <c r="I4224" s="35" t="s">
        <v>15862</v>
      </c>
      <c r="J4224" s="35" t="s">
        <v>15863</v>
      </c>
      <c r="K4224" s="35" t="s">
        <v>2617</v>
      </c>
      <c r="L4224" s="35"/>
      <c r="M4224" s="51">
        <v>43048</v>
      </c>
    </row>
    <row r="4225" spans="9:13">
      <c r="I4225" s="35" t="s">
        <v>15864</v>
      </c>
      <c r="J4225" s="35" t="s">
        <v>15865</v>
      </c>
      <c r="K4225" s="35" t="s">
        <v>2617</v>
      </c>
      <c r="L4225" s="35"/>
      <c r="M4225" s="51">
        <v>43048</v>
      </c>
    </row>
    <row r="4226" spans="9:13">
      <c r="I4226" s="35" t="s">
        <v>15866</v>
      </c>
      <c r="J4226" s="35" t="s">
        <v>15867</v>
      </c>
      <c r="K4226" s="35" t="s">
        <v>2617</v>
      </c>
      <c r="L4226" s="35"/>
      <c r="M4226" s="51">
        <v>43048</v>
      </c>
    </row>
    <row r="4227" spans="9:13">
      <c r="I4227" s="35" t="s">
        <v>15868</v>
      </c>
      <c r="J4227" s="35" t="s">
        <v>15869</v>
      </c>
      <c r="K4227" s="35" t="s">
        <v>2617</v>
      </c>
      <c r="L4227" s="35"/>
      <c r="M4227" s="51">
        <v>43048</v>
      </c>
    </row>
    <row r="4228" spans="9:13">
      <c r="I4228" s="35" t="s">
        <v>15870</v>
      </c>
      <c r="J4228" s="35" t="s">
        <v>15871</v>
      </c>
      <c r="K4228" s="35" t="s">
        <v>2617</v>
      </c>
      <c r="L4228" s="35"/>
      <c r="M4228" s="51">
        <v>43048</v>
      </c>
    </row>
    <row r="4229" spans="9:13">
      <c r="I4229" s="35" t="s">
        <v>15872</v>
      </c>
      <c r="J4229" s="35" t="s">
        <v>15873</v>
      </c>
      <c r="K4229" s="35" t="s">
        <v>2617</v>
      </c>
      <c r="L4229" s="35"/>
      <c r="M4229" s="51">
        <v>43048</v>
      </c>
    </row>
    <row r="4230" spans="9:13">
      <c r="I4230" s="35" t="s">
        <v>15874</v>
      </c>
      <c r="J4230" s="35" t="s">
        <v>15875</v>
      </c>
      <c r="K4230" s="35" t="s">
        <v>2617</v>
      </c>
      <c r="L4230" s="35"/>
      <c r="M4230" s="51">
        <v>43048</v>
      </c>
    </row>
    <row r="4231" spans="9:13">
      <c r="I4231" s="35" t="s">
        <v>15876</v>
      </c>
      <c r="J4231" s="35" t="s">
        <v>15877</v>
      </c>
      <c r="K4231" s="35" t="s">
        <v>2617</v>
      </c>
      <c r="L4231" s="35"/>
      <c r="M4231" s="51">
        <v>43048</v>
      </c>
    </row>
    <row r="4232" spans="9:13">
      <c r="I4232" s="35" t="s">
        <v>15878</v>
      </c>
      <c r="J4232" s="35" t="s">
        <v>15879</v>
      </c>
      <c r="K4232" s="35" t="s">
        <v>2617</v>
      </c>
      <c r="L4232" s="35"/>
      <c r="M4232" s="51">
        <v>43048</v>
      </c>
    </row>
    <row r="4233" spans="9:13">
      <c r="I4233" s="35" t="s">
        <v>15880</v>
      </c>
      <c r="J4233" s="35" t="s">
        <v>15881</v>
      </c>
      <c r="K4233" s="35" t="s">
        <v>2617</v>
      </c>
      <c r="L4233" s="35"/>
      <c r="M4233" s="51">
        <v>43048</v>
      </c>
    </row>
    <row r="4234" spans="9:13">
      <c r="I4234" s="35" t="s">
        <v>15882</v>
      </c>
      <c r="J4234" s="35" t="s">
        <v>15883</v>
      </c>
      <c r="K4234" s="35" t="s">
        <v>2617</v>
      </c>
      <c r="L4234" s="35"/>
      <c r="M4234" s="51">
        <v>43048</v>
      </c>
    </row>
    <row r="4235" spans="9:13">
      <c r="I4235" s="35" t="s">
        <v>15884</v>
      </c>
      <c r="J4235" s="35" t="s">
        <v>15885</v>
      </c>
      <c r="K4235" s="35" t="s">
        <v>2617</v>
      </c>
      <c r="L4235" s="35"/>
      <c r="M4235" s="51">
        <v>43048</v>
      </c>
    </row>
    <row r="4236" spans="9:13">
      <c r="I4236" s="35" t="s">
        <v>15886</v>
      </c>
      <c r="J4236" s="35" t="s">
        <v>15887</v>
      </c>
      <c r="K4236" s="35" t="s">
        <v>2617</v>
      </c>
      <c r="L4236" s="35"/>
      <c r="M4236" s="51">
        <v>43048</v>
      </c>
    </row>
    <row r="4237" spans="9:13">
      <c r="I4237" s="35" t="s">
        <v>15888</v>
      </c>
      <c r="J4237" s="35" t="s">
        <v>15889</v>
      </c>
      <c r="K4237" s="35" t="s">
        <v>2617</v>
      </c>
      <c r="L4237" s="35"/>
      <c r="M4237" s="51">
        <v>43048</v>
      </c>
    </row>
    <row r="4238" spans="9:13">
      <c r="I4238" s="35" t="s">
        <v>15890</v>
      </c>
      <c r="J4238" s="35" t="s">
        <v>15891</v>
      </c>
      <c r="K4238" s="35" t="s">
        <v>2617</v>
      </c>
      <c r="L4238" s="35"/>
      <c r="M4238" s="51">
        <v>43048</v>
      </c>
    </row>
    <row r="4239" spans="9:13">
      <c r="I4239" s="35" t="s">
        <v>15892</v>
      </c>
      <c r="J4239" s="35" t="s">
        <v>15893</v>
      </c>
      <c r="K4239" s="35" t="s">
        <v>2617</v>
      </c>
      <c r="L4239" s="35"/>
      <c r="M4239" s="51">
        <v>43048</v>
      </c>
    </row>
    <row r="4240" spans="9:13">
      <c r="I4240" s="35" t="s">
        <v>15894</v>
      </c>
      <c r="J4240" s="35" t="s">
        <v>15895</v>
      </c>
      <c r="K4240" s="35" t="s">
        <v>2617</v>
      </c>
      <c r="L4240" s="35"/>
      <c r="M4240" s="51">
        <v>43048</v>
      </c>
    </row>
    <row r="4241" spans="9:13">
      <c r="I4241" s="35" t="s">
        <v>15896</v>
      </c>
      <c r="J4241" s="35" t="s">
        <v>15897</v>
      </c>
      <c r="K4241" s="35" t="s">
        <v>2617</v>
      </c>
      <c r="L4241" s="35"/>
      <c r="M4241" s="51">
        <v>43048</v>
      </c>
    </row>
    <row r="4242" spans="9:13">
      <c r="I4242" s="35" t="s">
        <v>15898</v>
      </c>
      <c r="J4242" s="35" t="s">
        <v>15899</v>
      </c>
      <c r="K4242" s="35" t="s">
        <v>2617</v>
      </c>
      <c r="L4242" s="35"/>
      <c r="M4242" s="51">
        <v>43048</v>
      </c>
    </row>
    <row r="4243" spans="9:13">
      <c r="I4243" s="35" t="s">
        <v>15900</v>
      </c>
      <c r="J4243" s="35" t="s">
        <v>15901</v>
      </c>
      <c r="K4243" s="35" t="s">
        <v>2617</v>
      </c>
      <c r="L4243" s="35"/>
      <c r="M4243" s="51">
        <v>43048</v>
      </c>
    </row>
    <row r="4244" spans="9:13">
      <c r="I4244" s="35" t="s">
        <v>15902</v>
      </c>
      <c r="J4244" s="35" t="s">
        <v>15903</v>
      </c>
      <c r="K4244" s="35" t="s">
        <v>2617</v>
      </c>
      <c r="L4244" s="35"/>
      <c r="M4244" s="51">
        <v>43048</v>
      </c>
    </row>
    <row r="4245" spans="9:13">
      <c r="I4245" s="35" t="s">
        <v>15904</v>
      </c>
      <c r="J4245" s="35" t="s">
        <v>15905</v>
      </c>
      <c r="K4245" s="35" t="s">
        <v>2617</v>
      </c>
      <c r="L4245" s="35"/>
      <c r="M4245" s="51">
        <v>43048</v>
      </c>
    </row>
    <row r="4246" spans="9:13">
      <c r="I4246" s="35" t="s">
        <v>15906</v>
      </c>
      <c r="J4246" s="35" t="s">
        <v>15907</v>
      </c>
      <c r="K4246" s="35" t="s">
        <v>2617</v>
      </c>
      <c r="L4246" s="35"/>
      <c r="M4246" s="51">
        <v>43048</v>
      </c>
    </row>
    <row r="4247" spans="9:13">
      <c r="I4247" s="35" t="s">
        <v>15908</v>
      </c>
      <c r="J4247" s="35" t="s">
        <v>15909</v>
      </c>
      <c r="K4247" s="35" t="s">
        <v>2617</v>
      </c>
      <c r="L4247" s="35"/>
      <c r="M4247" s="51">
        <v>43048</v>
      </c>
    </row>
    <row r="4248" spans="9:13">
      <c r="I4248" s="35" t="s">
        <v>15910</v>
      </c>
      <c r="J4248" s="35" t="s">
        <v>15911</v>
      </c>
      <c r="K4248" s="35" t="s">
        <v>2617</v>
      </c>
      <c r="L4248" s="35"/>
      <c r="M4248" s="51">
        <v>43048</v>
      </c>
    </row>
    <row r="4249" spans="9:13">
      <c r="I4249" s="35" t="s">
        <v>15912</v>
      </c>
      <c r="J4249" s="35" t="s">
        <v>15913</v>
      </c>
      <c r="K4249" s="35" t="s">
        <v>2617</v>
      </c>
      <c r="L4249" s="35"/>
      <c r="M4249" s="51">
        <v>43048</v>
      </c>
    </row>
    <row r="4250" spans="9:13">
      <c r="I4250" s="35" t="s">
        <v>15914</v>
      </c>
      <c r="J4250" s="35" t="s">
        <v>15915</v>
      </c>
      <c r="K4250" s="35" t="s">
        <v>2617</v>
      </c>
      <c r="L4250" s="35"/>
      <c r="M4250" s="51">
        <v>43048</v>
      </c>
    </row>
    <row r="4251" spans="9:13">
      <c r="I4251" s="35" t="s">
        <v>15916</v>
      </c>
      <c r="J4251" s="35" t="s">
        <v>15917</v>
      </c>
      <c r="K4251" s="35" t="s">
        <v>2617</v>
      </c>
      <c r="L4251" s="35"/>
      <c r="M4251" s="51">
        <v>43048</v>
      </c>
    </row>
    <row r="4252" spans="9:13">
      <c r="I4252" s="35" t="s">
        <v>15918</v>
      </c>
      <c r="J4252" s="35" t="s">
        <v>15919</v>
      </c>
      <c r="K4252" s="35" t="s">
        <v>2617</v>
      </c>
      <c r="L4252" s="35"/>
      <c r="M4252" s="51">
        <v>43048</v>
      </c>
    </row>
    <row r="4253" spans="9:13">
      <c r="I4253" s="35" t="s">
        <v>15920</v>
      </c>
      <c r="J4253" s="35" t="s">
        <v>15921</v>
      </c>
      <c r="K4253" s="35" t="s">
        <v>2617</v>
      </c>
      <c r="L4253" s="35"/>
      <c r="M4253" s="51">
        <v>43048</v>
      </c>
    </row>
    <row r="4254" spans="9:13">
      <c r="I4254" s="35" t="s">
        <v>15922</v>
      </c>
      <c r="J4254" s="35" t="s">
        <v>15923</v>
      </c>
      <c r="K4254" s="35" t="s">
        <v>2617</v>
      </c>
      <c r="L4254" s="35"/>
      <c r="M4254" s="51">
        <v>43048</v>
      </c>
    </row>
    <row r="4255" spans="9:13">
      <c r="I4255" s="35" t="s">
        <v>15924</v>
      </c>
      <c r="J4255" s="35" t="s">
        <v>15925</v>
      </c>
      <c r="K4255" s="35" t="s">
        <v>2617</v>
      </c>
      <c r="L4255" s="35"/>
      <c r="M4255" s="51">
        <v>43048</v>
      </c>
    </row>
    <row r="4256" spans="9:13">
      <c r="I4256" s="35" t="s">
        <v>15926</v>
      </c>
      <c r="J4256" s="35" t="s">
        <v>15927</v>
      </c>
      <c r="K4256" s="35" t="s">
        <v>2617</v>
      </c>
      <c r="L4256" s="35"/>
      <c r="M4256" s="51">
        <v>43048</v>
      </c>
    </row>
    <row r="4257" spans="9:13">
      <c r="I4257" s="35" t="s">
        <v>15928</v>
      </c>
      <c r="J4257" s="35" t="s">
        <v>15929</v>
      </c>
      <c r="K4257" s="35" t="s">
        <v>2617</v>
      </c>
      <c r="L4257" s="35"/>
      <c r="M4257" s="51">
        <v>43048</v>
      </c>
    </row>
    <row r="4258" spans="9:13">
      <c r="I4258" s="35" t="s">
        <v>15930</v>
      </c>
      <c r="J4258" s="35" t="s">
        <v>15931</v>
      </c>
      <c r="K4258" s="35" t="s">
        <v>2617</v>
      </c>
      <c r="L4258" s="35"/>
      <c r="M4258" s="51">
        <v>43048</v>
      </c>
    </row>
    <row r="4259" spans="9:13">
      <c r="I4259" s="35" t="s">
        <v>15932</v>
      </c>
      <c r="J4259" s="35" t="s">
        <v>15933</v>
      </c>
      <c r="K4259" s="35" t="s">
        <v>2617</v>
      </c>
      <c r="L4259" s="35"/>
      <c r="M4259" s="51">
        <v>43048</v>
      </c>
    </row>
    <row r="4260" spans="9:13">
      <c r="I4260" s="35" t="s">
        <v>15934</v>
      </c>
      <c r="J4260" s="35" t="s">
        <v>15935</v>
      </c>
      <c r="K4260" s="35" t="s">
        <v>2617</v>
      </c>
      <c r="L4260" s="35"/>
      <c r="M4260" s="51">
        <v>43048</v>
      </c>
    </row>
    <row r="4261" spans="9:13">
      <c r="I4261" s="35" t="s">
        <v>15936</v>
      </c>
      <c r="J4261" s="35" t="s">
        <v>15937</v>
      </c>
      <c r="K4261" s="35" t="s">
        <v>2617</v>
      </c>
      <c r="L4261" s="35"/>
      <c r="M4261" s="51">
        <v>43048</v>
      </c>
    </row>
    <row r="4262" spans="9:13">
      <c r="I4262" s="35" t="s">
        <v>15938</v>
      </c>
      <c r="J4262" s="35" t="s">
        <v>15939</v>
      </c>
      <c r="K4262" s="35" t="s">
        <v>2617</v>
      </c>
      <c r="L4262" s="35"/>
      <c r="M4262" s="51">
        <v>43048</v>
      </c>
    </row>
    <row r="4263" spans="9:13">
      <c r="I4263" s="35" t="s">
        <v>15940</v>
      </c>
      <c r="J4263" s="35" t="s">
        <v>15941</v>
      </c>
      <c r="K4263" s="35" t="s">
        <v>2617</v>
      </c>
      <c r="L4263" s="35"/>
      <c r="M4263" s="51">
        <v>43048</v>
      </c>
    </row>
    <row r="4264" spans="9:13">
      <c r="I4264" s="35" t="s">
        <v>15942</v>
      </c>
      <c r="J4264" s="35" t="s">
        <v>15943</v>
      </c>
      <c r="K4264" s="35" t="s">
        <v>2617</v>
      </c>
      <c r="L4264" s="35"/>
      <c r="M4264" s="51">
        <v>43048</v>
      </c>
    </row>
    <row r="4265" spans="9:13">
      <c r="I4265" s="35" t="s">
        <v>15944</v>
      </c>
      <c r="J4265" s="35" t="s">
        <v>15945</v>
      </c>
      <c r="K4265" s="35" t="s">
        <v>2617</v>
      </c>
      <c r="L4265" s="35"/>
      <c r="M4265" s="51">
        <v>43048</v>
      </c>
    </row>
    <row r="4266" spans="9:13">
      <c r="I4266" s="35" t="s">
        <v>15946</v>
      </c>
      <c r="J4266" s="35" t="s">
        <v>15947</v>
      </c>
      <c r="K4266" s="35" t="s">
        <v>2617</v>
      </c>
      <c r="L4266" s="35"/>
      <c r="M4266" s="51">
        <v>43048</v>
      </c>
    </row>
    <row r="4267" spans="9:13">
      <c r="I4267" s="35" t="s">
        <v>15948</v>
      </c>
      <c r="J4267" s="35" t="s">
        <v>15949</v>
      </c>
      <c r="K4267" s="35" t="s">
        <v>2617</v>
      </c>
      <c r="L4267" s="35"/>
      <c r="M4267" s="51">
        <v>43048</v>
      </c>
    </row>
    <row r="4268" spans="9:13">
      <c r="I4268" s="35" t="s">
        <v>15950</v>
      </c>
      <c r="J4268" s="35" t="s">
        <v>15951</v>
      </c>
      <c r="K4268" s="35" t="s">
        <v>2617</v>
      </c>
      <c r="L4268" s="35"/>
      <c r="M4268" s="51">
        <v>43048</v>
      </c>
    </row>
    <row r="4269" spans="9:13">
      <c r="I4269" s="35" t="s">
        <v>15952</v>
      </c>
      <c r="J4269" s="35" t="s">
        <v>15953</v>
      </c>
      <c r="K4269" s="35" t="s">
        <v>2617</v>
      </c>
      <c r="L4269" s="35"/>
      <c r="M4269" s="51">
        <v>43048</v>
      </c>
    </row>
    <row r="4270" spans="9:13">
      <c r="I4270" s="35" t="s">
        <v>15954</v>
      </c>
      <c r="J4270" s="35" t="s">
        <v>15955</v>
      </c>
      <c r="K4270" s="35" t="s">
        <v>2617</v>
      </c>
      <c r="L4270" s="35"/>
      <c r="M4270" s="51">
        <v>43048</v>
      </c>
    </row>
    <row r="4271" spans="9:13">
      <c r="I4271" s="35" t="s">
        <v>15956</v>
      </c>
      <c r="J4271" s="35" t="s">
        <v>15957</v>
      </c>
      <c r="K4271" s="35" t="s">
        <v>2617</v>
      </c>
      <c r="L4271" s="35"/>
      <c r="M4271" s="51">
        <v>43048</v>
      </c>
    </row>
    <row r="4272" spans="9:13">
      <c r="I4272" s="35" t="s">
        <v>15958</v>
      </c>
      <c r="J4272" s="35" t="s">
        <v>15959</v>
      </c>
      <c r="K4272" s="35" t="s">
        <v>2617</v>
      </c>
      <c r="L4272" s="35"/>
      <c r="M4272" s="51">
        <v>43048</v>
      </c>
    </row>
    <row r="4273" spans="9:13">
      <c r="I4273" s="35" t="s">
        <v>15960</v>
      </c>
      <c r="J4273" s="35" t="s">
        <v>15961</v>
      </c>
      <c r="K4273" s="35" t="s">
        <v>2617</v>
      </c>
      <c r="L4273" s="35"/>
      <c r="M4273" s="51">
        <v>43048</v>
      </c>
    </row>
    <row r="4274" spans="9:13">
      <c r="I4274" s="35" t="s">
        <v>15962</v>
      </c>
      <c r="J4274" s="35" t="s">
        <v>15963</v>
      </c>
      <c r="K4274" s="35" t="s">
        <v>2617</v>
      </c>
      <c r="L4274" s="35"/>
      <c r="M4274" s="51">
        <v>43048</v>
      </c>
    </row>
    <row r="4275" spans="9:13">
      <c r="I4275" s="35" t="s">
        <v>15964</v>
      </c>
      <c r="J4275" s="35" t="s">
        <v>15965</v>
      </c>
      <c r="K4275" s="35" t="s">
        <v>2617</v>
      </c>
      <c r="L4275" s="35"/>
      <c r="M4275" s="51">
        <v>43048</v>
      </c>
    </row>
    <row r="4276" spans="9:13">
      <c r="I4276" s="35" t="s">
        <v>15966</v>
      </c>
      <c r="J4276" s="35" t="s">
        <v>15967</v>
      </c>
      <c r="K4276" s="35" t="s">
        <v>2617</v>
      </c>
      <c r="L4276" s="35"/>
      <c r="M4276" s="51">
        <v>43048</v>
      </c>
    </row>
    <row r="4277" spans="9:13">
      <c r="I4277" s="35" t="s">
        <v>15968</v>
      </c>
      <c r="J4277" s="35" t="s">
        <v>15969</v>
      </c>
      <c r="K4277" s="35" t="s">
        <v>2617</v>
      </c>
      <c r="L4277" s="35"/>
      <c r="M4277" s="51">
        <v>43048</v>
      </c>
    </row>
    <row r="4278" spans="9:13">
      <c r="I4278" s="35" t="s">
        <v>15970</v>
      </c>
      <c r="J4278" s="35" t="s">
        <v>15971</v>
      </c>
      <c r="K4278" s="35" t="s">
        <v>2617</v>
      </c>
      <c r="L4278" s="35"/>
      <c r="M4278" s="51">
        <v>43048</v>
      </c>
    </row>
    <row r="4279" spans="9:13">
      <c r="I4279" s="35" t="s">
        <v>15972</v>
      </c>
      <c r="J4279" s="35" t="s">
        <v>15973</v>
      </c>
      <c r="K4279" s="35" t="s">
        <v>2617</v>
      </c>
      <c r="L4279" s="35"/>
      <c r="M4279" s="51">
        <v>43048</v>
      </c>
    </row>
    <row r="4280" spans="9:13">
      <c r="I4280" s="35" t="s">
        <v>15974</v>
      </c>
      <c r="J4280" s="35" t="s">
        <v>15975</v>
      </c>
      <c r="K4280" s="35" t="s">
        <v>2617</v>
      </c>
      <c r="L4280" s="35"/>
      <c r="M4280" s="51">
        <v>43048</v>
      </c>
    </row>
    <row r="4281" spans="9:13">
      <c r="I4281" s="35" t="s">
        <v>15976</v>
      </c>
      <c r="J4281" s="35" t="s">
        <v>15977</v>
      </c>
      <c r="K4281" s="35" t="s">
        <v>2617</v>
      </c>
      <c r="L4281" s="35"/>
      <c r="M4281" s="51">
        <v>43048</v>
      </c>
    </row>
    <row r="4282" spans="9:13">
      <c r="I4282" s="35" t="s">
        <v>15978</v>
      </c>
      <c r="J4282" s="35" t="s">
        <v>15979</v>
      </c>
      <c r="K4282" s="35" t="s">
        <v>2617</v>
      </c>
      <c r="L4282" s="35"/>
      <c r="M4282" s="51">
        <v>43048</v>
      </c>
    </row>
    <row r="4283" spans="9:13">
      <c r="I4283" s="35" t="s">
        <v>15980</v>
      </c>
      <c r="J4283" s="35" t="s">
        <v>15981</v>
      </c>
      <c r="K4283" s="35" t="s">
        <v>2617</v>
      </c>
      <c r="L4283" s="35"/>
      <c r="M4283" s="51">
        <v>43048</v>
      </c>
    </row>
    <row r="4284" spans="9:13">
      <c r="I4284" s="35" t="s">
        <v>10558</v>
      </c>
      <c r="J4284" s="35" t="s">
        <v>15982</v>
      </c>
      <c r="K4284" s="35" t="s">
        <v>2617</v>
      </c>
      <c r="L4284" s="35"/>
      <c r="M4284" s="51">
        <v>43048</v>
      </c>
    </row>
    <row r="4285" spans="9:13">
      <c r="I4285" s="35" t="s">
        <v>15983</v>
      </c>
      <c r="J4285" s="35" t="s">
        <v>15984</v>
      </c>
      <c r="K4285" s="35" t="s">
        <v>2617</v>
      </c>
      <c r="L4285" s="35"/>
      <c r="M4285" s="51">
        <v>43048</v>
      </c>
    </row>
    <row r="4286" spans="9:13">
      <c r="I4286" s="35" t="s">
        <v>15985</v>
      </c>
      <c r="J4286" s="35" t="s">
        <v>15986</v>
      </c>
      <c r="K4286" s="35" t="s">
        <v>2617</v>
      </c>
      <c r="L4286" s="35"/>
      <c r="M4286" s="51">
        <v>43048</v>
      </c>
    </row>
    <row r="4287" spans="9:13">
      <c r="I4287" s="35" t="s">
        <v>15987</v>
      </c>
      <c r="J4287" s="35" t="s">
        <v>15988</v>
      </c>
      <c r="K4287" s="35" t="s">
        <v>2617</v>
      </c>
      <c r="L4287" s="35"/>
      <c r="M4287" s="51">
        <v>43048</v>
      </c>
    </row>
    <row r="4288" spans="9:13">
      <c r="I4288" s="35" t="s">
        <v>15989</v>
      </c>
      <c r="J4288" s="35" t="s">
        <v>15990</v>
      </c>
      <c r="K4288" s="35" t="s">
        <v>2617</v>
      </c>
      <c r="L4288" s="35"/>
      <c r="M4288" s="51">
        <v>43048</v>
      </c>
    </row>
    <row r="4289" spans="9:13">
      <c r="I4289" s="35" t="s">
        <v>15991</v>
      </c>
      <c r="J4289" s="35" t="s">
        <v>15992</v>
      </c>
      <c r="K4289" s="35" t="s">
        <v>2617</v>
      </c>
      <c r="L4289" s="35"/>
      <c r="M4289" s="51">
        <v>43048</v>
      </c>
    </row>
    <row r="4290" spans="9:13">
      <c r="I4290" s="35" t="s">
        <v>15993</v>
      </c>
      <c r="J4290" s="35" t="s">
        <v>15994</v>
      </c>
      <c r="K4290" s="35" t="s">
        <v>2617</v>
      </c>
      <c r="L4290" s="35"/>
      <c r="M4290" s="51">
        <v>43048</v>
      </c>
    </row>
    <row r="4291" spans="9:13">
      <c r="I4291" s="35" t="s">
        <v>15995</v>
      </c>
      <c r="J4291" s="35" t="s">
        <v>15996</v>
      </c>
      <c r="K4291" s="35" t="s">
        <v>2617</v>
      </c>
      <c r="L4291" s="35"/>
      <c r="M4291" s="51">
        <v>43048</v>
      </c>
    </row>
    <row r="4292" spans="9:13">
      <c r="I4292" s="35" t="s">
        <v>15997</v>
      </c>
      <c r="J4292" s="35" t="s">
        <v>15998</v>
      </c>
      <c r="K4292" s="35" t="s">
        <v>2617</v>
      </c>
      <c r="L4292" s="35"/>
      <c r="M4292" s="51">
        <v>43048</v>
      </c>
    </row>
    <row r="4293" spans="9:13">
      <c r="I4293" s="35" t="s">
        <v>15999</v>
      </c>
      <c r="J4293" s="35" t="s">
        <v>16000</v>
      </c>
      <c r="K4293" s="35" t="s">
        <v>2617</v>
      </c>
      <c r="L4293" s="35"/>
      <c r="M4293" s="51">
        <v>43048</v>
      </c>
    </row>
    <row r="4294" spans="9:13">
      <c r="I4294" s="35" t="s">
        <v>16001</v>
      </c>
      <c r="J4294" s="35" t="s">
        <v>16002</v>
      </c>
      <c r="K4294" s="35" t="s">
        <v>2617</v>
      </c>
      <c r="L4294" s="35"/>
      <c r="M4294" s="51">
        <v>43048</v>
      </c>
    </row>
    <row r="4295" spans="9:13">
      <c r="I4295" s="35" t="s">
        <v>16003</v>
      </c>
      <c r="J4295" s="35" t="s">
        <v>16004</v>
      </c>
      <c r="K4295" s="35" t="s">
        <v>2617</v>
      </c>
      <c r="L4295" s="35"/>
      <c r="M4295" s="51">
        <v>43048</v>
      </c>
    </row>
    <row r="4296" spans="9:13">
      <c r="I4296" s="35" t="s">
        <v>16005</v>
      </c>
      <c r="J4296" s="35" t="s">
        <v>16006</v>
      </c>
      <c r="K4296" s="35" t="s">
        <v>2617</v>
      </c>
      <c r="L4296" s="35"/>
      <c r="M4296" s="51">
        <v>43048</v>
      </c>
    </row>
    <row r="4297" spans="9:13">
      <c r="I4297" s="35" t="s">
        <v>16007</v>
      </c>
      <c r="J4297" s="35" t="s">
        <v>16008</v>
      </c>
      <c r="K4297" s="35" t="s">
        <v>2617</v>
      </c>
      <c r="L4297" s="35"/>
      <c r="M4297" s="51">
        <v>43048</v>
      </c>
    </row>
    <row r="4298" spans="9:13">
      <c r="I4298" s="35" t="s">
        <v>16009</v>
      </c>
      <c r="J4298" s="35" t="s">
        <v>16010</v>
      </c>
      <c r="K4298" s="35" t="s">
        <v>2617</v>
      </c>
      <c r="L4298" s="35"/>
      <c r="M4298" s="51">
        <v>43048</v>
      </c>
    </row>
    <row r="4299" spans="9:13">
      <c r="I4299" s="35" t="s">
        <v>16011</v>
      </c>
      <c r="J4299" s="35" t="s">
        <v>16012</v>
      </c>
      <c r="K4299" s="35" t="s">
        <v>2617</v>
      </c>
      <c r="L4299" s="35"/>
      <c r="M4299" s="51">
        <v>43048</v>
      </c>
    </row>
    <row r="4300" spans="9:13">
      <c r="I4300" s="35" t="s">
        <v>16013</v>
      </c>
      <c r="J4300" s="35" t="s">
        <v>16014</v>
      </c>
      <c r="K4300" s="35" t="s">
        <v>2617</v>
      </c>
      <c r="L4300" s="35"/>
      <c r="M4300" s="51">
        <v>43048</v>
      </c>
    </row>
    <row r="4301" spans="9:13">
      <c r="I4301" s="35" t="s">
        <v>16015</v>
      </c>
      <c r="J4301" s="35" t="s">
        <v>16016</v>
      </c>
      <c r="K4301" s="35" t="s">
        <v>2617</v>
      </c>
      <c r="L4301" s="35"/>
      <c r="M4301" s="51">
        <v>43048</v>
      </c>
    </row>
    <row r="4302" spans="9:13">
      <c r="I4302" s="35" t="s">
        <v>16017</v>
      </c>
      <c r="J4302" s="35" t="s">
        <v>16018</v>
      </c>
      <c r="K4302" s="35" t="s">
        <v>2617</v>
      </c>
      <c r="L4302" s="35"/>
      <c r="M4302" s="51">
        <v>43048</v>
      </c>
    </row>
    <row r="4303" spans="9:13">
      <c r="I4303" s="35" t="s">
        <v>16019</v>
      </c>
      <c r="J4303" s="35" t="s">
        <v>16020</v>
      </c>
      <c r="K4303" s="35" t="s">
        <v>2617</v>
      </c>
      <c r="L4303" s="35"/>
      <c r="M4303" s="51">
        <v>43048</v>
      </c>
    </row>
    <row r="4304" spans="9:13">
      <c r="I4304" s="35" t="s">
        <v>16021</v>
      </c>
      <c r="J4304" s="35" t="s">
        <v>16022</v>
      </c>
      <c r="K4304" s="35" t="s">
        <v>2617</v>
      </c>
      <c r="L4304" s="35"/>
      <c r="M4304" s="51">
        <v>43048</v>
      </c>
    </row>
    <row r="4305" spans="9:13">
      <c r="I4305" s="35" t="s">
        <v>16023</v>
      </c>
      <c r="J4305" s="35" t="s">
        <v>16024</v>
      </c>
      <c r="K4305" s="35" t="s">
        <v>2617</v>
      </c>
      <c r="L4305" s="35"/>
      <c r="M4305" s="51">
        <v>43048</v>
      </c>
    </row>
    <row r="4306" spans="9:13">
      <c r="I4306" s="35" t="s">
        <v>16025</v>
      </c>
      <c r="J4306" s="35" t="s">
        <v>16026</v>
      </c>
      <c r="K4306" s="35" t="s">
        <v>2617</v>
      </c>
      <c r="L4306" s="35"/>
      <c r="M4306" s="51">
        <v>43048</v>
      </c>
    </row>
    <row r="4307" spans="9:13">
      <c r="I4307" s="35" t="s">
        <v>16027</v>
      </c>
      <c r="J4307" s="35" t="s">
        <v>16028</v>
      </c>
      <c r="K4307" s="35" t="s">
        <v>2617</v>
      </c>
      <c r="L4307" s="35"/>
      <c r="M4307" s="51">
        <v>43048</v>
      </c>
    </row>
    <row r="4308" spans="9:13">
      <c r="I4308" s="35" t="s">
        <v>16029</v>
      </c>
      <c r="J4308" s="35" t="s">
        <v>16030</v>
      </c>
      <c r="K4308" s="35" t="s">
        <v>2617</v>
      </c>
      <c r="L4308" s="35"/>
      <c r="M4308" s="51">
        <v>43048</v>
      </c>
    </row>
    <row r="4309" spans="9:13">
      <c r="I4309" s="35" t="s">
        <v>16031</v>
      </c>
      <c r="J4309" s="35" t="s">
        <v>16032</v>
      </c>
      <c r="K4309" s="35" t="s">
        <v>2617</v>
      </c>
      <c r="L4309" s="35"/>
      <c r="M4309" s="51">
        <v>43048</v>
      </c>
    </row>
    <row r="4310" spans="9:13">
      <c r="I4310" s="35" t="s">
        <v>16033</v>
      </c>
      <c r="J4310" s="35" t="s">
        <v>16034</v>
      </c>
      <c r="K4310" s="35" t="s">
        <v>2617</v>
      </c>
      <c r="L4310" s="35"/>
      <c r="M4310" s="51">
        <v>43048</v>
      </c>
    </row>
    <row r="4311" spans="9:13">
      <c r="I4311" s="35" t="s">
        <v>16035</v>
      </c>
      <c r="J4311" s="35" t="s">
        <v>16036</v>
      </c>
      <c r="K4311" s="35" t="s">
        <v>2617</v>
      </c>
      <c r="L4311" s="35"/>
      <c r="M4311" s="51">
        <v>43048</v>
      </c>
    </row>
    <row r="4312" spans="9:13">
      <c r="I4312" s="35" t="s">
        <v>16037</v>
      </c>
      <c r="J4312" s="35" t="s">
        <v>16038</v>
      </c>
      <c r="K4312" s="35" t="s">
        <v>2617</v>
      </c>
      <c r="L4312" s="35"/>
      <c r="M4312" s="51">
        <v>43048</v>
      </c>
    </row>
    <row r="4313" spans="9:13">
      <c r="I4313" s="35" t="s">
        <v>16039</v>
      </c>
      <c r="J4313" s="35" t="s">
        <v>16040</v>
      </c>
      <c r="K4313" s="35" t="s">
        <v>2617</v>
      </c>
      <c r="L4313" s="35"/>
      <c r="M4313" s="51">
        <v>43048</v>
      </c>
    </row>
    <row r="4314" spans="9:13">
      <c r="I4314" s="35" t="s">
        <v>16041</v>
      </c>
      <c r="J4314" s="35" t="s">
        <v>16042</v>
      </c>
      <c r="K4314" s="35" t="s">
        <v>2617</v>
      </c>
      <c r="L4314" s="35"/>
      <c r="M4314" s="51">
        <v>43048</v>
      </c>
    </row>
    <row r="4315" spans="9:13">
      <c r="I4315" s="35" t="s">
        <v>16043</v>
      </c>
      <c r="J4315" s="35" t="s">
        <v>16044</v>
      </c>
      <c r="K4315" s="35" t="s">
        <v>2617</v>
      </c>
      <c r="L4315" s="35"/>
      <c r="M4315" s="51">
        <v>43048</v>
      </c>
    </row>
    <row r="4316" spans="9:13">
      <c r="I4316" s="35" t="s">
        <v>16045</v>
      </c>
      <c r="J4316" s="35" t="s">
        <v>16046</v>
      </c>
      <c r="K4316" s="35" t="s">
        <v>2617</v>
      </c>
      <c r="L4316" s="35"/>
      <c r="M4316" s="51">
        <v>43048</v>
      </c>
    </row>
    <row r="4317" spans="9:13">
      <c r="I4317" s="35" t="s">
        <v>16047</v>
      </c>
      <c r="J4317" s="35" t="s">
        <v>16048</v>
      </c>
      <c r="K4317" s="35" t="s">
        <v>2617</v>
      </c>
      <c r="L4317" s="35"/>
      <c r="M4317" s="51">
        <v>43048</v>
      </c>
    </row>
    <row r="4318" spans="9:13">
      <c r="I4318" s="35" t="s">
        <v>16049</v>
      </c>
      <c r="J4318" s="35" t="s">
        <v>16050</v>
      </c>
      <c r="K4318" s="35" t="s">
        <v>2617</v>
      </c>
      <c r="L4318" s="35"/>
      <c r="M4318" s="51">
        <v>43048</v>
      </c>
    </row>
    <row r="4319" spans="9:13">
      <c r="I4319" s="35" t="s">
        <v>16051</v>
      </c>
      <c r="J4319" s="35" t="s">
        <v>16052</v>
      </c>
      <c r="K4319" s="35" t="s">
        <v>2617</v>
      </c>
      <c r="L4319" s="35"/>
      <c r="M4319" s="51">
        <v>43048</v>
      </c>
    </row>
    <row r="4320" spans="9:13">
      <c r="I4320" s="35" t="s">
        <v>16053</v>
      </c>
      <c r="J4320" s="35" t="s">
        <v>16054</v>
      </c>
      <c r="K4320" s="35" t="s">
        <v>2617</v>
      </c>
      <c r="L4320" s="35"/>
      <c r="M4320" s="51">
        <v>43048</v>
      </c>
    </row>
    <row r="4321" spans="9:13">
      <c r="I4321" s="35" t="s">
        <v>16055</v>
      </c>
      <c r="J4321" s="35" t="s">
        <v>16056</v>
      </c>
      <c r="K4321" s="35" t="s">
        <v>2617</v>
      </c>
      <c r="L4321" s="35"/>
      <c r="M4321" s="51">
        <v>43048</v>
      </c>
    </row>
    <row r="4322" spans="9:13">
      <c r="I4322" s="35" t="s">
        <v>16057</v>
      </c>
      <c r="J4322" s="35" t="s">
        <v>16058</v>
      </c>
      <c r="K4322" s="35" t="s">
        <v>2617</v>
      </c>
      <c r="L4322" s="35"/>
      <c r="M4322" s="51">
        <v>43048</v>
      </c>
    </row>
    <row r="4323" spans="9:13">
      <c r="I4323" s="35" t="s">
        <v>16059</v>
      </c>
      <c r="J4323" s="35" t="s">
        <v>16060</v>
      </c>
      <c r="K4323" s="35" t="s">
        <v>2617</v>
      </c>
      <c r="L4323" s="35"/>
      <c r="M4323" s="51">
        <v>43048</v>
      </c>
    </row>
    <row r="4324" spans="9:13">
      <c r="I4324" s="35" t="s">
        <v>16061</v>
      </c>
      <c r="J4324" s="35" t="s">
        <v>16062</v>
      </c>
      <c r="K4324" s="35" t="s">
        <v>2617</v>
      </c>
      <c r="L4324" s="35"/>
      <c r="M4324" s="51">
        <v>43048</v>
      </c>
    </row>
    <row r="4325" spans="9:13">
      <c r="I4325" s="35" t="s">
        <v>16063</v>
      </c>
      <c r="J4325" s="35" t="s">
        <v>16064</v>
      </c>
      <c r="K4325" s="35" t="s">
        <v>2617</v>
      </c>
      <c r="L4325" s="35"/>
      <c r="M4325" s="51">
        <v>43048</v>
      </c>
    </row>
    <row r="4326" spans="9:13">
      <c r="I4326" s="35" t="s">
        <v>16065</v>
      </c>
      <c r="J4326" s="35" t="s">
        <v>16066</v>
      </c>
      <c r="K4326" s="35" t="s">
        <v>2617</v>
      </c>
      <c r="L4326" s="35"/>
      <c r="M4326" s="51">
        <v>43048</v>
      </c>
    </row>
    <row r="4327" spans="9:13">
      <c r="I4327" s="35" t="s">
        <v>16067</v>
      </c>
      <c r="J4327" s="35" t="s">
        <v>16068</v>
      </c>
      <c r="K4327" s="35" t="s">
        <v>2617</v>
      </c>
      <c r="L4327" s="35"/>
      <c r="M4327" s="51">
        <v>43048</v>
      </c>
    </row>
    <row r="4328" spans="9:13">
      <c r="I4328" s="35" t="s">
        <v>16069</v>
      </c>
      <c r="J4328" s="35" t="s">
        <v>16070</v>
      </c>
      <c r="K4328" s="35" t="s">
        <v>2617</v>
      </c>
      <c r="L4328" s="35"/>
      <c r="M4328" s="51">
        <v>43048</v>
      </c>
    </row>
    <row r="4329" spans="9:13">
      <c r="I4329" s="35" t="s">
        <v>16071</v>
      </c>
      <c r="J4329" s="35" t="s">
        <v>16072</v>
      </c>
      <c r="K4329" s="35" t="s">
        <v>2617</v>
      </c>
      <c r="L4329" s="35"/>
      <c r="M4329" s="51">
        <v>43048</v>
      </c>
    </row>
    <row r="4330" spans="9:13">
      <c r="I4330" s="35" t="s">
        <v>16073</v>
      </c>
      <c r="J4330" s="35" t="s">
        <v>16074</v>
      </c>
      <c r="K4330" s="35" t="s">
        <v>2617</v>
      </c>
      <c r="L4330" s="35"/>
      <c r="M4330" s="51">
        <v>43048</v>
      </c>
    </row>
    <row r="4331" spans="9:13">
      <c r="I4331" s="35" t="s">
        <v>16075</v>
      </c>
      <c r="J4331" s="35" t="s">
        <v>16076</v>
      </c>
      <c r="K4331" s="35" t="s">
        <v>2617</v>
      </c>
      <c r="L4331" s="35"/>
      <c r="M4331" s="51">
        <v>43048</v>
      </c>
    </row>
    <row r="4332" spans="9:13">
      <c r="I4332" s="35" t="s">
        <v>16077</v>
      </c>
      <c r="J4332" s="35" t="s">
        <v>16078</v>
      </c>
      <c r="K4332" s="35" t="s">
        <v>2617</v>
      </c>
      <c r="L4332" s="35"/>
      <c r="M4332" s="51">
        <v>43048</v>
      </c>
    </row>
    <row r="4333" spans="9:13">
      <c r="I4333" s="35" t="s">
        <v>16079</v>
      </c>
      <c r="J4333" s="35" t="s">
        <v>16080</v>
      </c>
      <c r="K4333" s="35" t="s">
        <v>2617</v>
      </c>
      <c r="L4333" s="35"/>
      <c r="M4333" s="51">
        <v>43048</v>
      </c>
    </row>
    <row r="4334" spans="9:13">
      <c r="I4334" s="35" t="s">
        <v>16081</v>
      </c>
      <c r="J4334" s="35" t="s">
        <v>16082</v>
      </c>
      <c r="K4334" s="35" t="s">
        <v>2617</v>
      </c>
      <c r="L4334" s="35"/>
      <c r="M4334" s="51">
        <v>43048</v>
      </c>
    </row>
    <row r="4335" spans="9:13">
      <c r="I4335" s="35" t="s">
        <v>16083</v>
      </c>
      <c r="J4335" s="35" t="s">
        <v>16084</v>
      </c>
      <c r="K4335" s="35" t="s">
        <v>2617</v>
      </c>
      <c r="L4335" s="35"/>
      <c r="M4335" s="51">
        <v>43048</v>
      </c>
    </row>
    <row r="4336" spans="9:13">
      <c r="I4336" s="35" t="s">
        <v>16085</v>
      </c>
      <c r="J4336" s="35" t="s">
        <v>16086</v>
      </c>
      <c r="K4336" s="35" t="s">
        <v>2617</v>
      </c>
      <c r="L4336" s="35"/>
      <c r="M4336" s="51">
        <v>43048</v>
      </c>
    </row>
    <row r="4337" spans="9:13">
      <c r="I4337" s="35" t="s">
        <v>16087</v>
      </c>
      <c r="J4337" s="35" t="s">
        <v>16088</v>
      </c>
      <c r="K4337" s="35" t="s">
        <v>2617</v>
      </c>
      <c r="L4337" s="35"/>
      <c r="M4337" s="51">
        <v>43048</v>
      </c>
    </row>
    <row r="4338" spans="9:13">
      <c r="I4338" s="35" t="s">
        <v>16089</v>
      </c>
      <c r="J4338" s="35" t="s">
        <v>16090</v>
      </c>
      <c r="K4338" s="35" t="s">
        <v>2617</v>
      </c>
      <c r="L4338" s="35"/>
      <c r="M4338" s="51">
        <v>43048</v>
      </c>
    </row>
    <row r="4339" spans="9:13">
      <c r="I4339" s="35" t="s">
        <v>16091</v>
      </c>
      <c r="J4339" s="35" t="s">
        <v>16092</v>
      </c>
      <c r="K4339" s="35" t="s">
        <v>2617</v>
      </c>
      <c r="L4339" s="35"/>
      <c r="M4339" s="51">
        <v>43048</v>
      </c>
    </row>
    <row r="4340" spans="9:13">
      <c r="I4340" s="35" t="s">
        <v>16093</v>
      </c>
      <c r="J4340" s="35" t="s">
        <v>16094</v>
      </c>
      <c r="K4340" s="35" t="s">
        <v>2617</v>
      </c>
      <c r="L4340" s="35"/>
      <c r="M4340" s="51">
        <v>43048</v>
      </c>
    </row>
    <row r="4341" spans="9:13">
      <c r="I4341" s="35" t="s">
        <v>16095</v>
      </c>
      <c r="J4341" s="35" t="s">
        <v>16096</v>
      </c>
      <c r="K4341" s="35" t="s">
        <v>2617</v>
      </c>
      <c r="L4341" s="35"/>
      <c r="M4341" s="51">
        <v>43048</v>
      </c>
    </row>
    <row r="4342" spans="9:13">
      <c r="I4342" s="35" t="s">
        <v>16097</v>
      </c>
      <c r="J4342" s="35" t="s">
        <v>16098</v>
      </c>
      <c r="K4342" s="35" t="s">
        <v>2617</v>
      </c>
      <c r="L4342" s="35"/>
      <c r="M4342" s="51">
        <v>43048</v>
      </c>
    </row>
    <row r="4343" spans="9:13">
      <c r="I4343" s="35" t="s">
        <v>16099</v>
      </c>
      <c r="J4343" s="35" t="s">
        <v>16100</v>
      </c>
      <c r="K4343" s="35" t="s">
        <v>2617</v>
      </c>
      <c r="L4343" s="35"/>
      <c r="M4343" s="51">
        <v>43048</v>
      </c>
    </row>
    <row r="4344" spans="9:13">
      <c r="I4344" s="35" t="s">
        <v>16101</v>
      </c>
      <c r="J4344" s="35" t="s">
        <v>16102</v>
      </c>
      <c r="K4344" s="35" t="s">
        <v>2617</v>
      </c>
      <c r="L4344" s="35"/>
      <c r="M4344" s="51">
        <v>43048</v>
      </c>
    </row>
    <row r="4345" spans="9:13">
      <c r="I4345" s="35" t="s">
        <v>16103</v>
      </c>
      <c r="J4345" s="35" t="s">
        <v>16104</v>
      </c>
      <c r="K4345" s="35" t="s">
        <v>2617</v>
      </c>
      <c r="L4345" s="35"/>
      <c r="M4345" s="51">
        <v>43048</v>
      </c>
    </row>
    <row r="4346" spans="9:13">
      <c r="I4346" s="35" t="s">
        <v>16105</v>
      </c>
      <c r="J4346" s="35" t="s">
        <v>16106</v>
      </c>
      <c r="K4346" s="35" t="s">
        <v>2617</v>
      </c>
      <c r="L4346" s="35"/>
      <c r="M4346" s="51">
        <v>43048</v>
      </c>
    </row>
    <row r="4347" spans="9:13">
      <c r="I4347" s="35" t="s">
        <v>16107</v>
      </c>
      <c r="J4347" s="35" t="s">
        <v>16108</v>
      </c>
      <c r="K4347" s="35" t="s">
        <v>2617</v>
      </c>
      <c r="L4347" s="35"/>
      <c r="M4347" s="51">
        <v>43048</v>
      </c>
    </row>
    <row r="4348" spans="9:13">
      <c r="I4348" s="35" t="s">
        <v>16109</v>
      </c>
      <c r="J4348" s="35" t="s">
        <v>16110</v>
      </c>
      <c r="K4348" s="35" t="s">
        <v>2617</v>
      </c>
      <c r="L4348" s="35"/>
      <c r="M4348" s="51">
        <v>43048</v>
      </c>
    </row>
    <row r="4349" spans="9:13">
      <c r="I4349" s="35" t="s">
        <v>16111</v>
      </c>
      <c r="J4349" s="35" t="s">
        <v>16112</v>
      </c>
      <c r="K4349" s="35" t="s">
        <v>2617</v>
      </c>
      <c r="L4349" s="35"/>
      <c r="M4349" s="51">
        <v>43048</v>
      </c>
    </row>
    <row r="4350" spans="9:13">
      <c r="I4350" s="35" t="s">
        <v>16113</v>
      </c>
      <c r="J4350" s="35" t="s">
        <v>16114</v>
      </c>
      <c r="K4350" s="35" t="s">
        <v>2617</v>
      </c>
      <c r="L4350" s="35"/>
      <c r="M4350" s="51">
        <v>43048</v>
      </c>
    </row>
    <row r="4351" spans="9:13">
      <c r="I4351" s="35" t="s">
        <v>16115</v>
      </c>
      <c r="J4351" s="35" t="s">
        <v>16116</v>
      </c>
      <c r="K4351" s="35" t="s">
        <v>2617</v>
      </c>
      <c r="L4351" s="35"/>
      <c r="M4351" s="51">
        <v>43048</v>
      </c>
    </row>
    <row r="4352" spans="9:13">
      <c r="I4352" s="35" t="s">
        <v>16117</v>
      </c>
      <c r="J4352" s="35" t="s">
        <v>16118</v>
      </c>
      <c r="K4352" s="35" t="s">
        <v>2617</v>
      </c>
      <c r="L4352" s="35"/>
      <c r="M4352" s="51">
        <v>43048</v>
      </c>
    </row>
    <row r="4353" spans="9:13">
      <c r="I4353" s="35" t="s">
        <v>16119</v>
      </c>
      <c r="J4353" s="35" t="s">
        <v>16120</v>
      </c>
      <c r="K4353" s="35" t="s">
        <v>2617</v>
      </c>
      <c r="L4353" s="35"/>
      <c r="M4353" s="51">
        <v>43048</v>
      </c>
    </row>
    <row r="4354" spans="9:13">
      <c r="I4354" s="35" t="s">
        <v>16121</v>
      </c>
      <c r="J4354" s="35" t="s">
        <v>16122</v>
      </c>
      <c r="K4354" s="35" t="s">
        <v>2617</v>
      </c>
      <c r="L4354" s="35"/>
      <c r="M4354" s="51">
        <v>43048</v>
      </c>
    </row>
    <row r="4355" spans="9:13">
      <c r="I4355" s="35" t="s">
        <v>16123</v>
      </c>
      <c r="J4355" s="35" t="s">
        <v>16124</v>
      </c>
      <c r="K4355" s="35" t="s">
        <v>2617</v>
      </c>
      <c r="L4355" s="35"/>
      <c r="M4355" s="51">
        <v>43048</v>
      </c>
    </row>
    <row r="4356" spans="9:13">
      <c r="I4356" s="35" t="s">
        <v>16125</v>
      </c>
      <c r="J4356" s="35" t="s">
        <v>16126</v>
      </c>
      <c r="K4356" s="35" t="s">
        <v>2617</v>
      </c>
      <c r="L4356" s="35"/>
      <c r="M4356" s="51">
        <v>43048</v>
      </c>
    </row>
    <row r="4357" spans="9:13">
      <c r="I4357" s="35" t="s">
        <v>16127</v>
      </c>
      <c r="J4357" s="35" t="s">
        <v>16128</v>
      </c>
      <c r="K4357" s="35" t="s">
        <v>2617</v>
      </c>
      <c r="L4357" s="35"/>
      <c r="M4357" s="51">
        <v>43048</v>
      </c>
    </row>
    <row r="4358" spans="9:13">
      <c r="I4358" s="35" t="s">
        <v>16129</v>
      </c>
      <c r="J4358" s="35" t="s">
        <v>16130</v>
      </c>
      <c r="K4358" s="35" t="s">
        <v>2617</v>
      </c>
      <c r="L4358" s="35"/>
      <c r="M4358" s="51">
        <v>43048</v>
      </c>
    </row>
    <row r="4359" spans="9:13">
      <c r="I4359" s="35" t="s">
        <v>16131</v>
      </c>
      <c r="J4359" s="35" t="s">
        <v>16132</v>
      </c>
      <c r="K4359" s="35" t="s">
        <v>2617</v>
      </c>
      <c r="L4359" s="35"/>
      <c r="M4359" s="51">
        <v>43048</v>
      </c>
    </row>
    <row r="4360" spans="9:13">
      <c r="I4360" s="35" t="s">
        <v>16133</v>
      </c>
      <c r="J4360" s="35" t="s">
        <v>16134</v>
      </c>
      <c r="K4360" s="35" t="s">
        <v>2617</v>
      </c>
      <c r="L4360" s="35"/>
      <c r="M4360" s="51">
        <v>43048</v>
      </c>
    </row>
    <row r="4361" spans="9:13">
      <c r="I4361" s="35" t="s">
        <v>16135</v>
      </c>
      <c r="J4361" s="35" t="s">
        <v>16136</v>
      </c>
      <c r="K4361" s="35" t="s">
        <v>2617</v>
      </c>
      <c r="L4361" s="35"/>
      <c r="M4361" s="51">
        <v>43048</v>
      </c>
    </row>
    <row r="4362" spans="9:13">
      <c r="I4362" s="35" t="s">
        <v>16137</v>
      </c>
      <c r="J4362" s="35" t="s">
        <v>16138</v>
      </c>
      <c r="K4362" s="35" t="s">
        <v>2617</v>
      </c>
      <c r="L4362" s="35"/>
      <c r="M4362" s="51">
        <v>43048</v>
      </c>
    </row>
    <row r="4363" spans="9:13">
      <c r="I4363" s="35" t="s">
        <v>16139</v>
      </c>
      <c r="J4363" s="35" t="s">
        <v>16140</v>
      </c>
      <c r="K4363" s="35" t="s">
        <v>2617</v>
      </c>
      <c r="L4363" s="35"/>
      <c r="M4363" s="51">
        <v>43048</v>
      </c>
    </row>
    <row r="4364" spans="9:13">
      <c r="I4364" s="35" t="s">
        <v>16141</v>
      </c>
      <c r="J4364" s="35" t="s">
        <v>16142</v>
      </c>
      <c r="K4364" s="35" t="s">
        <v>2617</v>
      </c>
      <c r="L4364" s="35"/>
      <c r="M4364" s="51">
        <v>43048</v>
      </c>
    </row>
    <row r="4365" spans="9:13">
      <c r="I4365" s="35" t="s">
        <v>16143</v>
      </c>
      <c r="J4365" s="35" t="s">
        <v>16144</v>
      </c>
      <c r="K4365" s="35" t="s">
        <v>2617</v>
      </c>
      <c r="L4365" s="35"/>
      <c r="M4365" s="51">
        <v>43048</v>
      </c>
    </row>
    <row r="4366" spans="9:13">
      <c r="I4366" s="35" t="s">
        <v>16145</v>
      </c>
      <c r="J4366" s="35" t="s">
        <v>16146</v>
      </c>
      <c r="K4366" s="35" t="s">
        <v>2617</v>
      </c>
      <c r="L4366" s="35"/>
      <c r="M4366" s="51">
        <v>43048</v>
      </c>
    </row>
    <row r="4367" spans="9:13">
      <c r="I4367" s="35" t="s">
        <v>16147</v>
      </c>
      <c r="J4367" s="35" t="s">
        <v>16148</v>
      </c>
      <c r="K4367" s="35" t="s">
        <v>2617</v>
      </c>
      <c r="L4367" s="35"/>
      <c r="M4367" s="51">
        <v>43048</v>
      </c>
    </row>
    <row r="4368" spans="9:13">
      <c r="I4368" s="35" t="s">
        <v>16149</v>
      </c>
      <c r="J4368" s="35" t="s">
        <v>16150</v>
      </c>
      <c r="K4368" s="35" t="s">
        <v>2617</v>
      </c>
      <c r="L4368" s="35"/>
      <c r="M4368" s="51">
        <v>43048</v>
      </c>
    </row>
    <row r="4369" spans="9:13">
      <c r="I4369" s="35" t="s">
        <v>16151</v>
      </c>
      <c r="J4369" s="35" t="s">
        <v>16152</v>
      </c>
      <c r="K4369" s="35" t="s">
        <v>2617</v>
      </c>
      <c r="L4369" s="35"/>
      <c r="M4369" s="51">
        <v>43048</v>
      </c>
    </row>
    <row r="4370" spans="9:13">
      <c r="I4370" s="35" t="s">
        <v>16153</v>
      </c>
      <c r="J4370" s="35" t="s">
        <v>16154</v>
      </c>
      <c r="K4370" s="35" t="s">
        <v>2617</v>
      </c>
      <c r="L4370" s="35"/>
      <c r="M4370" s="51">
        <v>43048</v>
      </c>
    </row>
    <row r="4371" spans="9:13">
      <c r="I4371" s="35" t="s">
        <v>16155</v>
      </c>
      <c r="J4371" s="35" t="s">
        <v>16156</v>
      </c>
      <c r="K4371" s="35" t="s">
        <v>2617</v>
      </c>
      <c r="L4371" s="35"/>
      <c r="M4371" s="51">
        <v>43048</v>
      </c>
    </row>
    <row r="4372" spans="9:13">
      <c r="I4372" s="35" t="s">
        <v>16157</v>
      </c>
      <c r="J4372" s="35" t="s">
        <v>16158</v>
      </c>
      <c r="K4372" s="35" t="s">
        <v>2617</v>
      </c>
      <c r="L4372" s="35"/>
      <c r="M4372" s="51">
        <v>43048</v>
      </c>
    </row>
    <row r="4373" spans="9:13">
      <c r="I4373" s="35" t="s">
        <v>16159</v>
      </c>
      <c r="J4373" s="35" t="s">
        <v>16160</v>
      </c>
      <c r="K4373" s="35" t="s">
        <v>2617</v>
      </c>
      <c r="L4373" s="35"/>
      <c r="M4373" s="51">
        <v>43048</v>
      </c>
    </row>
    <row r="4374" spans="9:13">
      <c r="I4374" s="35" t="s">
        <v>16161</v>
      </c>
      <c r="J4374" s="35" t="s">
        <v>16162</v>
      </c>
      <c r="K4374" s="35" t="s">
        <v>2617</v>
      </c>
      <c r="L4374" s="35"/>
      <c r="M4374" s="51">
        <v>43048</v>
      </c>
    </row>
    <row r="4375" spans="9:13">
      <c r="I4375" s="35" t="s">
        <v>16163</v>
      </c>
      <c r="J4375" s="35" t="s">
        <v>16164</v>
      </c>
      <c r="K4375" s="35" t="s">
        <v>2617</v>
      </c>
      <c r="L4375" s="35"/>
      <c r="M4375" s="51">
        <v>43048</v>
      </c>
    </row>
    <row r="4376" spans="9:13">
      <c r="I4376" s="35" t="s">
        <v>16165</v>
      </c>
      <c r="J4376" s="35" t="s">
        <v>16166</v>
      </c>
      <c r="K4376" s="35" t="s">
        <v>2617</v>
      </c>
      <c r="L4376" s="35"/>
      <c r="M4376" s="51">
        <v>43048</v>
      </c>
    </row>
    <row r="4377" spans="9:13">
      <c r="I4377" s="35" t="s">
        <v>16167</v>
      </c>
      <c r="J4377" s="35" t="s">
        <v>16168</v>
      </c>
      <c r="K4377" s="35" t="s">
        <v>2617</v>
      </c>
      <c r="L4377" s="35"/>
      <c r="M4377" s="51">
        <v>43048</v>
      </c>
    </row>
    <row r="4378" spans="9:13">
      <c r="I4378" s="35" t="s">
        <v>16169</v>
      </c>
      <c r="J4378" s="35" t="s">
        <v>16170</v>
      </c>
      <c r="K4378" s="35" t="s">
        <v>2617</v>
      </c>
      <c r="L4378" s="35"/>
      <c r="M4378" s="51">
        <v>43048</v>
      </c>
    </row>
    <row r="4379" spans="9:13">
      <c r="I4379" s="35" t="s">
        <v>16171</v>
      </c>
      <c r="J4379" s="35" t="s">
        <v>16172</v>
      </c>
      <c r="K4379" s="35" t="s">
        <v>2617</v>
      </c>
      <c r="L4379" s="35"/>
      <c r="M4379" s="51">
        <v>43048</v>
      </c>
    </row>
    <row r="4380" spans="9:13">
      <c r="I4380" s="35" t="s">
        <v>16173</v>
      </c>
      <c r="J4380" s="35" t="s">
        <v>16174</v>
      </c>
      <c r="K4380" s="35" t="s">
        <v>2617</v>
      </c>
      <c r="L4380" s="35"/>
      <c r="M4380" s="51">
        <v>43048</v>
      </c>
    </row>
    <row r="4381" spans="9:13">
      <c r="I4381" s="35" t="s">
        <v>16175</v>
      </c>
      <c r="J4381" s="35" t="s">
        <v>16176</v>
      </c>
      <c r="K4381" s="35" t="s">
        <v>2617</v>
      </c>
      <c r="L4381" s="35"/>
      <c r="M4381" s="51">
        <v>43048</v>
      </c>
    </row>
    <row r="4382" spans="9:13">
      <c r="I4382" s="35" t="s">
        <v>16177</v>
      </c>
      <c r="J4382" s="35" t="s">
        <v>16178</v>
      </c>
      <c r="K4382" s="35" t="s">
        <v>2617</v>
      </c>
      <c r="L4382" s="35"/>
      <c r="M4382" s="51">
        <v>43048</v>
      </c>
    </row>
    <row r="4383" spans="9:13">
      <c r="I4383" s="35" t="s">
        <v>16179</v>
      </c>
      <c r="J4383" s="35" t="s">
        <v>16180</v>
      </c>
      <c r="K4383" s="35" t="s">
        <v>2617</v>
      </c>
      <c r="L4383" s="35"/>
      <c r="M4383" s="51">
        <v>43048</v>
      </c>
    </row>
    <row r="4384" spans="9:13">
      <c r="I4384" s="35" t="s">
        <v>16181</v>
      </c>
      <c r="J4384" s="35" t="s">
        <v>16182</v>
      </c>
      <c r="K4384" s="35" t="s">
        <v>2617</v>
      </c>
      <c r="L4384" s="35"/>
      <c r="M4384" s="51">
        <v>43048</v>
      </c>
    </row>
    <row r="4385" spans="9:13">
      <c r="I4385" s="35" t="s">
        <v>16183</v>
      </c>
      <c r="J4385" s="35" t="s">
        <v>16184</v>
      </c>
      <c r="K4385" s="35" t="s">
        <v>2617</v>
      </c>
      <c r="L4385" s="35"/>
      <c r="M4385" s="51">
        <v>43048</v>
      </c>
    </row>
    <row r="4386" spans="9:13">
      <c r="I4386" s="35" t="s">
        <v>16185</v>
      </c>
      <c r="J4386" s="35" t="s">
        <v>16186</v>
      </c>
      <c r="K4386" s="35" t="s">
        <v>2617</v>
      </c>
      <c r="L4386" s="35"/>
      <c r="M4386" s="51">
        <v>43048</v>
      </c>
    </row>
    <row r="4387" spans="9:13">
      <c r="I4387" s="35" t="s">
        <v>16187</v>
      </c>
      <c r="J4387" s="35" t="s">
        <v>16188</v>
      </c>
      <c r="K4387" s="35" t="s">
        <v>2617</v>
      </c>
      <c r="L4387" s="35"/>
      <c r="M4387" s="51">
        <v>43048</v>
      </c>
    </row>
    <row r="4388" spans="9:13">
      <c r="I4388" s="35" t="s">
        <v>16189</v>
      </c>
      <c r="J4388" s="35" t="s">
        <v>16190</v>
      </c>
      <c r="K4388" s="35" t="s">
        <v>2617</v>
      </c>
      <c r="L4388" s="35"/>
      <c r="M4388" s="51">
        <v>43048</v>
      </c>
    </row>
    <row r="4389" spans="9:13">
      <c r="I4389" s="35" t="s">
        <v>16191</v>
      </c>
      <c r="J4389" s="35" t="s">
        <v>16192</v>
      </c>
      <c r="K4389" s="35" t="s">
        <v>2617</v>
      </c>
      <c r="L4389" s="35"/>
      <c r="M4389" s="51">
        <v>43048</v>
      </c>
    </row>
    <row r="4390" spans="9:13">
      <c r="I4390" s="35" t="s">
        <v>16193</v>
      </c>
      <c r="J4390" s="35" t="s">
        <v>16194</v>
      </c>
      <c r="K4390" s="35" t="s">
        <v>2617</v>
      </c>
      <c r="L4390" s="35"/>
      <c r="M4390" s="51">
        <v>43048</v>
      </c>
    </row>
    <row r="4391" spans="9:13">
      <c r="I4391" s="35" t="s">
        <v>16195</v>
      </c>
      <c r="J4391" s="35" t="s">
        <v>16196</v>
      </c>
      <c r="K4391" s="35" t="s">
        <v>2617</v>
      </c>
      <c r="L4391" s="35"/>
      <c r="M4391" s="51">
        <v>43048</v>
      </c>
    </row>
    <row r="4392" spans="9:13">
      <c r="I4392" s="35" t="s">
        <v>16197</v>
      </c>
      <c r="J4392" s="35" t="s">
        <v>16198</v>
      </c>
      <c r="K4392" s="35" t="s">
        <v>2617</v>
      </c>
      <c r="L4392" s="35"/>
      <c r="M4392" s="51">
        <v>43048</v>
      </c>
    </row>
    <row r="4393" spans="9:13">
      <c r="I4393" s="35" t="s">
        <v>16199</v>
      </c>
      <c r="J4393" s="35" t="s">
        <v>16200</v>
      </c>
      <c r="K4393" s="35" t="s">
        <v>2617</v>
      </c>
      <c r="L4393" s="35"/>
      <c r="M4393" s="51">
        <v>43048</v>
      </c>
    </row>
    <row r="4394" spans="9:13">
      <c r="I4394" s="35" t="s">
        <v>16201</v>
      </c>
      <c r="J4394" s="35" t="s">
        <v>16202</v>
      </c>
      <c r="K4394" s="35" t="s">
        <v>2617</v>
      </c>
      <c r="L4394" s="35"/>
      <c r="M4394" s="51">
        <v>43048</v>
      </c>
    </row>
    <row r="4395" spans="9:13">
      <c r="I4395" s="35" t="s">
        <v>16203</v>
      </c>
      <c r="J4395" s="35" t="s">
        <v>16204</v>
      </c>
      <c r="K4395" s="35" t="s">
        <v>2617</v>
      </c>
      <c r="L4395" s="35"/>
      <c r="M4395" s="51">
        <v>43048</v>
      </c>
    </row>
    <row r="4396" spans="9:13">
      <c r="I4396" s="35" t="s">
        <v>16205</v>
      </c>
      <c r="J4396" s="35" t="s">
        <v>16206</v>
      </c>
      <c r="K4396" s="35" t="s">
        <v>2617</v>
      </c>
      <c r="L4396" s="35"/>
      <c r="M4396" s="51">
        <v>43048</v>
      </c>
    </row>
    <row r="4397" spans="9:13">
      <c r="I4397" s="35" t="s">
        <v>16207</v>
      </c>
      <c r="J4397" s="35" t="s">
        <v>16208</v>
      </c>
      <c r="K4397" s="35" t="s">
        <v>2617</v>
      </c>
      <c r="L4397" s="35"/>
      <c r="M4397" s="51">
        <v>43048</v>
      </c>
    </row>
    <row r="4398" spans="9:13">
      <c r="I4398" s="35" t="s">
        <v>16209</v>
      </c>
      <c r="J4398" s="35" t="s">
        <v>16210</v>
      </c>
      <c r="K4398" s="35" t="s">
        <v>2617</v>
      </c>
      <c r="L4398" s="35"/>
      <c r="M4398" s="51">
        <v>43048</v>
      </c>
    </row>
    <row r="4399" spans="9:13">
      <c r="I4399" s="35" t="s">
        <v>16211</v>
      </c>
      <c r="J4399" s="35" t="s">
        <v>16212</v>
      </c>
      <c r="K4399" s="35" t="s">
        <v>2617</v>
      </c>
      <c r="L4399" s="35"/>
      <c r="M4399" s="51">
        <v>43048</v>
      </c>
    </row>
    <row r="4400" spans="9:13">
      <c r="I4400" s="35" t="s">
        <v>16213</v>
      </c>
      <c r="J4400" s="35" t="s">
        <v>16214</v>
      </c>
      <c r="K4400" s="35" t="s">
        <v>2617</v>
      </c>
      <c r="L4400" s="35"/>
      <c r="M4400" s="51">
        <v>43048</v>
      </c>
    </row>
    <row r="4401" spans="9:13">
      <c r="I4401" s="35" t="s">
        <v>16215</v>
      </c>
      <c r="J4401" s="35" t="s">
        <v>16216</v>
      </c>
      <c r="K4401" s="35" t="s">
        <v>2617</v>
      </c>
      <c r="L4401" s="35"/>
      <c r="M4401" s="51">
        <v>43048</v>
      </c>
    </row>
    <row r="4402" spans="9:13">
      <c r="I4402" s="35" t="s">
        <v>16217</v>
      </c>
      <c r="J4402" s="35" t="s">
        <v>16218</v>
      </c>
      <c r="K4402" s="35" t="s">
        <v>2617</v>
      </c>
      <c r="L4402" s="35"/>
      <c r="M4402" s="51">
        <v>43048</v>
      </c>
    </row>
    <row r="4403" spans="9:13">
      <c r="I4403" s="35" t="s">
        <v>16219</v>
      </c>
      <c r="J4403" s="35" t="s">
        <v>16220</v>
      </c>
      <c r="K4403" s="35" t="s">
        <v>2617</v>
      </c>
      <c r="L4403" s="35"/>
      <c r="M4403" s="51">
        <v>43048</v>
      </c>
    </row>
    <row r="4404" spans="9:13">
      <c r="I4404" s="35" t="s">
        <v>16221</v>
      </c>
      <c r="J4404" s="35" t="s">
        <v>16222</v>
      </c>
      <c r="K4404" s="35" t="s">
        <v>2617</v>
      </c>
      <c r="L4404" s="35"/>
      <c r="M4404" s="51">
        <v>43048</v>
      </c>
    </row>
    <row r="4405" spans="9:13">
      <c r="I4405" s="35" t="s">
        <v>16223</v>
      </c>
      <c r="J4405" s="35" t="s">
        <v>16224</v>
      </c>
      <c r="K4405" s="35" t="s">
        <v>2617</v>
      </c>
      <c r="L4405" s="35"/>
      <c r="M4405" s="51">
        <v>43048</v>
      </c>
    </row>
    <row r="4406" spans="9:13">
      <c r="I4406" s="35" t="s">
        <v>16225</v>
      </c>
      <c r="J4406" s="35" t="s">
        <v>16226</v>
      </c>
      <c r="K4406" s="35" t="s">
        <v>2617</v>
      </c>
      <c r="L4406" s="35"/>
      <c r="M4406" s="51">
        <v>43048</v>
      </c>
    </row>
    <row r="4407" spans="9:13">
      <c r="I4407" s="35" t="s">
        <v>16227</v>
      </c>
      <c r="J4407" s="35" t="s">
        <v>16228</v>
      </c>
      <c r="K4407" s="35" t="s">
        <v>2617</v>
      </c>
      <c r="L4407" s="35"/>
      <c r="M4407" s="51">
        <v>43048</v>
      </c>
    </row>
    <row r="4408" spans="9:13">
      <c r="I4408" s="35" t="s">
        <v>16229</v>
      </c>
      <c r="J4408" s="35" t="s">
        <v>16230</v>
      </c>
      <c r="K4408" s="35" t="s">
        <v>2617</v>
      </c>
      <c r="L4408" s="35"/>
      <c r="M4408" s="51">
        <v>43048</v>
      </c>
    </row>
    <row r="4409" spans="9:13">
      <c r="I4409" s="35" t="s">
        <v>16231</v>
      </c>
      <c r="J4409" s="35" t="s">
        <v>16232</v>
      </c>
      <c r="K4409" s="35" t="s">
        <v>2617</v>
      </c>
      <c r="L4409" s="35"/>
      <c r="M4409" s="51">
        <v>43048</v>
      </c>
    </row>
    <row r="4410" spans="9:13">
      <c r="I4410" s="35" t="s">
        <v>16233</v>
      </c>
      <c r="J4410" s="35" t="s">
        <v>16234</v>
      </c>
      <c r="K4410" s="35" t="s">
        <v>2617</v>
      </c>
      <c r="L4410" s="35"/>
      <c r="M4410" s="51">
        <v>43048</v>
      </c>
    </row>
    <row r="4411" spans="9:13">
      <c r="I4411" s="35" t="s">
        <v>16235</v>
      </c>
      <c r="J4411" s="35" t="s">
        <v>16236</v>
      </c>
      <c r="K4411" s="35" t="s">
        <v>2617</v>
      </c>
      <c r="L4411" s="35"/>
      <c r="M4411" s="51">
        <v>43048</v>
      </c>
    </row>
    <row r="4412" spans="9:13">
      <c r="I4412" s="35" t="s">
        <v>16237</v>
      </c>
      <c r="J4412" s="35" t="s">
        <v>16238</v>
      </c>
      <c r="K4412" s="35" t="s">
        <v>2617</v>
      </c>
      <c r="L4412" s="35"/>
      <c r="M4412" s="51">
        <v>43048</v>
      </c>
    </row>
    <row r="4413" spans="9:13">
      <c r="I4413" s="35" t="s">
        <v>16239</v>
      </c>
      <c r="J4413" s="35" t="s">
        <v>16240</v>
      </c>
      <c r="K4413" s="35" t="s">
        <v>2617</v>
      </c>
      <c r="L4413" s="35"/>
      <c r="M4413" s="51">
        <v>43048</v>
      </c>
    </row>
    <row r="4414" spans="9:13">
      <c r="I4414" s="35" t="s">
        <v>16241</v>
      </c>
      <c r="J4414" s="35" t="s">
        <v>16242</v>
      </c>
      <c r="K4414" s="35" t="s">
        <v>2617</v>
      </c>
      <c r="L4414" s="35"/>
      <c r="M4414" s="51">
        <v>43048</v>
      </c>
    </row>
    <row r="4415" spans="9:13">
      <c r="I4415" s="35" t="s">
        <v>16243</v>
      </c>
      <c r="J4415" s="35" t="s">
        <v>16244</v>
      </c>
      <c r="K4415" s="35" t="s">
        <v>2617</v>
      </c>
      <c r="L4415" s="35"/>
      <c r="M4415" s="51">
        <v>43048</v>
      </c>
    </row>
    <row r="4416" spans="9:13">
      <c r="I4416" s="35" t="s">
        <v>16245</v>
      </c>
      <c r="J4416" s="35" t="s">
        <v>16246</v>
      </c>
      <c r="K4416" s="35" t="s">
        <v>2617</v>
      </c>
      <c r="L4416" s="35"/>
      <c r="M4416" s="51">
        <v>43048</v>
      </c>
    </row>
    <row r="4417" spans="9:13">
      <c r="I4417" s="35" t="s">
        <v>16247</v>
      </c>
      <c r="J4417" s="35" t="s">
        <v>16248</v>
      </c>
      <c r="K4417" s="35" t="s">
        <v>2617</v>
      </c>
      <c r="L4417" s="35"/>
      <c r="M4417" s="51">
        <v>43048</v>
      </c>
    </row>
    <row r="4418" spans="9:13">
      <c r="I4418" s="35" t="s">
        <v>16249</v>
      </c>
      <c r="J4418" s="35" t="s">
        <v>16250</v>
      </c>
      <c r="K4418" s="35" t="s">
        <v>2617</v>
      </c>
      <c r="L4418" s="35"/>
      <c r="M4418" s="51">
        <v>43048</v>
      </c>
    </row>
    <row r="4419" spans="9:13">
      <c r="I4419" s="35" t="s">
        <v>16251</v>
      </c>
      <c r="J4419" s="35" t="s">
        <v>16252</v>
      </c>
      <c r="K4419" s="35" t="s">
        <v>2617</v>
      </c>
      <c r="L4419" s="35"/>
      <c r="M4419" s="51">
        <v>43048</v>
      </c>
    </row>
    <row r="4420" spans="9:13">
      <c r="I4420" s="35" t="s">
        <v>16253</v>
      </c>
      <c r="J4420" s="35" t="s">
        <v>16254</v>
      </c>
      <c r="K4420" s="35" t="s">
        <v>2617</v>
      </c>
      <c r="L4420" s="35"/>
      <c r="M4420" s="51">
        <v>43048</v>
      </c>
    </row>
    <row r="4421" spans="9:13">
      <c r="I4421" s="35" t="s">
        <v>16255</v>
      </c>
      <c r="J4421" s="35" t="s">
        <v>16256</v>
      </c>
      <c r="K4421" s="35" t="s">
        <v>2617</v>
      </c>
      <c r="L4421" s="35"/>
      <c r="M4421" s="51">
        <v>43048</v>
      </c>
    </row>
    <row r="4422" spans="9:13">
      <c r="I4422" s="35" t="s">
        <v>16257</v>
      </c>
      <c r="J4422" s="35" t="s">
        <v>16258</v>
      </c>
      <c r="K4422" s="35" t="s">
        <v>2617</v>
      </c>
      <c r="L4422" s="35"/>
      <c r="M4422" s="51">
        <v>43048</v>
      </c>
    </row>
    <row r="4423" spans="9:13">
      <c r="I4423" s="35" t="s">
        <v>16259</v>
      </c>
      <c r="J4423" s="35" t="s">
        <v>16260</v>
      </c>
      <c r="K4423" s="35" t="s">
        <v>2617</v>
      </c>
      <c r="L4423" s="35"/>
      <c r="M4423" s="51">
        <v>43048</v>
      </c>
    </row>
    <row r="4424" spans="9:13">
      <c r="I4424" s="35" t="s">
        <v>16261</v>
      </c>
      <c r="J4424" s="35" t="s">
        <v>16262</v>
      </c>
      <c r="K4424" s="35" t="s">
        <v>2617</v>
      </c>
      <c r="L4424" s="35"/>
      <c r="M4424" s="51">
        <v>43048</v>
      </c>
    </row>
    <row r="4425" spans="9:13">
      <c r="I4425" s="35" t="s">
        <v>16263</v>
      </c>
      <c r="J4425" s="35" t="s">
        <v>16264</v>
      </c>
      <c r="K4425" s="35" t="s">
        <v>2617</v>
      </c>
      <c r="L4425" s="35"/>
      <c r="M4425" s="51">
        <v>43048</v>
      </c>
    </row>
    <row r="4426" spans="9:13">
      <c r="I4426" s="35" t="s">
        <v>16265</v>
      </c>
      <c r="J4426" s="35" t="s">
        <v>16266</v>
      </c>
      <c r="K4426" s="35" t="s">
        <v>2617</v>
      </c>
      <c r="L4426" s="35"/>
      <c r="M4426" s="51">
        <v>43048</v>
      </c>
    </row>
    <row r="4427" spans="9:13">
      <c r="I4427" s="35" t="s">
        <v>16267</v>
      </c>
      <c r="J4427" s="35" t="s">
        <v>16268</v>
      </c>
      <c r="K4427" s="35" t="s">
        <v>2617</v>
      </c>
      <c r="L4427" s="35"/>
      <c r="M4427" s="51">
        <v>43048</v>
      </c>
    </row>
    <row r="4428" spans="9:13">
      <c r="I4428" s="35" t="s">
        <v>16269</v>
      </c>
      <c r="J4428" s="35" t="s">
        <v>16270</v>
      </c>
      <c r="K4428" s="35" t="s">
        <v>2617</v>
      </c>
      <c r="L4428" s="35"/>
      <c r="M4428" s="51">
        <v>43048</v>
      </c>
    </row>
    <row r="4429" spans="9:13">
      <c r="I4429" s="35" t="s">
        <v>16271</v>
      </c>
      <c r="J4429" s="35" t="s">
        <v>16272</v>
      </c>
      <c r="K4429" s="35" t="s">
        <v>2617</v>
      </c>
      <c r="L4429" s="35"/>
      <c r="M4429" s="51">
        <v>43048</v>
      </c>
    </row>
    <row r="4430" spans="9:13">
      <c r="I4430" s="35" t="s">
        <v>16273</v>
      </c>
      <c r="J4430" s="35" t="s">
        <v>16274</v>
      </c>
      <c r="K4430" s="35" t="s">
        <v>2617</v>
      </c>
      <c r="L4430" s="35"/>
      <c r="M4430" s="51">
        <v>43048</v>
      </c>
    </row>
    <row r="4431" spans="9:13">
      <c r="I4431" s="35" t="s">
        <v>16275</v>
      </c>
      <c r="J4431" s="35" t="s">
        <v>16276</v>
      </c>
      <c r="K4431" s="35" t="s">
        <v>2617</v>
      </c>
      <c r="L4431" s="35"/>
      <c r="M4431" s="51">
        <v>43048</v>
      </c>
    </row>
    <row r="4432" spans="9:13">
      <c r="I4432" s="35" t="s">
        <v>16277</v>
      </c>
      <c r="J4432" s="35" t="s">
        <v>16278</v>
      </c>
      <c r="K4432" s="35" t="s">
        <v>2617</v>
      </c>
      <c r="L4432" s="35"/>
      <c r="M4432" s="51">
        <v>43048</v>
      </c>
    </row>
    <row r="4433" spans="9:13">
      <c r="I4433" s="35" t="s">
        <v>16279</v>
      </c>
      <c r="J4433" s="35" t="s">
        <v>16280</v>
      </c>
      <c r="K4433" s="35" t="s">
        <v>2617</v>
      </c>
      <c r="L4433" s="35"/>
      <c r="M4433" s="51">
        <v>43048</v>
      </c>
    </row>
    <row r="4434" spans="9:13">
      <c r="I4434" s="35" t="s">
        <v>16281</v>
      </c>
      <c r="J4434" s="35" t="s">
        <v>16282</v>
      </c>
      <c r="K4434" s="35" t="s">
        <v>2617</v>
      </c>
      <c r="L4434" s="35"/>
      <c r="M4434" s="51">
        <v>43048</v>
      </c>
    </row>
    <row r="4435" spans="9:13">
      <c r="I4435" s="35" t="s">
        <v>16283</v>
      </c>
      <c r="J4435" s="35" t="s">
        <v>16284</v>
      </c>
      <c r="K4435" s="35" t="s">
        <v>2617</v>
      </c>
      <c r="L4435" s="35"/>
      <c r="M4435" s="51">
        <v>43048</v>
      </c>
    </row>
    <row r="4436" spans="9:13">
      <c r="I4436" s="35" t="s">
        <v>16285</v>
      </c>
      <c r="J4436" s="35" t="s">
        <v>16286</v>
      </c>
      <c r="K4436" s="35" t="s">
        <v>2617</v>
      </c>
      <c r="L4436" s="35"/>
      <c r="M4436" s="51">
        <v>43048</v>
      </c>
    </row>
    <row r="4437" spans="9:13">
      <c r="I4437" s="35" t="s">
        <v>16287</v>
      </c>
      <c r="J4437" s="35" t="s">
        <v>16288</v>
      </c>
      <c r="K4437" s="35" t="s">
        <v>2617</v>
      </c>
      <c r="L4437" s="35"/>
      <c r="M4437" s="51">
        <v>43048</v>
      </c>
    </row>
    <row r="4438" spans="9:13">
      <c r="I4438" s="35" t="s">
        <v>16289</v>
      </c>
      <c r="J4438" s="35" t="s">
        <v>16290</v>
      </c>
      <c r="K4438" s="35" t="s">
        <v>2617</v>
      </c>
      <c r="L4438" s="35"/>
      <c r="M4438" s="51">
        <v>43048</v>
      </c>
    </row>
    <row r="4439" spans="9:13">
      <c r="I4439" s="35" t="s">
        <v>16291</v>
      </c>
      <c r="J4439" s="35" t="s">
        <v>16292</v>
      </c>
      <c r="K4439" s="35" t="s">
        <v>2617</v>
      </c>
      <c r="L4439" s="35"/>
      <c r="M4439" s="51">
        <v>43048</v>
      </c>
    </row>
    <row r="4440" spans="9:13">
      <c r="I4440" s="35" t="s">
        <v>16293</v>
      </c>
      <c r="J4440" s="35" t="s">
        <v>16294</v>
      </c>
      <c r="K4440" s="35" t="s">
        <v>2617</v>
      </c>
      <c r="L4440" s="35"/>
      <c r="M4440" s="51">
        <v>43048</v>
      </c>
    </row>
    <row r="4441" spans="9:13">
      <c r="I4441" s="35" t="s">
        <v>16295</v>
      </c>
      <c r="J4441" s="35" t="s">
        <v>16296</v>
      </c>
      <c r="K4441" s="35" t="s">
        <v>2617</v>
      </c>
      <c r="L4441" s="35"/>
      <c r="M4441" s="51">
        <v>43048</v>
      </c>
    </row>
    <row r="4442" spans="9:13">
      <c r="I4442" s="35" t="s">
        <v>16297</v>
      </c>
      <c r="J4442" s="35" t="s">
        <v>16298</v>
      </c>
      <c r="K4442" s="35" t="s">
        <v>2617</v>
      </c>
      <c r="L4442" s="35"/>
      <c r="M4442" s="51">
        <v>43048</v>
      </c>
    </row>
    <row r="4443" spans="9:13">
      <c r="I4443" s="35" t="s">
        <v>16299</v>
      </c>
      <c r="J4443" s="35" t="s">
        <v>16300</v>
      </c>
      <c r="K4443" s="35" t="s">
        <v>2617</v>
      </c>
      <c r="L4443" s="35"/>
      <c r="M4443" s="51">
        <v>43048</v>
      </c>
    </row>
    <row r="4444" spans="9:13">
      <c r="I4444" s="35" t="s">
        <v>16301</v>
      </c>
      <c r="J4444" s="35" t="s">
        <v>16302</v>
      </c>
      <c r="K4444" s="35" t="s">
        <v>2617</v>
      </c>
      <c r="L4444" s="35"/>
      <c r="M4444" s="51">
        <v>43048</v>
      </c>
    </row>
    <row r="4445" spans="9:13">
      <c r="I4445" s="35" t="s">
        <v>16303</v>
      </c>
      <c r="J4445" s="35" t="s">
        <v>16304</v>
      </c>
      <c r="K4445" s="35" t="s">
        <v>2617</v>
      </c>
      <c r="L4445" s="35"/>
      <c r="M4445" s="51">
        <v>43048</v>
      </c>
    </row>
    <row r="4446" spans="9:13">
      <c r="I4446" s="35" t="s">
        <v>16305</v>
      </c>
      <c r="J4446" s="35" t="s">
        <v>16306</v>
      </c>
      <c r="K4446" s="35" t="s">
        <v>2617</v>
      </c>
      <c r="L4446" s="35"/>
      <c r="M4446" s="51">
        <v>43048</v>
      </c>
    </row>
    <row r="4447" spans="9:13">
      <c r="I4447" s="35" t="s">
        <v>16307</v>
      </c>
      <c r="J4447" s="35" t="s">
        <v>16308</v>
      </c>
      <c r="K4447" s="35" t="s">
        <v>2617</v>
      </c>
      <c r="L4447" s="35"/>
      <c r="M4447" s="51">
        <v>43048</v>
      </c>
    </row>
    <row r="4448" spans="9:13">
      <c r="I4448" s="35" t="s">
        <v>16309</v>
      </c>
      <c r="J4448" s="35" t="s">
        <v>16310</v>
      </c>
      <c r="K4448" s="35" t="s">
        <v>2617</v>
      </c>
      <c r="L4448" s="35"/>
      <c r="M4448" s="51">
        <v>43048</v>
      </c>
    </row>
    <row r="4449" spans="9:13">
      <c r="I4449" s="35" t="s">
        <v>16311</v>
      </c>
      <c r="J4449" s="35" t="s">
        <v>16312</v>
      </c>
      <c r="K4449" s="35" t="s">
        <v>2617</v>
      </c>
      <c r="L4449" s="35"/>
      <c r="M4449" s="51">
        <v>43048</v>
      </c>
    </row>
    <row r="4450" spans="9:13">
      <c r="I4450" s="35" t="s">
        <v>16313</v>
      </c>
      <c r="J4450" s="35" t="s">
        <v>16314</v>
      </c>
      <c r="K4450" s="35" t="s">
        <v>2617</v>
      </c>
      <c r="L4450" s="35"/>
      <c r="M4450" s="51">
        <v>43048</v>
      </c>
    </row>
    <row r="4451" spans="9:13">
      <c r="I4451" s="35" t="s">
        <v>16315</v>
      </c>
      <c r="J4451" s="35" t="s">
        <v>16316</v>
      </c>
      <c r="K4451" s="35" t="s">
        <v>2617</v>
      </c>
      <c r="L4451" s="35"/>
      <c r="M4451" s="51">
        <v>43048</v>
      </c>
    </row>
    <row r="4452" spans="9:13">
      <c r="I4452" s="35" t="s">
        <v>16317</v>
      </c>
      <c r="J4452" s="35" t="s">
        <v>16318</v>
      </c>
      <c r="K4452" s="35" t="s">
        <v>2617</v>
      </c>
      <c r="L4452" s="35"/>
      <c r="M4452" s="51">
        <v>43048</v>
      </c>
    </row>
    <row r="4453" spans="9:13">
      <c r="I4453" s="35" t="s">
        <v>16319</v>
      </c>
      <c r="J4453" s="35" t="s">
        <v>16320</v>
      </c>
      <c r="K4453" s="35" t="s">
        <v>2617</v>
      </c>
      <c r="L4453" s="35"/>
      <c r="M4453" s="51">
        <v>43048</v>
      </c>
    </row>
    <row r="4454" spans="9:13">
      <c r="I4454" s="35" t="s">
        <v>16321</v>
      </c>
      <c r="J4454" s="35" t="s">
        <v>16322</v>
      </c>
      <c r="K4454" s="35" t="s">
        <v>2617</v>
      </c>
      <c r="L4454" s="35"/>
      <c r="M4454" s="51">
        <v>43048</v>
      </c>
    </row>
    <row r="4455" spans="9:13">
      <c r="I4455" s="35" t="s">
        <v>16323</v>
      </c>
      <c r="J4455" s="35" t="s">
        <v>16324</v>
      </c>
      <c r="K4455" s="35" t="s">
        <v>2617</v>
      </c>
      <c r="L4455" s="35"/>
      <c r="M4455" s="51">
        <v>43048</v>
      </c>
    </row>
    <row r="4456" spans="9:13">
      <c r="I4456" s="35" t="s">
        <v>16325</v>
      </c>
      <c r="J4456" s="35" t="s">
        <v>16326</v>
      </c>
      <c r="K4456" s="35" t="s">
        <v>2617</v>
      </c>
      <c r="L4456" s="35"/>
      <c r="M4456" s="51">
        <v>43048</v>
      </c>
    </row>
    <row r="4457" spans="9:13">
      <c r="I4457" s="35" t="s">
        <v>16327</v>
      </c>
      <c r="J4457" s="35" t="s">
        <v>16328</v>
      </c>
      <c r="K4457" s="35" t="s">
        <v>2617</v>
      </c>
      <c r="L4457" s="35"/>
      <c r="M4457" s="51">
        <v>43048</v>
      </c>
    </row>
    <row r="4458" spans="9:13">
      <c r="I4458" s="35" t="s">
        <v>16329</v>
      </c>
      <c r="J4458" s="35" t="s">
        <v>16330</v>
      </c>
      <c r="K4458" s="35" t="s">
        <v>2617</v>
      </c>
      <c r="L4458" s="35"/>
      <c r="M4458" s="51">
        <v>43048</v>
      </c>
    </row>
    <row r="4459" spans="9:13">
      <c r="I4459" s="35" t="s">
        <v>16331</v>
      </c>
      <c r="J4459" s="35" t="s">
        <v>16332</v>
      </c>
      <c r="K4459" s="35" t="s">
        <v>2617</v>
      </c>
      <c r="L4459" s="35"/>
      <c r="M4459" s="51">
        <v>43048</v>
      </c>
    </row>
    <row r="4460" spans="9:13">
      <c r="I4460" s="35" t="s">
        <v>16333</v>
      </c>
      <c r="J4460" s="35" t="s">
        <v>16334</v>
      </c>
      <c r="K4460" s="35" t="s">
        <v>2617</v>
      </c>
      <c r="L4460" s="35"/>
      <c r="M4460" s="51">
        <v>43048</v>
      </c>
    </row>
    <row r="4461" spans="9:13">
      <c r="I4461" s="35" t="s">
        <v>16335</v>
      </c>
      <c r="J4461" s="35" t="s">
        <v>16336</v>
      </c>
      <c r="K4461" s="35" t="s">
        <v>2617</v>
      </c>
      <c r="L4461" s="35"/>
      <c r="M4461" s="51">
        <v>43048</v>
      </c>
    </row>
    <row r="4462" spans="9:13">
      <c r="I4462" s="35" t="s">
        <v>16337</v>
      </c>
      <c r="J4462" s="35" t="s">
        <v>16338</v>
      </c>
      <c r="K4462" s="35" t="s">
        <v>2617</v>
      </c>
      <c r="L4462" s="35"/>
      <c r="M4462" s="51">
        <v>43048</v>
      </c>
    </row>
    <row r="4463" spans="9:13">
      <c r="I4463" s="35" t="s">
        <v>16339</v>
      </c>
      <c r="J4463" s="35" t="s">
        <v>16340</v>
      </c>
      <c r="K4463" s="35" t="s">
        <v>2617</v>
      </c>
      <c r="L4463" s="35"/>
      <c r="M4463" s="51">
        <v>43048</v>
      </c>
    </row>
    <row r="4464" spans="9:13">
      <c r="I4464" s="35" t="s">
        <v>16341</v>
      </c>
      <c r="J4464" s="35" t="s">
        <v>16342</v>
      </c>
      <c r="K4464" s="35" t="s">
        <v>2617</v>
      </c>
      <c r="L4464" s="35"/>
      <c r="M4464" s="51">
        <v>43048</v>
      </c>
    </row>
    <row r="4465" spans="9:13">
      <c r="I4465" s="35" t="s">
        <v>16343</v>
      </c>
      <c r="J4465" s="35" t="s">
        <v>16344</v>
      </c>
      <c r="K4465" s="35" t="s">
        <v>2617</v>
      </c>
      <c r="L4465" s="35"/>
      <c r="M4465" s="51">
        <v>43048</v>
      </c>
    </row>
    <row r="4466" spans="9:13">
      <c r="I4466" s="35" t="s">
        <v>16345</v>
      </c>
      <c r="J4466" s="35" t="s">
        <v>16346</v>
      </c>
      <c r="K4466" s="35" t="s">
        <v>2617</v>
      </c>
      <c r="L4466" s="35"/>
      <c r="M4466" s="51">
        <v>43048</v>
      </c>
    </row>
    <row r="4467" spans="9:13">
      <c r="I4467" s="35" t="s">
        <v>16347</v>
      </c>
      <c r="J4467" s="35" t="s">
        <v>16348</v>
      </c>
      <c r="K4467" s="35" t="s">
        <v>2617</v>
      </c>
      <c r="L4467" s="35"/>
      <c r="M4467" s="51">
        <v>43048</v>
      </c>
    </row>
    <row r="4468" spans="9:13">
      <c r="I4468" s="35" t="s">
        <v>16349</v>
      </c>
      <c r="J4468" s="35" t="s">
        <v>16350</v>
      </c>
      <c r="K4468" s="35" t="s">
        <v>2617</v>
      </c>
      <c r="L4468" s="35"/>
      <c r="M4468" s="51">
        <v>43048</v>
      </c>
    </row>
    <row r="4469" spans="9:13">
      <c r="I4469" s="35" t="s">
        <v>16351</v>
      </c>
      <c r="J4469" s="35" t="s">
        <v>16352</v>
      </c>
      <c r="K4469" s="35" t="s">
        <v>2617</v>
      </c>
      <c r="L4469" s="35"/>
      <c r="M4469" s="51">
        <v>43048</v>
      </c>
    </row>
    <row r="4470" spans="9:13">
      <c r="I4470" s="35" t="s">
        <v>16353</v>
      </c>
      <c r="J4470" s="35" t="s">
        <v>16354</v>
      </c>
      <c r="K4470" s="35" t="s">
        <v>2617</v>
      </c>
      <c r="L4470" s="35"/>
      <c r="M4470" s="51">
        <v>43048</v>
      </c>
    </row>
    <row r="4471" spans="9:13">
      <c r="I4471" s="35" t="s">
        <v>16355</v>
      </c>
      <c r="J4471" s="35" t="s">
        <v>16356</v>
      </c>
      <c r="K4471" s="35" t="s">
        <v>2617</v>
      </c>
      <c r="L4471" s="35"/>
      <c r="M4471" s="51">
        <v>43048</v>
      </c>
    </row>
    <row r="4472" spans="9:13">
      <c r="I4472" s="35" t="s">
        <v>16357</v>
      </c>
      <c r="J4472" s="35" t="s">
        <v>16358</v>
      </c>
      <c r="K4472" s="35" t="s">
        <v>2617</v>
      </c>
      <c r="L4472" s="35"/>
      <c r="M4472" s="51">
        <v>43048</v>
      </c>
    </row>
    <row r="4473" spans="9:13">
      <c r="I4473" s="35" t="s">
        <v>16359</v>
      </c>
      <c r="J4473" s="35" t="s">
        <v>16360</v>
      </c>
      <c r="K4473" s="35" t="s">
        <v>2617</v>
      </c>
      <c r="L4473" s="35"/>
      <c r="M4473" s="51">
        <v>43048</v>
      </c>
    </row>
    <row r="4474" spans="9:13">
      <c r="I4474" s="35" t="s">
        <v>16361</v>
      </c>
      <c r="J4474" s="35" t="s">
        <v>16362</v>
      </c>
      <c r="K4474" s="35" t="s">
        <v>2617</v>
      </c>
      <c r="L4474" s="35"/>
      <c r="M4474" s="51">
        <v>43048</v>
      </c>
    </row>
    <row r="4475" spans="9:13">
      <c r="I4475" s="35" t="s">
        <v>16363</v>
      </c>
      <c r="J4475" s="35" t="s">
        <v>16364</v>
      </c>
      <c r="K4475" s="35" t="s">
        <v>2617</v>
      </c>
      <c r="L4475" s="35"/>
      <c r="M4475" s="51">
        <v>43048</v>
      </c>
    </row>
    <row r="4476" spans="9:13">
      <c r="I4476" s="35" t="s">
        <v>16365</v>
      </c>
      <c r="J4476" s="35" t="s">
        <v>16366</v>
      </c>
      <c r="K4476" s="35" t="s">
        <v>2617</v>
      </c>
      <c r="L4476" s="35"/>
      <c r="M4476" s="51">
        <v>43048</v>
      </c>
    </row>
    <row r="4477" spans="9:13">
      <c r="I4477" s="35" t="s">
        <v>16367</v>
      </c>
      <c r="J4477" s="35" t="s">
        <v>16368</v>
      </c>
      <c r="K4477" s="35" t="s">
        <v>2617</v>
      </c>
      <c r="L4477" s="35"/>
      <c r="M4477" s="51">
        <v>43048</v>
      </c>
    </row>
    <row r="4478" spans="9:13">
      <c r="I4478" s="35" t="s">
        <v>16369</v>
      </c>
      <c r="J4478" s="35" t="s">
        <v>16370</v>
      </c>
      <c r="K4478" s="35" t="s">
        <v>2617</v>
      </c>
      <c r="L4478" s="35"/>
      <c r="M4478" s="51">
        <v>43048</v>
      </c>
    </row>
    <row r="4479" spans="9:13">
      <c r="I4479" s="35" t="s">
        <v>16371</v>
      </c>
      <c r="J4479" s="35" t="s">
        <v>16372</v>
      </c>
      <c r="K4479" s="35" t="s">
        <v>2617</v>
      </c>
      <c r="L4479" s="35"/>
      <c r="M4479" s="51">
        <v>43048</v>
      </c>
    </row>
    <row r="4480" spans="9:13">
      <c r="I4480" s="35" t="s">
        <v>16373</v>
      </c>
      <c r="J4480" s="35" t="s">
        <v>16374</v>
      </c>
      <c r="K4480" s="35" t="s">
        <v>2617</v>
      </c>
      <c r="L4480" s="35"/>
      <c r="M4480" s="51">
        <v>43048</v>
      </c>
    </row>
    <row r="4481" spans="9:13">
      <c r="I4481" s="35" t="s">
        <v>16375</v>
      </c>
      <c r="J4481" s="35" t="s">
        <v>16376</v>
      </c>
      <c r="K4481" s="35" t="s">
        <v>2617</v>
      </c>
      <c r="L4481" s="35"/>
      <c r="M4481" s="51">
        <v>43048</v>
      </c>
    </row>
    <row r="4482" spans="9:13">
      <c r="I4482" s="35" t="s">
        <v>16377</v>
      </c>
      <c r="J4482" s="35" t="s">
        <v>16378</v>
      </c>
      <c r="K4482" s="35" t="s">
        <v>2617</v>
      </c>
      <c r="L4482" s="35"/>
      <c r="M4482" s="51">
        <v>43048</v>
      </c>
    </row>
    <row r="4483" spans="9:13">
      <c r="I4483" s="35" t="s">
        <v>16379</v>
      </c>
      <c r="J4483" s="35" t="s">
        <v>16380</v>
      </c>
      <c r="K4483" s="35" t="s">
        <v>2617</v>
      </c>
      <c r="L4483" s="35"/>
      <c r="M4483" s="51">
        <v>43048</v>
      </c>
    </row>
    <row r="4484" spans="9:13">
      <c r="I4484" s="35" t="s">
        <v>16381</v>
      </c>
      <c r="J4484" s="35" t="s">
        <v>16382</v>
      </c>
      <c r="K4484" s="35" t="s">
        <v>2617</v>
      </c>
      <c r="L4484" s="35"/>
      <c r="M4484" s="51">
        <v>43048</v>
      </c>
    </row>
    <row r="4485" spans="9:13">
      <c r="I4485" s="35" t="s">
        <v>16383</v>
      </c>
      <c r="J4485" s="35" t="s">
        <v>16384</v>
      </c>
      <c r="K4485" s="35" t="s">
        <v>2617</v>
      </c>
      <c r="L4485" s="35"/>
      <c r="M4485" s="51">
        <v>43048</v>
      </c>
    </row>
    <row r="4486" spans="9:13">
      <c r="I4486" s="35" t="s">
        <v>16385</v>
      </c>
      <c r="J4486" s="35" t="s">
        <v>16386</v>
      </c>
      <c r="K4486" s="35" t="s">
        <v>2617</v>
      </c>
      <c r="L4486" s="35"/>
      <c r="M4486" s="51">
        <v>43048</v>
      </c>
    </row>
    <row r="4487" spans="9:13">
      <c r="I4487" s="35" t="s">
        <v>16387</v>
      </c>
      <c r="J4487" s="35" t="s">
        <v>16388</v>
      </c>
      <c r="K4487" s="35" t="s">
        <v>2617</v>
      </c>
      <c r="L4487" s="35"/>
      <c r="M4487" s="51">
        <v>43048</v>
      </c>
    </row>
    <row r="4488" spans="9:13">
      <c r="I4488" s="35" t="s">
        <v>16389</v>
      </c>
      <c r="J4488" s="35" t="s">
        <v>16390</v>
      </c>
      <c r="K4488" s="35" t="s">
        <v>2617</v>
      </c>
      <c r="L4488" s="35"/>
      <c r="M4488" s="51">
        <v>43048</v>
      </c>
    </row>
    <row r="4489" spans="9:13">
      <c r="I4489" s="35" t="s">
        <v>16391</v>
      </c>
      <c r="J4489" s="35" t="s">
        <v>16392</v>
      </c>
      <c r="K4489" s="35" t="s">
        <v>2617</v>
      </c>
      <c r="L4489" s="35"/>
      <c r="M4489" s="51">
        <v>43048</v>
      </c>
    </row>
    <row r="4490" spans="9:13">
      <c r="I4490" s="35" t="s">
        <v>16393</v>
      </c>
      <c r="J4490" s="35" t="s">
        <v>16394</v>
      </c>
      <c r="K4490" s="35" t="s">
        <v>2617</v>
      </c>
      <c r="L4490" s="35"/>
      <c r="M4490" s="51">
        <v>43048</v>
      </c>
    </row>
    <row r="4491" spans="9:13">
      <c r="I4491" s="35" t="s">
        <v>16395</v>
      </c>
      <c r="J4491" s="35" t="s">
        <v>16396</v>
      </c>
      <c r="K4491" s="35" t="s">
        <v>2617</v>
      </c>
      <c r="L4491" s="35"/>
      <c r="M4491" s="51">
        <v>43048</v>
      </c>
    </row>
    <row r="4492" spans="9:13">
      <c r="I4492" s="35" t="s">
        <v>16397</v>
      </c>
      <c r="J4492" s="35" t="s">
        <v>16398</v>
      </c>
      <c r="K4492" s="35" t="s">
        <v>2617</v>
      </c>
      <c r="L4492" s="35"/>
      <c r="M4492" s="51">
        <v>43048</v>
      </c>
    </row>
    <row r="4493" spans="9:13">
      <c r="I4493" s="35" t="s">
        <v>16399</v>
      </c>
      <c r="J4493" s="35" t="s">
        <v>16400</v>
      </c>
      <c r="K4493" s="35" t="s">
        <v>2617</v>
      </c>
      <c r="L4493" s="35"/>
      <c r="M4493" s="51">
        <v>43048</v>
      </c>
    </row>
    <row r="4494" spans="9:13">
      <c r="I4494" s="35" t="s">
        <v>16401</v>
      </c>
      <c r="J4494" s="35" t="s">
        <v>16402</v>
      </c>
      <c r="K4494" s="35" t="s">
        <v>2617</v>
      </c>
      <c r="L4494" s="35"/>
      <c r="M4494" s="51">
        <v>43048</v>
      </c>
    </row>
    <row r="4495" spans="9:13">
      <c r="I4495" s="35" t="s">
        <v>16403</v>
      </c>
      <c r="J4495" s="35" t="s">
        <v>16404</v>
      </c>
      <c r="K4495" s="35" t="s">
        <v>2617</v>
      </c>
      <c r="L4495" s="35"/>
      <c r="M4495" s="51">
        <v>43048</v>
      </c>
    </row>
    <row r="4496" spans="9:13">
      <c r="I4496" s="35" t="s">
        <v>16405</v>
      </c>
      <c r="J4496" s="35" t="s">
        <v>16406</v>
      </c>
      <c r="K4496" s="35" t="s">
        <v>2617</v>
      </c>
      <c r="L4496" s="35"/>
      <c r="M4496" s="51">
        <v>43048</v>
      </c>
    </row>
    <row r="4497" spans="9:13">
      <c r="I4497" s="35" t="s">
        <v>16407</v>
      </c>
      <c r="J4497" s="35" t="s">
        <v>16408</v>
      </c>
      <c r="K4497" s="35" t="s">
        <v>2617</v>
      </c>
      <c r="L4497" s="35"/>
      <c r="M4497" s="51">
        <v>43048</v>
      </c>
    </row>
    <row r="4498" spans="9:13">
      <c r="I4498" s="35" t="s">
        <v>16409</v>
      </c>
      <c r="J4498" s="35" t="s">
        <v>16410</v>
      </c>
      <c r="K4498" s="35" t="s">
        <v>2617</v>
      </c>
      <c r="L4498" s="35"/>
      <c r="M4498" s="51">
        <v>43048</v>
      </c>
    </row>
    <row r="4499" spans="9:13">
      <c r="I4499" s="35" t="s">
        <v>16411</v>
      </c>
      <c r="J4499" s="35" t="s">
        <v>16412</v>
      </c>
      <c r="K4499" s="35" t="s">
        <v>2617</v>
      </c>
      <c r="L4499" s="35"/>
      <c r="M4499" s="51">
        <v>43048</v>
      </c>
    </row>
    <row r="4500" spans="9:13">
      <c r="I4500" s="35" t="s">
        <v>16413</v>
      </c>
      <c r="J4500" s="35" t="s">
        <v>16414</v>
      </c>
      <c r="K4500" s="35" t="s">
        <v>2617</v>
      </c>
      <c r="L4500" s="35"/>
      <c r="M4500" s="51">
        <v>43048</v>
      </c>
    </row>
    <row r="4501" spans="9:13">
      <c r="I4501" s="35" t="s">
        <v>16415</v>
      </c>
      <c r="J4501" s="35" t="s">
        <v>16416</v>
      </c>
      <c r="K4501" s="35" t="s">
        <v>2617</v>
      </c>
      <c r="L4501" s="35"/>
      <c r="M4501" s="51">
        <v>43048</v>
      </c>
    </row>
    <row r="4502" spans="9:13">
      <c r="I4502" s="35" t="s">
        <v>16417</v>
      </c>
      <c r="J4502" s="35" t="s">
        <v>16418</v>
      </c>
      <c r="K4502" s="35" t="s">
        <v>2617</v>
      </c>
      <c r="L4502" s="35"/>
      <c r="M4502" s="51">
        <v>43048</v>
      </c>
    </row>
    <row r="4503" spans="9:13">
      <c r="I4503" s="35" t="s">
        <v>16419</v>
      </c>
      <c r="J4503" s="35" t="s">
        <v>16420</v>
      </c>
      <c r="K4503" s="35" t="s">
        <v>2617</v>
      </c>
      <c r="L4503" s="35"/>
      <c r="M4503" s="51">
        <v>43048</v>
      </c>
    </row>
    <row r="4504" spans="9:13">
      <c r="I4504" s="35" t="s">
        <v>16421</v>
      </c>
      <c r="J4504" s="35" t="s">
        <v>16422</v>
      </c>
      <c r="K4504" s="35" t="s">
        <v>2617</v>
      </c>
      <c r="L4504" s="35"/>
      <c r="M4504" s="51">
        <v>43048</v>
      </c>
    </row>
    <row r="4505" spans="9:13">
      <c r="I4505" s="35" t="s">
        <v>16423</v>
      </c>
      <c r="J4505" s="35" t="s">
        <v>16424</v>
      </c>
      <c r="K4505" s="35" t="s">
        <v>2617</v>
      </c>
      <c r="L4505" s="35"/>
      <c r="M4505" s="51">
        <v>43048</v>
      </c>
    </row>
    <row r="4506" spans="9:13">
      <c r="I4506" s="35" t="s">
        <v>16425</v>
      </c>
      <c r="J4506" s="35" t="s">
        <v>16426</v>
      </c>
      <c r="K4506" s="35" t="s">
        <v>2617</v>
      </c>
      <c r="L4506" s="35"/>
      <c r="M4506" s="51">
        <v>43048</v>
      </c>
    </row>
    <row r="4507" spans="9:13">
      <c r="I4507" s="35" t="s">
        <v>16427</v>
      </c>
      <c r="J4507" s="35" t="s">
        <v>16428</v>
      </c>
      <c r="K4507" s="35" t="s">
        <v>2617</v>
      </c>
      <c r="L4507" s="35"/>
      <c r="M4507" s="51">
        <v>43048</v>
      </c>
    </row>
    <row r="4508" spans="9:13">
      <c r="I4508" s="35" t="s">
        <v>16429</v>
      </c>
      <c r="J4508" s="35" t="s">
        <v>16430</v>
      </c>
      <c r="K4508" s="35" t="s">
        <v>2617</v>
      </c>
      <c r="L4508" s="35"/>
      <c r="M4508" s="51">
        <v>43048</v>
      </c>
    </row>
    <row r="4509" spans="9:13">
      <c r="I4509" s="35" t="s">
        <v>16431</v>
      </c>
      <c r="J4509" s="35" t="s">
        <v>16432</v>
      </c>
      <c r="K4509" s="35" t="s">
        <v>2617</v>
      </c>
      <c r="L4509" s="35"/>
      <c r="M4509" s="51">
        <v>43048</v>
      </c>
    </row>
    <row r="4510" spans="9:13">
      <c r="I4510" s="35" t="s">
        <v>16433</v>
      </c>
      <c r="J4510" s="35" t="s">
        <v>16434</v>
      </c>
      <c r="K4510" s="35" t="s">
        <v>2617</v>
      </c>
      <c r="L4510" s="35"/>
      <c r="M4510" s="51">
        <v>43048</v>
      </c>
    </row>
    <row r="4511" spans="9:13">
      <c r="I4511" s="35" t="s">
        <v>16435</v>
      </c>
      <c r="J4511" s="35" t="s">
        <v>16436</v>
      </c>
      <c r="K4511" s="35" t="s">
        <v>2617</v>
      </c>
      <c r="L4511" s="35"/>
      <c r="M4511" s="51">
        <v>43048</v>
      </c>
    </row>
    <row r="4512" spans="9:13">
      <c r="I4512" s="35" t="s">
        <v>16437</v>
      </c>
      <c r="J4512" s="35" t="s">
        <v>16438</v>
      </c>
      <c r="K4512" s="35" t="s">
        <v>2617</v>
      </c>
      <c r="L4512" s="35"/>
      <c r="M4512" s="51">
        <v>43048</v>
      </c>
    </row>
    <row r="4513" spans="9:13">
      <c r="I4513" s="35" t="s">
        <v>16439</v>
      </c>
      <c r="J4513" s="35" t="s">
        <v>16440</v>
      </c>
      <c r="K4513" s="35" t="s">
        <v>2617</v>
      </c>
      <c r="L4513" s="35"/>
      <c r="M4513" s="51">
        <v>43048</v>
      </c>
    </row>
    <row r="4514" spans="9:13">
      <c r="I4514" s="35" t="s">
        <v>16441</v>
      </c>
      <c r="J4514" s="35" t="s">
        <v>16442</v>
      </c>
      <c r="K4514" s="35" t="s">
        <v>2617</v>
      </c>
      <c r="L4514" s="35"/>
      <c r="M4514" s="51">
        <v>43048</v>
      </c>
    </row>
    <row r="4515" spans="9:13">
      <c r="I4515" s="35" t="s">
        <v>16443</v>
      </c>
      <c r="J4515" s="35" t="s">
        <v>16444</v>
      </c>
      <c r="K4515" s="35" t="s">
        <v>2617</v>
      </c>
      <c r="L4515" s="35"/>
      <c r="M4515" s="51">
        <v>43048</v>
      </c>
    </row>
    <row r="4516" spans="9:13">
      <c r="I4516" s="35" t="s">
        <v>16445</v>
      </c>
      <c r="J4516" s="35" t="s">
        <v>16446</v>
      </c>
      <c r="K4516" s="35" t="s">
        <v>2617</v>
      </c>
      <c r="L4516" s="35"/>
      <c r="M4516" s="51">
        <v>43045</v>
      </c>
    </row>
    <row r="4517" spans="9:13">
      <c r="I4517" s="35" t="s">
        <v>16447</v>
      </c>
      <c r="J4517" s="35" t="s">
        <v>16448</v>
      </c>
      <c r="K4517" s="35" t="s">
        <v>2617</v>
      </c>
      <c r="L4517" s="35"/>
      <c r="M4517" s="51">
        <v>43045</v>
      </c>
    </row>
    <row r="4518" spans="9:13">
      <c r="I4518" s="35" t="s">
        <v>16449</v>
      </c>
      <c r="J4518" s="35" t="s">
        <v>16450</v>
      </c>
      <c r="K4518" s="35" t="s">
        <v>2617</v>
      </c>
      <c r="L4518" s="35"/>
      <c r="M4518" s="51">
        <v>43040</v>
      </c>
    </row>
    <row r="4519" spans="9:13">
      <c r="I4519" s="35" t="s">
        <v>16451</v>
      </c>
      <c r="J4519" s="35" t="s">
        <v>16452</v>
      </c>
      <c r="K4519" s="35" t="s">
        <v>2617</v>
      </c>
      <c r="L4519" s="35"/>
      <c r="M4519" s="51">
        <v>43039</v>
      </c>
    </row>
    <row r="4520" spans="9:13">
      <c r="I4520" s="35" t="s">
        <v>16453</v>
      </c>
      <c r="J4520" s="35" t="s">
        <v>16454</v>
      </c>
      <c r="K4520" s="35" t="s">
        <v>2617</v>
      </c>
      <c r="L4520" s="35"/>
      <c r="M4520" s="51">
        <v>43039</v>
      </c>
    </row>
    <row r="4521" spans="9:13">
      <c r="I4521" s="35" t="s">
        <v>16455</v>
      </c>
      <c r="J4521" s="35" t="s">
        <v>16456</v>
      </c>
      <c r="K4521" s="35" t="s">
        <v>2617</v>
      </c>
      <c r="L4521" s="35"/>
      <c r="M4521" s="51">
        <v>43039</v>
      </c>
    </row>
    <row r="4522" spans="9:13">
      <c r="I4522" s="35" t="s">
        <v>16457</v>
      </c>
      <c r="J4522" s="35" t="s">
        <v>16458</v>
      </c>
      <c r="K4522" s="35" t="s">
        <v>2617</v>
      </c>
      <c r="L4522" s="35"/>
      <c r="M4522" s="51">
        <v>43035</v>
      </c>
    </row>
    <row r="4523" spans="9:13">
      <c r="I4523" s="35" t="s">
        <v>16459</v>
      </c>
      <c r="J4523" s="35" t="s">
        <v>16460</v>
      </c>
      <c r="K4523" s="35" t="s">
        <v>2617</v>
      </c>
      <c r="L4523" s="35"/>
      <c r="M4523" s="51">
        <v>43034</v>
      </c>
    </row>
    <row r="4524" spans="9:13">
      <c r="I4524" s="35" t="s">
        <v>16461</v>
      </c>
      <c r="J4524" s="35" t="s">
        <v>16462</v>
      </c>
      <c r="K4524" s="35" t="s">
        <v>2617</v>
      </c>
      <c r="L4524" s="35"/>
      <c r="M4524" s="51">
        <v>43034</v>
      </c>
    </row>
    <row r="4525" spans="9:13">
      <c r="I4525" s="35" t="s">
        <v>16463</v>
      </c>
      <c r="J4525" s="35" t="s">
        <v>16464</v>
      </c>
      <c r="K4525" s="35" t="s">
        <v>2617</v>
      </c>
      <c r="L4525" s="35"/>
      <c r="M4525" s="51">
        <v>43034</v>
      </c>
    </row>
    <row r="4526" spans="9:13">
      <c r="I4526" s="35" t="s">
        <v>16465</v>
      </c>
      <c r="J4526" s="35" t="s">
        <v>16466</v>
      </c>
      <c r="K4526" s="35" t="s">
        <v>2617</v>
      </c>
      <c r="L4526" s="35"/>
      <c r="M4526" s="51">
        <v>43034</v>
      </c>
    </row>
    <row r="4527" spans="9:13">
      <c r="I4527" s="35" t="s">
        <v>16467</v>
      </c>
      <c r="J4527" s="35" t="s">
        <v>16468</v>
      </c>
      <c r="K4527" s="35" t="s">
        <v>2617</v>
      </c>
      <c r="L4527" s="35"/>
      <c r="M4527" s="51">
        <v>43034</v>
      </c>
    </row>
    <row r="4528" spans="9:13">
      <c r="I4528" s="35" t="s">
        <v>16469</v>
      </c>
      <c r="J4528" s="35" t="s">
        <v>16470</v>
      </c>
      <c r="K4528" s="35" t="s">
        <v>2617</v>
      </c>
      <c r="L4528" s="35"/>
      <c r="M4528" s="51">
        <v>43034</v>
      </c>
    </row>
    <row r="4529" spans="9:13">
      <c r="I4529" s="35" t="s">
        <v>16471</v>
      </c>
      <c r="J4529" s="35" t="s">
        <v>16472</v>
      </c>
      <c r="K4529" s="35" t="s">
        <v>2617</v>
      </c>
      <c r="L4529" s="35"/>
      <c r="M4529" s="51">
        <v>43034</v>
      </c>
    </row>
    <row r="4530" spans="9:13">
      <c r="I4530" s="35" t="s">
        <v>16473</v>
      </c>
      <c r="J4530" s="35" t="s">
        <v>16474</v>
      </c>
      <c r="K4530" s="35" t="s">
        <v>2617</v>
      </c>
      <c r="L4530" s="35"/>
      <c r="M4530" s="51">
        <v>43034</v>
      </c>
    </row>
    <row r="4531" spans="9:13">
      <c r="I4531" s="35" t="s">
        <v>16475</v>
      </c>
      <c r="J4531" s="35" t="s">
        <v>16476</v>
      </c>
      <c r="K4531" s="35" t="s">
        <v>2617</v>
      </c>
      <c r="L4531" s="35"/>
      <c r="M4531" s="51">
        <v>43032</v>
      </c>
    </row>
    <row r="4532" spans="9:13">
      <c r="I4532" s="35" t="s">
        <v>16477</v>
      </c>
      <c r="J4532" s="35" t="s">
        <v>16478</v>
      </c>
      <c r="K4532" s="35" t="s">
        <v>2617</v>
      </c>
      <c r="L4532" s="35"/>
      <c r="M4532" s="51">
        <v>43026</v>
      </c>
    </row>
    <row r="4533" spans="9:13">
      <c r="I4533" s="35" t="s">
        <v>16475</v>
      </c>
      <c r="J4533" s="35" t="s">
        <v>16476</v>
      </c>
      <c r="K4533" s="35" t="s">
        <v>2617</v>
      </c>
      <c r="L4533" s="35"/>
      <c r="M4533" s="51">
        <v>43032</v>
      </c>
    </row>
    <row r="4534" spans="9:13">
      <c r="I4534" s="35" t="s">
        <v>16477</v>
      </c>
      <c r="J4534" s="35" t="s">
        <v>16478</v>
      </c>
      <c r="K4534" s="35" t="s">
        <v>2617</v>
      </c>
      <c r="L4534" s="35"/>
      <c r="M4534" s="51">
        <v>43026</v>
      </c>
    </row>
    <row r="4535" spans="9:13">
      <c r="I4535" s="35" t="s">
        <v>16479</v>
      </c>
      <c r="J4535" s="35" t="s">
        <v>15446</v>
      </c>
      <c r="K4535" s="35" t="s">
        <v>2617</v>
      </c>
      <c r="L4535" s="35"/>
      <c r="M4535" s="51">
        <v>43004</v>
      </c>
    </row>
    <row r="4536" spans="9:13">
      <c r="I4536" s="35" t="s">
        <v>16480</v>
      </c>
      <c r="J4536" s="35" t="s">
        <v>15448</v>
      </c>
      <c r="K4536" s="35" t="s">
        <v>2617</v>
      </c>
      <c r="L4536" s="35"/>
      <c r="M4536" s="51">
        <v>43004</v>
      </c>
    </row>
    <row r="4537" spans="9:13">
      <c r="I4537" s="35" t="s">
        <v>16481</v>
      </c>
      <c r="J4537" s="35" t="s">
        <v>16482</v>
      </c>
      <c r="K4537" s="35" t="s">
        <v>2617</v>
      </c>
      <c r="L4537" s="35"/>
      <c r="M4537" s="51">
        <v>43083</v>
      </c>
    </row>
    <row r="4538" spans="9:13">
      <c r="I4538" s="35" t="s">
        <v>16483</v>
      </c>
      <c r="J4538" s="35" t="s">
        <v>16484</v>
      </c>
      <c r="K4538" s="35" t="s">
        <v>2617</v>
      </c>
      <c r="L4538" s="35"/>
      <c r="M4538" s="51">
        <v>43066</v>
      </c>
    </row>
    <row r="4539" spans="9:13">
      <c r="I4539" s="35" t="s">
        <v>16485</v>
      </c>
      <c r="J4539" s="35" t="s">
        <v>16486</v>
      </c>
      <c r="K4539" s="35" t="s">
        <v>2617</v>
      </c>
      <c r="L4539" s="35"/>
      <c r="M4539" s="51">
        <v>43066</v>
      </c>
    </row>
    <row r="4540" spans="9:13">
      <c r="I4540" s="35" t="s">
        <v>16487</v>
      </c>
      <c r="J4540" s="35" t="s">
        <v>16488</v>
      </c>
      <c r="K4540" s="35" t="s">
        <v>2617</v>
      </c>
      <c r="L4540" s="35"/>
      <c r="M4540" s="51">
        <v>43066</v>
      </c>
    </row>
    <row r="4541" spans="9:13">
      <c r="I4541" s="35" t="s">
        <v>16489</v>
      </c>
      <c r="J4541" s="35" t="s">
        <v>16490</v>
      </c>
      <c r="K4541" s="35" t="s">
        <v>2617</v>
      </c>
      <c r="L4541" s="35"/>
      <c r="M4541" s="51">
        <v>43052</v>
      </c>
    </row>
    <row r="4542" spans="9:13">
      <c r="I4542" s="35" t="s">
        <v>16491</v>
      </c>
      <c r="J4542" s="35" t="s">
        <v>16492</v>
      </c>
      <c r="K4542" s="35" t="s">
        <v>2617</v>
      </c>
      <c r="L4542" s="35"/>
      <c r="M4542" s="51">
        <v>43087</v>
      </c>
    </row>
    <row r="4543" spans="9:13">
      <c r="I4543" s="35" t="s">
        <v>16493</v>
      </c>
      <c r="J4543" s="35" t="s">
        <v>16494</v>
      </c>
      <c r="K4543" s="35" t="s">
        <v>2617</v>
      </c>
      <c r="L4543" s="35"/>
      <c r="M4543" s="51">
        <v>43087</v>
      </c>
    </row>
    <row r="4544" spans="9:13">
      <c r="I4544" s="35" t="s">
        <v>16495</v>
      </c>
      <c r="J4544" s="35" t="s">
        <v>16496</v>
      </c>
      <c r="K4544" s="35" t="s">
        <v>2617</v>
      </c>
      <c r="L4544" s="35"/>
      <c r="M4544" s="51">
        <v>43087</v>
      </c>
    </row>
    <row r="4545" spans="9:13">
      <c r="I4545" s="35" t="s">
        <v>16497</v>
      </c>
      <c r="J4545" s="35" t="s">
        <v>16498</v>
      </c>
      <c r="K4545" s="35" t="s">
        <v>2617</v>
      </c>
      <c r="L4545" s="35"/>
      <c r="M4545" s="51">
        <v>43087</v>
      </c>
    </row>
    <row r="4546" spans="9:13">
      <c r="I4546" s="35" t="s">
        <v>16499</v>
      </c>
      <c r="J4546" s="35" t="s">
        <v>16500</v>
      </c>
      <c r="K4546" s="35" t="s">
        <v>2617</v>
      </c>
      <c r="L4546" s="35"/>
      <c r="M4546" s="51">
        <v>43083</v>
      </c>
    </row>
    <row r="4547" spans="9:13">
      <c r="I4547" s="35" t="s">
        <v>16501</v>
      </c>
      <c r="J4547" s="35" t="s">
        <v>16502</v>
      </c>
      <c r="K4547" s="35" t="s">
        <v>2617</v>
      </c>
      <c r="L4547" s="35"/>
      <c r="M4547" s="51">
        <v>43076</v>
      </c>
    </row>
    <row r="4548" spans="9:13">
      <c r="I4548" s="35" t="s">
        <v>16503</v>
      </c>
      <c r="J4548" s="35" t="s">
        <v>16504</v>
      </c>
      <c r="K4548" s="35" t="s">
        <v>2617</v>
      </c>
      <c r="L4548" s="35"/>
      <c r="M4548" s="51">
        <v>43076</v>
      </c>
    </row>
    <row r="4549" spans="9:13">
      <c r="I4549" s="35" t="s">
        <v>16505</v>
      </c>
      <c r="J4549" s="35" t="s">
        <v>16506</v>
      </c>
      <c r="K4549" s="35" t="s">
        <v>2617</v>
      </c>
      <c r="L4549" s="35"/>
      <c r="M4549" s="51">
        <v>43069</v>
      </c>
    </row>
    <row r="4550" spans="9:13">
      <c r="I4550" s="35" t="s">
        <v>16507</v>
      </c>
      <c r="J4550" s="35" t="s">
        <v>16508</v>
      </c>
      <c r="K4550" s="35" t="s">
        <v>2617</v>
      </c>
      <c r="L4550" s="35"/>
      <c r="M4550" s="51">
        <v>43069</v>
      </c>
    </row>
    <row r="4551" spans="9:13">
      <c r="I4551" s="35" t="s">
        <v>16509</v>
      </c>
      <c r="J4551" s="35" t="s">
        <v>16510</v>
      </c>
      <c r="K4551" s="35" t="s">
        <v>2617</v>
      </c>
      <c r="L4551" s="35"/>
      <c r="M4551" s="51">
        <v>43098</v>
      </c>
    </row>
    <row r="4552" spans="9:13">
      <c r="I4552" s="35" t="s">
        <v>16511</v>
      </c>
      <c r="J4552" s="35" t="s">
        <v>15349</v>
      </c>
      <c r="K4552" s="35" t="s">
        <v>2617</v>
      </c>
      <c r="L4552" s="35"/>
      <c r="M4552" s="51">
        <v>43096</v>
      </c>
    </row>
    <row r="4553" spans="9:13">
      <c r="I4553" s="35" t="s">
        <v>16512</v>
      </c>
      <c r="J4553" s="35" t="s">
        <v>16513</v>
      </c>
      <c r="K4553" s="35" t="s">
        <v>2617</v>
      </c>
      <c r="L4553" s="35"/>
      <c r="M4553" s="51">
        <v>43090</v>
      </c>
    </row>
    <row r="4554" spans="9:13">
      <c r="I4554" s="35" t="s">
        <v>16514</v>
      </c>
      <c r="J4554" s="35" t="s">
        <v>16515</v>
      </c>
      <c r="K4554" s="35" t="s">
        <v>2617</v>
      </c>
      <c r="L4554" s="35"/>
      <c r="M4554" s="51">
        <v>43112</v>
      </c>
    </row>
    <row r="4555" spans="9:13">
      <c r="I4555" s="35" t="s">
        <v>16516</v>
      </c>
      <c r="J4555" s="35" t="s">
        <v>16517</v>
      </c>
      <c r="K4555" s="35" t="s">
        <v>2617</v>
      </c>
      <c r="L4555" s="35"/>
      <c r="M4555" s="51">
        <v>43110</v>
      </c>
    </row>
    <row r="4556" spans="9:13">
      <c r="I4556" s="35" t="s">
        <v>16518</v>
      </c>
      <c r="J4556" s="35" t="s">
        <v>16519</v>
      </c>
      <c r="K4556" s="35" t="s">
        <v>2617</v>
      </c>
      <c r="L4556" s="35"/>
      <c r="M4556" s="51">
        <v>43108</v>
      </c>
    </row>
    <row r="4557" spans="9:13">
      <c r="I4557" s="35" t="s">
        <v>16520</v>
      </c>
      <c r="J4557" s="35" t="s">
        <v>16521</v>
      </c>
      <c r="K4557" s="35" t="s">
        <v>2617</v>
      </c>
      <c r="L4557" s="35"/>
      <c r="M4557" s="51">
        <v>43108</v>
      </c>
    </row>
    <row r="4558" spans="9:13">
      <c r="I4558" s="35" t="s">
        <v>16522</v>
      </c>
      <c r="J4558" s="35" t="s">
        <v>16523</v>
      </c>
      <c r="K4558" s="35" t="s">
        <v>2617</v>
      </c>
      <c r="L4558" s="35"/>
      <c r="M4558" s="51">
        <v>43108</v>
      </c>
    </row>
    <row r="4559" spans="9:13">
      <c r="I4559" s="35" t="s">
        <v>58</v>
      </c>
      <c r="J4559" s="35" t="s">
        <v>16524</v>
      </c>
      <c r="K4559" s="35" t="s">
        <v>2617</v>
      </c>
      <c r="L4559" s="35"/>
      <c r="M4559" s="51">
        <v>43108</v>
      </c>
    </row>
    <row r="4560" spans="9:13">
      <c r="I4560" s="35" t="s">
        <v>16525</v>
      </c>
      <c r="J4560" s="35" t="s">
        <v>16526</v>
      </c>
      <c r="K4560" s="35" t="s">
        <v>2617</v>
      </c>
      <c r="L4560" s="35"/>
      <c r="M4560" s="51">
        <v>43108</v>
      </c>
    </row>
    <row r="4561" spans="9:13">
      <c r="I4561" s="35" t="s">
        <v>16527</v>
      </c>
      <c r="J4561" s="35" t="s">
        <v>16528</v>
      </c>
      <c r="K4561" s="35" t="s">
        <v>2617</v>
      </c>
      <c r="L4561" s="35"/>
      <c r="M4561" s="51">
        <v>42739</v>
      </c>
    </row>
    <row r="4562" spans="9:13">
      <c r="I4562" s="35" t="s">
        <v>16529</v>
      </c>
      <c r="J4562" s="35" t="s">
        <v>16530</v>
      </c>
      <c r="K4562" s="35" t="s">
        <v>2617</v>
      </c>
      <c r="L4562" s="35"/>
      <c r="M4562" s="51">
        <v>42739</v>
      </c>
    </row>
    <row r="4563" spans="9:13">
      <c r="I4563" s="35" t="s">
        <v>16531</v>
      </c>
      <c r="J4563" s="35" t="s">
        <v>16532</v>
      </c>
      <c r="K4563" s="35" t="s">
        <v>2617</v>
      </c>
      <c r="L4563" s="35"/>
      <c r="M4563" s="51">
        <v>42739</v>
      </c>
    </row>
    <row r="4564" spans="9:13">
      <c r="I4564" s="35" t="s">
        <v>16533</v>
      </c>
      <c r="J4564" s="35" t="s">
        <v>16534</v>
      </c>
      <c r="K4564" s="35" t="s">
        <v>2617</v>
      </c>
      <c r="L4564" s="35"/>
      <c r="M4564" s="51">
        <v>42739</v>
      </c>
    </row>
    <row r="4565" spans="9:13">
      <c r="I4565" s="35" t="s">
        <v>16535</v>
      </c>
      <c r="J4565" s="35" t="s">
        <v>16536</v>
      </c>
      <c r="K4565" s="35" t="s">
        <v>2617</v>
      </c>
      <c r="L4565" s="35"/>
      <c r="M4565" s="51">
        <v>42739</v>
      </c>
    </row>
    <row r="4566" spans="9:13">
      <c r="I4566" s="35" t="s">
        <v>16537</v>
      </c>
      <c r="J4566" s="35" t="s">
        <v>16538</v>
      </c>
      <c r="K4566" s="35" t="s">
        <v>2617</v>
      </c>
      <c r="L4566" s="35"/>
      <c r="M4566" s="51">
        <v>42739</v>
      </c>
    </row>
    <row r="4567" spans="9:13">
      <c r="I4567" s="35" t="s">
        <v>16539</v>
      </c>
      <c r="J4567" s="35" t="s">
        <v>16540</v>
      </c>
      <c r="K4567" s="35" t="s">
        <v>2617</v>
      </c>
      <c r="L4567" s="35"/>
      <c r="M4567" s="51">
        <v>42739</v>
      </c>
    </row>
    <row r="4568" spans="9:13">
      <c r="I4568" s="35" t="s">
        <v>16541</v>
      </c>
      <c r="J4568" s="35" t="s">
        <v>16542</v>
      </c>
      <c r="K4568" s="35" t="s">
        <v>2617</v>
      </c>
      <c r="L4568" s="35"/>
      <c r="M4568" s="51">
        <v>42739</v>
      </c>
    </row>
    <row r="4569" spans="9:13">
      <c r="I4569" s="35" t="s">
        <v>16543</v>
      </c>
      <c r="J4569" s="35" t="s">
        <v>16544</v>
      </c>
      <c r="K4569" s="35" t="s">
        <v>2617</v>
      </c>
      <c r="L4569" s="35"/>
      <c r="M4569" s="51">
        <v>42739</v>
      </c>
    </row>
    <row r="4570" spans="9:13">
      <c r="I4570" s="35" t="s">
        <v>16545</v>
      </c>
      <c r="J4570" s="35" t="s">
        <v>16546</v>
      </c>
      <c r="K4570" s="35" t="s">
        <v>2617</v>
      </c>
      <c r="L4570" s="35"/>
      <c r="M4570" s="51">
        <v>42739</v>
      </c>
    </row>
    <row r="4571" spans="9:13">
      <c r="I4571" s="35" t="s">
        <v>16547</v>
      </c>
      <c r="J4571" s="35" t="s">
        <v>16548</v>
      </c>
      <c r="K4571" s="35" t="s">
        <v>2617</v>
      </c>
      <c r="L4571" s="35"/>
      <c r="M4571" s="51">
        <v>42739</v>
      </c>
    </row>
    <row r="4572" spans="9:13">
      <c r="I4572" s="35" t="s">
        <v>16549</v>
      </c>
      <c r="J4572" s="35" t="s">
        <v>16550</v>
      </c>
      <c r="K4572" s="35" t="s">
        <v>2617</v>
      </c>
      <c r="L4572" s="35"/>
      <c r="M4572" s="51">
        <v>42739</v>
      </c>
    </row>
    <row r="4573" spans="9:13">
      <c r="I4573" s="35" t="s">
        <v>16551</v>
      </c>
      <c r="J4573" s="35" t="s">
        <v>16552</v>
      </c>
      <c r="K4573" s="35" t="s">
        <v>2617</v>
      </c>
      <c r="L4573" s="35"/>
      <c r="M4573" s="51">
        <v>42739</v>
      </c>
    </row>
    <row r="4574" spans="9:13">
      <c r="I4574" s="35" t="s">
        <v>16553</v>
      </c>
      <c r="J4574" s="35" t="s">
        <v>16554</v>
      </c>
      <c r="K4574" s="35" t="s">
        <v>2617</v>
      </c>
      <c r="L4574" s="35"/>
      <c r="M4574" s="51">
        <v>42739</v>
      </c>
    </row>
    <row r="4575" spans="9:13">
      <c r="I4575" s="35" t="s">
        <v>16555</v>
      </c>
      <c r="J4575" s="35" t="s">
        <v>16556</v>
      </c>
      <c r="K4575" s="35" t="s">
        <v>2617</v>
      </c>
      <c r="L4575" s="35"/>
      <c r="M4575" s="51">
        <v>42739</v>
      </c>
    </row>
    <row r="4576" spans="9:13">
      <c r="I4576" s="35" t="s">
        <v>16557</v>
      </c>
      <c r="J4576" s="35" t="s">
        <v>16558</v>
      </c>
      <c r="K4576" s="35" t="s">
        <v>2617</v>
      </c>
      <c r="L4576" s="35"/>
      <c r="M4576" s="51">
        <v>42739</v>
      </c>
    </row>
    <row r="4577" spans="9:13">
      <c r="I4577" s="35" t="s">
        <v>16559</v>
      </c>
      <c r="J4577" s="35" t="s">
        <v>16560</v>
      </c>
      <c r="K4577" s="35" t="s">
        <v>2617</v>
      </c>
      <c r="L4577" s="35"/>
      <c r="M4577" s="51">
        <v>42739</v>
      </c>
    </row>
    <row r="4578" spans="9:13">
      <c r="I4578" s="35" t="s">
        <v>16561</v>
      </c>
      <c r="J4578" s="35" t="s">
        <v>16562</v>
      </c>
      <c r="K4578" s="35" t="s">
        <v>2617</v>
      </c>
      <c r="L4578" s="35"/>
      <c r="M4578" s="51">
        <v>43102</v>
      </c>
    </row>
    <row r="4579" spans="9:13">
      <c r="I4579" s="35" t="s">
        <v>16563</v>
      </c>
      <c r="J4579" s="35" t="s">
        <v>16564</v>
      </c>
      <c r="K4579" s="35" t="s">
        <v>2617</v>
      </c>
      <c r="L4579" s="35"/>
      <c r="M4579" s="51">
        <v>43117</v>
      </c>
    </row>
    <row r="4580" spans="9:13">
      <c r="I4580" s="35" t="s">
        <v>16565</v>
      </c>
      <c r="J4580" s="35" t="s">
        <v>16566</v>
      </c>
      <c r="K4580" s="35" t="s">
        <v>2617</v>
      </c>
      <c r="L4580" s="35"/>
      <c r="M4580" s="51">
        <v>43117</v>
      </c>
    </row>
    <row r="4581" spans="9:13">
      <c r="I4581" s="35" t="s">
        <v>16567</v>
      </c>
      <c r="J4581" s="35" t="s">
        <v>16568</v>
      </c>
      <c r="K4581" s="35" t="s">
        <v>2617</v>
      </c>
      <c r="L4581" s="35"/>
      <c r="M4581" s="51">
        <v>43116</v>
      </c>
    </row>
    <row r="4582" spans="9:13">
      <c r="I4582" s="35" t="s">
        <v>16569</v>
      </c>
      <c r="J4582" s="35" t="s">
        <v>16570</v>
      </c>
      <c r="K4582" s="35" t="s">
        <v>2617</v>
      </c>
      <c r="L4582" s="35"/>
      <c r="M4582" s="51">
        <v>43116</v>
      </c>
    </row>
    <row r="4583" spans="9:13">
      <c r="I4583" s="35" t="s">
        <v>16571</v>
      </c>
      <c r="J4583" s="35" t="s">
        <v>16572</v>
      </c>
      <c r="K4583" s="35" t="s">
        <v>2617</v>
      </c>
      <c r="L4583" s="35"/>
      <c r="M4583" s="51">
        <v>43116</v>
      </c>
    </row>
    <row r="4584" spans="9:13">
      <c r="I4584" s="35" t="s">
        <v>16573</v>
      </c>
      <c r="J4584" s="35" t="s">
        <v>16574</v>
      </c>
      <c r="K4584" s="35" t="s">
        <v>2617</v>
      </c>
      <c r="L4584" s="35"/>
      <c r="M4584" s="51">
        <v>43116</v>
      </c>
    </row>
    <row r="4585" spans="9:13">
      <c r="I4585" s="35" t="s">
        <v>16575</v>
      </c>
      <c r="J4585" s="35" t="s">
        <v>16576</v>
      </c>
      <c r="K4585" s="35" t="s">
        <v>2617</v>
      </c>
      <c r="L4585" s="35"/>
      <c r="M4585" s="51">
        <v>43116</v>
      </c>
    </row>
    <row r="4586" spans="9:13">
      <c r="I4586" s="35" t="s">
        <v>16577</v>
      </c>
      <c r="J4586" s="35" t="s">
        <v>16578</v>
      </c>
      <c r="K4586" s="35" t="s">
        <v>2617</v>
      </c>
      <c r="L4586" s="35"/>
      <c r="M4586" s="51">
        <v>43116</v>
      </c>
    </row>
    <row r="4587" spans="9:13">
      <c r="I4587" s="35" t="s">
        <v>16579</v>
      </c>
      <c r="J4587" s="35" t="s">
        <v>16580</v>
      </c>
      <c r="K4587" s="35" t="s">
        <v>2617</v>
      </c>
      <c r="L4587" s="35"/>
      <c r="M4587" s="51">
        <v>43116</v>
      </c>
    </row>
    <row r="4588" spans="9:13">
      <c r="I4588" s="35" t="s">
        <v>16581</v>
      </c>
      <c r="J4588" s="35" t="s">
        <v>16582</v>
      </c>
      <c r="K4588" s="35" t="s">
        <v>2617</v>
      </c>
      <c r="L4588" s="35"/>
      <c r="M4588" s="51">
        <v>43116</v>
      </c>
    </row>
    <row r="4589" spans="9:13">
      <c r="I4589" s="35" t="s">
        <v>16583</v>
      </c>
      <c r="J4589" s="35" t="s">
        <v>16584</v>
      </c>
      <c r="K4589" s="35" t="s">
        <v>2617</v>
      </c>
      <c r="L4589" s="35"/>
      <c r="M4589" s="51">
        <v>43116</v>
      </c>
    </row>
    <row r="4590" spans="9:13">
      <c r="I4590" s="35" t="s">
        <v>16585</v>
      </c>
      <c r="J4590" s="35" t="s">
        <v>16586</v>
      </c>
      <c r="K4590" s="35" t="s">
        <v>2617</v>
      </c>
      <c r="L4590" s="35"/>
      <c r="M4590" s="51">
        <v>43116</v>
      </c>
    </row>
    <row r="4591" spans="9:13">
      <c r="I4591" s="35" t="s">
        <v>16587</v>
      </c>
      <c r="J4591" s="35" t="s">
        <v>16588</v>
      </c>
      <c r="K4591" s="35" t="s">
        <v>2617</v>
      </c>
      <c r="L4591" s="35"/>
      <c r="M4591" s="51">
        <v>43116</v>
      </c>
    </row>
    <row r="4592" spans="9:13">
      <c r="I4592" s="35" t="s">
        <v>16589</v>
      </c>
      <c r="J4592" s="35" t="s">
        <v>16590</v>
      </c>
      <c r="K4592" s="35" t="s">
        <v>2617</v>
      </c>
      <c r="L4592" s="35"/>
      <c r="M4592" s="51">
        <v>43116</v>
      </c>
    </row>
    <row r="4593" spans="9:13">
      <c r="I4593" s="35" t="s">
        <v>16591</v>
      </c>
      <c r="J4593" s="35" t="s">
        <v>16592</v>
      </c>
      <c r="K4593" s="35" t="s">
        <v>2617</v>
      </c>
      <c r="L4593" s="35"/>
      <c r="M4593" s="51">
        <v>43116</v>
      </c>
    </row>
    <row r="4594" spans="9:13">
      <c r="I4594" s="35" t="s">
        <v>10096</v>
      </c>
      <c r="J4594" s="35" t="s">
        <v>16593</v>
      </c>
      <c r="K4594" s="35" t="s">
        <v>2617</v>
      </c>
      <c r="L4594" s="35"/>
      <c r="M4594" s="51">
        <v>43111</v>
      </c>
    </row>
    <row r="4595" spans="9:13">
      <c r="I4595" s="35" t="s">
        <v>16594</v>
      </c>
      <c r="J4595" s="35" t="s">
        <v>16595</v>
      </c>
      <c r="K4595" s="35" t="s">
        <v>2617</v>
      </c>
      <c r="L4595" s="35"/>
      <c r="M4595" s="51">
        <v>43111</v>
      </c>
    </row>
    <row r="4596" spans="9:13">
      <c r="I4596" s="35" t="s">
        <v>16596</v>
      </c>
      <c r="J4596" s="35" t="s">
        <v>16597</v>
      </c>
      <c r="K4596" s="35" t="s">
        <v>2617</v>
      </c>
      <c r="L4596" s="35"/>
      <c r="M4596" s="51">
        <v>43096</v>
      </c>
    </row>
    <row r="4597" spans="9:13">
      <c r="I4597" s="35" t="s">
        <v>16598</v>
      </c>
      <c r="J4597" s="35" t="s">
        <v>16599</v>
      </c>
      <c r="K4597" s="35" t="s">
        <v>2617</v>
      </c>
      <c r="L4597" s="35"/>
      <c r="M4597" s="51">
        <v>43083</v>
      </c>
    </row>
    <row r="4598" spans="9:13">
      <c r="I4598" s="35" t="s">
        <v>16600</v>
      </c>
      <c r="J4598" s="35" t="s">
        <v>16601</v>
      </c>
      <c r="K4598" s="35" t="s">
        <v>2617</v>
      </c>
      <c r="L4598" s="35"/>
      <c r="M4598" s="51">
        <v>43133</v>
      </c>
    </row>
    <row r="4599" spans="9:13">
      <c r="I4599" s="35" t="s">
        <v>16602</v>
      </c>
      <c r="J4599" s="35" t="s">
        <v>16603</v>
      </c>
      <c r="K4599" s="35" t="s">
        <v>2617</v>
      </c>
      <c r="L4599" s="35"/>
      <c r="M4599" s="51">
        <v>43129</v>
      </c>
    </row>
    <row r="4600" spans="9:13">
      <c r="I4600" s="35" t="s">
        <v>16604</v>
      </c>
      <c r="J4600" s="35" t="s">
        <v>16605</v>
      </c>
      <c r="K4600" s="35" t="s">
        <v>2617</v>
      </c>
      <c r="L4600" s="35"/>
      <c r="M4600" s="51">
        <v>43129</v>
      </c>
    </row>
    <row r="4601" spans="9:13">
      <c r="I4601" s="35" t="s">
        <v>16606</v>
      </c>
      <c r="J4601" s="35" t="s">
        <v>16607</v>
      </c>
      <c r="K4601" s="35" t="s">
        <v>2617</v>
      </c>
      <c r="L4601" s="35"/>
      <c r="M4601" s="51">
        <v>43129</v>
      </c>
    </row>
    <row r="4602" spans="9:13">
      <c r="I4602" s="35" t="s">
        <v>16608</v>
      </c>
      <c r="J4602" s="35" t="s">
        <v>16609</v>
      </c>
      <c r="K4602" s="35" t="s">
        <v>2617</v>
      </c>
      <c r="L4602" s="35"/>
      <c r="M4602" s="51">
        <v>43124</v>
      </c>
    </row>
    <row r="4603" spans="9:13">
      <c r="I4603" s="35" t="s">
        <v>16610</v>
      </c>
      <c r="J4603" s="35" t="s">
        <v>16611</v>
      </c>
      <c r="K4603" s="35" t="s">
        <v>2617</v>
      </c>
      <c r="L4603" s="35"/>
      <c r="M4603" s="51">
        <v>43117</v>
      </c>
    </row>
    <row r="4604" spans="9:13">
      <c r="I4604" s="35" t="s">
        <v>16612</v>
      </c>
      <c r="J4604" s="35" t="s">
        <v>16613</v>
      </c>
      <c r="K4604" s="35" t="s">
        <v>2617</v>
      </c>
      <c r="L4604" s="35"/>
      <c r="M4604" s="51">
        <v>43117</v>
      </c>
    </row>
    <row r="4605" spans="9:13">
      <c r="I4605" s="35" t="s">
        <v>16614</v>
      </c>
      <c r="J4605" s="35" t="s">
        <v>16615</v>
      </c>
      <c r="K4605" s="35" t="s">
        <v>2617</v>
      </c>
      <c r="L4605" s="35"/>
      <c r="M4605" s="51">
        <v>43096</v>
      </c>
    </row>
    <row r="4606" spans="9:13">
      <c r="I4606" s="35" t="s">
        <v>16616</v>
      </c>
      <c r="J4606" s="35" t="s">
        <v>16617</v>
      </c>
      <c r="K4606" s="35" t="s">
        <v>2617</v>
      </c>
      <c r="L4606" s="35"/>
      <c r="M4606" s="51">
        <v>43096</v>
      </c>
    </row>
    <row r="4607" spans="9:13">
      <c r="I4607" s="35" t="s">
        <v>4316</v>
      </c>
      <c r="J4607" s="35" t="s">
        <v>16618</v>
      </c>
      <c r="K4607" s="35" t="s">
        <v>2204</v>
      </c>
      <c r="L4607" s="35"/>
      <c r="M4607" s="51">
        <v>43131</v>
      </c>
    </row>
    <row r="4608" spans="9:13">
      <c r="I4608" s="35" t="s">
        <v>13984</v>
      </c>
      <c r="J4608" s="35" t="s">
        <v>16619</v>
      </c>
      <c r="K4608" s="35" t="s">
        <v>2617</v>
      </c>
      <c r="L4608" s="35"/>
      <c r="M4608" s="51">
        <v>43151</v>
      </c>
    </row>
    <row r="4609" spans="9:13">
      <c r="I4609" s="35" t="s">
        <v>16620</v>
      </c>
      <c r="J4609" s="35" t="s">
        <v>16621</v>
      </c>
      <c r="K4609" s="35" t="s">
        <v>2617</v>
      </c>
      <c r="L4609" s="35"/>
      <c r="M4609" s="51">
        <v>43151</v>
      </c>
    </row>
    <row r="4610" spans="9:13">
      <c r="I4610" s="35" t="s">
        <v>16622</v>
      </c>
      <c r="J4610" s="35" t="s">
        <v>16623</v>
      </c>
      <c r="K4610" s="35" t="s">
        <v>2617</v>
      </c>
      <c r="L4610" s="35"/>
      <c r="M4610" s="51">
        <v>43145</v>
      </c>
    </row>
    <row r="4611" spans="9:13">
      <c r="I4611" s="35" t="s">
        <v>16624</v>
      </c>
      <c r="J4611" s="35" t="s">
        <v>16625</v>
      </c>
      <c r="K4611" s="35" t="s">
        <v>2617</v>
      </c>
      <c r="L4611" s="35"/>
      <c r="M4611" s="51">
        <v>43144</v>
      </c>
    </row>
    <row r="4612" spans="9:13">
      <c r="I4612" s="35" t="s">
        <v>16626</v>
      </c>
      <c r="J4612" s="35" t="s">
        <v>16627</v>
      </c>
      <c r="K4612" s="35" t="s">
        <v>2617</v>
      </c>
      <c r="L4612" s="35"/>
      <c r="M4612" s="51">
        <v>43139</v>
      </c>
    </row>
    <row r="4613" spans="9:13">
      <c r="I4613" s="35" t="s">
        <v>16600</v>
      </c>
      <c r="J4613" s="35" t="s">
        <v>16601</v>
      </c>
      <c r="K4613" s="35" t="s">
        <v>2617</v>
      </c>
      <c r="L4613" s="35"/>
      <c r="M4613" s="51">
        <v>43133</v>
      </c>
    </row>
    <row r="4614" spans="9:13">
      <c r="I4614" s="35" t="s">
        <v>16628</v>
      </c>
      <c r="J4614" s="35" t="s">
        <v>16629</v>
      </c>
      <c r="K4614" s="35" t="s">
        <v>2617</v>
      </c>
      <c r="L4614" s="35"/>
      <c r="M4614" s="51">
        <v>43119</v>
      </c>
    </row>
    <row r="4615" spans="9:13">
      <c r="I4615" s="35" t="s">
        <v>13011</v>
      </c>
      <c r="J4615" s="35" t="s">
        <v>16630</v>
      </c>
      <c r="K4615" s="35" t="s">
        <v>2617</v>
      </c>
      <c r="L4615" s="35"/>
      <c r="M4615" s="51">
        <v>43119</v>
      </c>
    </row>
    <row r="4616" spans="9:13">
      <c r="I4616" s="35" t="s">
        <v>16631</v>
      </c>
      <c r="J4616" s="35" t="s">
        <v>16632</v>
      </c>
      <c r="K4616" s="35" t="s">
        <v>2617</v>
      </c>
      <c r="L4616" s="35"/>
      <c r="M4616" s="51">
        <v>43119</v>
      </c>
    </row>
    <row r="4617" spans="9:13">
      <c r="I4617" s="35" t="s">
        <v>16633</v>
      </c>
      <c r="J4617" s="35" t="s">
        <v>16634</v>
      </c>
      <c r="K4617" s="35" t="s">
        <v>2617</v>
      </c>
      <c r="L4617" s="35"/>
      <c r="M4617" s="51">
        <v>43119</v>
      </c>
    </row>
    <row r="4618" spans="9:13">
      <c r="I4618" s="35" t="s">
        <v>16635</v>
      </c>
      <c r="J4618" s="35" t="s">
        <v>16636</v>
      </c>
      <c r="K4618" s="35" t="s">
        <v>2617</v>
      </c>
      <c r="L4618" s="35"/>
      <c r="M4618" s="51">
        <v>43119</v>
      </c>
    </row>
    <row r="4619" spans="9:13">
      <c r="I4619" s="35" t="s">
        <v>16637</v>
      </c>
      <c r="J4619" s="35" t="s">
        <v>16638</v>
      </c>
      <c r="K4619" s="35" t="s">
        <v>2617</v>
      </c>
      <c r="L4619" s="35"/>
      <c r="M4619" s="51">
        <v>43119</v>
      </c>
    </row>
    <row r="4620" spans="9:13">
      <c r="I4620" s="35" t="s">
        <v>16639</v>
      </c>
      <c r="J4620" s="35" t="s">
        <v>16640</v>
      </c>
      <c r="K4620" s="35" t="s">
        <v>2617</v>
      </c>
      <c r="L4620" s="35"/>
      <c r="M4620" s="51">
        <v>43119</v>
      </c>
    </row>
    <row r="4621" spans="9:13">
      <c r="I4621" s="35" t="s">
        <v>16641</v>
      </c>
      <c r="J4621" s="35" t="s">
        <v>16642</v>
      </c>
      <c r="K4621" s="35" t="s">
        <v>2617</v>
      </c>
      <c r="L4621" s="35"/>
      <c r="M4621" s="51">
        <v>43119</v>
      </c>
    </row>
    <row r="4622" spans="9:13">
      <c r="I4622" s="35" t="s">
        <v>16643</v>
      </c>
      <c r="J4622" s="35" t="s">
        <v>16644</v>
      </c>
      <c r="K4622" s="35" t="s">
        <v>2617</v>
      </c>
      <c r="L4622" s="35"/>
      <c r="M4622" s="51">
        <v>43119</v>
      </c>
    </row>
    <row r="4623" spans="9:13">
      <c r="I4623" s="35" t="s">
        <v>16645</v>
      </c>
      <c r="J4623" s="35" t="s">
        <v>16646</v>
      </c>
      <c r="K4623" s="35" t="s">
        <v>2617</v>
      </c>
      <c r="L4623" s="35"/>
      <c r="M4623" s="51">
        <v>43119</v>
      </c>
    </row>
    <row r="4624" spans="9:13">
      <c r="I4624" s="35" t="s">
        <v>16647</v>
      </c>
      <c r="J4624" s="35" t="s">
        <v>16648</v>
      </c>
      <c r="K4624" s="35" t="s">
        <v>2617</v>
      </c>
      <c r="L4624" s="35"/>
      <c r="M4624" s="51">
        <v>43119</v>
      </c>
    </row>
    <row r="4625" spans="9:13">
      <c r="I4625" s="35" t="s">
        <v>16649</v>
      </c>
      <c r="J4625" s="35" t="s">
        <v>16650</v>
      </c>
      <c r="K4625" s="35" t="s">
        <v>2617</v>
      </c>
      <c r="L4625" s="35"/>
      <c r="M4625" s="51">
        <v>43119</v>
      </c>
    </row>
    <row r="4626" spans="9:13">
      <c r="I4626" s="35" t="s">
        <v>16651</v>
      </c>
      <c r="J4626" s="35" t="s">
        <v>16652</v>
      </c>
      <c r="K4626" s="35" t="s">
        <v>2617</v>
      </c>
      <c r="L4626" s="35"/>
      <c r="M4626" s="51">
        <v>43119</v>
      </c>
    </row>
    <row r="4627" spans="9:13">
      <c r="I4627" s="35" t="s">
        <v>16653</v>
      </c>
      <c r="J4627" s="35" t="s">
        <v>16654</v>
      </c>
      <c r="K4627" s="35" t="s">
        <v>2617</v>
      </c>
      <c r="L4627" s="35"/>
      <c r="M4627" s="51">
        <v>43119</v>
      </c>
    </row>
    <row r="4628" spans="9:13">
      <c r="I4628" s="35" t="s">
        <v>16655</v>
      </c>
      <c r="J4628" s="35" t="s">
        <v>16656</v>
      </c>
      <c r="K4628" s="35" t="s">
        <v>2617</v>
      </c>
      <c r="L4628" s="35"/>
      <c r="M4628" s="51">
        <v>43119</v>
      </c>
    </row>
    <row r="4629" spans="9:13">
      <c r="I4629" s="35" t="s">
        <v>16657</v>
      </c>
      <c r="J4629" s="35" t="s">
        <v>16658</v>
      </c>
      <c r="K4629" s="35" t="s">
        <v>2617</v>
      </c>
      <c r="L4629" s="35"/>
      <c r="M4629" s="51">
        <v>43119</v>
      </c>
    </row>
    <row r="4630" spans="9:13">
      <c r="I4630" s="35" t="s">
        <v>16659</v>
      </c>
      <c r="J4630" s="35" t="s">
        <v>16660</v>
      </c>
      <c r="K4630" s="35" t="s">
        <v>2617</v>
      </c>
      <c r="L4630" s="35"/>
      <c r="M4630" s="51">
        <v>43119</v>
      </c>
    </row>
    <row r="4631" spans="9:13">
      <c r="I4631" s="35" t="s">
        <v>16661</v>
      </c>
      <c r="J4631" s="35" t="s">
        <v>16662</v>
      </c>
      <c r="K4631" s="35" t="s">
        <v>2617</v>
      </c>
      <c r="L4631" s="35"/>
      <c r="M4631" s="51">
        <v>43119</v>
      </c>
    </row>
    <row r="4632" spans="9:13">
      <c r="I4632" s="35" t="s">
        <v>16663</v>
      </c>
      <c r="J4632" s="35" t="s">
        <v>16664</v>
      </c>
      <c r="K4632" s="35" t="s">
        <v>2617</v>
      </c>
      <c r="L4632" s="35"/>
      <c r="M4632" s="51">
        <v>43119</v>
      </c>
    </row>
    <row r="4633" spans="9:13">
      <c r="I4633" s="35" t="s">
        <v>16665</v>
      </c>
      <c r="J4633" s="35" t="s">
        <v>16666</v>
      </c>
      <c r="K4633" s="35" t="s">
        <v>2617</v>
      </c>
      <c r="L4633" s="35"/>
      <c r="M4633" s="51">
        <v>43119</v>
      </c>
    </row>
    <row r="4634" spans="9:13">
      <c r="I4634" s="35" t="s">
        <v>16667</v>
      </c>
      <c r="J4634" s="35" t="s">
        <v>16668</v>
      </c>
      <c r="K4634" s="35" t="s">
        <v>2617</v>
      </c>
      <c r="L4634" s="35"/>
      <c r="M4634" s="51">
        <v>43119</v>
      </c>
    </row>
    <row r="4635" spans="9:13">
      <c r="I4635" s="35" t="s">
        <v>16669</v>
      </c>
      <c r="J4635" s="35" t="s">
        <v>16670</v>
      </c>
      <c r="K4635" s="35" t="s">
        <v>2617</v>
      </c>
      <c r="L4635" s="35"/>
      <c r="M4635" s="51">
        <v>43119</v>
      </c>
    </row>
    <row r="4636" spans="9:13">
      <c r="I4636" s="35" t="s">
        <v>16671</v>
      </c>
      <c r="J4636" s="35" t="s">
        <v>16672</v>
      </c>
      <c r="K4636" s="35" t="s">
        <v>2617</v>
      </c>
      <c r="L4636" s="35"/>
      <c r="M4636" s="51">
        <v>43119</v>
      </c>
    </row>
    <row r="4637" spans="9:13">
      <c r="I4637" s="35" t="s">
        <v>16673</v>
      </c>
      <c r="J4637" s="35" t="s">
        <v>16674</v>
      </c>
      <c r="K4637" s="35" t="s">
        <v>2617</v>
      </c>
      <c r="L4637" s="35"/>
      <c r="M4637" s="51">
        <v>43119</v>
      </c>
    </row>
    <row r="4638" spans="9:13">
      <c r="I4638" s="35" t="s">
        <v>16675</v>
      </c>
      <c r="J4638" s="35" t="s">
        <v>16676</v>
      </c>
      <c r="K4638" s="35" t="s">
        <v>2617</v>
      </c>
      <c r="L4638" s="35"/>
      <c r="M4638" s="51">
        <v>43119</v>
      </c>
    </row>
    <row r="4639" spans="9:13">
      <c r="I4639" s="35" t="s">
        <v>16677</v>
      </c>
      <c r="J4639" s="35" t="s">
        <v>16678</v>
      </c>
      <c r="K4639" s="35" t="s">
        <v>2617</v>
      </c>
      <c r="L4639" s="35"/>
      <c r="M4639" s="51">
        <v>43119</v>
      </c>
    </row>
    <row r="4640" spans="9:13">
      <c r="I4640" s="35" t="s">
        <v>16679</v>
      </c>
      <c r="J4640" s="35" t="s">
        <v>16680</v>
      </c>
      <c r="K4640" s="35" t="s">
        <v>2617</v>
      </c>
      <c r="L4640" s="35"/>
      <c r="M4640" s="51">
        <v>43119</v>
      </c>
    </row>
    <row r="4641" spans="9:13">
      <c r="I4641" s="35" t="s">
        <v>16681</v>
      </c>
      <c r="J4641" s="35" t="s">
        <v>16682</v>
      </c>
      <c r="K4641" s="35" t="s">
        <v>2617</v>
      </c>
      <c r="L4641" s="35"/>
      <c r="M4641" s="51">
        <v>43119</v>
      </c>
    </row>
    <row r="4642" spans="9:13">
      <c r="I4642" s="35" t="s">
        <v>16683</v>
      </c>
      <c r="J4642" s="35" t="s">
        <v>16684</v>
      </c>
      <c r="K4642" s="35" t="s">
        <v>2617</v>
      </c>
      <c r="L4642" s="35"/>
      <c r="M4642" s="51">
        <v>43119</v>
      </c>
    </row>
    <row r="4643" spans="9:13">
      <c r="I4643" s="35" t="s">
        <v>16685</v>
      </c>
      <c r="J4643" s="35" t="s">
        <v>16686</v>
      </c>
      <c r="K4643" s="35" t="s">
        <v>2617</v>
      </c>
      <c r="L4643" s="35"/>
      <c r="M4643" s="51">
        <v>43119</v>
      </c>
    </row>
    <row r="4644" spans="9:13">
      <c r="I4644" s="35" t="s">
        <v>16687</v>
      </c>
      <c r="J4644" s="35" t="s">
        <v>16688</v>
      </c>
      <c r="K4644" s="35" t="s">
        <v>2617</v>
      </c>
      <c r="L4644" s="35"/>
      <c r="M4644" s="51">
        <v>43119</v>
      </c>
    </row>
    <row r="4645" spans="9:13">
      <c r="I4645" s="35" t="s">
        <v>16689</v>
      </c>
      <c r="J4645" s="35" t="s">
        <v>16690</v>
      </c>
      <c r="K4645" s="35" t="s">
        <v>2617</v>
      </c>
      <c r="L4645" s="35"/>
      <c r="M4645" s="51">
        <v>43119</v>
      </c>
    </row>
    <row r="4646" spans="9:13">
      <c r="I4646" s="35" t="s">
        <v>16691</v>
      </c>
      <c r="J4646" s="35" t="s">
        <v>16692</v>
      </c>
      <c r="K4646" s="35" t="s">
        <v>2617</v>
      </c>
      <c r="L4646" s="35"/>
      <c r="M4646" s="51">
        <v>43119</v>
      </c>
    </row>
    <row r="4647" spans="9:13">
      <c r="I4647" s="35" t="s">
        <v>16693</v>
      </c>
      <c r="J4647" s="35" t="s">
        <v>16694</v>
      </c>
      <c r="K4647" s="35" t="s">
        <v>2617</v>
      </c>
      <c r="L4647" s="35"/>
      <c r="M4647" s="51">
        <v>43119</v>
      </c>
    </row>
    <row r="4648" spans="9:13">
      <c r="I4648" s="35" t="s">
        <v>16695</v>
      </c>
      <c r="J4648" s="35" t="s">
        <v>16696</v>
      </c>
      <c r="K4648" s="35" t="s">
        <v>2617</v>
      </c>
      <c r="L4648" s="35"/>
      <c r="M4648" s="51">
        <v>43119</v>
      </c>
    </row>
    <row r="4649" spans="9:13">
      <c r="I4649" s="35" t="s">
        <v>16697</v>
      </c>
      <c r="J4649" s="35" t="s">
        <v>16698</v>
      </c>
      <c r="K4649" s="35" t="s">
        <v>2617</v>
      </c>
      <c r="L4649" s="35"/>
      <c r="M4649" s="51">
        <v>43119</v>
      </c>
    </row>
    <row r="4650" spans="9:13">
      <c r="I4650" s="35" t="s">
        <v>16699</v>
      </c>
      <c r="J4650" s="35" t="s">
        <v>16700</v>
      </c>
      <c r="K4650" s="35" t="s">
        <v>2617</v>
      </c>
      <c r="L4650" s="35"/>
      <c r="M4650" s="51">
        <v>43119</v>
      </c>
    </row>
    <row r="4651" spans="9:13">
      <c r="I4651" s="35" t="s">
        <v>16701</v>
      </c>
      <c r="J4651" s="35" t="s">
        <v>16702</v>
      </c>
      <c r="K4651" s="35" t="s">
        <v>2617</v>
      </c>
      <c r="L4651" s="35"/>
      <c r="M4651" s="51">
        <v>43119</v>
      </c>
    </row>
    <row r="4652" spans="9:13">
      <c r="I4652" s="35" t="s">
        <v>16703</v>
      </c>
      <c r="J4652" s="35" t="s">
        <v>16704</v>
      </c>
      <c r="K4652" s="35" t="s">
        <v>2617</v>
      </c>
      <c r="L4652" s="35"/>
      <c r="M4652" s="51">
        <v>43119</v>
      </c>
    </row>
    <row r="4653" spans="9:13">
      <c r="I4653" s="35" t="s">
        <v>16705</v>
      </c>
      <c r="J4653" s="35" t="s">
        <v>16706</v>
      </c>
      <c r="K4653" s="35" t="s">
        <v>2617</v>
      </c>
      <c r="L4653" s="35"/>
      <c r="M4653" s="51">
        <v>43119</v>
      </c>
    </row>
    <row r="4654" spans="9:13">
      <c r="I4654" s="35" t="s">
        <v>16707</v>
      </c>
      <c r="J4654" s="35" t="s">
        <v>16708</v>
      </c>
      <c r="K4654" s="35" t="s">
        <v>2617</v>
      </c>
      <c r="L4654" s="35"/>
      <c r="M4654" s="51">
        <v>43119</v>
      </c>
    </row>
    <row r="4655" spans="9:13">
      <c r="I4655" s="35" t="s">
        <v>16709</v>
      </c>
      <c r="J4655" s="35" t="s">
        <v>16710</v>
      </c>
      <c r="K4655" s="35" t="s">
        <v>2617</v>
      </c>
      <c r="L4655" s="35"/>
      <c r="M4655" s="51">
        <v>43119</v>
      </c>
    </row>
    <row r="4656" spans="9:13">
      <c r="I4656" s="35" t="s">
        <v>16711</v>
      </c>
      <c r="J4656" s="35" t="s">
        <v>16712</v>
      </c>
      <c r="K4656" s="35" t="s">
        <v>2617</v>
      </c>
      <c r="L4656" s="35"/>
      <c r="M4656" s="51">
        <v>43119</v>
      </c>
    </row>
    <row r="4657" spans="9:13">
      <c r="I4657" s="35" t="s">
        <v>16713</v>
      </c>
      <c r="J4657" s="35" t="s">
        <v>16714</v>
      </c>
      <c r="K4657" s="35" t="s">
        <v>2617</v>
      </c>
      <c r="L4657" s="35"/>
      <c r="M4657" s="51">
        <v>43119</v>
      </c>
    </row>
    <row r="4658" spans="9:13">
      <c r="I4658" s="35" t="s">
        <v>16715</v>
      </c>
      <c r="J4658" s="35" t="s">
        <v>16716</v>
      </c>
      <c r="K4658" s="35" t="s">
        <v>2617</v>
      </c>
      <c r="L4658" s="35"/>
      <c r="M4658" s="51">
        <v>43119</v>
      </c>
    </row>
    <row r="4659" spans="9:13">
      <c r="I4659" s="35" t="s">
        <v>16717</v>
      </c>
      <c r="J4659" s="35" t="s">
        <v>16718</v>
      </c>
      <c r="K4659" s="35" t="s">
        <v>2617</v>
      </c>
      <c r="L4659" s="35"/>
      <c r="M4659" s="51">
        <v>43119</v>
      </c>
    </row>
    <row r="4660" spans="9:13">
      <c r="I4660" s="35" t="s">
        <v>16719</v>
      </c>
      <c r="J4660" s="35" t="s">
        <v>16720</v>
      </c>
      <c r="K4660" s="35" t="s">
        <v>2617</v>
      </c>
      <c r="L4660" s="35"/>
      <c r="M4660" s="51">
        <v>43119</v>
      </c>
    </row>
    <row r="4661" spans="9:13">
      <c r="I4661" s="35" t="s">
        <v>16721</v>
      </c>
      <c r="J4661" s="35" t="s">
        <v>16722</v>
      </c>
      <c r="K4661" s="35" t="s">
        <v>2617</v>
      </c>
      <c r="L4661" s="35"/>
      <c r="M4661" s="51">
        <v>43119</v>
      </c>
    </row>
    <row r="4662" spans="9:13">
      <c r="I4662" s="35" t="s">
        <v>16723</v>
      </c>
      <c r="J4662" s="35" t="s">
        <v>16724</v>
      </c>
      <c r="K4662" s="35" t="s">
        <v>2617</v>
      </c>
      <c r="L4662" s="35"/>
      <c r="M4662" s="51">
        <v>43119</v>
      </c>
    </row>
    <row r="4663" spans="9:13">
      <c r="I4663" s="35" t="s">
        <v>16725</v>
      </c>
      <c r="J4663" s="35" t="s">
        <v>16726</v>
      </c>
      <c r="K4663" s="35" t="s">
        <v>2617</v>
      </c>
      <c r="L4663" s="35"/>
      <c r="M4663" s="51">
        <v>43119</v>
      </c>
    </row>
    <row r="4664" spans="9:13">
      <c r="I4664" s="35" t="s">
        <v>16727</v>
      </c>
      <c r="J4664" s="35" t="s">
        <v>16728</v>
      </c>
      <c r="K4664" s="35" t="s">
        <v>2617</v>
      </c>
      <c r="L4664" s="35"/>
      <c r="M4664" s="51">
        <v>43119</v>
      </c>
    </row>
    <row r="4665" spans="9:13">
      <c r="I4665" s="35" t="s">
        <v>16729</v>
      </c>
      <c r="J4665" s="35" t="s">
        <v>16730</v>
      </c>
      <c r="K4665" s="35" t="s">
        <v>2617</v>
      </c>
      <c r="L4665" s="35"/>
      <c r="M4665" s="51">
        <v>43119</v>
      </c>
    </row>
    <row r="4666" spans="9:13">
      <c r="I4666" s="35" t="s">
        <v>16731</v>
      </c>
      <c r="J4666" s="35" t="s">
        <v>16732</v>
      </c>
      <c r="K4666" s="35" t="s">
        <v>2617</v>
      </c>
      <c r="L4666" s="35"/>
      <c r="M4666" s="51">
        <v>43119</v>
      </c>
    </row>
    <row r="4667" spans="9:13">
      <c r="I4667" s="35" t="s">
        <v>16733</v>
      </c>
      <c r="J4667" s="35" t="s">
        <v>16734</v>
      </c>
      <c r="K4667" s="35" t="s">
        <v>2617</v>
      </c>
      <c r="L4667" s="35"/>
      <c r="M4667" s="51">
        <v>43119</v>
      </c>
    </row>
    <row r="4668" spans="9:13">
      <c r="I4668" s="35" t="s">
        <v>16735</v>
      </c>
      <c r="J4668" s="35" t="s">
        <v>16736</v>
      </c>
      <c r="K4668" s="35" t="s">
        <v>2617</v>
      </c>
      <c r="L4668" s="35"/>
      <c r="M4668" s="51">
        <v>43119</v>
      </c>
    </row>
    <row r="4669" spans="9:13">
      <c r="I4669" s="35" t="s">
        <v>16737</v>
      </c>
      <c r="J4669" s="35" t="s">
        <v>16738</v>
      </c>
      <c r="K4669" s="35" t="s">
        <v>2617</v>
      </c>
      <c r="L4669" s="35"/>
      <c r="M4669" s="51">
        <v>43119</v>
      </c>
    </row>
    <row r="4670" spans="9:13">
      <c r="I4670" s="35" t="s">
        <v>16739</v>
      </c>
      <c r="J4670" s="35" t="s">
        <v>16740</v>
      </c>
      <c r="K4670" s="35" t="s">
        <v>2617</v>
      </c>
      <c r="L4670" s="35"/>
      <c r="M4670" s="51">
        <v>43119</v>
      </c>
    </row>
    <row r="4671" spans="9:13">
      <c r="I4671" s="35" t="s">
        <v>16741</v>
      </c>
      <c r="J4671" s="35" t="s">
        <v>16742</v>
      </c>
      <c r="K4671" s="35" t="s">
        <v>2617</v>
      </c>
      <c r="L4671" s="35"/>
      <c r="M4671" s="51">
        <v>43119</v>
      </c>
    </row>
    <row r="4672" spans="9:13">
      <c r="I4672" s="35" t="s">
        <v>16743</v>
      </c>
      <c r="J4672" s="35" t="s">
        <v>16744</v>
      </c>
      <c r="K4672" s="35" t="s">
        <v>2617</v>
      </c>
      <c r="L4672" s="35"/>
      <c r="M4672" s="51">
        <v>43119</v>
      </c>
    </row>
    <row r="4673" spans="9:13">
      <c r="I4673" s="35" t="s">
        <v>16745</v>
      </c>
      <c r="J4673" s="35" t="s">
        <v>16746</v>
      </c>
      <c r="K4673" s="35" t="s">
        <v>2617</v>
      </c>
      <c r="L4673" s="35"/>
      <c r="M4673" s="51">
        <v>43119</v>
      </c>
    </row>
    <row r="4674" spans="9:13">
      <c r="I4674" s="35" t="s">
        <v>16747</v>
      </c>
      <c r="J4674" s="35" t="s">
        <v>16748</v>
      </c>
      <c r="K4674" s="35" t="s">
        <v>2617</v>
      </c>
      <c r="L4674" s="35"/>
      <c r="M4674" s="51">
        <v>43119</v>
      </c>
    </row>
    <row r="4675" spans="9:13">
      <c r="I4675" s="35" t="s">
        <v>16749</v>
      </c>
      <c r="J4675" s="35" t="s">
        <v>16750</v>
      </c>
      <c r="K4675" s="35" t="s">
        <v>2617</v>
      </c>
      <c r="L4675" s="35"/>
      <c r="M4675" s="51">
        <v>43119</v>
      </c>
    </row>
    <row r="4676" spans="9:13">
      <c r="I4676" s="35" t="s">
        <v>16751</v>
      </c>
      <c r="J4676" s="35" t="s">
        <v>16752</v>
      </c>
      <c r="K4676" s="35" t="s">
        <v>2617</v>
      </c>
      <c r="L4676" s="35"/>
      <c r="M4676" s="51">
        <v>43119</v>
      </c>
    </row>
    <row r="4677" spans="9:13">
      <c r="I4677" s="35" t="s">
        <v>16753</v>
      </c>
      <c r="J4677" s="35" t="s">
        <v>16754</v>
      </c>
      <c r="K4677" s="35" t="s">
        <v>2617</v>
      </c>
      <c r="L4677" s="35"/>
      <c r="M4677" s="51">
        <v>43119</v>
      </c>
    </row>
    <row r="4678" spans="9:13">
      <c r="I4678" s="35" t="s">
        <v>16755</v>
      </c>
      <c r="J4678" s="35" t="s">
        <v>16756</v>
      </c>
      <c r="K4678" s="35" t="s">
        <v>2617</v>
      </c>
      <c r="L4678" s="35"/>
      <c r="M4678" s="51">
        <v>43119</v>
      </c>
    </row>
    <row r="4679" spans="9:13">
      <c r="I4679" s="35" t="s">
        <v>16757</v>
      </c>
      <c r="J4679" s="35" t="s">
        <v>16758</v>
      </c>
      <c r="K4679" s="35" t="s">
        <v>2617</v>
      </c>
      <c r="L4679" s="35"/>
      <c r="M4679" s="51">
        <v>43119</v>
      </c>
    </row>
    <row r="4680" spans="9:13">
      <c r="I4680" s="35" t="s">
        <v>16759</v>
      </c>
      <c r="J4680" s="35" t="s">
        <v>16760</v>
      </c>
      <c r="K4680" s="35" t="s">
        <v>2617</v>
      </c>
      <c r="L4680" s="35"/>
      <c r="M4680" s="51">
        <v>43119</v>
      </c>
    </row>
    <row r="4681" spans="9:13">
      <c r="I4681" s="35" t="s">
        <v>16761</v>
      </c>
      <c r="J4681" s="35" t="s">
        <v>16762</v>
      </c>
      <c r="K4681" s="35" t="s">
        <v>2617</v>
      </c>
      <c r="L4681" s="35"/>
      <c r="M4681" s="51">
        <v>43119</v>
      </c>
    </row>
    <row r="4682" spans="9:13">
      <c r="I4682" s="35" t="s">
        <v>16763</v>
      </c>
      <c r="J4682" s="35" t="s">
        <v>16764</v>
      </c>
      <c r="K4682" s="35" t="s">
        <v>2617</v>
      </c>
      <c r="L4682" s="35"/>
      <c r="M4682" s="51">
        <v>43119</v>
      </c>
    </row>
    <row r="4683" spans="9:13">
      <c r="I4683" s="35" t="s">
        <v>16765</v>
      </c>
      <c r="J4683" s="35" t="s">
        <v>16766</v>
      </c>
      <c r="K4683" s="35" t="s">
        <v>2617</v>
      </c>
      <c r="L4683" s="35"/>
      <c r="M4683" s="51">
        <v>43119</v>
      </c>
    </row>
    <row r="4684" spans="9:13">
      <c r="I4684" s="35" t="s">
        <v>16767</v>
      </c>
      <c r="J4684" s="35" t="s">
        <v>16768</v>
      </c>
      <c r="K4684" s="35" t="s">
        <v>2617</v>
      </c>
      <c r="L4684" s="35"/>
      <c r="M4684" s="51">
        <v>43119</v>
      </c>
    </row>
    <row r="4685" spans="9:13">
      <c r="I4685" s="35" t="s">
        <v>16769</v>
      </c>
      <c r="J4685" s="35" t="s">
        <v>16770</v>
      </c>
      <c r="K4685" s="35" t="s">
        <v>2617</v>
      </c>
      <c r="L4685" s="35"/>
      <c r="M4685" s="51">
        <v>43119</v>
      </c>
    </row>
    <row r="4686" spans="9:13">
      <c r="I4686" s="35" t="s">
        <v>16771</v>
      </c>
      <c r="J4686" s="35" t="s">
        <v>16772</v>
      </c>
      <c r="K4686" s="35" t="s">
        <v>2617</v>
      </c>
      <c r="L4686" s="35"/>
      <c r="M4686" s="51">
        <v>43119</v>
      </c>
    </row>
    <row r="4687" spans="9:13">
      <c r="I4687" s="35" t="s">
        <v>16773</v>
      </c>
      <c r="J4687" s="35" t="s">
        <v>16774</v>
      </c>
      <c r="K4687" s="35" t="s">
        <v>2617</v>
      </c>
      <c r="L4687" s="35"/>
      <c r="M4687" s="51">
        <v>43119</v>
      </c>
    </row>
    <row r="4688" spans="9:13">
      <c r="I4688" s="35" t="s">
        <v>16775</v>
      </c>
      <c r="J4688" s="35" t="s">
        <v>16776</v>
      </c>
      <c r="K4688" s="35" t="s">
        <v>2617</v>
      </c>
      <c r="L4688" s="35"/>
      <c r="M4688" s="51">
        <v>43119</v>
      </c>
    </row>
    <row r="4689" spans="9:13">
      <c r="I4689" s="35" t="s">
        <v>16777</v>
      </c>
      <c r="J4689" s="35" t="s">
        <v>16778</v>
      </c>
      <c r="K4689" s="35" t="s">
        <v>2617</v>
      </c>
      <c r="L4689" s="35"/>
      <c r="M4689" s="51">
        <v>43119</v>
      </c>
    </row>
    <row r="4690" spans="9:13">
      <c r="I4690" s="35" t="s">
        <v>16779</v>
      </c>
      <c r="J4690" s="35" t="s">
        <v>16780</v>
      </c>
      <c r="K4690" s="35" t="s">
        <v>2617</v>
      </c>
      <c r="L4690" s="35"/>
      <c r="M4690" s="51">
        <v>43119</v>
      </c>
    </row>
    <row r="4691" spans="9:13">
      <c r="I4691" s="35" t="s">
        <v>16781</v>
      </c>
      <c r="J4691" s="35" t="s">
        <v>16782</v>
      </c>
      <c r="K4691" s="35" t="s">
        <v>2617</v>
      </c>
      <c r="L4691" s="35"/>
      <c r="M4691" s="51">
        <v>43119</v>
      </c>
    </row>
    <row r="4692" spans="9:13">
      <c r="I4692" s="35" t="s">
        <v>16783</v>
      </c>
      <c r="J4692" s="35" t="s">
        <v>16784</v>
      </c>
      <c r="K4692" s="35" t="s">
        <v>2617</v>
      </c>
      <c r="L4692" s="35"/>
      <c r="M4692" s="51">
        <v>43119</v>
      </c>
    </row>
    <row r="4693" spans="9:13">
      <c r="I4693" s="35" t="s">
        <v>16785</v>
      </c>
      <c r="J4693" s="35" t="s">
        <v>16786</v>
      </c>
      <c r="K4693" s="35" t="s">
        <v>2617</v>
      </c>
      <c r="L4693" s="35"/>
      <c r="M4693" s="51">
        <v>43119</v>
      </c>
    </row>
    <row r="4694" spans="9:13">
      <c r="I4694" s="35" t="s">
        <v>16787</v>
      </c>
      <c r="J4694" s="35" t="s">
        <v>16788</v>
      </c>
      <c r="K4694" s="35" t="s">
        <v>2617</v>
      </c>
      <c r="L4694" s="35"/>
      <c r="M4694" s="51">
        <v>43119</v>
      </c>
    </row>
    <row r="4695" spans="9:13">
      <c r="I4695" s="35" t="s">
        <v>16789</v>
      </c>
      <c r="J4695" s="35" t="s">
        <v>16790</v>
      </c>
      <c r="K4695" s="35" t="s">
        <v>2617</v>
      </c>
      <c r="L4695" s="35"/>
      <c r="M4695" s="51">
        <v>43119</v>
      </c>
    </row>
    <row r="4696" spans="9:13">
      <c r="I4696" s="35" t="s">
        <v>16791</v>
      </c>
      <c r="J4696" s="35" t="s">
        <v>16792</v>
      </c>
      <c r="K4696" s="35" t="s">
        <v>2617</v>
      </c>
      <c r="L4696" s="35"/>
      <c r="M4696" s="51">
        <v>43119</v>
      </c>
    </row>
    <row r="4697" spans="9:13">
      <c r="I4697" s="35" t="s">
        <v>16793</v>
      </c>
      <c r="J4697" s="35" t="s">
        <v>16794</v>
      </c>
      <c r="K4697" s="35" t="s">
        <v>2617</v>
      </c>
      <c r="L4697" s="35"/>
      <c r="M4697" s="51">
        <v>43119</v>
      </c>
    </row>
    <row r="4698" spans="9:13">
      <c r="I4698" s="35" t="s">
        <v>16795</v>
      </c>
      <c r="J4698" s="35" t="s">
        <v>16796</v>
      </c>
      <c r="K4698" s="35" t="s">
        <v>2617</v>
      </c>
      <c r="L4698" s="35"/>
      <c r="M4698" s="51">
        <v>43119</v>
      </c>
    </row>
    <row r="4699" spans="9:13">
      <c r="I4699" s="35" t="s">
        <v>16797</v>
      </c>
      <c r="J4699" s="35" t="s">
        <v>16798</v>
      </c>
      <c r="K4699" s="35" t="s">
        <v>2617</v>
      </c>
      <c r="L4699" s="35"/>
      <c r="M4699" s="51">
        <v>43119</v>
      </c>
    </row>
    <row r="4700" spans="9:13">
      <c r="I4700" s="35" t="s">
        <v>16799</v>
      </c>
      <c r="J4700" s="35" t="s">
        <v>16800</v>
      </c>
      <c r="K4700" s="35" t="s">
        <v>2617</v>
      </c>
      <c r="L4700" s="35"/>
      <c r="M4700" s="51">
        <v>43119</v>
      </c>
    </row>
    <row r="4701" spans="9:13">
      <c r="I4701" s="35" t="s">
        <v>16801</v>
      </c>
      <c r="J4701" s="35" t="s">
        <v>16802</v>
      </c>
      <c r="K4701" s="35" t="s">
        <v>2617</v>
      </c>
      <c r="L4701" s="35"/>
      <c r="M4701" s="51">
        <v>43119</v>
      </c>
    </row>
    <row r="4702" spans="9:13">
      <c r="I4702" s="35" t="s">
        <v>16803</v>
      </c>
      <c r="J4702" s="35" t="s">
        <v>16804</v>
      </c>
      <c r="K4702" s="35" t="s">
        <v>2617</v>
      </c>
      <c r="L4702" s="35"/>
      <c r="M4702" s="51">
        <v>43119</v>
      </c>
    </row>
    <row r="4703" spans="9:13">
      <c r="I4703" s="35" t="s">
        <v>16805</v>
      </c>
      <c r="J4703" s="35" t="s">
        <v>16806</v>
      </c>
      <c r="K4703" s="35" t="s">
        <v>2617</v>
      </c>
      <c r="L4703" s="35"/>
      <c r="M4703" s="51">
        <v>43119</v>
      </c>
    </row>
    <row r="4704" spans="9:13">
      <c r="I4704" s="35" t="s">
        <v>16807</v>
      </c>
      <c r="J4704" s="35" t="s">
        <v>16808</v>
      </c>
      <c r="K4704" s="35" t="s">
        <v>2617</v>
      </c>
      <c r="L4704" s="35"/>
      <c r="M4704" s="51">
        <v>43119</v>
      </c>
    </row>
    <row r="4705" spans="9:13">
      <c r="I4705" s="35" t="s">
        <v>16809</v>
      </c>
      <c r="J4705" s="35" t="s">
        <v>16810</v>
      </c>
      <c r="K4705" s="35" t="s">
        <v>2617</v>
      </c>
      <c r="L4705" s="35"/>
      <c r="M4705" s="51">
        <v>43119</v>
      </c>
    </row>
    <row r="4706" spans="9:13">
      <c r="I4706" s="35" t="s">
        <v>16811</v>
      </c>
      <c r="J4706" s="35" t="s">
        <v>16812</v>
      </c>
      <c r="K4706" s="35" t="s">
        <v>2617</v>
      </c>
      <c r="L4706" s="35"/>
      <c r="M4706" s="51">
        <v>43119</v>
      </c>
    </row>
    <row r="4707" spans="9:13">
      <c r="I4707" s="35" t="s">
        <v>16813</v>
      </c>
      <c r="J4707" s="35" t="s">
        <v>16814</v>
      </c>
      <c r="K4707" s="35" t="s">
        <v>2617</v>
      </c>
      <c r="L4707" s="35"/>
      <c r="M4707" s="51">
        <v>43119</v>
      </c>
    </row>
    <row r="4708" spans="9:13">
      <c r="I4708" s="35" t="s">
        <v>16815</v>
      </c>
      <c r="J4708" s="35" t="s">
        <v>16816</v>
      </c>
      <c r="K4708" s="35" t="s">
        <v>2617</v>
      </c>
      <c r="L4708" s="35"/>
      <c r="M4708" s="51">
        <v>43119</v>
      </c>
    </row>
    <row r="4709" spans="9:13">
      <c r="I4709" s="35" t="s">
        <v>16817</v>
      </c>
      <c r="J4709" s="35" t="s">
        <v>16818</v>
      </c>
      <c r="K4709" s="35" t="s">
        <v>2617</v>
      </c>
      <c r="L4709" s="35"/>
      <c r="M4709" s="51">
        <v>43119</v>
      </c>
    </row>
    <row r="4710" spans="9:13">
      <c r="I4710" s="35" t="s">
        <v>16819</v>
      </c>
      <c r="J4710" s="35" t="s">
        <v>16820</v>
      </c>
      <c r="K4710" s="35" t="s">
        <v>2617</v>
      </c>
      <c r="L4710" s="35"/>
      <c r="M4710" s="51">
        <v>43119</v>
      </c>
    </row>
    <row r="4711" spans="9:13">
      <c r="I4711" s="35" t="s">
        <v>16821</v>
      </c>
      <c r="J4711" s="35" t="s">
        <v>16822</v>
      </c>
      <c r="K4711" s="35" t="s">
        <v>2617</v>
      </c>
      <c r="L4711" s="35"/>
      <c r="M4711" s="51">
        <v>43119</v>
      </c>
    </row>
    <row r="4712" spans="9:13">
      <c r="I4712" s="35" t="s">
        <v>16823</v>
      </c>
      <c r="J4712" s="35" t="s">
        <v>16824</v>
      </c>
      <c r="K4712" s="35" t="s">
        <v>2617</v>
      </c>
      <c r="L4712" s="35"/>
      <c r="M4712" s="51">
        <v>43119</v>
      </c>
    </row>
    <row r="4713" spans="9:13">
      <c r="I4713" s="35" t="s">
        <v>16825</v>
      </c>
      <c r="J4713" s="35" t="s">
        <v>16826</v>
      </c>
      <c r="K4713" s="35" t="s">
        <v>2617</v>
      </c>
      <c r="L4713" s="35"/>
      <c r="M4713" s="51">
        <v>43119</v>
      </c>
    </row>
    <row r="4714" spans="9:13">
      <c r="I4714" s="35" t="s">
        <v>10187</v>
      </c>
      <c r="J4714" s="35" t="s">
        <v>16827</v>
      </c>
      <c r="K4714" s="35" t="s">
        <v>2617</v>
      </c>
      <c r="L4714" s="35"/>
      <c r="M4714" s="51">
        <v>43119</v>
      </c>
    </row>
    <row r="4715" spans="9:13">
      <c r="I4715" s="35" t="s">
        <v>16828</v>
      </c>
      <c r="J4715" s="35" t="s">
        <v>16829</v>
      </c>
      <c r="K4715" s="35" t="s">
        <v>2617</v>
      </c>
      <c r="L4715" s="35"/>
      <c r="M4715" s="51">
        <v>43119</v>
      </c>
    </row>
    <row r="4716" spans="9:13">
      <c r="I4716" s="35" t="s">
        <v>16830</v>
      </c>
      <c r="J4716" s="35" t="s">
        <v>16831</v>
      </c>
      <c r="K4716" s="35" t="s">
        <v>2617</v>
      </c>
      <c r="L4716" s="35"/>
      <c r="M4716" s="51">
        <v>43119</v>
      </c>
    </row>
    <row r="4717" spans="9:13">
      <c r="I4717" s="35" t="s">
        <v>16832</v>
      </c>
      <c r="J4717" s="35" t="s">
        <v>16833</v>
      </c>
      <c r="K4717" s="35" t="s">
        <v>2617</v>
      </c>
      <c r="L4717" s="35"/>
      <c r="M4717" s="51">
        <v>43119</v>
      </c>
    </row>
    <row r="4718" spans="9:13">
      <c r="I4718" s="35" t="s">
        <v>16834</v>
      </c>
      <c r="J4718" s="35" t="s">
        <v>16835</v>
      </c>
      <c r="K4718" s="35" t="s">
        <v>2617</v>
      </c>
      <c r="L4718" s="35"/>
      <c r="M4718" s="51">
        <v>43119</v>
      </c>
    </row>
    <row r="4719" spans="9:13">
      <c r="I4719" s="35" t="s">
        <v>16836</v>
      </c>
      <c r="J4719" s="35" t="s">
        <v>16837</v>
      </c>
      <c r="K4719" s="35" t="s">
        <v>2617</v>
      </c>
      <c r="L4719" s="35"/>
      <c r="M4719" s="51">
        <v>43119</v>
      </c>
    </row>
    <row r="4720" spans="9:13">
      <c r="I4720" s="35" t="s">
        <v>16838</v>
      </c>
      <c r="J4720" s="35" t="s">
        <v>16839</v>
      </c>
      <c r="K4720" s="35" t="s">
        <v>2617</v>
      </c>
      <c r="L4720" s="35"/>
      <c r="M4720" s="51">
        <v>43119</v>
      </c>
    </row>
    <row r="4721" spans="9:13">
      <c r="I4721" s="35" t="s">
        <v>16840</v>
      </c>
      <c r="J4721" s="35" t="s">
        <v>16841</v>
      </c>
      <c r="K4721" s="35" t="s">
        <v>2617</v>
      </c>
      <c r="L4721" s="35"/>
      <c r="M4721" s="51">
        <v>43119</v>
      </c>
    </row>
    <row r="4722" spans="9:13">
      <c r="I4722" s="35" t="s">
        <v>16842</v>
      </c>
      <c r="J4722" s="35" t="s">
        <v>16843</v>
      </c>
      <c r="K4722" s="35" t="s">
        <v>2617</v>
      </c>
      <c r="L4722" s="35"/>
      <c r="M4722" s="51">
        <v>43119</v>
      </c>
    </row>
    <row r="4723" spans="9:13">
      <c r="I4723" s="35" t="s">
        <v>16844</v>
      </c>
      <c r="J4723" s="35" t="s">
        <v>16845</v>
      </c>
      <c r="K4723" s="35" t="s">
        <v>2617</v>
      </c>
      <c r="L4723" s="35"/>
      <c r="M4723" s="51">
        <v>43119</v>
      </c>
    </row>
    <row r="4724" spans="9:13">
      <c r="I4724" s="35" t="s">
        <v>16846</v>
      </c>
      <c r="J4724" s="35" t="s">
        <v>16847</v>
      </c>
      <c r="K4724" s="35" t="s">
        <v>2617</v>
      </c>
      <c r="L4724" s="35"/>
      <c r="M4724" s="51">
        <v>43119</v>
      </c>
    </row>
    <row r="4725" spans="9:13">
      <c r="I4725" s="35" t="s">
        <v>16848</v>
      </c>
      <c r="J4725" s="35" t="s">
        <v>16849</v>
      </c>
      <c r="K4725" s="35" t="s">
        <v>2617</v>
      </c>
      <c r="L4725" s="35"/>
      <c r="M4725" s="51">
        <v>43119</v>
      </c>
    </row>
    <row r="4726" spans="9:13">
      <c r="I4726" s="35" t="s">
        <v>16850</v>
      </c>
      <c r="J4726" s="35" t="s">
        <v>16851</v>
      </c>
      <c r="K4726" s="35" t="s">
        <v>2617</v>
      </c>
      <c r="L4726" s="35"/>
      <c r="M4726" s="51">
        <v>43119</v>
      </c>
    </row>
    <row r="4727" spans="9:13">
      <c r="I4727" s="35" t="s">
        <v>16852</v>
      </c>
      <c r="J4727" s="35" t="s">
        <v>16853</v>
      </c>
      <c r="K4727" s="35" t="s">
        <v>2617</v>
      </c>
      <c r="L4727" s="35"/>
      <c r="M4727" s="51">
        <v>43119</v>
      </c>
    </row>
    <row r="4728" spans="9:13">
      <c r="I4728" s="35" t="s">
        <v>16854</v>
      </c>
      <c r="J4728" s="35" t="s">
        <v>16855</v>
      </c>
      <c r="K4728" s="35" t="s">
        <v>2617</v>
      </c>
      <c r="L4728" s="35"/>
      <c r="M4728" s="51">
        <v>43119</v>
      </c>
    </row>
    <row r="4729" spans="9:13">
      <c r="I4729" s="35" t="s">
        <v>16856</v>
      </c>
      <c r="J4729" s="35" t="s">
        <v>16857</v>
      </c>
      <c r="K4729" s="35" t="s">
        <v>2617</v>
      </c>
      <c r="L4729" s="35"/>
      <c r="M4729" s="51">
        <v>43119</v>
      </c>
    </row>
    <row r="4730" spans="9:13">
      <c r="I4730" s="35" t="s">
        <v>16858</v>
      </c>
      <c r="J4730" s="35" t="s">
        <v>16859</v>
      </c>
      <c r="K4730" s="35" t="s">
        <v>2617</v>
      </c>
      <c r="L4730" s="35"/>
      <c r="M4730" s="51">
        <v>43119</v>
      </c>
    </row>
    <row r="4731" spans="9:13">
      <c r="I4731" s="35" t="s">
        <v>16860</v>
      </c>
      <c r="J4731" s="35" t="s">
        <v>16861</v>
      </c>
      <c r="K4731" s="35" t="s">
        <v>2617</v>
      </c>
      <c r="L4731" s="35"/>
      <c r="M4731" s="51">
        <v>43119</v>
      </c>
    </row>
    <row r="4732" spans="9:13">
      <c r="I4732" s="35" t="s">
        <v>16862</v>
      </c>
      <c r="J4732" s="35" t="s">
        <v>16863</v>
      </c>
      <c r="K4732" s="35" t="s">
        <v>2617</v>
      </c>
      <c r="L4732" s="35"/>
      <c r="M4732" s="51">
        <v>43119</v>
      </c>
    </row>
    <row r="4733" spans="9:13">
      <c r="I4733" s="35" t="s">
        <v>16864</v>
      </c>
      <c r="J4733" s="35" t="s">
        <v>16865</v>
      </c>
      <c r="K4733" s="35" t="s">
        <v>2617</v>
      </c>
      <c r="L4733" s="35"/>
      <c r="M4733" s="51">
        <v>43119</v>
      </c>
    </row>
    <row r="4734" spans="9:13">
      <c r="I4734" s="35" t="s">
        <v>16866</v>
      </c>
      <c r="J4734" s="35" t="s">
        <v>16867</v>
      </c>
      <c r="K4734" s="35" t="s">
        <v>2617</v>
      </c>
      <c r="L4734" s="35"/>
      <c r="M4734" s="51">
        <v>43119</v>
      </c>
    </row>
    <row r="4735" spans="9:13">
      <c r="I4735" s="35" t="s">
        <v>16868</v>
      </c>
      <c r="J4735" s="35" t="s">
        <v>16869</v>
      </c>
      <c r="K4735" s="35" t="s">
        <v>2617</v>
      </c>
      <c r="L4735" s="35"/>
      <c r="M4735" s="51">
        <v>43119</v>
      </c>
    </row>
    <row r="4736" spans="9:13">
      <c r="I4736" s="35" t="s">
        <v>16870</v>
      </c>
      <c r="J4736" s="35" t="s">
        <v>16871</v>
      </c>
      <c r="K4736" s="35" t="s">
        <v>2617</v>
      </c>
      <c r="L4736" s="35"/>
      <c r="M4736" s="51">
        <v>43119</v>
      </c>
    </row>
    <row r="4737" spans="9:13">
      <c r="I4737" s="35" t="s">
        <v>16872</v>
      </c>
      <c r="J4737" s="35" t="s">
        <v>16873</v>
      </c>
      <c r="K4737" s="35" t="s">
        <v>2617</v>
      </c>
      <c r="L4737" s="35"/>
      <c r="M4737" s="51">
        <v>43119</v>
      </c>
    </row>
    <row r="4738" spans="9:13">
      <c r="I4738" s="35" t="s">
        <v>16874</v>
      </c>
      <c r="J4738" s="35" t="s">
        <v>16875</v>
      </c>
      <c r="K4738" s="35" t="s">
        <v>2617</v>
      </c>
      <c r="L4738" s="35"/>
      <c r="M4738" s="51">
        <v>43119</v>
      </c>
    </row>
    <row r="4739" spans="9:13">
      <c r="I4739" s="35" t="s">
        <v>16876</v>
      </c>
      <c r="J4739" s="35" t="s">
        <v>16877</v>
      </c>
      <c r="K4739" s="35" t="s">
        <v>2617</v>
      </c>
      <c r="L4739" s="35"/>
      <c r="M4739" s="51">
        <v>43119</v>
      </c>
    </row>
    <row r="4740" spans="9:13">
      <c r="I4740" s="35" t="s">
        <v>16878</v>
      </c>
      <c r="J4740" s="35" t="s">
        <v>16879</v>
      </c>
      <c r="K4740" s="35" t="s">
        <v>2617</v>
      </c>
      <c r="L4740" s="35"/>
      <c r="M4740" s="51">
        <v>43119</v>
      </c>
    </row>
    <row r="4741" spans="9:13">
      <c r="I4741" s="35" t="s">
        <v>16880</v>
      </c>
      <c r="J4741" s="35" t="s">
        <v>16881</v>
      </c>
      <c r="K4741" s="35" t="s">
        <v>2617</v>
      </c>
      <c r="L4741" s="35"/>
      <c r="M4741" s="51">
        <v>43119</v>
      </c>
    </row>
    <row r="4742" spans="9:13">
      <c r="I4742" s="35" t="s">
        <v>16882</v>
      </c>
      <c r="J4742" s="35" t="s">
        <v>16883</v>
      </c>
      <c r="K4742" s="35" t="s">
        <v>2617</v>
      </c>
      <c r="L4742" s="35"/>
      <c r="M4742" s="51">
        <v>43119</v>
      </c>
    </row>
    <row r="4743" spans="9:13">
      <c r="I4743" s="35" t="s">
        <v>16884</v>
      </c>
      <c r="J4743" s="35" t="s">
        <v>16885</v>
      </c>
      <c r="K4743" s="35" t="s">
        <v>2617</v>
      </c>
      <c r="L4743" s="35"/>
      <c r="M4743" s="51">
        <v>43119</v>
      </c>
    </row>
    <row r="4744" spans="9:13">
      <c r="I4744" s="35" t="s">
        <v>16886</v>
      </c>
      <c r="J4744" s="35" t="s">
        <v>16887</v>
      </c>
      <c r="K4744" s="35" t="s">
        <v>2617</v>
      </c>
      <c r="L4744" s="35"/>
      <c r="M4744" s="51">
        <v>43119</v>
      </c>
    </row>
    <row r="4745" spans="9:13">
      <c r="I4745" s="35" t="s">
        <v>16888</v>
      </c>
      <c r="J4745" s="35" t="s">
        <v>16889</v>
      </c>
      <c r="K4745" s="35" t="s">
        <v>2617</v>
      </c>
      <c r="L4745" s="35"/>
      <c r="M4745" s="51">
        <v>43119</v>
      </c>
    </row>
    <row r="4746" spans="9:13">
      <c r="I4746" s="35" t="s">
        <v>16890</v>
      </c>
      <c r="J4746" s="35" t="s">
        <v>16891</v>
      </c>
      <c r="K4746" s="35" t="s">
        <v>2617</v>
      </c>
      <c r="L4746" s="35"/>
      <c r="M4746" s="51">
        <v>43119</v>
      </c>
    </row>
    <row r="4747" spans="9:13">
      <c r="I4747" s="35" t="s">
        <v>16892</v>
      </c>
      <c r="J4747" s="35" t="s">
        <v>16893</v>
      </c>
      <c r="K4747" s="35" t="s">
        <v>2617</v>
      </c>
      <c r="L4747" s="35"/>
      <c r="M4747" s="51">
        <v>43119</v>
      </c>
    </row>
    <row r="4748" spans="9:13">
      <c r="I4748" s="35" t="s">
        <v>16894</v>
      </c>
      <c r="J4748" s="35" t="s">
        <v>16895</v>
      </c>
      <c r="K4748" s="35" t="s">
        <v>2617</v>
      </c>
      <c r="L4748" s="35"/>
      <c r="M4748" s="51">
        <v>43119</v>
      </c>
    </row>
    <row r="4749" spans="9:13">
      <c r="I4749" s="35" t="s">
        <v>16896</v>
      </c>
      <c r="J4749" s="35" t="s">
        <v>16897</v>
      </c>
      <c r="K4749" s="35" t="s">
        <v>2617</v>
      </c>
      <c r="L4749" s="35"/>
      <c r="M4749" s="51">
        <v>43119</v>
      </c>
    </row>
    <row r="4750" spans="9:13">
      <c r="I4750" s="35" t="s">
        <v>16898</v>
      </c>
      <c r="J4750" s="35" t="s">
        <v>16899</v>
      </c>
      <c r="K4750" s="35" t="s">
        <v>2617</v>
      </c>
      <c r="L4750" s="35"/>
      <c r="M4750" s="51">
        <v>43119</v>
      </c>
    </row>
    <row r="4751" spans="9:13">
      <c r="I4751" s="35" t="s">
        <v>16900</v>
      </c>
      <c r="J4751" s="35" t="s">
        <v>16901</v>
      </c>
      <c r="K4751" s="35" t="s">
        <v>2617</v>
      </c>
      <c r="L4751" s="35"/>
      <c r="M4751" s="51">
        <v>43119</v>
      </c>
    </row>
    <row r="4752" spans="9:13">
      <c r="I4752" s="35" t="s">
        <v>16902</v>
      </c>
      <c r="J4752" s="35" t="s">
        <v>16903</v>
      </c>
      <c r="K4752" s="35" t="s">
        <v>2617</v>
      </c>
      <c r="L4752" s="35"/>
      <c r="M4752" s="51">
        <v>43119</v>
      </c>
    </row>
    <row r="4753" spans="9:13">
      <c r="I4753" s="35" t="s">
        <v>16904</v>
      </c>
      <c r="J4753" s="35" t="s">
        <v>16905</v>
      </c>
      <c r="K4753" s="35" t="s">
        <v>2617</v>
      </c>
      <c r="L4753" s="35"/>
      <c r="M4753" s="51">
        <v>43119</v>
      </c>
    </row>
    <row r="4754" spans="9:13">
      <c r="I4754" s="35" t="s">
        <v>16906</v>
      </c>
      <c r="J4754" s="35" t="s">
        <v>16907</v>
      </c>
      <c r="K4754" s="35" t="s">
        <v>2617</v>
      </c>
      <c r="L4754" s="35"/>
      <c r="M4754" s="51">
        <v>43119</v>
      </c>
    </row>
    <row r="4755" spans="9:13">
      <c r="I4755" s="35" t="s">
        <v>16908</v>
      </c>
      <c r="J4755" s="35" t="s">
        <v>16909</v>
      </c>
      <c r="K4755" s="35" t="s">
        <v>2617</v>
      </c>
      <c r="L4755" s="35"/>
      <c r="M4755" s="51">
        <v>43119</v>
      </c>
    </row>
    <row r="4756" spans="9:13">
      <c r="I4756" s="35" t="s">
        <v>16910</v>
      </c>
      <c r="J4756" s="35" t="s">
        <v>16911</v>
      </c>
      <c r="K4756" s="35" t="s">
        <v>2617</v>
      </c>
      <c r="L4756" s="35"/>
      <c r="M4756" s="51">
        <v>43119</v>
      </c>
    </row>
    <row r="4757" spans="9:13">
      <c r="I4757" s="35" t="s">
        <v>16912</v>
      </c>
      <c r="J4757" s="35" t="s">
        <v>16913</v>
      </c>
      <c r="K4757" s="35" t="s">
        <v>2617</v>
      </c>
      <c r="L4757" s="35"/>
      <c r="M4757" s="51">
        <v>43119</v>
      </c>
    </row>
    <row r="4758" spans="9:13">
      <c r="I4758" s="35" t="s">
        <v>16914</v>
      </c>
      <c r="J4758" s="35" t="s">
        <v>16915</v>
      </c>
      <c r="K4758" s="35" t="s">
        <v>2617</v>
      </c>
      <c r="L4758" s="35"/>
      <c r="M4758" s="51">
        <v>43119</v>
      </c>
    </row>
    <row r="4759" spans="9:13">
      <c r="I4759" s="35" t="s">
        <v>16916</v>
      </c>
      <c r="J4759" s="35" t="s">
        <v>16917</v>
      </c>
      <c r="K4759" s="35" t="s">
        <v>2617</v>
      </c>
      <c r="L4759" s="35"/>
      <c r="M4759" s="51">
        <v>43119</v>
      </c>
    </row>
    <row r="4760" spans="9:13">
      <c r="I4760" s="35" t="s">
        <v>16918</v>
      </c>
      <c r="J4760" s="35" t="s">
        <v>16919</v>
      </c>
      <c r="K4760" s="35" t="s">
        <v>2617</v>
      </c>
      <c r="L4760" s="35"/>
      <c r="M4760" s="51">
        <v>43119</v>
      </c>
    </row>
    <row r="4761" spans="9:13">
      <c r="I4761" s="35" t="s">
        <v>16920</v>
      </c>
      <c r="J4761" s="35" t="s">
        <v>16921</v>
      </c>
      <c r="K4761" s="35" t="s">
        <v>2617</v>
      </c>
      <c r="L4761" s="35"/>
      <c r="M4761" s="51">
        <v>43119</v>
      </c>
    </row>
    <row r="4762" spans="9:13">
      <c r="I4762" s="35" t="s">
        <v>16922</v>
      </c>
      <c r="J4762" s="35" t="s">
        <v>16923</v>
      </c>
      <c r="K4762" s="35" t="s">
        <v>2617</v>
      </c>
      <c r="L4762" s="35"/>
      <c r="M4762" s="51">
        <v>43119</v>
      </c>
    </row>
    <row r="4763" spans="9:13">
      <c r="I4763" s="35" t="s">
        <v>60</v>
      </c>
      <c r="J4763" s="35" t="s">
        <v>16924</v>
      </c>
      <c r="K4763" s="35" t="s">
        <v>2617</v>
      </c>
      <c r="L4763" s="35"/>
      <c r="M4763" s="51">
        <v>43119</v>
      </c>
    </row>
    <row r="4764" spans="9:13">
      <c r="I4764" s="35" t="s">
        <v>16925</v>
      </c>
      <c r="J4764" s="35" t="s">
        <v>16926</v>
      </c>
      <c r="K4764" s="35" t="s">
        <v>2617</v>
      </c>
      <c r="L4764" s="35"/>
      <c r="M4764" s="51">
        <v>43119</v>
      </c>
    </row>
    <row r="4765" spans="9:13">
      <c r="I4765" s="35" t="s">
        <v>16927</v>
      </c>
      <c r="J4765" s="35" t="s">
        <v>16928</v>
      </c>
      <c r="K4765" s="35" t="s">
        <v>2617</v>
      </c>
      <c r="L4765" s="35"/>
      <c r="M4765" s="51">
        <v>43119</v>
      </c>
    </row>
    <row r="4766" spans="9:13">
      <c r="I4766" s="35" t="s">
        <v>16929</v>
      </c>
      <c r="J4766" s="35" t="s">
        <v>16930</v>
      </c>
      <c r="K4766" s="35" t="s">
        <v>2617</v>
      </c>
      <c r="L4766" s="35"/>
      <c r="M4766" s="51">
        <v>43119</v>
      </c>
    </row>
    <row r="4767" spans="9:13">
      <c r="I4767" s="35" t="s">
        <v>16931</v>
      </c>
      <c r="J4767" s="35" t="s">
        <v>16932</v>
      </c>
      <c r="K4767" s="35" t="s">
        <v>2617</v>
      </c>
      <c r="L4767" s="35"/>
      <c r="M4767" s="51">
        <v>43119</v>
      </c>
    </row>
    <row r="4768" spans="9:13">
      <c r="I4768" s="35" t="s">
        <v>16933</v>
      </c>
      <c r="J4768" s="35" t="s">
        <v>16934</v>
      </c>
      <c r="K4768" s="35" t="s">
        <v>2617</v>
      </c>
      <c r="L4768" s="35"/>
      <c r="M4768" s="51">
        <v>43119</v>
      </c>
    </row>
    <row r="4769" spans="9:13">
      <c r="I4769" s="35" t="s">
        <v>16935</v>
      </c>
      <c r="J4769" s="35" t="s">
        <v>16936</v>
      </c>
      <c r="K4769" s="35" t="s">
        <v>2617</v>
      </c>
      <c r="L4769" s="35"/>
      <c r="M4769" s="51">
        <v>43119</v>
      </c>
    </row>
    <row r="4770" spans="9:13">
      <c r="I4770" s="35" t="s">
        <v>16937</v>
      </c>
      <c r="J4770" s="35" t="s">
        <v>16938</v>
      </c>
      <c r="K4770" s="35" t="s">
        <v>2617</v>
      </c>
      <c r="L4770" s="35"/>
      <c r="M4770" s="51">
        <v>43119</v>
      </c>
    </row>
    <row r="4771" spans="9:13">
      <c r="I4771" s="35" t="s">
        <v>16939</v>
      </c>
      <c r="J4771" s="35" t="s">
        <v>16940</v>
      </c>
      <c r="K4771" s="35" t="s">
        <v>2617</v>
      </c>
      <c r="L4771" s="35"/>
      <c r="M4771" s="51">
        <v>43119</v>
      </c>
    </row>
    <row r="4772" spans="9:13">
      <c r="I4772" s="35" t="s">
        <v>16941</v>
      </c>
      <c r="J4772" s="35" t="s">
        <v>16942</v>
      </c>
      <c r="K4772" s="35" t="s">
        <v>2617</v>
      </c>
      <c r="L4772" s="35"/>
      <c r="M4772" s="51">
        <v>43119</v>
      </c>
    </row>
    <row r="4773" spans="9:13">
      <c r="I4773" s="35" t="s">
        <v>16943</v>
      </c>
      <c r="J4773" s="35" t="s">
        <v>16944</v>
      </c>
      <c r="K4773" s="35" t="s">
        <v>2617</v>
      </c>
      <c r="L4773" s="35"/>
      <c r="M4773" s="51">
        <v>43119</v>
      </c>
    </row>
    <row r="4774" spans="9:13">
      <c r="I4774" s="35" t="s">
        <v>16945</v>
      </c>
      <c r="J4774" s="35" t="s">
        <v>16946</v>
      </c>
      <c r="K4774" s="35" t="s">
        <v>2617</v>
      </c>
      <c r="L4774" s="35"/>
      <c r="M4774" s="51">
        <v>43119</v>
      </c>
    </row>
    <row r="4775" spans="9:13">
      <c r="I4775" s="35" t="s">
        <v>16947</v>
      </c>
      <c r="J4775" s="35" t="s">
        <v>16948</v>
      </c>
      <c r="K4775" s="35" t="s">
        <v>2617</v>
      </c>
      <c r="L4775" s="35"/>
      <c r="M4775" s="51">
        <v>43119</v>
      </c>
    </row>
    <row r="4776" spans="9:13">
      <c r="I4776" s="35" t="s">
        <v>16949</v>
      </c>
      <c r="J4776" s="35" t="s">
        <v>16950</v>
      </c>
      <c r="K4776" s="35" t="s">
        <v>2617</v>
      </c>
      <c r="L4776" s="35"/>
      <c r="M4776" s="51">
        <v>43119</v>
      </c>
    </row>
    <row r="4777" spans="9:13">
      <c r="I4777" s="35" t="s">
        <v>9702</v>
      </c>
      <c r="J4777" s="35" t="s">
        <v>16951</v>
      </c>
      <c r="K4777" s="35" t="s">
        <v>2617</v>
      </c>
      <c r="L4777" s="35"/>
      <c r="M4777" s="51">
        <v>43119</v>
      </c>
    </row>
    <row r="4778" spans="9:13">
      <c r="I4778" s="35" t="s">
        <v>16952</v>
      </c>
      <c r="J4778" s="35" t="s">
        <v>16953</v>
      </c>
      <c r="K4778" s="35" t="s">
        <v>2617</v>
      </c>
      <c r="L4778" s="35"/>
      <c r="M4778" s="51">
        <v>43119</v>
      </c>
    </row>
    <row r="4779" spans="9:13">
      <c r="I4779" s="35" t="s">
        <v>16954</v>
      </c>
      <c r="J4779" s="35" t="s">
        <v>16955</v>
      </c>
      <c r="K4779" s="35" t="s">
        <v>2617</v>
      </c>
      <c r="L4779" s="35"/>
      <c r="M4779" s="51">
        <v>43119</v>
      </c>
    </row>
    <row r="4780" spans="9:13">
      <c r="I4780" s="35" t="s">
        <v>16956</v>
      </c>
      <c r="J4780" s="35" t="s">
        <v>16957</v>
      </c>
      <c r="K4780" s="35" t="s">
        <v>2617</v>
      </c>
      <c r="L4780" s="35"/>
      <c r="M4780" s="51">
        <v>43119</v>
      </c>
    </row>
    <row r="4781" spans="9:13">
      <c r="I4781" s="35" t="s">
        <v>16958</v>
      </c>
      <c r="J4781" s="35" t="s">
        <v>16959</v>
      </c>
      <c r="K4781" s="35" t="s">
        <v>2617</v>
      </c>
      <c r="L4781" s="35"/>
      <c r="M4781" s="51">
        <v>43119</v>
      </c>
    </row>
    <row r="4782" spans="9:13">
      <c r="I4782" s="35" t="s">
        <v>16960</v>
      </c>
      <c r="J4782" s="35" t="s">
        <v>16961</v>
      </c>
      <c r="K4782" s="35" t="s">
        <v>2617</v>
      </c>
      <c r="L4782" s="35"/>
      <c r="M4782" s="51">
        <v>43119</v>
      </c>
    </row>
    <row r="4783" spans="9:13">
      <c r="I4783" s="35" t="s">
        <v>16962</v>
      </c>
      <c r="J4783" s="35" t="s">
        <v>16963</v>
      </c>
      <c r="K4783" s="35" t="s">
        <v>2617</v>
      </c>
      <c r="L4783" s="35"/>
      <c r="M4783" s="51">
        <v>43119</v>
      </c>
    </row>
    <row r="4784" spans="9:13">
      <c r="I4784" s="35" t="s">
        <v>16964</v>
      </c>
      <c r="J4784" s="35" t="s">
        <v>16965</v>
      </c>
      <c r="K4784" s="35" t="s">
        <v>2617</v>
      </c>
      <c r="L4784" s="35"/>
      <c r="M4784" s="51">
        <v>43119</v>
      </c>
    </row>
    <row r="4785" spans="9:13">
      <c r="I4785" s="35" t="s">
        <v>16966</v>
      </c>
      <c r="J4785" s="35" t="s">
        <v>16967</v>
      </c>
      <c r="K4785" s="35" t="s">
        <v>2617</v>
      </c>
      <c r="L4785" s="35"/>
      <c r="M4785" s="51">
        <v>43119</v>
      </c>
    </row>
    <row r="4786" spans="9:13">
      <c r="I4786" s="35" t="s">
        <v>16968</v>
      </c>
      <c r="J4786" s="35" t="s">
        <v>16969</v>
      </c>
      <c r="K4786" s="35" t="s">
        <v>2617</v>
      </c>
      <c r="L4786" s="35"/>
      <c r="M4786" s="51">
        <v>43119</v>
      </c>
    </row>
    <row r="4787" spans="9:13">
      <c r="I4787" s="35" t="s">
        <v>16970</v>
      </c>
      <c r="J4787" s="35" t="s">
        <v>16971</v>
      </c>
      <c r="K4787" s="35" t="s">
        <v>2617</v>
      </c>
      <c r="L4787" s="35"/>
      <c r="M4787" s="51">
        <v>43119</v>
      </c>
    </row>
    <row r="4788" spans="9:13">
      <c r="I4788" s="35" t="s">
        <v>16972</v>
      </c>
      <c r="J4788" s="35" t="s">
        <v>16973</v>
      </c>
      <c r="K4788" s="35" t="s">
        <v>2617</v>
      </c>
      <c r="L4788" s="35"/>
      <c r="M4788" s="51">
        <v>43119</v>
      </c>
    </row>
    <row r="4789" spans="9:13">
      <c r="I4789" s="35" t="s">
        <v>16974</v>
      </c>
      <c r="J4789" s="35" t="s">
        <v>16975</v>
      </c>
      <c r="K4789" s="35" t="s">
        <v>2617</v>
      </c>
      <c r="L4789" s="35"/>
      <c r="M4789" s="51">
        <v>43119</v>
      </c>
    </row>
    <row r="4790" spans="9:13">
      <c r="I4790" s="35" t="s">
        <v>16976</v>
      </c>
      <c r="J4790" s="35" t="s">
        <v>16977</v>
      </c>
      <c r="K4790" s="35" t="s">
        <v>2617</v>
      </c>
      <c r="L4790" s="35"/>
      <c r="M4790" s="51">
        <v>43119</v>
      </c>
    </row>
    <row r="4791" spans="9:13">
      <c r="I4791" s="35" t="s">
        <v>16978</v>
      </c>
      <c r="J4791" s="35" t="s">
        <v>16979</v>
      </c>
      <c r="K4791" s="35" t="s">
        <v>2617</v>
      </c>
      <c r="L4791" s="35"/>
      <c r="M4791" s="51">
        <v>43119</v>
      </c>
    </row>
    <row r="4792" spans="9:13">
      <c r="I4792" s="35" t="s">
        <v>16980</v>
      </c>
      <c r="J4792" s="35" t="s">
        <v>16981</v>
      </c>
      <c r="K4792" s="35" t="s">
        <v>2617</v>
      </c>
      <c r="L4792" s="35"/>
      <c r="M4792" s="51">
        <v>43119</v>
      </c>
    </row>
    <row r="4793" spans="9:13">
      <c r="I4793" s="35" t="s">
        <v>16982</v>
      </c>
      <c r="J4793" s="35" t="s">
        <v>16983</v>
      </c>
      <c r="K4793" s="35" t="s">
        <v>2617</v>
      </c>
      <c r="L4793" s="35"/>
      <c r="M4793" s="51">
        <v>43119</v>
      </c>
    </row>
    <row r="4794" spans="9:13">
      <c r="I4794" s="35" t="s">
        <v>16984</v>
      </c>
      <c r="J4794" s="35" t="s">
        <v>16985</v>
      </c>
      <c r="K4794" s="35" t="s">
        <v>2617</v>
      </c>
      <c r="L4794" s="35"/>
      <c r="M4794" s="51">
        <v>43119</v>
      </c>
    </row>
    <row r="4795" spans="9:13">
      <c r="I4795" s="35" t="s">
        <v>16986</v>
      </c>
      <c r="J4795" s="35" t="s">
        <v>16987</v>
      </c>
      <c r="K4795" s="35" t="s">
        <v>2617</v>
      </c>
      <c r="L4795" s="35"/>
      <c r="M4795" s="51">
        <v>43119</v>
      </c>
    </row>
    <row r="4796" spans="9:13">
      <c r="I4796" s="35" t="s">
        <v>16988</v>
      </c>
      <c r="J4796" s="35" t="s">
        <v>16989</v>
      </c>
      <c r="K4796" s="35" t="s">
        <v>2617</v>
      </c>
      <c r="L4796" s="35"/>
      <c r="M4796" s="51">
        <v>43119</v>
      </c>
    </row>
    <row r="4797" spans="9:13">
      <c r="I4797" s="35" t="s">
        <v>16990</v>
      </c>
      <c r="J4797" s="35" t="s">
        <v>16991</v>
      </c>
      <c r="K4797" s="35" t="s">
        <v>2617</v>
      </c>
      <c r="L4797" s="35"/>
      <c r="M4797" s="51">
        <v>43119</v>
      </c>
    </row>
    <row r="4798" spans="9:13">
      <c r="I4798" s="35" t="s">
        <v>16992</v>
      </c>
      <c r="J4798" s="35" t="s">
        <v>16993</v>
      </c>
      <c r="K4798" s="35" t="s">
        <v>2617</v>
      </c>
      <c r="L4798" s="35"/>
      <c r="M4798" s="51">
        <v>43096</v>
      </c>
    </row>
    <row r="4799" spans="9:13">
      <c r="I4799" s="35" t="s">
        <v>16994</v>
      </c>
      <c r="J4799" s="35" t="s">
        <v>16995</v>
      </c>
      <c r="K4799" s="35" t="s">
        <v>2617</v>
      </c>
      <c r="L4799" s="35"/>
      <c r="M4799" s="51">
        <v>43167</v>
      </c>
    </row>
    <row r="4800" spans="9:13">
      <c r="I4800" s="35" t="s">
        <v>16996</v>
      </c>
      <c r="J4800" s="35" t="s">
        <v>16997</v>
      </c>
      <c r="K4800" s="35" t="s">
        <v>2617</v>
      </c>
      <c r="L4800" s="35"/>
      <c r="M4800" s="51">
        <v>43161</v>
      </c>
    </row>
    <row r="4801" spans="9:13">
      <c r="I4801" s="35" t="s">
        <v>16998</v>
      </c>
      <c r="J4801" s="35" t="s">
        <v>16999</v>
      </c>
      <c r="K4801" s="35" t="s">
        <v>2617</v>
      </c>
      <c r="L4801" s="35"/>
      <c r="M4801" s="51">
        <v>43159</v>
      </c>
    </row>
    <row r="4802" spans="9:13">
      <c r="I4802" s="35" t="s">
        <v>17000</v>
      </c>
      <c r="J4802" s="35" t="s">
        <v>17001</v>
      </c>
      <c r="K4802" s="35" t="s">
        <v>2617</v>
      </c>
      <c r="L4802" s="35"/>
      <c r="M4802" s="51">
        <v>43158</v>
      </c>
    </row>
    <row r="4803" spans="9:13">
      <c r="I4803" s="35" t="s">
        <v>17002</v>
      </c>
      <c r="J4803" s="35" t="s">
        <v>17003</v>
      </c>
      <c r="K4803" s="35" t="s">
        <v>2617</v>
      </c>
      <c r="L4803" s="35"/>
      <c r="M4803" s="51">
        <v>43157</v>
      </c>
    </row>
    <row r="4804" spans="9:13">
      <c r="I4804" s="35" t="s">
        <v>17004</v>
      </c>
      <c r="J4804" s="35" t="s">
        <v>17005</v>
      </c>
      <c r="K4804" s="35" t="s">
        <v>2617</v>
      </c>
      <c r="L4804" s="35"/>
      <c r="M4804" s="51">
        <v>43157</v>
      </c>
    </row>
    <row r="4805" spans="9:13">
      <c r="I4805" s="35" t="s">
        <v>17006</v>
      </c>
      <c r="J4805" s="35" t="s">
        <v>17007</v>
      </c>
      <c r="K4805" s="35" t="s">
        <v>2617</v>
      </c>
      <c r="L4805" s="35"/>
      <c r="M4805" s="51">
        <v>43157</v>
      </c>
    </row>
    <row r="4806" spans="9:13">
      <c r="I4806" s="35" t="s">
        <v>17008</v>
      </c>
      <c r="J4806" s="35" t="s">
        <v>17009</v>
      </c>
      <c r="K4806" s="35" t="s">
        <v>2617</v>
      </c>
      <c r="L4806" s="35"/>
      <c r="M4806" s="51">
        <v>43154</v>
      </c>
    </row>
    <row r="4807" spans="9:13">
      <c r="I4807" s="35" t="s">
        <v>17010</v>
      </c>
      <c r="J4807" s="35" t="s">
        <v>17011</v>
      </c>
      <c r="K4807" s="35" t="s">
        <v>2617</v>
      </c>
      <c r="L4807" s="35"/>
      <c r="M4807" s="51">
        <v>43154</v>
      </c>
    </row>
    <row r="4808" spans="9:13">
      <c r="I4808" s="35" t="s">
        <v>17012</v>
      </c>
      <c r="J4808" s="35" t="s">
        <v>17013</v>
      </c>
      <c r="K4808" s="35" t="s">
        <v>2617</v>
      </c>
      <c r="L4808" s="35"/>
      <c r="M4808" s="51">
        <v>43152</v>
      </c>
    </row>
    <row r="4809" spans="9:13">
      <c r="I4809" s="35" t="s">
        <v>17014</v>
      </c>
      <c r="J4809" s="35" t="s">
        <v>17015</v>
      </c>
      <c r="K4809" s="35" t="s">
        <v>2617</v>
      </c>
      <c r="L4809" s="35"/>
      <c r="M4809" s="51">
        <v>43152</v>
      </c>
    </row>
    <row r="4810" spans="9:13">
      <c r="I4810" s="35" t="s">
        <v>17016</v>
      </c>
      <c r="J4810" s="35" t="s">
        <v>17017</v>
      </c>
      <c r="K4810" s="35" t="s">
        <v>2617</v>
      </c>
      <c r="L4810" s="35"/>
      <c r="M4810" s="51">
        <v>43152</v>
      </c>
    </row>
    <row r="4811" spans="9:13">
      <c r="I4811" s="35" t="s">
        <v>17018</v>
      </c>
      <c r="J4811" s="35" t="s">
        <v>17019</v>
      </c>
      <c r="K4811" s="35" t="s">
        <v>2617</v>
      </c>
      <c r="L4811" s="35"/>
      <c r="M4811" s="51">
        <v>43152</v>
      </c>
    </row>
    <row r="4812" spans="9:13">
      <c r="I4812" s="35" t="s">
        <v>17020</v>
      </c>
      <c r="J4812" s="35" t="s">
        <v>17021</v>
      </c>
      <c r="K4812" s="35" t="s">
        <v>2617</v>
      </c>
      <c r="L4812" s="35"/>
      <c r="M4812" s="51">
        <v>43202</v>
      </c>
    </row>
    <row r="4813" spans="9:13">
      <c r="I4813" s="35" t="s">
        <v>17022</v>
      </c>
      <c r="J4813" s="35" t="s">
        <v>17023</v>
      </c>
      <c r="K4813" s="35" t="s">
        <v>2617</v>
      </c>
      <c r="L4813" s="35"/>
      <c r="M4813" s="51">
        <v>43195</v>
      </c>
    </row>
    <row r="4814" spans="9:13">
      <c r="I4814" s="35" t="s">
        <v>17024</v>
      </c>
      <c r="J4814" s="35" t="s">
        <v>17025</v>
      </c>
      <c r="K4814" s="35" t="s">
        <v>2617</v>
      </c>
      <c r="L4814" s="35"/>
      <c r="M4814" s="51">
        <v>43195</v>
      </c>
    </row>
    <row r="4815" spans="9:13">
      <c r="I4815" s="35" t="s">
        <v>17026</v>
      </c>
      <c r="J4815" s="35" t="s">
        <v>17027</v>
      </c>
      <c r="K4815" s="35" t="s">
        <v>2617</v>
      </c>
      <c r="L4815" s="35"/>
      <c r="M4815" s="51">
        <v>43195</v>
      </c>
    </row>
    <row r="4816" spans="9:13">
      <c r="I4816" s="35" t="s">
        <v>17028</v>
      </c>
      <c r="J4816" s="35" t="s">
        <v>17029</v>
      </c>
      <c r="K4816" s="35" t="s">
        <v>2617</v>
      </c>
      <c r="L4816" s="35"/>
      <c r="M4816" s="51">
        <v>43195</v>
      </c>
    </row>
    <row r="4817" spans="9:13">
      <c r="I4817" s="35" t="s">
        <v>17030</v>
      </c>
      <c r="J4817" s="35" t="s">
        <v>17031</v>
      </c>
      <c r="K4817" s="35" t="s">
        <v>2617</v>
      </c>
      <c r="L4817" s="35"/>
      <c r="M4817" s="51">
        <v>43195</v>
      </c>
    </row>
    <row r="4818" spans="9:13">
      <c r="I4818" s="35" t="s">
        <v>17032</v>
      </c>
      <c r="J4818" s="35" t="s">
        <v>17033</v>
      </c>
      <c r="K4818" s="35" t="s">
        <v>2617</v>
      </c>
      <c r="L4818" s="35"/>
      <c r="M4818" s="51">
        <v>43187</v>
      </c>
    </row>
    <row r="4819" spans="9:13">
      <c r="I4819" s="35" t="s">
        <v>17034</v>
      </c>
      <c r="J4819" s="35" t="s">
        <v>17035</v>
      </c>
      <c r="K4819" s="35" t="s">
        <v>2617</v>
      </c>
      <c r="L4819" s="35"/>
      <c r="M4819" s="51">
        <v>43187</v>
      </c>
    </row>
    <row r="4820" spans="9:13">
      <c r="I4820" s="35" t="s">
        <v>17036</v>
      </c>
      <c r="J4820" s="35" t="s">
        <v>17037</v>
      </c>
      <c r="K4820" s="35" t="s">
        <v>2617</v>
      </c>
      <c r="L4820" s="35"/>
      <c r="M4820" s="51">
        <v>43187</v>
      </c>
    </row>
    <row r="4821" spans="9:13">
      <c r="I4821" s="35" t="s">
        <v>17038</v>
      </c>
      <c r="J4821" s="35" t="s">
        <v>17039</v>
      </c>
      <c r="K4821" s="35" t="s">
        <v>2617</v>
      </c>
      <c r="L4821" s="35"/>
      <c r="M4821" s="51">
        <v>43187</v>
      </c>
    </row>
    <row r="4822" spans="9:13">
      <c r="I4822" s="35" t="s">
        <v>17040</v>
      </c>
      <c r="J4822" s="35" t="s">
        <v>17041</v>
      </c>
      <c r="K4822" s="35" t="s">
        <v>2617</v>
      </c>
      <c r="L4822" s="35"/>
      <c r="M4822" s="51">
        <v>43187</v>
      </c>
    </row>
    <row r="4823" spans="9:13">
      <c r="I4823" s="35" t="s">
        <v>17042</v>
      </c>
      <c r="J4823" s="35" t="s">
        <v>17043</v>
      </c>
      <c r="K4823" s="35" t="s">
        <v>2617</v>
      </c>
      <c r="L4823" s="35"/>
      <c r="M4823" s="51">
        <v>43187</v>
      </c>
    </row>
    <row r="4824" spans="9:13">
      <c r="I4824" s="35" t="s">
        <v>17044</v>
      </c>
      <c r="J4824" s="35" t="s">
        <v>17045</v>
      </c>
      <c r="K4824" s="35" t="s">
        <v>2617</v>
      </c>
      <c r="L4824" s="35"/>
      <c r="M4824" s="51">
        <v>43187</v>
      </c>
    </row>
    <row r="4825" spans="9:13">
      <c r="I4825" s="35" t="s">
        <v>17046</v>
      </c>
      <c r="J4825" s="35" t="s">
        <v>17047</v>
      </c>
      <c r="K4825" s="35" t="s">
        <v>2617</v>
      </c>
      <c r="L4825" s="35"/>
      <c r="M4825" s="51">
        <v>43187</v>
      </c>
    </row>
    <row r="4826" spans="9:13">
      <c r="I4826" s="35" t="s">
        <v>17048</v>
      </c>
      <c r="J4826" s="35" t="s">
        <v>17049</v>
      </c>
      <c r="K4826" s="35" t="s">
        <v>2617</v>
      </c>
      <c r="L4826" s="35"/>
      <c r="M4826" s="51">
        <v>43187</v>
      </c>
    </row>
    <row r="4827" spans="9:13">
      <c r="I4827" s="35" t="s">
        <v>17050</v>
      </c>
      <c r="J4827" s="35" t="s">
        <v>17051</v>
      </c>
      <c r="K4827" s="35" t="s">
        <v>2617</v>
      </c>
      <c r="L4827" s="35"/>
      <c r="M4827" s="51">
        <v>43187</v>
      </c>
    </row>
    <row r="4828" spans="9:13">
      <c r="I4828" s="35" t="s">
        <v>17052</v>
      </c>
      <c r="J4828" s="35" t="s">
        <v>17053</v>
      </c>
      <c r="K4828" s="35" t="s">
        <v>2617</v>
      </c>
      <c r="L4828" s="35"/>
      <c r="M4828" s="51">
        <v>43187</v>
      </c>
    </row>
    <row r="4829" spans="9:13">
      <c r="I4829" s="35" t="s">
        <v>17054</v>
      </c>
      <c r="J4829" s="35" t="s">
        <v>17055</v>
      </c>
      <c r="K4829" s="35" t="s">
        <v>2617</v>
      </c>
      <c r="L4829" s="35"/>
      <c r="M4829" s="51">
        <v>43187</v>
      </c>
    </row>
    <row r="4830" spans="9:13">
      <c r="I4830" s="35" t="s">
        <v>17056</v>
      </c>
      <c r="J4830" s="35" t="s">
        <v>17057</v>
      </c>
      <c r="K4830" s="35" t="s">
        <v>2617</v>
      </c>
      <c r="L4830" s="35"/>
      <c r="M4830" s="51">
        <v>43187</v>
      </c>
    </row>
    <row r="4831" spans="9:13">
      <c r="I4831" s="35" t="s">
        <v>17058</v>
      </c>
      <c r="J4831" s="35" t="s">
        <v>17059</v>
      </c>
      <c r="K4831" s="35" t="s">
        <v>2617</v>
      </c>
      <c r="L4831" s="35"/>
      <c r="M4831" s="51">
        <v>43187</v>
      </c>
    </row>
    <row r="4832" spans="9:13">
      <c r="I4832" s="35" t="s">
        <v>17060</v>
      </c>
      <c r="J4832" s="35" t="s">
        <v>17061</v>
      </c>
      <c r="K4832" s="35" t="s">
        <v>2617</v>
      </c>
      <c r="L4832" s="35"/>
      <c r="M4832" s="51">
        <v>43187</v>
      </c>
    </row>
    <row r="4833" spans="9:13">
      <c r="I4833" s="35" t="s">
        <v>17062</v>
      </c>
      <c r="J4833" s="35" t="s">
        <v>17063</v>
      </c>
      <c r="K4833" s="35" t="s">
        <v>2617</v>
      </c>
      <c r="L4833" s="35"/>
      <c r="M4833" s="51">
        <v>43187</v>
      </c>
    </row>
    <row r="4834" spans="9:13">
      <c r="I4834" s="35" t="s">
        <v>17064</v>
      </c>
      <c r="J4834" s="35" t="s">
        <v>17065</v>
      </c>
      <c r="K4834" s="35" t="s">
        <v>2617</v>
      </c>
      <c r="L4834" s="35"/>
      <c r="M4834" s="51">
        <v>43187</v>
      </c>
    </row>
    <row r="4835" spans="9:13">
      <c r="I4835" s="35" t="s">
        <v>17066</v>
      </c>
      <c r="J4835" s="35" t="s">
        <v>17067</v>
      </c>
      <c r="K4835" s="35" t="s">
        <v>2617</v>
      </c>
      <c r="L4835" s="35"/>
      <c r="M4835" s="51">
        <v>43187</v>
      </c>
    </row>
    <row r="4836" spans="9:13">
      <c r="I4836" s="35" t="s">
        <v>17068</v>
      </c>
      <c r="J4836" s="35" t="s">
        <v>17069</v>
      </c>
      <c r="K4836" s="35" t="s">
        <v>2617</v>
      </c>
      <c r="L4836" s="35"/>
      <c r="M4836" s="51">
        <v>43187</v>
      </c>
    </row>
    <row r="4837" spans="9:13">
      <c r="I4837" s="35" t="s">
        <v>17070</v>
      </c>
      <c r="J4837" s="35" t="s">
        <v>17071</v>
      </c>
      <c r="K4837" s="35" t="s">
        <v>2617</v>
      </c>
      <c r="L4837" s="35"/>
      <c r="M4837" s="51">
        <v>43187</v>
      </c>
    </row>
    <row r="4838" spans="9:13">
      <c r="I4838" s="35" t="s">
        <v>17072</v>
      </c>
      <c r="J4838" s="35" t="s">
        <v>17073</v>
      </c>
      <c r="K4838" s="35" t="s">
        <v>2617</v>
      </c>
      <c r="L4838" s="35"/>
      <c r="M4838" s="51">
        <v>43187</v>
      </c>
    </row>
    <row r="4839" spans="9:13">
      <c r="I4839" s="35" t="s">
        <v>17074</v>
      </c>
      <c r="J4839" s="35" t="s">
        <v>17075</v>
      </c>
      <c r="K4839" s="35" t="s">
        <v>2617</v>
      </c>
      <c r="L4839" s="35"/>
      <c r="M4839" s="51">
        <v>43187</v>
      </c>
    </row>
    <row r="4840" spans="9:13">
      <c r="I4840" s="35" t="s">
        <v>17076</v>
      </c>
      <c r="J4840" s="35" t="s">
        <v>17077</v>
      </c>
      <c r="K4840" s="35" t="s">
        <v>2617</v>
      </c>
      <c r="L4840" s="35"/>
      <c r="M4840" s="51">
        <v>43187</v>
      </c>
    </row>
    <row r="4841" spans="9:13">
      <c r="I4841" s="35" t="s">
        <v>17078</v>
      </c>
      <c r="J4841" s="35" t="s">
        <v>17079</v>
      </c>
      <c r="K4841" s="35" t="s">
        <v>2617</v>
      </c>
      <c r="L4841" s="35"/>
      <c r="M4841" s="51">
        <v>43187</v>
      </c>
    </row>
    <row r="4842" spans="9:13">
      <c r="I4842" s="35" t="s">
        <v>17080</v>
      </c>
      <c r="J4842" s="35" t="s">
        <v>17081</v>
      </c>
      <c r="K4842" s="35" t="s">
        <v>2617</v>
      </c>
      <c r="L4842" s="35"/>
      <c r="M4842" s="51">
        <v>43187</v>
      </c>
    </row>
    <row r="4843" spans="9:13">
      <c r="I4843" s="35" t="s">
        <v>17082</v>
      </c>
      <c r="J4843" s="35" t="s">
        <v>17083</v>
      </c>
      <c r="K4843" s="35" t="s">
        <v>2617</v>
      </c>
      <c r="L4843" s="35"/>
      <c r="M4843" s="51">
        <v>43187</v>
      </c>
    </row>
    <row r="4844" spans="9:13">
      <c r="I4844" s="35" t="s">
        <v>17084</v>
      </c>
      <c r="J4844" s="35" t="s">
        <v>17085</v>
      </c>
      <c r="K4844" s="35" t="s">
        <v>2617</v>
      </c>
      <c r="L4844" s="35"/>
      <c r="M4844" s="51">
        <v>43187</v>
      </c>
    </row>
    <row r="4845" spans="9:13">
      <c r="I4845" s="35" t="s">
        <v>17086</v>
      </c>
      <c r="J4845" s="35" t="s">
        <v>17087</v>
      </c>
      <c r="K4845" s="35" t="s">
        <v>2617</v>
      </c>
      <c r="L4845" s="35"/>
      <c r="M4845" s="51">
        <v>43187</v>
      </c>
    </row>
    <row r="4846" spans="9:13">
      <c r="I4846" s="35" t="s">
        <v>17088</v>
      </c>
      <c r="J4846" s="35" t="s">
        <v>17089</v>
      </c>
      <c r="K4846" s="35" t="s">
        <v>2617</v>
      </c>
      <c r="L4846" s="35"/>
      <c r="M4846" s="51">
        <v>43187</v>
      </c>
    </row>
    <row r="4847" spans="9:13">
      <c r="I4847" s="35" t="s">
        <v>17090</v>
      </c>
      <c r="J4847" s="35" t="s">
        <v>17091</v>
      </c>
      <c r="K4847" s="35" t="s">
        <v>2617</v>
      </c>
      <c r="L4847" s="35"/>
      <c r="M4847" s="51">
        <v>43187</v>
      </c>
    </row>
    <row r="4848" spans="9:13">
      <c r="I4848" s="35" t="s">
        <v>17092</v>
      </c>
      <c r="J4848" s="35" t="s">
        <v>17093</v>
      </c>
      <c r="K4848" s="35" t="s">
        <v>2617</v>
      </c>
      <c r="L4848" s="35"/>
      <c r="M4848" s="51">
        <v>43187</v>
      </c>
    </row>
    <row r="4849" spans="9:13">
      <c r="I4849" s="35" t="s">
        <v>17094</v>
      </c>
      <c r="J4849" s="35" t="s">
        <v>17095</v>
      </c>
      <c r="K4849" s="35" t="s">
        <v>2617</v>
      </c>
      <c r="L4849" s="35"/>
      <c r="M4849" s="51">
        <v>43187</v>
      </c>
    </row>
    <row r="4850" spans="9:13">
      <c r="I4850" s="35" t="s">
        <v>17096</v>
      </c>
      <c r="J4850" s="35" t="s">
        <v>17097</v>
      </c>
      <c r="K4850" s="35" t="s">
        <v>2617</v>
      </c>
      <c r="L4850" s="35"/>
      <c r="M4850" s="51">
        <v>43187</v>
      </c>
    </row>
    <row r="4851" spans="9:13">
      <c r="I4851" s="35" t="s">
        <v>17098</v>
      </c>
      <c r="J4851" s="35" t="s">
        <v>17099</v>
      </c>
      <c r="K4851" s="35" t="s">
        <v>2617</v>
      </c>
      <c r="L4851" s="35"/>
      <c r="M4851" s="51">
        <v>43187</v>
      </c>
    </row>
    <row r="4852" spans="9:13">
      <c r="I4852" s="35" t="s">
        <v>17100</v>
      </c>
      <c r="J4852" s="35" t="s">
        <v>17101</v>
      </c>
      <c r="K4852" s="35" t="s">
        <v>2617</v>
      </c>
      <c r="L4852" s="35"/>
      <c r="M4852" s="51">
        <v>43187</v>
      </c>
    </row>
    <row r="4853" spans="9:13">
      <c r="I4853" s="35" t="s">
        <v>17102</v>
      </c>
      <c r="J4853" s="35" t="s">
        <v>17103</v>
      </c>
      <c r="K4853" s="35" t="s">
        <v>2617</v>
      </c>
      <c r="L4853" s="35"/>
      <c r="M4853" s="51">
        <v>43187</v>
      </c>
    </row>
    <row r="4854" spans="9:13">
      <c r="I4854" s="35" t="s">
        <v>17104</v>
      </c>
      <c r="J4854" s="35" t="s">
        <v>17105</v>
      </c>
      <c r="K4854" s="35" t="s">
        <v>2617</v>
      </c>
      <c r="L4854" s="35"/>
      <c r="M4854" s="51">
        <v>43187</v>
      </c>
    </row>
    <row r="4855" spans="9:13">
      <c r="I4855" s="35" t="s">
        <v>17106</v>
      </c>
      <c r="J4855" s="35" t="s">
        <v>17107</v>
      </c>
      <c r="K4855" s="35" t="s">
        <v>2617</v>
      </c>
      <c r="L4855" s="35"/>
      <c r="M4855" s="51">
        <v>43187</v>
      </c>
    </row>
    <row r="4856" spans="9:13">
      <c r="I4856" s="35" t="s">
        <v>17108</v>
      </c>
      <c r="J4856" s="35" t="s">
        <v>17109</v>
      </c>
      <c r="K4856" s="35" t="s">
        <v>2617</v>
      </c>
      <c r="L4856" s="35"/>
      <c r="M4856" s="51">
        <v>43187</v>
      </c>
    </row>
    <row r="4857" spans="9:13">
      <c r="I4857" s="35" t="s">
        <v>17110</v>
      </c>
      <c r="J4857" s="35" t="s">
        <v>17111</v>
      </c>
      <c r="K4857" s="35" t="s">
        <v>2617</v>
      </c>
      <c r="L4857" s="35"/>
      <c r="M4857" s="51">
        <v>43187</v>
      </c>
    </row>
    <row r="4858" spans="9:13">
      <c r="I4858" s="35" t="s">
        <v>17112</v>
      </c>
      <c r="J4858" s="35" t="s">
        <v>17113</v>
      </c>
      <c r="K4858" s="35" t="s">
        <v>2617</v>
      </c>
      <c r="L4858" s="35"/>
      <c r="M4858" s="51">
        <v>43187</v>
      </c>
    </row>
    <row r="4859" spans="9:13">
      <c r="I4859" s="35" t="s">
        <v>17114</v>
      </c>
      <c r="J4859" s="35" t="s">
        <v>17115</v>
      </c>
      <c r="K4859" s="35" t="s">
        <v>2617</v>
      </c>
      <c r="L4859" s="35"/>
      <c r="M4859" s="51">
        <v>43187</v>
      </c>
    </row>
    <row r="4860" spans="9:13">
      <c r="I4860" s="35" t="s">
        <v>17116</v>
      </c>
      <c r="J4860" s="35" t="s">
        <v>17117</v>
      </c>
      <c r="K4860" s="35" t="s">
        <v>2617</v>
      </c>
      <c r="L4860" s="35"/>
      <c r="M4860" s="51">
        <v>43186</v>
      </c>
    </row>
    <row r="4861" spans="9:13">
      <c r="I4861" s="35" t="s">
        <v>17118</v>
      </c>
      <c r="J4861" s="35" t="s">
        <v>17119</v>
      </c>
      <c r="K4861" s="35" t="s">
        <v>2617</v>
      </c>
      <c r="L4861" s="35"/>
      <c r="M4861" s="51">
        <v>43182</v>
      </c>
    </row>
    <row r="4862" spans="9:13">
      <c r="I4862" s="35" t="s">
        <v>17120</v>
      </c>
      <c r="J4862" s="35" t="s">
        <v>17121</v>
      </c>
      <c r="K4862" s="35" t="s">
        <v>2617</v>
      </c>
      <c r="L4862" s="35"/>
      <c r="M4862" s="51">
        <v>43181</v>
      </c>
    </row>
    <row r="4863" spans="9:13">
      <c r="I4863" s="35" t="s">
        <v>17122</v>
      </c>
      <c r="J4863" s="35" t="s">
        <v>17123</v>
      </c>
      <c r="K4863" s="35" t="s">
        <v>2617</v>
      </c>
      <c r="L4863" s="35"/>
      <c r="M4863" s="51">
        <v>43179</v>
      </c>
    </row>
    <row r="4864" spans="9:13">
      <c r="I4864" s="35" t="s">
        <v>17124</v>
      </c>
      <c r="J4864" s="35" t="s">
        <v>17125</v>
      </c>
      <c r="K4864" s="35" t="s">
        <v>2617</v>
      </c>
      <c r="L4864" s="35"/>
      <c r="M4864" s="51">
        <v>43179</v>
      </c>
    </row>
    <row r="4865" spans="9:13">
      <c r="I4865" s="35" t="s">
        <v>17126</v>
      </c>
      <c r="J4865" s="35" t="s">
        <v>17127</v>
      </c>
      <c r="K4865" s="35" t="s">
        <v>2617</v>
      </c>
      <c r="L4865" s="35"/>
      <c r="M4865" s="51">
        <v>43174</v>
      </c>
    </row>
    <row r="4866" spans="9:13">
      <c r="I4866" s="35" t="s">
        <v>17128</v>
      </c>
      <c r="J4866" s="35" t="s">
        <v>17129</v>
      </c>
      <c r="K4866" s="35" t="s">
        <v>2617</v>
      </c>
      <c r="L4866" s="35"/>
      <c r="M4866" s="51">
        <v>43210</v>
      </c>
    </row>
    <row r="4867" spans="9:13">
      <c r="I4867" s="35" t="s">
        <v>17130</v>
      </c>
      <c r="J4867" s="35" t="s">
        <v>17131</v>
      </c>
      <c r="K4867" s="35" t="s">
        <v>2617</v>
      </c>
      <c r="L4867" s="35"/>
      <c r="M4867" s="51">
        <v>43206</v>
      </c>
    </row>
    <row r="4868" spans="9:13">
      <c r="I4868" s="35" t="s">
        <v>17132</v>
      </c>
      <c r="J4868" s="35" t="s">
        <v>17133</v>
      </c>
      <c r="K4868" s="35" t="s">
        <v>2617</v>
      </c>
      <c r="L4868" s="35"/>
      <c r="M4868" s="51">
        <v>43202</v>
      </c>
    </row>
    <row r="4869" spans="9:13">
      <c r="I4869" s="35" t="s">
        <v>17134</v>
      </c>
      <c r="J4869" s="35" t="s">
        <v>17135</v>
      </c>
      <c r="K4869" s="35" t="s">
        <v>2617</v>
      </c>
      <c r="L4869" s="35"/>
      <c r="M4869" s="51">
        <v>43201</v>
      </c>
    </row>
    <row r="4870" spans="9:13">
      <c r="I4870" s="35" t="s">
        <v>17136</v>
      </c>
      <c r="J4870" s="35" t="s">
        <v>17137</v>
      </c>
      <c r="K4870" s="35" t="s">
        <v>2617</v>
      </c>
      <c r="L4870" s="35"/>
      <c r="M4870" s="51">
        <v>43201</v>
      </c>
    </row>
    <row r="4871" spans="9:13">
      <c r="I4871" s="35" t="s">
        <v>17138</v>
      </c>
      <c r="J4871" s="35" t="s">
        <v>17139</v>
      </c>
      <c r="K4871" s="35" t="s">
        <v>2617</v>
      </c>
      <c r="L4871" s="35"/>
      <c r="M4871" s="51">
        <v>43201</v>
      </c>
    </row>
    <row r="4872" spans="9:13">
      <c r="I4872" s="35" t="s">
        <v>17140</v>
      </c>
      <c r="J4872" s="35" t="s">
        <v>17141</v>
      </c>
      <c r="K4872" s="35" t="s">
        <v>2617</v>
      </c>
      <c r="L4872" s="35"/>
      <c r="M4872" s="51">
        <v>43201</v>
      </c>
    </row>
    <row r="4873" spans="9:13">
      <c r="I4873" s="35" t="s">
        <v>17142</v>
      </c>
      <c r="J4873" s="35" t="s">
        <v>17143</v>
      </c>
      <c r="K4873" s="35" t="s">
        <v>2617</v>
      </c>
      <c r="L4873" s="35"/>
      <c r="M4873" s="51">
        <v>43201</v>
      </c>
    </row>
    <row r="4874" spans="9:13">
      <c r="I4874" s="35" t="s">
        <v>17144</v>
      </c>
      <c r="J4874" s="35" t="s">
        <v>17145</v>
      </c>
      <c r="K4874" s="35" t="s">
        <v>2617</v>
      </c>
      <c r="L4874" s="35"/>
      <c r="M4874" s="51">
        <v>43201</v>
      </c>
    </row>
    <row r="4875" spans="9:13">
      <c r="I4875" s="35" t="s">
        <v>17146</v>
      </c>
      <c r="J4875" s="35" t="s">
        <v>17147</v>
      </c>
      <c r="K4875" s="35" t="s">
        <v>2617</v>
      </c>
      <c r="L4875" s="35"/>
      <c r="M4875" s="51">
        <v>43201</v>
      </c>
    </row>
    <row r="4876" spans="9:13">
      <c r="I4876" s="35" t="s">
        <v>17148</v>
      </c>
      <c r="J4876" s="35" t="s">
        <v>17149</v>
      </c>
      <c r="K4876" s="35" t="s">
        <v>2617</v>
      </c>
      <c r="L4876" s="35"/>
      <c r="M4876" s="51">
        <v>43201</v>
      </c>
    </row>
    <row r="4877" spans="9:13">
      <c r="I4877" s="35" t="s">
        <v>17150</v>
      </c>
      <c r="J4877" s="35" t="s">
        <v>17151</v>
      </c>
      <c r="K4877" s="35" t="s">
        <v>2617</v>
      </c>
      <c r="L4877" s="35"/>
      <c r="M4877" s="51">
        <v>43201</v>
      </c>
    </row>
    <row r="4878" spans="9:13">
      <c r="I4878" s="35" t="s">
        <v>17152</v>
      </c>
      <c r="J4878" s="35" t="s">
        <v>17153</v>
      </c>
      <c r="K4878" s="35" t="s">
        <v>2617</v>
      </c>
      <c r="L4878" s="35"/>
      <c r="M4878" s="51">
        <v>43201</v>
      </c>
    </row>
    <row r="4879" spans="9:13">
      <c r="I4879" s="35" t="s">
        <v>17154</v>
      </c>
      <c r="J4879" s="35" t="s">
        <v>17155</v>
      </c>
      <c r="K4879" s="35" t="s">
        <v>2617</v>
      </c>
      <c r="L4879" s="35"/>
      <c r="M4879" s="51">
        <v>43201</v>
      </c>
    </row>
    <row r="4880" spans="9:13">
      <c r="I4880" s="35" t="s">
        <v>17156</v>
      </c>
      <c r="J4880" s="35" t="s">
        <v>17157</v>
      </c>
      <c r="K4880" s="35" t="s">
        <v>2617</v>
      </c>
      <c r="L4880" s="35"/>
      <c r="M4880" s="51">
        <v>43201</v>
      </c>
    </row>
    <row r="4881" spans="9:13">
      <c r="I4881" s="35" t="s">
        <v>17158</v>
      </c>
      <c r="J4881" s="35" t="s">
        <v>17159</v>
      </c>
      <c r="K4881" s="35" t="s">
        <v>2617</v>
      </c>
      <c r="L4881" s="35"/>
      <c r="M4881" s="51">
        <v>43201</v>
      </c>
    </row>
    <row r="4882" spans="9:13">
      <c r="I4882" s="35" t="s">
        <v>17160</v>
      </c>
      <c r="J4882" s="35" t="s">
        <v>17161</v>
      </c>
      <c r="K4882" s="35" t="s">
        <v>2617</v>
      </c>
      <c r="L4882" s="35"/>
      <c r="M4882" s="51">
        <v>43201</v>
      </c>
    </row>
    <row r="4883" spans="9:13">
      <c r="I4883" s="35" t="s">
        <v>17162</v>
      </c>
      <c r="J4883" s="35" t="s">
        <v>17163</v>
      </c>
      <c r="K4883" s="35" t="s">
        <v>2617</v>
      </c>
      <c r="L4883" s="35"/>
      <c r="M4883" s="51">
        <v>43201</v>
      </c>
    </row>
    <row r="4884" spans="9:13">
      <c r="I4884" s="35" t="s">
        <v>17164</v>
      </c>
      <c r="J4884" s="35" t="s">
        <v>17165</v>
      </c>
      <c r="K4884" s="35" t="s">
        <v>2617</v>
      </c>
      <c r="L4884" s="35"/>
      <c r="M4884" s="51">
        <v>43201</v>
      </c>
    </row>
    <row r="4885" spans="9:13">
      <c r="I4885" s="35" t="s">
        <v>17166</v>
      </c>
      <c r="J4885" s="35" t="s">
        <v>17167</v>
      </c>
      <c r="K4885" s="35" t="s">
        <v>2617</v>
      </c>
      <c r="L4885" s="35"/>
      <c r="M4885" s="51">
        <v>43201</v>
      </c>
    </row>
    <row r="4886" spans="9:13">
      <c r="I4886" s="35" t="s">
        <v>17168</v>
      </c>
      <c r="J4886" s="35" t="s">
        <v>17169</v>
      </c>
      <c r="K4886" s="35" t="s">
        <v>2617</v>
      </c>
      <c r="L4886" s="35"/>
      <c r="M4886" s="51">
        <v>43201</v>
      </c>
    </row>
    <row r="4887" spans="9:13">
      <c r="I4887" s="35" t="s">
        <v>17170</v>
      </c>
      <c r="J4887" s="35" t="s">
        <v>17171</v>
      </c>
      <c r="K4887" s="35" t="s">
        <v>2617</v>
      </c>
      <c r="L4887" s="35"/>
      <c r="M4887" s="51">
        <v>43201</v>
      </c>
    </row>
    <row r="4888" spans="9:13">
      <c r="I4888" s="35" t="s">
        <v>17172</v>
      </c>
      <c r="J4888" s="35" t="s">
        <v>17173</v>
      </c>
      <c r="K4888" s="35" t="s">
        <v>2617</v>
      </c>
      <c r="L4888" s="35"/>
      <c r="M4888" s="51">
        <v>43201</v>
      </c>
    </row>
    <row r="4889" spans="9:13">
      <c r="I4889" s="35" t="s">
        <v>17174</v>
      </c>
      <c r="J4889" s="35" t="s">
        <v>17175</v>
      </c>
      <c r="K4889" s="35" t="s">
        <v>2617</v>
      </c>
      <c r="L4889" s="35"/>
      <c r="M4889" s="51">
        <v>43201</v>
      </c>
    </row>
    <row r="4890" spans="9:13">
      <c r="I4890" s="35" t="s">
        <v>17176</v>
      </c>
      <c r="J4890" s="35" t="s">
        <v>17177</v>
      </c>
      <c r="K4890" s="35" t="s">
        <v>2617</v>
      </c>
      <c r="L4890" s="35"/>
      <c r="M4890" s="51">
        <v>43201</v>
      </c>
    </row>
    <row r="4891" spans="9:13">
      <c r="I4891" s="35" t="s">
        <v>17178</v>
      </c>
      <c r="J4891" s="35" t="s">
        <v>17179</v>
      </c>
      <c r="K4891" s="35" t="s">
        <v>2617</v>
      </c>
      <c r="L4891" s="35"/>
      <c r="M4891" s="51">
        <v>43201</v>
      </c>
    </row>
    <row r="4892" spans="9:13">
      <c r="I4892" s="35" t="s">
        <v>17180</v>
      </c>
      <c r="J4892" s="35" t="s">
        <v>17181</v>
      </c>
      <c r="K4892" s="35" t="s">
        <v>2617</v>
      </c>
      <c r="L4892" s="35"/>
      <c r="M4892" s="51">
        <v>43201</v>
      </c>
    </row>
    <row r="4893" spans="9:13">
      <c r="I4893" s="35" t="s">
        <v>17182</v>
      </c>
      <c r="J4893" s="35" t="s">
        <v>17183</v>
      </c>
      <c r="K4893" s="35" t="s">
        <v>2617</v>
      </c>
      <c r="L4893" s="35"/>
      <c r="M4893" s="51">
        <v>43201</v>
      </c>
    </row>
    <row r="4894" spans="9:13">
      <c r="I4894" s="35" t="s">
        <v>17184</v>
      </c>
      <c r="J4894" s="35" t="s">
        <v>17185</v>
      </c>
      <c r="K4894" s="35" t="s">
        <v>2617</v>
      </c>
      <c r="L4894" s="35"/>
      <c r="M4894" s="51">
        <v>43201</v>
      </c>
    </row>
    <row r="4895" spans="9:13">
      <c r="I4895" s="35" t="s">
        <v>17186</v>
      </c>
      <c r="J4895" s="35" t="s">
        <v>17187</v>
      </c>
      <c r="K4895" s="35" t="s">
        <v>2617</v>
      </c>
      <c r="L4895" s="35"/>
      <c r="M4895" s="51">
        <v>43201</v>
      </c>
    </row>
    <row r="4896" spans="9:13">
      <c r="I4896" s="35" t="s">
        <v>17188</v>
      </c>
      <c r="J4896" s="35" t="s">
        <v>17189</v>
      </c>
      <c r="K4896" s="35" t="s">
        <v>2617</v>
      </c>
      <c r="L4896" s="35"/>
      <c r="M4896" s="51">
        <v>43201</v>
      </c>
    </row>
    <row r="4897" spans="9:13">
      <c r="I4897" s="35" t="s">
        <v>17190</v>
      </c>
      <c r="J4897" s="35" t="s">
        <v>17191</v>
      </c>
      <c r="K4897" s="35" t="s">
        <v>2617</v>
      </c>
      <c r="L4897" s="35"/>
      <c r="M4897" s="51">
        <v>43201</v>
      </c>
    </row>
    <row r="4898" spans="9:13">
      <c r="I4898" s="35" t="s">
        <v>17192</v>
      </c>
      <c r="J4898" s="35" t="s">
        <v>17193</v>
      </c>
      <c r="K4898" s="35" t="s">
        <v>2617</v>
      </c>
      <c r="L4898" s="35"/>
      <c r="M4898" s="51">
        <v>43201</v>
      </c>
    </row>
    <row r="4899" spans="9:13">
      <c r="I4899" s="35" t="s">
        <v>17194</v>
      </c>
      <c r="J4899" s="35" t="s">
        <v>17195</v>
      </c>
      <c r="K4899" s="35" t="s">
        <v>2617</v>
      </c>
      <c r="L4899" s="35"/>
      <c r="M4899" s="51">
        <v>43201</v>
      </c>
    </row>
    <row r="4900" spans="9:13">
      <c r="I4900" s="35" t="s">
        <v>17196</v>
      </c>
      <c r="J4900" s="35" t="s">
        <v>17197</v>
      </c>
      <c r="K4900" s="35" t="s">
        <v>2617</v>
      </c>
      <c r="L4900" s="35"/>
      <c r="M4900" s="51">
        <v>43201</v>
      </c>
    </row>
    <row r="4901" spans="9:13">
      <c r="I4901" s="35" t="s">
        <v>17198</v>
      </c>
      <c r="J4901" s="35" t="s">
        <v>17199</v>
      </c>
      <c r="K4901" s="35" t="s">
        <v>2617</v>
      </c>
      <c r="L4901" s="35"/>
      <c r="M4901" s="51">
        <v>43201</v>
      </c>
    </row>
    <row r="4902" spans="9:13">
      <c r="I4902" s="35" t="s">
        <v>17200</v>
      </c>
      <c r="J4902" s="35" t="s">
        <v>17201</v>
      </c>
      <c r="K4902" s="35" t="s">
        <v>2617</v>
      </c>
      <c r="L4902" s="35"/>
      <c r="M4902" s="51">
        <v>43201</v>
      </c>
    </row>
    <row r="4903" spans="9:13">
      <c r="I4903" s="35" t="s">
        <v>17202</v>
      </c>
      <c r="J4903" s="35" t="s">
        <v>17203</v>
      </c>
      <c r="K4903" s="35" t="s">
        <v>2617</v>
      </c>
      <c r="L4903" s="35"/>
      <c r="M4903" s="51">
        <v>43201</v>
      </c>
    </row>
    <row r="4904" spans="9:13">
      <c r="I4904" s="35" t="s">
        <v>17204</v>
      </c>
      <c r="J4904" s="35" t="s">
        <v>17205</v>
      </c>
      <c r="K4904" s="35" t="s">
        <v>2617</v>
      </c>
      <c r="L4904" s="35"/>
      <c r="M4904" s="51">
        <v>43201</v>
      </c>
    </row>
    <row r="4905" spans="9:13">
      <c r="I4905" s="35" t="s">
        <v>17206</v>
      </c>
      <c r="J4905" s="35" t="s">
        <v>17207</v>
      </c>
      <c r="K4905" s="35" t="s">
        <v>2617</v>
      </c>
      <c r="L4905" s="35"/>
      <c r="M4905" s="51">
        <v>43201</v>
      </c>
    </row>
    <row r="4906" spans="9:13">
      <c r="I4906" s="35" t="s">
        <v>17208</v>
      </c>
      <c r="J4906" s="35" t="s">
        <v>17209</v>
      </c>
      <c r="K4906" s="35" t="s">
        <v>2617</v>
      </c>
      <c r="L4906" s="35"/>
      <c r="M4906" s="51">
        <v>43201</v>
      </c>
    </row>
    <row r="4907" spans="9:13">
      <c r="I4907" s="35" t="s">
        <v>17210</v>
      </c>
      <c r="J4907" s="35" t="s">
        <v>17211</v>
      </c>
      <c r="K4907" s="35" t="s">
        <v>2617</v>
      </c>
      <c r="L4907" s="35"/>
      <c r="M4907" s="51">
        <v>43201</v>
      </c>
    </row>
    <row r="4908" spans="9:13">
      <c r="I4908" s="35" t="s">
        <v>17212</v>
      </c>
      <c r="J4908" s="35" t="s">
        <v>17213</v>
      </c>
      <c r="K4908" s="35" t="s">
        <v>2617</v>
      </c>
      <c r="L4908" s="35"/>
      <c r="M4908" s="51">
        <v>43201</v>
      </c>
    </row>
    <row r="4909" spans="9:13">
      <c r="I4909" s="35" t="s">
        <v>17214</v>
      </c>
      <c r="J4909" s="35" t="s">
        <v>17215</v>
      </c>
      <c r="K4909" s="35" t="s">
        <v>2617</v>
      </c>
      <c r="L4909" s="35"/>
      <c r="M4909" s="51">
        <v>43201</v>
      </c>
    </row>
    <row r="4910" spans="9:13">
      <c r="I4910" s="35" t="s">
        <v>17216</v>
      </c>
      <c r="J4910" s="35" t="s">
        <v>17217</v>
      </c>
      <c r="K4910" s="35" t="s">
        <v>2617</v>
      </c>
      <c r="L4910" s="35"/>
      <c r="M4910" s="51">
        <v>43201</v>
      </c>
    </row>
    <row r="4911" spans="9:13">
      <c r="I4911" s="35" t="s">
        <v>17218</v>
      </c>
      <c r="J4911" s="35" t="s">
        <v>17219</v>
      </c>
      <c r="K4911" s="35" t="s">
        <v>2617</v>
      </c>
      <c r="L4911" s="35"/>
      <c r="M4911" s="51">
        <v>43201</v>
      </c>
    </row>
    <row r="4912" spans="9:13">
      <c r="I4912" s="35" t="s">
        <v>17220</v>
      </c>
      <c r="J4912" s="35" t="s">
        <v>17221</v>
      </c>
      <c r="K4912" s="35" t="s">
        <v>2617</v>
      </c>
      <c r="L4912" s="35"/>
      <c r="M4912" s="51">
        <v>43201</v>
      </c>
    </row>
    <row r="4913" spans="9:13">
      <c r="I4913" s="35" t="s">
        <v>17222</v>
      </c>
      <c r="J4913" s="35" t="s">
        <v>17223</v>
      </c>
      <c r="K4913" s="35" t="s">
        <v>2617</v>
      </c>
      <c r="L4913" s="35"/>
      <c r="M4913" s="51">
        <v>43201</v>
      </c>
    </row>
    <row r="4914" spans="9:13">
      <c r="I4914" s="35" t="s">
        <v>17224</v>
      </c>
      <c r="J4914" s="35" t="s">
        <v>17225</v>
      </c>
      <c r="K4914" s="35" t="s">
        <v>2617</v>
      </c>
      <c r="L4914" s="35"/>
      <c r="M4914" s="51">
        <v>43201</v>
      </c>
    </row>
    <row r="4915" spans="9:13">
      <c r="I4915" s="35" t="s">
        <v>17226</v>
      </c>
      <c r="J4915" s="35" t="s">
        <v>17227</v>
      </c>
      <c r="K4915" s="35" t="s">
        <v>2617</v>
      </c>
      <c r="L4915" s="35"/>
      <c r="M4915" s="51">
        <v>43201</v>
      </c>
    </row>
    <row r="4916" spans="9:13">
      <c r="I4916" s="35" t="s">
        <v>17228</v>
      </c>
      <c r="J4916" s="35" t="s">
        <v>17229</v>
      </c>
      <c r="K4916" s="35" t="s">
        <v>2617</v>
      </c>
      <c r="L4916" s="35"/>
      <c r="M4916" s="51">
        <v>43201</v>
      </c>
    </row>
    <row r="4917" spans="9:13">
      <c r="I4917" s="35" t="s">
        <v>17230</v>
      </c>
      <c r="J4917" s="35" t="s">
        <v>17231</v>
      </c>
      <c r="K4917" s="35" t="s">
        <v>2617</v>
      </c>
      <c r="L4917" s="35"/>
      <c r="M4917" s="51">
        <v>43201</v>
      </c>
    </row>
    <row r="4918" spans="9:13">
      <c r="I4918" s="35" t="s">
        <v>17232</v>
      </c>
      <c r="J4918" s="35" t="s">
        <v>17233</v>
      </c>
      <c r="K4918" s="35" t="s">
        <v>2617</v>
      </c>
      <c r="L4918" s="35"/>
      <c r="M4918" s="51">
        <v>43201</v>
      </c>
    </row>
    <row r="4919" spans="9:13">
      <c r="I4919" s="35" t="s">
        <v>17234</v>
      </c>
      <c r="J4919" s="35" t="s">
        <v>17235</v>
      </c>
      <c r="K4919" s="35" t="s">
        <v>2617</v>
      </c>
      <c r="L4919" s="35"/>
      <c r="M4919" s="51">
        <v>43201</v>
      </c>
    </row>
    <row r="4920" spans="9:13">
      <c r="I4920" s="35" t="s">
        <v>17236</v>
      </c>
      <c r="J4920" s="35" t="s">
        <v>17237</v>
      </c>
      <c r="K4920" s="35" t="s">
        <v>2617</v>
      </c>
      <c r="L4920" s="35"/>
      <c r="M4920" s="51">
        <v>43201</v>
      </c>
    </row>
    <row r="4921" spans="9:13">
      <c r="I4921" s="35" t="s">
        <v>17238</v>
      </c>
      <c r="J4921" s="35" t="s">
        <v>17239</v>
      </c>
      <c r="K4921" s="35" t="s">
        <v>2617</v>
      </c>
      <c r="L4921" s="35"/>
      <c r="M4921" s="51">
        <v>43201</v>
      </c>
    </row>
    <row r="4922" spans="9:13">
      <c r="I4922" s="35" t="s">
        <v>17240</v>
      </c>
      <c r="J4922" s="35" t="s">
        <v>17241</v>
      </c>
      <c r="K4922" s="35" t="s">
        <v>2617</v>
      </c>
      <c r="L4922" s="35"/>
      <c r="M4922" s="51">
        <v>43201</v>
      </c>
    </row>
    <row r="4923" spans="9:13">
      <c r="I4923" s="35" t="s">
        <v>17242</v>
      </c>
      <c r="J4923" s="35" t="s">
        <v>17243</v>
      </c>
      <c r="K4923" s="35" t="s">
        <v>2617</v>
      </c>
      <c r="L4923" s="35"/>
      <c r="M4923" s="51">
        <v>43201</v>
      </c>
    </row>
    <row r="4924" spans="9:13">
      <c r="I4924" s="35" t="s">
        <v>17244</v>
      </c>
      <c r="J4924" s="35" t="s">
        <v>17245</v>
      </c>
      <c r="K4924" s="35" t="s">
        <v>2617</v>
      </c>
      <c r="L4924" s="35"/>
      <c r="M4924" s="51">
        <v>43201</v>
      </c>
    </row>
    <row r="4925" spans="9:13">
      <c r="I4925" s="35" t="s">
        <v>17246</v>
      </c>
      <c r="J4925" s="35" t="s">
        <v>17247</v>
      </c>
      <c r="K4925" s="35" t="s">
        <v>2617</v>
      </c>
      <c r="L4925" s="35"/>
      <c r="M4925" s="51">
        <v>43201</v>
      </c>
    </row>
    <row r="4926" spans="9:13">
      <c r="I4926" s="35" t="s">
        <v>17248</v>
      </c>
      <c r="J4926" s="35" t="s">
        <v>17249</v>
      </c>
      <c r="K4926" s="35" t="s">
        <v>2617</v>
      </c>
      <c r="L4926" s="35"/>
      <c r="M4926" s="51">
        <v>43201</v>
      </c>
    </row>
    <row r="4927" spans="9:13">
      <c r="I4927" s="35" t="s">
        <v>17250</v>
      </c>
      <c r="J4927" s="35" t="s">
        <v>17251</v>
      </c>
      <c r="K4927" s="35" t="s">
        <v>2617</v>
      </c>
      <c r="L4927" s="35"/>
      <c r="M4927" s="51">
        <v>43201</v>
      </c>
    </row>
    <row r="4928" spans="9:13">
      <c r="I4928" s="35" t="s">
        <v>17252</v>
      </c>
      <c r="J4928" s="35" t="s">
        <v>17253</v>
      </c>
      <c r="K4928" s="35" t="s">
        <v>2617</v>
      </c>
      <c r="L4928" s="35"/>
      <c r="M4928" s="51">
        <v>43201</v>
      </c>
    </row>
    <row r="4929" spans="9:13">
      <c r="I4929" s="35" t="s">
        <v>17254</v>
      </c>
      <c r="J4929" s="35" t="s">
        <v>17255</v>
      </c>
      <c r="K4929" s="35" t="s">
        <v>2617</v>
      </c>
      <c r="L4929" s="35"/>
      <c r="M4929" s="51">
        <v>43201</v>
      </c>
    </row>
    <row r="4930" spans="9:13">
      <c r="I4930" s="35" t="s">
        <v>17256</v>
      </c>
      <c r="J4930" s="35" t="s">
        <v>17257</v>
      </c>
      <c r="K4930" s="35" t="s">
        <v>2617</v>
      </c>
      <c r="L4930" s="35"/>
      <c r="M4930" s="51">
        <v>43201</v>
      </c>
    </row>
    <row r="4931" spans="9:13">
      <c r="I4931" s="35" t="s">
        <v>17258</v>
      </c>
      <c r="J4931" s="35" t="s">
        <v>17259</v>
      </c>
      <c r="K4931" s="35" t="s">
        <v>2617</v>
      </c>
      <c r="L4931" s="35"/>
      <c r="M4931" s="51">
        <v>43201</v>
      </c>
    </row>
    <row r="4932" spans="9:13">
      <c r="I4932" s="35" t="s">
        <v>17260</v>
      </c>
      <c r="J4932" s="35" t="s">
        <v>17261</v>
      </c>
      <c r="K4932" s="35" t="s">
        <v>2617</v>
      </c>
      <c r="L4932" s="35"/>
      <c r="M4932" s="51">
        <v>43201</v>
      </c>
    </row>
    <row r="4933" spans="9:13">
      <c r="I4933" s="35" t="s">
        <v>17262</v>
      </c>
      <c r="J4933" s="35" t="s">
        <v>17263</v>
      </c>
      <c r="K4933" s="35" t="s">
        <v>2617</v>
      </c>
      <c r="L4933" s="35"/>
      <c r="M4933" s="51">
        <v>43201</v>
      </c>
    </row>
    <row r="4934" spans="9:13">
      <c r="I4934" s="35" t="s">
        <v>17264</v>
      </c>
      <c r="J4934" s="35" t="s">
        <v>17265</v>
      </c>
      <c r="K4934" s="35" t="s">
        <v>2617</v>
      </c>
      <c r="L4934" s="35"/>
      <c r="M4934" s="51">
        <v>43201</v>
      </c>
    </row>
    <row r="4935" spans="9:13">
      <c r="I4935" s="35" t="s">
        <v>17266</v>
      </c>
      <c r="J4935" s="35" t="s">
        <v>17267</v>
      </c>
      <c r="K4935" s="35" t="s">
        <v>2617</v>
      </c>
      <c r="L4935" s="35"/>
      <c r="M4935" s="51">
        <v>43201</v>
      </c>
    </row>
    <row r="4936" spans="9:13">
      <c r="I4936" s="35" t="s">
        <v>17268</v>
      </c>
      <c r="J4936" s="35" t="s">
        <v>17269</v>
      </c>
      <c r="K4936" s="35" t="s">
        <v>2617</v>
      </c>
      <c r="L4936" s="35"/>
      <c r="M4936" s="51">
        <v>43201</v>
      </c>
    </row>
    <row r="4937" spans="9:13">
      <c r="I4937" s="35" t="s">
        <v>17270</v>
      </c>
      <c r="J4937" s="35" t="s">
        <v>17271</v>
      </c>
      <c r="K4937" s="35" t="s">
        <v>2617</v>
      </c>
      <c r="L4937" s="35"/>
      <c r="M4937" s="51">
        <v>43201</v>
      </c>
    </row>
    <row r="4938" spans="9:13">
      <c r="I4938" s="35" t="s">
        <v>17272</v>
      </c>
      <c r="J4938" s="35" t="s">
        <v>17273</v>
      </c>
      <c r="K4938" s="35" t="s">
        <v>2617</v>
      </c>
      <c r="L4938" s="35"/>
      <c r="M4938" s="51">
        <v>43201</v>
      </c>
    </row>
    <row r="4939" spans="9:13">
      <c r="I4939" s="35" t="s">
        <v>17274</v>
      </c>
      <c r="J4939" s="35" t="s">
        <v>17275</v>
      </c>
      <c r="K4939" s="35" t="s">
        <v>2617</v>
      </c>
      <c r="L4939" s="35"/>
      <c r="M4939" s="51">
        <v>43201</v>
      </c>
    </row>
    <row r="4940" spans="9:13">
      <c r="I4940" s="35" t="s">
        <v>17276</v>
      </c>
      <c r="J4940" s="35" t="s">
        <v>17277</v>
      </c>
      <c r="K4940" s="35" t="s">
        <v>2617</v>
      </c>
      <c r="L4940" s="35"/>
      <c r="M4940" s="51">
        <v>43201</v>
      </c>
    </row>
    <row r="4941" spans="9:13">
      <c r="I4941" s="35" t="s">
        <v>17278</v>
      </c>
      <c r="J4941" s="35" t="s">
        <v>17279</v>
      </c>
      <c r="K4941" s="35" t="s">
        <v>2617</v>
      </c>
      <c r="L4941" s="35"/>
      <c r="M4941" s="51">
        <v>43201</v>
      </c>
    </row>
    <row r="4942" spans="9:13">
      <c r="I4942" s="35" t="s">
        <v>17280</v>
      </c>
      <c r="J4942" s="35" t="s">
        <v>17281</v>
      </c>
      <c r="K4942" s="35" t="s">
        <v>2617</v>
      </c>
      <c r="L4942" s="35"/>
      <c r="M4942" s="51">
        <v>43201</v>
      </c>
    </row>
    <row r="4943" spans="9:13">
      <c r="I4943" s="35" t="s">
        <v>17282</v>
      </c>
      <c r="J4943" s="35" t="s">
        <v>17283</v>
      </c>
      <c r="K4943" s="35" t="s">
        <v>2617</v>
      </c>
      <c r="L4943" s="35"/>
      <c r="M4943" s="51">
        <v>43201</v>
      </c>
    </row>
    <row r="4944" spans="9:13">
      <c r="I4944" s="35" t="s">
        <v>17284</v>
      </c>
      <c r="J4944" s="35" t="s">
        <v>17285</v>
      </c>
      <c r="K4944" s="35" t="s">
        <v>2617</v>
      </c>
      <c r="L4944" s="35"/>
      <c r="M4944" s="51">
        <v>43201</v>
      </c>
    </row>
    <row r="4945" spans="9:13">
      <c r="I4945" s="35" t="s">
        <v>17286</v>
      </c>
      <c r="J4945" s="35" t="s">
        <v>17287</v>
      </c>
      <c r="K4945" s="35" t="s">
        <v>2617</v>
      </c>
      <c r="L4945" s="35"/>
      <c r="M4945" s="51">
        <v>43201</v>
      </c>
    </row>
    <row r="4946" spans="9:13">
      <c r="I4946" s="35" t="s">
        <v>17288</v>
      </c>
      <c r="J4946" s="35" t="s">
        <v>17289</v>
      </c>
      <c r="K4946" s="35" t="s">
        <v>2617</v>
      </c>
      <c r="L4946" s="35"/>
      <c r="M4946" s="51">
        <v>43201</v>
      </c>
    </row>
    <row r="4947" spans="9:13">
      <c r="I4947" s="35" t="s">
        <v>17290</v>
      </c>
      <c r="J4947" s="35" t="s">
        <v>17291</v>
      </c>
      <c r="K4947" s="35" t="s">
        <v>2617</v>
      </c>
      <c r="L4947" s="35"/>
      <c r="M4947" s="51">
        <v>43201</v>
      </c>
    </row>
    <row r="4948" spans="9:13">
      <c r="I4948" s="35" t="s">
        <v>17292</v>
      </c>
      <c r="J4948" s="35" t="s">
        <v>17293</v>
      </c>
      <c r="K4948" s="35" t="s">
        <v>2617</v>
      </c>
      <c r="L4948" s="35"/>
      <c r="M4948" s="51">
        <v>43201</v>
      </c>
    </row>
    <row r="4949" spans="9:13">
      <c r="I4949" s="35" t="s">
        <v>17294</v>
      </c>
      <c r="J4949" s="35" t="s">
        <v>17295</v>
      </c>
      <c r="K4949" s="35" t="s">
        <v>2617</v>
      </c>
      <c r="L4949" s="35"/>
      <c r="M4949" s="51">
        <v>43201</v>
      </c>
    </row>
    <row r="4950" spans="9:13">
      <c r="I4950" s="35" t="s">
        <v>17296</v>
      </c>
      <c r="J4950" s="35" t="s">
        <v>17297</v>
      </c>
      <c r="K4950" s="35" t="s">
        <v>2617</v>
      </c>
      <c r="L4950" s="35"/>
      <c r="M4950" s="51">
        <v>43201</v>
      </c>
    </row>
    <row r="4951" spans="9:13">
      <c r="I4951" s="35" t="s">
        <v>17298</v>
      </c>
      <c r="J4951" s="35" t="s">
        <v>17299</v>
      </c>
      <c r="K4951" s="35" t="s">
        <v>2617</v>
      </c>
      <c r="L4951" s="35"/>
      <c r="M4951" s="51">
        <v>43201</v>
      </c>
    </row>
    <row r="4952" spans="9:13">
      <c r="I4952" s="35" t="s">
        <v>17300</v>
      </c>
      <c r="J4952" s="35" t="s">
        <v>17301</v>
      </c>
      <c r="K4952" s="35" t="s">
        <v>2617</v>
      </c>
      <c r="L4952" s="35"/>
      <c r="M4952" s="51">
        <v>43201</v>
      </c>
    </row>
    <row r="4953" spans="9:13">
      <c r="I4953" s="35" t="s">
        <v>17302</v>
      </c>
      <c r="J4953" s="35" t="s">
        <v>17303</v>
      </c>
      <c r="K4953" s="35" t="s">
        <v>2617</v>
      </c>
      <c r="L4953" s="35"/>
      <c r="M4953" s="51">
        <v>43201</v>
      </c>
    </row>
    <row r="4954" spans="9:13">
      <c r="I4954" s="35" t="s">
        <v>17304</v>
      </c>
      <c r="J4954" s="35" t="s">
        <v>17305</v>
      </c>
      <c r="K4954" s="35" t="s">
        <v>2617</v>
      </c>
      <c r="L4954" s="35"/>
      <c r="M4954" s="51">
        <v>43201</v>
      </c>
    </row>
    <row r="4955" spans="9:13">
      <c r="I4955" s="35" t="s">
        <v>17306</v>
      </c>
      <c r="J4955" s="35" t="s">
        <v>17307</v>
      </c>
      <c r="K4955" s="35" t="s">
        <v>2617</v>
      </c>
      <c r="L4955" s="35"/>
      <c r="M4955" s="51">
        <v>43201</v>
      </c>
    </row>
    <row r="4956" spans="9:13">
      <c r="I4956" s="35" t="s">
        <v>17308</v>
      </c>
      <c r="J4956" s="35" t="s">
        <v>17309</v>
      </c>
      <c r="K4956" s="35" t="s">
        <v>2617</v>
      </c>
      <c r="L4956" s="35"/>
      <c r="M4956" s="51">
        <v>43201</v>
      </c>
    </row>
    <row r="4957" spans="9:13">
      <c r="I4957" s="35" t="s">
        <v>17310</v>
      </c>
      <c r="J4957" s="35" t="s">
        <v>17311</v>
      </c>
      <c r="K4957" s="35" t="s">
        <v>2617</v>
      </c>
      <c r="L4957" s="35"/>
      <c r="M4957" s="51">
        <v>43201</v>
      </c>
    </row>
    <row r="4958" spans="9:13">
      <c r="I4958" s="35" t="s">
        <v>17312</v>
      </c>
      <c r="J4958" s="35" t="s">
        <v>17313</v>
      </c>
      <c r="K4958" s="35" t="s">
        <v>2617</v>
      </c>
      <c r="L4958" s="35"/>
      <c r="M4958" s="51">
        <v>43201</v>
      </c>
    </row>
    <row r="4959" spans="9:13">
      <c r="I4959" s="35" t="s">
        <v>17314</v>
      </c>
      <c r="J4959" s="35" t="s">
        <v>17315</v>
      </c>
      <c r="K4959" s="35" t="s">
        <v>2617</v>
      </c>
      <c r="L4959" s="35"/>
      <c r="M4959" s="51">
        <v>43201</v>
      </c>
    </row>
    <row r="4960" spans="9:13">
      <c r="I4960" s="35" t="s">
        <v>17316</v>
      </c>
      <c r="J4960" s="35" t="s">
        <v>17317</v>
      </c>
      <c r="K4960" s="35" t="s">
        <v>2617</v>
      </c>
      <c r="L4960" s="35"/>
      <c r="M4960" s="51">
        <v>43201</v>
      </c>
    </row>
    <row r="4961" spans="9:13">
      <c r="I4961" s="35" t="s">
        <v>17318</v>
      </c>
      <c r="J4961" s="35" t="s">
        <v>17319</v>
      </c>
      <c r="K4961" s="35" t="s">
        <v>2617</v>
      </c>
      <c r="L4961" s="35"/>
      <c r="M4961" s="51">
        <v>43201</v>
      </c>
    </row>
    <row r="4962" spans="9:13">
      <c r="I4962" s="35" t="s">
        <v>17320</v>
      </c>
      <c r="J4962" s="35" t="s">
        <v>17321</v>
      </c>
      <c r="K4962" s="35" t="s">
        <v>2617</v>
      </c>
      <c r="L4962" s="35"/>
      <c r="M4962" s="51">
        <v>43201</v>
      </c>
    </row>
    <row r="4963" spans="9:13">
      <c r="I4963" s="35" t="s">
        <v>17322</v>
      </c>
      <c r="J4963" s="35" t="s">
        <v>17323</v>
      </c>
      <c r="K4963" s="35" t="s">
        <v>2617</v>
      </c>
      <c r="L4963" s="35"/>
      <c r="M4963" s="51">
        <v>43201</v>
      </c>
    </row>
    <row r="4964" spans="9:13">
      <c r="I4964" s="35" t="s">
        <v>17324</v>
      </c>
      <c r="J4964" s="35" t="s">
        <v>17325</v>
      </c>
      <c r="K4964" s="35" t="s">
        <v>2617</v>
      </c>
      <c r="L4964" s="35"/>
      <c r="M4964" s="51">
        <v>43201</v>
      </c>
    </row>
    <row r="4965" spans="9:13">
      <c r="I4965" s="35" t="s">
        <v>17326</v>
      </c>
      <c r="J4965" s="35" t="s">
        <v>17327</v>
      </c>
      <c r="K4965" s="35" t="s">
        <v>2617</v>
      </c>
      <c r="L4965" s="35"/>
      <c r="M4965" s="51">
        <v>43201</v>
      </c>
    </row>
    <row r="4966" spans="9:13">
      <c r="I4966" s="35" t="s">
        <v>17328</v>
      </c>
      <c r="J4966" s="35" t="s">
        <v>17329</v>
      </c>
      <c r="K4966" s="35" t="s">
        <v>2617</v>
      </c>
      <c r="L4966" s="35"/>
      <c r="M4966" s="51">
        <v>43201</v>
      </c>
    </row>
    <row r="4967" spans="9:13">
      <c r="I4967" s="35" t="s">
        <v>17330</v>
      </c>
      <c r="J4967" s="35" t="s">
        <v>17331</v>
      </c>
      <c r="K4967" s="35" t="s">
        <v>2617</v>
      </c>
      <c r="L4967" s="35"/>
      <c r="M4967" s="51">
        <v>43201</v>
      </c>
    </row>
    <row r="4968" spans="9:13">
      <c r="I4968" s="35" t="s">
        <v>17332</v>
      </c>
      <c r="J4968" s="35" t="s">
        <v>17333</v>
      </c>
      <c r="K4968" s="35" t="s">
        <v>2617</v>
      </c>
      <c r="L4968" s="35"/>
      <c r="M4968" s="51">
        <v>43201</v>
      </c>
    </row>
    <row r="4969" spans="9:13">
      <c r="I4969" s="35" t="s">
        <v>17334</v>
      </c>
      <c r="J4969" s="35" t="s">
        <v>17335</v>
      </c>
      <c r="K4969" s="35" t="s">
        <v>2617</v>
      </c>
      <c r="L4969" s="35"/>
      <c r="M4969" s="51">
        <v>43201</v>
      </c>
    </row>
    <row r="4970" spans="9:13">
      <c r="I4970" s="35" t="s">
        <v>17336</v>
      </c>
      <c r="J4970" s="35" t="s">
        <v>17337</v>
      </c>
      <c r="K4970" s="35" t="s">
        <v>2617</v>
      </c>
      <c r="L4970" s="35"/>
      <c r="M4970" s="51">
        <v>43201</v>
      </c>
    </row>
    <row r="4971" spans="9:13">
      <c r="I4971" s="35" t="s">
        <v>17338</v>
      </c>
      <c r="J4971" s="35" t="s">
        <v>17339</v>
      </c>
      <c r="K4971" s="35" t="s">
        <v>2617</v>
      </c>
      <c r="L4971" s="35"/>
      <c r="M4971" s="51">
        <v>43201</v>
      </c>
    </row>
    <row r="4972" spans="9:13">
      <c r="I4972" s="35" t="s">
        <v>17340</v>
      </c>
      <c r="J4972" s="35" t="s">
        <v>17341</v>
      </c>
      <c r="K4972" s="35" t="s">
        <v>2617</v>
      </c>
      <c r="L4972" s="35"/>
      <c r="M4972" s="51">
        <v>43201</v>
      </c>
    </row>
    <row r="4973" spans="9:13">
      <c r="I4973" s="35" t="s">
        <v>17342</v>
      </c>
      <c r="J4973" s="35" t="s">
        <v>17343</v>
      </c>
      <c r="K4973" s="35" t="s">
        <v>2617</v>
      </c>
      <c r="L4973" s="35"/>
      <c r="M4973" s="51">
        <v>43201</v>
      </c>
    </row>
    <row r="4974" spans="9:13">
      <c r="I4974" s="35" t="s">
        <v>17344</v>
      </c>
      <c r="J4974" s="35" t="s">
        <v>17345</v>
      </c>
      <c r="K4974" s="35" t="s">
        <v>2617</v>
      </c>
      <c r="L4974" s="35"/>
      <c r="M4974" s="51">
        <v>43201</v>
      </c>
    </row>
    <row r="4975" spans="9:13">
      <c r="I4975" s="35" t="s">
        <v>17346</v>
      </c>
      <c r="J4975" s="35" t="s">
        <v>17347</v>
      </c>
      <c r="K4975" s="35" t="s">
        <v>2617</v>
      </c>
      <c r="L4975" s="35"/>
      <c r="M4975" s="51">
        <v>43201</v>
      </c>
    </row>
    <row r="4976" spans="9:13">
      <c r="I4976" s="35" t="s">
        <v>17348</v>
      </c>
      <c r="J4976" s="35" t="s">
        <v>17349</v>
      </c>
      <c r="K4976" s="35" t="s">
        <v>2617</v>
      </c>
      <c r="L4976" s="35"/>
      <c r="M4976" s="51">
        <v>43201</v>
      </c>
    </row>
    <row r="4977" spans="9:13">
      <c r="I4977" s="35" t="s">
        <v>17350</v>
      </c>
      <c r="J4977" s="35" t="s">
        <v>17351</v>
      </c>
      <c r="K4977" s="35" t="s">
        <v>2617</v>
      </c>
      <c r="L4977" s="35"/>
      <c r="M4977" s="51">
        <v>43201</v>
      </c>
    </row>
    <row r="4978" spans="9:13">
      <c r="I4978" s="35" t="s">
        <v>17352</v>
      </c>
      <c r="J4978" s="35" t="s">
        <v>17353</v>
      </c>
      <c r="K4978" s="35" t="s">
        <v>2617</v>
      </c>
      <c r="L4978" s="35"/>
      <c r="M4978" s="51">
        <v>43201</v>
      </c>
    </row>
    <row r="4979" spans="9:13">
      <c r="I4979" s="35" t="s">
        <v>17354</v>
      </c>
      <c r="J4979" s="35" t="s">
        <v>17355</v>
      </c>
      <c r="K4979" s="35" t="s">
        <v>2617</v>
      </c>
      <c r="L4979" s="35"/>
      <c r="M4979" s="51">
        <v>43201</v>
      </c>
    </row>
    <row r="4980" spans="9:13">
      <c r="I4980" s="35" t="s">
        <v>17356</v>
      </c>
      <c r="J4980" s="35" t="s">
        <v>17357</v>
      </c>
      <c r="K4980" s="35" t="s">
        <v>2617</v>
      </c>
      <c r="L4980" s="35"/>
      <c r="M4980" s="51">
        <v>43201</v>
      </c>
    </row>
    <row r="4981" spans="9:13">
      <c r="I4981" s="35" t="s">
        <v>17358</v>
      </c>
      <c r="J4981" s="35" t="s">
        <v>17359</v>
      </c>
      <c r="K4981" s="35" t="s">
        <v>2617</v>
      </c>
      <c r="L4981" s="35"/>
      <c r="M4981" s="51">
        <v>43201</v>
      </c>
    </row>
    <row r="4982" spans="9:13">
      <c r="I4982" s="35" t="s">
        <v>17360</v>
      </c>
      <c r="J4982" s="35" t="s">
        <v>17361</v>
      </c>
      <c r="K4982" s="35" t="s">
        <v>2617</v>
      </c>
      <c r="L4982" s="35"/>
      <c r="M4982" s="51">
        <v>43201</v>
      </c>
    </row>
    <row r="4983" spans="9:13">
      <c r="I4983" s="35" t="s">
        <v>17362</v>
      </c>
      <c r="J4983" s="35" t="s">
        <v>17363</v>
      </c>
      <c r="K4983" s="35" t="s">
        <v>2617</v>
      </c>
      <c r="L4983" s="35"/>
      <c r="M4983" s="51">
        <v>43201</v>
      </c>
    </row>
    <row r="4984" spans="9:13">
      <c r="I4984" s="35" t="s">
        <v>17364</v>
      </c>
      <c r="J4984" s="35" t="s">
        <v>17365</v>
      </c>
      <c r="K4984" s="35" t="s">
        <v>2617</v>
      </c>
      <c r="L4984" s="35"/>
      <c r="M4984" s="51">
        <v>43201</v>
      </c>
    </row>
    <row r="4985" spans="9:13">
      <c r="I4985" s="35" t="s">
        <v>17366</v>
      </c>
      <c r="J4985" s="35" t="s">
        <v>17367</v>
      </c>
      <c r="K4985" s="35" t="s">
        <v>2617</v>
      </c>
      <c r="L4985" s="35"/>
      <c r="M4985" s="51">
        <v>43201</v>
      </c>
    </row>
    <row r="4986" spans="9:13">
      <c r="I4986" s="35" t="s">
        <v>17368</v>
      </c>
      <c r="J4986" s="35" t="s">
        <v>17369</v>
      </c>
      <c r="K4986" s="35" t="s">
        <v>2617</v>
      </c>
      <c r="L4986" s="35"/>
      <c r="M4986" s="51">
        <v>43201</v>
      </c>
    </row>
    <row r="4987" spans="9:13">
      <c r="I4987" s="35" t="s">
        <v>17370</v>
      </c>
      <c r="J4987" s="35" t="s">
        <v>17371</v>
      </c>
      <c r="K4987" s="35" t="s">
        <v>2617</v>
      </c>
      <c r="L4987" s="35"/>
      <c r="M4987" s="51">
        <v>43201</v>
      </c>
    </row>
    <row r="4988" spans="9:13">
      <c r="I4988" s="35" t="s">
        <v>17372</v>
      </c>
      <c r="J4988" s="35" t="s">
        <v>17373</v>
      </c>
      <c r="K4988" s="35" t="s">
        <v>2617</v>
      </c>
      <c r="L4988" s="35"/>
      <c r="M4988" s="51">
        <v>43201</v>
      </c>
    </row>
    <row r="4989" spans="9:13">
      <c r="I4989" s="35" t="s">
        <v>17374</v>
      </c>
      <c r="J4989" s="35" t="s">
        <v>17375</v>
      </c>
      <c r="K4989" s="35" t="s">
        <v>2617</v>
      </c>
      <c r="L4989" s="35"/>
      <c r="M4989" s="51">
        <v>43201</v>
      </c>
    </row>
    <row r="4990" spans="9:13">
      <c r="I4990" s="35" t="s">
        <v>17376</v>
      </c>
      <c r="J4990" s="35" t="s">
        <v>17377</v>
      </c>
      <c r="K4990" s="35" t="s">
        <v>2617</v>
      </c>
      <c r="L4990" s="35"/>
      <c r="M4990" s="51">
        <v>43201</v>
      </c>
    </row>
    <row r="4991" spans="9:13">
      <c r="I4991" s="35" t="s">
        <v>17378</v>
      </c>
      <c r="J4991" s="35" t="s">
        <v>17379</v>
      </c>
      <c r="K4991" s="35" t="s">
        <v>2617</v>
      </c>
      <c r="L4991" s="35"/>
      <c r="M4991" s="51">
        <v>43201</v>
      </c>
    </row>
    <row r="4992" spans="9:13">
      <c r="I4992" s="35" t="s">
        <v>17380</v>
      </c>
      <c r="J4992" s="35" t="s">
        <v>17381</v>
      </c>
      <c r="K4992" s="35" t="s">
        <v>2617</v>
      </c>
      <c r="L4992" s="35"/>
      <c r="M4992" s="51">
        <v>43201</v>
      </c>
    </row>
    <row r="4993" spans="9:13">
      <c r="I4993" s="35" t="s">
        <v>17382</v>
      </c>
      <c r="J4993" s="35" t="s">
        <v>17383</v>
      </c>
      <c r="K4993" s="35" t="s">
        <v>2617</v>
      </c>
      <c r="L4993" s="35"/>
      <c r="M4993" s="51">
        <v>43201</v>
      </c>
    </row>
    <row r="4994" spans="9:13">
      <c r="I4994" s="35" t="s">
        <v>17384</v>
      </c>
      <c r="J4994" s="35" t="s">
        <v>17385</v>
      </c>
      <c r="K4994" s="35" t="s">
        <v>2617</v>
      </c>
      <c r="L4994" s="35"/>
      <c r="M4994" s="51">
        <v>43201</v>
      </c>
    </row>
    <row r="4995" spans="9:13">
      <c r="I4995" s="35" t="s">
        <v>17386</v>
      </c>
      <c r="J4995" s="35" t="s">
        <v>17387</v>
      </c>
      <c r="K4995" s="35" t="s">
        <v>2617</v>
      </c>
      <c r="L4995" s="35"/>
      <c r="M4995" s="51">
        <v>43201</v>
      </c>
    </row>
    <row r="4996" spans="9:13">
      <c r="I4996" s="35" t="s">
        <v>13920</v>
      </c>
      <c r="J4996" s="35" t="s">
        <v>17388</v>
      </c>
      <c r="K4996" s="35" t="s">
        <v>2617</v>
      </c>
      <c r="L4996" s="35"/>
      <c r="M4996" s="51">
        <v>43201</v>
      </c>
    </row>
    <row r="4997" spans="9:13">
      <c r="I4997" s="35" t="s">
        <v>17389</v>
      </c>
      <c r="J4997" s="35" t="s">
        <v>17390</v>
      </c>
      <c r="K4997" s="35" t="s">
        <v>2617</v>
      </c>
      <c r="L4997" s="35"/>
      <c r="M4997" s="51">
        <v>43201</v>
      </c>
    </row>
    <row r="4998" spans="9:13">
      <c r="I4998" s="35" t="s">
        <v>17391</v>
      </c>
      <c r="J4998" s="35" t="s">
        <v>17392</v>
      </c>
      <c r="K4998" s="35" t="s">
        <v>2617</v>
      </c>
      <c r="L4998" s="35"/>
      <c r="M4998" s="51">
        <v>43201</v>
      </c>
    </row>
    <row r="4999" spans="9:13">
      <c r="I4999" s="35" t="s">
        <v>17393</v>
      </c>
      <c r="J4999" s="35" t="s">
        <v>17394</v>
      </c>
      <c r="K4999" s="35" t="s">
        <v>2617</v>
      </c>
      <c r="L4999" s="35"/>
      <c r="M4999" s="51">
        <v>43201</v>
      </c>
    </row>
    <row r="5000" spans="9:13">
      <c r="I5000" s="35" t="s">
        <v>17395</v>
      </c>
      <c r="J5000" s="35" t="s">
        <v>17396</v>
      </c>
      <c r="K5000" s="35" t="s">
        <v>2617</v>
      </c>
      <c r="L5000" s="35"/>
      <c r="M5000" s="51">
        <v>43201</v>
      </c>
    </row>
    <row r="5001" spans="9:13">
      <c r="I5001" s="35" t="s">
        <v>17397</v>
      </c>
      <c r="J5001" s="35" t="s">
        <v>17398</v>
      </c>
      <c r="K5001" s="35" t="s">
        <v>2617</v>
      </c>
      <c r="L5001" s="35"/>
      <c r="M5001" s="51">
        <v>43201</v>
      </c>
    </row>
    <row r="5002" spans="9:13">
      <c r="I5002" s="35" t="s">
        <v>13816</v>
      </c>
      <c r="J5002" s="35" t="s">
        <v>17399</v>
      </c>
      <c r="K5002" s="35" t="s">
        <v>2617</v>
      </c>
      <c r="L5002" s="35"/>
      <c r="M5002" s="51">
        <v>43201</v>
      </c>
    </row>
    <row r="5003" spans="9:13">
      <c r="I5003" s="35" t="s">
        <v>17400</v>
      </c>
      <c r="J5003" s="35" t="s">
        <v>17401</v>
      </c>
      <c r="K5003" s="35" t="s">
        <v>2617</v>
      </c>
      <c r="L5003" s="35"/>
      <c r="M5003" s="51">
        <v>43201</v>
      </c>
    </row>
    <row r="5004" spans="9:13">
      <c r="I5004" s="35" t="s">
        <v>17402</v>
      </c>
      <c r="J5004" s="35" t="s">
        <v>17403</v>
      </c>
      <c r="K5004" s="35" t="s">
        <v>2617</v>
      </c>
      <c r="L5004" s="35"/>
      <c r="M5004" s="51">
        <v>43201</v>
      </c>
    </row>
    <row r="5005" spans="9:13">
      <c r="I5005" s="35" t="s">
        <v>17404</v>
      </c>
      <c r="J5005" s="35" t="s">
        <v>17405</v>
      </c>
      <c r="K5005" s="35" t="s">
        <v>2617</v>
      </c>
      <c r="L5005" s="35"/>
      <c r="M5005" s="51">
        <v>43201</v>
      </c>
    </row>
    <row r="5006" spans="9:13">
      <c r="I5006" s="35" t="s">
        <v>17406</v>
      </c>
      <c r="J5006" s="35" t="s">
        <v>17407</v>
      </c>
      <c r="K5006" s="35" t="s">
        <v>2617</v>
      </c>
      <c r="L5006" s="35"/>
      <c r="M5006" s="51">
        <v>43201</v>
      </c>
    </row>
    <row r="5007" spans="9:13">
      <c r="I5007" s="35" t="s">
        <v>17408</v>
      </c>
      <c r="J5007" s="35" t="s">
        <v>17409</v>
      </c>
      <c r="K5007" s="35" t="s">
        <v>2617</v>
      </c>
      <c r="L5007" s="35"/>
      <c r="M5007" s="51">
        <v>43201</v>
      </c>
    </row>
    <row r="5008" spans="9:13">
      <c r="I5008" s="35" t="s">
        <v>17410</v>
      </c>
      <c r="J5008" s="35" t="s">
        <v>17411</v>
      </c>
      <c r="K5008" s="35" t="s">
        <v>2617</v>
      </c>
      <c r="L5008" s="35"/>
      <c r="M5008" s="51">
        <v>43201</v>
      </c>
    </row>
    <row r="5009" spans="9:13">
      <c r="I5009" s="35" t="s">
        <v>17412</v>
      </c>
      <c r="J5009" s="35" t="s">
        <v>17413</v>
      </c>
      <c r="K5009" s="35" t="s">
        <v>2617</v>
      </c>
      <c r="L5009" s="35"/>
      <c r="M5009" s="51">
        <v>43201</v>
      </c>
    </row>
    <row r="5010" spans="9:13">
      <c r="I5010" s="35" t="s">
        <v>17414</v>
      </c>
      <c r="J5010" s="35" t="s">
        <v>17415</v>
      </c>
      <c r="K5010" s="35" t="s">
        <v>2617</v>
      </c>
      <c r="L5010" s="35"/>
      <c r="M5010" s="51">
        <v>43201</v>
      </c>
    </row>
    <row r="5011" spans="9:13">
      <c r="I5011" s="35" t="s">
        <v>17416</v>
      </c>
      <c r="J5011" s="35" t="s">
        <v>17417</v>
      </c>
      <c r="K5011" s="35" t="s">
        <v>2617</v>
      </c>
      <c r="L5011" s="35"/>
      <c r="M5011" s="51">
        <v>43201</v>
      </c>
    </row>
    <row r="5012" spans="9:13">
      <c r="I5012" s="35" t="s">
        <v>17418</v>
      </c>
      <c r="J5012" s="35" t="s">
        <v>17419</v>
      </c>
      <c r="K5012" s="35" t="s">
        <v>2617</v>
      </c>
      <c r="L5012" s="35"/>
      <c r="M5012" s="51">
        <v>43201</v>
      </c>
    </row>
    <row r="5013" spans="9:13">
      <c r="I5013" s="35" t="s">
        <v>17420</v>
      </c>
      <c r="J5013" s="35" t="s">
        <v>17421</v>
      </c>
      <c r="K5013" s="35" t="s">
        <v>2617</v>
      </c>
      <c r="L5013" s="35"/>
      <c r="M5013" s="51">
        <v>43201</v>
      </c>
    </row>
    <row r="5014" spans="9:13">
      <c r="I5014" s="35" t="s">
        <v>17422</v>
      </c>
      <c r="J5014" s="35" t="s">
        <v>17423</v>
      </c>
      <c r="K5014" s="35" t="s">
        <v>2617</v>
      </c>
      <c r="L5014" s="35"/>
      <c r="M5014" s="51">
        <v>43201</v>
      </c>
    </row>
    <row r="5015" spans="9:13">
      <c r="I5015" s="35" t="s">
        <v>17424</v>
      </c>
      <c r="J5015" s="35" t="s">
        <v>17425</v>
      </c>
      <c r="K5015" s="35" t="s">
        <v>2617</v>
      </c>
      <c r="L5015" s="35"/>
      <c r="M5015" s="51">
        <v>43201</v>
      </c>
    </row>
    <row r="5016" spans="9:13">
      <c r="I5016" s="35" t="s">
        <v>17426</v>
      </c>
      <c r="J5016" s="35" t="s">
        <v>17427</v>
      </c>
      <c r="K5016" s="35" t="s">
        <v>2617</v>
      </c>
      <c r="L5016" s="35"/>
      <c r="M5016" s="51">
        <v>43201</v>
      </c>
    </row>
    <row r="5017" spans="9:13">
      <c r="I5017" s="35" t="s">
        <v>17428</v>
      </c>
      <c r="J5017" s="35" t="s">
        <v>17429</v>
      </c>
      <c r="K5017" s="35" t="s">
        <v>2617</v>
      </c>
      <c r="L5017" s="35"/>
      <c r="M5017" s="51">
        <v>43201</v>
      </c>
    </row>
    <row r="5018" spans="9:13">
      <c r="I5018" s="35" t="s">
        <v>17430</v>
      </c>
      <c r="J5018" s="35" t="s">
        <v>17431</v>
      </c>
      <c r="K5018" s="35" t="s">
        <v>2617</v>
      </c>
      <c r="L5018" s="35"/>
      <c r="M5018" s="51">
        <v>43201</v>
      </c>
    </row>
    <row r="5019" spans="9:13">
      <c r="I5019" s="35" t="s">
        <v>17432</v>
      </c>
      <c r="J5019" s="35" t="s">
        <v>17433</v>
      </c>
      <c r="K5019" s="35" t="s">
        <v>2617</v>
      </c>
      <c r="L5019" s="35"/>
      <c r="M5019" s="51">
        <v>43201</v>
      </c>
    </row>
    <row r="5020" spans="9:13">
      <c r="I5020" s="35" t="s">
        <v>17432</v>
      </c>
      <c r="J5020" s="35" t="s">
        <v>17434</v>
      </c>
      <c r="K5020" s="35" t="s">
        <v>2617</v>
      </c>
      <c r="L5020" s="35"/>
      <c r="M5020" s="51">
        <v>43201</v>
      </c>
    </row>
    <row r="5021" spans="9:13">
      <c r="I5021" s="35" t="s">
        <v>17435</v>
      </c>
      <c r="J5021" s="35" t="s">
        <v>17436</v>
      </c>
      <c r="K5021" s="35" t="s">
        <v>2617</v>
      </c>
      <c r="L5021" s="35"/>
      <c r="M5021" s="51">
        <v>43201</v>
      </c>
    </row>
    <row r="5022" spans="9:13">
      <c r="I5022" s="35" t="s">
        <v>17437</v>
      </c>
      <c r="J5022" s="35" t="s">
        <v>17438</v>
      </c>
      <c r="K5022" s="35" t="s">
        <v>2617</v>
      </c>
      <c r="L5022" s="35"/>
      <c r="M5022" s="51">
        <v>43201</v>
      </c>
    </row>
    <row r="5023" spans="9:13">
      <c r="I5023" s="35" t="s">
        <v>17439</v>
      </c>
      <c r="J5023" s="35" t="s">
        <v>17440</v>
      </c>
      <c r="K5023" s="35" t="s">
        <v>2617</v>
      </c>
      <c r="L5023" s="35"/>
      <c r="M5023" s="51">
        <v>43201</v>
      </c>
    </row>
    <row r="5024" spans="9:13">
      <c r="I5024" s="35" t="s">
        <v>17441</v>
      </c>
      <c r="J5024" s="35" t="s">
        <v>17442</v>
      </c>
      <c r="K5024" s="35" t="s">
        <v>2617</v>
      </c>
      <c r="L5024" s="35"/>
      <c r="M5024" s="51">
        <v>43201</v>
      </c>
    </row>
    <row r="5025" spans="9:13">
      <c r="I5025" s="35" t="s">
        <v>17443</v>
      </c>
      <c r="J5025" s="35" t="s">
        <v>17444</v>
      </c>
      <c r="K5025" s="35" t="s">
        <v>2617</v>
      </c>
      <c r="L5025" s="35"/>
      <c r="M5025" s="51">
        <v>43201</v>
      </c>
    </row>
    <row r="5026" spans="9:13">
      <c r="I5026" s="35" t="s">
        <v>17445</v>
      </c>
      <c r="J5026" s="35" t="s">
        <v>17446</v>
      </c>
      <c r="K5026" s="35" t="s">
        <v>2617</v>
      </c>
      <c r="L5026" s="35"/>
      <c r="M5026" s="51">
        <v>43201</v>
      </c>
    </row>
    <row r="5027" spans="9:13">
      <c r="I5027" s="35" t="s">
        <v>17447</v>
      </c>
      <c r="J5027" s="35" t="s">
        <v>17448</v>
      </c>
      <c r="K5027" s="35" t="s">
        <v>2617</v>
      </c>
      <c r="L5027" s="35"/>
      <c r="M5027" s="51">
        <v>43201</v>
      </c>
    </row>
    <row r="5028" spans="9:13">
      <c r="I5028" s="35" t="s">
        <v>17449</v>
      </c>
      <c r="J5028" s="35" t="s">
        <v>17450</v>
      </c>
      <c r="K5028" s="35" t="s">
        <v>2617</v>
      </c>
      <c r="L5028" s="35"/>
      <c r="M5028" s="51">
        <v>43201</v>
      </c>
    </row>
    <row r="5029" spans="9:13">
      <c r="I5029" s="35" t="s">
        <v>17451</v>
      </c>
      <c r="J5029" s="35" t="s">
        <v>17452</v>
      </c>
      <c r="K5029" s="35" t="s">
        <v>2617</v>
      </c>
      <c r="L5029" s="35"/>
      <c r="M5029" s="51">
        <v>43201</v>
      </c>
    </row>
    <row r="5030" spans="9:13">
      <c r="I5030" s="35" t="s">
        <v>17453</v>
      </c>
      <c r="J5030" s="35" t="s">
        <v>17454</v>
      </c>
      <c r="K5030" s="35" t="s">
        <v>2617</v>
      </c>
      <c r="L5030" s="35"/>
      <c r="M5030" s="51">
        <v>43201</v>
      </c>
    </row>
    <row r="5031" spans="9:13">
      <c r="I5031" s="35" t="s">
        <v>17455</v>
      </c>
      <c r="J5031" s="35" t="s">
        <v>17456</v>
      </c>
      <c r="K5031" s="35" t="s">
        <v>2617</v>
      </c>
      <c r="L5031" s="35"/>
      <c r="M5031" s="51">
        <v>43201</v>
      </c>
    </row>
    <row r="5032" spans="9:13">
      <c r="I5032" s="35" t="s">
        <v>17455</v>
      </c>
      <c r="J5032" s="35" t="s">
        <v>17457</v>
      </c>
      <c r="K5032" s="35" t="s">
        <v>2617</v>
      </c>
      <c r="L5032" s="35"/>
      <c r="M5032" s="51">
        <v>43201</v>
      </c>
    </row>
    <row r="5033" spans="9:13">
      <c r="I5033" s="35" t="s">
        <v>17458</v>
      </c>
      <c r="J5033" s="35" t="s">
        <v>17459</v>
      </c>
      <c r="K5033" s="35" t="s">
        <v>2617</v>
      </c>
      <c r="L5033" s="35"/>
      <c r="M5033" s="51">
        <v>43201</v>
      </c>
    </row>
    <row r="5034" spans="9:13">
      <c r="I5034" s="35" t="s">
        <v>17460</v>
      </c>
      <c r="J5034" s="35" t="s">
        <v>17461</v>
      </c>
      <c r="K5034" s="35" t="s">
        <v>2617</v>
      </c>
      <c r="L5034" s="35"/>
      <c r="M5034" s="51">
        <v>43201</v>
      </c>
    </row>
    <row r="5035" spans="9:13">
      <c r="I5035" s="35" t="s">
        <v>10787</v>
      </c>
      <c r="J5035" s="35" t="s">
        <v>17462</v>
      </c>
      <c r="K5035" s="35" t="s">
        <v>2617</v>
      </c>
      <c r="L5035" s="35"/>
      <c r="M5035" s="51">
        <v>43201</v>
      </c>
    </row>
    <row r="5036" spans="9:13">
      <c r="I5036" s="35" t="s">
        <v>17463</v>
      </c>
      <c r="J5036" s="35" t="s">
        <v>17464</v>
      </c>
      <c r="K5036" s="35" t="s">
        <v>2617</v>
      </c>
      <c r="L5036" s="35"/>
      <c r="M5036" s="51">
        <v>43201</v>
      </c>
    </row>
    <row r="5037" spans="9:13">
      <c r="I5037" s="35" t="s">
        <v>17465</v>
      </c>
      <c r="J5037" s="35" t="s">
        <v>17466</v>
      </c>
      <c r="K5037" s="35" t="s">
        <v>2617</v>
      </c>
      <c r="L5037" s="35"/>
      <c r="M5037" s="51">
        <v>43201</v>
      </c>
    </row>
    <row r="5038" spans="9:13">
      <c r="I5038" s="35" t="s">
        <v>17467</v>
      </c>
      <c r="J5038" s="35" t="s">
        <v>17468</v>
      </c>
      <c r="K5038" s="35" t="s">
        <v>2617</v>
      </c>
      <c r="L5038" s="35"/>
      <c r="M5038" s="51">
        <v>43201</v>
      </c>
    </row>
    <row r="5039" spans="9:13">
      <c r="I5039" s="35" t="s">
        <v>12899</v>
      </c>
      <c r="J5039" s="35" t="s">
        <v>17469</v>
      </c>
      <c r="K5039" s="35" t="s">
        <v>2617</v>
      </c>
      <c r="L5039" s="35"/>
      <c r="M5039" s="51">
        <v>43201</v>
      </c>
    </row>
    <row r="5040" spans="9:13">
      <c r="I5040" s="35" t="s">
        <v>17470</v>
      </c>
      <c r="J5040" s="35" t="s">
        <v>17471</v>
      </c>
      <c r="K5040" s="35" t="s">
        <v>2617</v>
      </c>
      <c r="L5040" s="35"/>
      <c r="M5040" s="51">
        <v>43201</v>
      </c>
    </row>
    <row r="5041" spans="9:13">
      <c r="I5041" s="35" t="s">
        <v>17472</v>
      </c>
      <c r="J5041" s="35" t="s">
        <v>17473</v>
      </c>
      <c r="K5041" s="35" t="s">
        <v>2617</v>
      </c>
      <c r="L5041" s="35"/>
      <c r="M5041" s="51">
        <v>43201</v>
      </c>
    </row>
    <row r="5042" spans="9:13">
      <c r="I5042" s="35" t="s">
        <v>17474</v>
      </c>
      <c r="J5042" s="35" t="s">
        <v>17475</v>
      </c>
      <c r="K5042" s="35" t="s">
        <v>2617</v>
      </c>
      <c r="L5042" s="35"/>
      <c r="M5042" s="51">
        <v>43201</v>
      </c>
    </row>
    <row r="5043" spans="9:13">
      <c r="I5043" s="35" t="s">
        <v>17476</v>
      </c>
      <c r="J5043" s="35" t="s">
        <v>17477</v>
      </c>
      <c r="K5043" s="35" t="s">
        <v>2617</v>
      </c>
      <c r="L5043" s="35"/>
      <c r="M5043" s="51">
        <v>43201</v>
      </c>
    </row>
    <row r="5044" spans="9:13">
      <c r="I5044" s="35" t="s">
        <v>17478</v>
      </c>
      <c r="J5044" s="35" t="s">
        <v>17479</v>
      </c>
      <c r="K5044" s="35" t="s">
        <v>2617</v>
      </c>
      <c r="L5044" s="35"/>
      <c r="M5044" s="51">
        <v>43201</v>
      </c>
    </row>
    <row r="5045" spans="9:13">
      <c r="I5045" s="35" t="s">
        <v>17480</v>
      </c>
      <c r="J5045" s="35" t="s">
        <v>17481</v>
      </c>
      <c r="K5045" s="35" t="s">
        <v>2617</v>
      </c>
      <c r="L5045" s="35"/>
      <c r="M5045" s="51">
        <v>43201</v>
      </c>
    </row>
    <row r="5046" spans="9:13">
      <c r="I5046" s="35" t="s">
        <v>17482</v>
      </c>
      <c r="J5046" s="35" t="s">
        <v>17483</v>
      </c>
      <c r="K5046" s="35" t="s">
        <v>2617</v>
      </c>
      <c r="L5046" s="35"/>
      <c r="M5046" s="51">
        <v>43201</v>
      </c>
    </row>
    <row r="5047" spans="9:13">
      <c r="I5047" s="35" t="s">
        <v>17484</v>
      </c>
      <c r="J5047" s="35" t="s">
        <v>17485</v>
      </c>
      <c r="K5047" s="35" t="s">
        <v>2617</v>
      </c>
      <c r="L5047" s="35"/>
      <c r="M5047" s="51">
        <v>43201</v>
      </c>
    </row>
    <row r="5048" spans="9:13">
      <c r="I5048" s="35" t="s">
        <v>17486</v>
      </c>
      <c r="J5048" s="35" t="s">
        <v>17487</v>
      </c>
      <c r="K5048" s="35" t="s">
        <v>2617</v>
      </c>
      <c r="L5048" s="35"/>
      <c r="M5048" s="51">
        <v>43201</v>
      </c>
    </row>
    <row r="5049" spans="9:13">
      <c r="I5049" s="35" t="s">
        <v>17488</v>
      </c>
      <c r="J5049" s="35" t="s">
        <v>17489</v>
      </c>
      <c r="K5049" s="35" t="s">
        <v>2617</v>
      </c>
      <c r="L5049" s="35"/>
      <c r="M5049" s="51">
        <v>43201</v>
      </c>
    </row>
    <row r="5050" spans="9:13">
      <c r="I5050" s="35" t="s">
        <v>17490</v>
      </c>
      <c r="J5050" s="35" t="s">
        <v>17491</v>
      </c>
      <c r="K5050" s="35" t="s">
        <v>2617</v>
      </c>
      <c r="L5050" s="35"/>
      <c r="M5050" s="51">
        <v>43201</v>
      </c>
    </row>
    <row r="5051" spans="9:13">
      <c r="I5051" s="35" t="s">
        <v>17492</v>
      </c>
      <c r="J5051" s="35" t="s">
        <v>17493</v>
      </c>
      <c r="K5051" s="35" t="s">
        <v>2617</v>
      </c>
      <c r="L5051" s="35"/>
      <c r="M5051" s="51">
        <v>43201</v>
      </c>
    </row>
    <row r="5052" spans="9:13">
      <c r="I5052" s="35" t="s">
        <v>17494</v>
      </c>
      <c r="J5052" s="35" t="s">
        <v>17495</v>
      </c>
      <c r="K5052" s="35" t="s">
        <v>2617</v>
      </c>
      <c r="L5052" s="35"/>
      <c r="M5052" s="51">
        <v>43201</v>
      </c>
    </row>
    <row r="5053" spans="9:13">
      <c r="I5053" s="35" t="s">
        <v>17496</v>
      </c>
      <c r="J5053" s="35" t="s">
        <v>17497</v>
      </c>
      <c r="K5053" s="35" t="s">
        <v>2617</v>
      </c>
      <c r="L5053" s="35"/>
      <c r="M5053" s="51">
        <v>43201</v>
      </c>
    </row>
    <row r="5054" spans="9:13">
      <c r="I5054" s="35" t="s">
        <v>17498</v>
      </c>
      <c r="J5054" s="35" t="s">
        <v>17499</v>
      </c>
      <c r="K5054" s="35" t="s">
        <v>2617</v>
      </c>
      <c r="L5054" s="35"/>
      <c r="M5054" s="51">
        <v>43201</v>
      </c>
    </row>
    <row r="5055" spans="9:13">
      <c r="I5055" s="35" t="s">
        <v>17500</v>
      </c>
      <c r="J5055" s="35" t="s">
        <v>17501</v>
      </c>
      <c r="K5055" s="35" t="s">
        <v>2617</v>
      </c>
      <c r="L5055" s="35"/>
      <c r="M5055" s="51">
        <v>43201</v>
      </c>
    </row>
    <row r="5056" spans="9:13">
      <c r="I5056" s="35" t="s">
        <v>17502</v>
      </c>
      <c r="J5056" s="35" t="s">
        <v>17503</v>
      </c>
      <c r="K5056" s="35" t="s">
        <v>2617</v>
      </c>
      <c r="L5056" s="35"/>
      <c r="M5056" s="51">
        <v>43201</v>
      </c>
    </row>
    <row r="5057" spans="9:13">
      <c r="I5057" s="35" t="s">
        <v>17504</v>
      </c>
      <c r="J5057" s="35" t="s">
        <v>17505</v>
      </c>
      <c r="K5057" s="35" t="s">
        <v>2617</v>
      </c>
      <c r="L5057" s="35"/>
      <c r="M5057" s="51">
        <v>43201</v>
      </c>
    </row>
    <row r="5058" spans="9:13">
      <c r="I5058" s="35" t="s">
        <v>17506</v>
      </c>
      <c r="J5058" s="35" t="s">
        <v>17507</v>
      </c>
      <c r="K5058" s="35" t="s">
        <v>2617</v>
      </c>
      <c r="L5058" s="35"/>
      <c r="M5058" s="51">
        <v>43201</v>
      </c>
    </row>
    <row r="5059" spans="9:13">
      <c r="I5059" s="35" t="s">
        <v>17508</v>
      </c>
      <c r="J5059" s="35" t="s">
        <v>17509</v>
      </c>
      <c r="K5059" s="35" t="s">
        <v>2617</v>
      </c>
      <c r="L5059" s="35"/>
      <c r="M5059" s="51">
        <v>43201</v>
      </c>
    </row>
    <row r="5060" spans="9:13">
      <c r="I5060" s="35" t="s">
        <v>17510</v>
      </c>
      <c r="J5060" s="35" t="s">
        <v>17511</v>
      </c>
      <c r="K5060" s="35" t="s">
        <v>2617</v>
      </c>
      <c r="L5060" s="35"/>
      <c r="M5060" s="51">
        <v>43201</v>
      </c>
    </row>
    <row r="5061" spans="9:13">
      <c r="I5061" s="35" t="s">
        <v>17512</v>
      </c>
      <c r="J5061" s="35" t="s">
        <v>17513</v>
      </c>
      <c r="K5061" s="35" t="s">
        <v>2617</v>
      </c>
      <c r="L5061" s="35"/>
      <c r="M5061" s="51">
        <v>43201</v>
      </c>
    </row>
    <row r="5062" spans="9:13">
      <c r="I5062" s="35" t="s">
        <v>13151</v>
      </c>
      <c r="J5062" s="35" t="s">
        <v>17514</v>
      </c>
      <c r="K5062" s="35" t="s">
        <v>2617</v>
      </c>
      <c r="L5062" s="35"/>
      <c r="M5062" s="51">
        <v>43201</v>
      </c>
    </row>
    <row r="5063" spans="9:13">
      <c r="I5063" s="35" t="s">
        <v>17515</v>
      </c>
      <c r="J5063" s="35" t="s">
        <v>17516</v>
      </c>
      <c r="K5063" s="35" t="s">
        <v>2617</v>
      </c>
      <c r="L5063" s="35"/>
      <c r="M5063" s="51">
        <v>43201</v>
      </c>
    </row>
    <row r="5064" spans="9:13">
      <c r="I5064" s="35" t="s">
        <v>17517</v>
      </c>
      <c r="J5064" s="35" t="s">
        <v>17518</v>
      </c>
      <c r="K5064" s="35" t="s">
        <v>2617</v>
      </c>
      <c r="L5064" s="35"/>
      <c r="M5064" s="51">
        <v>43201</v>
      </c>
    </row>
    <row r="5065" spans="9:13">
      <c r="I5065" s="35" t="s">
        <v>17519</v>
      </c>
      <c r="J5065" s="35" t="s">
        <v>17520</v>
      </c>
      <c r="K5065" s="35" t="s">
        <v>2617</v>
      </c>
      <c r="L5065" s="35"/>
      <c r="M5065" s="51">
        <v>43201</v>
      </c>
    </row>
    <row r="5066" spans="9:13">
      <c r="I5066" s="35" t="s">
        <v>17521</v>
      </c>
      <c r="J5066" s="35" t="s">
        <v>17522</v>
      </c>
      <c r="K5066" s="35" t="s">
        <v>2617</v>
      </c>
      <c r="L5066" s="35"/>
      <c r="M5066" s="51">
        <v>43201</v>
      </c>
    </row>
    <row r="5067" spans="9:13">
      <c r="I5067" s="35" t="s">
        <v>17523</v>
      </c>
      <c r="J5067" s="35" t="s">
        <v>17524</v>
      </c>
      <c r="K5067" s="35" t="s">
        <v>2617</v>
      </c>
      <c r="L5067" s="35"/>
      <c r="M5067" s="51">
        <v>43201</v>
      </c>
    </row>
    <row r="5068" spans="9:13">
      <c r="I5068" s="35" t="s">
        <v>17525</v>
      </c>
      <c r="J5068" s="35" t="s">
        <v>17526</v>
      </c>
      <c r="K5068" s="35" t="s">
        <v>2617</v>
      </c>
      <c r="L5068" s="35"/>
      <c r="M5068" s="51">
        <v>43201</v>
      </c>
    </row>
    <row r="5069" spans="9:13">
      <c r="I5069" s="35" t="s">
        <v>17527</v>
      </c>
      <c r="J5069" s="35" t="s">
        <v>17528</v>
      </c>
      <c r="K5069" s="35" t="s">
        <v>2617</v>
      </c>
      <c r="L5069" s="35"/>
      <c r="M5069" s="51">
        <v>43201</v>
      </c>
    </row>
    <row r="5070" spans="9:13">
      <c r="I5070" s="35" t="s">
        <v>17529</v>
      </c>
      <c r="J5070" s="35" t="s">
        <v>17530</v>
      </c>
      <c r="K5070" s="35" t="s">
        <v>2617</v>
      </c>
      <c r="L5070" s="35"/>
      <c r="M5070" s="51">
        <v>43201</v>
      </c>
    </row>
    <row r="5071" spans="9:13">
      <c r="I5071" s="35" t="s">
        <v>17529</v>
      </c>
      <c r="J5071" s="35" t="s">
        <v>17531</v>
      </c>
      <c r="K5071" s="35" t="s">
        <v>2617</v>
      </c>
      <c r="L5071" s="35"/>
      <c r="M5071" s="51">
        <v>43201</v>
      </c>
    </row>
    <row r="5072" spans="9:13">
      <c r="I5072" s="35" t="s">
        <v>17532</v>
      </c>
      <c r="J5072" s="35" t="s">
        <v>17533</v>
      </c>
      <c r="K5072" s="35" t="s">
        <v>2617</v>
      </c>
      <c r="L5072" s="35"/>
      <c r="M5072" s="51">
        <v>43201</v>
      </c>
    </row>
    <row r="5073" spans="9:13">
      <c r="I5073" s="35" t="s">
        <v>17534</v>
      </c>
      <c r="J5073" s="35" t="s">
        <v>17535</v>
      </c>
      <c r="K5073" s="35" t="s">
        <v>2617</v>
      </c>
      <c r="L5073" s="35"/>
      <c r="M5073" s="51">
        <v>43201</v>
      </c>
    </row>
    <row r="5074" spans="9:13">
      <c r="I5074" s="35" t="s">
        <v>17536</v>
      </c>
      <c r="J5074" s="35" t="s">
        <v>17537</v>
      </c>
      <c r="K5074" s="35" t="s">
        <v>2617</v>
      </c>
      <c r="L5074" s="35"/>
      <c r="M5074" s="51">
        <v>43201</v>
      </c>
    </row>
    <row r="5075" spans="9:13">
      <c r="I5075" s="35" t="s">
        <v>17538</v>
      </c>
      <c r="J5075" s="35" t="s">
        <v>17539</v>
      </c>
      <c r="K5075" s="35" t="s">
        <v>2617</v>
      </c>
      <c r="L5075" s="35"/>
      <c r="M5075" s="51">
        <v>43201</v>
      </c>
    </row>
    <row r="5076" spans="9:13">
      <c r="I5076" s="35" t="s">
        <v>17540</v>
      </c>
      <c r="J5076" s="35" t="s">
        <v>17541</v>
      </c>
      <c r="K5076" s="35" t="s">
        <v>2617</v>
      </c>
      <c r="L5076" s="35"/>
      <c r="M5076" s="51">
        <v>43201</v>
      </c>
    </row>
    <row r="5077" spans="9:13">
      <c r="I5077" s="35" t="s">
        <v>17542</v>
      </c>
      <c r="J5077" s="35" t="s">
        <v>17543</v>
      </c>
      <c r="K5077" s="35" t="s">
        <v>2617</v>
      </c>
      <c r="L5077" s="35"/>
      <c r="M5077" s="51">
        <v>43201</v>
      </c>
    </row>
    <row r="5078" spans="9:13">
      <c r="I5078" s="35" t="s">
        <v>17544</v>
      </c>
      <c r="J5078" s="35" t="s">
        <v>17545</v>
      </c>
      <c r="K5078" s="35" t="s">
        <v>2617</v>
      </c>
      <c r="L5078" s="35"/>
      <c r="M5078" s="51">
        <v>43201</v>
      </c>
    </row>
    <row r="5079" spans="9:13">
      <c r="I5079" s="35" t="s">
        <v>17546</v>
      </c>
      <c r="J5079" s="35" t="s">
        <v>17547</v>
      </c>
      <c r="K5079" s="35" t="s">
        <v>2617</v>
      </c>
      <c r="L5079" s="35"/>
      <c r="M5079" s="51">
        <v>43201</v>
      </c>
    </row>
    <row r="5080" spans="9:13">
      <c r="I5080" s="35" t="s">
        <v>17548</v>
      </c>
      <c r="J5080" s="35" t="s">
        <v>17549</v>
      </c>
      <c r="K5080" s="35" t="s">
        <v>2617</v>
      </c>
      <c r="L5080" s="35"/>
      <c r="M5080" s="51">
        <v>43201</v>
      </c>
    </row>
    <row r="5081" spans="9:13">
      <c r="I5081" s="35" t="s">
        <v>17550</v>
      </c>
      <c r="J5081" s="35" t="s">
        <v>17551</v>
      </c>
      <c r="K5081" s="35" t="s">
        <v>2617</v>
      </c>
      <c r="L5081" s="35"/>
      <c r="M5081" s="51">
        <v>43201</v>
      </c>
    </row>
    <row r="5082" spans="9:13">
      <c r="I5082" s="35" t="s">
        <v>17552</v>
      </c>
      <c r="J5082" s="35" t="s">
        <v>17553</v>
      </c>
      <c r="K5082" s="35" t="s">
        <v>2617</v>
      </c>
      <c r="L5082" s="35"/>
      <c r="M5082" s="51">
        <v>43201</v>
      </c>
    </row>
    <row r="5083" spans="9:13">
      <c r="I5083" s="35" t="s">
        <v>17554</v>
      </c>
      <c r="J5083" s="35" t="s">
        <v>17555</v>
      </c>
      <c r="K5083" s="35" t="s">
        <v>2617</v>
      </c>
      <c r="L5083" s="35"/>
      <c r="M5083" s="51">
        <v>43201</v>
      </c>
    </row>
    <row r="5084" spans="9:13">
      <c r="I5084" s="35" t="s">
        <v>17556</v>
      </c>
      <c r="J5084" s="35" t="s">
        <v>17557</v>
      </c>
      <c r="K5084" s="35" t="s">
        <v>2617</v>
      </c>
      <c r="L5084" s="35"/>
      <c r="M5084" s="51">
        <v>43201</v>
      </c>
    </row>
    <row r="5085" spans="9:13">
      <c r="I5085" s="35" t="s">
        <v>17558</v>
      </c>
      <c r="J5085" s="35" t="s">
        <v>17559</v>
      </c>
      <c r="K5085" s="35" t="s">
        <v>2617</v>
      </c>
      <c r="L5085" s="35"/>
      <c r="M5085" s="51">
        <v>43201</v>
      </c>
    </row>
    <row r="5086" spans="9:13">
      <c r="I5086" s="35" t="s">
        <v>17560</v>
      </c>
      <c r="J5086" s="35" t="s">
        <v>17561</v>
      </c>
      <c r="K5086" s="35" t="s">
        <v>2617</v>
      </c>
      <c r="L5086" s="35"/>
      <c r="M5086" s="51">
        <v>43201</v>
      </c>
    </row>
    <row r="5087" spans="9:13">
      <c r="I5087" s="35" t="s">
        <v>17562</v>
      </c>
      <c r="J5087" s="35" t="s">
        <v>17563</v>
      </c>
      <c r="K5087" s="35" t="s">
        <v>2617</v>
      </c>
      <c r="L5087" s="35"/>
      <c r="M5087" s="51">
        <v>43201</v>
      </c>
    </row>
    <row r="5088" spans="9:13">
      <c r="I5088" s="35" t="s">
        <v>17564</v>
      </c>
      <c r="J5088" s="35" t="s">
        <v>17565</v>
      </c>
      <c r="K5088" s="35" t="s">
        <v>2617</v>
      </c>
      <c r="L5088" s="35"/>
      <c r="M5088" s="51">
        <v>43201</v>
      </c>
    </row>
    <row r="5089" spans="9:13">
      <c r="I5089" s="35" t="s">
        <v>17566</v>
      </c>
      <c r="J5089" s="35" t="s">
        <v>17567</v>
      </c>
      <c r="K5089" s="35" t="s">
        <v>2617</v>
      </c>
      <c r="L5089" s="35"/>
      <c r="M5089" s="51">
        <v>43201</v>
      </c>
    </row>
    <row r="5090" spans="9:13">
      <c r="I5090" s="35" t="s">
        <v>17568</v>
      </c>
      <c r="J5090" s="35" t="s">
        <v>17569</v>
      </c>
      <c r="K5090" s="35" t="s">
        <v>2617</v>
      </c>
      <c r="L5090" s="35"/>
      <c r="M5090" s="51">
        <v>43201</v>
      </c>
    </row>
    <row r="5091" spans="9:13">
      <c r="I5091" s="35" t="s">
        <v>17570</v>
      </c>
      <c r="J5091" s="35" t="s">
        <v>17571</v>
      </c>
      <c r="K5091" s="35" t="s">
        <v>2617</v>
      </c>
      <c r="L5091" s="35"/>
      <c r="M5091" s="51">
        <v>43201</v>
      </c>
    </row>
    <row r="5092" spans="9:13">
      <c r="I5092" s="35" t="s">
        <v>17572</v>
      </c>
      <c r="J5092" s="35" t="s">
        <v>17573</v>
      </c>
      <c r="K5092" s="35" t="s">
        <v>2617</v>
      </c>
      <c r="L5092" s="35"/>
      <c r="M5092" s="51">
        <v>43201</v>
      </c>
    </row>
    <row r="5093" spans="9:13">
      <c r="I5093" s="35" t="s">
        <v>17574</v>
      </c>
      <c r="J5093" s="35" t="s">
        <v>17575</v>
      </c>
      <c r="K5093" s="35" t="s">
        <v>2617</v>
      </c>
      <c r="L5093" s="35"/>
      <c r="M5093" s="51">
        <v>43201</v>
      </c>
    </row>
    <row r="5094" spans="9:13">
      <c r="I5094" s="35" t="s">
        <v>17576</v>
      </c>
      <c r="J5094" s="35" t="s">
        <v>17577</v>
      </c>
      <c r="K5094" s="35" t="s">
        <v>2617</v>
      </c>
      <c r="L5094" s="35"/>
      <c r="M5094" s="51">
        <v>43201</v>
      </c>
    </row>
    <row r="5095" spans="9:13">
      <c r="I5095" s="35" t="s">
        <v>17578</v>
      </c>
      <c r="J5095" s="35" t="s">
        <v>17579</v>
      </c>
      <c r="K5095" s="35" t="s">
        <v>2617</v>
      </c>
      <c r="L5095" s="35"/>
      <c r="M5095" s="51">
        <v>43201</v>
      </c>
    </row>
    <row r="5096" spans="9:13">
      <c r="I5096" s="35" t="s">
        <v>17580</v>
      </c>
      <c r="J5096" s="35" t="s">
        <v>17581</v>
      </c>
      <c r="K5096" s="35" t="s">
        <v>2617</v>
      </c>
      <c r="L5096" s="35"/>
      <c r="M5096" s="51">
        <v>43201</v>
      </c>
    </row>
    <row r="5097" spans="9:13">
      <c r="I5097" s="35" t="s">
        <v>17582</v>
      </c>
      <c r="J5097" s="35" t="s">
        <v>17583</v>
      </c>
      <c r="K5097" s="35" t="s">
        <v>2617</v>
      </c>
      <c r="L5097" s="35"/>
      <c r="M5097" s="51">
        <v>43201</v>
      </c>
    </row>
    <row r="5098" spans="9:13">
      <c r="I5098" s="35" t="s">
        <v>17584</v>
      </c>
      <c r="J5098" s="35" t="s">
        <v>17585</v>
      </c>
      <c r="K5098" s="35" t="s">
        <v>2617</v>
      </c>
      <c r="L5098" s="35"/>
      <c r="M5098" s="51">
        <v>43201</v>
      </c>
    </row>
    <row r="5099" spans="9:13">
      <c r="I5099" s="35" t="s">
        <v>17586</v>
      </c>
      <c r="J5099" s="35" t="s">
        <v>17587</v>
      </c>
      <c r="K5099" s="35" t="s">
        <v>2617</v>
      </c>
      <c r="L5099" s="35"/>
      <c r="M5099" s="51">
        <v>43201</v>
      </c>
    </row>
    <row r="5100" spans="9:13">
      <c r="I5100" s="35" t="s">
        <v>17588</v>
      </c>
      <c r="J5100" s="35" t="s">
        <v>17589</v>
      </c>
      <c r="K5100" s="35" t="s">
        <v>2617</v>
      </c>
      <c r="L5100" s="35"/>
      <c r="M5100" s="51">
        <v>43201</v>
      </c>
    </row>
    <row r="5101" spans="9:13">
      <c r="I5101" s="35" t="s">
        <v>17590</v>
      </c>
      <c r="J5101" s="35" t="s">
        <v>17591</v>
      </c>
      <c r="K5101" s="35" t="s">
        <v>2617</v>
      </c>
      <c r="L5101" s="35"/>
      <c r="M5101" s="51">
        <v>43201</v>
      </c>
    </row>
    <row r="5102" spans="9:13">
      <c r="I5102" s="35" t="s">
        <v>17592</v>
      </c>
      <c r="J5102" s="35" t="s">
        <v>17593</v>
      </c>
      <c r="K5102" s="35" t="s">
        <v>2617</v>
      </c>
      <c r="L5102" s="35"/>
      <c r="M5102" s="51">
        <v>43201</v>
      </c>
    </row>
    <row r="5103" spans="9:13">
      <c r="I5103" s="35" t="s">
        <v>17594</v>
      </c>
      <c r="J5103" s="35" t="s">
        <v>17595</v>
      </c>
      <c r="K5103" s="35" t="s">
        <v>2617</v>
      </c>
      <c r="L5103" s="35"/>
      <c r="M5103" s="51">
        <v>43201</v>
      </c>
    </row>
    <row r="5104" spans="9:13">
      <c r="I5104" s="35" t="s">
        <v>17596</v>
      </c>
      <c r="J5104" s="35" t="s">
        <v>17597</v>
      </c>
      <c r="K5104" s="35" t="s">
        <v>2617</v>
      </c>
      <c r="L5104" s="35"/>
      <c r="M5104" s="51">
        <v>43201</v>
      </c>
    </row>
    <row r="5105" spans="9:13">
      <c r="I5105" s="35" t="s">
        <v>17598</v>
      </c>
      <c r="J5105" s="35" t="s">
        <v>17599</v>
      </c>
      <c r="K5105" s="35" t="s">
        <v>2617</v>
      </c>
      <c r="L5105" s="35"/>
      <c r="M5105" s="51">
        <v>43201</v>
      </c>
    </row>
    <row r="5106" spans="9:13">
      <c r="I5106" s="35" t="s">
        <v>17600</v>
      </c>
      <c r="J5106" s="35" t="s">
        <v>17601</v>
      </c>
      <c r="K5106" s="35" t="s">
        <v>2617</v>
      </c>
      <c r="L5106" s="35"/>
      <c r="M5106" s="51">
        <v>43201</v>
      </c>
    </row>
    <row r="5107" spans="9:13">
      <c r="I5107" s="35" t="s">
        <v>17602</v>
      </c>
      <c r="J5107" s="35" t="s">
        <v>17603</v>
      </c>
      <c r="K5107" s="35" t="s">
        <v>2617</v>
      </c>
      <c r="L5107" s="35"/>
      <c r="M5107" s="51">
        <v>43201</v>
      </c>
    </row>
    <row r="5108" spans="9:13">
      <c r="I5108" s="35" t="s">
        <v>17604</v>
      </c>
      <c r="J5108" s="35" t="s">
        <v>17605</v>
      </c>
      <c r="K5108" s="35" t="s">
        <v>2617</v>
      </c>
      <c r="L5108" s="35"/>
      <c r="M5108" s="51">
        <v>43201</v>
      </c>
    </row>
    <row r="5109" spans="9:13">
      <c r="I5109" s="35" t="s">
        <v>17606</v>
      </c>
      <c r="J5109" s="35" t="s">
        <v>17607</v>
      </c>
      <c r="K5109" s="35" t="s">
        <v>2617</v>
      </c>
      <c r="L5109" s="35"/>
      <c r="M5109" s="51">
        <v>43201</v>
      </c>
    </row>
    <row r="5110" spans="9:13">
      <c r="I5110" s="35" t="s">
        <v>17608</v>
      </c>
      <c r="J5110" s="35" t="s">
        <v>17609</v>
      </c>
      <c r="K5110" s="35" t="s">
        <v>2617</v>
      </c>
      <c r="L5110" s="35"/>
      <c r="M5110" s="51">
        <v>43201</v>
      </c>
    </row>
    <row r="5111" spans="9:13">
      <c r="I5111" s="35" t="s">
        <v>17610</v>
      </c>
      <c r="J5111" s="35" t="s">
        <v>17611</v>
      </c>
      <c r="K5111" s="35" t="s">
        <v>2617</v>
      </c>
      <c r="L5111" s="35"/>
      <c r="M5111" s="51">
        <v>43201</v>
      </c>
    </row>
    <row r="5112" spans="9:13">
      <c r="I5112" s="35" t="s">
        <v>17612</v>
      </c>
      <c r="J5112" s="35" t="s">
        <v>17613</v>
      </c>
      <c r="K5112" s="35" t="s">
        <v>2617</v>
      </c>
      <c r="L5112" s="35"/>
      <c r="M5112" s="51">
        <v>43201</v>
      </c>
    </row>
    <row r="5113" spans="9:13">
      <c r="I5113" s="35" t="s">
        <v>17614</v>
      </c>
      <c r="J5113" s="35" t="s">
        <v>17615</v>
      </c>
      <c r="K5113" s="35" t="s">
        <v>2617</v>
      </c>
      <c r="L5113" s="35"/>
      <c r="M5113" s="51">
        <v>43201</v>
      </c>
    </row>
    <row r="5114" spans="9:13">
      <c r="I5114" s="35" t="s">
        <v>17616</v>
      </c>
      <c r="J5114" s="35" t="s">
        <v>17617</v>
      </c>
      <c r="K5114" s="35" t="s">
        <v>2617</v>
      </c>
      <c r="L5114" s="35"/>
      <c r="M5114" s="51">
        <v>43201</v>
      </c>
    </row>
    <row r="5115" spans="9:13">
      <c r="I5115" s="35" t="s">
        <v>17618</v>
      </c>
      <c r="J5115" s="35" t="s">
        <v>17619</v>
      </c>
      <c r="K5115" s="35" t="s">
        <v>2617</v>
      </c>
      <c r="L5115" s="35"/>
      <c r="M5115" s="51">
        <v>43201</v>
      </c>
    </row>
    <row r="5116" spans="9:13">
      <c r="I5116" s="35" t="s">
        <v>17620</v>
      </c>
      <c r="J5116" s="35" t="s">
        <v>17621</v>
      </c>
      <c r="K5116" s="35" t="s">
        <v>2617</v>
      </c>
      <c r="L5116" s="35"/>
      <c r="M5116" s="51">
        <v>43201</v>
      </c>
    </row>
    <row r="5117" spans="9:13">
      <c r="I5117" s="35" t="s">
        <v>17622</v>
      </c>
      <c r="J5117" s="35" t="s">
        <v>17623</v>
      </c>
      <c r="K5117" s="35" t="s">
        <v>2617</v>
      </c>
      <c r="L5117" s="35"/>
      <c r="M5117" s="51">
        <v>43201</v>
      </c>
    </row>
    <row r="5118" spans="9:13">
      <c r="I5118" s="35" t="s">
        <v>17624</v>
      </c>
      <c r="J5118" s="35" t="s">
        <v>17625</v>
      </c>
      <c r="K5118" s="35" t="s">
        <v>2617</v>
      </c>
      <c r="L5118" s="35"/>
      <c r="M5118" s="51">
        <v>43201</v>
      </c>
    </row>
    <row r="5119" spans="9:13">
      <c r="I5119" s="35" t="s">
        <v>17626</v>
      </c>
      <c r="J5119" s="35" t="s">
        <v>17627</v>
      </c>
      <c r="K5119" s="35" t="s">
        <v>2617</v>
      </c>
      <c r="L5119" s="35"/>
      <c r="M5119" s="51">
        <v>43201</v>
      </c>
    </row>
    <row r="5120" spans="9:13">
      <c r="I5120" s="35" t="s">
        <v>17628</v>
      </c>
      <c r="J5120" s="35" t="s">
        <v>17629</v>
      </c>
      <c r="K5120" s="35" t="s">
        <v>2617</v>
      </c>
      <c r="L5120" s="35"/>
      <c r="M5120" s="51">
        <v>43201</v>
      </c>
    </row>
    <row r="5121" spans="9:13">
      <c r="I5121" s="35" t="s">
        <v>17630</v>
      </c>
      <c r="J5121" s="35" t="s">
        <v>17631</v>
      </c>
      <c r="K5121" s="35" t="s">
        <v>2617</v>
      </c>
      <c r="L5121" s="35"/>
      <c r="M5121" s="51">
        <v>43201</v>
      </c>
    </row>
    <row r="5122" spans="9:13">
      <c r="I5122" s="35" t="s">
        <v>17632</v>
      </c>
      <c r="J5122" s="35" t="s">
        <v>17633</v>
      </c>
      <c r="K5122" s="35" t="s">
        <v>2617</v>
      </c>
      <c r="L5122" s="35"/>
      <c r="M5122" s="51">
        <v>43201</v>
      </c>
    </row>
    <row r="5123" spans="9:13">
      <c r="I5123" s="35" t="s">
        <v>17634</v>
      </c>
      <c r="J5123" s="35" t="s">
        <v>17635</v>
      </c>
      <c r="K5123" s="35" t="s">
        <v>2617</v>
      </c>
      <c r="L5123" s="35"/>
      <c r="M5123" s="51">
        <v>43201</v>
      </c>
    </row>
    <row r="5124" spans="9:13">
      <c r="I5124" s="35" t="s">
        <v>10289</v>
      </c>
      <c r="J5124" s="35" t="s">
        <v>17636</v>
      </c>
      <c r="K5124" s="35" t="s">
        <v>2617</v>
      </c>
      <c r="L5124" s="35"/>
      <c r="M5124" s="51">
        <v>43201</v>
      </c>
    </row>
    <row r="5125" spans="9:13">
      <c r="I5125" s="35" t="s">
        <v>17637</v>
      </c>
      <c r="J5125" s="35" t="s">
        <v>17638</v>
      </c>
      <c r="K5125" s="35" t="s">
        <v>2617</v>
      </c>
      <c r="L5125" s="35"/>
      <c r="M5125" s="51">
        <v>43201</v>
      </c>
    </row>
    <row r="5126" spans="9:13">
      <c r="I5126" s="35" t="s">
        <v>17639</v>
      </c>
      <c r="J5126" s="35" t="s">
        <v>17640</v>
      </c>
      <c r="K5126" s="35" t="s">
        <v>2617</v>
      </c>
      <c r="L5126" s="35"/>
      <c r="M5126" s="51">
        <v>43201</v>
      </c>
    </row>
    <row r="5127" spans="9:13">
      <c r="I5127" s="35" t="s">
        <v>17641</v>
      </c>
      <c r="J5127" s="35" t="s">
        <v>17642</v>
      </c>
      <c r="K5127" s="35" t="s">
        <v>2617</v>
      </c>
      <c r="L5127" s="35"/>
      <c r="M5127" s="51">
        <v>43192</v>
      </c>
    </row>
    <row r="5128" spans="9:13">
      <c r="I5128" s="35" t="s">
        <v>17643</v>
      </c>
      <c r="J5128" s="35" t="s">
        <v>17644</v>
      </c>
      <c r="K5128" s="35" t="s">
        <v>2617</v>
      </c>
      <c r="L5128" s="35"/>
      <c r="M5128" s="51">
        <v>43192</v>
      </c>
    </row>
    <row r="5129" spans="9:13">
      <c r="I5129" s="35" t="s">
        <v>17645</v>
      </c>
      <c r="J5129" s="35" t="s">
        <v>17646</v>
      </c>
      <c r="K5129" s="35" t="s">
        <v>2617</v>
      </c>
      <c r="L5129" s="35"/>
      <c r="M5129" s="51">
        <v>43192</v>
      </c>
    </row>
    <row r="5130" spans="9:13">
      <c r="I5130" s="35" t="s">
        <v>17647</v>
      </c>
      <c r="J5130" s="35" t="s">
        <v>17648</v>
      </c>
      <c r="K5130" s="35" t="s">
        <v>2617</v>
      </c>
      <c r="L5130" s="35"/>
      <c r="M5130" s="51">
        <v>43192</v>
      </c>
    </row>
    <row r="5131" spans="9:13">
      <c r="I5131" s="35" t="s">
        <v>17649</v>
      </c>
      <c r="J5131" s="35" t="s">
        <v>17650</v>
      </c>
      <c r="K5131" s="35" t="s">
        <v>2617</v>
      </c>
      <c r="L5131" s="35"/>
      <c r="M5131" s="51">
        <v>43192</v>
      </c>
    </row>
    <row r="5132" spans="9:13">
      <c r="I5132" s="35" t="s">
        <v>17651</v>
      </c>
      <c r="J5132" s="35" t="s">
        <v>17652</v>
      </c>
      <c r="K5132" s="35" t="s">
        <v>2617</v>
      </c>
      <c r="L5132" s="35"/>
      <c r="M5132" s="51">
        <v>43192</v>
      </c>
    </row>
    <row r="5133" spans="9:13">
      <c r="I5133" s="35" t="s">
        <v>17653</v>
      </c>
      <c r="J5133" s="35" t="s">
        <v>17654</v>
      </c>
      <c r="K5133" s="35" t="s">
        <v>2617</v>
      </c>
      <c r="L5133" s="35"/>
      <c r="M5133" s="51">
        <v>43238</v>
      </c>
    </row>
    <row r="5134" spans="9:13">
      <c r="I5134" s="35" t="s">
        <v>17655</v>
      </c>
      <c r="J5134" s="35" t="s">
        <v>17656</v>
      </c>
      <c r="K5134" s="35" t="s">
        <v>2617</v>
      </c>
      <c r="L5134" s="35"/>
      <c r="M5134" s="51">
        <v>43238</v>
      </c>
    </row>
    <row r="5135" spans="9:13">
      <c r="I5135" s="35" t="s">
        <v>17657</v>
      </c>
      <c r="J5135" s="35" t="s">
        <v>17658</v>
      </c>
      <c r="K5135" s="35" t="s">
        <v>2617</v>
      </c>
      <c r="L5135" s="35"/>
      <c r="M5135" s="51">
        <v>43237</v>
      </c>
    </row>
    <row r="5136" spans="9:13">
      <c r="I5136" s="35" t="s">
        <v>17659</v>
      </c>
      <c r="J5136" s="35" t="s">
        <v>17660</v>
      </c>
      <c r="K5136" s="35" t="s">
        <v>2617</v>
      </c>
      <c r="L5136" s="35"/>
      <c r="M5136" s="51">
        <v>43237</v>
      </c>
    </row>
    <row r="5137" spans="9:13">
      <c r="I5137" s="35" t="s">
        <v>17661</v>
      </c>
      <c r="J5137" s="35" t="s">
        <v>17662</v>
      </c>
      <c r="K5137" s="35" t="s">
        <v>2617</v>
      </c>
      <c r="L5137" s="35"/>
      <c r="M5137" s="51">
        <v>43236</v>
      </c>
    </row>
    <row r="5138" spans="9:13">
      <c r="I5138" s="35" t="s">
        <v>17663</v>
      </c>
      <c r="J5138" s="35" t="s">
        <v>17664</v>
      </c>
      <c r="K5138" s="35" t="s">
        <v>2617</v>
      </c>
      <c r="L5138" s="35"/>
      <c r="M5138" s="51">
        <v>43234</v>
      </c>
    </row>
    <row r="5139" spans="9:13">
      <c r="I5139" s="35" t="s">
        <v>17665</v>
      </c>
      <c r="J5139" s="35" t="s">
        <v>17666</v>
      </c>
      <c r="K5139" s="35" t="s">
        <v>2617</v>
      </c>
      <c r="L5139" s="35"/>
      <c r="M5139" s="51">
        <v>43234</v>
      </c>
    </row>
    <row r="5140" spans="9:13">
      <c r="I5140" s="35" t="s">
        <v>17667</v>
      </c>
      <c r="J5140" s="35" t="s">
        <v>17668</v>
      </c>
      <c r="K5140" s="35" t="s">
        <v>2617</v>
      </c>
      <c r="L5140" s="35"/>
      <c r="M5140" s="51">
        <v>43229</v>
      </c>
    </row>
    <row r="5141" spans="9:13">
      <c r="I5141" s="35" t="s">
        <v>17669</v>
      </c>
      <c r="J5141" s="35" t="s">
        <v>17670</v>
      </c>
      <c r="K5141" s="35" t="s">
        <v>2617</v>
      </c>
      <c r="L5141" s="35"/>
      <c r="M5141" s="51">
        <v>43224</v>
      </c>
    </row>
    <row r="5142" spans="9:13">
      <c r="I5142" s="35" t="s">
        <v>17671</v>
      </c>
      <c r="J5142" s="35" t="s">
        <v>17672</v>
      </c>
      <c r="K5142" s="35" t="s">
        <v>2617</v>
      </c>
      <c r="L5142" s="35"/>
      <c r="M5142" s="51">
        <v>43224</v>
      </c>
    </row>
    <row r="5143" spans="9:13">
      <c r="I5143" s="35" t="s">
        <v>17673</v>
      </c>
      <c r="J5143" s="35" t="s">
        <v>17674</v>
      </c>
      <c r="K5143" s="35" t="s">
        <v>2617</v>
      </c>
      <c r="L5143" s="35"/>
      <c r="M5143" s="51">
        <v>43220</v>
      </c>
    </row>
    <row r="5144" spans="9:13">
      <c r="I5144" s="35" t="s">
        <v>17675</v>
      </c>
      <c r="J5144" s="35" t="s">
        <v>17676</v>
      </c>
      <c r="K5144" s="35" t="s">
        <v>2617</v>
      </c>
      <c r="L5144" s="35"/>
      <c r="M5144" s="51">
        <v>43220</v>
      </c>
    </row>
    <row r="5145" spans="9:13">
      <c r="I5145" s="35" t="s">
        <v>17677</v>
      </c>
      <c r="J5145" s="35" t="s">
        <v>17678</v>
      </c>
      <c r="K5145" s="35" t="s">
        <v>2617</v>
      </c>
      <c r="L5145" s="35"/>
      <c r="M5145" s="51">
        <v>43220</v>
      </c>
    </row>
    <row r="5146" spans="9:13">
      <c r="I5146" s="35" t="s">
        <v>17679</v>
      </c>
      <c r="J5146" s="35" t="s">
        <v>17680</v>
      </c>
      <c r="K5146" s="35" t="s">
        <v>2617</v>
      </c>
      <c r="L5146" s="35"/>
      <c r="M5146" s="51">
        <v>43250</v>
      </c>
    </row>
    <row r="5147" spans="9:13">
      <c r="I5147" s="35" t="s">
        <v>17681</v>
      </c>
      <c r="J5147" s="35" t="s">
        <v>17682</v>
      </c>
      <c r="K5147" s="35" t="s">
        <v>2617</v>
      </c>
      <c r="L5147" s="35"/>
      <c r="M5147" s="51">
        <v>43250</v>
      </c>
    </row>
    <row r="5148" spans="9:13">
      <c r="I5148" s="35" t="s">
        <v>17683</v>
      </c>
      <c r="J5148" s="35" t="s">
        <v>17684</v>
      </c>
      <c r="K5148" s="35" t="s">
        <v>2617</v>
      </c>
      <c r="L5148" s="35"/>
      <c r="M5148" s="51">
        <v>43245</v>
      </c>
    </row>
    <row r="5149" spans="9:13">
      <c r="I5149" s="35" t="s">
        <v>17685</v>
      </c>
      <c r="J5149" s="35" t="s">
        <v>17686</v>
      </c>
      <c r="K5149" s="35" t="s">
        <v>2617</v>
      </c>
      <c r="L5149" s="35"/>
      <c r="M5149" s="51">
        <v>43245</v>
      </c>
    </row>
    <row r="5150" spans="9:13">
      <c r="I5150" s="35" t="s">
        <v>17687</v>
      </c>
      <c r="J5150" s="35" t="s">
        <v>17688</v>
      </c>
      <c r="K5150" s="35" t="s">
        <v>2617</v>
      </c>
      <c r="L5150" s="35"/>
      <c r="M5150" s="51">
        <v>43245</v>
      </c>
    </row>
    <row r="5151" spans="9:13">
      <c r="I5151" s="35" t="s">
        <v>17689</v>
      </c>
      <c r="J5151" s="35" t="s">
        <v>17690</v>
      </c>
      <c r="K5151" s="35" t="s">
        <v>2617</v>
      </c>
      <c r="L5151" s="35"/>
      <c r="M5151" s="51">
        <v>43244</v>
      </c>
    </row>
    <row r="5152" spans="9:13">
      <c r="I5152" s="35" t="s">
        <v>17691</v>
      </c>
      <c r="J5152" s="35" t="s">
        <v>17692</v>
      </c>
      <c r="K5152" s="35" t="s">
        <v>2617</v>
      </c>
      <c r="L5152" s="35"/>
      <c r="M5152" s="51">
        <v>43244</v>
      </c>
    </row>
    <row r="5153" spans="9:13">
      <c r="I5153" s="35" t="s">
        <v>17693</v>
      </c>
      <c r="J5153" s="35" t="s">
        <v>17694</v>
      </c>
      <c r="K5153" s="35" t="s">
        <v>2617</v>
      </c>
      <c r="L5153" s="35"/>
      <c r="M5153" s="51">
        <v>43238</v>
      </c>
    </row>
    <row r="5154" spans="9:13">
      <c r="I5154" s="35" t="s">
        <v>17695</v>
      </c>
      <c r="J5154" s="35" t="s">
        <v>17696</v>
      </c>
      <c r="K5154" s="35" t="s">
        <v>2617</v>
      </c>
      <c r="L5154" s="35"/>
      <c r="M5154" s="51">
        <v>43269</v>
      </c>
    </row>
    <row r="5155" spans="9:13">
      <c r="I5155" s="35" t="s">
        <v>17697</v>
      </c>
      <c r="J5155" s="35" t="s">
        <v>17698</v>
      </c>
      <c r="K5155" s="35" t="s">
        <v>2617</v>
      </c>
      <c r="L5155" s="35"/>
      <c r="M5155" s="51">
        <v>43262</v>
      </c>
    </row>
    <row r="5156" spans="9:13">
      <c r="I5156" s="35" t="s">
        <v>17699</v>
      </c>
      <c r="J5156" s="35" t="s">
        <v>17700</v>
      </c>
      <c r="K5156" s="35" t="s">
        <v>2617</v>
      </c>
      <c r="L5156" s="35"/>
      <c r="M5156" s="51">
        <v>43262</v>
      </c>
    </row>
    <row r="5157" spans="9:13">
      <c r="I5157" s="35" t="s">
        <v>3897</v>
      </c>
      <c r="J5157" s="35" t="s">
        <v>17701</v>
      </c>
      <c r="K5157" s="35" t="s">
        <v>2617</v>
      </c>
      <c r="L5157" s="35"/>
      <c r="M5157" s="51">
        <v>43259</v>
      </c>
    </row>
    <row r="5158" spans="9:13">
      <c r="I5158" s="35" t="s">
        <v>17702</v>
      </c>
      <c r="J5158" s="35" t="s">
        <v>17703</v>
      </c>
      <c r="K5158" s="35" t="s">
        <v>2617</v>
      </c>
      <c r="L5158" s="35"/>
      <c r="M5158" s="51">
        <v>43252</v>
      </c>
    </row>
    <row r="5159" spans="9:13">
      <c r="I5159" s="35" t="s">
        <v>17704</v>
      </c>
      <c r="J5159" s="35" t="s">
        <v>17705</v>
      </c>
      <c r="K5159" s="35" t="s">
        <v>2617</v>
      </c>
      <c r="L5159" s="35"/>
      <c r="M5159" s="51">
        <v>43252</v>
      </c>
    </row>
    <row r="5160" spans="9:13">
      <c r="I5160" s="35" t="s">
        <v>17706</v>
      </c>
      <c r="J5160" s="35" t="s">
        <v>17707</v>
      </c>
      <c r="K5160" s="35" t="s">
        <v>2617</v>
      </c>
      <c r="L5160" s="35"/>
      <c r="M5160" s="51">
        <v>43251</v>
      </c>
    </row>
    <row r="5161" spans="9:13">
      <c r="I5161" s="35" t="s">
        <v>17708</v>
      </c>
      <c r="J5161" s="35" t="s">
        <v>17709</v>
      </c>
      <c r="K5161" s="35" t="s">
        <v>2617</v>
      </c>
      <c r="L5161" s="35"/>
      <c r="M5161" s="51">
        <v>43237</v>
      </c>
    </row>
    <row r="5162" spans="9:13">
      <c r="I5162" s="35" t="s">
        <v>17710</v>
      </c>
      <c r="J5162" s="35" t="s">
        <v>17711</v>
      </c>
      <c r="K5162" s="35" t="s">
        <v>2617</v>
      </c>
      <c r="L5162" s="35"/>
      <c r="M5162" s="51">
        <v>43283</v>
      </c>
    </row>
    <row r="5163" spans="9:13">
      <c r="I5163" s="35" t="s">
        <v>17712</v>
      </c>
      <c r="J5163" s="35" t="s">
        <v>17713</v>
      </c>
      <c r="K5163" s="35" t="s">
        <v>2617</v>
      </c>
      <c r="L5163" s="35"/>
      <c r="M5163" s="51">
        <v>43283</v>
      </c>
    </row>
    <row r="5164" spans="9:13">
      <c r="I5164" s="35" t="s">
        <v>17714</v>
      </c>
      <c r="J5164" s="35" t="s">
        <v>17715</v>
      </c>
      <c r="K5164" s="35" t="s">
        <v>2617</v>
      </c>
      <c r="L5164" s="35"/>
      <c r="M5164" s="51">
        <v>43283</v>
      </c>
    </row>
    <row r="5165" spans="9:13">
      <c r="I5165" s="35" t="s">
        <v>17716</v>
      </c>
      <c r="J5165" s="35" t="s">
        <v>17717</v>
      </c>
      <c r="K5165" s="35" t="s">
        <v>2617</v>
      </c>
      <c r="L5165" s="35"/>
      <c r="M5165" s="51">
        <v>43280</v>
      </c>
    </row>
    <row r="5166" spans="9:13">
      <c r="I5166" s="35" t="s">
        <v>17718</v>
      </c>
      <c r="J5166" s="35" t="s">
        <v>17719</v>
      </c>
      <c r="K5166" s="35" t="s">
        <v>2617</v>
      </c>
      <c r="L5166" s="35"/>
      <c r="M5166" s="51">
        <v>43280</v>
      </c>
    </row>
    <row r="5167" spans="9:13">
      <c r="I5167" s="35" t="s">
        <v>17720</v>
      </c>
      <c r="J5167" s="35" t="s">
        <v>17721</v>
      </c>
      <c r="K5167" s="35" t="s">
        <v>2617</v>
      </c>
      <c r="L5167" s="35"/>
      <c r="M5167" s="51">
        <v>43280</v>
      </c>
    </row>
    <row r="5168" spans="9:13">
      <c r="I5168" s="35" t="s">
        <v>17722</v>
      </c>
      <c r="J5168" s="35" t="s">
        <v>17723</v>
      </c>
      <c r="K5168" s="35" t="s">
        <v>2617</v>
      </c>
      <c r="L5168" s="35"/>
      <c r="M5168" s="51">
        <v>43280</v>
      </c>
    </row>
    <row r="5169" spans="9:13">
      <c r="I5169" s="35" t="s">
        <v>17724</v>
      </c>
      <c r="J5169" s="35" t="s">
        <v>17725</v>
      </c>
      <c r="K5169" s="35" t="s">
        <v>2617</v>
      </c>
      <c r="L5169" s="35"/>
      <c r="M5169" s="51">
        <v>43280</v>
      </c>
    </row>
    <row r="5170" spans="9:13">
      <c r="I5170" s="35" t="s">
        <v>17726</v>
      </c>
      <c r="J5170" s="35" t="s">
        <v>17727</v>
      </c>
      <c r="K5170" s="35" t="s">
        <v>2617</v>
      </c>
      <c r="L5170" s="35"/>
      <c r="M5170" s="51">
        <v>43280</v>
      </c>
    </row>
    <row r="5171" spans="9:13">
      <c r="I5171" s="35" t="s">
        <v>17728</v>
      </c>
      <c r="J5171" s="35" t="s">
        <v>17729</v>
      </c>
      <c r="K5171" s="35" t="s">
        <v>2617</v>
      </c>
      <c r="L5171" s="35"/>
      <c r="M5171" s="51">
        <v>43279</v>
      </c>
    </row>
    <row r="5172" spans="9:13">
      <c r="I5172" s="35" t="s">
        <v>17730</v>
      </c>
      <c r="J5172" s="35" t="s">
        <v>17731</v>
      </c>
      <c r="K5172" s="35" t="s">
        <v>2617</v>
      </c>
      <c r="L5172" s="35"/>
      <c r="M5172" s="51">
        <v>43279</v>
      </c>
    </row>
    <row r="5173" spans="9:13">
      <c r="I5173" s="35" t="s">
        <v>17732</v>
      </c>
      <c r="J5173" s="35" t="s">
        <v>17733</v>
      </c>
      <c r="K5173" s="35" t="s">
        <v>2617</v>
      </c>
      <c r="L5173" s="35"/>
      <c r="M5173" s="51">
        <v>43279</v>
      </c>
    </row>
    <row r="5174" spans="9:13">
      <c r="I5174" s="35" t="s">
        <v>17734</v>
      </c>
      <c r="J5174" s="35" t="s">
        <v>17735</v>
      </c>
      <c r="K5174" s="35" t="s">
        <v>2617</v>
      </c>
      <c r="L5174" s="35"/>
      <c r="M5174" s="51">
        <v>43279</v>
      </c>
    </row>
    <row r="5175" spans="9:13">
      <c r="I5175" s="35" t="s">
        <v>17736</v>
      </c>
      <c r="J5175" s="35" t="s">
        <v>17737</v>
      </c>
      <c r="K5175" s="35" t="s">
        <v>2617</v>
      </c>
      <c r="L5175" s="35"/>
      <c r="M5175" s="51">
        <v>43279</v>
      </c>
    </row>
    <row r="5176" spans="9:13">
      <c r="I5176" s="35" t="s">
        <v>17738</v>
      </c>
      <c r="J5176" s="35" t="s">
        <v>17739</v>
      </c>
      <c r="K5176" s="35" t="s">
        <v>2617</v>
      </c>
      <c r="L5176" s="35"/>
      <c r="M5176" s="51">
        <v>43279</v>
      </c>
    </row>
    <row r="5177" spans="9:13">
      <c r="I5177" s="35" t="s">
        <v>17740</v>
      </c>
      <c r="J5177" s="35" t="s">
        <v>17741</v>
      </c>
      <c r="K5177" s="35" t="s">
        <v>2617</v>
      </c>
      <c r="L5177" s="35"/>
      <c r="M5177" s="51">
        <v>43279</v>
      </c>
    </row>
    <row r="5178" spans="9:13">
      <c r="I5178" s="35" t="s">
        <v>17742</v>
      </c>
      <c r="J5178" s="35" t="s">
        <v>17743</v>
      </c>
      <c r="K5178" s="35" t="s">
        <v>2617</v>
      </c>
      <c r="L5178" s="35"/>
      <c r="M5178" s="51">
        <v>43279</v>
      </c>
    </row>
    <row r="5179" spans="9:13">
      <c r="I5179" s="35" t="s">
        <v>17744</v>
      </c>
      <c r="J5179" s="35" t="s">
        <v>17745</v>
      </c>
      <c r="K5179" s="35" t="s">
        <v>2617</v>
      </c>
      <c r="L5179" s="35"/>
      <c r="M5179" s="51">
        <v>43279</v>
      </c>
    </row>
    <row r="5180" spans="9:13">
      <c r="I5180" s="35" t="s">
        <v>17746</v>
      </c>
      <c r="J5180" s="35" t="s">
        <v>17747</v>
      </c>
      <c r="K5180" s="35" t="s">
        <v>2617</v>
      </c>
      <c r="L5180" s="35"/>
      <c r="M5180" s="51">
        <v>43279</v>
      </c>
    </row>
    <row r="5181" spans="9:13">
      <c r="I5181" s="35" t="s">
        <v>17748</v>
      </c>
      <c r="J5181" s="35" t="s">
        <v>17749</v>
      </c>
      <c r="K5181" s="35" t="s">
        <v>2617</v>
      </c>
      <c r="L5181" s="35"/>
      <c r="M5181" s="51">
        <v>43279</v>
      </c>
    </row>
    <row r="5182" spans="9:13">
      <c r="I5182" s="35" t="s">
        <v>17750</v>
      </c>
      <c r="J5182" s="35" t="s">
        <v>17751</v>
      </c>
      <c r="K5182" s="35" t="s">
        <v>2617</v>
      </c>
      <c r="L5182" s="35"/>
      <c r="M5182" s="51">
        <v>43279</v>
      </c>
    </row>
    <row r="5183" spans="9:13">
      <c r="I5183" s="35" t="s">
        <v>8969</v>
      </c>
      <c r="J5183" s="35" t="s">
        <v>17752</v>
      </c>
      <c r="K5183" s="35" t="s">
        <v>2617</v>
      </c>
      <c r="L5183" s="35"/>
      <c r="M5183" s="51">
        <v>43279</v>
      </c>
    </row>
    <row r="5184" spans="9:13">
      <c r="I5184" s="35" t="s">
        <v>17753</v>
      </c>
      <c r="J5184" s="35" t="s">
        <v>17754</v>
      </c>
      <c r="K5184" s="35" t="s">
        <v>2617</v>
      </c>
      <c r="L5184" s="35"/>
      <c r="M5184" s="51">
        <v>43279</v>
      </c>
    </row>
    <row r="5185" spans="9:13">
      <c r="I5185" s="35" t="s">
        <v>17755</v>
      </c>
      <c r="J5185" s="35" t="s">
        <v>17756</v>
      </c>
      <c r="K5185" s="35" t="s">
        <v>2617</v>
      </c>
      <c r="L5185" s="35"/>
      <c r="M5185" s="51">
        <v>43279</v>
      </c>
    </row>
    <row r="5186" spans="9:13">
      <c r="I5186" s="35" t="s">
        <v>17757</v>
      </c>
      <c r="J5186" s="35" t="s">
        <v>17758</v>
      </c>
      <c r="K5186" s="35" t="s">
        <v>2617</v>
      </c>
      <c r="L5186" s="35"/>
      <c r="M5186" s="51">
        <v>43279</v>
      </c>
    </row>
    <row r="5187" spans="9:13">
      <c r="I5187" s="35" t="s">
        <v>17759</v>
      </c>
      <c r="J5187" s="35" t="s">
        <v>17760</v>
      </c>
      <c r="K5187" s="35" t="s">
        <v>2617</v>
      </c>
      <c r="L5187" s="35"/>
      <c r="M5187" s="51">
        <v>43279</v>
      </c>
    </row>
    <row r="5188" spans="9:13">
      <c r="I5188" s="35" t="s">
        <v>17761</v>
      </c>
      <c r="J5188" s="35" t="s">
        <v>17762</v>
      </c>
      <c r="K5188" s="35" t="s">
        <v>2617</v>
      </c>
      <c r="L5188" s="35"/>
      <c r="M5188" s="51">
        <v>43279</v>
      </c>
    </row>
    <row r="5189" spans="9:13">
      <c r="I5189" s="35" t="s">
        <v>17763</v>
      </c>
      <c r="J5189" s="35" t="s">
        <v>17764</v>
      </c>
      <c r="K5189" s="35" t="s">
        <v>2617</v>
      </c>
      <c r="L5189" s="35"/>
      <c r="M5189" s="51">
        <v>43279</v>
      </c>
    </row>
    <row r="5190" spans="9:13">
      <c r="I5190" s="35" t="s">
        <v>17765</v>
      </c>
      <c r="J5190" s="35" t="s">
        <v>17766</v>
      </c>
      <c r="K5190" s="35" t="s">
        <v>2617</v>
      </c>
      <c r="L5190" s="35"/>
      <c r="M5190" s="51">
        <v>43279</v>
      </c>
    </row>
    <row r="5191" spans="9:13">
      <c r="I5191" s="35" t="s">
        <v>17767</v>
      </c>
      <c r="J5191" s="35" t="s">
        <v>17768</v>
      </c>
      <c r="K5191" s="35" t="s">
        <v>2617</v>
      </c>
      <c r="L5191" s="35"/>
      <c r="M5191" s="51">
        <v>43279</v>
      </c>
    </row>
    <row r="5192" spans="9:13">
      <c r="I5192" s="35" t="s">
        <v>17769</v>
      </c>
      <c r="J5192" s="35" t="s">
        <v>17770</v>
      </c>
      <c r="K5192" s="35" t="s">
        <v>2617</v>
      </c>
      <c r="L5192" s="35"/>
      <c r="M5192" s="51">
        <v>43279</v>
      </c>
    </row>
    <row r="5193" spans="9:13">
      <c r="I5193" s="35" t="s">
        <v>17771</v>
      </c>
      <c r="J5193" s="35" t="s">
        <v>17772</v>
      </c>
      <c r="K5193" s="35" t="s">
        <v>2617</v>
      </c>
      <c r="L5193" s="35"/>
      <c r="M5193" s="51">
        <v>43279</v>
      </c>
    </row>
    <row r="5194" spans="9:13">
      <c r="I5194" s="35" t="s">
        <v>17773</v>
      </c>
      <c r="J5194" s="35" t="s">
        <v>17774</v>
      </c>
      <c r="K5194" s="35" t="s">
        <v>2617</v>
      </c>
      <c r="L5194" s="35"/>
      <c r="M5194" s="51">
        <v>43279</v>
      </c>
    </row>
    <row r="5195" spans="9:13">
      <c r="I5195" s="35" t="s">
        <v>17775</v>
      </c>
      <c r="J5195" s="35" t="s">
        <v>17776</v>
      </c>
      <c r="K5195" s="35" t="s">
        <v>2617</v>
      </c>
      <c r="L5195" s="35"/>
      <c r="M5195" s="51">
        <v>43279</v>
      </c>
    </row>
    <row r="5196" spans="9:13">
      <c r="I5196" s="35" t="s">
        <v>17777</v>
      </c>
      <c r="J5196" s="35" t="s">
        <v>17778</v>
      </c>
      <c r="K5196" s="35" t="s">
        <v>2617</v>
      </c>
      <c r="L5196" s="35"/>
      <c r="M5196" s="51">
        <v>43279</v>
      </c>
    </row>
    <row r="5197" spans="9:13">
      <c r="I5197" s="35" t="s">
        <v>17779</v>
      </c>
      <c r="J5197" s="35" t="s">
        <v>17780</v>
      </c>
      <c r="K5197" s="35" t="s">
        <v>2617</v>
      </c>
      <c r="L5197" s="35"/>
      <c r="M5197" s="51">
        <v>43279</v>
      </c>
    </row>
    <row r="5198" spans="9:13">
      <c r="I5198" s="35" t="s">
        <v>17781</v>
      </c>
      <c r="J5198" s="35" t="s">
        <v>17782</v>
      </c>
      <c r="K5198" s="35" t="s">
        <v>2617</v>
      </c>
      <c r="L5198" s="35"/>
      <c r="M5198" s="51">
        <v>43279</v>
      </c>
    </row>
    <row r="5199" spans="9:13">
      <c r="I5199" s="35" t="s">
        <v>17783</v>
      </c>
      <c r="J5199" s="35" t="s">
        <v>17784</v>
      </c>
      <c r="K5199" s="35" t="s">
        <v>2617</v>
      </c>
      <c r="L5199" s="35"/>
      <c r="M5199" s="51">
        <v>43279</v>
      </c>
    </row>
    <row r="5200" spans="9:13">
      <c r="I5200" s="35" t="s">
        <v>17785</v>
      </c>
      <c r="J5200" s="35" t="s">
        <v>17786</v>
      </c>
      <c r="K5200" s="35" t="s">
        <v>2617</v>
      </c>
      <c r="L5200" s="35"/>
      <c r="M5200" s="51">
        <v>43279</v>
      </c>
    </row>
    <row r="5201" spans="9:13">
      <c r="I5201" s="35" t="s">
        <v>17787</v>
      </c>
      <c r="J5201" s="35" t="s">
        <v>17788</v>
      </c>
      <c r="K5201" s="35" t="s">
        <v>2617</v>
      </c>
      <c r="L5201" s="35"/>
      <c r="M5201" s="51">
        <v>43279</v>
      </c>
    </row>
    <row r="5202" spans="9:13">
      <c r="I5202" s="35" t="s">
        <v>17789</v>
      </c>
      <c r="J5202" s="35" t="s">
        <v>17790</v>
      </c>
      <c r="K5202" s="35" t="s">
        <v>2617</v>
      </c>
      <c r="L5202" s="35"/>
      <c r="M5202" s="51">
        <v>43279</v>
      </c>
    </row>
    <row r="5203" spans="9:13">
      <c r="I5203" s="35" t="s">
        <v>17791</v>
      </c>
      <c r="J5203" s="35" t="s">
        <v>17792</v>
      </c>
      <c r="K5203" s="35" t="s">
        <v>2617</v>
      </c>
      <c r="L5203" s="35"/>
      <c r="M5203" s="51">
        <v>43279</v>
      </c>
    </row>
    <row r="5204" spans="9:13">
      <c r="I5204" s="35" t="s">
        <v>17793</v>
      </c>
      <c r="J5204" s="35" t="s">
        <v>17794</v>
      </c>
      <c r="K5204" s="35" t="s">
        <v>2617</v>
      </c>
      <c r="L5204" s="35"/>
      <c r="M5204" s="51">
        <v>43279</v>
      </c>
    </row>
    <row r="5205" spans="9:13">
      <c r="I5205" s="35" t="s">
        <v>17795</v>
      </c>
      <c r="J5205" s="35" t="s">
        <v>17796</v>
      </c>
      <c r="K5205" s="35" t="s">
        <v>2617</v>
      </c>
      <c r="L5205" s="35"/>
      <c r="M5205" s="51">
        <v>43279</v>
      </c>
    </row>
    <row r="5206" spans="9:13">
      <c r="I5206" s="35" t="s">
        <v>17797</v>
      </c>
      <c r="J5206" s="35" t="s">
        <v>17798</v>
      </c>
      <c r="K5206" s="35" t="s">
        <v>2617</v>
      </c>
      <c r="L5206" s="35"/>
      <c r="M5206" s="51">
        <v>43279</v>
      </c>
    </row>
    <row r="5207" spans="9:13">
      <c r="I5207" s="35" t="s">
        <v>17799</v>
      </c>
      <c r="J5207" s="35" t="s">
        <v>17800</v>
      </c>
      <c r="K5207" s="35" t="s">
        <v>2617</v>
      </c>
      <c r="L5207" s="35"/>
      <c r="M5207" s="51">
        <v>43279</v>
      </c>
    </row>
    <row r="5208" spans="9:13">
      <c r="I5208" s="35" t="s">
        <v>17801</v>
      </c>
      <c r="J5208" s="35" t="s">
        <v>17802</v>
      </c>
      <c r="K5208" s="35" t="s">
        <v>2617</v>
      </c>
      <c r="L5208" s="35"/>
      <c r="M5208" s="51">
        <v>43279</v>
      </c>
    </row>
    <row r="5209" spans="9:13">
      <c r="I5209" s="35" t="s">
        <v>17803</v>
      </c>
      <c r="J5209" s="35" t="s">
        <v>17804</v>
      </c>
      <c r="K5209" s="35" t="s">
        <v>2617</v>
      </c>
      <c r="L5209" s="35"/>
      <c r="M5209" s="51">
        <v>43279</v>
      </c>
    </row>
    <row r="5210" spans="9:13">
      <c r="I5210" s="35" t="s">
        <v>17805</v>
      </c>
      <c r="J5210" s="35" t="s">
        <v>17806</v>
      </c>
      <c r="K5210" s="35" t="s">
        <v>2617</v>
      </c>
      <c r="L5210" s="35"/>
      <c r="M5210" s="51">
        <v>43279</v>
      </c>
    </row>
    <row r="5211" spans="9:13">
      <c r="I5211" s="35" t="s">
        <v>17807</v>
      </c>
      <c r="J5211" s="35" t="s">
        <v>17808</v>
      </c>
      <c r="K5211" s="35" t="s">
        <v>2617</v>
      </c>
      <c r="L5211" s="35"/>
      <c r="M5211" s="51">
        <v>43279</v>
      </c>
    </row>
    <row r="5212" spans="9:13">
      <c r="I5212" s="35" t="s">
        <v>17809</v>
      </c>
      <c r="J5212" s="35" t="s">
        <v>17810</v>
      </c>
      <c r="K5212" s="35" t="s">
        <v>2617</v>
      </c>
      <c r="L5212" s="35"/>
      <c r="M5212" s="51">
        <v>43279</v>
      </c>
    </row>
    <row r="5213" spans="9:13">
      <c r="I5213" s="35" t="s">
        <v>17811</v>
      </c>
      <c r="J5213" s="35" t="s">
        <v>17812</v>
      </c>
      <c r="K5213" s="35" t="s">
        <v>2617</v>
      </c>
      <c r="L5213" s="35"/>
      <c r="M5213" s="51">
        <v>43279</v>
      </c>
    </row>
    <row r="5214" spans="9:13">
      <c r="I5214" s="35" t="s">
        <v>17813</v>
      </c>
      <c r="J5214" s="35" t="s">
        <v>17814</v>
      </c>
      <c r="K5214" s="35" t="s">
        <v>2617</v>
      </c>
      <c r="L5214" s="35"/>
      <c r="M5214" s="51">
        <v>43279</v>
      </c>
    </row>
    <row r="5215" spans="9:13">
      <c r="I5215" s="35" t="s">
        <v>17815</v>
      </c>
      <c r="J5215" s="35" t="s">
        <v>17816</v>
      </c>
      <c r="K5215" s="35" t="s">
        <v>2617</v>
      </c>
      <c r="L5215" s="35"/>
      <c r="M5215" s="51">
        <v>43279</v>
      </c>
    </row>
    <row r="5216" spans="9:13">
      <c r="I5216" s="35" t="s">
        <v>17817</v>
      </c>
      <c r="J5216" s="35" t="s">
        <v>17818</v>
      </c>
      <c r="K5216" s="35" t="s">
        <v>2617</v>
      </c>
      <c r="L5216" s="35"/>
      <c r="M5216" s="51">
        <v>43279</v>
      </c>
    </row>
    <row r="5217" spans="9:13">
      <c r="I5217" s="35" t="s">
        <v>17819</v>
      </c>
      <c r="J5217" s="35" t="s">
        <v>17820</v>
      </c>
      <c r="K5217" s="35" t="s">
        <v>2617</v>
      </c>
      <c r="L5217" s="35"/>
      <c r="M5217" s="51">
        <v>43279</v>
      </c>
    </row>
    <row r="5218" spans="9:13">
      <c r="I5218" s="35" t="s">
        <v>17821</v>
      </c>
      <c r="J5218" s="35" t="s">
        <v>17822</v>
      </c>
      <c r="K5218" s="35" t="s">
        <v>2617</v>
      </c>
      <c r="L5218" s="35"/>
      <c r="M5218" s="51">
        <v>43279</v>
      </c>
    </row>
    <row r="5219" spans="9:13">
      <c r="I5219" s="35" t="s">
        <v>17823</v>
      </c>
      <c r="J5219" s="35" t="s">
        <v>17824</v>
      </c>
      <c r="K5219" s="35" t="s">
        <v>2617</v>
      </c>
      <c r="L5219" s="35"/>
      <c r="M5219" s="51">
        <v>43279</v>
      </c>
    </row>
    <row r="5220" spans="9:13">
      <c r="I5220" s="35" t="s">
        <v>17825</v>
      </c>
      <c r="J5220" s="35" t="s">
        <v>17826</v>
      </c>
      <c r="K5220" s="35" t="s">
        <v>2617</v>
      </c>
      <c r="L5220" s="35"/>
      <c r="M5220" s="51">
        <v>43279</v>
      </c>
    </row>
    <row r="5221" spans="9:13">
      <c r="I5221" s="35" t="s">
        <v>17827</v>
      </c>
      <c r="J5221" s="35" t="s">
        <v>17828</v>
      </c>
      <c r="K5221" s="35" t="s">
        <v>2617</v>
      </c>
      <c r="L5221" s="35"/>
      <c r="M5221" s="51">
        <v>43279</v>
      </c>
    </row>
    <row r="5222" spans="9:13">
      <c r="I5222" s="35" t="s">
        <v>17829</v>
      </c>
      <c r="J5222" s="35" t="s">
        <v>17830</v>
      </c>
      <c r="K5222" s="35" t="s">
        <v>2617</v>
      </c>
      <c r="L5222" s="35"/>
      <c r="M5222" s="51">
        <v>43279</v>
      </c>
    </row>
    <row r="5223" spans="9:13">
      <c r="I5223" s="35" t="s">
        <v>17831</v>
      </c>
      <c r="J5223" s="35" t="s">
        <v>17832</v>
      </c>
      <c r="K5223" s="35" t="s">
        <v>2617</v>
      </c>
      <c r="L5223" s="35"/>
      <c r="M5223" s="51">
        <v>43279</v>
      </c>
    </row>
    <row r="5224" spans="9:13">
      <c r="I5224" s="35" t="s">
        <v>17833</v>
      </c>
      <c r="J5224" s="35" t="s">
        <v>17834</v>
      </c>
      <c r="K5224" s="35" t="s">
        <v>2617</v>
      </c>
      <c r="L5224" s="35"/>
      <c r="M5224" s="51">
        <v>43279</v>
      </c>
    </row>
    <row r="5225" spans="9:13">
      <c r="I5225" s="35" t="s">
        <v>17835</v>
      </c>
      <c r="J5225" s="35" t="s">
        <v>17836</v>
      </c>
      <c r="K5225" s="35" t="s">
        <v>2617</v>
      </c>
      <c r="L5225" s="35"/>
      <c r="M5225" s="51">
        <v>43279</v>
      </c>
    </row>
    <row r="5226" spans="9:13">
      <c r="I5226" s="35" t="s">
        <v>17837</v>
      </c>
      <c r="J5226" s="35" t="s">
        <v>17838</v>
      </c>
      <c r="K5226" s="35" t="s">
        <v>2617</v>
      </c>
      <c r="L5226" s="35"/>
      <c r="M5226" s="51">
        <v>43279</v>
      </c>
    </row>
    <row r="5227" spans="9:13">
      <c r="I5227" s="35" t="s">
        <v>17839</v>
      </c>
      <c r="J5227" s="35" t="s">
        <v>17840</v>
      </c>
      <c r="K5227" s="35" t="s">
        <v>2617</v>
      </c>
      <c r="L5227" s="35"/>
      <c r="M5227" s="51">
        <v>43279</v>
      </c>
    </row>
    <row r="5228" spans="9:13">
      <c r="I5228" s="35" t="s">
        <v>17841</v>
      </c>
      <c r="J5228" s="35" t="s">
        <v>17842</v>
      </c>
      <c r="K5228" s="35" t="s">
        <v>2617</v>
      </c>
      <c r="L5228" s="35"/>
      <c r="M5228" s="51">
        <v>43279</v>
      </c>
    </row>
    <row r="5229" spans="9:13">
      <c r="I5229" s="35" t="s">
        <v>17843</v>
      </c>
      <c r="J5229" s="35" t="s">
        <v>17844</v>
      </c>
      <c r="K5229" s="35" t="s">
        <v>2617</v>
      </c>
      <c r="L5229" s="35"/>
      <c r="M5229" s="51">
        <v>43279</v>
      </c>
    </row>
    <row r="5230" spans="9:13">
      <c r="I5230" s="35" t="s">
        <v>17845</v>
      </c>
      <c r="J5230" s="35" t="s">
        <v>17846</v>
      </c>
      <c r="K5230" s="35" t="s">
        <v>2617</v>
      </c>
      <c r="L5230" s="35"/>
      <c r="M5230" s="51">
        <v>43279</v>
      </c>
    </row>
    <row r="5231" spans="9:13">
      <c r="I5231" s="35" t="s">
        <v>17847</v>
      </c>
      <c r="J5231" s="35" t="s">
        <v>17848</v>
      </c>
      <c r="K5231" s="35" t="s">
        <v>2617</v>
      </c>
      <c r="L5231" s="35"/>
      <c r="M5231" s="51">
        <v>43279</v>
      </c>
    </row>
    <row r="5232" spans="9:13">
      <c r="I5232" s="35" t="s">
        <v>17849</v>
      </c>
      <c r="J5232" s="35" t="s">
        <v>17850</v>
      </c>
      <c r="K5232" s="35" t="s">
        <v>2617</v>
      </c>
      <c r="L5232" s="35"/>
      <c r="M5232" s="51">
        <v>43279</v>
      </c>
    </row>
    <row r="5233" spans="9:13">
      <c r="I5233" s="35" t="s">
        <v>17851</v>
      </c>
      <c r="J5233" s="35" t="s">
        <v>17852</v>
      </c>
      <c r="K5233" s="35" t="s">
        <v>2617</v>
      </c>
      <c r="L5233" s="35"/>
      <c r="M5233" s="51">
        <v>43279</v>
      </c>
    </row>
    <row r="5234" spans="9:13">
      <c r="I5234" s="35" t="s">
        <v>9897</v>
      </c>
      <c r="J5234" s="35" t="s">
        <v>17853</v>
      </c>
      <c r="K5234" s="35" t="s">
        <v>2617</v>
      </c>
      <c r="L5234" s="35"/>
      <c r="M5234" s="51">
        <v>43279</v>
      </c>
    </row>
    <row r="5235" spans="9:13">
      <c r="I5235" s="35" t="s">
        <v>17854</v>
      </c>
      <c r="J5235" s="35" t="s">
        <v>17855</v>
      </c>
      <c r="K5235" s="35" t="s">
        <v>2617</v>
      </c>
      <c r="L5235" s="35"/>
      <c r="M5235" s="51">
        <v>43279</v>
      </c>
    </row>
    <row r="5236" spans="9:13">
      <c r="I5236" s="35" t="s">
        <v>17856</v>
      </c>
      <c r="J5236" s="35" t="s">
        <v>17857</v>
      </c>
      <c r="K5236" s="35" t="s">
        <v>2617</v>
      </c>
      <c r="L5236" s="35"/>
      <c r="M5236" s="51">
        <v>43279</v>
      </c>
    </row>
    <row r="5237" spans="9:13">
      <c r="I5237" s="35" t="s">
        <v>17858</v>
      </c>
      <c r="J5237" s="35" t="s">
        <v>17859</v>
      </c>
      <c r="K5237" s="35" t="s">
        <v>2617</v>
      </c>
      <c r="L5237" s="35"/>
      <c r="M5237" s="51">
        <v>43279</v>
      </c>
    </row>
    <row r="5238" spans="9:13">
      <c r="I5238" s="35" t="s">
        <v>17860</v>
      </c>
      <c r="J5238" s="35" t="s">
        <v>17861</v>
      </c>
      <c r="K5238" s="35" t="s">
        <v>2617</v>
      </c>
      <c r="L5238" s="35"/>
      <c r="M5238" s="51">
        <v>43279</v>
      </c>
    </row>
    <row r="5239" spans="9:13">
      <c r="I5239" s="35" t="s">
        <v>17862</v>
      </c>
      <c r="J5239" s="35" t="s">
        <v>17863</v>
      </c>
      <c r="K5239" s="35" t="s">
        <v>2617</v>
      </c>
      <c r="L5239" s="35"/>
      <c r="M5239" s="51">
        <v>43279</v>
      </c>
    </row>
    <row r="5240" spans="9:13">
      <c r="I5240" s="35" t="s">
        <v>17864</v>
      </c>
      <c r="J5240" s="35" t="s">
        <v>17865</v>
      </c>
      <c r="K5240" s="35" t="s">
        <v>2617</v>
      </c>
      <c r="L5240" s="35"/>
      <c r="M5240" s="51">
        <v>43279</v>
      </c>
    </row>
    <row r="5241" spans="9:13">
      <c r="I5241" s="35" t="s">
        <v>17866</v>
      </c>
      <c r="J5241" s="35" t="s">
        <v>17867</v>
      </c>
      <c r="K5241" s="35" t="s">
        <v>2617</v>
      </c>
      <c r="L5241" s="35"/>
      <c r="M5241" s="51">
        <v>43279</v>
      </c>
    </row>
    <row r="5242" spans="9:13">
      <c r="I5242" s="35" t="s">
        <v>17868</v>
      </c>
      <c r="J5242" s="35" t="s">
        <v>17869</v>
      </c>
      <c r="K5242" s="35" t="s">
        <v>2617</v>
      </c>
      <c r="L5242" s="35"/>
      <c r="M5242" s="51">
        <v>43279</v>
      </c>
    </row>
    <row r="5243" spans="9:13">
      <c r="I5243" s="35" t="s">
        <v>17870</v>
      </c>
      <c r="J5243" s="35" t="s">
        <v>17871</v>
      </c>
      <c r="K5243" s="35" t="s">
        <v>2617</v>
      </c>
      <c r="L5243" s="35"/>
      <c r="M5243" s="51">
        <v>43279</v>
      </c>
    </row>
    <row r="5244" spans="9:13">
      <c r="I5244" s="35" t="s">
        <v>17872</v>
      </c>
      <c r="J5244" s="35" t="s">
        <v>17873</v>
      </c>
      <c r="K5244" s="35" t="s">
        <v>2617</v>
      </c>
      <c r="L5244" s="35"/>
      <c r="M5244" s="51">
        <v>43279</v>
      </c>
    </row>
    <row r="5245" spans="9:13">
      <c r="I5245" s="35" t="s">
        <v>17874</v>
      </c>
      <c r="J5245" s="35" t="s">
        <v>17875</v>
      </c>
      <c r="K5245" s="35" t="s">
        <v>2617</v>
      </c>
      <c r="L5245" s="35"/>
      <c r="M5245" s="51">
        <v>43279</v>
      </c>
    </row>
    <row r="5246" spans="9:13">
      <c r="I5246" s="35" t="s">
        <v>17876</v>
      </c>
      <c r="J5246" s="35" t="s">
        <v>17877</v>
      </c>
      <c r="K5246" s="35" t="s">
        <v>2617</v>
      </c>
      <c r="L5246" s="35"/>
      <c r="M5246" s="51">
        <v>43279</v>
      </c>
    </row>
    <row r="5247" spans="9:13">
      <c r="I5247" s="35" t="s">
        <v>17878</v>
      </c>
      <c r="J5247" s="35" t="s">
        <v>17879</v>
      </c>
      <c r="K5247" s="35" t="s">
        <v>2617</v>
      </c>
      <c r="L5247" s="35"/>
      <c r="M5247" s="51">
        <v>43279</v>
      </c>
    </row>
    <row r="5248" spans="9:13">
      <c r="I5248" s="35" t="s">
        <v>17880</v>
      </c>
      <c r="J5248" s="35" t="s">
        <v>17881</v>
      </c>
      <c r="K5248" s="35" t="s">
        <v>2617</v>
      </c>
      <c r="L5248" s="35"/>
      <c r="M5248" s="51">
        <v>43279</v>
      </c>
    </row>
    <row r="5249" spans="9:13">
      <c r="I5249" s="35" t="s">
        <v>17882</v>
      </c>
      <c r="J5249" s="35" t="s">
        <v>17883</v>
      </c>
      <c r="K5249" s="35" t="s">
        <v>2617</v>
      </c>
      <c r="L5249" s="35"/>
      <c r="M5249" s="51">
        <v>43278</v>
      </c>
    </row>
    <row r="5250" spans="9:13">
      <c r="I5250" s="35" t="s">
        <v>17884</v>
      </c>
      <c r="J5250" s="35" t="s">
        <v>17885</v>
      </c>
      <c r="K5250" s="35" t="s">
        <v>2617</v>
      </c>
      <c r="L5250" s="35"/>
      <c r="M5250" s="51">
        <v>43262</v>
      </c>
    </row>
    <row r="5251" spans="9:13">
      <c r="I5251" s="35" t="s">
        <v>17886</v>
      </c>
      <c r="J5251" s="35" t="s">
        <v>17887</v>
      </c>
      <c r="K5251" s="35" t="s">
        <v>2617</v>
      </c>
      <c r="L5251" s="35"/>
      <c r="M5251" s="51">
        <v>43307</v>
      </c>
    </row>
    <row r="5252" spans="9:13">
      <c r="I5252" s="35" t="s">
        <v>17888</v>
      </c>
      <c r="J5252" s="35" t="s">
        <v>17889</v>
      </c>
      <c r="K5252" s="35" t="s">
        <v>2617</v>
      </c>
      <c r="L5252" s="35"/>
      <c r="M5252" s="51">
        <v>43307</v>
      </c>
    </row>
    <row r="5253" spans="9:13">
      <c r="I5253" s="35" t="s">
        <v>17890</v>
      </c>
      <c r="J5253" s="35" t="s">
        <v>17891</v>
      </c>
      <c r="K5253" s="35" t="s">
        <v>2617</v>
      </c>
      <c r="L5253" s="35"/>
      <c r="M5253" s="51">
        <v>43306</v>
      </c>
    </row>
    <row r="5254" spans="9:13">
      <c r="I5254" s="35" t="s">
        <v>17892</v>
      </c>
      <c r="J5254" s="35" t="s">
        <v>17893</v>
      </c>
      <c r="K5254" s="35" t="s">
        <v>2617</v>
      </c>
      <c r="L5254" s="35"/>
      <c r="M5254" s="51">
        <v>43304</v>
      </c>
    </row>
    <row r="5255" spans="9:13">
      <c r="I5255" s="35" t="s">
        <v>17894</v>
      </c>
      <c r="J5255" s="35" t="s">
        <v>17895</v>
      </c>
      <c r="K5255" s="35" t="s">
        <v>2617</v>
      </c>
      <c r="L5255" s="35"/>
      <c r="M5255" s="51">
        <v>43299</v>
      </c>
    </row>
    <row r="5256" spans="9:13">
      <c r="I5256" s="35" t="s">
        <v>17697</v>
      </c>
      <c r="J5256" s="35" t="s">
        <v>17698</v>
      </c>
      <c r="K5256" s="35" t="s">
        <v>2617</v>
      </c>
      <c r="L5256" s="35"/>
      <c r="M5256" s="51">
        <v>43262</v>
      </c>
    </row>
    <row r="5257" spans="9:13">
      <c r="I5257" s="35" t="s">
        <v>17896</v>
      </c>
      <c r="J5257" s="35" t="s">
        <v>17897</v>
      </c>
      <c r="K5257" s="35" t="s">
        <v>2617</v>
      </c>
      <c r="L5257" s="35"/>
      <c r="M5257" s="51">
        <v>43319</v>
      </c>
    </row>
    <row r="5258" spans="9:13">
      <c r="I5258" s="35" t="s">
        <v>17898</v>
      </c>
      <c r="J5258" s="35" t="s">
        <v>17899</v>
      </c>
      <c r="K5258" s="35" t="s">
        <v>2617</v>
      </c>
      <c r="L5258" s="35"/>
      <c r="M5258" s="51">
        <v>43319</v>
      </c>
    </row>
    <row r="5259" spans="9:13">
      <c r="I5259" s="35" t="s">
        <v>17900</v>
      </c>
      <c r="J5259" s="35" t="s">
        <v>17901</v>
      </c>
      <c r="K5259" s="35" t="s">
        <v>2617</v>
      </c>
      <c r="L5259" s="35"/>
      <c r="M5259" s="51">
        <v>43319</v>
      </c>
    </row>
    <row r="5260" spans="9:13">
      <c r="I5260" s="35" t="s">
        <v>17902</v>
      </c>
      <c r="J5260" s="35" t="s">
        <v>17903</v>
      </c>
      <c r="K5260" s="35" t="s">
        <v>2617</v>
      </c>
      <c r="L5260" s="35"/>
      <c r="M5260" s="51">
        <v>43319</v>
      </c>
    </row>
    <row r="5261" spans="9:13">
      <c r="I5261" s="35" t="s">
        <v>17904</v>
      </c>
      <c r="J5261" s="35" t="s">
        <v>17905</v>
      </c>
      <c r="K5261" s="35" t="s">
        <v>2617</v>
      </c>
      <c r="L5261" s="35"/>
      <c r="M5261" s="51">
        <v>43318</v>
      </c>
    </row>
    <row r="5262" spans="9:13">
      <c r="I5262" s="35" t="s">
        <v>17906</v>
      </c>
      <c r="J5262" s="35" t="s">
        <v>17907</v>
      </c>
      <c r="K5262" s="35" t="s">
        <v>2617</v>
      </c>
      <c r="L5262" s="35"/>
      <c r="M5262" s="51">
        <v>43318</v>
      </c>
    </row>
    <row r="5263" spans="9:13">
      <c r="I5263" s="35" t="s">
        <v>17908</v>
      </c>
      <c r="J5263" s="35" t="s">
        <v>17909</v>
      </c>
      <c r="K5263" s="35" t="s">
        <v>2617</v>
      </c>
      <c r="L5263" s="35"/>
      <c r="M5263" s="51">
        <v>43314</v>
      </c>
    </row>
    <row r="5264" spans="9:13">
      <c r="I5264" s="35" t="s">
        <v>17910</v>
      </c>
      <c r="J5264" s="35" t="s">
        <v>17911</v>
      </c>
      <c r="K5264" s="35" t="s">
        <v>2617</v>
      </c>
      <c r="L5264" s="35"/>
      <c r="M5264" s="51">
        <v>43313</v>
      </c>
    </row>
    <row r="5265" spans="9:13">
      <c r="I5265" s="35" t="s">
        <v>17912</v>
      </c>
      <c r="J5265" s="35" t="s">
        <v>17913</v>
      </c>
      <c r="K5265" s="35" t="s">
        <v>2617</v>
      </c>
      <c r="L5265" s="35"/>
      <c r="M5265" s="51">
        <v>43307</v>
      </c>
    </row>
    <row r="5266" spans="9:13">
      <c r="I5266" s="35" t="s">
        <v>17914</v>
      </c>
      <c r="J5266" s="35" t="s">
        <v>17915</v>
      </c>
      <c r="K5266" s="35" t="s">
        <v>2617</v>
      </c>
      <c r="L5266" s="35"/>
      <c r="M5266" s="51">
        <v>43294</v>
      </c>
    </row>
    <row r="5267" spans="9:13">
      <c r="I5267" s="35" t="s">
        <v>17916</v>
      </c>
      <c r="J5267" s="35" t="s">
        <v>17917</v>
      </c>
      <c r="K5267" s="35" t="s">
        <v>2617</v>
      </c>
      <c r="L5267" s="35"/>
      <c r="M5267" s="51">
        <v>43286</v>
      </c>
    </row>
    <row r="5268" spans="9:13">
      <c r="I5268" s="35" t="s">
        <v>17918</v>
      </c>
      <c r="J5268" s="35" t="s">
        <v>17919</v>
      </c>
      <c r="K5268" s="35" t="s">
        <v>2617</v>
      </c>
      <c r="L5268" s="35"/>
      <c r="M5268" s="51">
        <v>43298</v>
      </c>
    </row>
    <row r="5269" spans="9:13">
      <c r="I5269" s="35" t="s">
        <v>17920</v>
      </c>
      <c r="J5269" s="35" t="s">
        <v>17921</v>
      </c>
      <c r="K5269" s="35" t="s">
        <v>2617</v>
      </c>
      <c r="L5269" s="35"/>
      <c r="M5269" s="51">
        <v>43356</v>
      </c>
    </row>
    <row r="5270" spans="9:13">
      <c r="I5270" s="35" t="s">
        <v>17922</v>
      </c>
      <c r="J5270" s="35" t="s">
        <v>17923</v>
      </c>
      <c r="K5270" s="35" t="s">
        <v>2617</v>
      </c>
      <c r="L5270" s="35"/>
      <c r="M5270" s="51">
        <v>43355</v>
      </c>
    </row>
    <row r="5271" spans="9:13">
      <c r="I5271" s="35" t="s">
        <v>17924</v>
      </c>
      <c r="J5271" s="35" t="s">
        <v>17925</v>
      </c>
      <c r="K5271" s="35" t="s">
        <v>2617</v>
      </c>
      <c r="L5271" s="35"/>
      <c r="M5271" s="51">
        <v>43347</v>
      </c>
    </row>
    <row r="5272" spans="9:13">
      <c r="I5272" s="35" t="s">
        <v>17926</v>
      </c>
      <c r="J5272" s="35" t="s">
        <v>17927</v>
      </c>
      <c r="K5272" s="35" t="s">
        <v>2617</v>
      </c>
      <c r="L5272" s="35"/>
      <c r="M5272" s="51">
        <v>43343</v>
      </c>
    </row>
    <row r="5273" spans="9:13">
      <c r="I5273" s="35" t="s">
        <v>17928</v>
      </c>
      <c r="J5273" s="35" t="s">
        <v>17929</v>
      </c>
      <c r="K5273" s="35" t="s">
        <v>2617</v>
      </c>
      <c r="L5273" s="35"/>
      <c r="M5273" s="51">
        <v>43343</v>
      </c>
    </row>
    <row r="5274" spans="9:13">
      <c r="I5274" s="35" t="s">
        <v>17930</v>
      </c>
      <c r="J5274" s="35" t="s">
        <v>17931</v>
      </c>
      <c r="K5274" s="35" t="s">
        <v>2617</v>
      </c>
      <c r="L5274" s="35"/>
      <c r="M5274" s="51">
        <v>43340</v>
      </c>
    </row>
    <row r="5275" spans="9:13">
      <c r="I5275" s="35" t="s">
        <v>17932</v>
      </c>
      <c r="J5275" s="35" t="s">
        <v>17933</v>
      </c>
      <c r="K5275" s="35" t="s">
        <v>2617</v>
      </c>
      <c r="L5275" s="35"/>
      <c r="M5275" s="51">
        <v>43339</v>
      </c>
    </row>
    <row r="5276" spans="9:13">
      <c r="I5276" s="35" t="s">
        <v>17934</v>
      </c>
      <c r="J5276" s="35" t="s">
        <v>17935</v>
      </c>
      <c r="K5276" s="35" t="s">
        <v>2617</v>
      </c>
      <c r="L5276" s="35"/>
      <c r="M5276" s="51">
        <v>43339</v>
      </c>
    </row>
    <row r="5277" spans="9:13">
      <c r="I5277" s="35" t="s">
        <v>17936</v>
      </c>
      <c r="J5277" s="35" t="s">
        <v>17937</v>
      </c>
      <c r="K5277" s="35" t="s">
        <v>2617</v>
      </c>
      <c r="L5277" s="35"/>
      <c r="M5277" s="51">
        <v>43339</v>
      </c>
    </row>
    <row r="5278" spans="9:13">
      <c r="I5278" s="35" t="s">
        <v>17938</v>
      </c>
      <c r="J5278" s="35" t="s">
        <v>17939</v>
      </c>
      <c r="K5278" s="35" t="s">
        <v>2617</v>
      </c>
      <c r="L5278" s="35"/>
      <c r="M5278" s="51">
        <v>43333</v>
      </c>
    </row>
    <row r="5279" spans="9:13">
      <c r="I5279" s="35" t="s">
        <v>17940</v>
      </c>
      <c r="J5279" s="35" t="s">
        <v>17941</v>
      </c>
      <c r="K5279" s="35" t="s">
        <v>2617</v>
      </c>
      <c r="L5279" s="35"/>
      <c r="M5279" s="51">
        <v>43332</v>
      </c>
    </row>
    <row r="5280" spans="9:13">
      <c r="I5280" s="35" t="s">
        <v>17942</v>
      </c>
      <c r="J5280" s="35" t="s">
        <v>17943</v>
      </c>
      <c r="K5280" s="35" t="s">
        <v>2617</v>
      </c>
      <c r="L5280" s="35"/>
      <c r="M5280" s="51">
        <v>43332</v>
      </c>
    </row>
    <row r="5281" spans="9:13">
      <c r="I5281" s="35" t="s">
        <v>17944</v>
      </c>
      <c r="J5281" s="35" t="s">
        <v>17945</v>
      </c>
      <c r="K5281" s="35" t="s">
        <v>2617</v>
      </c>
      <c r="L5281" s="35"/>
      <c r="M5281" s="51">
        <v>43329</v>
      </c>
    </row>
    <row r="5282" spans="9:13">
      <c r="I5282" s="35" t="s">
        <v>17946</v>
      </c>
      <c r="J5282" s="35" t="s">
        <v>17947</v>
      </c>
      <c r="K5282" s="35" t="s">
        <v>2617</v>
      </c>
      <c r="L5282" s="35"/>
      <c r="M5282" s="51">
        <v>43329</v>
      </c>
    </row>
    <row r="5283" spans="9:13">
      <c r="I5283" s="35" t="s">
        <v>17948</v>
      </c>
      <c r="J5283" s="35" t="s">
        <v>17949</v>
      </c>
      <c r="K5283" s="35" t="s">
        <v>2617</v>
      </c>
      <c r="L5283" s="35"/>
      <c r="M5283" s="51">
        <v>43328</v>
      </c>
    </row>
    <row r="5284" spans="9:13">
      <c r="I5284" s="35" t="s">
        <v>17950</v>
      </c>
      <c r="J5284" s="35" t="s">
        <v>17951</v>
      </c>
      <c r="K5284" s="35" t="s">
        <v>2617</v>
      </c>
      <c r="L5284" s="35"/>
      <c r="M5284" s="51">
        <v>43328</v>
      </c>
    </row>
    <row r="5285" spans="9:13">
      <c r="I5285" s="35" t="s">
        <v>17952</v>
      </c>
      <c r="J5285" s="35" t="s">
        <v>17953</v>
      </c>
      <c r="K5285" s="35" t="s">
        <v>2617</v>
      </c>
      <c r="L5285" s="35"/>
      <c r="M5285" s="51">
        <v>43328</v>
      </c>
    </row>
    <row r="5286" spans="9:13">
      <c r="I5286" s="35" t="s">
        <v>17954</v>
      </c>
      <c r="J5286" s="35" t="s">
        <v>17955</v>
      </c>
      <c r="K5286" s="35" t="s">
        <v>2617</v>
      </c>
      <c r="L5286" s="35"/>
      <c r="M5286" s="51">
        <v>43326</v>
      </c>
    </row>
    <row r="5287" spans="9:13">
      <c r="I5287" s="35" t="s">
        <v>17956</v>
      </c>
      <c r="J5287" s="35" t="s">
        <v>17957</v>
      </c>
      <c r="K5287" s="35" t="s">
        <v>2204</v>
      </c>
      <c r="L5287" s="35"/>
      <c r="M5287" s="51">
        <v>43328</v>
      </c>
    </row>
    <row r="5288" spans="9:13">
      <c r="I5288" s="35" t="s">
        <v>17958</v>
      </c>
      <c r="J5288" s="35" t="s">
        <v>17959</v>
      </c>
      <c r="K5288" s="35" t="s">
        <v>2204</v>
      </c>
      <c r="L5288" s="35"/>
      <c r="M5288" s="51">
        <v>43355</v>
      </c>
    </row>
    <row r="5289" spans="9:13">
      <c r="I5289" s="35" t="s">
        <v>17960</v>
      </c>
      <c r="J5289" s="35" t="s">
        <v>17961</v>
      </c>
      <c r="K5289" s="35" t="s">
        <v>2204</v>
      </c>
      <c r="L5289" s="35"/>
      <c r="M5289" s="51">
        <v>43355</v>
      </c>
    </row>
    <row r="5290" spans="9:13">
      <c r="I5290" s="35" t="s">
        <v>17962</v>
      </c>
      <c r="J5290" s="35" t="s">
        <v>17963</v>
      </c>
      <c r="K5290" s="35" t="s">
        <v>2617</v>
      </c>
      <c r="L5290" s="35"/>
      <c r="M5290" s="51">
        <v>43409</v>
      </c>
    </row>
    <row r="5291" spans="9:13">
      <c r="I5291" s="35" t="s">
        <v>17964</v>
      </c>
      <c r="J5291" s="35" t="s">
        <v>17965</v>
      </c>
      <c r="K5291" s="35" t="s">
        <v>2617</v>
      </c>
      <c r="L5291" s="35"/>
      <c r="M5291" s="51">
        <v>43396</v>
      </c>
    </row>
    <row r="5292" spans="9:13">
      <c r="I5292" s="35" t="s">
        <v>17966</v>
      </c>
      <c r="J5292" s="35" t="s">
        <v>17967</v>
      </c>
      <c r="K5292" s="35" t="s">
        <v>2617</v>
      </c>
      <c r="L5292" s="35"/>
      <c r="M5292" s="51">
        <v>43396</v>
      </c>
    </row>
    <row r="5293" spans="9:13">
      <c r="I5293" s="35" t="s">
        <v>17968</v>
      </c>
      <c r="J5293" s="35" t="s">
        <v>17969</v>
      </c>
      <c r="K5293" s="35" t="s">
        <v>2617</v>
      </c>
      <c r="L5293" s="35"/>
      <c r="M5293" s="51">
        <v>43396</v>
      </c>
    </row>
    <row r="5294" spans="9:13">
      <c r="I5294" s="35" t="s">
        <v>17970</v>
      </c>
      <c r="J5294" s="35" t="s">
        <v>17971</v>
      </c>
      <c r="K5294" s="35" t="s">
        <v>2617</v>
      </c>
      <c r="L5294" s="35"/>
      <c r="M5294" s="51">
        <v>43396</v>
      </c>
    </row>
    <row r="5295" spans="9:13">
      <c r="I5295" s="35" t="s">
        <v>17972</v>
      </c>
      <c r="J5295" s="35" t="s">
        <v>17973</v>
      </c>
      <c r="K5295" s="35" t="s">
        <v>2617</v>
      </c>
      <c r="L5295" s="35"/>
      <c r="M5295" s="51">
        <v>43396</v>
      </c>
    </row>
    <row r="5296" spans="9:13">
      <c r="I5296" s="35" t="s">
        <v>17974</v>
      </c>
      <c r="J5296" s="35" t="s">
        <v>17975</v>
      </c>
      <c r="K5296" s="35" t="s">
        <v>2617</v>
      </c>
      <c r="L5296" s="35"/>
      <c r="M5296" s="51">
        <v>43396</v>
      </c>
    </row>
    <row r="5297" spans="9:13">
      <c r="I5297" s="35" t="s">
        <v>17976</v>
      </c>
      <c r="J5297" s="35" t="s">
        <v>17977</v>
      </c>
      <c r="K5297" s="35" t="s">
        <v>2617</v>
      </c>
      <c r="L5297" s="35"/>
      <c r="M5297" s="51">
        <v>43395</v>
      </c>
    </row>
    <row r="5298" spans="9:13">
      <c r="I5298" s="35" t="s">
        <v>17978</v>
      </c>
      <c r="J5298" s="35" t="s">
        <v>17979</v>
      </c>
      <c r="K5298" s="35" t="s">
        <v>2617</v>
      </c>
      <c r="L5298" s="35"/>
      <c r="M5298" s="51">
        <v>43395</v>
      </c>
    </row>
    <row r="5299" spans="9:13">
      <c r="I5299" s="35" t="s">
        <v>17980</v>
      </c>
      <c r="J5299" s="35" t="s">
        <v>17981</v>
      </c>
      <c r="K5299" s="35" t="s">
        <v>2617</v>
      </c>
      <c r="L5299" s="35"/>
      <c r="M5299" s="51">
        <v>43395</v>
      </c>
    </row>
    <row r="5300" spans="9:13">
      <c r="I5300" s="35" t="s">
        <v>17982</v>
      </c>
      <c r="J5300" s="35" t="s">
        <v>17983</v>
      </c>
      <c r="K5300" s="35" t="s">
        <v>2617</v>
      </c>
      <c r="L5300" s="35"/>
      <c r="M5300" s="51">
        <v>43395</v>
      </c>
    </row>
    <row r="5301" spans="9:13">
      <c r="I5301" s="35" t="s">
        <v>17984</v>
      </c>
      <c r="J5301" s="35" t="s">
        <v>17985</v>
      </c>
      <c r="K5301" s="35" t="s">
        <v>2617</v>
      </c>
      <c r="L5301" s="35"/>
      <c r="M5301" s="51">
        <v>43395</v>
      </c>
    </row>
    <row r="5302" spans="9:13">
      <c r="I5302" s="35" t="s">
        <v>17986</v>
      </c>
      <c r="J5302" s="35" t="s">
        <v>17987</v>
      </c>
      <c r="K5302" s="35" t="s">
        <v>2617</v>
      </c>
      <c r="L5302" s="35"/>
      <c r="M5302" s="51">
        <v>43391</v>
      </c>
    </row>
    <row r="5303" spans="9:13">
      <c r="I5303" s="35" t="s">
        <v>17988</v>
      </c>
      <c r="J5303" s="35" t="s">
        <v>17989</v>
      </c>
      <c r="K5303" s="35" t="s">
        <v>2617</v>
      </c>
      <c r="L5303" s="35"/>
      <c r="M5303" s="51">
        <v>43391</v>
      </c>
    </row>
    <row r="5304" spans="9:13">
      <c r="I5304" s="35" t="s">
        <v>17990</v>
      </c>
      <c r="J5304" s="35" t="s">
        <v>17991</v>
      </c>
      <c r="K5304" s="35" t="s">
        <v>2617</v>
      </c>
      <c r="L5304" s="35"/>
      <c r="M5304" s="51">
        <v>43385</v>
      </c>
    </row>
    <row r="5305" spans="9:13">
      <c r="I5305" s="35" t="s">
        <v>17992</v>
      </c>
      <c r="J5305" s="35" t="s">
        <v>17993</v>
      </c>
      <c r="K5305" s="35" t="s">
        <v>2617</v>
      </c>
      <c r="L5305" s="35"/>
      <c r="M5305" s="51">
        <v>43385</v>
      </c>
    </row>
    <row r="5306" spans="9:13">
      <c r="I5306" s="35" t="s">
        <v>17994</v>
      </c>
      <c r="J5306" s="35" t="s">
        <v>17995</v>
      </c>
      <c r="K5306" s="35" t="s">
        <v>2617</v>
      </c>
      <c r="L5306" s="35"/>
      <c r="M5306" s="51">
        <v>43384</v>
      </c>
    </row>
    <row r="5307" spans="9:13">
      <c r="I5307" s="35" t="s">
        <v>17996</v>
      </c>
      <c r="J5307" s="35" t="s">
        <v>17997</v>
      </c>
      <c r="K5307" s="35" t="s">
        <v>2617</v>
      </c>
      <c r="L5307" s="35"/>
      <c r="M5307" s="51">
        <v>43384</v>
      </c>
    </row>
    <row r="5308" spans="9:13">
      <c r="I5308" s="35" t="s">
        <v>17998</v>
      </c>
      <c r="J5308" s="35" t="s">
        <v>17999</v>
      </c>
      <c r="K5308" s="35" t="s">
        <v>2617</v>
      </c>
      <c r="L5308" s="35"/>
      <c r="M5308" s="51">
        <v>43376</v>
      </c>
    </row>
    <row r="5309" spans="9:13">
      <c r="I5309" s="35" t="s">
        <v>18000</v>
      </c>
      <c r="J5309" s="35" t="s">
        <v>18001</v>
      </c>
      <c r="K5309" s="35" t="s">
        <v>2617</v>
      </c>
      <c r="L5309" s="35"/>
      <c r="M5309" s="51">
        <v>43376</v>
      </c>
    </row>
    <row r="5310" spans="9:13">
      <c r="I5310" s="35" t="s">
        <v>18002</v>
      </c>
      <c r="J5310" s="35" t="s">
        <v>18003</v>
      </c>
      <c r="K5310" s="35" t="s">
        <v>2617</v>
      </c>
      <c r="L5310" s="35"/>
      <c r="M5310" s="51">
        <v>43376</v>
      </c>
    </row>
    <row r="5311" spans="9:13">
      <c r="I5311" s="35" t="s">
        <v>18004</v>
      </c>
      <c r="J5311" s="35" t="s">
        <v>18005</v>
      </c>
      <c r="K5311" s="35" t="s">
        <v>2617</v>
      </c>
      <c r="L5311" s="35"/>
      <c r="M5311" s="51">
        <v>43376</v>
      </c>
    </row>
    <row r="5312" spans="9:13">
      <c r="I5312" s="35" t="s">
        <v>18006</v>
      </c>
      <c r="J5312" s="35" t="s">
        <v>18007</v>
      </c>
      <c r="K5312" s="35" t="s">
        <v>2617</v>
      </c>
      <c r="L5312" s="35"/>
      <c r="M5312" s="51">
        <v>43376</v>
      </c>
    </row>
    <row r="5313" spans="9:13">
      <c r="I5313" s="35" t="s">
        <v>18008</v>
      </c>
      <c r="J5313" s="35" t="s">
        <v>18009</v>
      </c>
      <c r="K5313" s="35" t="s">
        <v>2617</v>
      </c>
      <c r="L5313" s="35"/>
      <c r="M5313" s="51">
        <v>43376</v>
      </c>
    </row>
    <row r="5314" spans="9:13">
      <c r="I5314" s="35" t="s">
        <v>18010</v>
      </c>
      <c r="J5314" s="35" t="s">
        <v>18011</v>
      </c>
      <c r="K5314" s="35" t="s">
        <v>2617</v>
      </c>
      <c r="L5314" s="35"/>
      <c r="M5314" s="51">
        <v>43376</v>
      </c>
    </row>
    <row r="5315" spans="9:13">
      <c r="I5315" s="35" t="s">
        <v>18012</v>
      </c>
      <c r="J5315" s="35" t="s">
        <v>18013</v>
      </c>
      <c r="K5315" s="35" t="s">
        <v>2617</v>
      </c>
      <c r="L5315" s="35"/>
      <c r="M5315" s="51">
        <v>43376</v>
      </c>
    </row>
    <row r="5316" spans="9:13">
      <c r="I5316" s="35" t="s">
        <v>18014</v>
      </c>
      <c r="J5316" s="35" t="s">
        <v>18015</v>
      </c>
      <c r="K5316" s="35" t="s">
        <v>2617</v>
      </c>
      <c r="L5316" s="35"/>
      <c r="M5316" s="51">
        <v>43376</v>
      </c>
    </row>
    <row r="5317" spans="9:13">
      <c r="I5317" s="35" t="s">
        <v>18016</v>
      </c>
      <c r="J5317" s="35" t="s">
        <v>18017</v>
      </c>
      <c r="K5317" s="35" t="s">
        <v>2617</v>
      </c>
      <c r="L5317" s="35"/>
      <c r="M5317" s="51">
        <v>43376</v>
      </c>
    </row>
    <row r="5318" spans="9:13">
      <c r="I5318" s="35" t="s">
        <v>18018</v>
      </c>
      <c r="J5318" s="35" t="s">
        <v>18019</v>
      </c>
      <c r="K5318" s="35" t="s">
        <v>2617</v>
      </c>
      <c r="L5318" s="35"/>
      <c r="M5318" s="51">
        <v>43376</v>
      </c>
    </row>
    <row r="5319" spans="9:13">
      <c r="I5319" s="35" t="s">
        <v>18020</v>
      </c>
      <c r="J5319" s="35" t="s">
        <v>18021</v>
      </c>
      <c r="K5319" s="35" t="s">
        <v>2617</v>
      </c>
      <c r="L5319" s="35"/>
      <c r="M5319" s="51">
        <v>43376</v>
      </c>
    </row>
    <row r="5320" spans="9:13">
      <c r="I5320" s="35" t="s">
        <v>18022</v>
      </c>
      <c r="J5320" s="35" t="s">
        <v>18023</v>
      </c>
      <c r="K5320" s="35" t="s">
        <v>2617</v>
      </c>
      <c r="L5320" s="35"/>
      <c r="M5320" s="51">
        <v>43376</v>
      </c>
    </row>
    <row r="5321" spans="9:13">
      <c r="I5321" s="35" t="s">
        <v>18024</v>
      </c>
      <c r="J5321" s="35" t="s">
        <v>18025</v>
      </c>
      <c r="K5321" s="35" t="s">
        <v>2617</v>
      </c>
      <c r="L5321" s="35"/>
      <c r="M5321" s="51">
        <v>43376</v>
      </c>
    </row>
    <row r="5322" spans="9:13">
      <c r="I5322" s="35" t="s">
        <v>18026</v>
      </c>
      <c r="J5322" s="35" t="s">
        <v>18027</v>
      </c>
      <c r="K5322" s="35" t="s">
        <v>2617</v>
      </c>
      <c r="L5322" s="35"/>
      <c r="M5322" s="51">
        <v>43376</v>
      </c>
    </row>
    <row r="5323" spans="9:13">
      <c r="I5323" s="35" t="s">
        <v>18028</v>
      </c>
      <c r="J5323" s="35" t="s">
        <v>18029</v>
      </c>
      <c r="K5323" s="35" t="s">
        <v>2617</v>
      </c>
      <c r="L5323" s="35"/>
      <c r="M5323" s="51">
        <v>43376</v>
      </c>
    </row>
    <row r="5324" spans="9:13">
      <c r="I5324" s="35" t="s">
        <v>18030</v>
      </c>
      <c r="J5324" s="35" t="s">
        <v>18031</v>
      </c>
      <c r="K5324" s="35" t="s">
        <v>2617</v>
      </c>
      <c r="L5324" s="35"/>
      <c r="M5324" s="51">
        <v>43376</v>
      </c>
    </row>
    <row r="5325" spans="9:13">
      <c r="I5325" s="35" t="s">
        <v>18032</v>
      </c>
      <c r="J5325" s="35" t="s">
        <v>18033</v>
      </c>
      <c r="K5325" s="35" t="s">
        <v>2617</v>
      </c>
      <c r="L5325" s="35"/>
      <c r="M5325" s="51">
        <v>43376</v>
      </c>
    </row>
    <row r="5326" spans="9:13">
      <c r="I5326" s="35" t="s">
        <v>18034</v>
      </c>
      <c r="J5326" s="35" t="s">
        <v>18035</v>
      </c>
      <c r="K5326" s="35" t="s">
        <v>2617</v>
      </c>
      <c r="L5326" s="35"/>
      <c r="M5326" s="51">
        <v>43376</v>
      </c>
    </row>
    <row r="5327" spans="9:13">
      <c r="I5327" s="35" t="s">
        <v>18036</v>
      </c>
      <c r="J5327" s="35" t="s">
        <v>18037</v>
      </c>
      <c r="K5327" s="35" t="s">
        <v>2617</v>
      </c>
      <c r="L5327" s="35"/>
      <c r="M5327" s="51">
        <v>43376</v>
      </c>
    </row>
    <row r="5328" spans="9:13">
      <c r="I5328" s="35" t="s">
        <v>18038</v>
      </c>
      <c r="J5328" s="35" t="s">
        <v>18039</v>
      </c>
      <c r="K5328" s="35" t="s">
        <v>2617</v>
      </c>
      <c r="L5328" s="35"/>
      <c r="M5328" s="51">
        <v>43376</v>
      </c>
    </row>
    <row r="5329" spans="9:13">
      <c r="I5329" s="35" t="s">
        <v>18040</v>
      </c>
      <c r="J5329" s="35" t="s">
        <v>18041</v>
      </c>
      <c r="K5329" s="35" t="s">
        <v>2617</v>
      </c>
      <c r="L5329" s="35"/>
      <c r="M5329" s="51">
        <v>43376</v>
      </c>
    </row>
    <row r="5330" spans="9:13">
      <c r="I5330" s="35" t="s">
        <v>18042</v>
      </c>
      <c r="J5330" s="35" t="s">
        <v>18043</v>
      </c>
      <c r="K5330" s="35" t="s">
        <v>2617</v>
      </c>
      <c r="L5330" s="35"/>
      <c r="M5330" s="51">
        <v>43376</v>
      </c>
    </row>
    <row r="5331" spans="9:13">
      <c r="I5331" s="35" t="s">
        <v>18044</v>
      </c>
      <c r="J5331" s="35" t="s">
        <v>18045</v>
      </c>
      <c r="K5331" s="35" t="s">
        <v>2617</v>
      </c>
      <c r="L5331" s="35"/>
      <c r="M5331" s="51">
        <v>43376</v>
      </c>
    </row>
    <row r="5332" spans="9:13">
      <c r="I5332" s="35" t="s">
        <v>18046</v>
      </c>
      <c r="J5332" s="35" t="s">
        <v>18047</v>
      </c>
      <c r="K5332" s="35" t="s">
        <v>2617</v>
      </c>
      <c r="L5332" s="35"/>
      <c r="M5332" s="51">
        <v>43376</v>
      </c>
    </row>
    <row r="5333" spans="9:13">
      <c r="I5333" s="35" t="s">
        <v>18048</v>
      </c>
      <c r="J5333" s="35" t="s">
        <v>18049</v>
      </c>
      <c r="K5333" s="35" t="s">
        <v>2617</v>
      </c>
      <c r="L5333" s="35"/>
      <c r="M5333" s="51">
        <v>43376</v>
      </c>
    </row>
    <row r="5334" spans="9:13">
      <c r="I5334" s="35" t="s">
        <v>18050</v>
      </c>
      <c r="J5334" s="35" t="s">
        <v>18051</v>
      </c>
      <c r="K5334" s="35" t="s">
        <v>2617</v>
      </c>
      <c r="L5334" s="35"/>
      <c r="M5334" s="51">
        <v>43376</v>
      </c>
    </row>
    <row r="5335" spans="9:13">
      <c r="I5335" s="35" t="s">
        <v>18052</v>
      </c>
      <c r="J5335" s="35" t="s">
        <v>18053</v>
      </c>
      <c r="K5335" s="35" t="s">
        <v>2617</v>
      </c>
      <c r="L5335" s="35"/>
      <c r="M5335" s="51">
        <v>43376</v>
      </c>
    </row>
    <row r="5336" spans="9:13">
      <c r="I5336" s="35" t="s">
        <v>18054</v>
      </c>
      <c r="J5336" s="35" t="s">
        <v>18055</v>
      </c>
      <c r="K5336" s="35" t="s">
        <v>2617</v>
      </c>
      <c r="L5336" s="35"/>
      <c r="M5336" s="51">
        <v>43376</v>
      </c>
    </row>
    <row r="5337" spans="9:13">
      <c r="I5337" s="35" t="s">
        <v>18056</v>
      </c>
      <c r="J5337" s="35" t="s">
        <v>18057</v>
      </c>
      <c r="K5337" s="35" t="s">
        <v>2617</v>
      </c>
      <c r="L5337" s="35"/>
      <c r="M5337" s="51">
        <v>43376</v>
      </c>
    </row>
    <row r="5338" spans="9:13">
      <c r="I5338" s="35" t="s">
        <v>18058</v>
      </c>
      <c r="J5338" s="35" t="s">
        <v>18059</v>
      </c>
      <c r="K5338" s="35" t="s">
        <v>2617</v>
      </c>
      <c r="L5338" s="35"/>
      <c r="M5338" s="51">
        <v>43376</v>
      </c>
    </row>
    <row r="5339" spans="9:13">
      <c r="I5339" s="35" t="s">
        <v>18060</v>
      </c>
      <c r="J5339" s="35" t="s">
        <v>18061</v>
      </c>
      <c r="K5339" s="35" t="s">
        <v>2617</v>
      </c>
      <c r="L5339" s="35"/>
      <c r="M5339" s="51">
        <v>43376</v>
      </c>
    </row>
    <row r="5340" spans="9:13">
      <c r="I5340" s="35" t="s">
        <v>18062</v>
      </c>
      <c r="J5340" s="35" t="s">
        <v>18063</v>
      </c>
      <c r="K5340" s="35" t="s">
        <v>2617</v>
      </c>
      <c r="L5340" s="35"/>
      <c r="M5340" s="51">
        <v>43376</v>
      </c>
    </row>
    <row r="5341" spans="9:13">
      <c r="I5341" s="35" t="s">
        <v>18064</v>
      </c>
      <c r="J5341" s="35" t="s">
        <v>18065</v>
      </c>
      <c r="K5341" s="35" t="s">
        <v>2617</v>
      </c>
      <c r="L5341" s="35"/>
      <c r="M5341" s="51">
        <v>43376</v>
      </c>
    </row>
    <row r="5342" spans="9:13">
      <c r="I5342" s="35" t="s">
        <v>18066</v>
      </c>
      <c r="J5342" s="35" t="s">
        <v>18067</v>
      </c>
      <c r="K5342" s="35" t="s">
        <v>2617</v>
      </c>
      <c r="L5342" s="35"/>
      <c r="M5342" s="51">
        <v>43376</v>
      </c>
    </row>
    <row r="5343" spans="9:13">
      <c r="I5343" s="35" t="s">
        <v>18068</v>
      </c>
      <c r="J5343" s="35" t="s">
        <v>18069</v>
      </c>
      <c r="K5343" s="35" t="s">
        <v>2617</v>
      </c>
      <c r="L5343" s="35"/>
      <c r="M5343" s="51">
        <v>43376</v>
      </c>
    </row>
    <row r="5344" spans="9:13">
      <c r="I5344" s="35" t="s">
        <v>18070</v>
      </c>
      <c r="J5344" s="35" t="s">
        <v>18071</v>
      </c>
      <c r="K5344" s="35" t="s">
        <v>2617</v>
      </c>
      <c r="L5344" s="35"/>
      <c r="M5344" s="51">
        <v>43376</v>
      </c>
    </row>
    <row r="5345" spans="9:13">
      <c r="I5345" s="35" t="s">
        <v>18072</v>
      </c>
      <c r="J5345" s="35" t="s">
        <v>18073</v>
      </c>
      <c r="K5345" s="35" t="s">
        <v>2617</v>
      </c>
      <c r="L5345" s="35"/>
      <c r="M5345" s="51">
        <v>43376</v>
      </c>
    </row>
    <row r="5346" spans="9:13">
      <c r="I5346" s="35" t="s">
        <v>18074</v>
      </c>
      <c r="J5346" s="35" t="s">
        <v>18075</v>
      </c>
      <c r="K5346" s="35" t="s">
        <v>2617</v>
      </c>
      <c r="L5346" s="35"/>
      <c r="M5346" s="51">
        <v>43376</v>
      </c>
    </row>
    <row r="5347" spans="9:13">
      <c r="I5347" s="35" t="s">
        <v>18076</v>
      </c>
      <c r="J5347" s="35" t="s">
        <v>18077</v>
      </c>
      <c r="K5347" s="35" t="s">
        <v>2617</v>
      </c>
      <c r="L5347" s="35"/>
      <c r="M5347" s="51">
        <v>43376</v>
      </c>
    </row>
    <row r="5348" spans="9:13">
      <c r="I5348" s="35" t="s">
        <v>18078</v>
      </c>
      <c r="J5348" s="35" t="s">
        <v>18079</v>
      </c>
      <c r="K5348" s="35" t="s">
        <v>2617</v>
      </c>
      <c r="L5348" s="35"/>
      <c r="M5348" s="51">
        <v>43376</v>
      </c>
    </row>
    <row r="5349" spans="9:13">
      <c r="I5349" s="35" t="s">
        <v>18080</v>
      </c>
      <c r="J5349" s="35" t="s">
        <v>18081</v>
      </c>
      <c r="K5349" s="35" t="s">
        <v>2617</v>
      </c>
      <c r="L5349" s="35"/>
      <c r="M5349" s="51">
        <v>43376</v>
      </c>
    </row>
    <row r="5350" spans="9:13">
      <c r="I5350" s="35" t="s">
        <v>18082</v>
      </c>
      <c r="J5350" s="35" t="s">
        <v>18083</v>
      </c>
      <c r="K5350" s="35" t="s">
        <v>2617</v>
      </c>
      <c r="L5350" s="35"/>
      <c r="M5350" s="51">
        <v>43376</v>
      </c>
    </row>
    <row r="5351" spans="9:13">
      <c r="I5351" s="35" t="s">
        <v>18084</v>
      </c>
      <c r="J5351" s="35" t="s">
        <v>18085</v>
      </c>
      <c r="K5351" s="35" t="s">
        <v>2617</v>
      </c>
      <c r="L5351" s="35"/>
      <c r="M5351" s="51">
        <v>43376</v>
      </c>
    </row>
    <row r="5352" spans="9:13">
      <c r="I5352" s="35" t="s">
        <v>18086</v>
      </c>
      <c r="J5352" s="35" t="s">
        <v>18087</v>
      </c>
      <c r="K5352" s="35" t="s">
        <v>2617</v>
      </c>
      <c r="L5352" s="35"/>
      <c r="M5352" s="51">
        <v>43376</v>
      </c>
    </row>
    <row r="5353" spans="9:13">
      <c r="I5353" s="35" t="s">
        <v>18088</v>
      </c>
      <c r="J5353" s="35" t="s">
        <v>18089</v>
      </c>
      <c r="K5353" s="35" t="s">
        <v>2617</v>
      </c>
      <c r="L5353" s="35"/>
      <c r="M5353" s="51">
        <v>43376</v>
      </c>
    </row>
    <row r="5354" spans="9:13">
      <c r="I5354" s="35" t="s">
        <v>18090</v>
      </c>
      <c r="J5354" s="35" t="s">
        <v>18091</v>
      </c>
      <c r="K5354" s="35" t="s">
        <v>2617</v>
      </c>
      <c r="L5354" s="35"/>
      <c r="M5354" s="51">
        <v>43376</v>
      </c>
    </row>
    <row r="5355" spans="9:13">
      <c r="I5355" s="35" t="s">
        <v>18092</v>
      </c>
      <c r="J5355" s="35" t="s">
        <v>18093</v>
      </c>
      <c r="K5355" s="35" t="s">
        <v>2617</v>
      </c>
      <c r="L5355" s="35"/>
      <c r="M5355" s="51">
        <v>43376</v>
      </c>
    </row>
    <row r="5356" spans="9:13">
      <c r="I5356" s="35" t="s">
        <v>18094</v>
      </c>
      <c r="J5356" s="35" t="s">
        <v>18095</v>
      </c>
      <c r="K5356" s="35" t="s">
        <v>2617</v>
      </c>
      <c r="L5356" s="35"/>
      <c r="M5356" s="51">
        <v>43376</v>
      </c>
    </row>
    <row r="5357" spans="9:13">
      <c r="I5357" s="35" t="s">
        <v>18096</v>
      </c>
      <c r="J5357" s="35" t="s">
        <v>18097</v>
      </c>
      <c r="K5357" s="35" t="s">
        <v>2617</v>
      </c>
      <c r="L5357" s="35"/>
      <c r="M5357" s="51">
        <v>43376</v>
      </c>
    </row>
    <row r="5358" spans="9:13">
      <c r="I5358" s="35" t="s">
        <v>18098</v>
      </c>
      <c r="J5358" s="35" t="s">
        <v>18099</v>
      </c>
      <c r="K5358" s="35" t="s">
        <v>2617</v>
      </c>
      <c r="L5358" s="35"/>
      <c r="M5358" s="51">
        <v>43376</v>
      </c>
    </row>
    <row r="5359" spans="9:13">
      <c r="I5359" s="35" t="s">
        <v>18100</v>
      </c>
      <c r="J5359" s="35" t="s">
        <v>18101</v>
      </c>
      <c r="K5359" s="35" t="s">
        <v>2617</v>
      </c>
      <c r="L5359" s="35"/>
      <c r="M5359" s="51">
        <v>43376</v>
      </c>
    </row>
    <row r="5360" spans="9:13">
      <c r="I5360" s="35" t="s">
        <v>18102</v>
      </c>
      <c r="J5360" s="35" t="s">
        <v>18103</v>
      </c>
      <c r="K5360" s="35" t="s">
        <v>2617</v>
      </c>
      <c r="L5360" s="35"/>
      <c r="M5360" s="51">
        <v>43376</v>
      </c>
    </row>
    <row r="5361" spans="9:13">
      <c r="I5361" s="35" t="s">
        <v>18104</v>
      </c>
      <c r="J5361" s="35" t="s">
        <v>18105</v>
      </c>
      <c r="K5361" s="35" t="s">
        <v>2617</v>
      </c>
      <c r="L5361" s="35"/>
      <c r="M5361" s="51">
        <v>43376</v>
      </c>
    </row>
    <row r="5362" spans="9:13">
      <c r="I5362" s="35" t="s">
        <v>18106</v>
      </c>
      <c r="J5362" s="35" t="s">
        <v>18107</v>
      </c>
      <c r="K5362" s="35" t="s">
        <v>2617</v>
      </c>
      <c r="L5362" s="35"/>
      <c r="M5362" s="51">
        <v>43376</v>
      </c>
    </row>
    <row r="5363" spans="9:13">
      <c r="I5363" s="35" t="s">
        <v>18108</v>
      </c>
      <c r="J5363" s="35" t="s">
        <v>18109</v>
      </c>
      <c r="K5363" s="35" t="s">
        <v>2617</v>
      </c>
      <c r="L5363" s="35"/>
      <c r="M5363" s="51">
        <v>43376</v>
      </c>
    </row>
    <row r="5364" spans="9:13">
      <c r="I5364" s="35" t="s">
        <v>18110</v>
      </c>
      <c r="J5364" s="35" t="s">
        <v>18111</v>
      </c>
      <c r="K5364" s="35" t="s">
        <v>2617</v>
      </c>
      <c r="L5364" s="35"/>
      <c r="M5364" s="51">
        <v>43376</v>
      </c>
    </row>
    <row r="5365" spans="9:13">
      <c r="I5365" s="35" t="s">
        <v>18112</v>
      </c>
      <c r="J5365" s="35" t="s">
        <v>18113</v>
      </c>
      <c r="K5365" s="35" t="s">
        <v>2617</v>
      </c>
      <c r="L5365" s="35"/>
      <c r="M5365" s="51">
        <v>43376</v>
      </c>
    </row>
    <row r="5366" spans="9:13">
      <c r="I5366" s="35" t="s">
        <v>18114</v>
      </c>
      <c r="J5366" s="35" t="s">
        <v>18115</v>
      </c>
      <c r="K5366" s="35" t="s">
        <v>2617</v>
      </c>
      <c r="L5366" s="35"/>
      <c r="M5366" s="51">
        <v>43376</v>
      </c>
    </row>
    <row r="5367" spans="9:13">
      <c r="I5367" s="35" t="s">
        <v>18116</v>
      </c>
      <c r="J5367" s="35" t="s">
        <v>18117</v>
      </c>
      <c r="K5367" s="35" t="s">
        <v>2617</v>
      </c>
      <c r="L5367" s="35"/>
      <c r="M5367" s="51">
        <v>43376</v>
      </c>
    </row>
    <row r="5368" spans="9:13">
      <c r="I5368" s="35" t="s">
        <v>18118</v>
      </c>
      <c r="J5368" s="35" t="s">
        <v>18119</v>
      </c>
      <c r="K5368" s="35" t="s">
        <v>2617</v>
      </c>
      <c r="L5368" s="35"/>
      <c r="M5368" s="51">
        <v>43376</v>
      </c>
    </row>
    <row r="5369" spans="9:13">
      <c r="I5369" s="35" t="s">
        <v>18120</v>
      </c>
      <c r="J5369" s="35" t="s">
        <v>18121</v>
      </c>
      <c r="K5369" s="35" t="s">
        <v>2617</v>
      </c>
      <c r="L5369" s="35"/>
      <c r="M5369" s="51">
        <v>43376</v>
      </c>
    </row>
    <row r="5370" spans="9:13">
      <c r="I5370" s="35" t="s">
        <v>18122</v>
      </c>
      <c r="J5370" s="35" t="s">
        <v>18123</v>
      </c>
      <c r="K5370" s="35" t="s">
        <v>2617</v>
      </c>
      <c r="L5370" s="35"/>
      <c r="M5370" s="51">
        <v>43376</v>
      </c>
    </row>
    <row r="5371" spans="9:13">
      <c r="I5371" s="35" t="s">
        <v>18124</v>
      </c>
      <c r="J5371" s="35" t="s">
        <v>18125</v>
      </c>
      <c r="K5371" s="35" t="s">
        <v>2617</v>
      </c>
      <c r="L5371" s="35"/>
      <c r="M5371" s="51">
        <v>43376</v>
      </c>
    </row>
    <row r="5372" spans="9:13">
      <c r="I5372" s="35" t="s">
        <v>18126</v>
      </c>
      <c r="J5372" s="35" t="s">
        <v>18127</v>
      </c>
      <c r="K5372" s="35" t="s">
        <v>2617</v>
      </c>
      <c r="L5372" s="35"/>
      <c r="M5372" s="51">
        <v>43376</v>
      </c>
    </row>
    <row r="5373" spans="9:13">
      <c r="I5373" s="35" t="s">
        <v>18128</v>
      </c>
      <c r="J5373" s="35" t="s">
        <v>18129</v>
      </c>
      <c r="K5373" s="35" t="s">
        <v>2617</v>
      </c>
      <c r="L5373" s="35"/>
      <c r="M5373" s="51">
        <v>43376</v>
      </c>
    </row>
    <row r="5374" spans="9:13">
      <c r="I5374" s="35" t="s">
        <v>18130</v>
      </c>
      <c r="J5374" s="35" t="s">
        <v>18131</v>
      </c>
      <c r="K5374" s="35" t="s">
        <v>2617</v>
      </c>
      <c r="L5374" s="35"/>
      <c r="M5374" s="51">
        <v>43376</v>
      </c>
    </row>
    <row r="5375" spans="9:13">
      <c r="I5375" s="35" t="s">
        <v>18132</v>
      </c>
      <c r="J5375" s="35" t="s">
        <v>18133</v>
      </c>
      <c r="K5375" s="35" t="s">
        <v>2617</v>
      </c>
      <c r="L5375" s="35"/>
      <c r="M5375" s="51">
        <v>43376</v>
      </c>
    </row>
    <row r="5376" spans="9:13">
      <c r="I5376" s="35" t="s">
        <v>18134</v>
      </c>
      <c r="J5376" s="35" t="s">
        <v>18135</v>
      </c>
      <c r="K5376" s="35" t="s">
        <v>2617</v>
      </c>
      <c r="L5376" s="35"/>
      <c r="M5376" s="51">
        <v>43376</v>
      </c>
    </row>
    <row r="5377" spans="9:13">
      <c r="I5377" s="35" t="s">
        <v>18136</v>
      </c>
      <c r="J5377" s="35" t="s">
        <v>18137</v>
      </c>
      <c r="K5377" s="35" t="s">
        <v>2617</v>
      </c>
      <c r="L5377" s="35"/>
      <c r="M5377" s="51">
        <v>43376</v>
      </c>
    </row>
    <row r="5378" spans="9:13">
      <c r="I5378" s="35" t="s">
        <v>18138</v>
      </c>
      <c r="J5378" s="35" t="s">
        <v>18139</v>
      </c>
      <c r="K5378" s="35" t="s">
        <v>2617</v>
      </c>
      <c r="L5378" s="35"/>
      <c r="M5378" s="51">
        <v>43376</v>
      </c>
    </row>
    <row r="5379" spans="9:13">
      <c r="I5379" s="35" t="s">
        <v>18140</v>
      </c>
      <c r="J5379" s="35" t="s">
        <v>18141</v>
      </c>
      <c r="K5379" s="35" t="s">
        <v>2617</v>
      </c>
      <c r="L5379" s="35"/>
      <c r="M5379" s="51">
        <v>43376</v>
      </c>
    </row>
    <row r="5380" spans="9:13">
      <c r="I5380" s="35" t="s">
        <v>18142</v>
      </c>
      <c r="J5380" s="35" t="s">
        <v>18143</v>
      </c>
      <c r="K5380" s="35" t="s">
        <v>2617</v>
      </c>
      <c r="L5380" s="35"/>
      <c r="M5380" s="51">
        <v>43376</v>
      </c>
    </row>
    <row r="5381" spans="9:13">
      <c r="I5381" s="35" t="s">
        <v>18144</v>
      </c>
      <c r="J5381" s="35" t="s">
        <v>18145</v>
      </c>
      <c r="K5381" s="35" t="s">
        <v>2617</v>
      </c>
      <c r="L5381" s="35"/>
      <c r="M5381" s="51">
        <v>43376</v>
      </c>
    </row>
    <row r="5382" spans="9:13">
      <c r="I5382" s="35" t="s">
        <v>18146</v>
      </c>
      <c r="J5382" s="35" t="s">
        <v>18147</v>
      </c>
      <c r="K5382" s="35" t="s">
        <v>2617</v>
      </c>
      <c r="L5382" s="35"/>
      <c r="M5382" s="51">
        <v>43376</v>
      </c>
    </row>
    <row r="5383" spans="9:13">
      <c r="I5383" s="35" t="s">
        <v>18148</v>
      </c>
      <c r="J5383" s="35" t="s">
        <v>18149</v>
      </c>
      <c r="K5383" s="35" t="s">
        <v>2617</v>
      </c>
      <c r="L5383" s="35"/>
      <c r="M5383" s="51">
        <v>43376</v>
      </c>
    </row>
    <row r="5384" spans="9:13">
      <c r="I5384" s="35" t="s">
        <v>18150</v>
      </c>
      <c r="J5384" s="35" t="s">
        <v>18151</v>
      </c>
      <c r="K5384" s="35" t="s">
        <v>2617</v>
      </c>
      <c r="L5384" s="35"/>
      <c r="M5384" s="51">
        <v>43376</v>
      </c>
    </row>
    <row r="5385" spans="9:13">
      <c r="I5385" s="35" t="s">
        <v>18152</v>
      </c>
      <c r="J5385" s="35" t="s">
        <v>18153</v>
      </c>
      <c r="K5385" s="35" t="s">
        <v>2617</v>
      </c>
      <c r="L5385" s="35"/>
      <c r="M5385" s="51">
        <v>43376</v>
      </c>
    </row>
    <row r="5386" spans="9:13">
      <c r="I5386" s="35" t="s">
        <v>18154</v>
      </c>
      <c r="J5386" s="35" t="s">
        <v>18155</v>
      </c>
      <c r="K5386" s="35" t="s">
        <v>2617</v>
      </c>
      <c r="L5386" s="35"/>
      <c r="M5386" s="51">
        <v>43376</v>
      </c>
    </row>
    <row r="5387" spans="9:13">
      <c r="I5387" s="35" t="s">
        <v>18156</v>
      </c>
      <c r="J5387" s="35" t="s">
        <v>18157</v>
      </c>
      <c r="K5387" s="35" t="s">
        <v>2617</v>
      </c>
      <c r="L5387" s="35"/>
      <c r="M5387" s="51">
        <v>43376</v>
      </c>
    </row>
    <row r="5388" spans="9:13">
      <c r="I5388" s="35" t="s">
        <v>18158</v>
      </c>
      <c r="J5388" s="35" t="s">
        <v>18159</v>
      </c>
      <c r="K5388" s="35" t="s">
        <v>2617</v>
      </c>
      <c r="L5388" s="35"/>
      <c r="M5388" s="51">
        <v>43376</v>
      </c>
    </row>
    <row r="5389" spans="9:13">
      <c r="I5389" s="35" t="s">
        <v>18160</v>
      </c>
      <c r="J5389" s="35" t="s">
        <v>18161</v>
      </c>
      <c r="K5389" s="35" t="s">
        <v>2617</v>
      </c>
      <c r="L5389" s="35"/>
      <c r="M5389" s="51">
        <v>43376</v>
      </c>
    </row>
    <row r="5390" spans="9:13">
      <c r="I5390" s="35" t="s">
        <v>18162</v>
      </c>
      <c r="J5390" s="35" t="s">
        <v>18163</v>
      </c>
      <c r="K5390" s="35" t="s">
        <v>2617</v>
      </c>
      <c r="L5390" s="35"/>
      <c r="M5390" s="51">
        <v>43376</v>
      </c>
    </row>
    <row r="5391" spans="9:13">
      <c r="I5391" s="35" t="s">
        <v>18164</v>
      </c>
      <c r="J5391" s="35" t="s">
        <v>18165</v>
      </c>
      <c r="K5391" s="35" t="s">
        <v>2617</v>
      </c>
      <c r="L5391" s="35"/>
      <c r="M5391" s="51">
        <v>43376</v>
      </c>
    </row>
    <row r="5392" spans="9:13">
      <c r="I5392" s="35" t="s">
        <v>18166</v>
      </c>
      <c r="J5392" s="35" t="s">
        <v>18167</v>
      </c>
      <c r="K5392" s="35" t="s">
        <v>2617</v>
      </c>
      <c r="L5392" s="35"/>
      <c r="M5392" s="51">
        <v>43376</v>
      </c>
    </row>
    <row r="5393" spans="9:13">
      <c r="I5393" s="35" t="s">
        <v>18168</v>
      </c>
      <c r="J5393" s="35" t="s">
        <v>18169</v>
      </c>
      <c r="K5393" s="35" t="s">
        <v>2617</v>
      </c>
      <c r="L5393" s="35"/>
      <c r="M5393" s="51">
        <v>43376</v>
      </c>
    </row>
    <row r="5394" spans="9:13">
      <c r="I5394" s="35" t="s">
        <v>18170</v>
      </c>
      <c r="J5394" s="35" t="s">
        <v>18171</v>
      </c>
      <c r="K5394" s="35" t="s">
        <v>2617</v>
      </c>
      <c r="L5394" s="35"/>
      <c r="M5394" s="51">
        <v>43376</v>
      </c>
    </row>
    <row r="5395" spans="9:13">
      <c r="I5395" s="35" t="s">
        <v>18172</v>
      </c>
      <c r="J5395" s="35" t="s">
        <v>18173</v>
      </c>
      <c r="K5395" s="35" t="s">
        <v>2617</v>
      </c>
      <c r="L5395" s="35"/>
      <c r="M5395" s="51">
        <v>43376</v>
      </c>
    </row>
    <row r="5396" spans="9:13">
      <c r="I5396" s="35" t="s">
        <v>18174</v>
      </c>
      <c r="J5396" s="35" t="s">
        <v>18175</v>
      </c>
      <c r="K5396" s="35" t="s">
        <v>2617</v>
      </c>
      <c r="L5396" s="35"/>
      <c r="M5396" s="51">
        <v>43376</v>
      </c>
    </row>
    <row r="5397" spans="9:13">
      <c r="I5397" s="35" t="s">
        <v>18176</v>
      </c>
      <c r="J5397" s="35" t="s">
        <v>18177</v>
      </c>
      <c r="K5397" s="35" t="s">
        <v>2617</v>
      </c>
      <c r="L5397" s="35"/>
      <c r="M5397" s="51">
        <v>43376</v>
      </c>
    </row>
    <row r="5398" spans="9:13">
      <c r="I5398" s="35" t="s">
        <v>18178</v>
      </c>
      <c r="J5398" s="35" t="s">
        <v>18179</v>
      </c>
      <c r="K5398" s="35" t="s">
        <v>2617</v>
      </c>
      <c r="L5398" s="35"/>
      <c r="M5398" s="51">
        <v>43376</v>
      </c>
    </row>
    <row r="5399" spans="9:13">
      <c r="I5399" s="35" t="s">
        <v>18180</v>
      </c>
      <c r="J5399" s="35" t="s">
        <v>18181</v>
      </c>
      <c r="K5399" s="35" t="s">
        <v>2617</v>
      </c>
      <c r="L5399" s="35"/>
      <c r="M5399" s="51">
        <v>43376</v>
      </c>
    </row>
    <row r="5400" spans="9:13">
      <c r="I5400" s="35" t="s">
        <v>18182</v>
      </c>
      <c r="J5400" s="35" t="s">
        <v>18183</v>
      </c>
      <c r="K5400" s="35" t="s">
        <v>2617</v>
      </c>
      <c r="L5400" s="35"/>
      <c r="M5400" s="51">
        <v>43376</v>
      </c>
    </row>
    <row r="5401" spans="9:13">
      <c r="I5401" s="35" t="s">
        <v>18184</v>
      </c>
      <c r="J5401" s="35" t="s">
        <v>18185</v>
      </c>
      <c r="K5401" s="35" t="s">
        <v>2617</v>
      </c>
      <c r="L5401" s="35"/>
      <c r="M5401" s="51">
        <v>43376</v>
      </c>
    </row>
    <row r="5402" spans="9:13">
      <c r="I5402" s="35" t="s">
        <v>18186</v>
      </c>
      <c r="J5402" s="35" t="s">
        <v>18187</v>
      </c>
      <c r="K5402" s="35" t="s">
        <v>2617</v>
      </c>
      <c r="L5402" s="35"/>
      <c r="M5402" s="51">
        <v>43376</v>
      </c>
    </row>
    <row r="5403" spans="9:13">
      <c r="I5403" s="35" t="s">
        <v>18188</v>
      </c>
      <c r="J5403" s="35" t="s">
        <v>18189</v>
      </c>
      <c r="K5403" s="35" t="s">
        <v>2617</v>
      </c>
      <c r="L5403" s="35"/>
      <c r="M5403" s="51">
        <v>43376</v>
      </c>
    </row>
    <row r="5404" spans="9:13">
      <c r="I5404" s="35" t="s">
        <v>18190</v>
      </c>
      <c r="J5404" s="35" t="s">
        <v>18191</v>
      </c>
      <c r="K5404" s="35" t="s">
        <v>2617</v>
      </c>
      <c r="L5404" s="35"/>
      <c r="M5404" s="51">
        <v>43376</v>
      </c>
    </row>
    <row r="5405" spans="9:13">
      <c r="I5405" s="35" t="s">
        <v>18192</v>
      </c>
      <c r="J5405" s="35" t="s">
        <v>18193</v>
      </c>
      <c r="K5405" s="35" t="s">
        <v>2617</v>
      </c>
      <c r="L5405" s="35"/>
      <c r="M5405" s="51">
        <v>43376</v>
      </c>
    </row>
    <row r="5406" spans="9:13">
      <c r="I5406" s="35" t="s">
        <v>18194</v>
      </c>
      <c r="J5406" s="35" t="s">
        <v>18195</v>
      </c>
      <c r="K5406" s="35" t="s">
        <v>2617</v>
      </c>
      <c r="L5406" s="35"/>
      <c r="M5406" s="51">
        <v>43376</v>
      </c>
    </row>
    <row r="5407" spans="9:13">
      <c r="I5407" s="35" t="s">
        <v>18196</v>
      </c>
      <c r="J5407" s="35" t="s">
        <v>18197</v>
      </c>
      <c r="K5407" s="35" t="s">
        <v>2617</v>
      </c>
      <c r="L5407" s="35"/>
      <c r="M5407" s="51">
        <v>43376</v>
      </c>
    </row>
    <row r="5408" spans="9:13">
      <c r="I5408" s="35" t="s">
        <v>18198</v>
      </c>
      <c r="J5408" s="35" t="s">
        <v>18199</v>
      </c>
      <c r="K5408" s="35" t="s">
        <v>2617</v>
      </c>
      <c r="L5408" s="35"/>
      <c r="M5408" s="51">
        <v>43376</v>
      </c>
    </row>
    <row r="5409" spans="9:13">
      <c r="I5409" s="35" t="s">
        <v>18200</v>
      </c>
      <c r="J5409" s="35" t="s">
        <v>18201</v>
      </c>
      <c r="K5409" s="35" t="s">
        <v>2617</v>
      </c>
      <c r="L5409" s="35"/>
      <c r="M5409" s="51">
        <v>43376</v>
      </c>
    </row>
    <row r="5410" spans="9:13">
      <c r="I5410" s="35" t="s">
        <v>18202</v>
      </c>
      <c r="J5410" s="35" t="s">
        <v>18203</v>
      </c>
      <c r="K5410" s="35" t="s">
        <v>2617</v>
      </c>
      <c r="L5410" s="35"/>
      <c r="M5410" s="51">
        <v>43376</v>
      </c>
    </row>
    <row r="5411" spans="9:13">
      <c r="I5411" s="35" t="s">
        <v>18204</v>
      </c>
      <c r="J5411" s="35" t="s">
        <v>18205</v>
      </c>
      <c r="K5411" s="35" t="s">
        <v>2617</v>
      </c>
      <c r="L5411" s="35"/>
      <c r="M5411" s="51">
        <v>43376</v>
      </c>
    </row>
    <row r="5412" spans="9:13">
      <c r="I5412" s="35" t="s">
        <v>18206</v>
      </c>
      <c r="J5412" s="35" t="s">
        <v>18207</v>
      </c>
      <c r="K5412" s="35" t="s">
        <v>2617</v>
      </c>
      <c r="L5412" s="35"/>
      <c r="M5412" s="51">
        <v>43376</v>
      </c>
    </row>
    <row r="5413" spans="9:13">
      <c r="I5413" s="35" t="s">
        <v>18208</v>
      </c>
      <c r="J5413" s="35" t="s">
        <v>18209</v>
      </c>
      <c r="K5413" s="35" t="s">
        <v>2617</v>
      </c>
      <c r="L5413" s="35"/>
      <c r="M5413" s="51">
        <v>43376</v>
      </c>
    </row>
    <row r="5414" spans="9:13">
      <c r="I5414" s="35" t="s">
        <v>18210</v>
      </c>
      <c r="J5414" s="35" t="s">
        <v>18211</v>
      </c>
      <c r="K5414" s="35" t="s">
        <v>2617</v>
      </c>
      <c r="L5414" s="35"/>
      <c r="M5414" s="51">
        <v>43376</v>
      </c>
    </row>
    <row r="5415" spans="9:13">
      <c r="I5415" s="35" t="s">
        <v>18212</v>
      </c>
      <c r="J5415" s="35" t="s">
        <v>18213</v>
      </c>
      <c r="K5415" s="35" t="s">
        <v>2617</v>
      </c>
      <c r="L5415" s="35"/>
      <c r="M5415" s="51">
        <v>43376</v>
      </c>
    </row>
    <row r="5416" spans="9:13">
      <c r="I5416" s="35" t="s">
        <v>18214</v>
      </c>
      <c r="J5416" s="35" t="s">
        <v>18215</v>
      </c>
      <c r="K5416" s="35" t="s">
        <v>2617</v>
      </c>
      <c r="L5416" s="35"/>
      <c r="M5416" s="51">
        <v>43376</v>
      </c>
    </row>
    <row r="5417" spans="9:13">
      <c r="I5417" s="35" t="s">
        <v>18216</v>
      </c>
      <c r="J5417" s="35" t="s">
        <v>18217</v>
      </c>
      <c r="K5417" s="35" t="s">
        <v>2617</v>
      </c>
      <c r="L5417" s="35"/>
      <c r="M5417" s="51">
        <v>43376</v>
      </c>
    </row>
    <row r="5418" spans="9:13">
      <c r="I5418" s="35" t="s">
        <v>18218</v>
      </c>
      <c r="J5418" s="35" t="s">
        <v>18219</v>
      </c>
      <c r="K5418" s="35" t="s">
        <v>2617</v>
      </c>
      <c r="L5418" s="35"/>
      <c r="M5418" s="51">
        <v>43376</v>
      </c>
    </row>
    <row r="5419" spans="9:13">
      <c r="I5419" s="35" t="s">
        <v>18220</v>
      </c>
      <c r="J5419" s="35" t="s">
        <v>18221</v>
      </c>
      <c r="K5419" s="35" t="s">
        <v>2617</v>
      </c>
      <c r="L5419" s="35"/>
      <c r="M5419" s="51">
        <v>43376</v>
      </c>
    </row>
    <row r="5420" spans="9:13">
      <c r="I5420" s="35" t="s">
        <v>18222</v>
      </c>
      <c r="J5420" s="35" t="s">
        <v>18223</v>
      </c>
      <c r="K5420" s="35" t="s">
        <v>2617</v>
      </c>
      <c r="L5420" s="35"/>
      <c r="M5420" s="51">
        <v>43376</v>
      </c>
    </row>
    <row r="5421" spans="9:13">
      <c r="I5421" s="35" t="s">
        <v>18224</v>
      </c>
      <c r="J5421" s="35" t="s">
        <v>18225</v>
      </c>
      <c r="K5421" s="35" t="s">
        <v>2617</v>
      </c>
      <c r="L5421" s="35"/>
      <c r="M5421" s="51">
        <v>43376</v>
      </c>
    </row>
    <row r="5422" spans="9:13">
      <c r="I5422" s="35" t="s">
        <v>18226</v>
      </c>
      <c r="J5422" s="35" t="s">
        <v>18227</v>
      </c>
      <c r="K5422" s="35" t="s">
        <v>2617</v>
      </c>
      <c r="L5422" s="35"/>
      <c r="M5422" s="51">
        <v>43376</v>
      </c>
    </row>
    <row r="5423" spans="9:13">
      <c r="I5423" s="35" t="s">
        <v>18228</v>
      </c>
      <c r="J5423" s="35" t="s">
        <v>18229</v>
      </c>
      <c r="K5423" s="35" t="s">
        <v>2617</v>
      </c>
      <c r="L5423" s="35"/>
      <c r="M5423" s="51">
        <v>43376</v>
      </c>
    </row>
    <row r="5424" spans="9:13">
      <c r="I5424" s="35" t="s">
        <v>18230</v>
      </c>
      <c r="J5424" s="35" t="s">
        <v>18231</v>
      </c>
      <c r="K5424" s="35" t="s">
        <v>2617</v>
      </c>
      <c r="L5424" s="35"/>
      <c r="M5424" s="51">
        <v>43376</v>
      </c>
    </row>
    <row r="5425" spans="9:13">
      <c r="I5425" s="35" t="s">
        <v>18232</v>
      </c>
      <c r="J5425" s="35" t="s">
        <v>18233</v>
      </c>
      <c r="K5425" s="35" t="s">
        <v>2617</v>
      </c>
      <c r="L5425" s="35"/>
      <c r="M5425" s="51">
        <v>43376</v>
      </c>
    </row>
    <row r="5426" spans="9:13">
      <c r="I5426" s="35" t="s">
        <v>18234</v>
      </c>
      <c r="J5426" s="35" t="s">
        <v>18235</v>
      </c>
      <c r="K5426" s="35" t="s">
        <v>2617</v>
      </c>
      <c r="L5426" s="35"/>
      <c r="M5426" s="51">
        <v>43376</v>
      </c>
    </row>
    <row r="5427" spans="9:13">
      <c r="I5427" s="35" t="s">
        <v>18236</v>
      </c>
      <c r="J5427" s="35" t="s">
        <v>18237</v>
      </c>
      <c r="K5427" s="35" t="s">
        <v>2617</v>
      </c>
      <c r="L5427" s="35"/>
      <c r="M5427" s="51">
        <v>43376</v>
      </c>
    </row>
    <row r="5428" spans="9:13">
      <c r="I5428" s="35" t="s">
        <v>18238</v>
      </c>
      <c r="J5428" s="35" t="s">
        <v>18239</v>
      </c>
      <c r="K5428" s="35" t="s">
        <v>2617</v>
      </c>
      <c r="L5428" s="35"/>
      <c r="M5428" s="51">
        <v>43376</v>
      </c>
    </row>
    <row r="5429" spans="9:13">
      <c r="I5429" s="35" t="s">
        <v>18240</v>
      </c>
      <c r="J5429" s="35" t="s">
        <v>18241</v>
      </c>
      <c r="K5429" s="35" t="s">
        <v>2617</v>
      </c>
      <c r="L5429" s="35"/>
      <c r="M5429" s="51">
        <v>43376</v>
      </c>
    </row>
    <row r="5430" spans="9:13">
      <c r="I5430" s="35" t="s">
        <v>18242</v>
      </c>
      <c r="J5430" s="35" t="s">
        <v>18243</v>
      </c>
      <c r="K5430" s="35" t="s">
        <v>2617</v>
      </c>
      <c r="L5430" s="35"/>
      <c r="M5430" s="51">
        <v>43376</v>
      </c>
    </row>
    <row r="5431" spans="9:13">
      <c r="I5431" s="35" t="s">
        <v>18244</v>
      </c>
      <c r="J5431" s="35" t="s">
        <v>18245</v>
      </c>
      <c r="K5431" s="35" t="s">
        <v>2617</v>
      </c>
      <c r="L5431" s="35"/>
      <c r="M5431" s="51">
        <v>43376</v>
      </c>
    </row>
    <row r="5432" spans="9:13">
      <c r="I5432" s="35" t="s">
        <v>18246</v>
      </c>
      <c r="J5432" s="35" t="s">
        <v>18247</v>
      </c>
      <c r="K5432" s="35" t="s">
        <v>2617</v>
      </c>
      <c r="L5432" s="35"/>
      <c r="M5432" s="51">
        <v>43376</v>
      </c>
    </row>
    <row r="5433" spans="9:13">
      <c r="I5433" s="35" t="s">
        <v>18248</v>
      </c>
      <c r="J5433" s="35" t="s">
        <v>18249</v>
      </c>
      <c r="K5433" s="35" t="s">
        <v>2617</v>
      </c>
      <c r="L5433" s="35"/>
      <c r="M5433" s="51">
        <v>43376</v>
      </c>
    </row>
    <row r="5434" spans="9:13">
      <c r="I5434" s="35" t="s">
        <v>18250</v>
      </c>
      <c r="J5434" s="35" t="s">
        <v>18251</v>
      </c>
      <c r="K5434" s="35" t="s">
        <v>2617</v>
      </c>
      <c r="L5434" s="35"/>
      <c r="M5434" s="51">
        <v>43376</v>
      </c>
    </row>
    <row r="5435" spans="9:13">
      <c r="I5435" s="35" t="s">
        <v>18252</v>
      </c>
      <c r="J5435" s="35" t="s">
        <v>18253</v>
      </c>
      <c r="K5435" s="35" t="s">
        <v>2617</v>
      </c>
      <c r="L5435" s="35"/>
      <c r="M5435" s="51">
        <v>43376</v>
      </c>
    </row>
    <row r="5436" spans="9:13">
      <c r="I5436" s="35" t="s">
        <v>18254</v>
      </c>
      <c r="J5436" s="35" t="s">
        <v>18255</v>
      </c>
      <c r="K5436" s="35" t="s">
        <v>2617</v>
      </c>
      <c r="L5436" s="35"/>
      <c r="M5436" s="51">
        <v>43376</v>
      </c>
    </row>
    <row r="5437" spans="9:13">
      <c r="I5437" s="35" t="s">
        <v>18256</v>
      </c>
      <c r="J5437" s="35" t="s">
        <v>18257</v>
      </c>
      <c r="K5437" s="35" t="s">
        <v>2617</v>
      </c>
      <c r="L5437" s="35"/>
      <c r="M5437" s="51">
        <v>43376</v>
      </c>
    </row>
    <row r="5438" spans="9:13">
      <c r="I5438" s="35" t="s">
        <v>8775</v>
      </c>
      <c r="J5438" s="35" t="s">
        <v>18258</v>
      </c>
      <c r="K5438" s="35" t="s">
        <v>2617</v>
      </c>
      <c r="L5438" s="35"/>
      <c r="M5438" s="51">
        <v>43376</v>
      </c>
    </row>
    <row r="5439" spans="9:13">
      <c r="I5439" s="35" t="s">
        <v>18259</v>
      </c>
      <c r="J5439" s="35" t="s">
        <v>18260</v>
      </c>
      <c r="K5439" s="35" t="s">
        <v>2617</v>
      </c>
      <c r="L5439" s="35"/>
      <c r="M5439" s="51">
        <v>43376</v>
      </c>
    </row>
    <row r="5440" spans="9:13">
      <c r="I5440" s="35" t="s">
        <v>18261</v>
      </c>
      <c r="J5440" s="35" t="s">
        <v>18262</v>
      </c>
      <c r="K5440" s="35" t="s">
        <v>2617</v>
      </c>
      <c r="L5440" s="35"/>
      <c r="M5440" s="51">
        <v>43376</v>
      </c>
    </row>
    <row r="5441" spans="9:13">
      <c r="I5441" s="35" t="s">
        <v>18263</v>
      </c>
      <c r="J5441" s="35" t="s">
        <v>18264</v>
      </c>
      <c r="K5441" s="35" t="s">
        <v>2617</v>
      </c>
      <c r="L5441" s="35"/>
      <c r="M5441" s="51">
        <v>43376</v>
      </c>
    </row>
    <row r="5442" spans="9:13">
      <c r="I5442" s="35" t="s">
        <v>18265</v>
      </c>
      <c r="J5442" s="35" t="s">
        <v>18266</v>
      </c>
      <c r="K5442" s="35" t="s">
        <v>2617</v>
      </c>
      <c r="L5442" s="35"/>
      <c r="M5442" s="51">
        <v>43376</v>
      </c>
    </row>
    <row r="5443" spans="9:13">
      <c r="I5443" s="35" t="s">
        <v>18267</v>
      </c>
      <c r="J5443" s="35" t="s">
        <v>18268</v>
      </c>
      <c r="K5443" s="35" t="s">
        <v>2617</v>
      </c>
      <c r="L5443" s="35"/>
      <c r="M5443" s="51">
        <v>43376</v>
      </c>
    </row>
    <row r="5444" spans="9:13">
      <c r="I5444" s="35" t="s">
        <v>18269</v>
      </c>
      <c r="J5444" s="35" t="s">
        <v>18270</v>
      </c>
      <c r="K5444" s="35" t="s">
        <v>2617</v>
      </c>
      <c r="L5444" s="35"/>
      <c r="M5444" s="51">
        <v>43376</v>
      </c>
    </row>
    <row r="5445" spans="9:13">
      <c r="I5445" s="35" t="s">
        <v>18271</v>
      </c>
      <c r="J5445" s="35" t="s">
        <v>18272</v>
      </c>
      <c r="K5445" s="35" t="s">
        <v>2617</v>
      </c>
      <c r="L5445" s="35"/>
      <c r="M5445" s="51">
        <v>43376</v>
      </c>
    </row>
    <row r="5446" spans="9:13">
      <c r="I5446" s="35" t="s">
        <v>18273</v>
      </c>
      <c r="J5446" s="35" t="s">
        <v>18274</v>
      </c>
      <c r="K5446" s="35" t="s">
        <v>2617</v>
      </c>
      <c r="L5446" s="35"/>
      <c r="M5446" s="51">
        <v>43376</v>
      </c>
    </row>
    <row r="5447" spans="9:13">
      <c r="I5447" s="35" t="s">
        <v>18275</v>
      </c>
      <c r="J5447" s="35" t="s">
        <v>18276</v>
      </c>
      <c r="K5447" s="35" t="s">
        <v>2617</v>
      </c>
      <c r="L5447" s="35"/>
      <c r="M5447" s="51">
        <v>43376</v>
      </c>
    </row>
    <row r="5448" spans="9:13">
      <c r="I5448" s="35" t="s">
        <v>18277</v>
      </c>
      <c r="J5448" s="35" t="s">
        <v>18278</v>
      </c>
      <c r="K5448" s="35" t="s">
        <v>2617</v>
      </c>
      <c r="L5448" s="35"/>
      <c r="M5448" s="51">
        <v>43376</v>
      </c>
    </row>
    <row r="5449" spans="9:13">
      <c r="I5449" s="35" t="s">
        <v>18279</v>
      </c>
      <c r="J5449" s="35" t="s">
        <v>18280</v>
      </c>
      <c r="K5449" s="35" t="s">
        <v>2617</v>
      </c>
      <c r="L5449" s="35"/>
      <c r="M5449" s="51">
        <v>43376</v>
      </c>
    </row>
    <row r="5450" spans="9:13">
      <c r="I5450" s="35" t="s">
        <v>18281</v>
      </c>
      <c r="J5450" s="35" t="s">
        <v>18282</v>
      </c>
      <c r="K5450" s="35" t="s">
        <v>2617</v>
      </c>
      <c r="L5450" s="35"/>
      <c r="M5450" s="51">
        <v>43376</v>
      </c>
    </row>
    <row r="5451" spans="9:13">
      <c r="I5451" s="35" t="s">
        <v>18283</v>
      </c>
      <c r="J5451" s="35" t="s">
        <v>18284</v>
      </c>
      <c r="K5451" s="35" t="s">
        <v>2617</v>
      </c>
      <c r="L5451" s="35"/>
      <c r="M5451" s="51">
        <v>43376</v>
      </c>
    </row>
    <row r="5452" spans="9:13">
      <c r="I5452" s="35" t="s">
        <v>18285</v>
      </c>
      <c r="J5452" s="35" t="s">
        <v>18286</v>
      </c>
      <c r="K5452" s="35" t="s">
        <v>2617</v>
      </c>
      <c r="L5452" s="35"/>
      <c r="M5452" s="51">
        <v>43376</v>
      </c>
    </row>
    <row r="5453" spans="9:13">
      <c r="I5453" s="35" t="s">
        <v>18287</v>
      </c>
      <c r="J5453" s="35" t="s">
        <v>18288</v>
      </c>
      <c r="K5453" s="35" t="s">
        <v>2617</v>
      </c>
      <c r="L5453" s="35"/>
      <c r="M5453" s="51">
        <v>43376</v>
      </c>
    </row>
    <row r="5454" spans="9:13">
      <c r="I5454" s="35" t="s">
        <v>18289</v>
      </c>
      <c r="J5454" s="35" t="s">
        <v>18290</v>
      </c>
      <c r="K5454" s="35" t="s">
        <v>2617</v>
      </c>
      <c r="L5454" s="35"/>
      <c r="M5454" s="51">
        <v>43376</v>
      </c>
    </row>
    <row r="5455" spans="9:13">
      <c r="I5455" s="35" t="s">
        <v>18291</v>
      </c>
      <c r="J5455" s="35" t="s">
        <v>18292</v>
      </c>
      <c r="K5455" s="35" t="s">
        <v>2617</v>
      </c>
      <c r="L5455" s="35"/>
      <c r="M5455" s="51">
        <v>43376</v>
      </c>
    </row>
    <row r="5456" spans="9:13">
      <c r="I5456" s="35" t="s">
        <v>18293</v>
      </c>
      <c r="J5456" s="35" t="s">
        <v>18294</v>
      </c>
      <c r="K5456" s="35" t="s">
        <v>2617</v>
      </c>
      <c r="L5456" s="35"/>
      <c r="M5456" s="51">
        <v>43376</v>
      </c>
    </row>
    <row r="5457" spans="9:13">
      <c r="I5457" s="35" t="s">
        <v>18295</v>
      </c>
      <c r="J5457" s="35" t="s">
        <v>18296</v>
      </c>
      <c r="K5457" s="35" t="s">
        <v>2617</v>
      </c>
      <c r="L5457" s="35"/>
      <c r="M5457" s="51">
        <v>43376</v>
      </c>
    </row>
    <row r="5458" spans="9:13">
      <c r="I5458" s="35" t="s">
        <v>18297</v>
      </c>
      <c r="J5458" s="35" t="s">
        <v>18298</v>
      </c>
      <c r="K5458" s="35" t="s">
        <v>2617</v>
      </c>
      <c r="L5458" s="35"/>
      <c r="M5458" s="51">
        <v>43376</v>
      </c>
    </row>
    <row r="5459" spans="9:13">
      <c r="I5459" s="35" t="s">
        <v>18299</v>
      </c>
      <c r="J5459" s="35" t="s">
        <v>18300</v>
      </c>
      <c r="K5459" s="35" t="s">
        <v>2617</v>
      </c>
      <c r="L5459" s="35"/>
      <c r="M5459" s="51">
        <v>43376</v>
      </c>
    </row>
    <row r="5460" spans="9:13">
      <c r="I5460" s="35" t="s">
        <v>18301</v>
      </c>
      <c r="J5460" s="35" t="s">
        <v>18302</v>
      </c>
      <c r="K5460" s="35" t="s">
        <v>2617</v>
      </c>
      <c r="L5460" s="35"/>
      <c r="M5460" s="51">
        <v>43376</v>
      </c>
    </row>
    <row r="5461" spans="9:13">
      <c r="I5461" s="35" t="s">
        <v>18303</v>
      </c>
      <c r="J5461" s="35" t="s">
        <v>18304</v>
      </c>
      <c r="K5461" s="35" t="s">
        <v>2617</v>
      </c>
      <c r="L5461" s="35"/>
      <c r="M5461" s="51">
        <v>43376</v>
      </c>
    </row>
    <row r="5462" spans="9:13">
      <c r="I5462" s="35" t="s">
        <v>18305</v>
      </c>
      <c r="J5462" s="35" t="s">
        <v>18306</v>
      </c>
      <c r="K5462" s="35" t="s">
        <v>2617</v>
      </c>
      <c r="L5462" s="35"/>
      <c r="M5462" s="51">
        <v>43376</v>
      </c>
    </row>
    <row r="5463" spans="9:13">
      <c r="I5463" s="35" t="s">
        <v>18307</v>
      </c>
      <c r="J5463" s="35" t="s">
        <v>18308</v>
      </c>
      <c r="K5463" s="35" t="s">
        <v>2617</v>
      </c>
      <c r="L5463" s="35"/>
      <c r="M5463" s="51">
        <v>43376</v>
      </c>
    </row>
    <row r="5464" spans="9:13">
      <c r="I5464" s="35" t="s">
        <v>18309</v>
      </c>
      <c r="J5464" s="35" t="s">
        <v>18310</v>
      </c>
      <c r="K5464" s="35" t="s">
        <v>2617</v>
      </c>
      <c r="L5464" s="35"/>
      <c r="M5464" s="51">
        <v>43376</v>
      </c>
    </row>
    <row r="5465" spans="9:13">
      <c r="I5465" s="35" t="s">
        <v>18311</v>
      </c>
      <c r="J5465" s="35" t="s">
        <v>18312</v>
      </c>
      <c r="K5465" s="35" t="s">
        <v>2617</v>
      </c>
      <c r="L5465" s="35"/>
      <c r="M5465" s="51">
        <v>43376</v>
      </c>
    </row>
    <row r="5466" spans="9:13">
      <c r="I5466" s="35" t="s">
        <v>18313</v>
      </c>
      <c r="J5466" s="35" t="s">
        <v>18314</v>
      </c>
      <c r="K5466" s="35" t="s">
        <v>2617</v>
      </c>
      <c r="L5466" s="35"/>
      <c r="M5466" s="51">
        <v>43376</v>
      </c>
    </row>
    <row r="5467" spans="9:13">
      <c r="I5467" s="35" t="s">
        <v>18315</v>
      </c>
      <c r="J5467" s="35" t="s">
        <v>18316</v>
      </c>
      <c r="K5467" s="35" t="s">
        <v>2617</v>
      </c>
      <c r="L5467" s="35"/>
      <c r="M5467" s="51">
        <v>43376</v>
      </c>
    </row>
    <row r="5468" spans="9:13">
      <c r="I5468" s="35" t="s">
        <v>18317</v>
      </c>
      <c r="J5468" s="35" t="s">
        <v>18318</v>
      </c>
      <c r="K5468" s="35" t="s">
        <v>2617</v>
      </c>
      <c r="L5468" s="35"/>
      <c r="M5468" s="51">
        <v>43376</v>
      </c>
    </row>
    <row r="5469" spans="9:13">
      <c r="I5469" s="35" t="s">
        <v>18319</v>
      </c>
      <c r="J5469" s="35" t="s">
        <v>18320</v>
      </c>
      <c r="K5469" s="35" t="s">
        <v>2617</v>
      </c>
      <c r="L5469" s="35"/>
      <c r="M5469" s="51">
        <v>43376</v>
      </c>
    </row>
    <row r="5470" spans="9:13">
      <c r="I5470" s="35" t="s">
        <v>18321</v>
      </c>
      <c r="J5470" s="35" t="s">
        <v>18322</v>
      </c>
      <c r="K5470" s="35" t="s">
        <v>2617</v>
      </c>
      <c r="L5470" s="35"/>
      <c r="M5470" s="51">
        <v>43376</v>
      </c>
    </row>
    <row r="5471" spans="9:13">
      <c r="I5471" s="35" t="s">
        <v>18323</v>
      </c>
      <c r="J5471" s="35" t="s">
        <v>18324</v>
      </c>
      <c r="K5471" s="35" t="s">
        <v>2617</v>
      </c>
      <c r="L5471" s="35"/>
      <c r="M5471" s="51">
        <v>43376</v>
      </c>
    </row>
    <row r="5472" spans="9:13">
      <c r="I5472" s="35" t="s">
        <v>18325</v>
      </c>
      <c r="J5472" s="35" t="s">
        <v>18326</v>
      </c>
      <c r="K5472" s="35" t="s">
        <v>2617</v>
      </c>
      <c r="L5472" s="35"/>
      <c r="M5472" s="51">
        <v>43376</v>
      </c>
    </row>
    <row r="5473" spans="9:13">
      <c r="I5473" s="35" t="s">
        <v>18327</v>
      </c>
      <c r="J5473" s="35" t="s">
        <v>18328</v>
      </c>
      <c r="K5473" s="35" t="s">
        <v>2617</v>
      </c>
      <c r="L5473" s="35"/>
      <c r="M5473" s="51">
        <v>43376</v>
      </c>
    </row>
    <row r="5474" spans="9:13">
      <c r="I5474" s="35" t="s">
        <v>18329</v>
      </c>
      <c r="J5474" s="35" t="s">
        <v>18330</v>
      </c>
      <c r="K5474" s="35" t="s">
        <v>2617</v>
      </c>
      <c r="L5474" s="35"/>
      <c r="M5474" s="51">
        <v>43376</v>
      </c>
    </row>
    <row r="5475" spans="9:13">
      <c r="I5475" s="35" t="s">
        <v>18331</v>
      </c>
      <c r="J5475" s="35" t="s">
        <v>18332</v>
      </c>
      <c r="K5475" s="35" t="s">
        <v>2617</v>
      </c>
      <c r="L5475" s="35"/>
      <c r="M5475" s="51">
        <v>43376</v>
      </c>
    </row>
    <row r="5476" spans="9:13">
      <c r="I5476" s="35" t="s">
        <v>18333</v>
      </c>
      <c r="J5476" s="35" t="s">
        <v>18334</v>
      </c>
      <c r="K5476" s="35" t="s">
        <v>2617</v>
      </c>
      <c r="L5476" s="35"/>
      <c r="M5476" s="51">
        <v>43376</v>
      </c>
    </row>
    <row r="5477" spans="9:13">
      <c r="I5477" s="35" t="s">
        <v>18335</v>
      </c>
      <c r="J5477" s="35" t="s">
        <v>18336</v>
      </c>
      <c r="K5477" s="35" t="s">
        <v>2617</v>
      </c>
      <c r="L5477" s="35"/>
      <c r="M5477" s="51">
        <v>43376</v>
      </c>
    </row>
    <row r="5478" spans="9:13">
      <c r="I5478" s="35" t="s">
        <v>18337</v>
      </c>
      <c r="J5478" s="35" t="s">
        <v>18338</v>
      </c>
      <c r="K5478" s="35" t="s">
        <v>2617</v>
      </c>
      <c r="L5478" s="35"/>
      <c r="M5478" s="51">
        <v>43376</v>
      </c>
    </row>
    <row r="5479" spans="9:13">
      <c r="I5479" s="35" t="s">
        <v>18339</v>
      </c>
      <c r="J5479" s="35" t="s">
        <v>18340</v>
      </c>
      <c r="K5479" s="35" t="s">
        <v>2617</v>
      </c>
      <c r="L5479" s="35"/>
      <c r="M5479" s="51">
        <v>43376</v>
      </c>
    </row>
    <row r="5480" spans="9:13">
      <c r="I5480" s="35" t="s">
        <v>18341</v>
      </c>
      <c r="J5480" s="35" t="s">
        <v>18342</v>
      </c>
      <c r="K5480" s="35" t="s">
        <v>2617</v>
      </c>
      <c r="L5480" s="35"/>
      <c r="M5480" s="51">
        <v>43376</v>
      </c>
    </row>
    <row r="5481" spans="9:13">
      <c r="I5481" s="35" t="s">
        <v>18343</v>
      </c>
      <c r="J5481" s="35" t="s">
        <v>18344</v>
      </c>
      <c r="K5481" s="35" t="s">
        <v>2617</v>
      </c>
      <c r="L5481" s="35"/>
      <c r="M5481" s="51">
        <v>43376</v>
      </c>
    </row>
    <row r="5482" spans="9:13">
      <c r="I5482" s="35" t="s">
        <v>18345</v>
      </c>
      <c r="J5482" s="35" t="s">
        <v>18346</v>
      </c>
      <c r="K5482" s="35" t="s">
        <v>2617</v>
      </c>
      <c r="L5482" s="35"/>
      <c r="M5482" s="51">
        <v>43376</v>
      </c>
    </row>
    <row r="5483" spans="9:13">
      <c r="I5483" s="35" t="s">
        <v>18347</v>
      </c>
      <c r="J5483" s="35" t="s">
        <v>18348</v>
      </c>
      <c r="K5483" s="35" t="s">
        <v>2617</v>
      </c>
      <c r="L5483" s="35"/>
      <c r="M5483" s="51">
        <v>43376</v>
      </c>
    </row>
    <row r="5484" spans="9:13">
      <c r="I5484" s="35" t="s">
        <v>18349</v>
      </c>
      <c r="J5484" s="35" t="s">
        <v>18350</v>
      </c>
      <c r="K5484" s="35" t="s">
        <v>2617</v>
      </c>
      <c r="L5484" s="35"/>
      <c r="M5484" s="51">
        <v>43376</v>
      </c>
    </row>
    <row r="5485" spans="9:13">
      <c r="I5485" s="35" t="s">
        <v>18351</v>
      </c>
      <c r="J5485" s="35" t="s">
        <v>18352</v>
      </c>
      <c r="K5485" s="35" t="s">
        <v>2617</v>
      </c>
      <c r="L5485" s="35"/>
      <c r="M5485" s="51">
        <v>43376</v>
      </c>
    </row>
    <row r="5486" spans="9:13">
      <c r="I5486" s="35" t="s">
        <v>18353</v>
      </c>
      <c r="J5486" s="35" t="s">
        <v>18354</v>
      </c>
      <c r="K5486" s="35" t="s">
        <v>2617</v>
      </c>
      <c r="L5486" s="35"/>
      <c r="M5486" s="51">
        <v>43376</v>
      </c>
    </row>
    <row r="5487" spans="9:13">
      <c r="I5487" s="35" t="s">
        <v>18355</v>
      </c>
      <c r="J5487" s="35" t="s">
        <v>18356</v>
      </c>
      <c r="K5487" s="35" t="s">
        <v>2617</v>
      </c>
      <c r="L5487" s="35"/>
      <c r="M5487" s="51">
        <v>43376</v>
      </c>
    </row>
    <row r="5488" spans="9:13">
      <c r="I5488" s="35" t="s">
        <v>18357</v>
      </c>
      <c r="J5488" s="35" t="s">
        <v>18358</v>
      </c>
      <c r="K5488" s="35" t="s">
        <v>2617</v>
      </c>
      <c r="L5488" s="35"/>
      <c r="M5488" s="51">
        <v>43376</v>
      </c>
    </row>
    <row r="5489" spans="9:13">
      <c r="I5489" s="35" t="s">
        <v>18359</v>
      </c>
      <c r="J5489" s="35" t="s">
        <v>18360</v>
      </c>
      <c r="K5489" s="35" t="s">
        <v>2617</v>
      </c>
      <c r="L5489" s="35"/>
      <c r="M5489" s="51">
        <v>43376</v>
      </c>
    </row>
    <row r="5490" spans="9:13">
      <c r="I5490" s="35" t="s">
        <v>18361</v>
      </c>
      <c r="J5490" s="35" t="s">
        <v>18362</v>
      </c>
      <c r="K5490" s="35" t="s">
        <v>2617</v>
      </c>
      <c r="L5490" s="35"/>
      <c r="M5490" s="51">
        <v>43376</v>
      </c>
    </row>
    <row r="5491" spans="9:13">
      <c r="I5491" s="35" t="s">
        <v>18363</v>
      </c>
      <c r="J5491" s="35" t="s">
        <v>18364</v>
      </c>
      <c r="K5491" s="35" t="s">
        <v>2617</v>
      </c>
      <c r="L5491" s="35"/>
      <c r="M5491" s="51">
        <v>43376</v>
      </c>
    </row>
    <row r="5492" spans="9:13">
      <c r="I5492" s="35" t="s">
        <v>18365</v>
      </c>
      <c r="J5492" s="35" t="s">
        <v>18366</v>
      </c>
      <c r="K5492" s="35" t="s">
        <v>2617</v>
      </c>
      <c r="L5492" s="35"/>
      <c r="M5492" s="51">
        <v>43376</v>
      </c>
    </row>
    <row r="5493" spans="9:13">
      <c r="I5493" s="35" t="s">
        <v>18367</v>
      </c>
      <c r="J5493" s="35" t="s">
        <v>18368</v>
      </c>
      <c r="K5493" s="35" t="s">
        <v>2617</v>
      </c>
      <c r="L5493" s="35"/>
      <c r="M5493" s="51">
        <v>43376</v>
      </c>
    </row>
    <row r="5494" spans="9:13">
      <c r="I5494" s="35" t="s">
        <v>18369</v>
      </c>
      <c r="J5494" s="35" t="s">
        <v>18370</v>
      </c>
      <c r="K5494" s="35" t="s">
        <v>2617</v>
      </c>
      <c r="L5494" s="35"/>
      <c r="M5494" s="51">
        <v>43376</v>
      </c>
    </row>
    <row r="5495" spans="9:13">
      <c r="I5495" s="35" t="s">
        <v>18371</v>
      </c>
      <c r="J5495" s="35" t="s">
        <v>18372</v>
      </c>
      <c r="K5495" s="35" t="s">
        <v>2617</v>
      </c>
      <c r="L5495" s="35"/>
      <c r="M5495" s="51">
        <v>43376</v>
      </c>
    </row>
    <row r="5496" spans="9:13">
      <c r="I5496" s="35" t="s">
        <v>18373</v>
      </c>
      <c r="J5496" s="35" t="s">
        <v>18374</v>
      </c>
      <c r="K5496" s="35" t="s">
        <v>2617</v>
      </c>
      <c r="L5496" s="35"/>
      <c r="M5496" s="51">
        <v>43376</v>
      </c>
    </row>
    <row r="5497" spans="9:13">
      <c r="I5497" s="35" t="s">
        <v>18375</v>
      </c>
      <c r="J5497" s="35" t="s">
        <v>18376</v>
      </c>
      <c r="K5497" s="35" t="s">
        <v>2617</v>
      </c>
      <c r="L5497" s="35"/>
      <c r="M5497" s="51">
        <v>43376</v>
      </c>
    </row>
    <row r="5498" spans="9:13">
      <c r="I5498" s="35" t="s">
        <v>18377</v>
      </c>
      <c r="J5498" s="35" t="s">
        <v>18378</v>
      </c>
      <c r="K5498" s="35" t="s">
        <v>2617</v>
      </c>
      <c r="L5498" s="35"/>
      <c r="M5498" s="51">
        <v>43376</v>
      </c>
    </row>
    <row r="5499" spans="9:13">
      <c r="I5499" s="35" t="s">
        <v>18379</v>
      </c>
      <c r="J5499" s="35" t="s">
        <v>18380</v>
      </c>
      <c r="K5499" s="35" t="s">
        <v>2617</v>
      </c>
      <c r="L5499" s="35"/>
      <c r="M5499" s="51">
        <v>43376</v>
      </c>
    </row>
    <row r="5500" spans="9:13">
      <c r="I5500" s="35" t="s">
        <v>18381</v>
      </c>
      <c r="J5500" s="35" t="s">
        <v>18382</v>
      </c>
      <c r="K5500" s="35" t="s">
        <v>2617</v>
      </c>
      <c r="L5500" s="35"/>
      <c r="M5500" s="51">
        <v>43376</v>
      </c>
    </row>
    <row r="5501" spans="9:13">
      <c r="I5501" s="35" t="s">
        <v>18383</v>
      </c>
      <c r="J5501" s="35" t="s">
        <v>18384</v>
      </c>
      <c r="K5501" s="35" t="s">
        <v>2617</v>
      </c>
      <c r="L5501" s="35"/>
      <c r="M5501" s="51">
        <v>43376</v>
      </c>
    </row>
    <row r="5502" spans="9:13">
      <c r="I5502" s="35" t="s">
        <v>18385</v>
      </c>
      <c r="J5502" s="35" t="s">
        <v>18386</v>
      </c>
      <c r="K5502" s="35" t="s">
        <v>2617</v>
      </c>
      <c r="L5502" s="35"/>
      <c r="M5502" s="51">
        <v>43376</v>
      </c>
    </row>
    <row r="5503" spans="9:13">
      <c r="I5503" s="35" t="s">
        <v>18387</v>
      </c>
      <c r="J5503" s="35" t="s">
        <v>18388</v>
      </c>
      <c r="K5503" s="35" t="s">
        <v>2617</v>
      </c>
      <c r="L5503" s="35"/>
      <c r="M5503" s="51">
        <v>43376</v>
      </c>
    </row>
    <row r="5504" spans="9:13">
      <c r="I5504" s="35" t="s">
        <v>18389</v>
      </c>
      <c r="J5504" s="35" t="s">
        <v>18390</v>
      </c>
      <c r="K5504" s="35" t="s">
        <v>2617</v>
      </c>
      <c r="L5504" s="35"/>
      <c r="M5504" s="51">
        <v>43376</v>
      </c>
    </row>
    <row r="5505" spans="9:13">
      <c r="I5505" s="35" t="s">
        <v>18391</v>
      </c>
      <c r="J5505" s="35" t="s">
        <v>18392</v>
      </c>
      <c r="K5505" s="35" t="s">
        <v>2617</v>
      </c>
      <c r="L5505" s="35"/>
      <c r="M5505" s="51">
        <v>43376</v>
      </c>
    </row>
    <row r="5506" spans="9:13">
      <c r="I5506" s="35" t="s">
        <v>18393</v>
      </c>
      <c r="J5506" s="35" t="s">
        <v>18394</v>
      </c>
      <c r="K5506" s="35" t="s">
        <v>2617</v>
      </c>
      <c r="L5506" s="35"/>
      <c r="M5506" s="51">
        <v>43376</v>
      </c>
    </row>
    <row r="5507" spans="9:13">
      <c r="I5507" s="35" t="s">
        <v>18395</v>
      </c>
      <c r="J5507" s="35" t="s">
        <v>18396</v>
      </c>
      <c r="K5507" s="35" t="s">
        <v>2617</v>
      </c>
      <c r="L5507" s="35"/>
      <c r="M5507" s="51">
        <v>43376</v>
      </c>
    </row>
    <row r="5508" spans="9:13">
      <c r="I5508" s="35" t="s">
        <v>18397</v>
      </c>
      <c r="J5508" s="35" t="s">
        <v>18398</v>
      </c>
      <c r="K5508" s="35" t="s">
        <v>2617</v>
      </c>
      <c r="L5508" s="35"/>
      <c r="M5508" s="51">
        <v>43376</v>
      </c>
    </row>
    <row r="5509" spans="9:13">
      <c r="I5509" s="35" t="s">
        <v>18399</v>
      </c>
      <c r="J5509" s="35" t="s">
        <v>18400</v>
      </c>
      <c r="K5509" s="35" t="s">
        <v>2617</v>
      </c>
      <c r="L5509" s="35"/>
      <c r="M5509" s="51">
        <v>43376</v>
      </c>
    </row>
    <row r="5510" spans="9:13">
      <c r="I5510" s="35" t="s">
        <v>18401</v>
      </c>
      <c r="J5510" s="35" t="s">
        <v>18402</v>
      </c>
      <c r="K5510" s="35" t="s">
        <v>2617</v>
      </c>
      <c r="L5510" s="35"/>
      <c r="M5510" s="51">
        <v>43376</v>
      </c>
    </row>
    <row r="5511" spans="9:13">
      <c r="I5511" s="35" t="s">
        <v>18403</v>
      </c>
      <c r="J5511" s="35" t="s">
        <v>18404</v>
      </c>
      <c r="K5511" s="35" t="s">
        <v>2617</v>
      </c>
      <c r="L5511" s="35"/>
      <c r="M5511" s="51">
        <v>43376</v>
      </c>
    </row>
    <row r="5512" spans="9:13">
      <c r="I5512" s="35" t="s">
        <v>18405</v>
      </c>
      <c r="J5512" s="35" t="s">
        <v>18406</v>
      </c>
      <c r="K5512" s="35" t="s">
        <v>2617</v>
      </c>
      <c r="L5512" s="35"/>
      <c r="M5512" s="51">
        <v>43376</v>
      </c>
    </row>
    <row r="5513" spans="9:13">
      <c r="I5513" s="35" t="s">
        <v>18407</v>
      </c>
      <c r="J5513" s="35" t="s">
        <v>18408</v>
      </c>
      <c r="K5513" s="35" t="s">
        <v>2617</v>
      </c>
      <c r="L5513" s="35"/>
      <c r="M5513" s="51">
        <v>43376</v>
      </c>
    </row>
    <row r="5514" spans="9:13">
      <c r="I5514" s="35" t="s">
        <v>18409</v>
      </c>
      <c r="J5514" s="35" t="s">
        <v>18410</v>
      </c>
      <c r="K5514" s="35" t="s">
        <v>2617</v>
      </c>
      <c r="L5514" s="35"/>
      <c r="M5514" s="51">
        <v>43376</v>
      </c>
    </row>
    <row r="5515" spans="9:13">
      <c r="I5515" s="35" t="s">
        <v>18411</v>
      </c>
      <c r="J5515" s="35" t="s">
        <v>18412</v>
      </c>
      <c r="K5515" s="35" t="s">
        <v>2617</v>
      </c>
      <c r="L5515" s="35"/>
      <c r="M5515" s="51">
        <v>43376</v>
      </c>
    </row>
    <row r="5516" spans="9:13">
      <c r="I5516" s="35" t="s">
        <v>18413</v>
      </c>
      <c r="J5516" s="35" t="s">
        <v>18414</v>
      </c>
      <c r="K5516" s="35" t="s">
        <v>2617</v>
      </c>
      <c r="L5516" s="35"/>
      <c r="M5516" s="51">
        <v>43376</v>
      </c>
    </row>
    <row r="5517" spans="9:13">
      <c r="I5517" s="35" t="s">
        <v>18415</v>
      </c>
      <c r="J5517" s="35" t="s">
        <v>18416</v>
      </c>
      <c r="K5517" s="35" t="s">
        <v>2617</v>
      </c>
      <c r="L5517" s="35"/>
      <c r="M5517" s="51">
        <v>43376</v>
      </c>
    </row>
    <row r="5518" spans="9:13">
      <c r="I5518" s="35" t="s">
        <v>18417</v>
      </c>
      <c r="J5518" s="35" t="s">
        <v>18418</v>
      </c>
      <c r="K5518" s="35" t="s">
        <v>2617</v>
      </c>
      <c r="L5518" s="35"/>
      <c r="M5518" s="51">
        <v>43376</v>
      </c>
    </row>
    <row r="5519" spans="9:13">
      <c r="I5519" s="35" t="s">
        <v>18419</v>
      </c>
      <c r="J5519" s="35" t="s">
        <v>18420</v>
      </c>
      <c r="K5519" s="35" t="s">
        <v>2617</v>
      </c>
      <c r="L5519" s="35"/>
      <c r="M5519" s="51">
        <v>43376</v>
      </c>
    </row>
    <row r="5520" spans="9:13">
      <c r="I5520" s="35" t="s">
        <v>18421</v>
      </c>
      <c r="J5520" s="35" t="s">
        <v>18422</v>
      </c>
      <c r="K5520" s="35" t="s">
        <v>2617</v>
      </c>
      <c r="L5520" s="35"/>
      <c r="M5520" s="51">
        <v>43376</v>
      </c>
    </row>
    <row r="5521" spans="9:13">
      <c r="I5521" s="35" t="s">
        <v>18423</v>
      </c>
      <c r="J5521" s="35" t="s">
        <v>18424</v>
      </c>
      <c r="K5521" s="35" t="s">
        <v>2617</v>
      </c>
      <c r="L5521" s="35"/>
      <c r="M5521" s="51">
        <v>43376</v>
      </c>
    </row>
    <row r="5522" spans="9:13">
      <c r="I5522" s="35" t="s">
        <v>18425</v>
      </c>
      <c r="J5522" s="35" t="s">
        <v>18426</v>
      </c>
      <c r="K5522" s="35" t="s">
        <v>2617</v>
      </c>
      <c r="L5522" s="35"/>
      <c r="M5522" s="51">
        <v>43376</v>
      </c>
    </row>
    <row r="5523" spans="9:13">
      <c r="I5523" s="35" t="s">
        <v>18427</v>
      </c>
      <c r="J5523" s="35" t="s">
        <v>18428</v>
      </c>
      <c r="K5523" s="35" t="s">
        <v>2617</v>
      </c>
      <c r="L5523" s="35"/>
      <c r="M5523" s="51">
        <v>43376</v>
      </c>
    </row>
    <row r="5524" spans="9:13">
      <c r="I5524" s="35" t="s">
        <v>18429</v>
      </c>
      <c r="J5524" s="35" t="s">
        <v>18430</v>
      </c>
      <c r="K5524" s="35" t="s">
        <v>2617</v>
      </c>
      <c r="L5524" s="35"/>
      <c r="M5524" s="51">
        <v>43376</v>
      </c>
    </row>
    <row r="5525" spans="9:13">
      <c r="I5525" s="35" t="s">
        <v>18431</v>
      </c>
      <c r="J5525" s="35" t="s">
        <v>18432</v>
      </c>
      <c r="K5525" s="35" t="s">
        <v>2617</v>
      </c>
      <c r="L5525" s="35"/>
      <c r="M5525" s="51">
        <v>43376</v>
      </c>
    </row>
    <row r="5526" spans="9:13">
      <c r="I5526" s="35" t="s">
        <v>18433</v>
      </c>
      <c r="J5526" s="35" t="s">
        <v>18434</v>
      </c>
      <c r="K5526" s="35" t="s">
        <v>2617</v>
      </c>
      <c r="L5526" s="35"/>
      <c r="M5526" s="51">
        <v>43376</v>
      </c>
    </row>
    <row r="5527" spans="9:13">
      <c r="I5527" s="35" t="s">
        <v>18435</v>
      </c>
      <c r="J5527" s="35" t="s">
        <v>18436</v>
      </c>
      <c r="K5527" s="35" t="s">
        <v>2617</v>
      </c>
      <c r="L5527" s="35"/>
      <c r="M5527" s="51">
        <v>43376</v>
      </c>
    </row>
    <row r="5528" spans="9:13">
      <c r="I5528" s="35" t="s">
        <v>18437</v>
      </c>
      <c r="J5528" s="35" t="s">
        <v>18438</v>
      </c>
      <c r="K5528" s="35" t="s">
        <v>2617</v>
      </c>
      <c r="L5528" s="35"/>
      <c r="M5528" s="51">
        <v>43376</v>
      </c>
    </row>
    <row r="5529" spans="9:13">
      <c r="I5529" s="35" t="s">
        <v>18439</v>
      </c>
      <c r="J5529" s="35" t="s">
        <v>18440</v>
      </c>
      <c r="K5529" s="35" t="s">
        <v>2617</v>
      </c>
      <c r="L5529" s="35"/>
      <c r="M5529" s="51">
        <v>43376</v>
      </c>
    </row>
    <row r="5530" spans="9:13">
      <c r="I5530" s="35" t="s">
        <v>18441</v>
      </c>
      <c r="J5530" s="35" t="s">
        <v>18442</v>
      </c>
      <c r="K5530" s="35" t="s">
        <v>2617</v>
      </c>
      <c r="L5530" s="35"/>
      <c r="M5530" s="51">
        <v>43376</v>
      </c>
    </row>
    <row r="5531" spans="9:13">
      <c r="I5531" s="35" t="s">
        <v>18443</v>
      </c>
      <c r="J5531" s="35" t="s">
        <v>18444</v>
      </c>
      <c r="K5531" s="35" t="s">
        <v>2617</v>
      </c>
      <c r="L5531" s="35"/>
      <c r="M5531" s="51">
        <v>43376</v>
      </c>
    </row>
    <row r="5532" spans="9:13">
      <c r="I5532" s="35" t="s">
        <v>18445</v>
      </c>
      <c r="J5532" s="35" t="s">
        <v>18446</v>
      </c>
      <c r="K5532" s="35" t="s">
        <v>2617</v>
      </c>
      <c r="L5532" s="35"/>
      <c r="M5532" s="51">
        <v>43376</v>
      </c>
    </row>
    <row r="5533" spans="9:13">
      <c r="I5533" s="35" t="s">
        <v>18447</v>
      </c>
      <c r="J5533" s="35" t="s">
        <v>18448</v>
      </c>
      <c r="K5533" s="35" t="s">
        <v>2617</v>
      </c>
      <c r="L5533" s="35"/>
      <c r="M5533" s="51">
        <v>43376</v>
      </c>
    </row>
    <row r="5534" spans="9:13">
      <c r="I5534" s="35" t="s">
        <v>8781</v>
      </c>
      <c r="J5534" s="35" t="s">
        <v>18449</v>
      </c>
      <c r="K5534" s="35" t="s">
        <v>2617</v>
      </c>
      <c r="L5534" s="35"/>
      <c r="M5534" s="51">
        <v>43376</v>
      </c>
    </row>
    <row r="5535" spans="9:13">
      <c r="I5535" s="35" t="s">
        <v>18450</v>
      </c>
      <c r="J5535" s="35" t="s">
        <v>18451</v>
      </c>
      <c r="K5535" s="35" t="s">
        <v>2617</v>
      </c>
      <c r="L5535" s="35"/>
      <c r="M5535" s="51">
        <v>43376</v>
      </c>
    </row>
    <row r="5536" spans="9:13">
      <c r="I5536" s="35" t="s">
        <v>18452</v>
      </c>
      <c r="J5536" s="35" t="s">
        <v>18453</v>
      </c>
      <c r="K5536" s="35" t="s">
        <v>2617</v>
      </c>
      <c r="L5536" s="35"/>
      <c r="M5536" s="51">
        <v>43376</v>
      </c>
    </row>
    <row r="5537" spans="9:13">
      <c r="I5537" s="35" t="s">
        <v>18454</v>
      </c>
      <c r="J5537" s="35" t="s">
        <v>18455</v>
      </c>
      <c r="K5537" s="35" t="s">
        <v>2617</v>
      </c>
      <c r="L5537" s="35"/>
      <c r="M5537" s="51">
        <v>43376</v>
      </c>
    </row>
    <row r="5538" spans="9:13">
      <c r="I5538" s="35" t="s">
        <v>18456</v>
      </c>
      <c r="J5538" s="35" t="s">
        <v>18457</v>
      </c>
      <c r="K5538" s="35" t="s">
        <v>2617</v>
      </c>
      <c r="L5538" s="35"/>
      <c r="M5538" s="51">
        <v>43376</v>
      </c>
    </row>
    <row r="5539" spans="9:13">
      <c r="I5539" s="35" t="s">
        <v>18458</v>
      </c>
      <c r="J5539" s="35" t="s">
        <v>18459</v>
      </c>
      <c r="K5539" s="35" t="s">
        <v>2617</v>
      </c>
      <c r="L5539" s="35"/>
      <c r="M5539" s="51">
        <v>43376</v>
      </c>
    </row>
    <row r="5540" spans="9:13">
      <c r="I5540" s="35" t="s">
        <v>18460</v>
      </c>
      <c r="J5540" s="35" t="s">
        <v>18461</v>
      </c>
      <c r="K5540" s="35" t="s">
        <v>2617</v>
      </c>
      <c r="L5540" s="35"/>
      <c r="M5540" s="51">
        <v>43376</v>
      </c>
    </row>
    <row r="5541" spans="9:13">
      <c r="I5541" s="35" t="s">
        <v>18462</v>
      </c>
      <c r="J5541" s="35" t="s">
        <v>18463</v>
      </c>
      <c r="K5541" s="35" t="s">
        <v>2617</v>
      </c>
      <c r="L5541" s="35"/>
      <c r="M5541" s="51">
        <v>43376</v>
      </c>
    </row>
    <row r="5542" spans="9:13">
      <c r="I5542" s="35" t="s">
        <v>18464</v>
      </c>
      <c r="J5542" s="35" t="s">
        <v>18465</v>
      </c>
      <c r="K5542" s="35" t="s">
        <v>2617</v>
      </c>
      <c r="L5542" s="35"/>
      <c r="M5542" s="51">
        <v>43376</v>
      </c>
    </row>
    <row r="5543" spans="9:13">
      <c r="I5543" s="35" t="s">
        <v>18466</v>
      </c>
      <c r="J5543" s="35" t="s">
        <v>18467</v>
      </c>
      <c r="K5543" s="35" t="s">
        <v>2617</v>
      </c>
      <c r="L5543" s="35"/>
      <c r="M5543" s="51">
        <v>43376</v>
      </c>
    </row>
    <row r="5544" spans="9:13">
      <c r="I5544" s="35" t="s">
        <v>18468</v>
      </c>
      <c r="J5544" s="35" t="s">
        <v>18469</v>
      </c>
      <c r="K5544" s="35" t="s">
        <v>2617</v>
      </c>
      <c r="L5544" s="35"/>
      <c r="M5544" s="51">
        <v>43376</v>
      </c>
    </row>
    <row r="5545" spans="9:13">
      <c r="I5545" s="35" t="s">
        <v>18470</v>
      </c>
      <c r="J5545" s="35" t="s">
        <v>18471</v>
      </c>
      <c r="K5545" s="35" t="s">
        <v>2617</v>
      </c>
      <c r="L5545" s="35"/>
      <c r="M5545" s="51">
        <v>43376</v>
      </c>
    </row>
    <row r="5546" spans="9:13">
      <c r="I5546" s="35" t="s">
        <v>18472</v>
      </c>
      <c r="J5546" s="35" t="s">
        <v>18473</v>
      </c>
      <c r="K5546" s="35" t="s">
        <v>2617</v>
      </c>
      <c r="L5546" s="35"/>
      <c r="M5546" s="51">
        <v>43376</v>
      </c>
    </row>
    <row r="5547" spans="9:13">
      <c r="I5547" s="35" t="s">
        <v>18474</v>
      </c>
      <c r="J5547" s="35" t="s">
        <v>18475</v>
      </c>
      <c r="K5547" s="35" t="s">
        <v>2617</v>
      </c>
      <c r="L5547" s="35"/>
      <c r="M5547" s="51">
        <v>43376</v>
      </c>
    </row>
    <row r="5548" spans="9:13">
      <c r="I5548" s="35" t="s">
        <v>18476</v>
      </c>
      <c r="J5548" s="35" t="s">
        <v>18477</v>
      </c>
      <c r="K5548" s="35" t="s">
        <v>2617</v>
      </c>
      <c r="L5548" s="35"/>
      <c r="M5548" s="51">
        <v>43376</v>
      </c>
    </row>
    <row r="5549" spans="9:13">
      <c r="I5549" s="35" t="s">
        <v>18478</v>
      </c>
      <c r="J5549" s="35" t="s">
        <v>18479</v>
      </c>
      <c r="K5549" s="35" t="s">
        <v>2617</v>
      </c>
      <c r="L5549" s="35"/>
      <c r="M5549" s="51">
        <v>43376</v>
      </c>
    </row>
    <row r="5550" spans="9:13">
      <c r="I5550" s="35" t="s">
        <v>18480</v>
      </c>
      <c r="J5550" s="35" t="s">
        <v>18481</v>
      </c>
      <c r="K5550" s="35" t="s">
        <v>2617</v>
      </c>
      <c r="L5550" s="35"/>
      <c r="M5550" s="51">
        <v>43376</v>
      </c>
    </row>
    <row r="5551" spans="9:13">
      <c r="I5551" s="35" t="s">
        <v>18482</v>
      </c>
      <c r="J5551" s="35" t="s">
        <v>18483</v>
      </c>
      <c r="K5551" s="35" t="s">
        <v>2617</v>
      </c>
      <c r="L5551" s="35"/>
      <c r="M5551" s="51">
        <v>43376</v>
      </c>
    </row>
    <row r="5552" spans="9:13">
      <c r="I5552" s="35" t="s">
        <v>18484</v>
      </c>
      <c r="J5552" s="35" t="s">
        <v>18485</v>
      </c>
      <c r="K5552" s="35" t="s">
        <v>2617</v>
      </c>
      <c r="L5552" s="35"/>
      <c r="M5552" s="51">
        <v>43376</v>
      </c>
    </row>
    <row r="5553" spans="9:13">
      <c r="I5553" s="35" t="s">
        <v>18486</v>
      </c>
      <c r="J5553" s="35" t="s">
        <v>18487</v>
      </c>
      <c r="K5553" s="35" t="s">
        <v>2617</v>
      </c>
      <c r="L5553" s="35"/>
      <c r="M5553" s="51">
        <v>43376</v>
      </c>
    </row>
    <row r="5554" spans="9:13">
      <c r="I5554" s="35" t="s">
        <v>18488</v>
      </c>
      <c r="J5554" s="35" t="s">
        <v>18489</v>
      </c>
      <c r="K5554" s="35" t="s">
        <v>2617</v>
      </c>
      <c r="L5554" s="35"/>
      <c r="M5554" s="51">
        <v>43376</v>
      </c>
    </row>
    <row r="5555" spans="9:13">
      <c r="I5555" s="35" t="s">
        <v>18490</v>
      </c>
      <c r="J5555" s="35" t="s">
        <v>18491</v>
      </c>
      <c r="K5555" s="35" t="s">
        <v>2617</v>
      </c>
      <c r="L5555" s="35"/>
      <c r="M5555" s="51">
        <v>43376</v>
      </c>
    </row>
    <row r="5556" spans="9:13">
      <c r="I5556" s="35" t="s">
        <v>18492</v>
      </c>
      <c r="J5556" s="35" t="s">
        <v>18493</v>
      </c>
      <c r="K5556" s="35" t="s">
        <v>2617</v>
      </c>
      <c r="L5556" s="35"/>
      <c r="M5556" s="51">
        <v>43376</v>
      </c>
    </row>
    <row r="5557" spans="9:13">
      <c r="I5557" s="35" t="s">
        <v>18494</v>
      </c>
      <c r="J5557" s="35" t="s">
        <v>18495</v>
      </c>
      <c r="K5557" s="35" t="s">
        <v>2617</v>
      </c>
      <c r="L5557" s="35"/>
      <c r="M5557" s="51">
        <v>43376</v>
      </c>
    </row>
    <row r="5558" spans="9:13">
      <c r="I5558" s="35" t="s">
        <v>18496</v>
      </c>
      <c r="J5558" s="35" t="s">
        <v>18497</v>
      </c>
      <c r="K5558" s="35" t="s">
        <v>2617</v>
      </c>
      <c r="L5558" s="35"/>
      <c r="M5558" s="51">
        <v>43376</v>
      </c>
    </row>
    <row r="5559" spans="9:13">
      <c r="I5559" s="35" t="s">
        <v>18498</v>
      </c>
      <c r="J5559" s="35" t="s">
        <v>18499</v>
      </c>
      <c r="K5559" s="35" t="s">
        <v>2617</v>
      </c>
      <c r="L5559" s="35"/>
      <c r="M5559" s="51">
        <v>43376</v>
      </c>
    </row>
    <row r="5560" spans="9:13">
      <c r="I5560" s="35" t="s">
        <v>18500</v>
      </c>
      <c r="J5560" s="35" t="s">
        <v>18501</v>
      </c>
      <c r="K5560" s="35" t="s">
        <v>2617</v>
      </c>
      <c r="L5560" s="35"/>
      <c r="M5560" s="51">
        <v>43376</v>
      </c>
    </row>
    <row r="5561" spans="9:13">
      <c r="I5561" s="35" t="s">
        <v>18502</v>
      </c>
      <c r="J5561" s="35" t="s">
        <v>18503</v>
      </c>
      <c r="K5561" s="35" t="s">
        <v>2617</v>
      </c>
      <c r="L5561" s="35"/>
      <c r="M5561" s="51">
        <v>43376</v>
      </c>
    </row>
    <row r="5562" spans="9:13">
      <c r="I5562" s="35" t="s">
        <v>18504</v>
      </c>
      <c r="J5562" s="35" t="s">
        <v>18505</v>
      </c>
      <c r="K5562" s="35" t="s">
        <v>2617</v>
      </c>
      <c r="L5562" s="35"/>
      <c r="M5562" s="51">
        <v>43376</v>
      </c>
    </row>
    <row r="5563" spans="9:13">
      <c r="I5563" s="35" t="s">
        <v>18506</v>
      </c>
      <c r="J5563" s="35" t="s">
        <v>18507</v>
      </c>
      <c r="K5563" s="35" t="s">
        <v>2617</v>
      </c>
      <c r="L5563" s="35"/>
      <c r="M5563" s="51">
        <v>43376</v>
      </c>
    </row>
    <row r="5564" spans="9:13">
      <c r="I5564" s="35" t="s">
        <v>18508</v>
      </c>
      <c r="J5564" s="35" t="s">
        <v>18509</v>
      </c>
      <c r="K5564" s="35" t="s">
        <v>2617</v>
      </c>
      <c r="L5564" s="35"/>
      <c r="M5564" s="51">
        <v>43376</v>
      </c>
    </row>
    <row r="5565" spans="9:13">
      <c r="I5565" s="35" t="s">
        <v>18510</v>
      </c>
      <c r="J5565" s="35" t="s">
        <v>18511</v>
      </c>
      <c r="K5565" s="35" t="s">
        <v>2617</v>
      </c>
      <c r="L5565" s="35"/>
      <c r="M5565" s="51">
        <v>43376</v>
      </c>
    </row>
    <row r="5566" spans="9:13">
      <c r="I5566" s="35" t="s">
        <v>18512</v>
      </c>
      <c r="J5566" s="35" t="s">
        <v>18513</v>
      </c>
      <c r="K5566" s="35" t="s">
        <v>2617</v>
      </c>
      <c r="L5566" s="35"/>
      <c r="M5566" s="51">
        <v>43376</v>
      </c>
    </row>
    <row r="5567" spans="9:13">
      <c r="I5567" s="35" t="s">
        <v>18514</v>
      </c>
      <c r="J5567" s="35" t="s">
        <v>18515</v>
      </c>
      <c r="K5567" s="35" t="s">
        <v>2617</v>
      </c>
      <c r="L5567" s="35"/>
      <c r="M5567" s="51">
        <v>43376</v>
      </c>
    </row>
    <row r="5568" spans="9:13">
      <c r="I5568" s="35" t="s">
        <v>18516</v>
      </c>
      <c r="J5568" s="35" t="s">
        <v>18517</v>
      </c>
      <c r="K5568" s="35" t="s">
        <v>2617</v>
      </c>
      <c r="L5568" s="35"/>
      <c r="M5568" s="51">
        <v>43376</v>
      </c>
    </row>
    <row r="5569" spans="9:13">
      <c r="I5569" s="35" t="s">
        <v>18518</v>
      </c>
      <c r="J5569" s="35" t="s">
        <v>18519</v>
      </c>
      <c r="K5569" s="35" t="s">
        <v>2617</v>
      </c>
      <c r="L5569" s="35"/>
      <c r="M5569" s="51">
        <v>43376</v>
      </c>
    </row>
    <row r="5570" spans="9:13">
      <c r="I5570" s="35" t="s">
        <v>18520</v>
      </c>
      <c r="J5570" s="35" t="s">
        <v>18521</v>
      </c>
      <c r="K5570" s="35" t="s">
        <v>2617</v>
      </c>
      <c r="L5570" s="35"/>
      <c r="M5570" s="51">
        <v>43376</v>
      </c>
    </row>
    <row r="5571" spans="9:13">
      <c r="I5571" s="35" t="s">
        <v>18522</v>
      </c>
      <c r="J5571" s="35" t="s">
        <v>18523</v>
      </c>
      <c r="K5571" s="35" t="s">
        <v>2617</v>
      </c>
      <c r="L5571" s="35"/>
      <c r="M5571" s="51">
        <v>43376</v>
      </c>
    </row>
    <row r="5572" spans="9:13">
      <c r="I5572" s="35" t="s">
        <v>18524</v>
      </c>
      <c r="J5572" s="35" t="s">
        <v>18525</v>
      </c>
      <c r="K5572" s="35" t="s">
        <v>2617</v>
      </c>
      <c r="L5572" s="35"/>
      <c r="M5572" s="51">
        <v>43376</v>
      </c>
    </row>
    <row r="5573" spans="9:13">
      <c r="I5573" s="35" t="s">
        <v>18526</v>
      </c>
      <c r="J5573" s="35" t="s">
        <v>18527</v>
      </c>
      <c r="K5573" s="35" t="s">
        <v>2617</v>
      </c>
      <c r="L5573" s="35"/>
      <c r="M5573" s="51">
        <v>43376</v>
      </c>
    </row>
    <row r="5574" spans="9:13">
      <c r="I5574" s="35" t="s">
        <v>18528</v>
      </c>
      <c r="J5574" s="35" t="s">
        <v>18529</v>
      </c>
      <c r="K5574" s="35" t="s">
        <v>2617</v>
      </c>
      <c r="L5574" s="35"/>
      <c r="M5574" s="51">
        <v>43376</v>
      </c>
    </row>
    <row r="5575" spans="9:13">
      <c r="I5575" s="35" t="s">
        <v>18530</v>
      </c>
      <c r="J5575" s="35" t="s">
        <v>18531</v>
      </c>
      <c r="K5575" s="35" t="s">
        <v>2617</v>
      </c>
      <c r="L5575" s="35"/>
      <c r="M5575" s="51">
        <v>43376</v>
      </c>
    </row>
    <row r="5576" spans="9:13">
      <c r="I5576" s="35" t="s">
        <v>18532</v>
      </c>
      <c r="J5576" s="35" t="s">
        <v>18533</v>
      </c>
      <c r="K5576" s="35" t="s">
        <v>2617</v>
      </c>
      <c r="L5576" s="35"/>
      <c r="M5576" s="51">
        <v>43376</v>
      </c>
    </row>
    <row r="5577" spans="9:13">
      <c r="I5577" s="35" t="s">
        <v>18534</v>
      </c>
      <c r="J5577" s="35" t="s">
        <v>18535</v>
      </c>
      <c r="K5577" s="35" t="s">
        <v>2617</v>
      </c>
      <c r="L5577" s="35"/>
      <c r="M5577" s="51">
        <v>43376</v>
      </c>
    </row>
    <row r="5578" spans="9:13">
      <c r="I5578" s="35" t="s">
        <v>18536</v>
      </c>
      <c r="J5578" s="35" t="s">
        <v>18537</v>
      </c>
      <c r="K5578" s="35" t="s">
        <v>2617</v>
      </c>
      <c r="L5578" s="35"/>
      <c r="M5578" s="51">
        <v>43376</v>
      </c>
    </row>
    <row r="5579" spans="9:13">
      <c r="I5579" s="35" t="s">
        <v>18538</v>
      </c>
      <c r="J5579" s="35" t="s">
        <v>18539</v>
      </c>
      <c r="K5579" s="35" t="s">
        <v>2617</v>
      </c>
      <c r="L5579" s="35"/>
      <c r="M5579" s="51">
        <v>43376</v>
      </c>
    </row>
    <row r="5580" spans="9:13">
      <c r="I5580" s="35" t="s">
        <v>18540</v>
      </c>
      <c r="J5580" s="35" t="s">
        <v>18541</v>
      </c>
      <c r="K5580" s="35" t="s">
        <v>2617</v>
      </c>
      <c r="L5580" s="35"/>
      <c r="M5580" s="51">
        <v>43376</v>
      </c>
    </row>
    <row r="5581" spans="9:13">
      <c r="I5581" s="35" t="s">
        <v>18542</v>
      </c>
      <c r="J5581" s="35" t="s">
        <v>18543</v>
      </c>
      <c r="K5581" s="35" t="s">
        <v>2617</v>
      </c>
      <c r="L5581" s="35"/>
      <c r="M5581" s="51">
        <v>43376</v>
      </c>
    </row>
    <row r="5582" spans="9:13">
      <c r="I5582" s="35" t="s">
        <v>18544</v>
      </c>
      <c r="J5582" s="35" t="s">
        <v>18545</v>
      </c>
      <c r="K5582" s="35" t="s">
        <v>2617</v>
      </c>
      <c r="L5582" s="35"/>
      <c r="M5582" s="51">
        <v>43376</v>
      </c>
    </row>
    <row r="5583" spans="9:13">
      <c r="I5583" s="35" t="s">
        <v>18546</v>
      </c>
      <c r="J5583" s="35" t="s">
        <v>18547</v>
      </c>
      <c r="K5583" s="35" t="s">
        <v>2617</v>
      </c>
      <c r="L5583" s="35"/>
      <c r="M5583" s="51">
        <v>43376</v>
      </c>
    </row>
    <row r="5584" spans="9:13">
      <c r="I5584" s="35" t="s">
        <v>18548</v>
      </c>
      <c r="J5584" s="35" t="s">
        <v>18549</v>
      </c>
      <c r="K5584" s="35" t="s">
        <v>2617</v>
      </c>
      <c r="L5584" s="35"/>
      <c r="M5584" s="51">
        <v>43376</v>
      </c>
    </row>
    <row r="5585" spans="9:13">
      <c r="I5585" s="35" t="s">
        <v>18550</v>
      </c>
      <c r="J5585" s="35" t="s">
        <v>18551</v>
      </c>
      <c r="K5585" s="35" t="s">
        <v>2617</v>
      </c>
      <c r="L5585" s="35"/>
      <c r="M5585" s="51">
        <v>43376</v>
      </c>
    </row>
    <row r="5586" spans="9:13">
      <c r="I5586" s="35" t="s">
        <v>18552</v>
      </c>
      <c r="J5586" s="35" t="s">
        <v>18553</v>
      </c>
      <c r="K5586" s="35" t="s">
        <v>2617</v>
      </c>
      <c r="L5586" s="35"/>
      <c r="M5586" s="51">
        <v>43376</v>
      </c>
    </row>
    <row r="5587" spans="9:13">
      <c r="I5587" s="35" t="s">
        <v>18554</v>
      </c>
      <c r="J5587" s="35" t="s">
        <v>18555</v>
      </c>
      <c r="K5587" s="35" t="s">
        <v>2617</v>
      </c>
      <c r="L5587" s="35"/>
      <c r="M5587" s="51">
        <v>43376</v>
      </c>
    </row>
    <row r="5588" spans="9:13">
      <c r="I5588" s="35" t="s">
        <v>18556</v>
      </c>
      <c r="J5588" s="35" t="s">
        <v>18557</v>
      </c>
      <c r="K5588" s="35" t="s">
        <v>2617</v>
      </c>
      <c r="L5588" s="35"/>
      <c r="M5588" s="51">
        <v>43376</v>
      </c>
    </row>
    <row r="5589" spans="9:13">
      <c r="I5589" s="35" t="s">
        <v>18558</v>
      </c>
      <c r="J5589" s="35" t="s">
        <v>18559</v>
      </c>
      <c r="K5589" s="35" t="s">
        <v>2617</v>
      </c>
      <c r="L5589" s="35"/>
      <c r="M5589" s="51">
        <v>43376</v>
      </c>
    </row>
    <row r="5590" spans="9:13">
      <c r="I5590" s="35" t="s">
        <v>10590</v>
      </c>
      <c r="J5590" s="35" t="s">
        <v>18560</v>
      </c>
      <c r="K5590" s="35" t="s">
        <v>2617</v>
      </c>
      <c r="L5590" s="35"/>
      <c r="M5590" s="51">
        <v>43376</v>
      </c>
    </row>
    <row r="5591" spans="9:13">
      <c r="I5591" s="35" t="s">
        <v>18561</v>
      </c>
      <c r="J5591" s="35" t="s">
        <v>18562</v>
      </c>
      <c r="K5591" s="35" t="s">
        <v>2617</v>
      </c>
      <c r="L5591" s="35"/>
      <c r="M5591" s="51">
        <v>43376</v>
      </c>
    </row>
    <row r="5592" spans="9:13">
      <c r="I5592" s="35" t="s">
        <v>18563</v>
      </c>
      <c r="J5592" s="35" t="s">
        <v>18564</v>
      </c>
      <c r="K5592" s="35" t="s">
        <v>2617</v>
      </c>
      <c r="L5592" s="35"/>
      <c r="M5592" s="51">
        <v>43376</v>
      </c>
    </row>
    <row r="5593" spans="9:13">
      <c r="I5593" s="35" t="s">
        <v>18565</v>
      </c>
      <c r="J5593" s="35" t="s">
        <v>18566</v>
      </c>
      <c r="K5593" s="35" t="s">
        <v>2617</v>
      </c>
      <c r="L5593" s="35"/>
      <c r="M5593" s="51">
        <v>43376</v>
      </c>
    </row>
    <row r="5594" spans="9:13">
      <c r="I5594" s="35" t="s">
        <v>18567</v>
      </c>
      <c r="J5594" s="35" t="s">
        <v>18568</v>
      </c>
      <c r="K5594" s="35" t="s">
        <v>2617</v>
      </c>
      <c r="L5594" s="35"/>
      <c r="M5594" s="51">
        <v>43376</v>
      </c>
    </row>
    <row r="5595" spans="9:13">
      <c r="I5595" s="35" t="s">
        <v>18569</v>
      </c>
      <c r="J5595" s="35" t="s">
        <v>18570</v>
      </c>
      <c r="K5595" s="35" t="s">
        <v>2617</v>
      </c>
      <c r="L5595" s="35"/>
      <c r="M5595" s="51">
        <v>43376</v>
      </c>
    </row>
    <row r="5596" spans="9:13">
      <c r="I5596" s="35" t="s">
        <v>18571</v>
      </c>
      <c r="J5596" s="35" t="s">
        <v>18572</v>
      </c>
      <c r="K5596" s="35" t="s">
        <v>2617</v>
      </c>
      <c r="L5596" s="35"/>
      <c r="M5596" s="51">
        <v>43376</v>
      </c>
    </row>
    <row r="5597" spans="9:13">
      <c r="I5597" s="35" t="s">
        <v>18573</v>
      </c>
      <c r="J5597" s="35" t="s">
        <v>18574</v>
      </c>
      <c r="K5597" s="35" t="s">
        <v>2617</v>
      </c>
      <c r="L5597" s="35"/>
      <c r="M5597" s="51">
        <v>43376</v>
      </c>
    </row>
    <row r="5598" spans="9:13">
      <c r="I5598" s="35" t="s">
        <v>18575</v>
      </c>
      <c r="J5598" s="35" t="s">
        <v>18576</v>
      </c>
      <c r="K5598" s="35" t="s">
        <v>2617</v>
      </c>
      <c r="L5598" s="35"/>
      <c r="M5598" s="51">
        <v>43376</v>
      </c>
    </row>
    <row r="5599" spans="9:13">
      <c r="I5599" s="35" t="s">
        <v>18577</v>
      </c>
      <c r="J5599" s="35" t="s">
        <v>18578</v>
      </c>
      <c r="K5599" s="35" t="s">
        <v>2617</v>
      </c>
      <c r="L5599" s="35"/>
      <c r="M5599" s="51">
        <v>43376</v>
      </c>
    </row>
    <row r="5600" spans="9:13">
      <c r="I5600" s="35" t="s">
        <v>18579</v>
      </c>
      <c r="J5600" s="35" t="s">
        <v>18580</v>
      </c>
      <c r="K5600" s="35" t="s">
        <v>2617</v>
      </c>
      <c r="L5600" s="35"/>
      <c r="M5600" s="51">
        <v>43376</v>
      </c>
    </row>
    <row r="5601" spans="9:13">
      <c r="I5601" s="35" t="s">
        <v>18581</v>
      </c>
      <c r="J5601" s="35" t="s">
        <v>18582</v>
      </c>
      <c r="K5601" s="35" t="s">
        <v>2617</v>
      </c>
      <c r="L5601" s="35"/>
      <c r="M5601" s="51">
        <v>43376</v>
      </c>
    </row>
    <row r="5602" spans="9:13">
      <c r="I5602" s="35" t="s">
        <v>18583</v>
      </c>
      <c r="J5602" s="35" t="s">
        <v>18584</v>
      </c>
      <c r="K5602" s="35" t="s">
        <v>2617</v>
      </c>
      <c r="L5602" s="35"/>
      <c r="M5602" s="51">
        <v>43376</v>
      </c>
    </row>
    <row r="5603" spans="9:13">
      <c r="I5603" s="35" t="s">
        <v>18585</v>
      </c>
      <c r="J5603" s="35" t="s">
        <v>18586</v>
      </c>
      <c r="K5603" s="35" t="s">
        <v>2617</v>
      </c>
      <c r="L5603" s="35"/>
      <c r="M5603" s="51">
        <v>43376</v>
      </c>
    </row>
    <row r="5604" spans="9:13">
      <c r="I5604" s="35" t="s">
        <v>18587</v>
      </c>
      <c r="J5604" s="35" t="s">
        <v>18588</v>
      </c>
      <c r="K5604" s="35" t="s">
        <v>2617</v>
      </c>
      <c r="L5604" s="35"/>
      <c r="M5604" s="51">
        <v>43376</v>
      </c>
    </row>
    <row r="5605" spans="9:13">
      <c r="I5605" s="35" t="s">
        <v>18589</v>
      </c>
      <c r="J5605" s="35" t="s">
        <v>18590</v>
      </c>
      <c r="K5605" s="35" t="s">
        <v>2617</v>
      </c>
      <c r="L5605" s="35"/>
      <c r="M5605" s="51">
        <v>43376</v>
      </c>
    </row>
    <row r="5606" spans="9:13">
      <c r="I5606" s="35" t="s">
        <v>18591</v>
      </c>
      <c r="J5606" s="35" t="s">
        <v>18592</v>
      </c>
      <c r="K5606" s="35" t="s">
        <v>2617</v>
      </c>
      <c r="L5606" s="35"/>
      <c r="M5606" s="51">
        <v>43376</v>
      </c>
    </row>
    <row r="5607" spans="9:13">
      <c r="I5607" s="35" t="s">
        <v>18593</v>
      </c>
      <c r="J5607" s="35" t="s">
        <v>18594</v>
      </c>
      <c r="K5607" s="35" t="s">
        <v>2617</v>
      </c>
      <c r="L5607" s="35"/>
      <c r="M5607" s="51">
        <v>43376</v>
      </c>
    </row>
    <row r="5608" spans="9:13">
      <c r="I5608" s="35" t="s">
        <v>18595</v>
      </c>
      <c r="J5608" s="35" t="s">
        <v>18596</v>
      </c>
      <c r="K5608" s="35" t="s">
        <v>2617</v>
      </c>
      <c r="L5608" s="35"/>
      <c r="M5608" s="51">
        <v>43376</v>
      </c>
    </row>
    <row r="5609" spans="9:13">
      <c r="I5609" s="35" t="s">
        <v>18597</v>
      </c>
      <c r="J5609" s="35" t="s">
        <v>18598</v>
      </c>
      <c r="K5609" s="35" t="s">
        <v>2617</v>
      </c>
      <c r="L5609" s="35"/>
      <c r="M5609" s="51">
        <v>43376</v>
      </c>
    </row>
    <row r="5610" spans="9:13">
      <c r="I5610" s="35" t="s">
        <v>18599</v>
      </c>
      <c r="J5610" s="35" t="s">
        <v>18600</v>
      </c>
      <c r="K5610" s="35" t="s">
        <v>2617</v>
      </c>
      <c r="L5610" s="35"/>
      <c r="M5610" s="51">
        <v>43376</v>
      </c>
    </row>
    <row r="5611" spans="9:13">
      <c r="I5611" s="35" t="s">
        <v>18601</v>
      </c>
      <c r="J5611" s="35" t="s">
        <v>18602</v>
      </c>
      <c r="K5611" s="35" t="s">
        <v>2617</v>
      </c>
      <c r="L5611" s="35"/>
      <c r="M5611" s="51">
        <v>43376</v>
      </c>
    </row>
    <row r="5612" spans="9:13">
      <c r="I5612" s="35" t="s">
        <v>18603</v>
      </c>
      <c r="J5612" s="35" t="s">
        <v>18604</v>
      </c>
      <c r="K5612" s="35" t="s">
        <v>2617</v>
      </c>
      <c r="L5612" s="35"/>
      <c r="M5612" s="51">
        <v>43376</v>
      </c>
    </row>
    <row r="5613" spans="9:13">
      <c r="I5613" s="35" t="s">
        <v>18605</v>
      </c>
      <c r="J5613" s="35" t="s">
        <v>18606</v>
      </c>
      <c r="K5613" s="35" t="s">
        <v>2617</v>
      </c>
      <c r="L5613" s="35"/>
      <c r="M5613" s="51">
        <v>43376</v>
      </c>
    </row>
    <row r="5614" spans="9:13">
      <c r="I5614" s="35" t="s">
        <v>18607</v>
      </c>
      <c r="J5614" s="35" t="s">
        <v>18608</v>
      </c>
      <c r="K5614" s="35" t="s">
        <v>2617</v>
      </c>
      <c r="L5614" s="35"/>
      <c r="M5614" s="51">
        <v>43376</v>
      </c>
    </row>
    <row r="5615" spans="9:13">
      <c r="I5615" s="35" t="s">
        <v>18609</v>
      </c>
      <c r="J5615" s="35" t="s">
        <v>18610</v>
      </c>
      <c r="K5615" s="35" t="s">
        <v>2617</v>
      </c>
      <c r="L5615" s="35"/>
      <c r="M5615" s="51">
        <v>43376</v>
      </c>
    </row>
    <row r="5616" spans="9:13">
      <c r="I5616" s="35" t="s">
        <v>18611</v>
      </c>
      <c r="J5616" s="35" t="s">
        <v>18612</v>
      </c>
      <c r="K5616" s="35" t="s">
        <v>2617</v>
      </c>
      <c r="L5616" s="35"/>
      <c r="M5616" s="51">
        <v>43376</v>
      </c>
    </row>
    <row r="5617" spans="9:13">
      <c r="I5617" s="35" t="s">
        <v>18613</v>
      </c>
      <c r="J5617" s="35" t="s">
        <v>18614</v>
      </c>
      <c r="K5617" s="35" t="s">
        <v>2617</v>
      </c>
      <c r="L5617" s="35"/>
      <c r="M5617" s="51">
        <v>43376</v>
      </c>
    </row>
    <row r="5618" spans="9:13">
      <c r="I5618" s="35" t="s">
        <v>18615</v>
      </c>
      <c r="J5618" s="35" t="s">
        <v>18616</v>
      </c>
      <c r="K5618" s="35" t="s">
        <v>2617</v>
      </c>
      <c r="L5618" s="35"/>
      <c r="M5618" s="51">
        <v>43376</v>
      </c>
    </row>
    <row r="5619" spans="9:13">
      <c r="I5619" s="35" t="s">
        <v>18617</v>
      </c>
      <c r="J5619" s="35" t="s">
        <v>18618</v>
      </c>
      <c r="K5619" s="35" t="s">
        <v>2617</v>
      </c>
      <c r="L5619" s="35"/>
      <c r="M5619" s="51">
        <v>43376</v>
      </c>
    </row>
    <row r="5620" spans="9:13">
      <c r="I5620" s="35" t="s">
        <v>18619</v>
      </c>
      <c r="J5620" s="35" t="s">
        <v>18620</v>
      </c>
      <c r="K5620" s="35" t="s">
        <v>2617</v>
      </c>
      <c r="L5620" s="35"/>
      <c r="M5620" s="51">
        <v>43376</v>
      </c>
    </row>
    <row r="5621" spans="9:13">
      <c r="I5621" s="35" t="s">
        <v>18621</v>
      </c>
      <c r="J5621" s="35" t="s">
        <v>18622</v>
      </c>
      <c r="K5621" s="35" t="s">
        <v>2617</v>
      </c>
      <c r="L5621" s="35"/>
      <c r="M5621" s="51">
        <v>43376</v>
      </c>
    </row>
    <row r="5622" spans="9:13">
      <c r="I5622" s="35" t="s">
        <v>18623</v>
      </c>
      <c r="J5622" s="35" t="s">
        <v>18624</v>
      </c>
      <c r="K5622" s="35" t="s">
        <v>2617</v>
      </c>
      <c r="L5622" s="35"/>
      <c r="M5622" s="51">
        <v>43376</v>
      </c>
    </row>
    <row r="5623" spans="9:13">
      <c r="I5623" s="35" t="s">
        <v>18625</v>
      </c>
      <c r="J5623" s="35" t="s">
        <v>18626</v>
      </c>
      <c r="K5623" s="35" t="s">
        <v>2617</v>
      </c>
      <c r="L5623" s="35"/>
      <c r="M5623" s="51">
        <v>43376</v>
      </c>
    </row>
    <row r="5624" spans="9:13">
      <c r="I5624" s="35" t="s">
        <v>18627</v>
      </c>
      <c r="J5624" s="35" t="s">
        <v>18628</v>
      </c>
      <c r="K5624" s="35" t="s">
        <v>2617</v>
      </c>
      <c r="L5624" s="35"/>
      <c r="M5624" s="51">
        <v>43376</v>
      </c>
    </row>
    <row r="5625" spans="9:13">
      <c r="I5625" s="35" t="s">
        <v>18629</v>
      </c>
      <c r="J5625" s="35" t="s">
        <v>18630</v>
      </c>
      <c r="K5625" s="35" t="s">
        <v>2617</v>
      </c>
      <c r="L5625" s="35"/>
      <c r="M5625" s="51">
        <v>43376</v>
      </c>
    </row>
    <row r="5626" spans="9:13">
      <c r="I5626" s="35" t="s">
        <v>18631</v>
      </c>
      <c r="J5626" s="35" t="s">
        <v>18632</v>
      </c>
      <c r="K5626" s="35" t="s">
        <v>2617</v>
      </c>
      <c r="L5626" s="35"/>
      <c r="M5626" s="51">
        <v>43376</v>
      </c>
    </row>
    <row r="5627" spans="9:13">
      <c r="I5627" s="35" t="s">
        <v>18633</v>
      </c>
      <c r="J5627" s="35" t="s">
        <v>18634</v>
      </c>
      <c r="K5627" s="35" t="s">
        <v>2617</v>
      </c>
      <c r="L5627" s="35"/>
      <c r="M5627" s="51">
        <v>43376</v>
      </c>
    </row>
    <row r="5628" spans="9:13">
      <c r="I5628" s="35" t="s">
        <v>18635</v>
      </c>
      <c r="J5628" s="35" t="s">
        <v>18636</v>
      </c>
      <c r="K5628" s="35" t="s">
        <v>2617</v>
      </c>
      <c r="L5628" s="35"/>
      <c r="M5628" s="51">
        <v>43376</v>
      </c>
    </row>
    <row r="5629" spans="9:13">
      <c r="I5629" s="35" t="s">
        <v>18637</v>
      </c>
      <c r="J5629" s="35" t="s">
        <v>18638</v>
      </c>
      <c r="K5629" s="35" t="s">
        <v>2617</v>
      </c>
      <c r="L5629" s="35"/>
      <c r="M5629" s="51">
        <v>43376</v>
      </c>
    </row>
    <row r="5630" spans="9:13">
      <c r="I5630" s="35" t="s">
        <v>18639</v>
      </c>
      <c r="J5630" s="35" t="s">
        <v>18640</v>
      </c>
      <c r="K5630" s="35" t="s">
        <v>2617</v>
      </c>
      <c r="L5630" s="35"/>
      <c r="M5630" s="51">
        <v>43376</v>
      </c>
    </row>
    <row r="5631" spans="9:13">
      <c r="I5631" s="35" t="s">
        <v>18641</v>
      </c>
      <c r="J5631" s="35" t="s">
        <v>18642</v>
      </c>
      <c r="K5631" s="35" t="s">
        <v>2617</v>
      </c>
      <c r="L5631" s="35"/>
      <c r="M5631" s="51">
        <v>43376</v>
      </c>
    </row>
    <row r="5632" spans="9:13">
      <c r="I5632" s="35" t="s">
        <v>18643</v>
      </c>
      <c r="J5632" s="35" t="s">
        <v>18644</v>
      </c>
      <c r="K5632" s="35" t="s">
        <v>2617</v>
      </c>
      <c r="L5632" s="35"/>
      <c r="M5632" s="51">
        <v>43376</v>
      </c>
    </row>
    <row r="5633" spans="9:13">
      <c r="I5633" s="35" t="s">
        <v>18645</v>
      </c>
      <c r="J5633" s="35" t="s">
        <v>18646</v>
      </c>
      <c r="K5633" s="35" t="s">
        <v>2617</v>
      </c>
      <c r="L5633" s="35"/>
      <c r="M5633" s="51">
        <v>43376</v>
      </c>
    </row>
    <row r="5634" spans="9:13">
      <c r="I5634" s="35" t="s">
        <v>18647</v>
      </c>
      <c r="J5634" s="35" t="s">
        <v>18648</v>
      </c>
      <c r="K5634" s="35" t="s">
        <v>2617</v>
      </c>
      <c r="L5634" s="35"/>
      <c r="M5634" s="51">
        <v>43376</v>
      </c>
    </row>
    <row r="5635" spans="9:13">
      <c r="I5635" s="35" t="s">
        <v>18649</v>
      </c>
      <c r="J5635" s="35" t="s">
        <v>18650</v>
      </c>
      <c r="K5635" s="35" t="s">
        <v>2617</v>
      </c>
      <c r="L5635" s="35"/>
      <c r="M5635" s="51">
        <v>43376</v>
      </c>
    </row>
    <row r="5636" spans="9:13">
      <c r="I5636" s="35" t="s">
        <v>18651</v>
      </c>
      <c r="J5636" s="35" t="s">
        <v>18652</v>
      </c>
      <c r="K5636" s="35" t="s">
        <v>2617</v>
      </c>
      <c r="L5636" s="35"/>
      <c r="M5636" s="51">
        <v>43376</v>
      </c>
    </row>
    <row r="5637" spans="9:13">
      <c r="I5637" s="35" t="s">
        <v>18653</v>
      </c>
      <c r="J5637" s="35" t="s">
        <v>18654</v>
      </c>
      <c r="K5637" s="35" t="s">
        <v>2617</v>
      </c>
      <c r="L5637" s="35"/>
      <c r="M5637" s="51">
        <v>43376</v>
      </c>
    </row>
    <row r="5638" spans="9:13">
      <c r="I5638" s="35" t="s">
        <v>18655</v>
      </c>
      <c r="J5638" s="35" t="s">
        <v>18656</v>
      </c>
      <c r="K5638" s="35" t="s">
        <v>2617</v>
      </c>
      <c r="L5638" s="35"/>
      <c r="M5638" s="51">
        <v>43376</v>
      </c>
    </row>
    <row r="5639" spans="9:13">
      <c r="I5639" s="35" t="s">
        <v>18657</v>
      </c>
      <c r="J5639" s="35" t="s">
        <v>18658</v>
      </c>
      <c r="K5639" s="35" t="s">
        <v>2617</v>
      </c>
      <c r="L5639" s="35"/>
      <c r="M5639" s="51">
        <v>43376</v>
      </c>
    </row>
    <row r="5640" spans="9:13">
      <c r="I5640" s="35" t="s">
        <v>18659</v>
      </c>
      <c r="J5640" s="35" t="s">
        <v>18660</v>
      </c>
      <c r="K5640" s="35" t="s">
        <v>2617</v>
      </c>
      <c r="L5640" s="35"/>
      <c r="M5640" s="51">
        <v>43376</v>
      </c>
    </row>
    <row r="5641" spans="9:13">
      <c r="I5641" s="35" t="s">
        <v>18661</v>
      </c>
      <c r="J5641" s="35" t="s">
        <v>18662</v>
      </c>
      <c r="K5641" s="35" t="s">
        <v>2617</v>
      </c>
      <c r="L5641" s="35"/>
      <c r="M5641" s="51">
        <v>43376</v>
      </c>
    </row>
    <row r="5642" spans="9:13">
      <c r="I5642" s="35" t="s">
        <v>18663</v>
      </c>
      <c r="J5642" s="35" t="s">
        <v>18664</v>
      </c>
      <c r="K5642" s="35" t="s">
        <v>2617</v>
      </c>
      <c r="L5642" s="35"/>
      <c r="M5642" s="51">
        <v>43376</v>
      </c>
    </row>
    <row r="5643" spans="9:13">
      <c r="I5643" s="35" t="s">
        <v>18665</v>
      </c>
      <c r="J5643" s="35" t="s">
        <v>18666</v>
      </c>
      <c r="K5643" s="35" t="s">
        <v>2617</v>
      </c>
      <c r="L5643" s="35"/>
      <c r="M5643" s="51">
        <v>43376</v>
      </c>
    </row>
    <row r="5644" spans="9:13">
      <c r="I5644" s="35" t="s">
        <v>18667</v>
      </c>
      <c r="J5644" s="35" t="s">
        <v>18668</v>
      </c>
      <c r="K5644" s="35" t="s">
        <v>2617</v>
      </c>
      <c r="L5644" s="35"/>
      <c r="M5644" s="51">
        <v>43376</v>
      </c>
    </row>
    <row r="5645" spans="9:13">
      <c r="I5645" s="35" t="s">
        <v>18669</v>
      </c>
      <c r="J5645" s="35" t="s">
        <v>18670</v>
      </c>
      <c r="K5645" s="35" t="s">
        <v>2617</v>
      </c>
      <c r="L5645" s="35"/>
      <c r="M5645" s="51">
        <v>43376</v>
      </c>
    </row>
    <row r="5646" spans="9:13">
      <c r="I5646" s="35" t="s">
        <v>18671</v>
      </c>
      <c r="J5646" s="35" t="s">
        <v>18672</v>
      </c>
      <c r="K5646" s="35" t="s">
        <v>2617</v>
      </c>
      <c r="L5646" s="35"/>
      <c r="M5646" s="51">
        <v>43376</v>
      </c>
    </row>
    <row r="5647" spans="9:13">
      <c r="I5647" s="35" t="s">
        <v>18673</v>
      </c>
      <c r="J5647" s="35" t="s">
        <v>18674</v>
      </c>
      <c r="K5647" s="35" t="s">
        <v>2617</v>
      </c>
      <c r="L5647" s="35"/>
      <c r="M5647" s="51">
        <v>43376</v>
      </c>
    </row>
    <row r="5648" spans="9:13">
      <c r="I5648" s="35" t="s">
        <v>18675</v>
      </c>
      <c r="J5648" s="35" t="s">
        <v>18676</v>
      </c>
      <c r="K5648" s="35" t="s">
        <v>2617</v>
      </c>
      <c r="L5648" s="35"/>
      <c r="M5648" s="51">
        <v>43376</v>
      </c>
    </row>
    <row r="5649" spans="9:13">
      <c r="I5649" s="35" t="s">
        <v>18677</v>
      </c>
      <c r="J5649" s="35" t="s">
        <v>18678</v>
      </c>
      <c r="K5649" s="35" t="s">
        <v>2617</v>
      </c>
      <c r="L5649" s="35"/>
      <c r="M5649" s="51">
        <v>43376</v>
      </c>
    </row>
    <row r="5650" spans="9:13">
      <c r="I5650" s="35" t="s">
        <v>18679</v>
      </c>
      <c r="J5650" s="35" t="s">
        <v>18680</v>
      </c>
      <c r="K5650" s="35" t="s">
        <v>2617</v>
      </c>
      <c r="L5650" s="35"/>
      <c r="M5650" s="51">
        <v>43376</v>
      </c>
    </row>
    <row r="5651" spans="9:13">
      <c r="I5651" s="35" t="s">
        <v>18681</v>
      </c>
      <c r="J5651" s="35" t="s">
        <v>18682</v>
      </c>
      <c r="K5651" s="35" t="s">
        <v>2617</v>
      </c>
      <c r="L5651" s="35"/>
      <c r="M5651" s="51">
        <v>43376</v>
      </c>
    </row>
    <row r="5652" spans="9:13">
      <c r="I5652" s="35" t="s">
        <v>18683</v>
      </c>
      <c r="J5652" s="35" t="s">
        <v>18684</v>
      </c>
      <c r="K5652" s="35" t="s">
        <v>2617</v>
      </c>
      <c r="L5652" s="35"/>
      <c r="M5652" s="51">
        <v>43376</v>
      </c>
    </row>
    <row r="5653" spans="9:13">
      <c r="I5653" s="35" t="s">
        <v>18685</v>
      </c>
      <c r="J5653" s="35" t="s">
        <v>18686</v>
      </c>
      <c r="K5653" s="35" t="s">
        <v>2617</v>
      </c>
      <c r="L5653" s="35"/>
      <c r="M5653" s="51">
        <v>43376</v>
      </c>
    </row>
    <row r="5654" spans="9:13">
      <c r="I5654" s="35" t="s">
        <v>18687</v>
      </c>
      <c r="J5654" s="35" t="s">
        <v>18688</v>
      </c>
      <c r="K5654" s="35" t="s">
        <v>2617</v>
      </c>
      <c r="L5654" s="35"/>
      <c r="M5654" s="51">
        <v>43376</v>
      </c>
    </row>
    <row r="5655" spans="9:13">
      <c r="I5655" s="35" t="s">
        <v>18689</v>
      </c>
      <c r="J5655" s="35" t="s">
        <v>18690</v>
      </c>
      <c r="K5655" s="35" t="s">
        <v>2617</v>
      </c>
      <c r="L5655" s="35"/>
      <c r="M5655" s="51">
        <v>43376</v>
      </c>
    </row>
    <row r="5656" spans="9:13">
      <c r="I5656" s="35" t="s">
        <v>18691</v>
      </c>
      <c r="J5656" s="35" t="s">
        <v>18692</v>
      </c>
      <c r="K5656" s="35" t="s">
        <v>2617</v>
      </c>
      <c r="L5656" s="35"/>
      <c r="M5656" s="51">
        <v>43376</v>
      </c>
    </row>
    <row r="5657" spans="9:13">
      <c r="I5657" s="35" t="s">
        <v>18693</v>
      </c>
      <c r="J5657" s="35" t="s">
        <v>18694</v>
      </c>
      <c r="K5657" s="35" t="s">
        <v>2617</v>
      </c>
      <c r="L5657" s="35"/>
      <c r="M5657" s="51">
        <v>43376</v>
      </c>
    </row>
    <row r="5658" spans="9:13">
      <c r="I5658" s="35" t="s">
        <v>18695</v>
      </c>
      <c r="J5658" s="35" t="s">
        <v>18696</v>
      </c>
      <c r="K5658" s="35" t="s">
        <v>2617</v>
      </c>
      <c r="L5658" s="35"/>
      <c r="M5658" s="51">
        <v>43376</v>
      </c>
    </row>
    <row r="5659" spans="9:13">
      <c r="I5659" s="35" t="s">
        <v>18697</v>
      </c>
      <c r="J5659" s="35" t="s">
        <v>18698</v>
      </c>
      <c r="K5659" s="35" t="s">
        <v>2617</v>
      </c>
      <c r="L5659" s="35"/>
      <c r="M5659" s="51">
        <v>43376</v>
      </c>
    </row>
    <row r="5660" spans="9:13">
      <c r="I5660" s="35" t="s">
        <v>18699</v>
      </c>
      <c r="J5660" s="35" t="s">
        <v>18700</v>
      </c>
      <c r="K5660" s="35" t="s">
        <v>2617</v>
      </c>
      <c r="L5660" s="35"/>
      <c r="M5660" s="51">
        <v>43376</v>
      </c>
    </row>
    <row r="5661" spans="9:13">
      <c r="I5661" s="35" t="s">
        <v>18701</v>
      </c>
      <c r="J5661" s="35" t="s">
        <v>18702</v>
      </c>
      <c r="K5661" s="35" t="s">
        <v>2617</v>
      </c>
      <c r="L5661" s="35"/>
      <c r="M5661" s="51">
        <v>43376</v>
      </c>
    </row>
    <row r="5662" spans="9:13">
      <c r="I5662" s="35" t="s">
        <v>18703</v>
      </c>
      <c r="J5662" s="35" t="s">
        <v>18704</v>
      </c>
      <c r="K5662" s="35" t="s">
        <v>2617</v>
      </c>
      <c r="L5662" s="35"/>
      <c r="M5662" s="51">
        <v>43376</v>
      </c>
    </row>
    <row r="5663" spans="9:13">
      <c r="I5663" s="35" t="s">
        <v>18705</v>
      </c>
      <c r="J5663" s="35" t="s">
        <v>18706</v>
      </c>
      <c r="K5663" s="35" t="s">
        <v>2617</v>
      </c>
      <c r="L5663" s="35"/>
      <c r="M5663" s="51">
        <v>43376</v>
      </c>
    </row>
    <row r="5664" spans="9:13">
      <c r="I5664" s="35" t="s">
        <v>18707</v>
      </c>
      <c r="J5664" s="35" t="s">
        <v>18708</v>
      </c>
      <c r="K5664" s="35" t="s">
        <v>2617</v>
      </c>
      <c r="L5664" s="35"/>
      <c r="M5664" s="51">
        <v>43376</v>
      </c>
    </row>
    <row r="5665" spans="9:13">
      <c r="I5665" s="35" t="s">
        <v>7904</v>
      </c>
      <c r="J5665" s="35" t="s">
        <v>18709</v>
      </c>
      <c r="K5665" s="35" t="s">
        <v>2617</v>
      </c>
      <c r="L5665" s="35"/>
      <c r="M5665" s="51">
        <v>43376</v>
      </c>
    </row>
    <row r="5666" spans="9:13">
      <c r="I5666" s="35" t="s">
        <v>18710</v>
      </c>
      <c r="J5666" s="35" t="s">
        <v>18711</v>
      </c>
      <c r="K5666" s="35" t="s">
        <v>2617</v>
      </c>
      <c r="L5666" s="35"/>
      <c r="M5666" s="51">
        <v>43376</v>
      </c>
    </row>
    <row r="5667" spans="9:13">
      <c r="I5667" s="35" t="s">
        <v>18712</v>
      </c>
      <c r="J5667" s="35" t="s">
        <v>18713</v>
      </c>
      <c r="K5667" s="35" t="s">
        <v>2617</v>
      </c>
      <c r="L5667" s="35"/>
      <c r="M5667" s="51">
        <v>43376</v>
      </c>
    </row>
    <row r="5668" spans="9:13">
      <c r="I5668" s="35" t="s">
        <v>18714</v>
      </c>
      <c r="J5668" s="35" t="s">
        <v>18715</v>
      </c>
      <c r="K5668" s="35" t="s">
        <v>2617</v>
      </c>
      <c r="L5668" s="35"/>
      <c r="M5668" s="51">
        <v>43376</v>
      </c>
    </row>
    <row r="5669" spans="9:13">
      <c r="I5669" s="35" t="s">
        <v>18716</v>
      </c>
      <c r="J5669" s="35" t="s">
        <v>18717</v>
      </c>
      <c r="K5669" s="35" t="s">
        <v>2617</v>
      </c>
      <c r="L5669" s="35"/>
      <c r="M5669" s="51">
        <v>43376</v>
      </c>
    </row>
    <row r="5670" spans="9:13">
      <c r="I5670" s="35" t="s">
        <v>18718</v>
      </c>
      <c r="J5670" s="35" t="s">
        <v>18719</v>
      </c>
      <c r="K5670" s="35" t="s">
        <v>2617</v>
      </c>
      <c r="L5670" s="35"/>
      <c r="M5670" s="51">
        <v>43376</v>
      </c>
    </row>
    <row r="5671" spans="9:13">
      <c r="I5671" s="35" t="s">
        <v>18720</v>
      </c>
      <c r="J5671" s="35" t="s">
        <v>18721</v>
      </c>
      <c r="K5671" s="35" t="s">
        <v>2617</v>
      </c>
      <c r="L5671" s="35"/>
      <c r="M5671" s="51">
        <v>43376</v>
      </c>
    </row>
    <row r="5672" spans="9:13">
      <c r="I5672" s="35" t="s">
        <v>18722</v>
      </c>
      <c r="J5672" s="35" t="s">
        <v>18723</v>
      </c>
      <c r="K5672" s="35" t="s">
        <v>2617</v>
      </c>
      <c r="L5672" s="35"/>
      <c r="M5672" s="51">
        <v>43376</v>
      </c>
    </row>
    <row r="5673" spans="9:13">
      <c r="I5673" s="35" t="s">
        <v>18724</v>
      </c>
      <c r="J5673" s="35" t="s">
        <v>18725</v>
      </c>
      <c r="K5673" s="35" t="s">
        <v>2617</v>
      </c>
      <c r="L5673" s="35"/>
      <c r="M5673" s="51">
        <v>43376</v>
      </c>
    </row>
    <row r="5674" spans="9:13">
      <c r="I5674" s="35" t="s">
        <v>18726</v>
      </c>
      <c r="J5674" s="35" t="s">
        <v>18727</v>
      </c>
      <c r="K5674" s="35" t="s">
        <v>2617</v>
      </c>
      <c r="L5674" s="35"/>
      <c r="M5674" s="51">
        <v>43376</v>
      </c>
    </row>
    <row r="5675" spans="9:13">
      <c r="I5675" s="35" t="s">
        <v>18728</v>
      </c>
      <c r="J5675" s="35" t="s">
        <v>18729</v>
      </c>
      <c r="K5675" s="35" t="s">
        <v>2617</v>
      </c>
      <c r="L5675" s="35"/>
      <c r="M5675" s="51">
        <v>43376</v>
      </c>
    </row>
    <row r="5676" spans="9:13">
      <c r="I5676" s="35" t="s">
        <v>18730</v>
      </c>
      <c r="J5676" s="35" t="s">
        <v>18731</v>
      </c>
      <c r="K5676" s="35" t="s">
        <v>2617</v>
      </c>
      <c r="L5676" s="35"/>
      <c r="M5676" s="51">
        <v>43376</v>
      </c>
    </row>
    <row r="5677" spans="9:13">
      <c r="I5677" s="35" t="s">
        <v>18732</v>
      </c>
      <c r="J5677" s="35" t="s">
        <v>18733</v>
      </c>
      <c r="K5677" s="35" t="s">
        <v>2617</v>
      </c>
      <c r="L5677" s="35"/>
      <c r="M5677" s="51">
        <v>43376</v>
      </c>
    </row>
    <row r="5678" spans="9:13">
      <c r="I5678" s="35" t="s">
        <v>18734</v>
      </c>
      <c r="J5678" s="35" t="s">
        <v>18735</v>
      </c>
      <c r="K5678" s="35" t="s">
        <v>2617</v>
      </c>
      <c r="L5678" s="35"/>
      <c r="M5678" s="51">
        <v>43376</v>
      </c>
    </row>
    <row r="5679" spans="9:13">
      <c r="I5679" s="35" t="s">
        <v>18736</v>
      </c>
      <c r="J5679" s="35" t="s">
        <v>18737</v>
      </c>
      <c r="K5679" s="35" t="s">
        <v>2617</v>
      </c>
      <c r="L5679" s="35"/>
      <c r="M5679" s="51">
        <v>43376</v>
      </c>
    </row>
    <row r="5680" spans="9:13">
      <c r="I5680" s="35" t="s">
        <v>18738</v>
      </c>
      <c r="J5680" s="35" t="s">
        <v>18739</v>
      </c>
      <c r="K5680" s="35" t="s">
        <v>2617</v>
      </c>
      <c r="L5680" s="35"/>
      <c r="M5680" s="51">
        <v>43376</v>
      </c>
    </row>
    <row r="5681" spans="9:13">
      <c r="I5681" s="35" t="s">
        <v>18740</v>
      </c>
      <c r="J5681" s="35" t="s">
        <v>18741</v>
      </c>
      <c r="K5681" s="35" t="s">
        <v>2617</v>
      </c>
      <c r="L5681" s="35"/>
      <c r="M5681" s="51">
        <v>43376</v>
      </c>
    </row>
    <row r="5682" spans="9:13">
      <c r="I5682" s="35" t="s">
        <v>18742</v>
      </c>
      <c r="J5682" s="35" t="s">
        <v>18743</v>
      </c>
      <c r="K5682" s="35" t="s">
        <v>2617</v>
      </c>
      <c r="L5682" s="35"/>
      <c r="M5682" s="51">
        <v>43376</v>
      </c>
    </row>
    <row r="5683" spans="9:13">
      <c r="I5683" s="35" t="s">
        <v>18744</v>
      </c>
      <c r="J5683" s="35" t="s">
        <v>18745</v>
      </c>
      <c r="K5683" s="35" t="s">
        <v>2617</v>
      </c>
      <c r="L5683" s="35"/>
      <c r="M5683" s="51">
        <v>43376</v>
      </c>
    </row>
    <row r="5684" spans="9:13">
      <c r="I5684" s="35" t="s">
        <v>18746</v>
      </c>
      <c r="J5684" s="35" t="s">
        <v>18747</v>
      </c>
      <c r="K5684" s="35" t="s">
        <v>2617</v>
      </c>
      <c r="L5684" s="35"/>
      <c r="M5684" s="51">
        <v>43376</v>
      </c>
    </row>
    <row r="5685" spans="9:13">
      <c r="I5685" s="35" t="s">
        <v>18748</v>
      </c>
      <c r="J5685" s="35" t="s">
        <v>18749</v>
      </c>
      <c r="K5685" s="35" t="s">
        <v>2617</v>
      </c>
      <c r="L5685" s="35"/>
      <c r="M5685" s="51">
        <v>43376</v>
      </c>
    </row>
    <row r="5686" spans="9:13">
      <c r="I5686" s="35" t="s">
        <v>18750</v>
      </c>
      <c r="J5686" s="35" t="s">
        <v>18751</v>
      </c>
      <c r="K5686" s="35" t="s">
        <v>2617</v>
      </c>
      <c r="L5686" s="35"/>
      <c r="M5686" s="51">
        <v>43376</v>
      </c>
    </row>
    <row r="5687" spans="9:13">
      <c r="I5687" s="35" t="s">
        <v>18752</v>
      </c>
      <c r="J5687" s="35" t="s">
        <v>18753</v>
      </c>
      <c r="K5687" s="35" t="s">
        <v>2617</v>
      </c>
      <c r="L5687" s="35"/>
      <c r="M5687" s="51">
        <v>43376</v>
      </c>
    </row>
    <row r="5688" spans="9:13">
      <c r="I5688" s="35" t="s">
        <v>18754</v>
      </c>
      <c r="J5688" s="35" t="s">
        <v>18755</v>
      </c>
      <c r="K5688" s="35" t="s">
        <v>2617</v>
      </c>
      <c r="L5688" s="35"/>
      <c r="M5688" s="51">
        <v>43376</v>
      </c>
    </row>
    <row r="5689" spans="9:13">
      <c r="I5689" s="35" t="s">
        <v>18756</v>
      </c>
      <c r="J5689" s="35" t="s">
        <v>18757</v>
      </c>
      <c r="K5689" s="35" t="s">
        <v>2617</v>
      </c>
      <c r="L5689" s="35"/>
      <c r="M5689" s="51">
        <v>43376</v>
      </c>
    </row>
    <row r="5690" spans="9:13">
      <c r="I5690" s="35" t="s">
        <v>18758</v>
      </c>
      <c r="J5690" s="35" t="s">
        <v>18759</v>
      </c>
      <c r="K5690" s="35" t="s">
        <v>2617</v>
      </c>
      <c r="L5690" s="35"/>
      <c r="M5690" s="51">
        <v>43376</v>
      </c>
    </row>
    <row r="5691" spans="9:13">
      <c r="I5691" s="35" t="s">
        <v>18760</v>
      </c>
      <c r="J5691" s="35" t="s">
        <v>18761</v>
      </c>
      <c r="K5691" s="35" t="s">
        <v>2617</v>
      </c>
      <c r="L5691" s="35"/>
      <c r="M5691" s="51">
        <v>43376</v>
      </c>
    </row>
    <row r="5692" spans="9:13">
      <c r="I5692" s="35" t="s">
        <v>18762</v>
      </c>
      <c r="J5692" s="35" t="s">
        <v>18763</v>
      </c>
      <c r="K5692" s="35" t="s">
        <v>2617</v>
      </c>
      <c r="L5692" s="35"/>
      <c r="M5692" s="51">
        <v>43376</v>
      </c>
    </row>
    <row r="5693" spans="9:13">
      <c r="I5693" s="35" t="s">
        <v>18764</v>
      </c>
      <c r="J5693" s="35" t="s">
        <v>18765</v>
      </c>
      <c r="K5693" s="35" t="s">
        <v>2617</v>
      </c>
      <c r="L5693" s="35"/>
      <c r="M5693" s="51">
        <v>43376</v>
      </c>
    </row>
    <row r="5694" spans="9:13">
      <c r="I5694" s="35" t="s">
        <v>18766</v>
      </c>
      <c r="J5694" s="35" t="s">
        <v>18767</v>
      </c>
      <c r="K5694" s="35" t="s">
        <v>2617</v>
      </c>
      <c r="L5694" s="35"/>
      <c r="M5694" s="51">
        <v>43376</v>
      </c>
    </row>
    <row r="5695" spans="9:13">
      <c r="I5695" s="35" t="s">
        <v>18768</v>
      </c>
      <c r="J5695" s="35" t="s">
        <v>18769</v>
      </c>
      <c r="K5695" s="35" t="s">
        <v>2617</v>
      </c>
      <c r="L5695" s="35"/>
      <c r="M5695" s="51">
        <v>43376</v>
      </c>
    </row>
    <row r="5696" spans="9:13">
      <c r="I5696" s="35" t="s">
        <v>18770</v>
      </c>
      <c r="J5696" s="35" t="s">
        <v>18771</v>
      </c>
      <c r="K5696" s="35" t="s">
        <v>2617</v>
      </c>
      <c r="L5696" s="35"/>
      <c r="M5696" s="51">
        <v>43376</v>
      </c>
    </row>
    <row r="5697" spans="9:13">
      <c r="I5697" s="35" t="s">
        <v>18772</v>
      </c>
      <c r="J5697" s="35" t="s">
        <v>18773</v>
      </c>
      <c r="K5697" s="35" t="s">
        <v>2617</v>
      </c>
      <c r="L5697" s="35"/>
      <c r="M5697" s="51">
        <v>43376</v>
      </c>
    </row>
    <row r="5698" spans="9:13">
      <c r="I5698" s="35" t="s">
        <v>18774</v>
      </c>
      <c r="J5698" s="35" t="s">
        <v>18775</v>
      </c>
      <c r="K5698" s="35" t="s">
        <v>2617</v>
      </c>
      <c r="L5698" s="35"/>
      <c r="M5698" s="51">
        <v>43376</v>
      </c>
    </row>
    <row r="5699" spans="9:13">
      <c r="I5699" s="35" t="s">
        <v>18776</v>
      </c>
      <c r="J5699" s="35" t="s">
        <v>18777</v>
      </c>
      <c r="K5699" s="35" t="s">
        <v>2617</v>
      </c>
      <c r="L5699" s="35"/>
      <c r="M5699" s="51">
        <v>43376</v>
      </c>
    </row>
    <row r="5700" spans="9:13">
      <c r="I5700" s="35" t="s">
        <v>18778</v>
      </c>
      <c r="J5700" s="35" t="s">
        <v>18779</v>
      </c>
      <c r="K5700" s="35" t="s">
        <v>2617</v>
      </c>
      <c r="L5700" s="35"/>
      <c r="M5700" s="51">
        <v>43376</v>
      </c>
    </row>
    <row r="5701" spans="9:13">
      <c r="I5701" s="35" t="s">
        <v>18780</v>
      </c>
      <c r="J5701" s="35" t="s">
        <v>18781</v>
      </c>
      <c r="K5701" s="35" t="s">
        <v>2617</v>
      </c>
      <c r="L5701" s="35"/>
      <c r="M5701" s="51">
        <v>43376</v>
      </c>
    </row>
    <row r="5702" spans="9:13">
      <c r="I5702" s="35" t="s">
        <v>18782</v>
      </c>
      <c r="J5702" s="35" t="s">
        <v>18783</v>
      </c>
      <c r="K5702" s="35" t="s">
        <v>2617</v>
      </c>
      <c r="L5702" s="35"/>
      <c r="M5702" s="51">
        <v>43376</v>
      </c>
    </row>
    <row r="5703" spans="9:13">
      <c r="I5703" s="35" t="s">
        <v>18784</v>
      </c>
      <c r="J5703" s="35" t="s">
        <v>18785</v>
      </c>
      <c r="K5703" s="35" t="s">
        <v>2617</v>
      </c>
      <c r="L5703" s="35"/>
      <c r="M5703" s="51">
        <v>43376</v>
      </c>
    </row>
    <row r="5704" spans="9:13">
      <c r="I5704" s="35" t="s">
        <v>18786</v>
      </c>
      <c r="J5704" s="35" t="s">
        <v>18787</v>
      </c>
      <c r="K5704" s="35" t="s">
        <v>2617</v>
      </c>
      <c r="L5704" s="35"/>
      <c r="M5704" s="51">
        <v>43376</v>
      </c>
    </row>
    <row r="5705" spans="9:13">
      <c r="I5705" s="35" t="s">
        <v>18788</v>
      </c>
      <c r="J5705" s="35" t="s">
        <v>18789</v>
      </c>
      <c r="K5705" s="35" t="s">
        <v>2617</v>
      </c>
      <c r="L5705" s="35"/>
      <c r="M5705" s="51">
        <v>43376</v>
      </c>
    </row>
    <row r="5706" spans="9:13">
      <c r="I5706" s="35" t="s">
        <v>18790</v>
      </c>
      <c r="J5706" s="35" t="s">
        <v>18791</v>
      </c>
      <c r="K5706" s="35" t="s">
        <v>2617</v>
      </c>
      <c r="L5706" s="35"/>
      <c r="M5706" s="51">
        <v>43376</v>
      </c>
    </row>
    <row r="5707" spans="9:13">
      <c r="I5707" s="35" t="s">
        <v>18792</v>
      </c>
      <c r="J5707" s="35" t="s">
        <v>18793</v>
      </c>
      <c r="K5707" s="35" t="s">
        <v>2617</v>
      </c>
      <c r="L5707" s="35"/>
      <c r="M5707" s="51">
        <v>43376</v>
      </c>
    </row>
    <row r="5708" spans="9:13">
      <c r="I5708" s="35" t="s">
        <v>18794</v>
      </c>
      <c r="J5708" s="35" t="s">
        <v>18795</v>
      </c>
      <c r="K5708" s="35" t="s">
        <v>2617</v>
      </c>
      <c r="L5708" s="35"/>
      <c r="M5708" s="51">
        <v>43376</v>
      </c>
    </row>
    <row r="5709" spans="9:13">
      <c r="I5709" s="35" t="s">
        <v>18796</v>
      </c>
      <c r="J5709" s="35" t="s">
        <v>18797</v>
      </c>
      <c r="K5709" s="35" t="s">
        <v>2617</v>
      </c>
      <c r="L5709" s="35"/>
      <c r="M5709" s="51">
        <v>43376</v>
      </c>
    </row>
    <row r="5710" spans="9:13">
      <c r="I5710" s="35" t="s">
        <v>18798</v>
      </c>
      <c r="J5710" s="35" t="s">
        <v>18799</v>
      </c>
      <c r="K5710" s="35" t="s">
        <v>2617</v>
      </c>
      <c r="L5710" s="35"/>
      <c r="M5710" s="51">
        <v>43376</v>
      </c>
    </row>
    <row r="5711" spans="9:13">
      <c r="I5711" s="35" t="s">
        <v>18800</v>
      </c>
      <c r="J5711" s="35" t="s">
        <v>18801</v>
      </c>
      <c r="K5711" s="35" t="s">
        <v>2617</v>
      </c>
      <c r="L5711" s="35"/>
      <c r="M5711" s="51">
        <v>43376</v>
      </c>
    </row>
    <row r="5712" spans="9:13">
      <c r="I5712" s="35" t="s">
        <v>18802</v>
      </c>
      <c r="J5712" s="35" t="s">
        <v>18803</v>
      </c>
      <c r="K5712" s="35" t="s">
        <v>2617</v>
      </c>
      <c r="L5712" s="35"/>
      <c r="M5712" s="51">
        <v>43376</v>
      </c>
    </row>
    <row r="5713" spans="9:13">
      <c r="I5713" s="35" t="s">
        <v>18804</v>
      </c>
      <c r="J5713" s="35" t="s">
        <v>18805</v>
      </c>
      <c r="K5713" s="35" t="s">
        <v>2617</v>
      </c>
      <c r="L5713" s="35"/>
      <c r="M5713" s="51">
        <v>43376</v>
      </c>
    </row>
    <row r="5714" spans="9:13">
      <c r="I5714" s="35" t="s">
        <v>18806</v>
      </c>
      <c r="J5714" s="35" t="s">
        <v>18807</v>
      </c>
      <c r="K5714" s="35" t="s">
        <v>2617</v>
      </c>
      <c r="L5714" s="35"/>
      <c r="M5714" s="51">
        <v>43376</v>
      </c>
    </row>
    <row r="5715" spans="9:13">
      <c r="I5715" s="35" t="s">
        <v>18808</v>
      </c>
      <c r="J5715" s="35" t="s">
        <v>18809</v>
      </c>
      <c r="K5715" s="35" t="s">
        <v>2617</v>
      </c>
      <c r="L5715" s="35"/>
      <c r="M5715" s="51">
        <v>43376</v>
      </c>
    </row>
    <row r="5716" spans="9:13">
      <c r="I5716" s="35" t="s">
        <v>18810</v>
      </c>
      <c r="J5716" s="35" t="s">
        <v>18811</v>
      </c>
      <c r="K5716" s="35" t="s">
        <v>2617</v>
      </c>
      <c r="L5716" s="35"/>
      <c r="M5716" s="51">
        <v>43376</v>
      </c>
    </row>
    <row r="5717" spans="9:13">
      <c r="I5717" s="35" t="s">
        <v>18812</v>
      </c>
      <c r="J5717" s="35" t="s">
        <v>18813</v>
      </c>
      <c r="K5717" s="35" t="s">
        <v>2617</v>
      </c>
      <c r="L5717" s="35"/>
      <c r="M5717" s="51">
        <v>43376</v>
      </c>
    </row>
    <row r="5718" spans="9:13">
      <c r="I5718" s="35" t="s">
        <v>18814</v>
      </c>
      <c r="J5718" s="35" t="s">
        <v>18815</v>
      </c>
      <c r="K5718" s="35" t="s">
        <v>2617</v>
      </c>
      <c r="L5718" s="35"/>
      <c r="M5718" s="51">
        <v>43376</v>
      </c>
    </row>
    <row r="5719" spans="9:13">
      <c r="I5719" s="35" t="s">
        <v>18816</v>
      </c>
      <c r="J5719" s="35" t="s">
        <v>18817</v>
      </c>
      <c r="K5719" s="35" t="s">
        <v>2617</v>
      </c>
      <c r="L5719" s="35"/>
      <c r="M5719" s="51">
        <v>43376</v>
      </c>
    </row>
    <row r="5720" spans="9:13">
      <c r="I5720" s="35" t="s">
        <v>18818</v>
      </c>
      <c r="J5720" s="35" t="s">
        <v>18819</v>
      </c>
      <c r="K5720" s="35" t="s">
        <v>2617</v>
      </c>
      <c r="L5720" s="35"/>
      <c r="M5720" s="51">
        <v>43376</v>
      </c>
    </row>
    <row r="5721" spans="9:13">
      <c r="I5721" s="35" t="s">
        <v>18820</v>
      </c>
      <c r="J5721" s="35" t="s">
        <v>18821</v>
      </c>
      <c r="K5721" s="35" t="s">
        <v>2617</v>
      </c>
      <c r="L5721" s="35"/>
      <c r="M5721" s="51">
        <v>43376</v>
      </c>
    </row>
    <row r="5722" spans="9:13">
      <c r="I5722" s="35" t="s">
        <v>18822</v>
      </c>
      <c r="J5722" s="35" t="s">
        <v>18823</v>
      </c>
      <c r="K5722" s="35" t="s">
        <v>2617</v>
      </c>
      <c r="L5722" s="35"/>
      <c r="M5722" s="51">
        <v>43376</v>
      </c>
    </row>
    <row r="5723" spans="9:13">
      <c r="I5723" s="35" t="s">
        <v>18824</v>
      </c>
      <c r="J5723" s="35" t="s">
        <v>18825</v>
      </c>
      <c r="K5723" s="35" t="s">
        <v>2617</v>
      </c>
      <c r="L5723" s="35"/>
      <c r="M5723" s="51">
        <v>43376</v>
      </c>
    </row>
    <row r="5724" spans="9:13">
      <c r="I5724" s="35" t="s">
        <v>18826</v>
      </c>
      <c r="J5724" s="35" t="s">
        <v>18827</v>
      </c>
      <c r="K5724" s="35" t="s">
        <v>2617</v>
      </c>
      <c r="L5724" s="35"/>
      <c r="M5724" s="51">
        <v>43376</v>
      </c>
    </row>
    <row r="5725" spans="9:13">
      <c r="I5725" s="35" t="s">
        <v>18828</v>
      </c>
      <c r="J5725" s="35" t="s">
        <v>18829</v>
      </c>
      <c r="K5725" s="35" t="s">
        <v>2617</v>
      </c>
      <c r="L5725" s="35"/>
      <c r="M5725" s="51">
        <v>43376</v>
      </c>
    </row>
    <row r="5726" spans="9:13">
      <c r="I5726" s="35" t="s">
        <v>18830</v>
      </c>
      <c r="J5726" s="35" t="s">
        <v>18831</v>
      </c>
      <c r="K5726" s="35" t="s">
        <v>2617</v>
      </c>
      <c r="L5726" s="35"/>
      <c r="M5726" s="51">
        <v>43376</v>
      </c>
    </row>
    <row r="5727" spans="9:13">
      <c r="I5727" s="35" t="s">
        <v>18832</v>
      </c>
      <c r="J5727" s="35" t="s">
        <v>18833</v>
      </c>
      <c r="K5727" s="35" t="s">
        <v>2617</v>
      </c>
      <c r="L5727" s="35"/>
      <c r="M5727" s="51">
        <v>43376</v>
      </c>
    </row>
    <row r="5728" spans="9:13">
      <c r="I5728" s="35" t="s">
        <v>18834</v>
      </c>
      <c r="J5728" s="35" t="s">
        <v>18835</v>
      </c>
      <c r="K5728" s="35" t="s">
        <v>2617</v>
      </c>
      <c r="L5728" s="35"/>
      <c r="M5728" s="51">
        <v>43376</v>
      </c>
    </row>
    <row r="5729" spans="9:13">
      <c r="I5729" s="35" t="s">
        <v>18836</v>
      </c>
      <c r="J5729" s="35" t="s">
        <v>18837</v>
      </c>
      <c r="K5729" s="35" t="s">
        <v>2617</v>
      </c>
      <c r="L5729" s="35"/>
      <c r="M5729" s="51">
        <v>43376</v>
      </c>
    </row>
    <row r="5730" spans="9:13">
      <c r="I5730" s="35" t="s">
        <v>18838</v>
      </c>
      <c r="J5730" s="35" t="s">
        <v>18839</v>
      </c>
      <c r="K5730" s="35" t="s">
        <v>2617</v>
      </c>
      <c r="L5730" s="35"/>
      <c r="M5730" s="51">
        <v>43376</v>
      </c>
    </row>
    <row r="5731" spans="9:13">
      <c r="I5731" s="35" t="s">
        <v>18840</v>
      </c>
      <c r="J5731" s="35" t="s">
        <v>18841</v>
      </c>
      <c r="K5731" s="35" t="s">
        <v>2617</v>
      </c>
      <c r="L5731" s="35"/>
      <c r="M5731" s="51">
        <v>43376</v>
      </c>
    </row>
    <row r="5732" spans="9:13">
      <c r="I5732" s="35" t="s">
        <v>18842</v>
      </c>
      <c r="J5732" s="35" t="s">
        <v>18843</v>
      </c>
      <c r="K5732" s="35" t="s">
        <v>2617</v>
      </c>
      <c r="L5732" s="35"/>
      <c r="M5732" s="51">
        <v>43376</v>
      </c>
    </row>
    <row r="5733" spans="9:13">
      <c r="I5733" s="35" t="s">
        <v>18844</v>
      </c>
      <c r="J5733" s="35" t="s">
        <v>18845</v>
      </c>
      <c r="K5733" s="35" t="s">
        <v>2617</v>
      </c>
      <c r="L5733" s="35"/>
      <c r="M5733" s="51">
        <v>43376</v>
      </c>
    </row>
    <row r="5734" spans="9:13">
      <c r="I5734" s="35" t="s">
        <v>18846</v>
      </c>
      <c r="J5734" s="35" t="s">
        <v>18847</v>
      </c>
      <c r="K5734" s="35" t="s">
        <v>2617</v>
      </c>
      <c r="L5734" s="35"/>
      <c r="M5734" s="51">
        <v>43376</v>
      </c>
    </row>
    <row r="5735" spans="9:13">
      <c r="I5735" s="35" t="s">
        <v>18848</v>
      </c>
      <c r="J5735" s="35" t="s">
        <v>18849</v>
      </c>
      <c r="K5735" s="35" t="s">
        <v>2617</v>
      </c>
      <c r="L5735" s="35"/>
      <c r="M5735" s="51">
        <v>43376</v>
      </c>
    </row>
    <row r="5736" spans="9:13">
      <c r="I5736" s="35" t="s">
        <v>18850</v>
      </c>
      <c r="J5736" s="35" t="s">
        <v>18851</v>
      </c>
      <c r="K5736" s="35" t="s">
        <v>2617</v>
      </c>
      <c r="L5736" s="35"/>
      <c r="M5736" s="51">
        <v>43376</v>
      </c>
    </row>
    <row r="5737" spans="9:13">
      <c r="I5737" s="35" t="s">
        <v>18852</v>
      </c>
      <c r="J5737" s="35" t="s">
        <v>18853</v>
      </c>
      <c r="K5737" s="35" t="s">
        <v>2617</v>
      </c>
      <c r="L5737" s="35"/>
      <c r="M5737" s="51">
        <v>43376</v>
      </c>
    </row>
    <row r="5738" spans="9:13">
      <c r="I5738" s="35" t="s">
        <v>18854</v>
      </c>
      <c r="J5738" s="35" t="s">
        <v>18855</v>
      </c>
      <c r="K5738" s="35" t="s">
        <v>2617</v>
      </c>
      <c r="L5738" s="35"/>
      <c r="M5738" s="51">
        <v>43376</v>
      </c>
    </row>
    <row r="5739" spans="9:13">
      <c r="I5739" s="35" t="s">
        <v>18856</v>
      </c>
      <c r="J5739" s="35" t="s">
        <v>18857</v>
      </c>
      <c r="K5739" s="35" t="s">
        <v>2617</v>
      </c>
      <c r="L5739" s="35"/>
      <c r="M5739" s="51">
        <v>43376</v>
      </c>
    </row>
    <row r="5740" spans="9:13">
      <c r="I5740" s="35" t="s">
        <v>18858</v>
      </c>
      <c r="J5740" s="35" t="s">
        <v>18859</v>
      </c>
      <c r="K5740" s="35" t="s">
        <v>2617</v>
      </c>
      <c r="L5740" s="35"/>
      <c r="M5740" s="51">
        <v>43376</v>
      </c>
    </row>
    <row r="5741" spans="9:13">
      <c r="I5741" s="35" t="s">
        <v>18860</v>
      </c>
      <c r="J5741" s="35" t="s">
        <v>18861</v>
      </c>
      <c r="K5741" s="35" t="s">
        <v>2617</v>
      </c>
      <c r="L5741" s="35"/>
      <c r="M5741" s="51">
        <v>43376</v>
      </c>
    </row>
    <row r="5742" spans="9:13">
      <c r="I5742" s="35" t="s">
        <v>18862</v>
      </c>
      <c r="J5742" s="35" t="s">
        <v>18863</v>
      </c>
      <c r="K5742" s="35" t="s">
        <v>2617</v>
      </c>
      <c r="L5742" s="35"/>
      <c r="M5742" s="51">
        <v>43376</v>
      </c>
    </row>
    <row r="5743" spans="9:13">
      <c r="I5743" s="35" t="s">
        <v>18864</v>
      </c>
      <c r="J5743" s="35" t="s">
        <v>18865</v>
      </c>
      <c r="K5743" s="35" t="s">
        <v>2617</v>
      </c>
      <c r="L5743" s="35"/>
      <c r="M5743" s="51">
        <v>43376</v>
      </c>
    </row>
    <row r="5744" spans="9:13">
      <c r="I5744" s="35" t="s">
        <v>18866</v>
      </c>
      <c r="J5744" s="35" t="s">
        <v>18867</v>
      </c>
      <c r="K5744" s="35" t="s">
        <v>2617</v>
      </c>
      <c r="L5744" s="35"/>
      <c r="M5744" s="51">
        <v>43376</v>
      </c>
    </row>
    <row r="5745" spans="9:13">
      <c r="I5745" s="35" t="s">
        <v>18868</v>
      </c>
      <c r="J5745" s="35" t="s">
        <v>18869</v>
      </c>
      <c r="K5745" s="35" t="s">
        <v>2617</v>
      </c>
      <c r="L5745" s="35"/>
      <c r="M5745" s="51">
        <v>43376</v>
      </c>
    </row>
    <row r="5746" spans="9:13">
      <c r="I5746" s="35" t="s">
        <v>18870</v>
      </c>
      <c r="J5746" s="35" t="s">
        <v>18871</v>
      </c>
      <c r="K5746" s="35" t="s">
        <v>2617</v>
      </c>
      <c r="L5746" s="35"/>
      <c r="M5746" s="51">
        <v>43376</v>
      </c>
    </row>
    <row r="5747" spans="9:13">
      <c r="I5747" s="35" t="s">
        <v>18872</v>
      </c>
      <c r="J5747" s="35" t="s">
        <v>18873</v>
      </c>
      <c r="K5747" s="35" t="s">
        <v>2617</v>
      </c>
      <c r="L5747" s="35"/>
      <c r="M5747" s="51">
        <v>43376</v>
      </c>
    </row>
    <row r="5748" spans="9:13">
      <c r="I5748" s="35" t="s">
        <v>18874</v>
      </c>
      <c r="J5748" s="35" t="s">
        <v>18875</v>
      </c>
      <c r="K5748" s="35" t="s">
        <v>2617</v>
      </c>
      <c r="L5748" s="35"/>
      <c r="M5748" s="51">
        <v>43376</v>
      </c>
    </row>
    <row r="5749" spans="9:13">
      <c r="I5749" s="35" t="s">
        <v>18876</v>
      </c>
      <c r="J5749" s="35" t="s">
        <v>18877</v>
      </c>
      <c r="K5749" s="35" t="s">
        <v>2617</v>
      </c>
      <c r="L5749" s="35"/>
      <c r="M5749" s="51">
        <v>43376</v>
      </c>
    </row>
    <row r="5750" spans="9:13">
      <c r="I5750" s="35" t="s">
        <v>18878</v>
      </c>
      <c r="J5750" s="35" t="s">
        <v>18879</v>
      </c>
      <c r="K5750" s="35" t="s">
        <v>2617</v>
      </c>
      <c r="L5750" s="35"/>
      <c r="M5750" s="51">
        <v>43376</v>
      </c>
    </row>
    <row r="5751" spans="9:13">
      <c r="I5751" s="35" t="s">
        <v>18880</v>
      </c>
      <c r="J5751" s="35" t="s">
        <v>18881</v>
      </c>
      <c r="K5751" s="35" t="s">
        <v>2617</v>
      </c>
      <c r="L5751" s="35"/>
      <c r="M5751" s="51">
        <v>43376</v>
      </c>
    </row>
    <row r="5752" spans="9:13">
      <c r="I5752" s="35" t="s">
        <v>18882</v>
      </c>
      <c r="J5752" s="35" t="s">
        <v>18883</v>
      </c>
      <c r="K5752" s="35" t="s">
        <v>2617</v>
      </c>
      <c r="L5752" s="35"/>
      <c r="M5752" s="51">
        <v>43376</v>
      </c>
    </row>
    <row r="5753" spans="9:13">
      <c r="I5753" s="35" t="s">
        <v>18884</v>
      </c>
      <c r="J5753" s="35" t="s">
        <v>18885</v>
      </c>
      <c r="K5753" s="35" t="s">
        <v>2617</v>
      </c>
      <c r="L5753" s="35"/>
      <c r="M5753" s="51">
        <v>43376</v>
      </c>
    </row>
    <row r="5754" spans="9:13">
      <c r="I5754" s="35" t="s">
        <v>18886</v>
      </c>
      <c r="J5754" s="35" t="s">
        <v>18887</v>
      </c>
      <c r="K5754" s="35" t="s">
        <v>2617</v>
      </c>
      <c r="L5754" s="35"/>
      <c r="M5754" s="51">
        <v>43376</v>
      </c>
    </row>
    <row r="5755" spans="9:13">
      <c r="I5755" s="35" t="s">
        <v>18888</v>
      </c>
      <c r="J5755" s="35" t="s">
        <v>18889</v>
      </c>
      <c r="K5755" s="35" t="s">
        <v>2617</v>
      </c>
      <c r="L5755" s="35"/>
      <c r="M5755" s="51">
        <v>43376</v>
      </c>
    </row>
    <row r="5756" spans="9:13">
      <c r="I5756" s="35" t="s">
        <v>18890</v>
      </c>
      <c r="J5756" s="35" t="s">
        <v>18891</v>
      </c>
      <c r="K5756" s="35" t="s">
        <v>2617</v>
      </c>
      <c r="L5756" s="35"/>
      <c r="M5756" s="51">
        <v>43376</v>
      </c>
    </row>
    <row r="5757" spans="9:13">
      <c r="I5757" s="35" t="s">
        <v>18892</v>
      </c>
      <c r="J5757" s="35" t="s">
        <v>18893</v>
      </c>
      <c r="K5757" s="35" t="s">
        <v>2617</v>
      </c>
      <c r="L5757" s="35"/>
      <c r="M5757" s="51">
        <v>43376</v>
      </c>
    </row>
    <row r="5758" spans="9:13">
      <c r="I5758" s="35" t="s">
        <v>18894</v>
      </c>
      <c r="J5758" s="35" t="s">
        <v>18895</v>
      </c>
      <c r="K5758" s="35" t="s">
        <v>2617</v>
      </c>
      <c r="L5758" s="35"/>
      <c r="M5758" s="51">
        <v>43376</v>
      </c>
    </row>
    <row r="5759" spans="9:13">
      <c r="I5759" s="35" t="s">
        <v>18896</v>
      </c>
      <c r="J5759" s="35" t="s">
        <v>18897</v>
      </c>
      <c r="K5759" s="35" t="s">
        <v>2617</v>
      </c>
      <c r="L5759" s="35"/>
      <c r="M5759" s="51">
        <v>43376</v>
      </c>
    </row>
    <row r="5760" spans="9:13">
      <c r="I5760" s="35" t="s">
        <v>18898</v>
      </c>
      <c r="J5760" s="35" t="s">
        <v>18899</v>
      </c>
      <c r="K5760" s="35" t="s">
        <v>2617</v>
      </c>
      <c r="L5760" s="35"/>
      <c r="M5760" s="51">
        <v>43376</v>
      </c>
    </row>
    <row r="5761" spans="9:13">
      <c r="I5761" s="35" t="s">
        <v>18900</v>
      </c>
      <c r="J5761" s="35" t="s">
        <v>18901</v>
      </c>
      <c r="K5761" s="35" t="s">
        <v>2617</v>
      </c>
      <c r="L5761" s="35"/>
      <c r="M5761" s="51">
        <v>43376</v>
      </c>
    </row>
    <row r="5762" spans="9:13">
      <c r="I5762" s="35" t="s">
        <v>18902</v>
      </c>
      <c r="J5762" s="35" t="s">
        <v>18903</v>
      </c>
      <c r="K5762" s="35" t="s">
        <v>2617</v>
      </c>
      <c r="L5762" s="35"/>
      <c r="M5762" s="51">
        <v>43376</v>
      </c>
    </row>
    <row r="5763" spans="9:13">
      <c r="I5763" s="35" t="s">
        <v>18904</v>
      </c>
      <c r="J5763" s="35" t="s">
        <v>18905</v>
      </c>
      <c r="K5763" s="35" t="s">
        <v>2617</v>
      </c>
      <c r="L5763" s="35"/>
      <c r="M5763" s="51">
        <v>43376</v>
      </c>
    </row>
    <row r="5764" spans="9:13">
      <c r="I5764" s="35" t="s">
        <v>18906</v>
      </c>
      <c r="J5764" s="35" t="s">
        <v>18907</v>
      </c>
      <c r="K5764" s="35" t="s">
        <v>2617</v>
      </c>
      <c r="L5764" s="35"/>
      <c r="M5764" s="51">
        <v>43376</v>
      </c>
    </row>
    <row r="5765" spans="9:13">
      <c r="I5765" s="35" t="s">
        <v>18908</v>
      </c>
      <c r="J5765" s="35" t="s">
        <v>18909</v>
      </c>
      <c r="K5765" s="35" t="s">
        <v>2617</v>
      </c>
      <c r="L5765" s="35"/>
      <c r="M5765" s="51">
        <v>43376</v>
      </c>
    </row>
    <row r="5766" spans="9:13">
      <c r="I5766" s="35" t="s">
        <v>18910</v>
      </c>
      <c r="J5766" s="35" t="s">
        <v>18911</v>
      </c>
      <c r="K5766" s="35" t="s">
        <v>2617</v>
      </c>
      <c r="L5766" s="35"/>
      <c r="M5766" s="51">
        <v>43376</v>
      </c>
    </row>
    <row r="5767" spans="9:13">
      <c r="I5767" s="35" t="s">
        <v>10229</v>
      </c>
      <c r="J5767" s="35" t="s">
        <v>18912</v>
      </c>
      <c r="K5767" s="35" t="s">
        <v>2617</v>
      </c>
      <c r="L5767" s="35"/>
      <c r="M5767" s="51">
        <v>43376</v>
      </c>
    </row>
    <row r="5768" spans="9:13">
      <c r="I5768" s="35" t="s">
        <v>18913</v>
      </c>
      <c r="J5768" s="35" t="s">
        <v>18914</v>
      </c>
      <c r="K5768" s="35" t="s">
        <v>2617</v>
      </c>
      <c r="L5768" s="35"/>
      <c r="M5768" s="51">
        <v>43376</v>
      </c>
    </row>
    <row r="5769" spans="9:13">
      <c r="I5769" s="35" t="s">
        <v>18915</v>
      </c>
      <c r="J5769" s="35" t="s">
        <v>18916</v>
      </c>
      <c r="K5769" s="35" t="s">
        <v>2617</v>
      </c>
      <c r="L5769" s="35"/>
      <c r="M5769" s="51">
        <v>43376</v>
      </c>
    </row>
    <row r="5770" spans="9:13">
      <c r="I5770" s="35" t="s">
        <v>18917</v>
      </c>
      <c r="J5770" s="35" t="s">
        <v>18918</v>
      </c>
      <c r="K5770" s="35" t="s">
        <v>2617</v>
      </c>
      <c r="L5770" s="35"/>
      <c r="M5770" s="51">
        <v>43376</v>
      </c>
    </row>
    <row r="5771" spans="9:13">
      <c r="I5771" s="35" t="s">
        <v>18919</v>
      </c>
      <c r="J5771" s="35" t="s">
        <v>18920</v>
      </c>
      <c r="K5771" s="35" t="s">
        <v>2617</v>
      </c>
      <c r="L5771" s="35"/>
      <c r="M5771" s="51">
        <v>43376</v>
      </c>
    </row>
    <row r="5772" spans="9:13">
      <c r="I5772" s="35" t="s">
        <v>18921</v>
      </c>
      <c r="J5772" s="35" t="s">
        <v>18922</v>
      </c>
      <c r="K5772" s="35" t="s">
        <v>2617</v>
      </c>
      <c r="L5772" s="35"/>
      <c r="M5772" s="51">
        <v>43376</v>
      </c>
    </row>
    <row r="5773" spans="9:13">
      <c r="I5773" s="35" t="s">
        <v>18923</v>
      </c>
      <c r="J5773" s="35" t="s">
        <v>18924</v>
      </c>
      <c r="K5773" s="35" t="s">
        <v>2617</v>
      </c>
      <c r="L5773" s="35"/>
      <c r="M5773" s="51">
        <v>43376</v>
      </c>
    </row>
    <row r="5774" spans="9:13">
      <c r="I5774" s="35" t="s">
        <v>18925</v>
      </c>
      <c r="J5774" s="35" t="s">
        <v>18926</v>
      </c>
      <c r="K5774" s="35" t="s">
        <v>2617</v>
      </c>
      <c r="L5774" s="35"/>
      <c r="M5774" s="51">
        <v>43376</v>
      </c>
    </row>
    <row r="5775" spans="9:13">
      <c r="I5775" s="35" t="s">
        <v>18927</v>
      </c>
      <c r="J5775" s="35" t="s">
        <v>18928</v>
      </c>
      <c r="K5775" s="35" t="s">
        <v>2617</v>
      </c>
      <c r="L5775" s="35"/>
      <c r="M5775" s="51">
        <v>43376</v>
      </c>
    </row>
    <row r="5776" spans="9:13">
      <c r="I5776" s="35" t="s">
        <v>18929</v>
      </c>
      <c r="J5776" s="35" t="s">
        <v>18930</v>
      </c>
      <c r="K5776" s="35" t="s">
        <v>2617</v>
      </c>
      <c r="L5776" s="35"/>
      <c r="M5776" s="51">
        <v>43376</v>
      </c>
    </row>
    <row r="5777" spans="9:13">
      <c r="I5777" s="35" t="s">
        <v>18931</v>
      </c>
      <c r="J5777" s="35" t="s">
        <v>18932</v>
      </c>
      <c r="K5777" s="35" t="s">
        <v>2617</v>
      </c>
      <c r="L5777" s="35"/>
      <c r="M5777" s="51">
        <v>43376</v>
      </c>
    </row>
    <row r="5778" spans="9:13">
      <c r="I5778" s="35" t="s">
        <v>18933</v>
      </c>
      <c r="J5778" s="35" t="s">
        <v>18934</v>
      </c>
      <c r="K5778" s="35" t="s">
        <v>2617</v>
      </c>
      <c r="L5778" s="35"/>
      <c r="M5778" s="51">
        <v>43376</v>
      </c>
    </row>
    <row r="5779" spans="9:13">
      <c r="I5779" s="35" t="s">
        <v>18935</v>
      </c>
      <c r="J5779" s="35" t="s">
        <v>18936</v>
      </c>
      <c r="K5779" s="35" t="s">
        <v>2617</v>
      </c>
      <c r="L5779" s="35"/>
      <c r="M5779" s="51">
        <v>43376</v>
      </c>
    </row>
    <row r="5780" spans="9:13">
      <c r="I5780" s="35" t="s">
        <v>18937</v>
      </c>
      <c r="J5780" s="35" t="s">
        <v>18938</v>
      </c>
      <c r="K5780" s="35" t="s">
        <v>2617</v>
      </c>
      <c r="L5780" s="35"/>
      <c r="M5780" s="51">
        <v>43376</v>
      </c>
    </row>
    <row r="5781" spans="9:13">
      <c r="I5781" s="35" t="s">
        <v>18939</v>
      </c>
      <c r="J5781" s="35" t="s">
        <v>18940</v>
      </c>
      <c r="K5781" s="35" t="s">
        <v>2617</v>
      </c>
      <c r="L5781" s="35"/>
      <c r="M5781" s="51">
        <v>43376</v>
      </c>
    </row>
    <row r="5782" spans="9:13">
      <c r="I5782" s="35" t="s">
        <v>18941</v>
      </c>
      <c r="J5782" s="35" t="s">
        <v>18942</v>
      </c>
      <c r="K5782" s="35" t="s">
        <v>2617</v>
      </c>
      <c r="L5782" s="35"/>
      <c r="M5782" s="51">
        <v>43376</v>
      </c>
    </row>
    <row r="5783" spans="9:13">
      <c r="I5783" s="35" t="s">
        <v>18943</v>
      </c>
      <c r="J5783" s="35" t="s">
        <v>18944</v>
      </c>
      <c r="K5783" s="35" t="s">
        <v>2617</v>
      </c>
      <c r="L5783" s="35"/>
      <c r="M5783" s="51">
        <v>43376</v>
      </c>
    </row>
    <row r="5784" spans="9:13">
      <c r="I5784" s="35" t="s">
        <v>18945</v>
      </c>
      <c r="J5784" s="35" t="s">
        <v>18946</v>
      </c>
      <c r="K5784" s="35" t="s">
        <v>2617</v>
      </c>
      <c r="L5784" s="35"/>
      <c r="M5784" s="51">
        <v>43376</v>
      </c>
    </row>
    <row r="5785" spans="9:13">
      <c r="I5785" s="35" t="s">
        <v>18947</v>
      </c>
      <c r="J5785" s="35" t="s">
        <v>18948</v>
      </c>
      <c r="K5785" s="35" t="s">
        <v>2617</v>
      </c>
      <c r="L5785" s="35"/>
      <c r="M5785" s="51">
        <v>43376</v>
      </c>
    </row>
    <row r="5786" spans="9:13">
      <c r="I5786" s="35" t="s">
        <v>18949</v>
      </c>
      <c r="J5786" s="35" t="s">
        <v>18950</v>
      </c>
      <c r="K5786" s="35" t="s">
        <v>2617</v>
      </c>
      <c r="L5786" s="35"/>
      <c r="M5786" s="51">
        <v>43376</v>
      </c>
    </row>
    <row r="5787" spans="9:13">
      <c r="I5787" s="35" t="s">
        <v>18951</v>
      </c>
      <c r="J5787" s="35" t="s">
        <v>18952</v>
      </c>
      <c r="K5787" s="35" t="s">
        <v>2617</v>
      </c>
      <c r="L5787" s="35"/>
      <c r="M5787" s="51">
        <v>43376</v>
      </c>
    </row>
    <row r="5788" spans="9:13">
      <c r="I5788" s="35" t="s">
        <v>18953</v>
      </c>
      <c r="J5788" s="35" t="s">
        <v>18954</v>
      </c>
      <c r="K5788" s="35" t="s">
        <v>2617</v>
      </c>
      <c r="L5788" s="35"/>
      <c r="M5788" s="51">
        <v>43376</v>
      </c>
    </row>
    <row r="5789" spans="9:13">
      <c r="I5789" s="35" t="s">
        <v>18955</v>
      </c>
      <c r="J5789" s="35" t="s">
        <v>18956</v>
      </c>
      <c r="K5789" s="35" t="s">
        <v>2617</v>
      </c>
      <c r="L5789" s="35"/>
      <c r="M5789" s="51">
        <v>43376</v>
      </c>
    </row>
    <row r="5790" spans="9:13">
      <c r="I5790" s="35" t="s">
        <v>18957</v>
      </c>
      <c r="J5790" s="35" t="s">
        <v>18958</v>
      </c>
      <c r="K5790" s="35" t="s">
        <v>2617</v>
      </c>
      <c r="L5790" s="35"/>
      <c r="M5790" s="51">
        <v>43376</v>
      </c>
    </row>
    <row r="5791" spans="9:13">
      <c r="I5791" s="35" t="s">
        <v>18959</v>
      </c>
      <c r="J5791" s="35" t="s">
        <v>18960</v>
      </c>
      <c r="K5791" s="35" t="s">
        <v>2617</v>
      </c>
      <c r="L5791" s="35"/>
      <c r="M5791" s="51">
        <v>43376</v>
      </c>
    </row>
    <row r="5792" spans="9:13">
      <c r="I5792" s="35" t="s">
        <v>18961</v>
      </c>
      <c r="J5792" s="35" t="s">
        <v>18962</v>
      </c>
      <c r="K5792" s="35" t="s">
        <v>2617</v>
      </c>
      <c r="L5792" s="35"/>
      <c r="M5792" s="51">
        <v>43376</v>
      </c>
    </row>
    <row r="5793" spans="9:13">
      <c r="I5793" s="35" t="s">
        <v>18963</v>
      </c>
      <c r="J5793" s="35" t="s">
        <v>18964</v>
      </c>
      <c r="K5793" s="35" t="s">
        <v>2617</v>
      </c>
      <c r="L5793" s="35"/>
      <c r="M5793" s="51">
        <v>43376</v>
      </c>
    </row>
    <row r="5794" spans="9:13">
      <c r="I5794" s="35" t="s">
        <v>18965</v>
      </c>
      <c r="J5794" s="35" t="s">
        <v>18966</v>
      </c>
      <c r="K5794" s="35" t="s">
        <v>2617</v>
      </c>
      <c r="L5794" s="35"/>
      <c r="M5794" s="51">
        <v>43376</v>
      </c>
    </row>
    <row r="5795" spans="9:13">
      <c r="I5795" s="35" t="s">
        <v>18967</v>
      </c>
      <c r="J5795" s="35" t="s">
        <v>18968</v>
      </c>
      <c r="K5795" s="35" t="s">
        <v>2617</v>
      </c>
      <c r="L5795" s="35"/>
      <c r="M5795" s="51">
        <v>43376</v>
      </c>
    </row>
    <row r="5796" spans="9:13">
      <c r="I5796" s="35" t="s">
        <v>18969</v>
      </c>
      <c r="J5796" s="35" t="s">
        <v>18970</v>
      </c>
      <c r="K5796" s="35" t="s">
        <v>2617</v>
      </c>
      <c r="L5796" s="35"/>
      <c r="M5796" s="51">
        <v>43376</v>
      </c>
    </row>
    <row r="5797" spans="9:13">
      <c r="I5797" s="35" t="s">
        <v>18971</v>
      </c>
      <c r="J5797" s="35" t="s">
        <v>18972</v>
      </c>
      <c r="K5797" s="35" t="s">
        <v>2617</v>
      </c>
      <c r="L5797" s="35"/>
      <c r="M5797" s="51">
        <v>43376</v>
      </c>
    </row>
    <row r="5798" spans="9:13">
      <c r="I5798" s="35" t="s">
        <v>18973</v>
      </c>
      <c r="J5798" s="35" t="s">
        <v>18974</v>
      </c>
      <c r="K5798" s="35" t="s">
        <v>2617</v>
      </c>
      <c r="L5798" s="35"/>
      <c r="M5798" s="51">
        <v>43376</v>
      </c>
    </row>
    <row r="5799" spans="9:13">
      <c r="I5799" s="35" t="s">
        <v>18975</v>
      </c>
      <c r="J5799" s="35" t="s">
        <v>18976</v>
      </c>
      <c r="K5799" s="35" t="s">
        <v>2617</v>
      </c>
      <c r="L5799" s="35"/>
      <c r="M5799" s="51">
        <v>43376</v>
      </c>
    </row>
    <row r="5800" spans="9:13">
      <c r="I5800" s="35" t="s">
        <v>18977</v>
      </c>
      <c r="J5800" s="35" t="s">
        <v>18978</v>
      </c>
      <c r="K5800" s="35" t="s">
        <v>2617</v>
      </c>
      <c r="L5800" s="35"/>
      <c r="M5800" s="51">
        <v>43376</v>
      </c>
    </row>
    <row r="5801" spans="9:13">
      <c r="I5801" s="35" t="s">
        <v>18979</v>
      </c>
      <c r="J5801" s="35" t="s">
        <v>18980</v>
      </c>
      <c r="K5801" s="35" t="s">
        <v>2617</v>
      </c>
      <c r="L5801" s="35"/>
      <c r="M5801" s="51">
        <v>43376</v>
      </c>
    </row>
    <row r="5802" spans="9:13">
      <c r="I5802" s="35" t="s">
        <v>18981</v>
      </c>
      <c r="J5802" s="35" t="s">
        <v>18982</v>
      </c>
      <c r="K5802" s="35" t="s">
        <v>2617</v>
      </c>
      <c r="L5802" s="35"/>
      <c r="M5802" s="51">
        <v>43376</v>
      </c>
    </row>
    <row r="5803" spans="9:13">
      <c r="I5803" s="35" t="s">
        <v>18983</v>
      </c>
      <c r="J5803" s="35" t="s">
        <v>18984</v>
      </c>
      <c r="K5803" s="35" t="s">
        <v>2617</v>
      </c>
      <c r="L5803" s="35"/>
      <c r="M5803" s="51">
        <v>43376</v>
      </c>
    </row>
    <row r="5804" spans="9:13">
      <c r="I5804" s="35" t="s">
        <v>18985</v>
      </c>
      <c r="J5804" s="35" t="s">
        <v>18986</v>
      </c>
      <c r="K5804" s="35" t="s">
        <v>2617</v>
      </c>
      <c r="L5804" s="35"/>
      <c r="M5804" s="51">
        <v>43376</v>
      </c>
    </row>
    <row r="5805" spans="9:13">
      <c r="I5805" s="35" t="s">
        <v>18987</v>
      </c>
      <c r="J5805" s="35" t="s">
        <v>18988</v>
      </c>
      <c r="K5805" s="35" t="s">
        <v>2617</v>
      </c>
      <c r="L5805" s="35"/>
      <c r="M5805" s="51">
        <v>43376</v>
      </c>
    </row>
    <row r="5806" spans="9:13">
      <c r="I5806" s="35" t="s">
        <v>18989</v>
      </c>
      <c r="J5806" s="35" t="s">
        <v>18990</v>
      </c>
      <c r="K5806" s="35" t="s">
        <v>2617</v>
      </c>
      <c r="L5806" s="35"/>
      <c r="M5806" s="51">
        <v>43376</v>
      </c>
    </row>
    <row r="5807" spans="9:13">
      <c r="I5807" s="35" t="s">
        <v>18991</v>
      </c>
      <c r="J5807" s="35" t="s">
        <v>18992</v>
      </c>
      <c r="K5807" s="35" t="s">
        <v>2617</v>
      </c>
      <c r="L5807" s="35"/>
      <c r="M5807" s="51">
        <v>43376</v>
      </c>
    </row>
    <row r="5808" spans="9:13">
      <c r="I5808" s="35" t="s">
        <v>18993</v>
      </c>
      <c r="J5808" s="35" t="s">
        <v>18994</v>
      </c>
      <c r="K5808" s="35" t="s">
        <v>2617</v>
      </c>
      <c r="L5808" s="35"/>
      <c r="M5808" s="51">
        <v>43376</v>
      </c>
    </row>
    <row r="5809" spans="9:13">
      <c r="I5809" s="35" t="s">
        <v>18995</v>
      </c>
      <c r="J5809" s="35" t="s">
        <v>18996</v>
      </c>
      <c r="K5809" s="35" t="s">
        <v>2617</v>
      </c>
      <c r="L5809" s="35"/>
      <c r="M5809" s="51">
        <v>43376</v>
      </c>
    </row>
    <row r="5810" spans="9:13">
      <c r="I5810" s="35" t="s">
        <v>18997</v>
      </c>
      <c r="J5810" s="35" t="s">
        <v>18998</v>
      </c>
      <c r="K5810" s="35" t="s">
        <v>2617</v>
      </c>
      <c r="L5810" s="35"/>
      <c r="M5810" s="51">
        <v>43376</v>
      </c>
    </row>
    <row r="5811" spans="9:13">
      <c r="I5811" s="35" t="s">
        <v>18999</v>
      </c>
      <c r="J5811" s="35" t="s">
        <v>19000</v>
      </c>
      <c r="K5811" s="35" t="s">
        <v>2617</v>
      </c>
      <c r="L5811" s="35"/>
      <c r="M5811" s="51">
        <v>43376</v>
      </c>
    </row>
    <row r="5812" spans="9:13">
      <c r="I5812" s="35" t="s">
        <v>19001</v>
      </c>
      <c r="J5812" s="35" t="s">
        <v>19002</v>
      </c>
      <c r="K5812" s="35" t="s">
        <v>2617</v>
      </c>
      <c r="L5812" s="35"/>
      <c r="M5812" s="51">
        <v>43376</v>
      </c>
    </row>
    <row r="5813" spans="9:13">
      <c r="I5813" s="35" t="s">
        <v>19003</v>
      </c>
      <c r="J5813" s="35" t="s">
        <v>19004</v>
      </c>
      <c r="K5813" s="35" t="s">
        <v>2617</v>
      </c>
      <c r="L5813" s="35"/>
      <c r="M5813" s="51">
        <v>43376</v>
      </c>
    </row>
    <row r="5814" spans="9:13">
      <c r="I5814" s="35" t="s">
        <v>19005</v>
      </c>
      <c r="J5814" s="35" t="s">
        <v>19006</v>
      </c>
      <c r="K5814" s="35" t="s">
        <v>2617</v>
      </c>
      <c r="L5814" s="35"/>
      <c r="M5814" s="51">
        <v>43376</v>
      </c>
    </row>
    <row r="5815" spans="9:13">
      <c r="I5815" s="35" t="s">
        <v>19007</v>
      </c>
      <c r="J5815" s="35" t="s">
        <v>19008</v>
      </c>
      <c r="K5815" s="35" t="s">
        <v>2617</v>
      </c>
      <c r="L5815" s="35"/>
      <c r="M5815" s="51">
        <v>43376</v>
      </c>
    </row>
    <row r="5816" spans="9:13">
      <c r="I5816" s="35" t="s">
        <v>19009</v>
      </c>
      <c r="J5816" s="35" t="s">
        <v>19010</v>
      </c>
      <c r="K5816" s="35" t="s">
        <v>2617</v>
      </c>
      <c r="L5816" s="35"/>
      <c r="M5816" s="51">
        <v>43376</v>
      </c>
    </row>
    <row r="5817" spans="9:13">
      <c r="I5817" s="35" t="s">
        <v>19011</v>
      </c>
      <c r="J5817" s="35" t="s">
        <v>19012</v>
      </c>
      <c r="K5817" s="35" t="s">
        <v>2617</v>
      </c>
      <c r="L5817" s="35"/>
      <c r="M5817" s="51">
        <v>43376</v>
      </c>
    </row>
    <row r="5818" spans="9:13">
      <c r="I5818" s="35" t="s">
        <v>19013</v>
      </c>
      <c r="J5818" s="35" t="s">
        <v>19014</v>
      </c>
      <c r="K5818" s="35" t="s">
        <v>2617</v>
      </c>
      <c r="L5818" s="35"/>
      <c r="M5818" s="51">
        <v>43376</v>
      </c>
    </row>
    <row r="5819" spans="9:13">
      <c r="I5819" s="35" t="s">
        <v>19015</v>
      </c>
      <c r="J5819" s="35" t="s">
        <v>19016</v>
      </c>
      <c r="K5819" s="35" t="s">
        <v>2617</v>
      </c>
      <c r="L5819" s="35"/>
      <c r="M5819" s="51">
        <v>43376</v>
      </c>
    </row>
    <row r="5820" spans="9:13">
      <c r="I5820" s="35" t="s">
        <v>19017</v>
      </c>
      <c r="J5820" s="35" t="s">
        <v>19018</v>
      </c>
      <c r="K5820" s="35" t="s">
        <v>2617</v>
      </c>
      <c r="L5820" s="35"/>
      <c r="M5820" s="51">
        <v>43376</v>
      </c>
    </row>
    <row r="5821" spans="9:13">
      <c r="I5821" s="35" t="s">
        <v>19019</v>
      </c>
      <c r="J5821" s="35" t="s">
        <v>19020</v>
      </c>
      <c r="K5821" s="35" t="s">
        <v>2617</v>
      </c>
      <c r="L5821" s="35"/>
      <c r="M5821" s="51">
        <v>43376</v>
      </c>
    </row>
    <row r="5822" spans="9:13">
      <c r="I5822" s="35" t="s">
        <v>19021</v>
      </c>
      <c r="J5822" s="35" t="s">
        <v>19022</v>
      </c>
      <c r="K5822" s="35" t="s">
        <v>2617</v>
      </c>
      <c r="L5822" s="35"/>
      <c r="M5822" s="51">
        <v>43376</v>
      </c>
    </row>
    <row r="5823" spans="9:13">
      <c r="I5823" s="35" t="s">
        <v>19023</v>
      </c>
      <c r="J5823" s="35" t="s">
        <v>19024</v>
      </c>
      <c r="K5823" s="35" t="s">
        <v>2617</v>
      </c>
      <c r="L5823" s="35"/>
      <c r="M5823" s="51">
        <v>43376</v>
      </c>
    </row>
    <row r="5824" spans="9:13">
      <c r="I5824" s="35" t="s">
        <v>19025</v>
      </c>
      <c r="J5824" s="35" t="s">
        <v>19026</v>
      </c>
      <c r="K5824" s="35" t="s">
        <v>2617</v>
      </c>
      <c r="L5824" s="35"/>
      <c r="M5824" s="51">
        <v>43376</v>
      </c>
    </row>
    <row r="5825" spans="9:13">
      <c r="I5825" s="35" t="s">
        <v>19027</v>
      </c>
      <c r="J5825" s="35" t="s">
        <v>19028</v>
      </c>
      <c r="K5825" s="35" t="s">
        <v>2617</v>
      </c>
      <c r="L5825" s="35"/>
      <c r="M5825" s="51">
        <v>43376</v>
      </c>
    </row>
    <row r="5826" spans="9:13">
      <c r="I5826" s="35" t="s">
        <v>19029</v>
      </c>
      <c r="J5826" s="35" t="s">
        <v>19030</v>
      </c>
      <c r="K5826" s="35" t="s">
        <v>2617</v>
      </c>
      <c r="L5826" s="35"/>
      <c r="M5826" s="51">
        <v>43376</v>
      </c>
    </row>
    <row r="5827" spans="9:13">
      <c r="I5827" s="35" t="s">
        <v>19031</v>
      </c>
      <c r="J5827" s="35" t="s">
        <v>19032</v>
      </c>
      <c r="K5827" s="35" t="s">
        <v>2617</v>
      </c>
      <c r="L5827" s="35"/>
      <c r="M5827" s="51">
        <v>43376</v>
      </c>
    </row>
    <row r="5828" spans="9:13">
      <c r="I5828" s="35" t="s">
        <v>19033</v>
      </c>
      <c r="J5828" s="35" t="s">
        <v>19034</v>
      </c>
      <c r="K5828" s="35" t="s">
        <v>2617</v>
      </c>
      <c r="L5828" s="35"/>
      <c r="M5828" s="51">
        <v>43376</v>
      </c>
    </row>
    <row r="5829" spans="9:13">
      <c r="I5829" s="35" t="s">
        <v>19035</v>
      </c>
      <c r="J5829" s="35" t="s">
        <v>19036</v>
      </c>
      <c r="K5829" s="35" t="s">
        <v>2617</v>
      </c>
      <c r="L5829" s="35"/>
      <c r="M5829" s="51">
        <v>43376</v>
      </c>
    </row>
    <row r="5830" spans="9:13">
      <c r="I5830" s="35" t="s">
        <v>19037</v>
      </c>
      <c r="J5830" s="35" t="s">
        <v>19038</v>
      </c>
      <c r="K5830" s="35" t="s">
        <v>2617</v>
      </c>
      <c r="L5830" s="35"/>
      <c r="M5830" s="51">
        <v>43376</v>
      </c>
    </row>
    <row r="5831" spans="9:13">
      <c r="I5831" s="35" t="s">
        <v>19039</v>
      </c>
      <c r="J5831" s="35" t="s">
        <v>19040</v>
      </c>
      <c r="K5831" s="35" t="s">
        <v>2617</v>
      </c>
      <c r="L5831" s="35"/>
      <c r="M5831" s="51">
        <v>43376</v>
      </c>
    </row>
    <row r="5832" spans="9:13">
      <c r="I5832" s="35" t="s">
        <v>19041</v>
      </c>
      <c r="J5832" s="35" t="s">
        <v>19042</v>
      </c>
      <c r="K5832" s="35" t="s">
        <v>2617</v>
      </c>
      <c r="L5832" s="35"/>
      <c r="M5832" s="51">
        <v>43376</v>
      </c>
    </row>
    <row r="5833" spans="9:13">
      <c r="I5833" s="35" t="s">
        <v>19043</v>
      </c>
      <c r="J5833" s="35" t="s">
        <v>19044</v>
      </c>
      <c r="K5833" s="35" t="s">
        <v>2617</v>
      </c>
      <c r="L5833" s="35"/>
      <c r="M5833" s="51">
        <v>43376</v>
      </c>
    </row>
    <row r="5834" spans="9:13">
      <c r="I5834" s="35" t="s">
        <v>19045</v>
      </c>
      <c r="J5834" s="35" t="s">
        <v>19046</v>
      </c>
      <c r="K5834" s="35" t="s">
        <v>2617</v>
      </c>
      <c r="L5834" s="35"/>
      <c r="M5834" s="51">
        <v>43376</v>
      </c>
    </row>
    <row r="5835" spans="9:13">
      <c r="I5835" s="35" t="s">
        <v>19047</v>
      </c>
      <c r="J5835" s="35" t="s">
        <v>19048</v>
      </c>
      <c r="K5835" s="35" t="s">
        <v>2617</v>
      </c>
      <c r="L5835" s="35"/>
      <c r="M5835" s="51">
        <v>43376</v>
      </c>
    </row>
    <row r="5836" spans="9:13">
      <c r="I5836" s="35" t="s">
        <v>19049</v>
      </c>
      <c r="J5836" s="35" t="s">
        <v>19050</v>
      </c>
      <c r="K5836" s="35" t="s">
        <v>2617</v>
      </c>
      <c r="L5836" s="35"/>
      <c r="M5836" s="51">
        <v>43376</v>
      </c>
    </row>
    <row r="5837" spans="9:13">
      <c r="I5837" s="35" t="s">
        <v>19051</v>
      </c>
      <c r="J5837" s="35" t="s">
        <v>19052</v>
      </c>
      <c r="K5837" s="35" t="s">
        <v>2617</v>
      </c>
      <c r="L5837" s="35"/>
      <c r="M5837" s="51">
        <v>43376</v>
      </c>
    </row>
    <row r="5838" spans="9:13">
      <c r="I5838" s="35" t="s">
        <v>19053</v>
      </c>
      <c r="J5838" s="35" t="s">
        <v>19054</v>
      </c>
      <c r="K5838" s="35" t="s">
        <v>2617</v>
      </c>
      <c r="L5838" s="35"/>
      <c r="M5838" s="51">
        <v>43376</v>
      </c>
    </row>
    <row r="5839" spans="9:13">
      <c r="I5839" s="35" t="s">
        <v>19055</v>
      </c>
      <c r="J5839" s="35" t="s">
        <v>19056</v>
      </c>
      <c r="K5839" s="35" t="s">
        <v>2617</v>
      </c>
      <c r="L5839" s="35"/>
      <c r="M5839" s="51">
        <v>43376</v>
      </c>
    </row>
    <row r="5840" spans="9:13">
      <c r="I5840" s="35" t="s">
        <v>19057</v>
      </c>
      <c r="J5840" s="35" t="s">
        <v>19058</v>
      </c>
      <c r="K5840" s="35" t="s">
        <v>2617</v>
      </c>
      <c r="L5840" s="35"/>
      <c r="M5840" s="51">
        <v>43376</v>
      </c>
    </row>
    <row r="5841" spans="9:13">
      <c r="I5841" s="35" t="s">
        <v>19059</v>
      </c>
      <c r="J5841" s="35" t="s">
        <v>19060</v>
      </c>
      <c r="K5841" s="35" t="s">
        <v>2617</v>
      </c>
      <c r="L5841" s="35"/>
      <c r="M5841" s="51">
        <v>43376</v>
      </c>
    </row>
    <row r="5842" spans="9:13">
      <c r="I5842" s="35" t="s">
        <v>19061</v>
      </c>
      <c r="J5842" s="35" t="s">
        <v>19062</v>
      </c>
      <c r="K5842" s="35" t="s">
        <v>2617</v>
      </c>
      <c r="L5842" s="35"/>
      <c r="M5842" s="51">
        <v>43376</v>
      </c>
    </row>
    <row r="5843" spans="9:13">
      <c r="I5843" s="35" t="s">
        <v>19063</v>
      </c>
      <c r="J5843" s="35" t="s">
        <v>19064</v>
      </c>
      <c r="K5843" s="35" t="s">
        <v>2617</v>
      </c>
      <c r="L5843" s="35"/>
      <c r="M5843" s="51">
        <v>43376</v>
      </c>
    </row>
    <row r="5844" spans="9:13">
      <c r="I5844" s="35" t="s">
        <v>19065</v>
      </c>
      <c r="J5844" s="35" t="s">
        <v>19066</v>
      </c>
      <c r="K5844" s="35" t="s">
        <v>2617</v>
      </c>
      <c r="L5844" s="35"/>
      <c r="M5844" s="51">
        <v>43376</v>
      </c>
    </row>
    <row r="5845" spans="9:13">
      <c r="I5845" s="35" t="s">
        <v>19067</v>
      </c>
      <c r="J5845" s="35" t="s">
        <v>19068</v>
      </c>
      <c r="K5845" s="35" t="s">
        <v>2617</v>
      </c>
      <c r="L5845" s="35"/>
      <c r="M5845" s="51">
        <v>43376</v>
      </c>
    </row>
    <row r="5846" spans="9:13">
      <c r="I5846" s="35" t="s">
        <v>19069</v>
      </c>
      <c r="J5846" s="35" t="s">
        <v>19070</v>
      </c>
      <c r="K5846" s="35" t="s">
        <v>2617</v>
      </c>
      <c r="L5846" s="35"/>
      <c r="M5846" s="51">
        <v>43376</v>
      </c>
    </row>
    <row r="5847" spans="9:13">
      <c r="I5847" s="35" t="s">
        <v>19071</v>
      </c>
      <c r="J5847" s="35" t="s">
        <v>19072</v>
      </c>
      <c r="K5847" s="35" t="s">
        <v>2617</v>
      </c>
      <c r="L5847" s="35"/>
      <c r="M5847" s="51">
        <v>43376</v>
      </c>
    </row>
    <row r="5848" spans="9:13">
      <c r="I5848" s="35" t="s">
        <v>19073</v>
      </c>
      <c r="J5848" s="35" t="s">
        <v>19074</v>
      </c>
      <c r="K5848" s="35" t="s">
        <v>2617</v>
      </c>
      <c r="L5848" s="35"/>
      <c r="M5848" s="51">
        <v>43376</v>
      </c>
    </row>
    <row r="5849" spans="9:13">
      <c r="I5849" s="35" t="s">
        <v>19075</v>
      </c>
      <c r="J5849" s="35" t="s">
        <v>19076</v>
      </c>
      <c r="K5849" s="35" t="s">
        <v>2617</v>
      </c>
      <c r="L5849" s="35"/>
      <c r="M5849" s="51">
        <v>43376</v>
      </c>
    </row>
    <row r="5850" spans="9:13">
      <c r="I5850" s="35" t="s">
        <v>19077</v>
      </c>
      <c r="J5850" s="35" t="s">
        <v>19078</v>
      </c>
      <c r="K5850" s="35" t="s">
        <v>2617</v>
      </c>
      <c r="L5850" s="35"/>
      <c r="M5850" s="51">
        <v>43376</v>
      </c>
    </row>
    <row r="5851" spans="9:13">
      <c r="I5851" s="35" t="s">
        <v>19079</v>
      </c>
      <c r="J5851" s="35" t="s">
        <v>19080</v>
      </c>
      <c r="K5851" s="35" t="s">
        <v>2617</v>
      </c>
      <c r="L5851" s="35"/>
      <c r="M5851" s="51">
        <v>43376</v>
      </c>
    </row>
    <row r="5852" spans="9:13">
      <c r="I5852" s="35" t="s">
        <v>19081</v>
      </c>
      <c r="J5852" s="35" t="s">
        <v>19082</v>
      </c>
      <c r="K5852" s="35" t="s">
        <v>2617</v>
      </c>
      <c r="L5852" s="35"/>
      <c r="M5852" s="51">
        <v>43376</v>
      </c>
    </row>
    <row r="5853" spans="9:13">
      <c r="I5853" s="35" t="s">
        <v>19083</v>
      </c>
      <c r="J5853" s="35" t="s">
        <v>19084</v>
      </c>
      <c r="K5853" s="35" t="s">
        <v>2617</v>
      </c>
      <c r="L5853" s="35"/>
      <c r="M5853" s="51">
        <v>43376</v>
      </c>
    </row>
    <row r="5854" spans="9:13">
      <c r="I5854" s="35" t="s">
        <v>19085</v>
      </c>
      <c r="J5854" s="35" t="s">
        <v>19086</v>
      </c>
      <c r="K5854" s="35" t="s">
        <v>2617</v>
      </c>
      <c r="L5854" s="35"/>
      <c r="M5854" s="51">
        <v>43376</v>
      </c>
    </row>
    <row r="5855" spans="9:13">
      <c r="I5855" s="35" t="s">
        <v>19087</v>
      </c>
      <c r="J5855" s="35" t="s">
        <v>19088</v>
      </c>
      <c r="K5855" s="35" t="s">
        <v>2617</v>
      </c>
      <c r="L5855" s="35"/>
      <c r="M5855" s="51">
        <v>43375</v>
      </c>
    </row>
    <row r="5856" spans="9:13">
      <c r="I5856" s="35" t="s">
        <v>19089</v>
      </c>
      <c r="J5856" s="35" t="s">
        <v>19090</v>
      </c>
      <c r="K5856" s="35" t="s">
        <v>2617</v>
      </c>
      <c r="L5856" s="35"/>
      <c r="M5856" s="51">
        <v>43375</v>
      </c>
    </row>
    <row r="5857" spans="9:13">
      <c r="I5857" s="35" t="s">
        <v>19091</v>
      </c>
      <c r="J5857" s="35" t="s">
        <v>19092</v>
      </c>
      <c r="K5857" s="35" t="s">
        <v>2617</v>
      </c>
      <c r="L5857" s="35"/>
      <c r="M5857" s="51">
        <v>43374</v>
      </c>
    </row>
    <row r="5858" spans="9:13">
      <c r="I5858" s="35" t="s">
        <v>19093</v>
      </c>
      <c r="J5858" s="35" t="s">
        <v>19094</v>
      </c>
      <c r="K5858" s="35" t="s">
        <v>2617</v>
      </c>
      <c r="L5858" s="35"/>
      <c r="M5858" s="51">
        <v>43368</v>
      </c>
    </row>
    <row r="5859" spans="9:13">
      <c r="I5859" s="35" t="s">
        <v>19095</v>
      </c>
      <c r="J5859" s="35" t="s">
        <v>19096</v>
      </c>
      <c r="K5859" s="35" t="s">
        <v>2617</v>
      </c>
      <c r="L5859" s="35"/>
      <c r="M5859" s="51">
        <v>43368</v>
      </c>
    </row>
    <row r="5860" spans="9:13">
      <c r="I5860" s="35" t="s">
        <v>19097</v>
      </c>
      <c r="J5860" s="35" t="s">
        <v>19098</v>
      </c>
      <c r="K5860" s="35" t="s">
        <v>2617</v>
      </c>
      <c r="L5860" s="35"/>
      <c r="M5860" s="51">
        <v>43424</v>
      </c>
    </row>
    <row r="5861" spans="9:13">
      <c r="I5861" s="35" t="s">
        <v>19099</v>
      </c>
      <c r="J5861" s="35" t="s">
        <v>19100</v>
      </c>
      <c r="K5861" s="35" t="s">
        <v>2617</v>
      </c>
      <c r="L5861" s="35"/>
      <c r="M5861" s="51">
        <v>43424</v>
      </c>
    </row>
    <row r="5862" spans="9:13">
      <c r="I5862" s="35" t="s">
        <v>19101</v>
      </c>
      <c r="J5862" s="35" t="s">
        <v>19102</v>
      </c>
      <c r="K5862" s="35" t="s">
        <v>2617</v>
      </c>
      <c r="L5862" s="35"/>
      <c r="M5862" s="51">
        <v>43433</v>
      </c>
    </row>
    <row r="5863" spans="9:13">
      <c r="I5863" s="35" t="s">
        <v>19103</v>
      </c>
      <c r="J5863" s="35" t="s">
        <v>19104</v>
      </c>
      <c r="K5863" s="35" t="s">
        <v>2617</v>
      </c>
      <c r="L5863" s="35"/>
      <c r="M5863" s="51">
        <v>43437</v>
      </c>
    </row>
    <row r="5864" spans="9:13">
      <c r="I5864" s="35" t="s">
        <v>19105</v>
      </c>
      <c r="J5864" s="35" t="s">
        <v>19106</v>
      </c>
      <c r="K5864" s="35" t="s">
        <v>2617</v>
      </c>
      <c r="L5864" s="35"/>
      <c r="M5864" s="51">
        <v>43434</v>
      </c>
    </row>
    <row r="5865" spans="9:13">
      <c r="I5865" s="35" t="s">
        <v>19107</v>
      </c>
      <c r="J5865" s="35" t="s">
        <v>19108</v>
      </c>
      <c r="K5865" s="35" t="s">
        <v>2617</v>
      </c>
      <c r="L5865" s="35"/>
      <c r="M5865" s="51">
        <v>43432</v>
      </c>
    </row>
    <row r="5866" spans="9:13">
      <c r="I5866" s="35" t="s">
        <v>19109</v>
      </c>
      <c r="J5866" s="35" t="s">
        <v>19110</v>
      </c>
      <c r="K5866" s="35" t="s">
        <v>2617</v>
      </c>
      <c r="L5866" s="35"/>
      <c r="M5866" s="51">
        <v>43430</v>
      </c>
    </row>
    <row r="5867" spans="9:13">
      <c r="I5867" s="35" t="s">
        <v>19111</v>
      </c>
      <c r="J5867" s="35" t="s">
        <v>19112</v>
      </c>
      <c r="K5867" s="35" t="s">
        <v>2617</v>
      </c>
      <c r="L5867" s="35"/>
      <c r="M5867" s="51">
        <v>43426</v>
      </c>
    </row>
    <row r="5868" spans="9:13">
      <c r="I5868" s="35" t="s">
        <v>19113</v>
      </c>
      <c r="J5868" s="35" t="s">
        <v>19114</v>
      </c>
      <c r="K5868" s="35" t="s">
        <v>2617</v>
      </c>
      <c r="L5868" s="35"/>
      <c r="M5868" s="51">
        <v>43426</v>
      </c>
    </row>
    <row r="5869" spans="9:13">
      <c r="I5869" s="35" t="s">
        <v>19115</v>
      </c>
      <c r="J5869" s="35" t="s">
        <v>19116</v>
      </c>
      <c r="K5869" s="35" t="s">
        <v>2617</v>
      </c>
      <c r="L5869" s="35"/>
      <c r="M5869" s="51">
        <v>43424</v>
      </c>
    </row>
    <row r="5870" spans="9:13">
      <c r="I5870" s="35" t="s">
        <v>19117</v>
      </c>
      <c r="J5870" s="35" t="s">
        <v>19118</v>
      </c>
      <c r="K5870" s="35" t="s">
        <v>2617</v>
      </c>
      <c r="L5870" s="35"/>
      <c r="M5870" s="51">
        <v>43416</v>
      </c>
    </row>
    <row r="5871" spans="9:13">
      <c r="I5871" s="35" t="s">
        <v>19119</v>
      </c>
      <c r="J5871" s="35" t="s">
        <v>19120</v>
      </c>
      <c r="K5871" s="35" t="s">
        <v>2617</v>
      </c>
      <c r="L5871" s="35"/>
      <c r="M5871" s="51">
        <v>43416</v>
      </c>
    </row>
    <row r="5872" spans="9:13">
      <c r="I5872" s="35" t="s">
        <v>19121</v>
      </c>
      <c r="J5872" s="35" t="s">
        <v>19122</v>
      </c>
      <c r="K5872" s="35" t="s">
        <v>2617</v>
      </c>
      <c r="L5872" s="35"/>
      <c r="M5872" s="51">
        <v>43115</v>
      </c>
    </row>
    <row r="5873" spans="9:13">
      <c r="I5873" s="35" t="s">
        <v>19123</v>
      </c>
      <c r="J5873" s="35" t="s">
        <v>19124</v>
      </c>
      <c r="K5873" s="35" t="s">
        <v>2617</v>
      </c>
      <c r="L5873" s="35"/>
      <c r="M5873" s="51">
        <v>43115</v>
      </c>
    </row>
    <row r="5874" spans="9:13">
      <c r="I5874" s="35" t="s">
        <v>19125</v>
      </c>
      <c r="J5874" s="35" t="s">
        <v>19126</v>
      </c>
      <c r="K5874" s="35" t="s">
        <v>2617</v>
      </c>
      <c r="L5874" s="35"/>
      <c r="M5874" s="51">
        <v>43115</v>
      </c>
    </row>
    <row r="5875" spans="9:13">
      <c r="I5875" s="35" t="s">
        <v>19127</v>
      </c>
      <c r="J5875" s="35" t="s">
        <v>19128</v>
      </c>
      <c r="K5875" s="35" t="s">
        <v>2617</v>
      </c>
      <c r="L5875" s="35"/>
      <c r="M5875" s="51">
        <v>43115</v>
      </c>
    </row>
    <row r="5876" spans="9:13">
      <c r="I5876" s="35" t="s">
        <v>19129</v>
      </c>
      <c r="J5876" s="35" t="s">
        <v>19130</v>
      </c>
      <c r="K5876" s="35" t="s">
        <v>2617</v>
      </c>
      <c r="L5876" s="35" t="s">
        <v>19131</v>
      </c>
      <c r="M5876" s="51">
        <v>43122</v>
      </c>
    </row>
    <row r="5877" spans="9:13">
      <c r="I5877" s="35" t="s">
        <v>19132</v>
      </c>
      <c r="J5877" s="35" t="s">
        <v>19133</v>
      </c>
      <c r="K5877" s="35" t="s">
        <v>2617</v>
      </c>
      <c r="L5877" s="35" t="s">
        <v>19131</v>
      </c>
      <c r="M5877" s="51">
        <v>43122</v>
      </c>
    </row>
    <row r="5878" spans="9:13">
      <c r="I5878" s="35" t="s">
        <v>19134</v>
      </c>
      <c r="J5878" s="35" t="s">
        <v>19135</v>
      </c>
      <c r="K5878" s="35" t="s">
        <v>2617</v>
      </c>
      <c r="L5878" s="35"/>
      <c r="M5878" s="51">
        <v>43495</v>
      </c>
    </row>
    <row r="5879" spans="9:13">
      <c r="I5879" s="35" t="s">
        <v>19136</v>
      </c>
      <c r="J5879" s="35" t="s">
        <v>19137</v>
      </c>
      <c r="K5879" s="35" t="s">
        <v>2617</v>
      </c>
      <c r="L5879" s="35"/>
      <c r="M5879" s="51">
        <v>43495</v>
      </c>
    </row>
    <row r="5880" spans="9:13">
      <c r="I5880" s="35" t="s">
        <v>19138</v>
      </c>
      <c r="J5880" s="35" t="s">
        <v>19139</v>
      </c>
      <c r="K5880" s="35" t="s">
        <v>2617</v>
      </c>
      <c r="L5880" s="35"/>
      <c r="M5880" s="51">
        <v>43489</v>
      </c>
    </row>
    <row r="5881" spans="9:13">
      <c r="I5881" s="35" t="s">
        <v>19140</v>
      </c>
      <c r="J5881" s="35" t="s">
        <v>19141</v>
      </c>
      <c r="K5881" s="35" t="s">
        <v>2617</v>
      </c>
      <c r="L5881" s="35"/>
      <c r="M5881" s="51">
        <v>43489</v>
      </c>
    </row>
    <row r="5882" spans="9:13">
      <c r="I5882" s="35" t="s">
        <v>19142</v>
      </c>
      <c r="J5882" s="35" t="s">
        <v>19143</v>
      </c>
      <c r="K5882" s="35" t="s">
        <v>2617</v>
      </c>
      <c r="L5882" s="35"/>
      <c r="M5882" s="51">
        <v>43489</v>
      </c>
    </row>
    <row r="5883" spans="9:13">
      <c r="I5883" s="35" t="s">
        <v>19144</v>
      </c>
      <c r="J5883" s="35" t="s">
        <v>19145</v>
      </c>
      <c r="K5883" s="35" t="s">
        <v>2617</v>
      </c>
      <c r="L5883" s="35"/>
      <c r="M5883" s="51">
        <v>43489</v>
      </c>
    </row>
    <row r="5884" spans="9:13">
      <c r="I5884" s="35" t="s">
        <v>19146</v>
      </c>
      <c r="J5884" s="35" t="s">
        <v>19147</v>
      </c>
      <c r="K5884" s="35" t="s">
        <v>2617</v>
      </c>
      <c r="L5884" s="35"/>
      <c r="M5884" s="51">
        <v>43489</v>
      </c>
    </row>
    <row r="5885" spans="9:13">
      <c r="I5885" s="35" t="s">
        <v>19148</v>
      </c>
      <c r="J5885" s="35" t="s">
        <v>19149</v>
      </c>
      <c r="K5885" s="35" t="s">
        <v>2617</v>
      </c>
      <c r="L5885" s="35"/>
      <c r="M5885" s="51">
        <v>43489</v>
      </c>
    </row>
    <row r="5886" spans="9:13">
      <c r="I5886" s="35" t="s">
        <v>19150</v>
      </c>
      <c r="J5886" s="35" t="s">
        <v>19151</v>
      </c>
      <c r="K5886" s="35" t="s">
        <v>2617</v>
      </c>
      <c r="L5886" s="35"/>
      <c r="M5886" s="51">
        <v>43489</v>
      </c>
    </row>
    <row r="5887" spans="9:13">
      <c r="I5887" s="35" t="s">
        <v>19152</v>
      </c>
      <c r="J5887" s="35" t="s">
        <v>19153</v>
      </c>
      <c r="K5887" s="35" t="s">
        <v>2617</v>
      </c>
      <c r="L5887" s="35"/>
      <c r="M5887" s="51">
        <v>43489</v>
      </c>
    </row>
    <row r="5888" spans="9:13">
      <c r="I5888" s="35" t="s">
        <v>19154</v>
      </c>
      <c r="J5888" s="35" t="s">
        <v>19155</v>
      </c>
      <c r="K5888" s="35" t="s">
        <v>2617</v>
      </c>
      <c r="L5888" s="35"/>
      <c r="M5888" s="51">
        <v>43489</v>
      </c>
    </row>
    <row r="5889" spans="9:13">
      <c r="I5889" s="35" t="s">
        <v>19156</v>
      </c>
      <c r="J5889" s="35" t="s">
        <v>19157</v>
      </c>
      <c r="K5889" s="35" t="s">
        <v>2617</v>
      </c>
      <c r="L5889" s="35"/>
      <c r="M5889" s="51">
        <v>43489</v>
      </c>
    </row>
    <row r="5890" spans="9:13">
      <c r="I5890" s="35" t="s">
        <v>19158</v>
      </c>
      <c r="J5890" s="35" t="s">
        <v>19159</v>
      </c>
      <c r="K5890" s="35" t="s">
        <v>2617</v>
      </c>
      <c r="L5890" s="35"/>
      <c r="M5890" s="51">
        <v>43489</v>
      </c>
    </row>
    <row r="5891" spans="9:13">
      <c r="I5891" s="35" t="s">
        <v>19160</v>
      </c>
      <c r="J5891" s="35" t="s">
        <v>19161</v>
      </c>
      <c r="K5891" s="35" t="s">
        <v>2617</v>
      </c>
      <c r="L5891" s="35"/>
      <c r="M5891" s="51">
        <v>43489</v>
      </c>
    </row>
    <row r="5892" spans="9:13">
      <c r="I5892" s="35" t="s">
        <v>19162</v>
      </c>
      <c r="J5892" s="35" t="s">
        <v>19163</v>
      </c>
      <c r="K5892" s="35" t="s">
        <v>2617</v>
      </c>
      <c r="L5892" s="35"/>
      <c r="M5892" s="51">
        <v>43489</v>
      </c>
    </row>
    <row r="5893" spans="9:13">
      <c r="I5893" s="35" t="s">
        <v>19164</v>
      </c>
      <c r="J5893" s="35" t="s">
        <v>19165</v>
      </c>
      <c r="K5893" s="35" t="s">
        <v>2617</v>
      </c>
      <c r="L5893" s="35"/>
      <c r="M5893" s="51">
        <v>43489</v>
      </c>
    </row>
    <row r="5894" spans="9:13">
      <c r="I5894" s="35" t="s">
        <v>19166</v>
      </c>
      <c r="J5894" s="35" t="s">
        <v>19167</v>
      </c>
      <c r="K5894" s="35" t="s">
        <v>2617</v>
      </c>
      <c r="L5894" s="35"/>
      <c r="M5894" s="51">
        <v>43489</v>
      </c>
    </row>
    <row r="5895" spans="9:13">
      <c r="I5895" s="35" t="s">
        <v>19168</v>
      </c>
      <c r="J5895" s="35" t="s">
        <v>19169</v>
      </c>
      <c r="K5895" s="35" t="s">
        <v>2617</v>
      </c>
      <c r="L5895" s="35"/>
      <c r="M5895" s="51">
        <v>43489</v>
      </c>
    </row>
    <row r="5896" spans="9:13">
      <c r="I5896" s="35" t="s">
        <v>19170</v>
      </c>
      <c r="J5896" s="35" t="s">
        <v>19171</v>
      </c>
      <c r="K5896" s="35" t="s">
        <v>2617</v>
      </c>
      <c r="L5896" s="35"/>
      <c r="M5896" s="51">
        <v>43489</v>
      </c>
    </row>
    <row r="5897" spans="9:13">
      <c r="I5897" s="35" t="s">
        <v>19172</v>
      </c>
      <c r="J5897" s="35" t="s">
        <v>19173</v>
      </c>
      <c r="K5897" s="35" t="s">
        <v>2617</v>
      </c>
      <c r="L5897" s="35"/>
      <c r="M5897" s="51">
        <v>43489</v>
      </c>
    </row>
    <row r="5898" spans="9:13">
      <c r="I5898" s="35" t="s">
        <v>19174</v>
      </c>
      <c r="J5898" s="35" t="s">
        <v>19175</v>
      </c>
      <c r="K5898" s="35" t="s">
        <v>2617</v>
      </c>
      <c r="L5898" s="35"/>
      <c r="M5898" s="51">
        <v>43489</v>
      </c>
    </row>
    <row r="5899" spans="9:13">
      <c r="I5899" s="35" t="s">
        <v>19176</v>
      </c>
      <c r="J5899" s="35" t="s">
        <v>19177</v>
      </c>
      <c r="K5899" s="35" t="s">
        <v>2617</v>
      </c>
      <c r="L5899" s="35"/>
      <c r="M5899" s="51">
        <v>43489</v>
      </c>
    </row>
    <row r="5900" spans="9:13">
      <c r="I5900" s="35" t="s">
        <v>19178</v>
      </c>
      <c r="J5900" s="35" t="s">
        <v>19179</v>
      </c>
      <c r="K5900" s="35" t="s">
        <v>2617</v>
      </c>
      <c r="L5900" s="35"/>
      <c r="M5900" s="51">
        <v>43489</v>
      </c>
    </row>
    <row r="5901" spans="9:13">
      <c r="I5901" s="35" t="s">
        <v>19180</v>
      </c>
      <c r="J5901" s="35" t="s">
        <v>19181</v>
      </c>
      <c r="K5901" s="35" t="s">
        <v>2617</v>
      </c>
      <c r="L5901" s="35"/>
      <c r="M5901" s="51">
        <v>43489</v>
      </c>
    </row>
    <row r="5902" spans="9:13">
      <c r="I5902" s="35" t="s">
        <v>19182</v>
      </c>
      <c r="J5902" s="35" t="s">
        <v>19183</v>
      </c>
      <c r="K5902" s="35" t="s">
        <v>2617</v>
      </c>
      <c r="L5902" s="35"/>
      <c r="M5902" s="51">
        <v>43489</v>
      </c>
    </row>
    <row r="5903" spans="9:13">
      <c r="I5903" s="35" t="s">
        <v>19184</v>
      </c>
      <c r="J5903" s="35" t="s">
        <v>19185</v>
      </c>
      <c r="K5903" s="35" t="s">
        <v>2617</v>
      </c>
      <c r="L5903" s="35"/>
      <c r="M5903" s="51">
        <v>43489</v>
      </c>
    </row>
    <row r="5904" spans="9:13">
      <c r="I5904" s="35" t="s">
        <v>19186</v>
      </c>
      <c r="J5904" s="35" t="s">
        <v>19187</v>
      </c>
      <c r="K5904" s="35" t="s">
        <v>2617</v>
      </c>
      <c r="L5904" s="35"/>
      <c r="M5904" s="51">
        <v>43489</v>
      </c>
    </row>
    <row r="5905" spans="9:13">
      <c r="I5905" s="35" t="s">
        <v>19188</v>
      </c>
      <c r="J5905" s="35" t="s">
        <v>19189</v>
      </c>
      <c r="K5905" s="35" t="s">
        <v>2617</v>
      </c>
      <c r="L5905" s="35"/>
      <c r="M5905" s="51">
        <v>43489</v>
      </c>
    </row>
    <row r="5906" spans="9:13">
      <c r="I5906" s="35" t="s">
        <v>19190</v>
      </c>
      <c r="J5906" s="35" t="s">
        <v>19191</v>
      </c>
      <c r="K5906" s="35" t="s">
        <v>2617</v>
      </c>
      <c r="L5906" s="35"/>
      <c r="M5906" s="51">
        <v>43489</v>
      </c>
    </row>
    <row r="5907" spans="9:13">
      <c r="I5907" s="35" t="s">
        <v>19192</v>
      </c>
      <c r="J5907" s="35" t="s">
        <v>19193</v>
      </c>
      <c r="K5907" s="35" t="s">
        <v>2617</v>
      </c>
      <c r="L5907" s="35"/>
      <c r="M5907" s="51">
        <v>43489</v>
      </c>
    </row>
    <row r="5908" spans="9:13">
      <c r="I5908" s="35" t="s">
        <v>19194</v>
      </c>
      <c r="J5908" s="35" t="s">
        <v>19195</v>
      </c>
      <c r="K5908" s="35" t="s">
        <v>2617</v>
      </c>
      <c r="L5908" s="35"/>
      <c r="M5908" s="51">
        <v>43489</v>
      </c>
    </row>
    <row r="5909" spans="9:13">
      <c r="I5909" s="35" t="s">
        <v>19196</v>
      </c>
      <c r="J5909" s="35" t="s">
        <v>19197</v>
      </c>
      <c r="K5909" s="35" t="s">
        <v>2617</v>
      </c>
      <c r="L5909" s="35"/>
      <c r="M5909" s="51">
        <v>43489</v>
      </c>
    </row>
    <row r="5910" spans="9:13">
      <c r="I5910" s="35" t="s">
        <v>19198</v>
      </c>
      <c r="J5910" s="35" t="s">
        <v>19199</v>
      </c>
      <c r="K5910" s="35" t="s">
        <v>2617</v>
      </c>
      <c r="L5910" s="35"/>
      <c r="M5910" s="51">
        <v>43480</v>
      </c>
    </row>
    <row r="5911" spans="9:13">
      <c r="I5911" s="35" t="s">
        <v>19200</v>
      </c>
      <c r="J5911" s="35" t="s">
        <v>19201</v>
      </c>
      <c r="K5911" s="35" t="s">
        <v>2617</v>
      </c>
      <c r="L5911" s="35"/>
      <c r="M5911" s="51">
        <v>43479</v>
      </c>
    </row>
    <row r="5912" spans="9:13">
      <c r="I5912" s="35" t="s">
        <v>19202</v>
      </c>
      <c r="J5912" s="35" t="s">
        <v>19203</v>
      </c>
      <c r="K5912" s="35" t="s">
        <v>2617</v>
      </c>
      <c r="L5912" s="35"/>
      <c r="M5912" s="51">
        <v>43475</v>
      </c>
    </row>
    <row r="5913" spans="9:13">
      <c r="I5913" s="35" t="s">
        <v>19204</v>
      </c>
      <c r="J5913" s="35" t="s">
        <v>19205</v>
      </c>
      <c r="K5913" s="35" t="s">
        <v>2617</v>
      </c>
      <c r="L5913" s="35"/>
      <c r="M5913" s="51">
        <v>43475</v>
      </c>
    </row>
    <row r="5914" spans="9:13">
      <c r="I5914" s="35" t="s">
        <v>19206</v>
      </c>
      <c r="J5914" s="35" t="s">
        <v>19207</v>
      </c>
      <c r="K5914" s="35" t="s">
        <v>2617</v>
      </c>
      <c r="L5914" s="35"/>
      <c r="M5914" s="51">
        <v>43475</v>
      </c>
    </row>
    <row r="5915" spans="9:13">
      <c r="I5915" s="35" t="s">
        <v>19208</v>
      </c>
      <c r="J5915" s="35" t="s">
        <v>19209</v>
      </c>
      <c r="K5915" s="35" t="s">
        <v>2617</v>
      </c>
      <c r="L5915" s="35"/>
      <c r="M5915" s="51">
        <v>43475</v>
      </c>
    </row>
    <row r="5916" spans="9:13">
      <c r="I5916" s="35" t="s">
        <v>19210</v>
      </c>
      <c r="J5916" s="35" t="s">
        <v>19211</v>
      </c>
      <c r="K5916" s="35" t="s">
        <v>2617</v>
      </c>
      <c r="L5916" s="35"/>
      <c r="M5916" s="51">
        <v>43474</v>
      </c>
    </row>
    <row r="5917" spans="9:13">
      <c r="I5917" s="35" t="s">
        <v>19212</v>
      </c>
      <c r="J5917" s="35" t="s">
        <v>19213</v>
      </c>
      <c r="K5917" s="35" t="s">
        <v>2617</v>
      </c>
      <c r="L5917" s="35"/>
      <c r="M5917" s="51">
        <v>43469</v>
      </c>
    </row>
    <row r="5918" spans="9:13">
      <c r="I5918" s="35" t="s">
        <v>19214</v>
      </c>
      <c r="J5918" s="35" t="s">
        <v>19215</v>
      </c>
      <c r="K5918" s="35" t="s">
        <v>2617</v>
      </c>
      <c r="L5918" s="35"/>
      <c r="M5918" s="51">
        <v>43469</v>
      </c>
    </row>
    <row r="5919" spans="9:13">
      <c r="I5919" s="35" t="s">
        <v>19216</v>
      </c>
      <c r="J5919" s="35" t="s">
        <v>19217</v>
      </c>
      <c r="K5919" s="35" t="s">
        <v>2617</v>
      </c>
      <c r="L5919" s="35"/>
      <c r="M5919" s="51">
        <v>43461</v>
      </c>
    </row>
    <row r="5920" spans="9:13">
      <c r="I5920" s="35" t="s">
        <v>19218</v>
      </c>
      <c r="J5920" s="35" t="s">
        <v>19219</v>
      </c>
      <c r="K5920" s="35" t="s">
        <v>2617</v>
      </c>
      <c r="L5920" s="35"/>
      <c r="M5920" s="51">
        <v>43461</v>
      </c>
    </row>
    <row r="5921" spans="9:13">
      <c r="I5921" s="35" t="s">
        <v>19220</v>
      </c>
      <c r="J5921" s="35" t="s">
        <v>19221</v>
      </c>
      <c r="K5921" s="35" t="s">
        <v>2617</v>
      </c>
      <c r="L5921" s="35"/>
      <c r="M5921" s="51">
        <v>43455</v>
      </c>
    </row>
    <row r="5922" spans="9:13">
      <c r="I5922" s="35" t="s">
        <v>19222</v>
      </c>
      <c r="J5922" s="35" t="s">
        <v>19223</v>
      </c>
      <c r="K5922" s="35" t="s">
        <v>2617</v>
      </c>
      <c r="L5922" s="35"/>
      <c r="M5922" s="51">
        <v>43455</v>
      </c>
    </row>
    <row r="5923" spans="9:13">
      <c r="I5923" s="35" t="s">
        <v>19224</v>
      </c>
      <c r="J5923" s="35" t="s">
        <v>19225</v>
      </c>
      <c r="K5923" s="35" t="s">
        <v>2617</v>
      </c>
      <c r="L5923" s="35"/>
      <c r="M5923" s="51">
        <v>43455</v>
      </c>
    </row>
    <row r="5924" spans="9:13">
      <c r="I5924" s="35" t="s">
        <v>19226</v>
      </c>
      <c r="J5924" s="35" t="s">
        <v>19227</v>
      </c>
      <c r="K5924" s="35" t="s">
        <v>2617</v>
      </c>
      <c r="L5924" s="35"/>
      <c r="M5924" s="51">
        <v>43455</v>
      </c>
    </row>
    <row r="5925" spans="9:13">
      <c r="I5925" s="35" t="s">
        <v>19228</v>
      </c>
      <c r="J5925" s="35" t="s">
        <v>19229</v>
      </c>
      <c r="K5925" s="35" t="s">
        <v>2617</v>
      </c>
      <c r="L5925" s="35"/>
      <c r="M5925" s="51">
        <v>43455</v>
      </c>
    </row>
    <row r="5926" spans="9:13">
      <c r="I5926" s="35" t="s">
        <v>19230</v>
      </c>
      <c r="J5926" s="35" t="s">
        <v>19231</v>
      </c>
      <c r="K5926" s="35" t="s">
        <v>2617</v>
      </c>
      <c r="L5926" s="35"/>
      <c r="M5926" s="51">
        <v>43455</v>
      </c>
    </row>
    <row r="5927" spans="9:13">
      <c r="I5927" s="35" t="s">
        <v>19232</v>
      </c>
      <c r="J5927" s="35" t="s">
        <v>19233</v>
      </c>
      <c r="K5927" s="35" t="s">
        <v>2617</v>
      </c>
      <c r="L5927" s="35"/>
      <c r="M5927" s="51">
        <v>43451</v>
      </c>
    </row>
    <row r="5928" spans="9:13">
      <c r="I5928" s="35" t="s">
        <v>19234</v>
      </c>
      <c r="J5928" s="35" t="s">
        <v>19235</v>
      </c>
      <c r="K5928" s="35" t="s">
        <v>2617</v>
      </c>
      <c r="L5928" s="35"/>
      <c r="M5928" s="51">
        <v>43451</v>
      </c>
    </row>
    <row r="5929" spans="9:13">
      <c r="I5929" s="35" t="s">
        <v>19236</v>
      </c>
      <c r="J5929" s="35" t="s">
        <v>19237</v>
      </c>
      <c r="K5929" s="35" t="s">
        <v>2617</v>
      </c>
      <c r="L5929" s="35"/>
      <c r="M5929" s="51">
        <v>43451</v>
      </c>
    </row>
    <row r="5930" spans="9:13">
      <c r="I5930" s="35" t="s">
        <v>19238</v>
      </c>
      <c r="J5930" s="35" t="s">
        <v>19239</v>
      </c>
      <c r="K5930" s="35" t="s">
        <v>2617</v>
      </c>
      <c r="L5930" s="35"/>
      <c r="M5930" s="51">
        <v>43440</v>
      </c>
    </row>
    <row r="5931" spans="9:13">
      <c r="I5931" s="35" t="s">
        <v>19240</v>
      </c>
      <c r="J5931" s="35" t="s">
        <v>19241</v>
      </c>
      <c r="K5931" s="35" t="s">
        <v>2617</v>
      </c>
      <c r="L5931" s="35"/>
      <c r="M5931" s="51">
        <v>43426</v>
      </c>
    </row>
    <row r="5932" spans="9:13">
      <c r="I5932" s="35" t="s">
        <v>19242</v>
      </c>
      <c r="J5932" s="35" t="s">
        <v>19243</v>
      </c>
      <c r="K5932" s="35" t="s">
        <v>2617</v>
      </c>
      <c r="L5932" s="35"/>
      <c r="M5932" s="51">
        <v>43315</v>
      </c>
    </row>
    <row r="5933" spans="9:13">
      <c r="I5933" s="35" t="s">
        <v>19244</v>
      </c>
      <c r="J5933" s="35" t="s">
        <v>19245</v>
      </c>
      <c r="K5933" s="35" t="s">
        <v>2204</v>
      </c>
      <c r="L5933" s="35"/>
      <c r="M5933" s="51">
        <v>43455</v>
      </c>
    </row>
    <row r="5934" spans="9:13">
      <c r="I5934" s="35" t="s">
        <v>19246</v>
      </c>
      <c r="J5934" s="35" t="s">
        <v>19247</v>
      </c>
      <c r="K5934" s="35" t="s">
        <v>2204</v>
      </c>
      <c r="L5934" s="35"/>
      <c r="M5934" s="51">
        <v>43455</v>
      </c>
    </row>
    <row r="5935" spans="9:13">
      <c r="I5935" s="35" t="s">
        <v>19248</v>
      </c>
      <c r="J5935" s="35" t="s">
        <v>19249</v>
      </c>
      <c r="K5935" s="35" t="s">
        <v>2617</v>
      </c>
      <c r="L5935" s="35"/>
      <c r="M5935" s="51">
        <v>43500</v>
      </c>
    </row>
    <row r="5936" spans="9:13">
      <c r="I5936" s="35" t="s">
        <v>19250</v>
      </c>
      <c r="J5936" s="35" t="s">
        <v>19251</v>
      </c>
      <c r="K5936" s="35" t="s">
        <v>2617</v>
      </c>
      <c r="L5936" s="35"/>
      <c r="M5936" s="51">
        <v>43524</v>
      </c>
    </row>
    <row r="5937" spans="9:13">
      <c r="I5937" s="35" t="s">
        <v>19252</v>
      </c>
      <c r="J5937" s="35" t="s">
        <v>19253</v>
      </c>
      <c r="K5937" s="35" t="s">
        <v>2617</v>
      </c>
      <c r="L5937" s="35"/>
      <c r="M5937" s="51">
        <v>42513</v>
      </c>
    </row>
    <row r="5938" spans="9:13">
      <c r="I5938" s="35" t="s">
        <v>19254</v>
      </c>
      <c r="J5938" s="35" t="s">
        <v>19255</v>
      </c>
      <c r="K5938" s="35" t="s">
        <v>2617</v>
      </c>
      <c r="L5938" s="35"/>
      <c r="M5938" s="51">
        <v>43559</v>
      </c>
    </row>
    <row r="5939" spans="9:13">
      <c r="I5939" s="35" t="s">
        <v>19256</v>
      </c>
      <c r="J5939" s="35" t="s">
        <v>19257</v>
      </c>
      <c r="K5939" s="35" t="s">
        <v>2617</v>
      </c>
      <c r="L5939" s="35"/>
      <c r="M5939" s="51">
        <v>43559</v>
      </c>
    </row>
    <row r="5940" spans="9:13">
      <c r="I5940" s="35" t="s">
        <v>19258</v>
      </c>
      <c r="J5940" s="35" t="s">
        <v>19259</v>
      </c>
      <c r="K5940" s="35" t="s">
        <v>2617</v>
      </c>
      <c r="L5940" s="35"/>
      <c r="M5940" s="51">
        <v>43559</v>
      </c>
    </row>
    <row r="5941" spans="9:13">
      <c r="I5941" s="35" t="s">
        <v>19260</v>
      </c>
      <c r="J5941" s="35" t="s">
        <v>19261</v>
      </c>
      <c r="K5941" s="35" t="s">
        <v>2617</v>
      </c>
      <c r="L5941" s="35"/>
      <c r="M5941" s="51">
        <v>43559</v>
      </c>
    </row>
    <row r="5942" spans="9:13">
      <c r="I5942" s="35" t="s">
        <v>19262</v>
      </c>
      <c r="J5942" s="35" t="s">
        <v>19263</v>
      </c>
      <c r="K5942" s="35" t="s">
        <v>2617</v>
      </c>
      <c r="L5942" s="35"/>
      <c r="M5942" s="51">
        <v>43559</v>
      </c>
    </row>
    <row r="5943" spans="9:13">
      <c r="I5943" s="35" t="s">
        <v>19264</v>
      </c>
      <c r="J5943" s="35" t="s">
        <v>19265</v>
      </c>
      <c r="K5943" s="35" t="s">
        <v>2617</v>
      </c>
      <c r="L5943" s="35"/>
      <c r="M5943" s="51">
        <v>43559</v>
      </c>
    </row>
    <row r="5944" spans="9:13">
      <c r="I5944" s="35" t="s">
        <v>19266</v>
      </c>
      <c r="J5944" s="35" t="s">
        <v>19267</v>
      </c>
      <c r="K5944" s="35" t="s">
        <v>2617</v>
      </c>
      <c r="L5944" s="35"/>
      <c r="M5944" s="51">
        <v>43559</v>
      </c>
    </row>
    <row r="5945" spans="9:13">
      <c r="I5945" s="35" t="s">
        <v>19268</v>
      </c>
      <c r="J5945" s="35" t="s">
        <v>19269</v>
      </c>
      <c r="K5945" s="35" t="s">
        <v>2617</v>
      </c>
      <c r="L5945" s="35"/>
      <c r="M5945" s="51">
        <v>43559</v>
      </c>
    </row>
    <row r="5946" spans="9:13">
      <c r="I5946" s="35" t="s">
        <v>19270</v>
      </c>
      <c r="J5946" s="35" t="s">
        <v>19271</v>
      </c>
      <c r="K5946" s="35" t="s">
        <v>2617</v>
      </c>
      <c r="L5946" s="35"/>
      <c r="M5946" s="51">
        <v>43559</v>
      </c>
    </row>
    <row r="5947" spans="9:13">
      <c r="I5947" s="35" t="s">
        <v>19272</v>
      </c>
      <c r="J5947" s="35" t="s">
        <v>19273</v>
      </c>
      <c r="K5947" s="35" t="s">
        <v>2617</v>
      </c>
      <c r="L5947" s="35"/>
      <c r="M5947" s="51">
        <v>43559</v>
      </c>
    </row>
    <row r="5948" spans="9:13">
      <c r="I5948" s="35" t="s">
        <v>19274</v>
      </c>
      <c r="J5948" s="35" t="s">
        <v>19275</v>
      </c>
      <c r="K5948" s="35" t="s">
        <v>2617</v>
      </c>
      <c r="L5948" s="35"/>
      <c r="M5948" s="51">
        <v>43559</v>
      </c>
    </row>
    <row r="5949" spans="9:13">
      <c r="I5949" s="35" t="s">
        <v>19276</v>
      </c>
      <c r="J5949" s="35" t="s">
        <v>19277</v>
      </c>
      <c r="K5949" s="35" t="s">
        <v>2617</v>
      </c>
      <c r="L5949" s="35"/>
      <c r="M5949" s="51">
        <v>43559</v>
      </c>
    </row>
    <row r="5950" spans="9:13">
      <c r="I5950" s="35" t="s">
        <v>19278</v>
      </c>
      <c r="J5950" s="35" t="s">
        <v>19279</v>
      </c>
      <c r="K5950" s="35" t="s">
        <v>2617</v>
      </c>
      <c r="L5950" s="35"/>
      <c r="M5950" s="51">
        <v>43559</v>
      </c>
    </row>
    <row r="5951" spans="9:13">
      <c r="I5951" s="35" t="s">
        <v>19280</v>
      </c>
      <c r="J5951" s="35" t="s">
        <v>19281</v>
      </c>
      <c r="K5951" s="35" t="s">
        <v>2617</v>
      </c>
      <c r="L5951" s="35"/>
      <c r="M5951" s="51">
        <v>43559</v>
      </c>
    </row>
    <row r="5952" spans="9:13">
      <c r="I5952" s="35" t="s">
        <v>19282</v>
      </c>
      <c r="J5952" s="35" t="s">
        <v>19283</v>
      </c>
      <c r="K5952" s="35" t="s">
        <v>2617</v>
      </c>
      <c r="L5952" s="35"/>
      <c r="M5952" s="51">
        <v>43559</v>
      </c>
    </row>
    <row r="5953" spans="9:13">
      <c r="I5953" s="35" t="s">
        <v>19284</v>
      </c>
      <c r="J5953" s="35" t="s">
        <v>19285</v>
      </c>
      <c r="K5953" s="35" t="s">
        <v>2617</v>
      </c>
      <c r="L5953" s="35"/>
      <c r="M5953" s="51">
        <v>43559</v>
      </c>
    </row>
    <row r="5954" spans="9:13">
      <c r="I5954" s="35" t="s">
        <v>19286</v>
      </c>
      <c r="J5954" s="35" t="s">
        <v>19287</v>
      </c>
      <c r="K5954" s="35" t="s">
        <v>2617</v>
      </c>
      <c r="L5954" s="35"/>
      <c r="M5954" s="51">
        <v>43559</v>
      </c>
    </row>
    <row r="5955" spans="9:13">
      <c r="I5955" s="35" t="s">
        <v>19288</v>
      </c>
      <c r="J5955" s="35" t="s">
        <v>19289</v>
      </c>
      <c r="K5955" s="35" t="s">
        <v>2617</v>
      </c>
      <c r="L5955" s="35"/>
      <c r="M5955" s="51">
        <v>43559</v>
      </c>
    </row>
    <row r="5956" spans="9:13">
      <c r="I5956" s="35" t="s">
        <v>19290</v>
      </c>
      <c r="J5956" s="35" t="s">
        <v>19291</v>
      </c>
      <c r="K5956" s="35" t="s">
        <v>2617</v>
      </c>
      <c r="L5956" s="35"/>
      <c r="M5956" s="51">
        <v>43559</v>
      </c>
    </row>
    <row r="5957" spans="9:13">
      <c r="I5957" s="35" t="s">
        <v>19292</v>
      </c>
      <c r="J5957" s="35" t="s">
        <v>19293</v>
      </c>
      <c r="K5957" s="35" t="s">
        <v>2617</v>
      </c>
      <c r="L5957" s="35"/>
      <c r="M5957" s="51">
        <v>43559</v>
      </c>
    </row>
    <row r="5958" spans="9:13">
      <c r="I5958" s="35" t="s">
        <v>19294</v>
      </c>
      <c r="J5958" s="35" t="s">
        <v>19295</v>
      </c>
      <c r="K5958" s="35" t="s">
        <v>2617</v>
      </c>
      <c r="L5958" s="35"/>
      <c r="M5958" s="51">
        <v>43559</v>
      </c>
    </row>
    <row r="5959" spans="9:13">
      <c r="I5959" s="35" t="s">
        <v>19296</v>
      </c>
      <c r="J5959" s="35" t="s">
        <v>19297</v>
      </c>
      <c r="K5959" s="35" t="s">
        <v>2617</v>
      </c>
      <c r="L5959" s="35"/>
      <c r="M5959" s="51">
        <v>43559</v>
      </c>
    </row>
    <row r="5960" spans="9:13">
      <c r="I5960" s="35" t="s">
        <v>19298</v>
      </c>
      <c r="J5960" s="35" t="s">
        <v>19299</v>
      </c>
      <c r="K5960" s="35" t="s">
        <v>2617</v>
      </c>
      <c r="L5960" s="35"/>
      <c r="M5960" s="51">
        <v>43559</v>
      </c>
    </row>
    <row r="5961" spans="9:13">
      <c r="I5961" s="35" t="s">
        <v>19300</v>
      </c>
      <c r="J5961" s="35" t="s">
        <v>19301</v>
      </c>
      <c r="K5961" s="35" t="s">
        <v>2617</v>
      </c>
      <c r="L5961" s="35"/>
      <c r="M5961" s="51">
        <v>43559</v>
      </c>
    </row>
    <row r="5962" spans="9:13">
      <c r="I5962" s="35" t="s">
        <v>19302</v>
      </c>
      <c r="J5962" s="35" t="s">
        <v>19303</v>
      </c>
      <c r="K5962" s="35" t="s">
        <v>2617</v>
      </c>
      <c r="L5962" s="35"/>
      <c r="M5962" s="51">
        <v>43559</v>
      </c>
    </row>
    <row r="5963" spans="9:13">
      <c r="I5963" s="35" t="s">
        <v>19304</v>
      </c>
      <c r="J5963" s="35" t="s">
        <v>19305</v>
      </c>
      <c r="K5963" s="35" t="s">
        <v>2617</v>
      </c>
      <c r="L5963" s="35"/>
      <c r="M5963" s="51">
        <v>43559</v>
      </c>
    </row>
    <row r="5964" spans="9:13">
      <c r="I5964" s="35" t="s">
        <v>19306</v>
      </c>
      <c r="J5964" s="35" t="s">
        <v>19307</v>
      </c>
      <c r="K5964" s="35" t="s">
        <v>2617</v>
      </c>
      <c r="L5964" s="35"/>
      <c r="M5964" s="51">
        <v>43559</v>
      </c>
    </row>
    <row r="5965" spans="9:13">
      <c r="I5965" s="35" t="s">
        <v>19308</v>
      </c>
      <c r="J5965" s="35" t="s">
        <v>19309</v>
      </c>
      <c r="K5965" s="35" t="s">
        <v>2617</v>
      </c>
      <c r="L5965" s="35"/>
      <c r="M5965" s="51">
        <v>43559</v>
      </c>
    </row>
    <row r="5966" spans="9:13">
      <c r="I5966" s="35" t="s">
        <v>19310</v>
      </c>
      <c r="J5966" s="35" t="s">
        <v>19311</v>
      </c>
      <c r="K5966" s="35" t="s">
        <v>2617</v>
      </c>
      <c r="L5966" s="35"/>
      <c r="M5966" s="51">
        <v>43559</v>
      </c>
    </row>
    <row r="5967" spans="9:13">
      <c r="I5967" s="35" t="s">
        <v>19312</v>
      </c>
      <c r="J5967" s="35" t="s">
        <v>19313</v>
      </c>
      <c r="K5967" s="35" t="s">
        <v>2617</v>
      </c>
      <c r="L5967" s="35"/>
      <c r="M5967" s="51">
        <v>43559</v>
      </c>
    </row>
    <row r="5968" spans="9:13">
      <c r="I5968" s="35" t="s">
        <v>19314</v>
      </c>
      <c r="J5968" s="35" t="s">
        <v>19315</v>
      </c>
      <c r="K5968" s="35" t="s">
        <v>2617</v>
      </c>
      <c r="L5968" s="35"/>
      <c r="M5968" s="51">
        <v>43559</v>
      </c>
    </row>
    <row r="5969" spans="9:13">
      <c r="I5969" s="35" t="s">
        <v>19316</v>
      </c>
      <c r="J5969" s="35" t="s">
        <v>19317</v>
      </c>
      <c r="K5969" s="35" t="s">
        <v>2617</v>
      </c>
      <c r="L5969" s="35"/>
      <c r="M5969" s="51">
        <v>43559</v>
      </c>
    </row>
    <row r="5970" spans="9:13">
      <c r="I5970" s="35" t="s">
        <v>19318</v>
      </c>
      <c r="J5970" s="35" t="s">
        <v>19319</v>
      </c>
      <c r="K5970" s="35" t="s">
        <v>2617</v>
      </c>
      <c r="L5970" s="35"/>
      <c r="M5970" s="51">
        <v>43559</v>
      </c>
    </row>
    <row r="5971" spans="9:13">
      <c r="I5971" s="35" t="s">
        <v>19320</v>
      </c>
      <c r="J5971" s="35" t="s">
        <v>19321</v>
      </c>
      <c r="K5971" s="35" t="s">
        <v>2617</v>
      </c>
      <c r="L5971" s="35"/>
      <c r="M5971" s="51">
        <v>43559</v>
      </c>
    </row>
    <row r="5972" spans="9:13">
      <c r="I5972" s="35" t="s">
        <v>19322</v>
      </c>
      <c r="J5972" s="35" t="s">
        <v>19323</v>
      </c>
      <c r="K5972" s="35" t="s">
        <v>2617</v>
      </c>
      <c r="L5972" s="35"/>
      <c r="M5972" s="51">
        <v>43559</v>
      </c>
    </row>
    <row r="5973" spans="9:13">
      <c r="I5973" s="35" t="s">
        <v>19324</v>
      </c>
      <c r="J5973" s="35" t="s">
        <v>19325</v>
      </c>
      <c r="K5973" s="35" t="s">
        <v>2617</v>
      </c>
      <c r="L5973" s="35"/>
      <c r="M5973" s="51">
        <v>43559</v>
      </c>
    </row>
    <row r="5974" spans="9:13">
      <c r="I5974" s="35" t="s">
        <v>19326</v>
      </c>
      <c r="J5974" s="35" t="s">
        <v>19327</v>
      </c>
      <c r="K5974" s="35" t="s">
        <v>2617</v>
      </c>
      <c r="L5974" s="35"/>
      <c r="M5974" s="51">
        <v>43559</v>
      </c>
    </row>
    <row r="5975" spans="9:13">
      <c r="I5975" s="35" t="s">
        <v>19328</v>
      </c>
      <c r="J5975" s="35" t="s">
        <v>19329</v>
      </c>
      <c r="K5975" s="35" t="s">
        <v>2617</v>
      </c>
      <c r="L5975" s="35"/>
      <c r="M5975" s="51">
        <v>43559</v>
      </c>
    </row>
    <row r="5976" spans="9:13">
      <c r="I5976" s="35" t="s">
        <v>19330</v>
      </c>
      <c r="J5976" s="35" t="s">
        <v>19331</v>
      </c>
      <c r="K5976" s="35" t="s">
        <v>2617</v>
      </c>
      <c r="L5976" s="35"/>
      <c r="M5976" s="51">
        <v>43559</v>
      </c>
    </row>
    <row r="5977" spans="9:13">
      <c r="I5977" s="35" t="s">
        <v>19332</v>
      </c>
      <c r="J5977" s="35" t="s">
        <v>19333</v>
      </c>
      <c r="K5977" s="35" t="s">
        <v>2617</v>
      </c>
      <c r="L5977" s="35"/>
      <c r="M5977" s="51">
        <v>43559</v>
      </c>
    </row>
    <row r="5978" spans="9:13">
      <c r="I5978" s="35" t="s">
        <v>19334</v>
      </c>
      <c r="J5978" s="35" t="s">
        <v>19335</v>
      </c>
      <c r="K5978" s="35" t="s">
        <v>2617</v>
      </c>
      <c r="L5978" s="35"/>
      <c r="M5978" s="51">
        <v>43559</v>
      </c>
    </row>
    <row r="5979" spans="9:13">
      <c r="I5979" s="35" t="s">
        <v>19336</v>
      </c>
      <c r="J5979" s="35" t="s">
        <v>19337</v>
      </c>
      <c r="K5979" s="35" t="s">
        <v>2617</v>
      </c>
      <c r="L5979" s="35"/>
      <c r="M5979" s="51">
        <v>43559</v>
      </c>
    </row>
    <row r="5980" spans="9:13">
      <c r="I5980" s="35" t="s">
        <v>19338</v>
      </c>
      <c r="J5980" s="35" t="s">
        <v>19339</v>
      </c>
      <c r="K5980" s="35" t="s">
        <v>2617</v>
      </c>
      <c r="L5980" s="35"/>
      <c r="M5980" s="51">
        <v>43559</v>
      </c>
    </row>
    <row r="5981" spans="9:13">
      <c r="I5981" s="35" t="s">
        <v>19340</v>
      </c>
      <c r="J5981" s="35" t="s">
        <v>19341</v>
      </c>
      <c r="K5981" s="35" t="s">
        <v>2617</v>
      </c>
      <c r="L5981" s="35"/>
      <c r="M5981" s="51">
        <v>43559</v>
      </c>
    </row>
    <row r="5982" spans="9:13">
      <c r="I5982" s="35" t="s">
        <v>19342</v>
      </c>
      <c r="J5982" s="35" t="s">
        <v>19343</v>
      </c>
      <c r="K5982" s="35" t="s">
        <v>2617</v>
      </c>
      <c r="L5982" s="35"/>
      <c r="M5982" s="51">
        <v>43559</v>
      </c>
    </row>
    <row r="5983" spans="9:13">
      <c r="I5983" s="35" t="s">
        <v>19344</v>
      </c>
      <c r="J5983" s="35" t="s">
        <v>19345</v>
      </c>
      <c r="K5983" s="35" t="s">
        <v>2617</v>
      </c>
      <c r="L5983" s="35"/>
      <c r="M5983" s="51">
        <v>43559</v>
      </c>
    </row>
    <row r="5984" spans="9:13">
      <c r="I5984" s="35" t="s">
        <v>19346</v>
      </c>
      <c r="J5984" s="35" t="s">
        <v>19347</v>
      </c>
      <c r="K5984" s="35" t="s">
        <v>2617</v>
      </c>
      <c r="L5984" s="35"/>
      <c r="M5984" s="51">
        <v>43559</v>
      </c>
    </row>
    <row r="5985" spans="9:13">
      <c r="I5985" s="35" t="s">
        <v>123</v>
      </c>
      <c r="J5985" s="35" t="s">
        <v>19348</v>
      </c>
      <c r="K5985" s="35" t="s">
        <v>2617</v>
      </c>
      <c r="L5985" s="35"/>
      <c r="M5985" s="51">
        <v>43559</v>
      </c>
    </row>
    <row r="5986" spans="9:13">
      <c r="I5986" s="35" t="s">
        <v>19349</v>
      </c>
      <c r="J5986" s="35" t="s">
        <v>19350</v>
      </c>
      <c r="K5986" s="35" t="s">
        <v>2617</v>
      </c>
      <c r="L5986" s="35"/>
      <c r="M5986" s="51">
        <v>43559</v>
      </c>
    </row>
    <row r="5987" spans="9:13">
      <c r="I5987" s="35" t="s">
        <v>19351</v>
      </c>
      <c r="J5987" s="35" t="s">
        <v>19352</v>
      </c>
      <c r="K5987" s="35" t="s">
        <v>2617</v>
      </c>
      <c r="L5987" s="35"/>
      <c r="M5987" s="51">
        <v>43559</v>
      </c>
    </row>
    <row r="5988" spans="9:13">
      <c r="I5988" s="35" t="s">
        <v>10464</v>
      </c>
      <c r="J5988" s="35" t="s">
        <v>19353</v>
      </c>
      <c r="K5988" s="35" t="s">
        <v>2617</v>
      </c>
      <c r="L5988" s="35"/>
      <c r="M5988" s="51">
        <v>43559</v>
      </c>
    </row>
    <row r="5989" spans="9:13">
      <c r="I5989" s="35" t="s">
        <v>19354</v>
      </c>
      <c r="J5989" s="35" t="s">
        <v>19355</v>
      </c>
      <c r="K5989" s="35" t="s">
        <v>2617</v>
      </c>
      <c r="L5989" s="35"/>
      <c r="M5989" s="51">
        <v>43559</v>
      </c>
    </row>
    <row r="5990" spans="9:13">
      <c r="I5990" s="35" t="s">
        <v>19356</v>
      </c>
      <c r="J5990" s="35" t="s">
        <v>19357</v>
      </c>
      <c r="K5990" s="35" t="s">
        <v>2617</v>
      </c>
      <c r="L5990" s="35"/>
      <c r="M5990" s="51">
        <v>43559</v>
      </c>
    </row>
    <row r="5991" spans="9:13">
      <c r="I5991" s="35" t="s">
        <v>19358</v>
      </c>
      <c r="J5991" s="35" t="s">
        <v>19359</v>
      </c>
      <c r="K5991" s="35" t="s">
        <v>2617</v>
      </c>
      <c r="L5991" s="35"/>
      <c r="M5991" s="51">
        <v>43559</v>
      </c>
    </row>
    <row r="5992" spans="9:13">
      <c r="I5992" s="35" t="s">
        <v>19360</v>
      </c>
      <c r="J5992" s="35" t="s">
        <v>19361</v>
      </c>
      <c r="K5992" s="35" t="s">
        <v>2617</v>
      </c>
      <c r="L5992" s="35"/>
      <c r="M5992" s="51">
        <v>43559</v>
      </c>
    </row>
    <row r="5993" spans="9:13">
      <c r="I5993" s="35" t="s">
        <v>19362</v>
      </c>
      <c r="J5993" s="35" t="s">
        <v>19363</v>
      </c>
      <c r="K5993" s="35" t="s">
        <v>2617</v>
      </c>
      <c r="L5993" s="35"/>
      <c r="M5993" s="51">
        <v>43559</v>
      </c>
    </row>
    <row r="5994" spans="9:13">
      <c r="I5994" s="35" t="s">
        <v>19364</v>
      </c>
      <c r="J5994" s="35" t="s">
        <v>19365</v>
      </c>
      <c r="K5994" s="35" t="s">
        <v>2617</v>
      </c>
      <c r="L5994" s="35"/>
      <c r="M5994" s="51">
        <v>43559</v>
      </c>
    </row>
    <row r="5995" spans="9:13">
      <c r="I5995" s="35" t="s">
        <v>19366</v>
      </c>
      <c r="J5995" s="35" t="s">
        <v>19367</v>
      </c>
      <c r="K5995" s="35" t="s">
        <v>2617</v>
      </c>
      <c r="L5995" s="35"/>
      <c r="M5995" s="51">
        <v>43559</v>
      </c>
    </row>
    <row r="5996" spans="9:13">
      <c r="I5996" s="35" t="s">
        <v>19368</v>
      </c>
      <c r="J5996" s="35" t="s">
        <v>19369</v>
      </c>
      <c r="K5996" s="35" t="s">
        <v>2617</v>
      </c>
      <c r="L5996" s="35"/>
      <c r="M5996" s="51">
        <v>43559</v>
      </c>
    </row>
    <row r="5997" spans="9:13">
      <c r="I5997" s="35" t="s">
        <v>19370</v>
      </c>
      <c r="J5997" s="35" t="s">
        <v>19371</v>
      </c>
      <c r="K5997" s="35" t="s">
        <v>2617</v>
      </c>
      <c r="L5997" s="35"/>
      <c r="M5997" s="51">
        <v>43559</v>
      </c>
    </row>
    <row r="5998" spans="9:13">
      <c r="I5998" s="35" t="s">
        <v>19372</v>
      </c>
      <c r="J5998" s="35" t="s">
        <v>19373</v>
      </c>
      <c r="K5998" s="35" t="s">
        <v>2617</v>
      </c>
      <c r="L5998" s="35"/>
      <c r="M5998" s="51">
        <v>43559</v>
      </c>
    </row>
    <row r="5999" spans="9:13">
      <c r="I5999" s="35" t="s">
        <v>19374</v>
      </c>
      <c r="J5999" s="35" t="s">
        <v>19375</v>
      </c>
      <c r="K5999" s="35" t="s">
        <v>2617</v>
      </c>
      <c r="L5999" s="35"/>
      <c r="M5999" s="51">
        <v>43559</v>
      </c>
    </row>
    <row r="6000" spans="9:13">
      <c r="I6000" s="35" t="s">
        <v>19376</v>
      </c>
      <c r="J6000" s="35" t="s">
        <v>19377</v>
      </c>
      <c r="K6000" s="35" t="s">
        <v>2617</v>
      </c>
      <c r="L6000" s="35"/>
      <c r="M6000" s="51">
        <v>43559</v>
      </c>
    </row>
    <row r="6001" spans="9:13">
      <c r="I6001" s="35" t="s">
        <v>19378</v>
      </c>
      <c r="J6001" s="35" t="s">
        <v>19379</v>
      </c>
      <c r="K6001" s="35" t="s">
        <v>2617</v>
      </c>
      <c r="L6001" s="35"/>
      <c r="M6001" s="51">
        <v>43559</v>
      </c>
    </row>
    <row r="6002" spans="9:13">
      <c r="I6002" s="35" t="s">
        <v>19380</v>
      </c>
      <c r="J6002" s="35" t="s">
        <v>19381</v>
      </c>
      <c r="K6002" s="35" t="s">
        <v>2617</v>
      </c>
      <c r="L6002" s="35"/>
      <c r="M6002" s="51">
        <v>43559</v>
      </c>
    </row>
    <row r="6003" spans="9:13">
      <c r="I6003" s="35" t="s">
        <v>19382</v>
      </c>
      <c r="J6003" s="35" t="s">
        <v>19383</v>
      </c>
      <c r="K6003" s="35" t="s">
        <v>2617</v>
      </c>
      <c r="L6003" s="35"/>
      <c r="M6003" s="51">
        <v>43559</v>
      </c>
    </row>
    <row r="6004" spans="9:13">
      <c r="I6004" s="35" t="s">
        <v>19384</v>
      </c>
      <c r="J6004" s="35" t="s">
        <v>19385</v>
      </c>
      <c r="K6004" s="35" t="s">
        <v>2617</v>
      </c>
      <c r="L6004" s="35"/>
      <c r="M6004" s="51">
        <v>43559</v>
      </c>
    </row>
    <row r="6005" spans="9:13">
      <c r="I6005" s="35" t="s">
        <v>19386</v>
      </c>
      <c r="J6005" s="35" t="s">
        <v>19387</v>
      </c>
      <c r="K6005" s="35" t="s">
        <v>2617</v>
      </c>
      <c r="L6005" s="35"/>
      <c r="M6005" s="51">
        <v>43559</v>
      </c>
    </row>
    <row r="6006" spans="9:13">
      <c r="I6006" s="35" t="s">
        <v>19388</v>
      </c>
      <c r="J6006" s="35" t="s">
        <v>19389</v>
      </c>
      <c r="K6006" s="35" t="s">
        <v>2617</v>
      </c>
      <c r="L6006" s="35"/>
      <c r="M6006" s="51">
        <v>43559</v>
      </c>
    </row>
    <row r="6007" spans="9:13">
      <c r="I6007" s="35" t="s">
        <v>19390</v>
      </c>
      <c r="J6007" s="35" t="s">
        <v>19391</v>
      </c>
      <c r="K6007" s="35" t="s">
        <v>2617</v>
      </c>
      <c r="L6007" s="35"/>
      <c r="M6007" s="51">
        <v>43559</v>
      </c>
    </row>
    <row r="6008" spans="9:13">
      <c r="I6008" s="35" t="s">
        <v>19392</v>
      </c>
      <c r="J6008" s="35" t="s">
        <v>19393</v>
      </c>
      <c r="K6008" s="35" t="s">
        <v>2617</v>
      </c>
      <c r="L6008" s="35"/>
      <c r="M6008" s="51">
        <v>43559</v>
      </c>
    </row>
    <row r="6009" spans="9:13">
      <c r="I6009" s="35" t="s">
        <v>19394</v>
      </c>
      <c r="J6009" s="35" t="s">
        <v>19395</v>
      </c>
      <c r="K6009" s="35" t="s">
        <v>2617</v>
      </c>
      <c r="L6009" s="35"/>
      <c r="M6009" s="51">
        <v>43559</v>
      </c>
    </row>
    <row r="6010" spans="9:13">
      <c r="I6010" s="35" t="s">
        <v>19396</v>
      </c>
      <c r="J6010" s="35" t="s">
        <v>19397</v>
      </c>
      <c r="K6010" s="35" t="s">
        <v>2617</v>
      </c>
      <c r="L6010" s="35"/>
      <c r="M6010" s="51">
        <v>43559</v>
      </c>
    </row>
    <row r="6011" spans="9:13">
      <c r="I6011" s="35" t="s">
        <v>19398</v>
      </c>
      <c r="J6011" s="35" t="s">
        <v>19399</v>
      </c>
      <c r="K6011" s="35" t="s">
        <v>2617</v>
      </c>
      <c r="L6011" s="35"/>
      <c r="M6011" s="51">
        <v>43559</v>
      </c>
    </row>
    <row r="6012" spans="9:13">
      <c r="I6012" s="35" t="s">
        <v>19400</v>
      </c>
      <c r="J6012" s="35" t="s">
        <v>19401</v>
      </c>
      <c r="K6012" s="35" t="s">
        <v>2617</v>
      </c>
      <c r="L6012" s="35"/>
      <c r="M6012" s="51">
        <v>43559</v>
      </c>
    </row>
    <row r="6013" spans="9:13">
      <c r="I6013" s="35" t="s">
        <v>19402</v>
      </c>
      <c r="J6013" s="35" t="s">
        <v>19403</v>
      </c>
      <c r="K6013" s="35" t="s">
        <v>2617</v>
      </c>
      <c r="L6013" s="35"/>
      <c r="M6013" s="51">
        <v>43559</v>
      </c>
    </row>
    <row r="6014" spans="9:13">
      <c r="I6014" s="35" t="s">
        <v>19404</v>
      </c>
      <c r="J6014" s="35" t="s">
        <v>19405</v>
      </c>
      <c r="K6014" s="35" t="s">
        <v>2617</v>
      </c>
      <c r="L6014" s="35"/>
      <c r="M6014" s="51">
        <v>43559</v>
      </c>
    </row>
    <row r="6015" spans="9:13">
      <c r="I6015" s="35" t="s">
        <v>19406</v>
      </c>
      <c r="J6015" s="35" t="s">
        <v>19407</v>
      </c>
      <c r="K6015" s="35" t="s">
        <v>2617</v>
      </c>
      <c r="L6015" s="35"/>
      <c r="M6015" s="51">
        <v>43559</v>
      </c>
    </row>
    <row r="6016" spans="9:13">
      <c r="I6016" s="35" t="s">
        <v>19408</v>
      </c>
      <c r="J6016" s="35" t="s">
        <v>19409</v>
      </c>
      <c r="K6016" s="35" t="s">
        <v>2617</v>
      </c>
      <c r="L6016" s="35"/>
      <c r="M6016" s="51">
        <v>43559</v>
      </c>
    </row>
    <row r="6017" spans="9:13">
      <c r="I6017" s="35" t="s">
        <v>19410</v>
      </c>
      <c r="J6017" s="35" t="s">
        <v>19411</v>
      </c>
      <c r="K6017" s="35" t="s">
        <v>2617</v>
      </c>
      <c r="L6017" s="35"/>
      <c r="M6017" s="51">
        <v>43559</v>
      </c>
    </row>
    <row r="6018" spans="9:13">
      <c r="I6018" s="35" t="s">
        <v>19412</v>
      </c>
      <c r="J6018" s="35" t="s">
        <v>19413</v>
      </c>
      <c r="K6018" s="35" t="s">
        <v>2617</v>
      </c>
      <c r="L6018" s="35"/>
      <c r="M6018" s="51">
        <v>43559</v>
      </c>
    </row>
    <row r="6019" spans="9:13">
      <c r="I6019" s="35" t="s">
        <v>19414</v>
      </c>
      <c r="J6019" s="35" t="s">
        <v>19415</v>
      </c>
      <c r="K6019" s="35" t="s">
        <v>2617</v>
      </c>
      <c r="L6019" s="35"/>
      <c r="M6019" s="51">
        <v>43559</v>
      </c>
    </row>
    <row r="6020" spans="9:13">
      <c r="I6020" s="35" t="s">
        <v>19416</v>
      </c>
      <c r="J6020" s="35" t="s">
        <v>19417</v>
      </c>
      <c r="K6020" s="35" t="s">
        <v>2617</v>
      </c>
      <c r="L6020" s="35"/>
      <c r="M6020" s="51">
        <v>43600</v>
      </c>
    </row>
    <row r="6021" spans="9:13">
      <c r="I6021" s="35" t="s">
        <v>19418</v>
      </c>
      <c r="J6021" s="35" t="s">
        <v>19419</v>
      </c>
      <c r="K6021" s="35" t="s">
        <v>2617</v>
      </c>
      <c r="L6021" s="35"/>
      <c r="M6021" s="51">
        <v>43584</v>
      </c>
    </row>
    <row r="6022" spans="9:13">
      <c r="I6022" s="35" t="s">
        <v>19420</v>
      </c>
      <c r="J6022" s="35" t="s">
        <v>19421</v>
      </c>
      <c r="K6022" s="35" t="s">
        <v>2617</v>
      </c>
      <c r="L6022" s="35"/>
      <c r="M6022" s="51">
        <v>43591</v>
      </c>
    </row>
    <row r="6023" spans="9:13">
      <c r="I6023" s="35" t="s">
        <v>19422</v>
      </c>
      <c r="J6023" s="35" t="s">
        <v>19423</v>
      </c>
      <c r="K6023" s="35" t="s">
        <v>2617</v>
      </c>
      <c r="L6023" s="35"/>
      <c r="M6023" s="51">
        <v>43591</v>
      </c>
    </row>
    <row r="6024" spans="9:13">
      <c r="I6024" s="35" t="s">
        <v>19424</v>
      </c>
      <c r="J6024" s="35" t="s">
        <v>19425</v>
      </c>
      <c r="K6024" s="35" t="s">
        <v>2617</v>
      </c>
      <c r="L6024" s="35"/>
      <c r="M6024" s="51">
        <v>43544</v>
      </c>
    </row>
    <row r="6025" spans="9:13">
      <c r="I6025" s="35" t="s">
        <v>19426</v>
      </c>
      <c r="J6025" s="35" t="s">
        <v>19427</v>
      </c>
      <c r="K6025" s="35" t="s">
        <v>2617</v>
      </c>
      <c r="L6025" s="35"/>
      <c r="M6025" s="51">
        <v>43556</v>
      </c>
    </row>
    <row r="6026" spans="9:13">
      <c r="I6026" s="35" t="s">
        <v>19428</v>
      </c>
      <c r="J6026" s="35" t="s">
        <v>19429</v>
      </c>
      <c r="K6026" s="35" t="s">
        <v>2617</v>
      </c>
      <c r="L6026" s="35"/>
      <c r="M6026" s="51">
        <v>43556</v>
      </c>
    </row>
    <row r="6027" spans="9:13">
      <c r="I6027" s="35" t="s">
        <v>19430</v>
      </c>
      <c r="J6027" s="35" t="s">
        <v>19431</v>
      </c>
      <c r="K6027" s="35" t="s">
        <v>2617</v>
      </c>
      <c r="L6027" s="35"/>
      <c r="M6027" s="51">
        <v>43556</v>
      </c>
    </row>
    <row r="6028" spans="9:13">
      <c r="I6028" s="35" t="s">
        <v>19432</v>
      </c>
      <c r="J6028" s="35" t="s">
        <v>19433</v>
      </c>
      <c r="K6028" s="35" t="s">
        <v>2617</v>
      </c>
      <c r="L6028" s="35"/>
      <c r="M6028" s="51">
        <v>43556</v>
      </c>
    </row>
    <row r="6029" spans="9:13">
      <c r="I6029" s="35" t="s">
        <v>19434</v>
      </c>
      <c r="J6029" s="35" t="s">
        <v>19435</v>
      </c>
      <c r="K6029" s="35" t="s">
        <v>2617</v>
      </c>
      <c r="L6029" s="35"/>
      <c r="M6029" s="51">
        <v>43556</v>
      </c>
    </row>
    <row r="6030" spans="9:13">
      <c r="I6030" s="35" t="s">
        <v>8778</v>
      </c>
      <c r="J6030" s="35" t="s">
        <v>19436</v>
      </c>
      <c r="K6030" s="35" t="s">
        <v>2617</v>
      </c>
      <c r="L6030" s="35"/>
      <c r="M6030" s="51">
        <v>43556</v>
      </c>
    </row>
    <row r="6031" spans="9:13">
      <c r="I6031" s="35" t="s">
        <v>19437</v>
      </c>
      <c r="J6031" s="35" t="s">
        <v>19438</v>
      </c>
      <c r="K6031" s="35" t="s">
        <v>2617</v>
      </c>
      <c r="L6031" s="35"/>
      <c r="M6031" s="51">
        <v>43556</v>
      </c>
    </row>
    <row r="6032" spans="9:13">
      <c r="I6032" s="35" t="s">
        <v>19439</v>
      </c>
      <c r="J6032" s="35" t="s">
        <v>19440</v>
      </c>
      <c r="K6032" s="35" t="s">
        <v>2617</v>
      </c>
      <c r="L6032" s="35"/>
      <c r="M6032" s="51">
        <v>43556</v>
      </c>
    </row>
    <row r="6033" spans="9:13">
      <c r="I6033" s="35" t="s">
        <v>19441</v>
      </c>
      <c r="J6033" s="35" t="s">
        <v>19442</v>
      </c>
      <c r="K6033" s="35" t="s">
        <v>2617</v>
      </c>
      <c r="L6033" s="35"/>
      <c r="M6033" s="51">
        <v>43556</v>
      </c>
    </row>
    <row r="6034" spans="9:13">
      <c r="I6034" s="35" t="s">
        <v>19443</v>
      </c>
      <c r="J6034" s="35" t="s">
        <v>19444</v>
      </c>
      <c r="K6034" s="35" t="s">
        <v>2617</v>
      </c>
      <c r="L6034" s="35"/>
      <c r="M6034" s="51">
        <v>43556</v>
      </c>
    </row>
    <row r="6035" spans="9:13">
      <c r="I6035" s="35" t="s">
        <v>19445</v>
      </c>
      <c r="J6035" s="35" t="s">
        <v>19446</v>
      </c>
      <c r="K6035" s="35" t="s">
        <v>2617</v>
      </c>
      <c r="L6035" s="35"/>
      <c r="M6035" s="51">
        <v>43556</v>
      </c>
    </row>
    <row r="6036" spans="9:13">
      <c r="I6036" s="35" t="s">
        <v>19447</v>
      </c>
      <c r="J6036" s="35" t="s">
        <v>19448</v>
      </c>
      <c r="K6036" s="35" t="s">
        <v>2617</v>
      </c>
      <c r="L6036" s="35"/>
      <c r="M6036" s="51">
        <v>43556</v>
      </c>
    </row>
    <row r="6037" spans="9:13">
      <c r="I6037" s="35" t="s">
        <v>19449</v>
      </c>
      <c r="J6037" s="35" t="s">
        <v>19450</v>
      </c>
      <c r="K6037" s="35" t="s">
        <v>2617</v>
      </c>
      <c r="L6037" s="35"/>
      <c r="M6037" s="51">
        <v>43556</v>
      </c>
    </row>
    <row r="6038" spans="9:13">
      <c r="I6038" s="35" t="s">
        <v>19451</v>
      </c>
      <c r="J6038" s="35" t="s">
        <v>19452</v>
      </c>
      <c r="K6038" s="35" t="s">
        <v>2617</v>
      </c>
      <c r="L6038" s="35"/>
      <c r="M6038" s="51">
        <v>43556</v>
      </c>
    </row>
    <row r="6039" spans="9:13">
      <c r="I6039" s="35" t="s">
        <v>19453</v>
      </c>
      <c r="J6039" s="35" t="s">
        <v>19454</v>
      </c>
      <c r="K6039" s="35" t="s">
        <v>2617</v>
      </c>
      <c r="L6039" s="35"/>
      <c r="M6039" s="51">
        <v>43556</v>
      </c>
    </row>
    <row r="6040" spans="9:13">
      <c r="I6040" s="35" t="s">
        <v>19455</v>
      </c>
      <c r="J6040" s="35" t="s">
        <v>19456</v>
      </c>
      <c r="K6040" s="35" t="s">
        <v>2617</v>
      </c>
      <c r="L6040" s="35"/>
      <c r="M6040" s="51">
        <v>43556</v>
      </c>
    </row>
    <row r="6041" spans="9:13">
      <c r="I6041" s="35" t="s">
        <v>19457</v>
      </c>
      <c r="J6041" s="35" t="s">
        <v>19458</v>
      </c>
      <c r="K6041" s="35" t="s">
        <v>2617</v>
      </c>
      <c r="L6041" s="35"/>
      <c r="M6041" s="51">
        <v>43556</v>
      </c>
    </row>
    <row r="6042" spans="9:13">
      <c r="I6042" s="35" t="s">
        <v>19459</v>
      </c>
      <c r="J6042" s="35" t="s">
        <v>19460</v>
      </c>
      <c r="K6042" s="35" t="s">
        <v>2617</v>
      </c>
      <c r="L6042" s="35"/>
      <c r="M6042" s="51">
        <v>43556</v>
      </c>
    </row>
    <row r="6043" spans="9:13">
      <c r="I6043" s="35" t="s">
        <v>19461</v>
      </c>
      <c r="J6043" s="35" t="s">
        <v>19462</v>
      </c>
      <c r="K6043" s="35" t="s">
        <v>2617</v>
      </c>
      <c r="L6043" s="35"/>
      <c r="M6043" s="51">
        <v>43556</v>
      </c>
    </row>
    <row r="6044" spans="9:13">
      <c r="I6044" s="35" t="s">
        <v>19463</v>
      </c>
      <c r="J6044" s="35" t="s">
        <v>19464</v>
      </c>
      <c r="K6044" s="35" t="s">
        <v>2617</v>
      </c>
      <c r="L6044" s="35"/>
      <c r="M6044" s="51">
        <v>43556</v>
      </c>
    </row>
    <row r="6045" spans="9:13">
      <c r="I6045" s="35" t="s">
        <v>19465</v>
      </c>
      <c r="J6045" s="35" t="s">
        <v>19466</v>
      </c>
      <c r="K6045" s="35" t="s">
        <v>2617</v>
      </c>
      <c r="L6045" s="35"/>
      <c r="M6045" s="51">
        <v>43556</v>
      </c>
    </row>
    <row r="6046" spans="9:13">
      <c r="I6046" s="35" t="s">
        <v>19467</v>
      </c>
      <c r="J6046" s="35" t="s">
        <v>19468</v>
      </c>
      <c r="K6046" s="35" t="s">
        <v>2617</v>
      </c>
      <c r="L6046" s="35"/>
      <c r="M6046" s="51">
        <v>43556</v>
      </c>
    </row>
    <row r="6047" spans="9:13">
      <c r="I6047" s="35" t="s">
        <v>19469</v>
      </c>
      <c r="J6047" s="35" t="s">
        <v>19470</v>
      </c>
      <c r="K6047" s="35" t="s">
        <v>2617</v>
      </c>
      <c r="L6047" s="35"/>
      <c r="M6047" s="51">
        <v>43556</v>
      </c>
    </row>
    <row r="6048" spans="9:13">
      <c r="I6048" s="35" t="s">
        <v>19471</v>
      </c>
      <c r="J6048" s="35" t="s">
        <v>19472</v>
      </c>
      <c r="K6048" s="35" t="s">
        <v>2617</v>
      </c>
      <c r="L6048" s="35"/>
      <c r="M6048" s="51">
        <v>43556</v>
      </c>
    </row>
    <row r="6049" spans="9:13">
      <c r="I6049" s="35" t="s">
        <v>19473</v>
      </c>
      <c r="J6049" s="35" t="s">
        <v>19474</v>
      </c>
      <c r="K6049" s="35" t="s">
        <v>2617</v>
      </c>
      <c r="L6049" s="35"/>
      <c r="M6049" s="51">
        <v>43556</v>
      </c>
    </row>
    <row r="6050" spans="9:13">
      <c r="I6050" s="35" t="s">
        <v>19475</v>
      </c>
      <c r="J6050" s="35" t="s">
        <v>19476</v>
      </c>
      <c r="K6050" s="35" t="s">
        <v>2617</v>
      </c>
      <c r="L6050" s="35"/>
      <c r="M6050" s="51">
        <v>43556</v>
      </c>
    </row>
    <row r="6051" spans="9:13">
      <c r="I6051" s="35" t="s">
        <v>19477</v>
      </c>
      <c r="J6051" s="35" t="s">
        <v>19478</v>
      </c>
      <c r="K6051" s="35" t="s">
        <v>2617</v>
      </c>
      <c r="L6051" s="35"/>
      <c r="M6051" s="51">
        <v>43556</v>
      </c>
    </row>
    <row r="6052" spans="9:13">
      <c r="I6052" s="35" t="s">
        <v>19479</v>
      </c>
      <c r="J6052" s="35" t="s">
        <v>19480</v>
      </c>
      <c r="K6052" s="35" t="s">
        <v>2617</v>
      </c>
      <c r="L6052" s="35"/>
      <c r="M6052" s="51">
        <v>43556</v>
      </c>
    </row>
    <row r="6053" spans="9:13">
      <c r="I6053" s="35" t="s">
        <v>19481</v>
      </c>
      <c r="J6053" s="35" t="s">
        <v>19482</v>
      </c>
      <c r="K6053" s="35" t="s">
        <v>2617</v>
      </c>
      <c r="L6053" s="35"/>
      <c r="M6053" s="51">
        <v>43556</v>
      </c>
    </row>
    <row r="6054" spans="9:13">
      <c r="I6054" s="35" t="s">
        <v>19483</v>
      </c>
      <c r="J6054" s="35" t="s">
        <v>19484</v>
      </c>
      <c r="K6054" s="35" t="s">
        <v>2617</v>
      </c>
      <c r="L6054" s="35"/>
      <c r="M6054" s="51">
        <v>43556</v>
      </c>
    </row>
    <row r="6055" spans="9:13">
      <c r="I6055" s="35" t="s">
        <v>19485</v>
      </c>
      <c r="J6055" s="35" t="s">
        <v>19486</v>
      </c>
      <c r="K6055" s="35" t="s">
        <v>2617</v>
      </c>
      <c r="L6055" s="35"/>
      <c r="M6055" s="51">
        <v>43556</v>
      </c>
    </row>
    <row r="6056" spans="9:13">
      <c r="I6056" s="35" t="s">
        <v>19487</v>
      </c>
      <c r="J6056" s="35" t="s">
        <v>19488</v>
      </c>
      <c r="K6056" s="35" t="s">
        <v>2617</v>
      </c>
      <c r="L6056" s="35"/>
      <c r="M6056" s="51">
        <v>43556</v>
      </c>
    </row>
    <row r="6057" spans="9:13">
      <c r="I6057" s="35" t="s">
        <v>19489</v>
      </c>
      <c r="J6057" s="35" t="s">
        <v>19490</v>
      </c>
      <c r="K6057" s="35" t="s">
        <v>2617</v>
      </c>
      <c r="L6057" s="35"/>
      <c r="M6057" s="51">
        <v>43556</v>
      </c>
    </row>
    <row r="6058" spans="9:13">
      <c r="I6058" s="35" t="s">
        <v>19491</v>
      </c>
      <c r="J6058" s="35" t="s">
        <v>19492</v>
      </c>
      <c r="K6058" s="35" t="s">
        <v>2617</v>
      </c>
      <c r="L6058" s="35"/>
      <c r="M6058" s="51">
        <v>43556</v>
      </c>
    </row>
    <row r="6059" spans="9:13">
      <c r="I6059" s="35" t="s">
        <v>19493</v>
      </c>
      <c r="J6059" s="35" t="s">
        <v>19494</v>
      </c>
      <c r="K6059" s="35" t="s">
        <v>2617</v>
      </c>
      <c r="L6059" s="35"/>
      <c r="M6059" s="51">
        <v>43556</v>
      </c>
    </row>
    <row r="6060" spans="9:13">
      <c r="I6060" s="35" t="s">
        <v>19495</v>
      </c>
      <c r="J6060" s="35" t="s">
        <v>19496</v>
      </c>
      <c r="K6060" s="35" t="s">
        <v>2617</v>
      </c>
      <c r="L6060" s="35"/>
      <c r="M6060" s="51">
        <v>43556</v>
      </c>
    </row>
    <row r="6061" spans="9:13">
      <c r="I6061" s="35" t="s">
        <v>19497</v>
      </c>
      <c r="J6061" s="35" t="s">
        <v>19498</v>
      </c>
      <c r="K6061" s="35" t="s">
        <v>2617</v>
      </c>
      <c r="L6061" s="35"/>
      <c r="M6061" s="51">
        <v>43556</v>
      </c>
    </row>
    <row r="6062" spans="9:13">
      <c r="I6062" s="35" t="s">
        <v>19499</v>
      </c>
      <c r="J6062" s="35" t="s">
        <v>19500</v>
      </c>
      <c r="K6062" s="35" t="s">
        <v>2617</v>
      </c>
      <c r="L6062" s="35"/>
      <c r="M6062" s="51">
        <v>43556</v>
      </c>
    </row>
    <row r="6063" spans="9:13">
      <c r="I6063" s="35" t="s">
        <v>19501</v>
      </c>
      <c r="J6063" s="35" t="s">
        <v>19502</v>
      </c>
      <c r="K6063" s="35" t="s">
        <v>2617</v>
      </c>
      <c r="L6063" s="35"/>
      <c r="M6063" s="51">
        <v>43556</v>
      </c>
    </row>
    <row r="6064" spans="9:13">
      <c r="I6064" s="35" t="s">
        <v>19503</v>
      </c>
      <c r="J6064" s="35" t="s">
        <v>19504</v>
      </c>
      <c r="K6064" s="35" t="s">
        <v>2617</v>
      </c>
      <c r="L6064" s="35"/>
      <c r="M6064" s="51">
        <v>43556</v>
      </c>
    </row>
    <row r="6065" spans="9:13">
      <c r="I6065" s="35" t="s">
        <v>19505</v>
      </c>
      <c r="J6065" s="35" t="s">
        <v>19506</v>
      </c>
      <c r="K6065" s="35" t="s">
        <v>2617</v>
      </c>
      <c r="L6065" s="35"/>
      <c r="M6065" s="51">
        <v>43556</v>
      </c>
    </row>
    <row r="6066" spans="9:13">
      <c r="I6066" s="35" t="s">
        <v>19507</v>
      </c>
      <c r="J6066" s="35" t="s">
        <v>19508</v>
      </c>
      <c r="K6066" s="35" t="s">
        <v>2617</v>
      </c>
      <c r="L6066" s="35"/>
      <c r="M6066" s="51">
        <v>43556</v>
      </c>
    </row>
    <row r="6067" spans="9:13">
      <c r="I6067" s="35" t="s">
        <v>19509</v>
      </c>
      <c r="J6067" s="35" t="s">
        <v>19510</v>
      </c>
      <c r="K6067" s="35" t="s">
        <v>2617</v>
      </c>
      <c r="L6067" s="35"/>
      <c r="M6067" s="51">
        <v>43556</v>
      </c>
    </row>
    <row r="6068" spans="9:13">
      <c r="I6068" s="35" t="s">
        <v>19511</v>
      </c>
      <c r="J6068" s="35" t="s">
        <v>19512</v>
      </c>
      <c r="K6068" s="35" t="s">
        <v>2617</v>
      </c>
      <c r="L6068" s="35"/>
      <c r="M6068" s="51">
        <v>43556</v>
      </c>
    </row>
    <row r="6069" spans="9:13">
      <c r="I6069" s="35" t="s">
        <v>19513</v>
      </c>
      <c r="J6069" s="35" t="s">
        <v>19514</v>
      </c>
      <c r="K6069" s="35" t="s">
        <v>2617</v>
      </c>
      <c r="L6069" s="35"/>
      <c r="M6069" s="51">
        <v>43556</v>
      </c>
    </row>
    <row r="6070" spans="9:13">
      <c r="I6070" s="35" t="s">
        <v>19515</v>
      </c>
      <c r="J6070" s="35" t="s">
        <v>19516</v>
      </c>
      <c r="K6070" s="35" t="s">
        <v>2617</v>
      </c>
      <c r="L6070" s="35"/>
      <c r="M6070" s="51">
        <v>43556</v>
      </c>
    </row>
    <row r="6071" spans="9:13">
      <c r="I6071" s="35" t="s">
        <v>19517</v>
      </c>
      <c r="J6071" s="35" t="s">
        <v>19518</v>
      </c>
      <c r="K6071" s="35" t="s">
        <v>2617</v>
      </c>
      <c r="L6071" s="35"/>
      <c r="M6071" s="51">
        <v>43556</v>
      </c>
    </row>
    <row r="6072" spans="9:13">
      <c r="I6072" s="35" t="s">
        <v>19519</v>
      </c>
      <c r="J6072" s="35" t="s">
        <v>19520</v>
      </c>
      <c r="K6072" s="35" t="s">
        <v>2617</v>
      </c>
      <c r="L6072" s="35"/>
      <c r="M6072" s="51">
        <v>43556</v>
      </c>
    </row>
    <row r="6073" spans="9:13">
      <c r="I6073" s="35" t="s">
        <v>19521</v>
      </c>
      <c r="J6073" s="35" t="s">
        <v>19522</v>
      </c>
      <c r="K6073" s="35" t="s">
        <v>2617</v>
      </c>
      <c r="L6073" s="35"/>
      <c r="M6073" s="51">
        <v>43556</v>
      </c>
    </row>
    <row r="6074" spans="9:13">
      <c r="I6074" s="35" t="s">
        <v>19523</v>
      </c>
      <c r="J6074" s="35" t="s">
        <v>19524</v>
      </c>
      <c r="K6074" s="35" t="s">
        <v>2617</v>
      </c>
      <c r="L6074" s="35"/>
      <c r="M6074" s="51">
        <v>43556</v>
      </c>
    </row>
    <row r="6075" spans="9:13">
      <c r="I6075" s="35" t="s">
        <v>19525</v>
      </c>
      <c r="J6075" s="35" t="s">
        <v>19526</v>
      </c>
      <c r="K6075" s="35" t="s">
        <v>2617</v>
      </c>
      <c r="L6075" s="35"/>
      <c r="M6075" s="51">
        <v>43556</v>
      </c>
    </row>
    <row r="6076" spans="9:13">
      <c r="I6076" s="35" t="s">
        <v>19527</v>
      </c>
      <c r="J6076" s="35" t="s">
        <v>19528</v>
      </c>
      <c r="K6076" s="35" t="s">
        <v>2617</v>
      </c>
      <c r="L6076" s="35"/>
      <c r="M6076" s="51">
        <v>43556</v>
      </c>
    </row>
    <row r="6077" spans="9:13">
      <c r="I6077" s="35" t="s">
        <v>19529</v>
      </c>
      <c r="J6077" s="35" t="s">
        <v>19530</v>
      </c>
      <c r="K6077" s="35" t="s">
        <v>2617</v>
      </c>
      <c r="L6077" s="35"/>
      <c r="M6077" s="51">
        <v>43556</v>
      </c>
    </row>
    <row r="6078" spans="9:13">
      <c r="I6078" s="35" t="s">
        <v>19531</v>
      </c>
      <c r="J6078" s="35" t="s">
        <v>19532</v>
      </c>
      <c r="K6078" s="35" t="s">
        <v>2617</v>
      </c>
      <c r="L6078" s="35"/>
      <c r="M6078" s="51">
        <v>43556</v>
      </c>
    </row>
    <row r="6079" spans="9:13">
      <c r="I6079" s="35" t="s">
        <v>19533</v>
      </c>
      <c r="J6079" s="35" t="s">
        <v>19534</v>
      </c>
      <c r="K6079" s="35" t="s">
        <v>2617</v>
      </c>
      <c r="L6079" s="35"/>
      <c r="M6079" s="51">
        <v>43556</v>
      </c>
    </row>
    <row r="6080" spans="9:13">
      <c r="I6080" s="35" t="s">
        <v>19535</v>
      </c>
      <c r="J6080" s="35" t="s">
        <v>19536</v>
      </c>
      <c r="K6080" s="35" t="s">
        <v>2617</v>
      </c>
      <c r="L6080" s="35"/>
      <c r="M6080" s="51">
        <v>43556</v>
      </c>
    </row>
    <row r="6081" spans="9:13">
      <c r="I6081" s="35" t="s">
        <v>19537</v>
      </c>
      <c r="J6081" s="35" t="s">
        <v>19538</v>
      </c>
      <c r="K6081" s="35" t="s">
        <v>2617</v>
      </c>
      <c r="L6081" s="35"/>
      <c r="M6081" s="51">
        <v>43556</v>
      </c>
    </row>
    <row r="6082" spans="9:13">
      <c r="I6082" s="35" t="s">
        <v>19539</v>
      </c>
      <c r="J6082" s="35" t="s">
        <v>19540</v>
      </c>
      <c r="K6082" s="35" t="s">
        <v>2617</v>
      </c>
      <c r="L6082" s="35"/>
      <c r="M6082" s="51">
        <v>43556</v>
      </c>
    </row>
    <row r="6083" spans="9:13">
      <c r="I6083" s="35" t="s">
        <v>19541</v>
      </c>
      <c r="J6083" s="35" t="s">
        <v>19542</v>
      </c>
      <c r="K6083" s="35" t="s">
        <v>2617</v>
      </c>
      <c r="L6083" s="35"/>
      <c r="M6083" s="51">
        <v>43556</v>
      </c>
    </row>
    <row r="6084" spans="9:13">
      <c r="I6084" s="35" t="s">
        <v>19543</v>
      </c>
      <c r="J6084" s="35" t="s">
        <v>19544</v>
      </c>
      <c r="K6084" s="35" t="s">
        <v>2617</v>
      </c>
      <c r="L6084" s="35"/>
      <c r="M6084" s="51">
        <v>43556</v>
      </c>
    </row>
    <row r="6085" spans="9:13">
      <c r="I6085" s="35" t="s">
        <v>19545</v>
      </c>
      <c r="J6085" s="35" t="s">
        <v>19546</v>
      </c>
      <c r="K6085" s="35" t="s">
        <v>2617</v>
      </c>
      <c r="L6085" s="35"/>
      <c r="M6085" s="51">
        <v>43556</v>
      </c>
    </row>
    <row r="6086" spans="9:13">
      <c r="I6086" s="35" t="s">
        <v>19547</v>
      </c>
      <c r="J6086" s="35" t="s">
        <v>19548</v>
      </c>
      <c r="K6086" s="35" t="s">
        <v>2617</v>
      </c>
      <c r="L6086" s="35"/>
      <c r="M6086" s="51">
        <v>43556</v>
      </c>
    </row>
    <row r="6087" spans="9:13">
      <c r="I6087" s="35" t="s">
        <v>19549</v>
      </c>
      <c r="J6087" s="35" t="s">
        <v>19550</v>
      </c>
      <c r="K6087" s="35" t="s">
        <v>2617</v>
      </c>
      <c r="L6087" s="35"/>
      <c r="M6087" s="51">
        <v>43556</v>
      </c>
    </row>
    <row r="6088" spans="9:13">
      <c r="I6088" s="35" t="s">
        <v>19551</v>
      </c>
      <c r="J6088" s="35" t="s">
        <v>19552</v>
      </c>
      <c r="K6088" s="35" t="s">
        <v>2617</v>
      </c>
      <c r="L6088" s="35"/>
      <c r="M6088" s="51">
        <v>43556</v>
      </c>
    </row>
    <row r="6089" spans="9:13">
      <c r="I6089" s="35" t="s">
        <v>19553</v>
      </c>
      <c r="J6089" s="35" t="s">
        <v>19554</v>
      </c>
      <c r="K6089" s="35" t="s">
        <v>2617</v>
      </c>
      <c r="L6089" s="35"/>
      <c r="M6089" s="51">
        <v>43556</v>
      </c>
    </row>
    <row r="6090" spans="9:13">
      <c r="I6090" s="35" t="s">
        <v>19555</v>
      </c>
      <c r="J6090" s="35" t="s">
        <v>19556</v>
      </c>
      <c r="K6090" s="35" t="s">
        <v>2617</v>
      </c>
      <c r="L6090" s="35"/>
      <c r="M6090" s="51">
        <v>43556</v>
      </c>
    </row>
    <row r="6091" spans="9:13">
      <c r="I6091" s="35" t="s">
        <v>19557</v>
      </c>
      <c r="J6091" s="35" t="s">
        <v>19558</v>
      </c>
      <c r="K6091" s="35" t="s">
        <v>2617</v>
      </c>
      <c r="L6091" s="35"/>
      <c r="M6091" s="51">
        <v>43556</v>
      </c>
    </row>
    <row r="6092" spans="9:13">
      <c r="I6092" s="35" t="s">
        <v>19559</v>
      </c>
      <c r="J6092" s="35" t="s">
        <v>19560</v>
      </c>
      <c r="K6092" s="35" t="s">
        <v>2617</v>
      </c>
      <c r="L6092" s="35"/>
      <c r="M6092" s="51">
        <v>43556</v>
      </c>
    </row>
    <row r="6093" spans="9:13">
      <c r="I6093" s="35" t="s">
        <v>19561</v>
      </c>
      <c r="J6093" s="35" t="s">
        <v>19562</v>
      </c>
      <c r="K6093" s="35" t="s">
        <v>2617</v>
      </c>
      <c r="L6093" s="35"/>
      <c r="M6093" s="51">
        <v>43556</v>
      </c>
    </row>
    <row r="6094" spans="9:13">
      <c r="I6094" s="35" t="s">
        <v>19563</v>
      </c>
      <c r="J6094" s="35" t="s">
        <v>19564</v>
      </c>
      <c r="K6094" s="35" t="s">
        <v>2617</v>
      </c>
      <c r="L6094" s="35"/>
      <c r="M6094" s="51">
        <v>43556</v>
      </c>
    </row>
    <row r="6095" spans="9:13">
      <c r="I6095" s="35" t="s">
        <v>19565</v>
      </c>
      <c r="J6095" s="35" t="s">
        <v>19566</v>
      </c>
      <c r="K6095" s="35" t="s">
        <v>2617</v>
      </c>
      <c r="L6095" s="35"/>
      <c r="M6095" s="51">
        <v>43556</v>
      </c>
    </row>
    <row r="6096" spans="9:13">
      <c r="I6096" s="35" t="s">
        <v>19567</v>
      </c>
      <c r="J6096" s="35" t="s">
        <v>19568</v>
      </c>
      <c r="K6096" s="35" t="s">
        <v>2617</v>
      </c>
      <c r="L6096" s="35"/>
      <c r="M6096" s="51">
        <v>43556</v>
      </c>
    </row>
    <row r="6097" spans="9:13">
      <c r="I6097" s="35" t="s">
        <v>19569</v>
      </c>
      <c r="J6097" s="35" t="s">
        <v>19570</v>
      </c>
      <c r="K6097" s="35" t="s">
        <v>2617</v>
      </c>
      <c r="L6097" s="35"/>
      <c r="M6097" s="51">
        <v>43556</v>
      </c>
    </row>
    <row r="6098" spans="9:13">
      <c r="I6098" s="35" t="s">
        <v>19571</v>
      </c>
      <c r="J6098" s="35" t="s">
        <v>19572</v>
      </c>
      <c r="K6098" s="35" t="s">
        <v>2617</v>
      </c>
      <c r="L6098" s="35"/>
      <c r="M6098" s="51">
        <v>43556</v>
      </c>
    </row>
    <row r="6099" spans="9:13">
      <c r="I6099" s="35" t="s">
        <v>19573</v>
      </c>
      <c r="J6099" s="35" t="s">
        <v>19574</v>
      </c>
      <c r="K6099" s="35" t="s">
        <v>2617</v>
      </c>
      <c r="L6099" s="35"/>
      <c r="M6099" s="51">
        <v>43556</v>
      </c>
    </row>
    <row r="6100" spans="9:13">
      <c r="I6100" s="35" t="s">
        <v>19575</v>
      </c>
      <c r="J6100" s="35" t="s">
        <v>19576</v>
      </c>
      <c r="K6100" s="35" t="s">
        <v>2617</v>
      </c>
      <c r="L6100" s="35"/>
      <c r="M6100" s="51">
        <v>43556</v>
      </c>
    </row>
    <row r="6101" spans="9:13">
      <c r="I6101" s="35" t="s">
        <v>19577</v>
      </c>
      <c r="J6101" s="35" t="s">
        <v>19578</v>
      </c>
      <c r="K6101" s="35" t="s">
        <v>2617</v>
      </c>
      <c r="L6101" s="35"/>
      <c r="M6101" s="51">
        <v>43556</v>
      </c>
    </row>
    <row r="6102" spans="9:13">
      <c r="I6102" s="35" t="s">
        <v>19579</v>
      </c>
      <c r="J6102" s="35" t="s">
        <v>19580</v>
      </c>
      <c r="K6102" s="35" t="s">
        <v>2617</v>
      </c>
      <c r="L6102" s="35"/>
      <c r="M6102" s="51">
        <v>43556</v>
      </c>
    </row>
    <row r="6103" spans="9:13">
      <c r="I6103" s="35" t="s">
        <v>19581</v>
      </c>
      <c r="J6103" s="35" t="s">
        <v>19582</v>
      </c>
      <c r="K6103" s="35" t="s">
        <v>2617</v>
      </c>
      <c r="L6103" s="35"/>
      <c r="M6103" s="51">
        <v>43556</v>
      </c>
    </row>
    <row r="6104" spans="9:13">
      <c r="I6104" s="35" t="s">
        <v>19583</v>
      </c>
      <c r="J6104" s="35" t="s">
        <v>19584</v>
      </c>
      <c r="K6104" s="35" t="s">
        <v>2617</v>
      </c>
      <c r="L6104" s="35"/>
      <c r="M6104" s="51">
        <v>43556</v>
      </c>
    </row>
    <row r="6105" spans="9:13">
      <c r="I6105" s="35" t="s">
        <v>19585</v>
      </c>
      <c r="J6105" s="35" t="s">
        <v>19586</v>
      </c>
      <c r="K6105" s="35" t="s">
        <v>2617</v>
      </c>
      <c r="L6105" s="35"/>
      <c r="M6105" s="51">
        <v>43556</v>
      </c>
    </row>
    <row r="6106" spans="9:13">
      <c r="I6106" s="35" t="s">
        <v>19587</v>
      </c>
      <c r="J6106" s="35" t="s">
        <v>19588</v>
      </c>
      <c r="K6106" s="35" t="s">
        <v>2617</v>
      </c>
      <c r="L6106" s="35"/>
      <c r="M6106" s="51">
        <v>43556</v>
      </c>
    </row>
    <row r="6107" spans="9:13">
      <c r="I6107" s="35" t="s">
        <v>19589</v>
      </c>
      <c r="J6107" s="35" t="s">
        <v>19590</v>
      </c>
      <c r="K6107" s="35" t="s">
        <v>2617</v>
      </c>
      <c r="L6107" s="35"/>
      <c r="M6107" s="51">
        <v>43556</v>
      </c>
    </row>
    <row r="6108" spans="9:13">
      <c r="I6108" s="35" t="s">
        <v>19591</v>
      </c>
      <c r="J6108" s="35" t="s">
        <v>19592</v>
      </c>
      <c r="K6108" s="35" t="s">
        <v>2617</v>
      </c>
      <c r="L6108" s="35"/>
      <c r="M6108" s="51">
        <v>43556</v>
      </c>
    </row>
    <row r="6109" spans="9:13">
      <c r="I6109" s="35" t="s">
        <v>19593</v>
      </c>
      <c r="J6109" s="35" t="s">
        <v>19594</v>
      </c>
      <c r="K6109" s="35" t="s">
        <v>2617</v>
      </c>
      <c r="L6109" s="35"/>
      <c r="M6109" s="51">
        <v>43556</v>
      </c>
    </row>
    <row r="6110" spans="9:13">
      <c r="I6110" s="35" t="s">
        <v>19595</v>
      </c>
      <c r="J6110" s="35" t="s">
        <v>19596</v>
      </c>
      <c r="K6110" s="35" t="s">
        <v>2617</v>
      </c>
      <c r="L6110" s="35"/>
      <c r="M6110" s="51">
        <v>43556</v>
      </c>
    </row>
    <row r="6111" spans="9:13">
      <c r="I6111" s="35" t="s">
        <v>19597</v>
      </c>
      <c r="J6111" s="35" t="s">
        <v>19598</v>
      </c>
      <c r="K6111" s="35" t="s">
        <v>2617</v>
      </c>
      <c r="L6111" s="35"/>
      <c r="M6111" s="51">
        <v>43556</v>
      </c>
    </row>
    <row r="6112" spans="9:13">
      <c r="I6112" s="35" t="s">
        <v>19599</v>
      </c>
      <c r="J6112" s="35" t="s">
        <v>19600</v>
      </c>
      <c r="K6112" s="35" t="s">
        <v>2617</v>
      </c>
      <c r="L6112" s="35"/>
      <c r="M6112" s="51">
        <v>43556</v>
      </c>
    </row>
    <row r="6113" spans="9:13">
      <c r="I6113" s="35" t="s">
        <v>19601</v>
      </c>
      <c r="J6113" s="35" t="s">
        <v>19602</v>
      </c>
      <c r="K6113" s="35" t="s">
        <v>2617</v>
      </c>
      <c r="L6113" s="35"/>
      <c r="M6113" s="51">
        <v>43556</v>
      </c>
    </row>
    <row r="6114" spans="9:13">
      <c r="I6114" s="35" t="s">
        <v>19603</v>
      </c>
      <c r="J6114" s="35" t="s">
        <v>19604</v>
      </c>
      <c r="K6114" s="35" t="s">
        <v>2617</v>
      </c>
      <c r="L6114" s="35"/>
      <c r="M6114" s="51">
        <v>43556</v>
      </c>
    </row>
    <row r="6115" spans="9:13">
      <c r="I6115" s="35" t="s">
        <v>19605</v>
      </c>
      <c r="J6115" s="35" t="s">
        <v>19606</v>
      </c>
      <c r="K6115" s="35" t="s">
        <v>2617</v>
      </c>
      <c r="L6115" s="35"/>
      <c r="M6115" s="51">
        <v>43556</v>
      </c>
    </row>
    <row r="6116" spans="9:13">
      <c r="I6116" s="35" t="s">
        <v>19607</v>
      </c>
      <c r="J6116" s="35" t="s">
        <v>19608</v>
      </c>
      <c r="K6116" s="35" t="s">
        <v>2617</v>
      </c>
      <c r="L6116" s="35"/>
      <c r="M6116" s="51">
        <v>43556</v>
      </c>
    </row>
    <row r="6117" spans="9:13">
      <c r="I6117" s="35" t="s">
        <v>19609</v>
      </c>
      <c r="J6117" s="35" t="s">
        <v>19610</v>
      </c>
      <c r="K6117" s="35" t="s">
        <v>2617</v>
      </c>
      <c r="L6117" s="35"/>
      <c r="M6117" s="51">
        <v>43556</v>
      </c>
    </row>
    <row r="6118" spans="9:13">
      <c r="I6118" s="35" t="s">
        <v>19611</v>
      </c>
      <c r="J6118" s="35" t="s">
        <v>19612</v>
      </c>
      <c r="K6118" s="35" t="s">
        <v>2617</v>
      </c>
      <c r="L6118" s="35"/>
      <c r="M6118" s="51">
        <v>43556</v>
      </c>
    </row>
    <row r="6119" spans="9:13">
      <c r="I6119" s="35" t="s">
        <v>19613</v>
      </c>
      <c r="J6119" s="35" t="s">
        <v>19614</v>
      </c>
      <c r="K6119" s="35" t="s">
        <v>2617</v>
      </c>
      <c r="L6119" s="35"/>
      <c r="M6119" s="51">
        <v>43556</v>
      </c>
    </row>
    <row r="6120" spans="9:13">
      <c r="I6120" s="35" t="s">
        <v>19615</v>
      </c>
      <c r="J6120" s="35" t="s">
        <v>19616</v>
      </c>
      <c r="K6120" s="35" t="s">
        <v>2617</v>
      </c>
      <c r="L6120" s="35"/>
      <c r="M6120" s="51">
        <v>43556</v>
      </c>
    </row>
    <row r="6121" spans="9:13">
      <c r="I6121" s="35" t="s">
        <v>19617</v>
      </c>
      <c r="J6121" s="35" t="s">
        <v>19618</v>
      </c>
      <c r="K6121" s="35" t="s">
        <v>2617</v>
      </c>
      <c r="L6121" s="35"/>
      <c r="M6121" s="51">
        <v>43556</v>
      </c>
    </row>
    <row r="6122" spans="9:13">
      <c r="I6122" s="35" t="s">
        <v>19619</v>
      </c>
      <c r="J6122" s="35" t="s">
        <v>19620</v>
      </c>
      <c r="K6122" s="35" t="s">
        <v>2617</v>
      </c>
      <c r="L6122" s="35"/>
      <c r="M6122" s="51">
        <v>43556</v>
      </c>
    </row>
    <row r="6123" spans="9:13">
      <c r="I6123" s="35" t="s">
        <v>19621</v>
      </c>
      <c r="J6123" s="35" t="s">
        <v>19622</v>
      </c>
      <c r="K6123" s="35" t="s">
        <v>2617</v>
      </c>
      <c r="L6123" s="35"/>
      <c r="M6123" s="51">
        <v>43556</v>
      </c>
    </row>
    <row r="6124" spans="9:13">
      <c r="I6124" s="35" t="s">
        <v>19623</v>
      </c>
      <c r="J6124" s="35" t="s">
        <v>19624</v>
      </c>
      <c r="K6124" s="35" t="s">
        <v>2617</v>
      </c>
      <c r="L6124" s="35"/>
      <c r="M6124" s="51">
        <v>43556</v>
      </c>
    </row>
    <row r="6125" spans="9:13">
      <c r="I6125" s="35" t="s">
        <v>19625</v>
      </c>
      <c r="J6125" s="35" t="s">
        <v>19626</v>
      </c>
      <c r="K6125" s="35" t="s">
        <v>2617</v>
      </c>
      <c r="L6125" s="35"/>
      <c r="M6125" s="51">
        <v>43556</v>
      </c>
    </row>
    <row r="6126" spans="9:13">
      <c r="I6126" s="35" t="s">
        <v>19627</v>
      </c>
      <c r="J6126" s="35" t="s">
        <v>19628</v>
      </c>
      <c r="K6126" s="35" t="s">
        <v>2617</v>
      </c>
      <c r="L6126" s="35"/>
      <c r="M6126" s="51">
        <v>43556</v>
      </c>
    </row>
    <row r="6127" spans="9:13">
      <c r="I6127" s="35" t="s">
        <v>19629</v>
      </c>
      <c r="J6127" s="35" t="s">
        <v>19630</v>
      </c>
      <c r="K6127" s="35" t="s">
        <v>2617</v>
      </c>
      <c r="L6127" s="35"/>
      <c r="M6127" s="51">
        <v>43556</v>
      </c>
    </row>
    <row r="6128" spans="9:13">
      <c r="I6128" s="35" t="s">
        <v>19631</v>
      </c>
      <c r="J6128" s="35" t="s">
        <v>19632</v>
      </c>
      <c r="K6128" s="35" t="s">
        <v>2617</v>
      </c>
      <c r="L6128" s="35"/>
      <c r="M6128" s="51">
        <v>43556</v>
      </c>
    </row>
    <row r="6129" spans="9:13">
      <c r="I6129" s="35" t="s">
        <v>19633</v>
      </c>
      <c r="J6129" s="35" t="s">
        <v>19634</v>
      </c>
      <c r="K6129" s="35" t="s">
        <v>2617</v>
      </c>
      <c r="L6129" s="35"/>
      <c r="M6129" s="51">
        <v>43556</v>
      </c>
    </row>
    <row r="6130" spans="9:13">
      <c r="I6130" s="35" t="s">
        <v>19635</v>
      </c>
      <c r="J6130" s="35" t="s">
        <v>19636</v>
      </c>
      <c r="K6130" s="35" t="s">
        <v>2617</v>
      </c>
      <c r="L6130" s="35"/>
      <c r="M6130" s="51">
        <v>43556</v>
      </c>
    </row>
    <row r="6131" spans="9:13">
      <c r="I6131" s="35" t="s">
        <v>19637</v>
      </c>
      <c r="J6131" s="35" t="s">
        <v>19638</v>
      </c>
      <c r="K6131" s="35" t="s">
        <v>2617</v>
      </c>
      <c r="L6131" s="35"/>
      <c r="M6131" s="51">
        <v>43556</v>
      </c>
    </row>
    <row r="6132" spans="9:13">
      <c r="I6132" s="35" t="s">
        <v>19639</v>
      </c>
      <c r="J6132" s="35" t="s">
        <v>19640</v>
      </c>
      <c r="K6132" s="35" t="s">
        <v>2617</v>
      </c>
      <c r="L6132" s="35"/>
      <c r="M6132" s="51">
        <v>43556</v>
      </c>
    </row>
    <row r="6133" spans="9:13">
      <c r="I6133" s="35" t="s">
        <v>19641</v>
      </c>
      <c r="J6133" s="35" t="s">
        <v>19642</v>
      </c>
      <c r="K6133" s="35" t="s">
        <v>2617</v>
      </c>
      <c r="L6133" s="35"/>
      <c r="M6133" s="51">
        <v>43556</v>
      </c>
    </row>
    <row r="6134" spans="9:13">
      <c r="I6134" s="35" t="s">
        <v>19643</v>
      </c>
      <c r="J6134" s="35" t="s">
        <v>19644</v>
      </c>
      <c r="K6134" s="35" t="s">
        <v>2617</v>
      </c>
      <c r="L6134" s="35"/>
      <c r="M6134" s="51">
        <v>43556</v>
      </c>
    </row>
    <row r="6135" spans="9:13">
      <c r="I6135" s="35" t="s">
        <v>19645</v>
      </c>
      <c r="J6135" s="35" t="s">
        <v>19646</v>
      </c>
      <c r="K6135" s="35" t="s">
        <v>2617</v>
      </c>
      <c r="L6135" s="35"/>
      <c r="M6135" s="51">
        <v>43556</v>
      </c>
    </row>
    <row r="6136" spans="9:13">
      <c r="I6136" s="35" t="s">
        <v>19647</v>
      </c>
      <c r="J6136" s="35" t="s">
        <v>19648</v>
      </c>
      <c r="K6136" s="35" t="s">
        <v>2617</v>
      </c>
      <c r="L6136" s="35"/>
      <c r="M6136" s="51">
        <v>43556</v>
      </c>
    </row>
    <row r="6137" spans="9:13">
      <c r="I6137" s="35" t="s">
        <v>19649</v>
      </c>
      <c r="J6137" s="35" t="s">
        <v>19650</v>
      </c>
      <c r="K6137" s="35" t="s">
        <v>2617</v>
      </c>
      <c r="L6137" s="35"/>
      <c r="M6137" s="51">
        <v>43556</v>
      </c>
    </row>
    <row r="6138" spans="9:13">
      <c r="I6138" s="35" t="s">
        <v>19651</v>
      </c>
      <c r="J6138" s="35" t="s">
        <v>19652</v>
      </c>
      <c r="K6138" s="35" t="s">
        <v>2617</v>
      </c>
      <c r="L6138" s="35"/>
      <c r="M6138" s="51">
        <v>43556</v>
      </c>
    </row>
    <row r="6139" spans="9:13">
      <c r="I6139" s="35" t="s">
        <v>19653</v>
      </c>
      <c r="J6139" s="35" t="s">
        <v>19654</v>
      </c>
      <c r="K6139" s="35" t="s">
        <v>2617</v>
      </c>
      <c r="L6139" s="35"/>
      <c r="M6139" s="51">
        <v>43556</v>
      </c>
    </row>
    <row r="6140" spans="9:13">
      <c r="I6140" s="35" t="s">
        <v>19655</v>
      </c>
      <c r="J6140" s="35" t="s">
        <v>19656</v>
      </c>
      <c r="K6140" s="35" t="s">
        <v>2617</v>
      </c>
      <c r="L6140" s="35"/>
      <c r="M6140" s="51">
        <v>43556</v>
      </c>
    </row>
    <row r="6141" spans="9:13">
      <c r="I6141" s="35" t="s">
        <v>19657</v>
      </c>
      <c r="J6141" s="35" t="s">
        <v>19658</v>
      </c>
      <c r="K6141" s="35" t="s">
        <v>2617</v>
      </c>
      <c r="L6141" s="35"/>
      <c r="M6141" s="51">
        <v>43556</v>
      </c>
    </row>
    <row r="6142" spans="9:13">
      <c r="I6142" s="35" t="s">
        <v>19659</v>
      </c>
      <c r="J6142" s="35" t="s">
        <v>19660</v>
      </c>
      <c r="K6142" s="35" t="s">
        <v>2617</v>
      </c>
      <c r="L6142" s="35"/>
      <c r="M6142" s="51">
        <v>43556</v>
      </c>
    </row>
    <row r="6143" spans="9:13">
      <c r="I6143" s="35" t="s">
        <v>19661</v>
      </c>
      <c r="J6143" s="35" t="s">
        <v>19662</v>
      </c>
      <c r="K6143" s="35" t="s">
        <v>2617</v>
      </c>
      <c r="L6143" s="35"/>
      <c r="M6143" s="51">
        <v>43556</v>
      </c>
    </row>
    <row r="6144" spans="9:13">
      <c r="I6144" s="35" t="s">
        <v>9113</v>
      </c>
      <c r="J6144" s="35" t="s">
        <v>19663</v>
      </c>
      <c r="K6144" s="35" t="s">
        <v>2617</v>
      </c>
      <c r="L6144" s="35"/>
      <c r="M6144" s="51">
        <v>43556</v>
      </c>
    </row>
    <row r="6145" spans="9:13">
      <c r="I6145" s="35" t="s">
        <v>19664</v>
      </c>
      <c r="J6145" s="35" t="s">
        <v>19665</v>
      </c>
      <c r="K6145" s="35" t="s">
        <v>2617</v>
      </c>
      <c r="L6145" s="35"/>
      <c r="M6145" s="51">
        <v>43556</v>
      </c>
    </row>
    <row r="6146" spans="9:13">
      <c r="I6146" s="35" t="s">
        <v>8864</v>
      </c>
      <c r="J6146" s="35" t="s">
        <v>19666</v>
      </c>
      <c r="K6146" s="35" t="s">
        <v>2617</v>
      </c>
      <c r="L6146" s="35"/>
      <c r="M6146" s="51">
        <v>43556</v>
      </c>
    </row>
    <row r="6147" spans="9:13">
      <c r="I6147" s="35" t="s">
        <v>19667</v>
      </c>
      <c r="J6147" s="35" t="s">
        <v>19668</v>
      </c>
      <c r="K6147" s="35" t="s">
        <v>2617</v>
      </c>
      <c r="L6147" s="35"/>
      <c r="M6147" s="51">
        <v>43556</v>
      </c>
    </row>
    <row r="6148" spans="9:13">
      <c r="I6148" s="35" t="s">
        <v>19669</v>
      </c>
      <c r="J6148" s="35" t="s">
        <v>19670</v>
      </c>
      <c r="K6148" s="35" t="s">
        <v>2617</v>
      </c>
      <c r="L6148" s="35"/>
      <c r="M6148" s="51">
        <v>43556</v>
      </c>
    </row>
    <row r="6149" spans="9:13">
      <c r="I6149" s="35" t="s">
        <v>19671</v>
      </c>
      <c r="J6149" s="35" t="s">
        <v>19672</v>
      </c>
      <c r="K6149" s="35" t="s">
        <v>2617</v>
      </c>
      <c r="L6149" s="35"/>
      <c r="M6149" s="51">
        <v>43556</v>
      </c>
    </row>
    <row r="6150" spans="9:13">
      <c r="I6150" s="35" t="s">
        <v>19673</v>
      </c>
      <c r="J6150" s="35" t="s">
        <v>19674</v>
      </c>
      <c r="K6150" s="35" t="s">
        <v>2617</v>
      </c>
      <c r="L6150" s="35"/>
      <c r="M6150" s="51">
        <v>43556</v>
      </c>
    </row>
    <row r="6151" spans="9:13">
      <c r="I6151" s="35" t="s">
        <v>19675</v>
      </c>
      <c r="J6151" s="35" t="s">
        <v>19676</v>
      </c>
      <c r="K6151" s="35" t="s">
        <v>2617</v>
      </c>
      <c r="L6151" s="35"/>
      <c r="M6151" s="51">
        <v>43556</v>
      </c>
    </row>
    <row r="6152" spans="9:13">
      <c r="I6152" s="35" t="s">
        <v>19677</v>
      </c>
      <c r="J6152" s="35" t="s">
        <v>19678</v>
      </c>
      <c r="K6152" s="35" t="s">
        <v>2617</v>
      </c>
      <c r="L6152" s="35"/>
      <c r="M6152" s="51">
        <v>43556</v>
      </c>
    </row>
    <row r="6153" spans="9:13">
      <c r="I6153" s="35" t="s">
        <v>19679</v>
      </c>
      <c r="J6153" s="35" t="s">
        <v>19680</v>
      </c>
      <c r="K6153" s="35" t="s">
        <v>2617</v>
      </c>
      <c r="L6153" s="35"/>
      <c r="M6153" s="51">
        <v>43556</v>
      </c>
    </row>
    <row r="6154" spans="9:13">
      <c r="I6154" s="35" t="s">
        <v>19681</v>
      </c>
      <c r="J6154" s="35" t="s">
        <v>19682</v>
      </c>
      <c r="K6154" s="35" t="s">
        <v>2617</v>
      </c>
      <c r="L6154" s="35"/>
      <c r="M6154" s="51">
        <v>43556</v>
      </c>
    </row>
    <row r="6155" spans="9:13">
      <c r="I6155" s="35" t="s">
        <v>19683</v>
      </c>
      <c r="J6155" s="35" t="s">
        <v>19684</v>
      </c>
      <c r="K6155" s="35" t="s">
        <v>2617</v>
      </c>
      <c r="L6155" s="35"/>
      <c r="M6155" s="51">
        <v>43556</v>
      </c>
    </row>
    <row r="6156" spans="9:13">
      <c r="I6156" s="35" t="s">
        <v>19685</v>
      </c>
      <c r="J6156" s="35" t="s">
        <v>19686</v>
      </c>
      <c r="K6156" s="35" t="s">
        <v>2617</v>
      </c>
      <c r="L6156" s="35"/>
      <c r="M6156" s="51">
        <v>43556</v>
      </c>
    </row>
    <row r="6157" spans="9:13">
      <c r="I6157" s="35" t="s">
        <v>19687</v>
      </c>
      <c r="J6157" s="35" t="s">
        <v>19688</v>
      </c>
      <c r="K6157" s="35" t="s">
        <v>2617</v>
      </c>
      <c r="L6157" s="35"/>
      <c r="M6157" s="51">
        <v>43556</v>
      </c>
    </row>
    <row r="6158" spans="9:13">
      <c r="I6158" s="35" t="s">
        <v>19689</v>
      </c>
      <c r="J6158" s="35" t="s">
        <v>19690</v>
      </c>
      <c r="K6158" s="35" t="s">
        <v>2617</v>
      </c>
      <c r="L6158" s="35"/>
      <c r="M6158" s="51">
        <v>43556</v>
      </c>
    </row>
    <row r="6159" spans="9:13">
      <c r="I6159" s="35" t="s">
        <v>19691</v>
      </c>
      <c r="J6159" s="35" t="s">
        <v>19692</v>
      </c>
      <c r="K6159" s="35" t="s">
        <v>2617</v>
      </c>
      <c r="L6159" s="35"/>
      <c r="M6159" s="51">
        <v>43556</v>
      </c>
    </row>
    <row r="6160" spans="9:13">
      <c r="I6160" s="35" t="s">
        <v>19693</v>
      </c>
      <c r="J6160" s="35" t="s">
        <v>19694</v>
      </c>
      <c r="K6160" s="35" t="s">
        <v>2617</v>
      </c>
      <c r="L6160" s="35"/>
      <c r="M6160" s="51">
        <v>43556</v>
      </c>
    </row>
    <row r="6161" spans="9:13">
      <c r="I6161" s="35" t="s">
        <v>19695</v>
      </c>
      <c r="J6161" s="35" t="s">
        <v>19696</v>
      </c>
      <c r="K6161" s="35" t="s">
        <v>2617</v>
      </c>
      <c r="L6161" s="35"/>
      <c r="M6161" s="51">
        <v>43556</v>
      </c>
    </row>
    <row r="6162" spans="9:13">
      <c r="I6162" s="35" t="s">
        <v>19697</v>
      </c>
      <c r="J6162" s="35" t="s">
        <v>19698</v>
      </c>
      <c r="K6162" s="35" t="s">
        <v>2617</v>
      </c>
      <c r="L6162" s="35"/>
      <c r="M6162" s="51">
        <v>43556</v>
      </c>
    </row>
    <row r="6163" spans="9:13">
      <c r="I6163" s="35" t="s">
        <v>19699</v>
      </c>
      <c r="J6163" s="35" t="s">
        <v>19700</v>
      </c>
      <c r="K6163" s="35" t="s">
        <v>2617</v>
      </c>
      <c r="L6163" s="35"/>
      <c r="M6163" s="51">
        <v>43556</v>
      </c>
    </row>
    <row r="6164" spans="9:13">
      <c r="I6164" s="35" t="s">
        <v>19701</v>
      </c>
      <c r="J6164" s="35" t="s">
        <v>19702</v>
      </c>
      <c r="K6164" s="35" t="s">
        <v>2617</v>
      </c>
      <c r="L6164" s="35"/>
      <c r="M6164" s="51">
        <v>43556</v>
      </c>
    </row>
    <row r="6165" spans="9:13">
      <c r="I6165" s="35" t="s">
        <v>19703</v>
      </c>
      <c r="J6165" s="35" t="s">
        <v>19704</v>
      </c>
      <c r="K6165" s="35" t="s">
        <v>2617</v>
      </c>
      <c r="L6165" s="35"/>
      <c r="M6165" s="51">
        <v>43556</v>
      </c>
    </row>
    <row r="6166" spans="9:13">
      <c r="I6166" s="35" t="s">
        <v>19705</v>
      </c>
      <c r="J6166" s="35" t="s">
        <v>19706</v>
      </c>
      <c r="K6166" s="35" t="s">
        <v>2617</v>
      </c>
      <c r="L6166" s="35"/>
      <c r="M6166" s="51">
        <v>43556</v>
      </c>
    </row>
    <row r="6167" spans="9:13">
      <c r="I6167" s="35" t="s">
        <v>19707</v>
      </c>
      <c r="J6167" s="35" t="s">
        <v>19708</v>
      </c>
      <c r="K6167" s="35" t="s">
        <v>2617</v>
      </c>
      <c r="L6167" s="35"/>
      <c r="M6167" s="51">
        <v>43556</v>
      </c>
    </row>
    <row r="6168" spans="9:13">
      <c r="I6168" s="35" t="s">
        <v>19709</v>
      </c>
      <c r="J6168" s="35" t="s">
        <v>19710</v>
      </c>
      <c r="K6168" s="35" t="s">
        <v>2617</v>
      </c>
      <c r="L6168" s="35"/>
      <c r="M6168" s="51">
        <v>43556</v>
      </c>
    </row>
    <row r="6169" spans="9:13">
      <c r="I6169" s="35" t="s">
        <v>19711</v>
      </c>
      <c r="J6169" s="35" t="s">
        <v>19712</v>
      </c>
      <c r="K6169" s="35" t="s">
        <v>2617</v>
      </c>
      <c r="L6169" s="35"/>
      <c r="M6169" s="51">
        <v>43556</v>
      </c>
    </row>
    <row r="6170" spans="9:13">
      <c r="I6170" s="35" t="s">
        <v>19713</v>
      </c>
      <c r="J6170" s="35" t="s">
        <v>19714</v>
      </c>
      <c r="K6170" s="35" t="s">
        <v>2617</v>
      </c>
      <c r="L6170" s="35"/>
      <c r="M6170" s="51">
        <v>43556</v>
      </c>
    </row>
    <row r="6171" spans="9:13">
      <c r="I6171" s="35" t="s">
        <v>19715</v>
      </c>
      <c r="J6171" s="35" t="s">
        <v>19716</v>
      </c>
      <c r="K6171" s="35" t="s">
        <v>2617</v>
      </c>
      <c r="L6171" s="35"/>
      <c r="M6171" s="51">
        <v>43556</v>
      </c>
    </row>
    <row r="6172" spans="9:13">
      <c r="I6172" s="35" t="s">
        <v>19717</v>
      </c>
      <c r="J6172" s="35" t="s">
        <v>19718</v>
      </c>
      <c r="K6172" s="35" t="s">
        <v>2617</v>
      </c>
      <c r="L6172" s="35"/>
      <c r="M6172" s="51">
        <v>43556</v>
      </c>
    </row>
    <row r="6173" spans="9:13">
      <c r="I6173" s="35" t="s">
        <v>19719</v>
      </c>
      <c r="J6173" s="35" t="s">
        <v>19720</v>
      </c>
      <c r="K6173" s="35" t="s">
        <v>2617</v>
      </c>
      <c r="L6173" s="35"/>
      <c r="M6173" s="51">
        <v>43556</v>
      </c>
    </row>
    <row r="6174" spans="9:13">
      <c r="I6174" s="35" t="s">
        <v>19721</v>
      </c>
      <c r="J6174" s="35" t="s">
        <v>19722</v>
      </c>
      <c r="K6174" s="35" t="s">
        <v>2617</v>
      </c>
      <c r="L6174" s="35"/>
      <c r="M6174" s="51">
        <v>43556</v>
      </c>
    </row>
    <row r="6175" spans="9:13">
      <c r="I6175" s="35" t="s">
        <v>19723</v>
      </c>
      <c r="J6175" s="35" t="s">
        <v>19724</v>
      </c>
      <c r="K6175" s="35" t="s">
        <v>2617</v>
      </c>
      <c r="L6175" s="35"/>
      <c r="M6175" s="51">
        <v>43556</v>
      </c>
    </row>
    <row r="6176" spans="9:13">
      <c r="I6176" s="35" t="s">
        <v>19725</v>
      </c>
      <c r="J6176" s="35" t="s">
        <v>19726</v>
      </c>
      <c r="K6176" s="35" t="s">
        <v>2617</v>
      </c>
      <c r="L6176" s="35"/>
      <c r="M6176" s="51">
        <v>43556</v>
      </c>
    </row>
    <row r="6177" spans="9:13">
      <c r="I6177" s="35" t="s">
        <v>19727</v>
      </c>
      <c r="J6177" s="35" t="s">
        <v>19728</v>
      </c>
      <c r="K6177" s="35" t="s">
        <v>2617</v>
      </c>
      <c r="L6177" s="35"/>
      <c r="M6177" s="51">
        <v>43556</v>
      </c>
    </row>
    <row r="6178" spans="9:13">
      <c r="I6178" s="35" t="s">
        <v>19729</v>
      </c>
      <c r="J6178" s="35" t="s">
        <v>19730</v>
      </c>
      <c r="K6178" s="35" t="s">
        <v>2617</v>
      </c>
      <c r="L6178" s="35"/>
      <c r="M6178" s="51">
        <v>43556</v>
      </c>
    </row>
    <row r="6179" spans="9:13">
      <c r="I6179" s="35" t="s">
        <v>19731</v>
      </c>
      <c r="J6179" s="35" t="s">
        <v>19732</v>
      </c>
      <c r="K6179" s="35" t="s">
        <v>2617</v>
      </c>
      <c r="L6179" s="35"/>
      <c r="M6179" s="51">
        <v>43556</v>
      </c>
    </row>
    <row r="6180" spans="9:13">
      <c r="I6180" s="35" t="s">
        <v>19733</v>
      </c>
      <c r="J6180" s="35" t="s">
        <v>19734</v>
      </c>
      <c r="K6180" s="35" t="s">
        <v>2617</v>
      </c>
      <c r="L6180" s="35"/>
      <c r="M6180" s="51">
        <v>43556</v>
      </c>
    </row>
    <row r="6181" spans="9:13">
      <c r="I6181" s="35" t="s">
        <v>19735</v>
      </c>
      <c r="J6181" s="35" t="s">
        <v>19736</v>
      </c>
      <c r="K6181" s="35" t="s">
        <v>2617</v>
      </c>
      <c r="L6181" s="35"/>
      <c r="M6181" s="51">
        <v>43556</v>
      </c>
    </row>
    <row r="6182" spans="9:13">
      <c r="I6182" s="35" t="s">
        <v>19737</v>
      </c>
      <c r="J6182" s="35" t="s">
        <v>19738</v>
      </c>
      <c r="K6182" s="35" t="s">
        <v>2617</v>
      </c>
      <c r="L6182" s="35"/>
      <c r="M6182" s="51">
        <v>43556</v>
      </c>
    </row>
    <row r="6183" spans="9:13">
      <c r="I6183" s="35" t="s">
        <v>19739</v>
      </c>
      <c r="J6183" s="35" t="s">
        <v>19740</v>
      </c>
      <c r="K6183" s="35" t="s">
        <v>2617</v>
      </c>
      <c r="L6183" s="35"/>
      <c r="M6183" s="51">
        <v>43556</v>
      </c>
    </row>
    <row r="6184" spans="9:13">
      <c r="I6184" s="35" t="s">
        <v>19741</v>
      </c>
      <c r="J6184" s="35" t="s">
        <v>19742</v>
      </c>
      <c r="K6184" s="35" t="s">
        <v>2617</v>
      </c>
      <c r="L6184" s="35"/>
      <c r="M6184" s="51">
        <v>43556</v>
      </c>
    </row>
    <row r="6185" spans="9:13">
      <c r="I6185" s="35" t="s">
        <v>10641</v>
      </c>
      <c r="J6185" s="35" t="s">
        <v>19743</v>
      </c>
      <c r="K6185" s="35" t="s">
        <v>2617</v>
      </c>
      <c r="L6185" s="35"/>
      <c r="M6185" s="51">
        <v>43556</v>
      </c>
    </row>
    <row r="6186" spans="9:13">
      <c r="I6186" s="35" t="s">
        <v>19744</v>
      </c>
      <c r="J6186" s="35" t="s">
        <v>19745</v>
      </c>
      <c r="K6186" s="35" t="s">
        <v>2617</v>
      </c>
      <c r="L6186" s="35"/>
      <c r="M6186" s="51">
        <v>43556</v>
      </c>
    </row>
    <row r="6187" spans="9:13">
      <c r="I6187" s="35" t="s">
        <v>19746</v>
      </c>
      <c r="J6187" s="35" t="s">
        <v>19747</v>
      </c>
      <c r="K6187" s="35" t="s">
        <v>2617</v>
      </c>
      <c r="L6187" s="35"/>
      <c r="M6187" s="51">
        <v>43556</v>
      </c>
    </row>
    <row r="6188" spans="9:13">
      <c r="I6188" s="35" t="s">
        <v>19748</v>
      </c>
      <c r="J6188" s="35" t="s">
        <v>19749</v>
      </c>
      <c r="K6188" s="35" t="s">
        <v>2617</v>
      </c>
      <c r="L6188" s="35"/>
      <c r="M6188" s="51">
        <v>43556</v>
      </c>
    </row>
    <row r="6189" spans="9:13">
      <c r="I6189" s="35" t="s">
        <v>19750</v>
      </c>
      <c r="J6189" s="35" t="s">
        <v>19751</v>
      </c>
      <c r="K6189" s="35" t="s">
        <v>2617</v>
      </c>
      <c r="L6189" s="35"/>
      <c r="M6189" s="51">
        <v>43556</v>
      </c>
    </row>
    <row r="6190" spans="9:13">
      <c r="I6190" s="35" t="s">
        <v>19752</v>
      </c>
      <c r="J6190" s="35" t="s">
        <v>19753</v>
      </c>
      <c r="K6190" s="35" t="s">
        <v>2617</v>
      </c>
      <c r="L6190" s="35"/>
      <c r="M6190" s="51">
        <v>43556</v>
      </c>
    </row>
    <row r="6191" spans="9:13">
      <c r="I6191" s="35" t="s">
        <v>19754</v>
      </c>
      <c r="J6191" s="35" t="s">
        <v>19755</v>
      </c>
      <c r="K6191" s="35" t="s">
        <v>2617</v>
      </c>
      <c r="L6191" s="35"/>
      <c r="M6191" s="51">
        <v>43556</v>
      </c>
    </row>
    <row r="6192" spans="9:13">
      <c r="I6192" s="35" t="s">
        <v>19756</v>
      </c>
      <c r="J6192" s="35" t="s">
        <v>19757</v>
      </c>
      <c r="K6192" s="35" t="s">
        <v>2617</v>
      </c>
      <c r="L6192" s="35"/>
      <c r="M6192" s="51">
        <v>43556</v>
      </c>
    </row>
    <row r="6193" spans="9:13">
      <c r="I6193" s="35" t="s">
        <v>19758</v>
      </c>
      <c r="J6193" s="35" t="s">
        <v>19759</v>
      </c>
      <c r="K6193" s="35" t="s">
        <v>2617</v>
      </c>
      <c r="L6193" s="35"/>
      <c r="M6193" s="51">
        <v>43556</v>
      </c>
    </row>
    <row r="6194" spans="9:13">
      <c r="I6194" s="35" t="s">
        <v>19760</v>
      </c>
      <c r="J6194" s="35" t="s">
        <v>19761</v>
      </c>
      <c r="K6194" s="35" t="s">
        <v>2617</v>
      </c>
      <c r="L6194" s="35"/>
      <c r="M6194" s="51">
        <v>43556</v>
      </c>
    </row>
    <row r="6195" spans="9:13">
      <c r="I6195" s="35" t="s">
        <v>19762</v>
      </c>
      <c r="J6195" s="35" t="s">
        <v>19763</v>
      </c>
      <c r="K6195" s="35" t="s">
        <v>2617</v>
      </c>
      <c r="L6195" s="35"/>
      <c r="M6195" s="51">
        <v>43556</v>
      </c>
    </row>
    <row r="6196" spans="9:13">
      <c r="I6196" s="35" t="s">
        <v>19764</v>
      </c>
      <c r="J6196" s="35" t="s">
        <v>19765</v>
      </c>
      <c r="K6196" s="35" t="s">
        <v>2617</v>
      </c>
      <c r="L6196" s="35"/>
      <c r="M6196" s="51">
        <v>43556</v>
      </c>
    </row>
    <row r="6197" spans="9:13">
      <c r="I6197" s="35" t="s">
        <v>19766</v>
      </c>
      <c r="J6197" s="35" t="s">
        <v>19767</v>
      </c>
      <c r="K6197" s="35" t="s">
        <v>2617</v>
      </c>
      <c r="L6197" s="35"/>
      <c r="M6197" s="51">
        <v>43556</v>
      </c>
    </row>
    <row r="6198" spans="9:13">
      <c r="I6198" s="35" t="s">
        <v>19768</v>
      </c>
      <c r="J6198" s="35" t="s">
        <v>19769</v>
      </c>
      <c r="K6198" s="35" t="s">
        <v>2617</v>
      </c>
      <c r="L6198" s="35"/>
      <c r="M6198" s="51">
        <v>43556</v>
      </c>
    </row>
    <row r="6199" spans="9:13">
      <c r="I6199" s="35" t="s">
        <v>19770</v>
      </c>
      <c r="J6199" s="35" t="s">
        <v>19771</v>
      </c>
      <c r="K6199" s="35" t="s">
        <v>2617</v>
      </c>
      <c r="L6199" s="35"/>
      <c r="M6199" s="51">
        <v>43556</v>
      </c>
    </row>
    <row r="6200" spans="9:13">
      <c r="I6200" s="35" t="s">
        <v>19772</v>
      </c>
      <c r="J6200" s="35" t="s">
        <v>19773</v>
      </c>
      <c r="K6200" s="35" t="s">
        <v>2617</v>
      </c>
      <c r="L6200" s="35"/>
      <c r="M6200" s="51">
        <v>43556</v>
      </c>
    </row>
    <row r="6201" spans="9:13">
      <c r="I6201" s="35" t="s">
        <v>19774</v>
      </c>
      <c r="J6201" s="35" t="s">
        <v>19775</v>
      </c>
      <c r="K6201" s="35" t="s">
        <v>2617</v>
      </c>
      <c r="L6201" s="35"/>
      <c r="M6201" s="51">
        <v>43556</v>
      </c>
    </row>
    <row r="6202" spans="9:13">
      <c r="I6202" s="35" t="s">
        <v>19776</v>
      </c>
      <c r="J6202" s="35" t="s">
        <v>19777</v>
      </c>
      <c r="K6202" s="35" t="s">
        <v>2617</v>
      </c>
      <c r="L6202" s="35"/>
      <c r="M6202" s="51">
        <v>43556</v>
      </c>
    </row>
    <row r="6203" spans="9:13">
      <c r="I6203" s="35" t="s">
        <v>19778</v>
      </c>
      <c r="J6203" s="35" t="s">
        <v>19779</v>
      </c>
      <c r="K6203" s="35" t="s">
        <v>2617</v>
      </c>
      <c r="L6203" s="35"/>
      <c r="M6203" s="51">
        <v>43556</v>
      </c>
    </row>
    <row r="6204" spans="9:13">
      <c r="I6204" s="35" t="s">
        <v>19780</v>
      </c>
      <c r="J6204" s="35" t="s">
        <v>19781</v>
      </c>
      <c r="K6204" s="35" t="s">
        <v>2617</v>
      </c>
      <c r="L6204" s="35"/>
      <c r="M6204" s="51">
        <v>43556</v>
      </c>
    </row>
    <row r="6205" spans="9:13">
      <c r="I6205" s="35" t="s">
        <v>19782</v>
      </c>
      <c r="J6205" s="35" t="s">
        <v>19783</v>
      </c>
      <c r="K6205" s="35" t="s">
        <v>2617</v>
      </c>
      <c r="L6205" s="35"/>
      <c r="M6205" s="51">
        <v>43556</v>
      </c>
    </row>
    <row r="6206" spans="9:13">
      <c r="I6206" s="35" t="s">
        <v>19784</v>
      </c>
      <c r="J6206" s="35" t="s">
        <v>19785</v>
      </c>
      <c r="K6206" s="35" t="s">
        <v>2617</v>
      </c>
      <c r="L6206" s="35"/>
      <c r="M6206" s="51">
        <v>43556</v>
      </c>
    </row>
    <row r="6207" spans="9:13">
      <c r="I6207" s="35" t="s">
        <v>19786</v>
      </c>
      <c r="J6207" s="35" t="s">
        <v>19787</v>
      </c>
      <c r="K6207" s="35" t="s">
        <v>2617</v>
      </c>
      <c r="L6207" s="35"/>
      <c r="M6207" s="51">
        <v>43556</v>
      </c>
    </row>
    <row r="6208" spans="9:13">
      <c r="I6208" s="35" t="s">
        <v>19788</v>
      </c>
      <c r="J6208" s="35" t="s">
        <v>19789</v>
      </c>
      <c r="K6208" s="35" t="s">
        <v>2617</v>
      </c>
      <c r="L6208" s="35"/>
      <c r="M6208" s="51">
        <v>43556</v>
      </c>
    </row>
    <row r="6209" spans="9:13">
      <c r="I6209" s="35" t="s">
        <v>19790</v>
      </c>
      <c r="J6209" s="35" t="s">
        <v>19791</v>
      </c>
      <c r="K6209" s="35" t="s">
        <v>2617</v>
      </c>
      <c r="L6209" s="35"/>
      <c r="M6209" s="51">
        <v>43556</v>
      </c>
    </row>
    <row r="6210" spans="9:13">
      <c r="I6210" s="35" t="s">
        <v>19792</v>
      </c>
      <c r="J6210" s="35" t="s">
        <v>19793</v>
      </c>
      <c r="K6210" s="35" t="s">
        <v>2617</v>
      </c>
      <c r="L6210" s="35"/>
      <c r="M6210" s="51">
        <v>43556</v>
      </c>
    </row>
    <row r="6211" spans="9:13">
      <c r="I6211" s="35" t="s">
        <v>19794</v>
      </c>
      <c r="J6211" s="35" t="s">
        <v>19795</v>
      </c>
      <c r="K6211" s="35" t="s">
        <v>2617</v>
      </c>
      <c r="L6211" s="35"/>
      <c r="M6211" s="51">
        <v>43556</v>
      </c>
    </row>
    <row r="6212" spans="9:13">
      <c r="I6212" s="35" t="s">
        <v>19796</v>
      </c>
      <c r="J6212" s="35" t="s">
        <v>19797</v>
      </c>
      <c r="K6212" s="35" t="s">
        <v>2617</v>
      </c>
      <c r="L6212" s="35"/>
      <c r="M6212" s="51">
        <v>43556</v>
      </c>
    </row>
    <row r="6213" spans="9:13">
      <c r="I6213" s="35" t="s">
        <v>19798</v>
      </c>
      <c r="J6213" s="35" t="s">
        <v>19799</v>
      </c>
      <c r="K6213" s="35" t="s">
        <v>2617</v>
      </c>
      <c r="L6213" s="35"/>
      <c r="M6213" s="51">
        <v>43556</v>
      </c>
    </row>
    <row r="6214" spans="9:13">
      <c r="I6214" s="35" t="s">
        <v>19800</v>
      </c>
      <c r="J6214" s="35" t="s">
        <v>19801</v>
      </c>
      <c r="K6214" s="35" t="s">
        <v>2617</v>
      </c>
      <c r="L6214" s="35"/>
      <c r="M6214" s="51">
        <v>43556</v>
      </c>
    </row>
    <row r="6215" spans="9:13">
      <c r="I6215" s="35" t="s">
        <v>19802</v>
      </c>
      <c r="J6215" s="35" t="s">
        <v>19803</v>
      </c>
      <c r="K6215" s="35" t="s">
        <v>2617</v>
      </c>
      <c r="L6215" s="35"/>
      <c r="M6215" s="51">
        <v>43556</v>
      </c>
    </row>
    <row r="6216" spans="9:13">
      <c r="I6216" s="35" t="s">
        <v>19804</v>
      </c>
      <c r="J6216" s="35" t="s">
        <v>19805</v>
      </c>
      <c r="K6216" s="35" t="s">
        <v>2617</v>
      </c>
      <c r="L6216" s="35"/>
      <c r="M6216" s="51">
        <v>43556</v>
      </c>
    </row>
    <row r="6217" spans="9:13">
      <c r="I6217" s="35" t="s">
        <v>19806</v>
      </c>
      <c r="J6217" s="35" t="s">
        <v>19807</v>
      </c>
      <c r="K6217" s="35" t="s">
        <v>2617</v>
      </c>
      <c r="L6217" s="35"/>
      <c r="M6217" s="51">
        <v>43556</v>
      </c>
    </row>
    <row r="6218" spans="9:13">
      <c r="I6218" s="35" t="s">
        <v>19808</v>
      </c>
      <c r="J6218" s="35" t="s">
        <v>19809</v>
      </c>
      <c r="K6218" s="35" t="s">
        <v>2617</v>
      </c>
      <c r="L6218" s="35"/>
      <c r="M6218" s="51">
        <v>43556</v>
      </c>
    </row>
    <row r="6219" spans="9:13">
      <c r="I6219" s="35" t="s">
        <v>19810</v>
      </c>
      <c r="J6219" s="35" t="s">
        <v>19811</v>
      </c>
      <c r="K6219" s="35" t="s">
        <v>2617</v>
      </c>
      <c r="L6219" s="35"/>
      <c r="M6219" s="51">
        <v>43556</v>
      </c>
    </row>
    <row r="6220" spans="9:13">
      <c r="I6220" s="35" t="s">
        <v>19812</v>
      </c>
      <c r="J6220" s="35" t="s">
        <v>19813</v>
      </c>
      <c r="K6220" s="35" t="s">
        <v>2617</v>
      </c>
      <c r="L6220" s="35"/>
      <c r="M6220" s="51">
        <v>43556</v>
      </c>
    </row>
    <row r="6221" spans="9:13">
      <c r="I6221" s="35" t="s">
        <v>19814</v>
      </c>
      <c r="J6221" s="35" t="s">
        <v>19815</v>
      </c>
      <c r="K6221" s="35" t="s">
        <v>2617</v>
      </c>
      <c r="L6221" s="35"/>
      <c r="M6221" s="51">
        <v>43556</v>
      </c>
    </row>
    <row r="6222" spans="9:13">
      <c r="I6222" s="35" t="s">
        <v>19816</v>
      </c>
      <c r="J6222" s="35" t="s">
        <v>19817</v>
      </c>
      <c r="K6222" s="35" t="s">
        <v>2617</v>
      </c>
      <c r="L6222" s="35"/>
      <c r="M6222" s="51">
        <v>43556</v>
      </c>
    </row>
    <row r="6223" spans="9:13">
      <c r="I6223" s="35" t="s">
        <v>19818</v>
      </c>
      <c r="J6223" s="35" t="s">
        <v>19819</v>
      </c>
      <c r="K6223" s="35" t="s">
        <v>2617</v>
      </c>
      <c r="L6223" s="35"/>
      <c r="M6223" s="51">
        <v>43556</v>
      </c>
    </row>
    <row r="6224" spans="9:13">
      <c r="I6224" s="35" t="s">
        <v>19820</v>
      </c>
      <c r="J6224" s="35" t="s">
        <v>19821</v>
      </c>
      <c r="K6224" s="35" t="s">
        <v>2617</v>
      </c>
      <c r="L6224" s="35"/>
      <c r="M6224" s="51">
        <v>43556</v>
      </c>
    </row>
    <row r="6225" spans="9:13">
      <c r="I6225" s="35" t="s">
        <v>19822</v>
      </c>
      <c r="J6225" s="35" t="s">
        <v>19823</v>
      </c>
      <c r="K6225" s="35" t="s">
        <v>2617</v>
      </c>
      <c r="L6225" s="35"/>
      <c r="M6225" s="51">
        <v>43556</v>
      </c>
    </row>
    <row r="6226" spans="9:13">
      <c r="I6226" s="35" t="s">
        <v>19824</v>
      </c>
      <c r="J6226" s="35" t="s">
        <v>19825</v>
      </c>
      <c r="K6226" s="35" t="s">
        <v>2617</v>
      </c>
      <c r="L6226" s="35"/>
      <c r="M6226" s="51">
        <v>43556</v>
      </c>
    </row>
    <row r="6227" spans="9:13">
      <c r="I6227" s="35" t="s">
        <v>19826</v>
      </c>
      <c r="J6227" s="35" t="s">
        <v>19827</v>
      </c>
      <c r="K6227" s="35" t="s">
        <v>2617</v>
      </c>
      <c r="L6227" s="35"/>
      <c r="M6227" s="51">
        <v>43556</v>
      </c>
    </row>
    <row r="6228" spans="9:13">
      <c r="I6228" s="35" t="s">
        <v>19828</v>
      </c>
      <c r="J6228" s="35" t="s">
        <v>19829</v>
      </c>
      <c r="K6228" s="35" t="s">
        <v>2617</v>
      </c>
      <c r="L6228" s="35"/>
      <c r="M6228" s="51">
        <v>43556</v>
      </c>
    </row>
    <row r="6229" spans="9:13">
      <c r="I6229" s="35" t="s">
        <v>19830</v>
      </c>
      <c r="J6229" s="35" t="s">
        <v>19831</v>
      </c>
      <c r="K6229" s="35" t="s">
        <v>2617</v>
      </c>
      <c r="L6229" s="35"/>
      <c r="M6229" s="51">
        <v>43556</v>
      </c>
    </row>
    <row r="6230" spans="9:13">
      <c r="I6230" s="35" t="s">
        <v>19832</v>
      </c>
      <c r="J6230" s="35" t="s">
        <v>19833</v>
      </c>
      <c r="K6230" s="35" t="s">
        <v>2617</v>
      </c>
      <c r="L6230" s="35"/>
      <c r="M6230" s="51">
        <v>43556</v>
      </c>
    </row>
    <row r="6231" spans="9:13">
      <c r="I6231" s="35" t="s">
        <v>19834</v>
      </c>
      <c r="J6231" s="35" t="s">
        <v>19835</v>
      </c>
      <c r="K6231" s="35" t="s">
        <v>2617</v>
      </c>
      <c r="L6231" s="35"/>
      <c r="M6231" s="51">
        <v>43556</v>
      </c>
    </row>
    <row r="6232" spans="9:13">
      <c r="I6232" s="35" t="s">
        <v>19836</v>
      </c>
      <c r="J6232" s="35" t="s">
        <v>19837</v>
      </c>
      <c r="K6232" s="35" t="s">
        <v>2617</v>
      </c>
      <c r="L6232" s="35"/>
      <c r="M6232" s="51">
        <v>43556</v>
      </c>
    </row>
    <row r="6233" spans="9:13">
      <c r="I6233" s="35" t="s">
        <v>19838</v>
      </c>
      <c r="J6233" s="35" t="s">
        <v>19839</v>
      </c>
      <c r="K6233" s="35" t="s">
        <v>2617</v>
      </c>
      <c r="L6233" s="35"/>
      <c r="M6233" s="51">
        <v>43556</v>
      </c>
    </row>
    <row r="6234" spans="9:13">
      <c r="I6234" s="35" t="s">
        <v>19840</v>
      </c>
      <c r="J6234" s="35" t="s">
        <v>19841</v>
      </c>
      <c r="K6234" s="35" t="s">
        <v>2617</v>
      </c>
      <c r="L6234" s="35"/>
      <c r="M6234" s="51">
        <v>43556</v>
      </c>
    </row>
    <row r="6235" spans="9:13">
      <c r="I6235" s="35" t="s">
        <v>19842</v>
      </c>
      <c r="J6235" s="35" t="s">
        <v>19843</v>
      </c>
      <c r="K6235" s="35" t="s">
        <v>2617</v>
      </c>
      <c r="L6235" s="35"/>
      <c r="M6235" s="51">
        <v>43556</v>
      </c>
    </row>
    <row r="6236" spans="9:13">
      <c r="I6236" s="35" t="s">
        <v>19844</v>
      </c>
      <c r="J6236" s="35" t="s">
        <v>19845</v>
      </c>
      <c r="K6236" s="35" t="s">
        <v>2617</v>
      </c>
      <c r="L6236" s="35"/>
      <c r="M6236" s="51">
        <v>43556</v>
      </c>
    </row>
    <row r="6237" spans="9:13">
      <c r="I6237" s="35" t="s">
        <v>19846</v>
      </c>
      <c r="J6237" s="35" t="s">
        <v>19847</v>
      </c>
      <c r="K6237" s="35" t="s">
        <v>2617</v>
      </c>
      <c r="L6237" s="35"/>
      <c r="M6237" s="51">
        <v>43556</v>
      </c>
    </row>
    <row r="6238" spans="9:13">
      <c r="I6238" s="35" t="s">
        <v>19848</v>
      </c>
      <c r="J6238" s="35" t="s">
        <v>19849</v>
      </c>
      <c r="K6238" s="35" t="s">
        <v>2617</v>
      </c>
      <c r="L6238" s="35"/>
      <c r="M6238" s="51">
        <v>43556</v>
      </c>
    </row>
    <row r="6239" spans="9:13">
      <c r="I6239" s="35" t="s">
        <v>19850</v>
      </c>
      <c r="J6239" s="35" t="s">
        <v>19851</v>
      </c>
      <c r="K6239" s="35" t="s">
        <v>2617</v>
      </c>
      <c r="L6239" s="35"/>
      <c r="M6239" s="51">
        <v>43556</v>
      </c>
    </row>
    <row r="6240" spans="9:13">
      <c r="I6240" s="35" t="s">
        <v>19852</v>
      </c>
      <c r="J6240" s="35" t="s">
        <v>19853</v>
      </c>
      <c r="K6240" s="35" t="s">
        <v>2617</v>
      </c>
      <c r="L6240" s="35"/>
      <c r="M6240" s="51">
        <v>43556</v>
      </c>
    </row>
    <row r="6241" spans="9:13">
      <c r="I6241" s="35" t="s">
        <v>19854</v>
      </c>
      <c r="J6241" s="35" t="s">
        <v>19855</v>
      </c>
      <c r="K6241" s="35" t="s">
        <v>2617</v>
      </c>
      <c r="L6241" s="35"/>
      <c r="M6241" s="51">
        <v>43556</v>
      </c>
    </row>
    <row r="6242" spans="9:13">
      <c r="I6242" s="35" t="s">
        <v>19856</v>
      </c>
      <c r="J6242" s="35" t="s">
        <v>19857</v>
      </c>
      <c r="K6242" s="35" t="s">
        <v>2617</v>
      </c>
      <c r="L6242" s="35"/>
      <c r="M6242" s="51">
        <v>43556</v>
      </c>
    </row>
    <row r="6243" spans="9:13">
      <c r="I6243" s="35" t="s">
        <v>19858</v>
      </c>
      <c r="J6243" s="35" t="s">
        <v>19859</v>
      </c>
      <c r="K6243" s="35" t="s">
        <v>2617</v>
      </c>
      <c r="L6243" s="35"/>
      <c r="M6243" s="51">
        <v>43556</v>
      </c>
    </row>
    <row r="6244" spans="9:13">
      <c r="I6244" s="35" t="s">
        <v>19860</v>
      </c>
      <c r="J6244" s="35" t="s">
        <v>19861</v>
      </c>
      <c r="K6244" s="35" t="s">
        <v>2617</v>
      </c>
      <c r="L6244" s="35"/>
      <c r="M6244" s="51">
        <v>43556</v>
      </c>
    </row>
    <row r="6245" spans="9:13">
      <c r="I6245" s="35" t="s">
        <v>19862</v>
      </c>
      <c r="J6245" s="35" t="s">
        <v>19863</v>
      </c>
      <c r="K6245" s="35" t="s">
        <v>2617</v>
      </c>
      <c r="L6245" s="35"/>
      <c r="M6245" s="51">
        <v>43556</v>
      </c>
    </row>
    <row r="6246" spans="9:13">
      <c r="I6246" s="35" t="s">
        <v>19864</v>
      </c>
      <c r="J6246" s="35" t="s">
        <v>19865</v>
      </c>
      <c r="K6246" s="35" t="s">
        <v>2617</v>
      </c>
      <c r="L6246" s="35"/>
      <c r="M6246" s="51">
        <v>43556</v>
      </c>
    </row>
    <row r="6247" spans="9:13">
      <c r="I6247" s="35" t="s">
        <v>19866</v>
      </c>
      <c r="J6247" s="35" t="s">
        <v>19867</v>
      </c>
      <c r="K6247" s="35" t="s">
        <v>2617</v>
      </c>
      <c r="L6247" s="35"/>
      <c r="M6247" s="51">
        <v>43556</v>
      </c>
    </row>
    <row r="6248" spans="9:13">
      <c r="I6248" s="35" t="s">
        <v>19868</v>
      </c>
      <c r="J6248" s="35" t="s">
        <v>19869</v>
      </c>
      <c r="K6248" s="35" t="s">
        <v>2617</v>
      </c>
      <c r="L6248" s="35"/>
      <c r="M6248" s="51">
        <v>43556</v>
      </c>
    </row>
    <row r="6249" spans="9:13">
      <c r="I6249" s="35" t="s">
        <v>19870</v>
      </c>
      <c r="J6249" s="35" t="s">
        <v>19871</v>
      </c>
      <c r="K6249" s="35" t="s">
        <v>2617</v>
      </c>
      <c r="L6249" s="35"/>
      <c r="M6249" s="51">
        <v>43556</v>
      </c>
    </row>
    <row r="6250" spans="9:13">
      <c r="I6250" s="35" t="s">
        <v>19872</v>
      </c>
      <c r="J6250" s="35" t="s">
        <v>19873</v>
      </c>
      <c r="K6250" s="35" t="s">
        <v>2617</v>
      </c>
      <c r="L6250" s="35"/>
      <c r="M6250" s="51">
        <v>43556</v>
      </c>
    </row>
    <row r="6251" spans="9:13">
      <c r="I6251" s="35" t="s">
        <v>19874</v>
      </c>
      <c r="J6251" s="35" t="s">
        <v>19875</v>
      </c>
      <c r="K6251" s="35" t="s">
        <v>2617</v>
      </c>
      <c r="L6251" s="35"/>
      <c r="M6251" s="51">
        <v>43556</v>
      </c>
    </row>
    <row r="6252" spans="9:13">
      <c r="I6252" s="35" t="s">
        <v>19876</v>
      </c>
      <c r="J6252" s="35" t="s">
        <v>19877</v>
      </c>
      <c r="K6252" s="35" t="s">
        <v>2617</v>
      </c>
      <c r="L6252" s="35"/>
      <c r="M6252" s="51">
        <v>43556</v>
      </c>
    </row>
    <row r="6253" spans="9:13">
      <c r="I6253" s="35" t="s">
        <v>19878</v>
      </c>
      <c r="J6253" s="35" t="s">
        <v>19879</v>
      </c>
      <c r="K6253" s="35" t="s">
        <v>2617</v>
      </c>
      <c r="L6253" s="35"/>
      <c r="M6253" s="51">
        <v>43556</v>
      </c>
    </row>
    <row r="6254" spans="9:13">
      <c r="I6254" s="35" t="s">
        <v>19880</v>
      </c>
      <c r="J6254" s="35" t="s">
        <v>19881</v>
      </c>
      <c r="K6254" s="35" t="s">
        <v>2617</v>
      </c>
      <c r="L6254" s="35"/>
      <c r="M6254" s="51">
        <v>43556</v>
      </c>
    </row>
    <row r="6255" spans="9:13">
      <c r="I6255" s="35" t="s">
        <v>19882</v>
      </c>
      <c r="J6255" s="35" t="s">
        <v>19883</v>
      </c>
      <c r="K6255" s="35" t="s">
        <v>2617</v>
      </c>
      <c r="L6255" s="35"/>
      <c r="M6255" s="51">
        <v>43556</v>
      </c>
    </row>
    <row r="6256" spans="9:13">
      <c r="I6256" s="35" t="s">
        <v>19884</v>
      </c>
      <c r="J6256" s="35" t="s">
        <v>19885</v>
      </c>
      <c r="K6256" s="35" t="s">
        <v>2617</v>
      </c>
      <c r="L6256" s="35"/>
      <c r="M6256" s="51">
        <v>43556</v>
      </c>
    </row>
    <row r="6257" spans="9:13">
      <c r="I6257" s="35" t="s">
        <v>19886</v>
      </c>
      <c r="J6257" s="35" t="s">
        <v>19887</v>
      </c>
      <c r="K6257" s="35" t="s">
        <v>2617</v>
      </c>
      <c r="L6257" s="35"/>
      <c r="M6257" s="51">
        <v>43556</v>
      </c>
    </row>
    <row r="6258" spans="9:13">
      <c r="I6258" s="35" t="s">
        <v>19888</v>
      </c>
      <c r="J6258" s="35" t="s">
        <v>19889</v>
      </c>
      <c r="K6258" s="35" t="s">
        <v>2617</v>
      </c>
      <c r="L6258" s="35"/>
      <c r="M6258" s="51">
        <v>43556</v>
      </c>
    </row>
    <row r="6259" spans="9:13">
      <c r="I6259" s="35" t="s">
        <v>19890</v>
      </c>
      <c r="J6259" s="35" t="s">
        <v>19891</v>
      </c>
      <c r="K6259" s="35" t="s">
        <v>2617</v>
      </c>
      <c r="L6259" s="35"/>
      <c r="M6259" s="51">
        <v>43556</v>
      </c>
    </row>
    <row r="6260" spans="9:13">
      <c r="I6260" s="35" t="s">
        <v>19892</v>
      </c>
      <c r="J6260" s="35" t="s">
        <v>19893</v>
      </c>
      <c r="K6260" s="35" t="s">
        <v>2617</v>
      </c>
      <c r="L6260" s="35"/>
      <c r="M6260" s="51">
        <v>43556</v>
      </c>
    </row>
    <row r="6261" spans="9:13">
      <c r="I6261" s="35" t="s">
        <v>19894</v>
      </c>
      <c r="J6261" s="35" t="s">
        <v>19895</v>
      </c>
      <c r="K6261" s="35" t="s">
        <v>2617</v>
      </c>
      <c r="L6261" s="35"/>
      <c r="M6261" s="51">
        <v>43556</v>
      </c>
    </row>
    <row r="6262" spans="9:13">
      <c r="I6262" s="35" t="s">
        <v>19896</v>
      </c>
      <c r="J6262" s="35" t="s">
        <v>19897</v>
      </c>
      <c r="K6262" s="35" t="s">
        <v>2617</v>
      </c>
      <c r="L6262" s="35"/>
      <c r="M6262" s="51">
        <v>43556</v>
      </c>
    </row>
    <row r="6263" spans="9:13">
      <c r="I6263" s="35" t="s">
        <v>19898</v>
      </c>
      <c r="J6263" s="35" t="s">
        <v>19899</v>
      </c>
      <c r="K6263" s="35" t="s">
        <v>2617</v>
      </c>
      <c r="L6263" s="35"/>
      <c r="M6263" s="51">
        <v>43556</v>
      </c>
    </row>
    <row r="6264" spans="9:13">
      <c r="I6264" s="35" t="s">
        <v>19900</v>
      </c>
      <c r="J6264" s="35" t="s">
        <v>19901</v>
      </c>
      <c r="K6264" s="35" t="s">
        <v>2617</v>
      </c>
      <c r="L6264" s="35"/>
      <c r="M6264" s="51">
        <v>43556</v>
      </c>
    </row>
    <row r="6265" spans="9:13">
      <c r="I6265" s="35" t="s">
        <v>19902</v>
      </c>
      <c r="J6265" s="35" t="s">
        <v>19903</v>
      </c>
      <c r="K6265" s="35" t="s">
        <v>2617</v>
      </c>
      <c r="L6265" s="35"/>
      <c r="M6265" s="51">
        <v>43556</v>
      </c>
    </row>
    <row r="6266" spans="9:13">
      <c r="I6266" s="35" t="s">
        <v>19904</v>
      </c>
      <c r="J6266" s="35" t="s">
        <v>19905</v>
      </c>
      <c r="K6266" s="35" t="s">
        <v>2617</v>
      </c>
      <c r="L6266" s="35"/>
      <c r="M6266" s="51">
        <v>43556</v>
      </c>
    </row>
    <row r="6267" spans="9:13">
      <c r="I6267" s="35" t="s">
        <v>19906</v>
      </c>
      <c r="J6267" s="35" t="s">
        <v>19907</v>
      </c>
      <c r="K6267" s="35" t="s">
        <v>2617</v>
      </c>
      <c r="L6267" s="35"/>
      <c r="M6267" s="51">
        <v>43556</v>
      </c>
    </row>
    <row r="6268" spans="9:13">
      <c r="I6268" s="35" t="s">
        <v>19908</v>
      </c>
      <c r="J6268" s="35" t="s">
        <v>19909</v>
      </c>
      <c r="K6268" s="35" t="s">
        <v>2617</v>
      </c>
      <c r="L6268" s="35"/>
      <c r="M6268" s="51">
        <v>43556</v>
      </c>
    </row>
    <row r="6269" spans="9:13">
      <c r="I6269" s="35" t="s">
        <v>19910</v>
      </c>
      <c r="J6269" s="35" t="s">
        <v>19911</v>
      </c>
      <c r="K6269" s="35" t="s">
        <v>2617</v>
      </c>
      <c r="L6269" s="35"/>
      <c r="M6269" s="51">
        <v>43556</v>
      </c>
    </row>
    <row r="6270" spans="9:13">
      <c r="I6270" s="35" t="s">
        <v>19912</v>
      </c>
      <c r="J6270" s="35" t="s">
        <v>19913</v>
      </c>
      <c r="K6270" s="35" t="s">
        <v>2617</v>
      </c>
      <c r="L6270" s="35"/>
      <c r="M6270" s="51">
        <v>43556</v>
      </c>
    </row>
    <row r="6271" spans="9:13">
      <c r="I6271" s="35" t="s">
        <v>19914</v>
      </c>
      <c r="J6271" s="35" t="s">
        <v>19915</v>
      </c>
      <c r="K6271" s="35" t="s">
        <v>2617</v>
      </c>
      <c r="L6271" s="35"/>
      <c r="M6271" s="51">
        <v>43556</v>
      </c>
    </row>
    <row r="6272" spans="9:13">
      <c r="I6272" s="35" t="s">
        <v>19916</v>
      </c>
      <c r="J6272" s="35" t="s">
        <v>19917</v>
      </c>
      <c r="K6272" s="35" t="s">
        <v>2617</v>
      </c>
      <c r="L6272" s="35"/>
      <c r="M6272" s="51">
        <v>43556</v>
      </c>
    </row>
    <row r="6273" spans="9:13">
      <c r="I6273" s="35" t="s">
        <v>19918</v>
      </c>
      <c r="J6273" s="35" t="s">
        <v>19919</v>
      </c>
      <c r="K6273" s="35" t="s">
        <v>2617</v>
      </c>
      <c r="L6273" s="35"/>
      <c r="M6273" s="51">
        <v>43556</v>
      </c>
    </row>
    <row r="6274" spans="9:13">
      <c r="I6274" s="35" t="s">
        <v>19920</v>
      </c>
      <c r="J6274" s="35" t="s">
        <v>19921</v>
      </c>
      <c r="K6274" s="35" t="s">
        <v>2617</v>
      </c>
      <c r="L6274" s="35"/>
      <c r="M6274" s="51">
        <v>43556</v>
      </c>
    </row>
    <row r="6275" spans="9:13">
      <c r="I6275" s="35" t="s">
        <v>19922</v>
      </c>
      <c r="J6275" s="35" t="s">
        <v>19923</v>
      </c>
      <c r="K6275" s="35" t="s">
        <v>2617</v>
      </c>
      <c r="L6275" s="35"/>
      <c r="M6275" s="51">
        <v>43556</v>
      </c>
    </row>
    <row r="6276" spans="9:13">
      <c r="I6276" s="35" t="s">
        <v>19924</v>
      </c>
      <c r="J6276" s="35" t="s">
        <v>19925</v>
      </c>
      <c r="K6276" s="35" t="s">
        <v>2617</v>
      </c>
      <c r="L6276" s="35"/>
      <c r="M6276" s="51">
        <v>43556</v>
      </c>
    </row>
    <row r="6277" spans="9:13">
      <c r="I6277" s="35" t="s">
        <v>19926</v>
      </c>
      <c r="J6277" s="35" t="s">
        <v>19927</v>
      </c>
      <c r="K6277" s="35" t="s">
        <v>2617</v>
      </c>
      <c r="L6277" s="35"/>
      <c r="M6277" s="51">
        <v>43556</v>
      </c>
    </row>
    <row r="6278" spans="9:13">
      <c r="I6278" s="35" t="s">
        <v>19928</v>
      </c>
      <c r="J6278" s="35" t="s">
        <v>19929</v>
      </c>
      <c r="K6278" s="35" t="s">
        <v>2617</v>
      </c>
      <c r="L6278" s="35"/>
      <c r="M6278" s="51">
        <v>43556</v>
      </c>
    </row>
    <row r="6279" spans="9:13">
      <c r="I6279" s="35" t="s">
        <v>19930</v>
      </c>
      <c r="J6279" s="35" t="s">
        <v>19931</v>
      </c>
      <c r="K6279" s="35" t="s">
        <v>2617</v>
      </c>
      <c r="L6279" s="35"/>
      <c r="M6279" s="51">
        <v>43556</v>
      </c>
    </row>
    <row r="6280" spans="9:13">
      <c r="I6280" s="35" t="s">
        <v>19932</v>
      </c>
      <c r="J6280" s="35" t="s">
        <v>19933</v>
      </c>
      <c r="K6280" s="35" t="s">
        <v>2617</v>
      </c>
      <c r="L6280" s="35"/>
      <c r="M6280" s="51">
        <v>43556</v>
      </c>
    </row>
    <row r="6281" spans="9:13">
      <c r="I6281" s="35" t="s">
        <v>19934</v>
      </c>
      <c r="J6281" s="35" t="s">
        <v>19935</v>
      </c>
      <c r="K6281" s="35" t="s">
        <v>2617</v>
      </c>
      <c r="L6281" s="35"/>
      <c r="M6281" s="51">
        <v>43556</v>
      </c>
    </row>
    <row r="6282" spans="9:13">
      <c r="I6282" s="35" t="s">
        <v>19936</v>
      </c>
      <c r="J6282" s="35" t="s">
        <v>19937</v>
      </c>
      <c r="K6282" s="35" t="s">
        <v>2617</v>
      </c>
      <c r="L6282" s="35"/>
      <c r="M6282" s="51">
        <v>43556</v>
      </c>
    </row>
    <row r="6283" spans="9:13">
      <c r="I6283" s="35" t="s">
        <v>19938</v>
      </c>
      <c r="J6283" s="35" t="s">
        <v>19939</v>
      </c>
      <c r="K6283" s="35" t="s">
        <v>2617</v>
      </c>
      <c r="L6283" s="35"/>
      <c r="M6283" s="51">
        <v>43556</v>
      </c>
    </row>
    <row r="6284" spans="9:13">
      <c r="I6284" s="35" t="s">
        <v>19940</v>
      </c>
      <c r="J6284" s="35" t="s">
        <v>19941</v>
      </c>
      <c r="K6284" s="35" t="s">
        <v>2617</v>
      </c>
      <c r="L6284" s="35"/>
      <c r="M6284" s="51">
        <v>43556</v>
      </c>
    </row>
    <row r="6285" spans="9:13">
      <c r="I6285" s="35" t="s">
        <v>19942</v>
      </c>
      <c r="J6285" s="35" t="s">
        <v>19943</v>
      </c>
      <c r="K6285" s="35" t="s">
        <v>2617</v>
      </c>
      <c r="L6285" s="35"/>
      <c r="M6285" s="51">
        <v>43556</v>
      </c>
    </row>
    <row r="6286" spans="9:13">
      <c r="I6286" s="35" t="s">
        <v>19944</v>
      </c>
      <c r="J6286" s="35" t="s">
        <v>19945</v>
      </c>
      <c r="K6286" s="35" t="s">
        <v>2617</v>
      </c>
      <c r="L6286" s="35"/>
      <c r="M6286" s="51">
        <v>43556</v>
      </c>
    </row>
    <row r="6287" spans="9:13">
      <c r="I6287" s="35" t="s">
        <v>19946</v>
      </c>
      <c r="J6287" s="35" t="s">
        <v>19947</v>
      </c>
      <c r="K6287" s="35" t="s">
        <v>2617</v>
      </c>
      <c r="L6287" s="35"/>
      <c r="M6287" s="51">
        <v>43556</v>
      </c>
    </row>
    <row r="6288" spans="9:13">
      <c r="I6288" s="35" t="s">
        <v>19948</v>
      </c>
      <c r="J6288" s="35" t="s">
        <v>19949</v>
      </c>
      <c r="K6288" s="35" t="s">
        <v>2617</v>
      </c>
      <c r="L6288" s="35"/>
      <c r="M6288" s="51">
        <v>43556</v>
      </c>
    </row>
    <row r="6289" spans="9:13">
      <c r="I6289" s="35" t="s">
        <v>19950</v>
      </c>
      <c r="J6289" s="35" t="s">
        <v>19951</v>
      </c>
      <c r="K6289" s="35" t="s">
        <v>2617</v>
      </c>
      <c r="L6289" s="35"/>
      <c r="M6289" s="51">
        <v>43556</v>
      </c>
    </row>
    <row r="6290" spans="9:13">
      <c r="I6290" s="35" t="s">
        <v>19952</v>
      </c>
      <c r="J6290" s="35" t="s">
        <v>19953</v>
      </c>
      <c r="K6290" s="35" t="s">
        <v>2617</v>
      </c>
      <c r="L6290" s="35"/>
      <c r="M6290" s="51">
        <v>43556</v>
      </c>
    </row>
    <row r="6291" spans="9:13">
      <c r="I6291" s="35" t="s">
        <v>19954</v>
      </c>
      <c r="J6291" s="35" t="s">
        <v>19955</v>
      </c>
      <c r="K6291" s="35" t="s">
        <v>2617</v>
      </c>
      <c r="L6291" s="35"/>
      <c r="M6291" s="51">
        <v>43556</v>
      </c>
    </row>
    <row r="6292" spans="9:13">
      <c r="I6292" s="35" t="s">
        <v>19956</v>
      </c>
      <c r="J6292" s="35" t="s">
        <v>19957</v>
      </c>
      <c r="K6292" s="35" t="s">
        <v>2617</v>
      </c>
      <c r="L6292" s="35"/>
      <c r="M6292" s="51">
        <v>43556</v>
      </c>
    </row>
    <row r="6293" spans="9:13">
      <c r="I6293" s="35" t="s">
        <v>19958</v>
      </c>
      <c r="J6293" s="35" t="s">
        <v>19959</v>
      </c>
      <c r="K6293" s="35" t="s">
        <v>2617</v>
      </c>
      <c r="L6293" s="35"/>
      <c r="M6293" s="51">
        <v>43556</v>
      </c>
    </row>
    <row r="6294" spans="9:13">
      <c r="I6294" s="35" t="s">
        <v>19960</v>
      </c>
      <c r="J6294" s="35" t="s">
        <v>19961</v>
      </c>
      <c r="K6294" s="35" t="s">
        <v>2617</v>
      </c>
      <c r="L6294" s="35"/>
      <c r="M6294" s="51">
        <v>43556</v>
      </c>
    </row>
    <row r="6295" spans="9:13">
      <c r="I6295" s="35" t="s">
        <v>19962</v>
      </c>
      <c r="J6295" s="35" t="s">
        <v>19963</v>
      </c>
      <c r="K6295" s="35" t="s">
        <v>2617</v>
      </c>
      <c r="L6295" s="35"/>
      <c r="M6295" s="51">
        <v>43556</v>
      </c>
    </row>
    <row r="6296" spans="9:13">
      <c r="I6296" s="35" t="s">
        <v>19964</v>
      </c>
      <c r="J6296" s="35" t="s">
        <v>19965</v>
      </c>
      <c r="K6296" s="35" t="s">
        <v>2617</v>
      </c>
      <c r="L6296" s="35"/>
      <c r="M6296" s="51">
        <v>43556</v>
      </c>
    </row>
    <row r="6297" spans="9:13">
      <c r="I6297" s="35" t="s">
        <v>19966</v>
      </c>
      <c r="J6297" s="35" t="s">
        <v>19967</v>
      </c>
      <c r="K6297" s="35" t="s">
        <v>2617</v>
      </c>
      <c r="L6297" s="35"/>
      <c r="M6297" s="51">
        <v>43556</v>
      </c>
    </row>
    <row r="6298" spans="9:13">
      <c r="I6298" s="35" t="s">
        <v>19968</v>
      </c>
      <c r="J6298" s="35" t="s">
        <v>19969</v>
      </c>
      <c r="K6298" s="35" t="s">
        <v>2617</v>
      </c>
      <c r="L6298" s="35"/>
      <c r="M6298" s="51">
        <v>43556</v>
      </c>
    </row>
    <row r="6299" spans="9:13">
      <c r="I6299" s="35" t="s">
        <v>19970</v>
      </c>
      <c r="J6299" s="35" t="s">
        <v>19971</v>
      </c>
      <c r="K6299" s="35" t="s">
        <v>2617</v>
      </c>
      <c r="L6299" s="35"/>
      <c r="M6299" s="51">
        <v>43556</v>
      </c>
    </row>
    <row r="6300" spans="9:13">
      <c r="I6300" s="35" t="s">
        <v>19972</v>
      </c>
      <c r="J6300" s="35" t="s">
        <v>19973</v>
      </c>
      <c r="K6300" s="35" t="s">
        <v>2617</v>
      </c>
      <c r="L6300" s="35"/>
      <c r="M6300" s="51">
        <v>43556</v>
      </c>
    </row>
    <row r="6301" spans="9:13">
      <c r="I6301" s="35" t="s">
        <v>19974</v>
      </c>
      <c r="J6301" s="35" t="s">
        <v>19975</v>
      </c>
      <c r="K6301" s="35" t="s">
        <v>2617</v>
      </c>
      <c r="L6301" s="35"/>
      <c r="M6301" s="51">
        <v>43556</v>
      </c>
    </row>
    <row r="6302" spans="9:13">
      <c r="I6302" s="35" t="s">
        <v>19976</v>
      </c>
      <c r="J6302" s="35" t="s">
        <v>19977</v>
      </c>
      <c r="K6302" s="35" t="s">
        <v>2617</v>
      </c>
      <c r="L6302" s="35"/>
      <c r="M6302" s="51">
        <v>43556</v>
      </c>
    </row>
    <row r="6303" spans="9:13">
      <c r="I6303" s="35" t="s">
        <v>19978</v>
      </c>
      <c r="J6303" s="35" t="s">
        <v>19979</v>
      </c>
      <c r="K6303" s="35" t="s">
        <v>2617</v>
      </c>
      <c r="L6303" s="35"/>
      <c r="M6303" s="51">
        <v>43556</v>
      </c>
    </row>
    <row r="6304" spans="9:13">
      <c r="I6304" s="35" t="s">
        <v>19980</v>
      </c>
      <c r="J6304" s="35" t="s">
        <v>19981</v>
      </c>
      <c r="K6304" s="35" t="s">
        <v>2617</v>
      </c>
      <c r="L6304" s="35"/>
      <c r="M6304" s="51">
        <v>43556</v>
      </c>
    </row>
    <row r="6305" spans="9:13">
      <c r="I6305" s="35" t="s">
        <v>19982</v>
      </c>
      <c r="J6305" s="35" t="s">
        <v>19983</v>
      </c>
      <c r="K6305" s="35" t="s">
        <v>2617</v>
      </c>
      <c r="L6305" s="35"/>
      <c r="M6305" s="51">
        <v>43556</v>
      </c>
    </row>
    <row r="6306" spans="9:13">
      <c r="I6306" s="35" t="s">
        <v>19984</v>
      </c>
      <c r="J6306" s="35" t="s">
        <v>19985</v>
      </c>
      <c r="K6306" s="35" t="s">
        <v>2617</v>
      </c>
      <c r="L6306" s="35"/>
      <c r="M6306" s="51">
        <v>43556</v>
      </c>
    </row>
    <row r="6307" spans="9:13">
      <c r="I6307" s="35" t="s">
        <v>19986</v>
      </c>
      <c r="J6307" s="35" t="s">
        <v>19987</v>
      </c>
      <c r="K6307" s="35" t="s">
        <v>2617</v>
      </c>
      <c r="L6307" s="35"/>
      <c r="M6307" s="51">
        <v>43556</v>
      </c>
    </row>
    <row r="6308" spans="9:13">
      <c r="I6308" s="35" t="s">
        <v>19988</v>
      </c>
      <c r="J6308" s="35" t="s">
        <v>19989</v>
      </c>
      <c r="K6308" s="35" t="s">
        <v>2617</v>
      </c>
      <c r="L6308" s="35"/>
      <c r="M6308" s="51">
        <v>43556</v>
      </c>
    </row>
    <row r="6309" spans="9:13">
      <c r="I6309" s="35" t="s">
        <v>19990</v>
      </c>
      <c r="J6309" s="35" t="s">
        <v>19991</v>
      </c>
      <c r="K6309" s="35" t="s">
        <v>2617</v>
      </c>
      <c r="L6309" s="35"/>
      <c r="M6309" s="51">
        <v>43556</v>
      </c>
    </row>
    <row r="6310" spans="9:13">
      <c r="I6310" s="35" t="s">
        <v>19992</v>
      </c>
      <c r="J6310" s="35" t="s">
        <v>19993</v>
      </c>
      <c r="K6310" s="35" t="s">
        <v>2617</v>
      </c>
      <c r="L6310" s="35"/>
      <c r="M6310" s="51">
        <v>43556</v>
      </c>
    </row>
    <row r="6311" spans="9:13">
      <c r="I6311" s="35" t="s">
        <v>19994</v>
      </c>
      <c r="J6311" s="35" t="s">
        <v>19995</v>
      </c>
      <c r="K6311" s="35" t="s">
        <v>2617</v>
      </c>
      <c r="L6311" s="35"/>
      <c r="M6311" s="51">
        <v>43556</v>
      </c>
    </row>
    <row r="6312" spans="9:13">
      <c r="I6312" s="35" t="s">
        <v>19996</v>
      </c>
      <c r="J6312" s="35" t="s">
        <v>19997</v>
      </c>
      <c r="K6312" s="35" t="s">
        <v>2617</v>
      </c>
      <c r="L6312" s="35"/>
      <c r="M6312" s="51">
        <v>43556</v>
      </c>
    </row>
    <row r="6313" spans="9:13">
      <c r="I6313" s="35" t="s">
        <v>19998</v>
      </c>
      <c r="J6313" s="35" t="s">
        <v>19999</v>
      </c>
      <c r="K6313" s="35" t="s">
        <v>2617</v>
      </c>
      <c r="L6313" s="35"/>
      <c r="M6313" s="51">
        <v>43556</v>
      </c>
    </row>
    <row r="6314" spans="9:13">
      <c r="I6314" s="35" t="s">
        <v>20000</v>
      </c>
      <c r="J6314" s="35" t="s">
        <v>20001</v>
      </c>
      <c r="K6314" s="35" t="s">
        <v>2617</v>
      </c>
      <c r="L6314" s="35"/>
      <c r="M6314" s="51">
        <v>43556</v>
      </c>
    </row>
    <row r="6315" spans="9:13">
      <c r="I6315" s="35" t="s">
        <v>20002</v>
      </c>
      <c r="J6315" s="35" t="s">
        <v>20003</v>
      </c>
      <c r="K6315" s="35" t="s">
        <v>2617</v>
      </c>
      <c r="L6315" s="35"/>
      <c r="M6315" s="51">
        <v>43556</v>
      </c>
    </row>
    <row r="6316" spans="9:13">
      <c r="I6316" s="35" t="s">
        <v>20004</v>
      </c>
      <c r="J6316" s="35" t="s">
        <v>20005</v>
      </c>
      <c r="K6316" s="35" t="s">
        <v>2617</v>
      </c>
      <c r="L6316" s="35"/>
      <c r="M6316" s="51">
        <v>43556</v>
      </c>
    </row>
    <row r="6317" spans="9:13">
      <c r="I6317" s="35" t="s">
        <v>20006</v>
      </c>
      <c r="J6317" s="35" t="s">
        <v>20007</v>
      </c>
      <c r="K6317" s="35" t="s">
        <v>2617</v>
      </c>
      <c r="L6317" s="35"/>
      <c r="M6317" s="51">
        <v>43556</v>
      </c>
    </row>
    <row r="6318" spans="9:13">
      <c r="I6318" s="35" t="s">
        <v>20008</v>
      </c>
      <c r="J6318" s="35" t="s">
        <v>20009</v>
      </c>
      <c r="K6318" s="35" t="s">
        <v>2617</v>
      </c>
      <c r="L6318" s="35"/>
      <c r="M6318" s="51">
        <v>43556</v>
      </c>
    </row>
    <row r="6319" spans="9:13">
      <c r="I6319" s="35" t="s">
        <v>20010</v>
      </c>
      <c r="J6319" s="35" t="s">
        <v>20011</v>
      </c>
      <c r="K6319" s="35" t="s">
        <v>2617</v>
      </c>
      <c r="L6319" s="35"/>
      <c r="M6319" s="51">
        <v>43556</v>
      </c>
    </row>
    <row r="6320" spans="9:13">
      <c r="I6320" s="35" t="s">
        <v>20012</v>
      </c>
      <c r="J6320" s="35" t="s">
        <v>20013</v>
      </c>
      <c r="K6320" s="35" t="s">
        <v>2617</v>
      </c>
      <c r="L6320" s="35"/>
      <c r="M6320" s="51">
        <v>43556</v>
      </c>
    </row>
    <row r="6321" spans="9:13">
      <c r="I6321" s="35" t="s">
        <v>20014</v>
      </c>
      <c r="J6321" s="35" t="s">
        <v>20015</v>
      </c>
      <c r="K6321" s="35" t="s">
        <v>2617</v>
      </c>
      <c r="L6321" s="35"/>
      <c r="M6321" s="51">
        <v>43556</v>
      </c>
    </row>
    <row r="6322" spans="9:13">
      <c r="I6322" s="35" t="s">
        <v>20016</v>
      </c>
      <c r="J6322" s="35" t="s">
        <v>20017</v>
      </c>
      <c r="K6322" s="35" t="s">
        <v>2617</v>
      </c>
      <c r="L6322" s="35"/>
      <c r="M6322" s="51">
        <v>43556</v>
      </c>
    </row>
    <row r="6323" spans="9:13">
      <c r="I6323" s="35" t="s">
        <v>20018</v>
      </c>
      <c r="J6323" s="35" t="s">
        <v>20019</v>
      </c>
      <c r="K6323" s="35" t="s">
        <v>2617</v>
      </c>
      <c r="L6323" s="35"/>
      <c r="M6323" s="51">
        <v>43556</v>
      </c>
    </row>
    <row r="6324" spans="9:13">
      <c r="I6324" s="35" t="s">
        <v>20020</v>
      </c>
      <c r="J6324" s="35" t="s">
        <v>20021</v>
      </c>
      <c r="K6324" s="35" t="s">
        <v>2617</v>
      </c>
      <c r="L6324" s="35"/>
      <c r="M6324" s="51">
        <v>43556</v>
      </c>
    </row>
    <row r="6325" spans="9:13">
      <c r="I6325" s="35" t="s">
        <v>20022</v>
      </c>
      <c r="J6325" s="35" t="s">
        <v>20023</v>
      </c>
      <c r="K6325" s="35" t="s">
        <v>2617</v>
      </c>
      <c r="L6325" s="35"/>
      <c r="M6325" s="51">
        <v>43556</v>
      </c>
    </row>
    <row r="6326" spans="9:13">
      <c r="I6326" s="35" t="s">
        <v>20024</v>
      </c>
      <c r="J6326" s="35" t="s">
        <v>20025</v>
      </c>
      <c r="K6326" s="35" t="s">
        <v>2617</v>
      </c>
      <c r="L6326" s="35"/>
      <c r="M6326" s="51">
        <v>43556</v>
      </c>
    </row>
    <row r="6327" spans="9:13">
      <c r="I6327" s="35" t="s">
        <v>20026</v>
      </c>
      <c r="J6327" s="35" t="s">
        <v>20027</v>
      </c>
      <c r="K6327" s="35" t="s">
        <v>2617</v>
      </c>
      <c r="L6327" s="35"/>
      <c r="M6327" s="51">
        <v>43556</v>
      </c>
    </row>
    <row r="6328" spans="9:13">
      <c r="I6328" s="35" t="s">
        <v>20028</v>
      </c>
      <c r="J6328" s="35" t="s">
        <v>20029</v>
      </c>
      <c r="K6328" s="35" t="s">
        <v>2617</v>
      </c>
      <c r="L6328" s="35"/>
      <c r="M6328" s="51">
        <v>43556</v>
      </c>
    </row>
    <row r="6329" spans="9:13">
      <c r="I6329" s="35" t="s">
        <v>20030</v>
      </c>
      <c r="J6329" s="35" t="s">
        <v>20031</v>
      </c>
      <c r="K6329" s="35" t="s">
        <v>2617</v>
      </c>
      <c r="L6329" s="35"/>
      <c r="M6329" s="51">
        <v>43556</v>
      </c>
    </row>
    <row r="6330" spans="9:13">
      <c r="I6330" s="35" t="s">
        <v>20032</v>
      </c>
      <c r="J6330" s="35" t="s">
        <v>20033</v>
      </c>
      <c r="K6330" s="35" t="s">
        <v>2617</v>
      </c>
      <c r="L6330" s="35"/>
      <c r="M6330" s="51">
        <v>43556</v>
      </c>
    </row>
    <row r="6331" spans="9:13">
      <c r="I6331" s="35" t="s">
        <v>20034</v>
      </c>
      <c r="J6331" s="35" t="s">
        <v>20035</v>
      </c>
      <c r="K6331" s="35" t="s">
        <v>2617</v>
      </c>
      <c r="L6331" s="35"/>
      <c r="M6331" s="51">
        <v>43556</v>
      </c>
    </row>
    <row r="6332" spans="9:13">
      <c r="I6332" s="35" t="s">
        <v>20036</v>
      </c>
      <c r="J6332" s="35" t="s">
        <v>20037</v>
      </c>
      <c r="K6332" s="35" t="s">
        <v>2617</v>
      </c>
      <c r="L6332" s="35"/>
      <c r="M6332" s="51">
        <v>43556</v>
      </c>
    </row>
    <row r="6333" spans="9:13">
      <c r="I6333" s="35" t="s">
        <v>20038</v>
      </c>
      <c r="J6333" s="35" t="s">
        <v>20039</v>
      </c>
      <c r="K6333" s="35" t="s">
        <v>2617</v>
      </c>
      <c r="L6333" s="35"/>
      <c r="M6333" s="51">
        <v>43556</v>
      </c>
    </row>
    <row r="6334" spans="9:13">
      <c r="I6334" s="35" t="s">
        <v>20040</v>
      </c>
      <c r="J6334" s="35" t="s">
        <v>20041</v>
      </c>
      <c r="K6334" s="35" t="s">
        <v>2617</v>
      </c>
      <c r="L6334" s="35"/>
      <c r="M6334" s="51">
        <v>43556</v>
      </c>
    </row>
    <row r="6335" spans="9:13">
      <c r="I6335" s="35" t="s">
        <v>20042</v>
      </c>
      <c r="J6335" s="35" t="s">
        <v>20043</v>
      </c>
      <c r="K6335" s="35" t="s">
        <v>2617</v>
      </c>
      <c r="L6335" s="35"/>
      <c r="M6335" s="51">
        <v>43556</v>
      </c>
    </row>
    <row r="6336" spans="9:13">
      <c r="I6336" s="35" t="s">
        <v>20044</v>
      </c>
      <c r="J6336" s="35" t="s">
        <v>20045</v>
      </c>
      <c r="K6336" s="35" t="s">
        <v>2617</v>
      </c>
      <c r="L6336" s="35"/>
      <c r="M6336" s="51">
        <v>43556</v>
      </c>
    </row>
    <row r="6337" spans="9:13">
      <c r="I6337" s="35" t="s">
        <v>20046</v>
      </c>
      <c r="J6337" s="35" t="s">
        <v>20047</v>
      </c>
      <c r="K6337" s="35" t="s">
        <v>2617</v>
      </c>
      <c r="L6337" s="35"/>
      <c r="M6337" s="51">
        <v>43556</v>
      </c>
    </row>
    <row r="6338" spans="9:13">
      <c r="I6338" s="35" t="s">
        <v>20048</v>
      </c>
      <c r="J6338" s="35" t="s">
        <v>20049</v>
      </c>
      <c r="K6338" s="35" t="s">
        <v>2617</v>
      </c>
      <c r="L6338" s="35"/>
      <c r="M6338" s="51">
        <v>43556</v>
      </c>
    </row>
    <row r="6339" spans="9:13">
      <c r="I6339" s="35" t="s">
        <v>20050</v>
      </c>
      <c r="J6339" s="35" t="s">
        <v>20051</v>
      </c>
      <c r="K6339" s="35" t="s">
        <v>2617</v>
      </c>
      <c r="L6339" s="35"/>
      <c r="M6339" s="51">
        <v>43556</v>
      </c>
    </row>
    <row r="6340" spans="9:13">
      <c r="I6340" s="35" t="s">
        <v>20052</v>
      </c>
      <c r="J6340" s="35" t="s">
        <v>20053</v>
      </c>
      <c r="K6340" s="35" t="s">
        <v>2617</v>
      </c>
      <c r="L6340" s="35"/>
      <c r="M6340" s="51">
        <v>43556</v>
      </c>
    </row>
    <row r="6341" spans="9:13">
      <c r="I6341" s="35" t="s">
        <v>20054</v>
      </c>
      <c r="J6341" s="35" t="s">
        <v>20055</v>
      </c>
      <c r="K6341" s="35" t="s">
        <v>2617</v>
      </c>
      <c r="L6341" s="35"/>
      <c r="M6341" s="51">
        <v>43556</v>
      </c>
    </row>
    <row r="6342" spans="9:13">
      <c r="I6342" s="35" t="s">
        <v>20056</v>
      </c>
      <c r="J6342" s="35" t="s">
        <v>20057</v>
      </c>
      <c r="K6342" s="35" t="s">
        <v>2617</v>
      </c>
      <c r="L6342" s="35"/>
      <c r="M6342" s="51">
        <v>43556</v>
      </c>
    </row>
    <row r="6343" spans="9:13">
      <c r="I6343" s="35" t="s">
        <v>20058</v>
      </c>
      <c r="J6343" s="35" t="s">
        <v>20059</v>
      </c>
      <c r="K6343" s="35" t="s">
        <v>2617</v>
      </c>
      <c r="L6343" s="35"/>
      <c r="M6343" s="51">
        <v>43556</v>
      </c>
    </row>
    <row r="6344" spans="9:13">
      <c r="I6344" s="35" t="s">
        <v>20060</v>
      </c>
      <c r="J6344" s="35" t="s">
        <v>20061</v>
      </c>
      <c r="K6344" s="35" t="s">
        <v>2617</v>
      </c>
      <c r="L6344" s="35"/>
      <c r="M6344" s="51">
        <v>43556</v>
      </c>
    </row>
    <row r="6345" spans="9:13">
      <c r="I6345" s="35" t="s">
        <v>20062</v>
      </c>
      <c r="J6345" s="35" t="s">
        <v>20063</v>
      </c>
      <c r="K6345" s="35" t="s">
        <v>2617</v>
      </c>
      <c r="L6345" s="35"/>
      <c r="M6345" s="51">
        <v>43556</v>
      </c>
    </row>
    <row r="6346" spans="9:13">
      <c r="I6346" s="35" t="s">
        <v>20064</v>
      </c>
      <c r="J6346" s="35" t="s">
        <v>20065</v>
      </c>
      <c r="K6346" s="35" t="s">
        <v>2617</v>
      </c>
      <c r="L6346" s="35"/>
      <c r="M6346" s="51">
        <v>43556</v>
      </c>
    </row>
    <row r="6347" spans="9:13">
      <c r="I6347" s="35" t="s">
        <v>20066</v>
      </c>
      <c r="J6347" s="35" t="s">
        <v>20067</v>
      </c>
      <c r="K6347" s="35" t="s">
        <v>2617</v>
      </c>
      <c r="L6347" s="35"/>
      <c r="M6347" s="51">
        <v>43556</v>
      </c>
    </row>
    <row r="6348" spans="9:13">
      <c r="I6348" s="35" t="s">
        <v>20068</v>
      </c>
      <c r="J6348" s="35" t="s">
        <v>20069</v>
      </c>
      <c r="K6348" s="35" t="s">
        <v>2617</v>
      </c>
      <c r="L6348" s="35"/>
      <c r="M6348" s="51">
        <v>43556</v>
      </c>
    </row>
    <row r="6349" spans="9:13">
      <c r="I6349" s="35" t="s">
        <v>20070</v>
      </c>
      <c r="J6349" s="35" t="s">
        <v>20071</v>
      </c>
      <c r="K6349" s="35" t="s">
        <v>2617</v>
      </c>
      <c r="L6349" s="35"/>
      <c r="M6349" s="51">
        <v>43556</v>
      </c>
    </row>
    <row r="6350" spans="9:13">
      <c r="I6350" s="35" t="s">
        <v>20072</v>
      </c>
      <c r="J6350" s="35" t="s">
        <v>20073</v>
      </c>
      <c r="K6350" s="35" t="s">
        <v>2617</v>
      </c>
      <c r="L6350" s="35"/>
      <c r="M6350" s="51">
        <v>43556</v>
      </c>
    </row>
    <row r="6351" spans="9:13">
      <c r="I6351" s="35" t="s">
        <v>20074</v>
      </c>
      <c r="J6351" s="35" t="s">
        <v>20075</v>
      </c>
      <c r="K6351" s="35" t="s">
        <v>2617</v>
      </c>
      <c r="L6351" s="35"/>
      <c r="M6351" s="51">
        <v>43556</v>
      </c>
    </row>
    <row r="6352" spans="9:13">
      <c r="I6352" s="35" t="s">
        <v>20076</v>
      </c>
      <c r="J6352" s="35" t="s">
        <v>20077</v>
      </c>
      <c r="K6352" s="35" t="s">
        <v>2617</v>
      </c>
      <c r="L6352" s="35"/>
      <c r="M6352" s="51">
        <v>43556</v>
      </c>
    </row>
    <row r="6353" spans="9:13">
      <c r="I6353" s="35" t="s">
        <v>20078</v>
      </c>
      <c r="J6353" s="35" t="s">
        <v>20079</v>
      </c>
      <c r="K6353" s="35" t="s">
        <v>2617</v>
      </c>
      <c r="L6353" s="35"/>
      <c r="M6353" s="51">
        <v>43556</v>
      </c>
    </row>
    <row r="6354" spans="9:13">
      <c r="I6354" s="35" t="s">
        <v>20080</v>
      </c>
      <c r="J6354" s="35" t="s">
        <v>20081</v>
      </c>
      <c r="K6354" s="35" t="s">
        <v>2617</v>
      </c>
      <c r="L6354" s="35"/>
      <c r="M6354" s="51">
        <v>43556</v>
      </c>
    </row>
    <row r="6355" spans="9:13">
      <c r="I6355" s="35" t="s">
        <v>20082</v>
      </c>
      <c r="J6355" s="35" t="s">
        <v>20083</v>
      </c>
      <c r="K6355" s="35" t="s">
        <v>2617</v>
      </c>
      <c r="L6355" s="35"/>
      <c r="M6355" s="51">
        <v>43556</v>
      </c>
    </row>
    <row r="6356" spans="9:13">
      <c r="I6356" s="35" t="s">
        <v>20084</v>
      </c>
      <c r="J6356" s="35" t="s">
        <v>20085</v>
      </c>
      <c r="K6356" s="35" t="s">
        <v>2617</v>
      </c>
      <c r="L6356" s="35"/>
      <c r="M6356" s="51">
        <v>43556</v>
      </c>
    </row>
    <row r="6357" spans="9:13">
      <c r="I6357" s="35" t="s">
        <v>20086</v>
      </c>
      <c r="J6357" s="35" t="s">
        <v>20087</v>
      </c>
      <c r="K6357" s="35" t="s">
        <v>2617</v>
      </c>
      <c r="L6357" s="35"/>
      <c r="M6357" s="51">
        <v>43556</v>
      </c>
    </row>
    <row r="6358" spans="9:13">
      <c r="I6358" s="35" t="s">
        <v>20088</v>
      </c>
      <c r="J6358" s="35" t="s">
        <v>20089</v>
      </c>
      <c r="K6358" s="35" t="s">
        <v>2617</v>
      </c>
      <c r="L6358" s="35"/>
      <c r="M6358" s="51">
        <v>43556</v>
      </c>
    </row>
    <row r="6359" spans="9:13">
      <c r="I6359" s="35" t="s">
        <v>20090</v>
      </c>
      <c r="J6359" s="35" t="s">
        <v>20091</v>
      </c>
      <c r="K6359" s="35" t="s">
        <v>2617</v>
      </c>
      <c r="L6359" s="35"/>
      <c r="M6359" s="51">
        <v>43556</v>
      </c>
    </row>
    <row r="6360" spans="9:13">
      <c r="I6360" s="35" t="s">
        <v>20092</v>
      </c>
      <c r="J6360" s="35" t="s">
        <v>20093</v>
      </c>
      <c r="K6360" s="35" t="s">
        <v>2617</v>
      </c>
      <c r="L6360" s="35"/>
      <c r="M6360" s="51">
        <v>43556</v>
      </c>
    </row>
    <row r="6361" spans="9:13">
      <c r="I6361" s="35" t="s">
        <v>20094</v>
      </c>
      <c r="J6361" s="35" t="s">
        <v>20095</v>
      </c>
      <c r="K6361" s="35" t="s">
        <v>2617</v>
      </c>
      <c r="L6361" s="35"/>
      <c r="M6361" s="51">
        <v>43556</v>
      </c>
    </row>
    <row r="6362" spans="9:13">
      <c r="I6362" s="35" t="s">
        <v>20096</v>
      </c>
      <c r="J6362" s="35" t="s">
        <v>20097</v>
      </c>
      <c r="K6362" s="35" t="s">
        <v>2617</v>
      </c>
      <c r="L6362" s="35"/>
      <c r="M6362" s="51">
        <v>43556</v>
      </c>
    </row>
    <row r="6363" spans="9:13">
      <c r="I6363" s="35" t="s">
        <v>20098</v>
      </c>
      <c r="J6363" s="35" t="s">
        <v>20099</v>
      </c>
      <c r="K6363" s="35" t="s">
        <v>2617</v>
      </c>
      <c r="L6363" s="35"/>
      <c r="M6363" s="51">
        <v>43556</v>
      </c>
    </row>
    <row r="6364" spans="9:13">
      <c r="I6364" s="35" t="s">
        <v>20100</v>
      </c>
      <c r="J6364" s="35" t="s">
        <v>20101</v>
      </c>
      <c r="K6364" s="35" t="s">
        <v>2617</v>
      </c>
      <c r="L6364" s="35"/>
      <c r="M6364" s="51">
        <v>43556</v>
      </c>
    </row>
    <row r="6365" spans="9:13">
      <c r="I6365" s="35" t="s">
        <v>20102</v>
      </c>
      <c r="J6365" s="35" t="s">
        <v>20103</v>
      </c>
      <c r="K6365" s="35" t="s">
        <v>2617</v>
      </c>
      <c r="L6365" s="35"/>
      <c r="M6365" s="51">
        <v>43556</v>
      </c>
    </row>
    <row r="6366" spans="9:13">
      <c r="I6366" s="35" t="s">
        <v>20104</v>
      </c>
      <c r="J6366" s="35" t="s">
        <v>20105</v>
      </c>
      <c r="K6366" s="35" t="s">
        <v>2617</v>
      </c>
      <c r="L6366" s="35"/>
      <c r="M6366" s="51">
        <v>43556</v>
      </c>
    </row>
    <row r="6367" spans="9:13">
      <c r="I6367" s="35" t="s">
        <v>20106</v>
      </c>
      <c r="J6367" s="35" t="s">
        <v>20107</v>
      </c>
      <c r="K6367" s="35" t="s">
        <v>2617</v>
      </c>
      <c r="L6367" s="35"/>
      <c r="M6367" s="51">
        <v>43556</v>
      </c>
    </row>
    <row r="6368" spans="9:13">
      <c r="I6368" s="35" t="s">
        <v>20108</v>
      </c>
      <c r="J6368" s="35" t="s">
        <v>20109</v>
      </c>
      <c r="K6368" s="35" t="s">
        <v>2617</v>
      </c>
      <c r="L6368" s="35"/>
      <c r="M6368" s="51">
        <v>43556</v>
      </c>
    </row>
    <row r="6369" spans="9:13">
      <c r="I6369" s="35" t="s">
        <v>20110</v>
      </c>
      <c r="J6369" s="35" t="s">
        <v>20111</v>
      </c>
      <c r="K6369" s="35" t="s">
        <v>2617</v>
      </c>
      <c r="L6369" s="35"/>
      <c r="M6369" s="51">
        <v>43556</v>
      </c>
    </row>
    <row r="6370" spans="9:13">
      <c r="I6370" s="35" t="s">
        <v>20112</v>
      </c>
      <c r="J6370" s="35" t="s">
        <v>20113</v>
      </c>
      <c r="K6370" s="35" t="s">
        <v>2617</v>
      </c>
      <c r="L6370" s="35"/>
      <c r="M6370" s="51">
        <v>43556</v>
      </c>
    </row>
    <row r="6371" spans="9:13">
      <c r="I6371" s="35" t="s">
        <v>20114</v>
      </c>
      <c r="J6371" s="35" t="s">
        <v>20115</v>
      </c>
      <c r="K6371" s="35" t="s">
        <v>2617</v>
      </c>
      <c r="L6371" s="35"/>
      <c r="M6371" s="51">
        <v>43556</v>
      </c>
    </row>
    <row r="6372" spans="9:13">
      <c r="I6372" s="35" t="s">
        <v>20116</v>
      </c>
      <c r="J6372" s="35" t="s">
        <v>20117</v>
      </c>
      <c r="K6372" s="35" t="s">
        <v>2617</v>
      </c>
      <c r="L6372" s="35"/>
      <c r="M6372" s="51">
        <v>43556</v>
      </c>
    </row>
    <row r="6373" spans="9:13">
      <c r="I6373" s="35" t="s">
        <v>20118</v>
      </c>
      <c r="J6373" s="35" t="s">
        <v>20119</v>
      </c>
      <c r="K6373" s="35" t="s">
        <v>2617</v>
      </c>
      <c r="L6373" s="35"/>
      <c r="M6373" s="51">
        <v>43556</v>
      </c>
    </row>
    <row r="6374" spans="9:13">
      <c r="I6374" s="35" t="s">
        <v>20120</v>
      </c>
      <c r="J6374" s="35" t="s">
        <v>20121</v>
      </c>
      <c r="K6374" s="35" t="s">
        <v>2617</v>
      </c>
      <c r="L6374" s="35"/>
      <c r="M6374" s="51">
        <v>43556</v>
      </c>
    </row>
    <row r="6375" spans="9:13">
      <c r="I6375" s="35" t="s">
        <v>20122</v>
      </c>
      <c r="J6375" s="35" t="s">
        <v>20123</v>
      </c>
      <c r="K6375" s="35" t="s">
        <v>2617</v>
      </c>
      <c r="L6375" s="35"/>
      <c r="M6375" s="51">
        <v>43556</v>
      </c>
    </row>
    <row r="6376" spans="9:13">
      <c r="I6376" s="35" t="s">
        <v>20124</v>
      </c>
      <c r="J6376" s="35" t="s">
        <v>20125</v>
      </c>
      <c r="K6376" s="35" t="s">
        <v>2617</v>
      </c>
      <c r="L6376" s="35"/>
      <c r="M6376" s="51">
        <v>43556</v>
      </c>
    </row>
    <row r="6377" spans="9:13">
      <c r="I6377" s="35" t="s">
        <v>20126</v>
      </c>
      <c r="J6377" s="35" t="s">
        <v>20127</v>
      </c>
      <c r="K6377" s="35" t="s">
        <v>2617</v>
      </c>
      <c r="L6377" s="35"/>
      <c r="M6377" s="51">
        <v>43556</v>
      </c>
    </row>
    <row r="6378" spans="9:13">
      <c r="I6378" s="35" t="s">
        <v>20128</v>
      </c>
      <c r="J6378" s="35" t="s">
        <v>20129</v>
      </c>
      <c r="K6378" s="35" t="s">
        <v>2617</v>
      </c>
      <c r="L6378" s="35"/>
      <c r="M6378" s="51">
        <v>43556</v>
      </c>
    </row>
    <row r="6379" spans="9:13">
      <c r="I6379" s="35" t="s">
        <v>20130</v>
      </c>
      <c r="J6379" s="35" t="s">
        <v>20131</v>
      </c>
      <c r="K6379" s="35" t="s">
        <v>2617</v>
      </c>
      <c r="L6379" s="35"/>
      <c r="M6379" s="51">
        <v>43556</v>
      </c>
    </row>
    <row r="6380" spans="9:13">
      <c r="I6380" s="35" t="s">
        <v>20132</v>
      </c>
      <c r="J6380" s="35" t="s">
        <v>20133</v>
      </c>
      <c r="K6380" s="35" t="s">
        <v>2617</v>
      </c>
      <c r="L6380" s="35"/>
      <c r="M6380" s="51">
        <v>43556</v>
      </c>
    </row>
    <row r="6381" spans="9:13">
      <c r="I6381" s="35" t="s">
        <v>20134</v>
      </c>
      <c r="J6381" s="35" t="s">
        <v>20135</v>
      </c>
      <c r="K6381" s="35" t="s">
        <v>2617</v>
      </c>
      <c r="L6381" s="35"/>
      <c r="M6381" s="51">
        <v>43556</v>
      </c>
    </row>
    <row r="6382" spans="9:13">
      <c r="I6382" s="35" t="s">
        <v>20136</v>
      </c>
      <c r="J6382" s="35" t="s">
        <v>20137</v>
      </c>
      <c r="K6382" s="35" t="s">
        <v>2617</v>
      </c>
      <c r="L6382" s="35"/>
      <c r="M6382" s="51">
        <v>43556</v>
      </c>
    </row>
    <row r="6383" spans="9:13">
      <c r="I6383" s="35" t="s">
        <v>20138</v>
      </c>
      <c r="J6383" s="35" t="s">
        <v>20139</v>
      </c>
      <c r="K6383" s="35" t="s">
        <v>2617</v>
      </c>
      <c r="L6383" s="35"/>
      <c r="M6383" s="51">
        <v>43556</v>
      </c>
    </row>
    <row r="6384" spans="9:13">
      <c r="I6384" s="35" t="s">
        <v>20140</v>
      </c>
      <c r="J6384" s="35" t="s">
        <v>20141</v>
      </c>
      <c r="K6384" s="35" t="s">
        <v>2617</v>
      </c>
      <c r="L6384" s="35"/>
      <c r="M6384" s="51">
        <v>43556</v>
      </c>
    </row>
    <row r="6385" spans="9:13">
      <c r="I6385" s="35" t="s">
        <v>20142</v>
      </c>
      <c r="J6385" s="35" t="s">
        <v>20143</v>
      </c>
      <c r="K6385" s="35" t="s">
        <v>2617</v>
      </c>
      <c r="L6385" s="35"/>
      <c r="M6385" s="51">
        <v>43556</v>
      </c>
    </row>
    <row r="6386" spans="9:13">
      <c r="I6386" s="35" t="s">
        <v>20144</v>
      </c>
      <c r="J6386" s="35" t="s">
        <v>20145</v>
      </c>
      <c r="K6386" s="35" t="s">
        <v>2617</v>
      </c>
      <c r="L6386" s="35"/>
      <c r="M6386" s="51">
        <v>43556</v>
      </c>
    </row>
    <row r="6387" spans="9:13">
      <c r="I6387" s="35" t="s">
        <v>20146</v>
      </c>
      <c r="J6387" s="35" t="s">
        <v>20147</v>
      </c>
      <c r="K6387" s="35" t="s">
        <v>2617</v>
      </c>
      <c r="L6387" s="35"/>
      <c r="M6387" s="51">
        <v>43556</v>
      </c>
    </row>
    <row r="6388" spans="9:13">
      <c r="I6388" s="35" t="s">
        <v>20148</v>
      </c>
      <c r="J6388" s="35" t="s">
        <v>20149</v>
      </c>
      <c r="K6388" s="35" t="s">
        <v>2617</v>
      </c>
      <c r="L6388" s="35"/>
      <c r="M6388" s="51">
        <v>43556</v>
      </c>
    </row>
    <row r="6389" spans="9:13">
      <c r="I6389" s="35" t="s">
        <v>20150</v>
      </c>
      <c r="J6389" s="35" t="s">
        <v>20151</v>
      </c>
      <c r="K6389" s="35" t="s">
        <v>2617</v>
      </c>
      <c r="L6389" s="35"/>
      <c r="M6389" s="51">
        <v>43556</v>
      </c>
    </row>
    <row r="6390" spans="9:13">
      <c r="I6390" s="35" t="s">
        <v>20152</v>
      </c>
      <c r="J6390" s="35" t="s">
        <v>20153</v>
      </c>
      <c r="K6390" s="35" t="s">
        <v>2617</v>
      </c>
      <c r="L6390" s="35"/>
      <c r="M6390" s="51">
        <v>43556</v>
      </c>
    </row>
    <row r="6391" spans="9:13">
      <c r="I6391" s="35" t="s">
        <v>20154</v>
      </c>
      <c r="J6391" s="35" t="s">
        <v>20155</v>
      </c>
      <c r="K6391" s="35" t="s">
        <v>2617</v>
      </c>
      <c r="L6391" s="35"/>
      <c r="M6391" s="51">
        <v>43556</v>
      </c>
    </row>
    <row r="6392" spans="9:13">
      <c r="I6392" s="35" t="s">
        <v>20156</v>
      </c>
      <c r="J6392" s="35" t="s">
        <v>20157</v>
      </c>
      <c r="K6392" s="35" t="s">
        <v>2617</v>
      </c>
      <c r="L6392" s="35"/>
      <c r="M6392" s="51">
        <v>43556</v>
      </c>
    </row>
    <row r="6393" spans="9:13">
      <c r="I6393" s="35" t="s">
        <v>20158</v>
      </c>
      <c r="J6393" s="35" t="s">
        <v>20159</v>
      </c>
      <c r="K6393" s="35" t="s">
        <v>2617</v>
      </c>
      <c r="L6393" s="35"/>
      <c r="M6393" s="51">
        <v>43556</v>
      </c>
    </row>
    <row r="6394" spans="9:13">
      <c r="I6394" s="35" t="s">
        <v>20160</v>
      </c>
      <c r="J6394" s="35" t="s">
        <v>20161</v>
      </c>
      <c r="K6394" s="35" t="s">
        <v>2617</v>
      </c>
      <c r="L6394" s="35"/>
      <c r="M6394" s="51">
        <v>43556</v>
      </c>
    </row>
    <row r="6395" spans="9:13">
      <c r="I6395" s="35" t="s">
        <v>20162</v>
      </c>
      <c r="J6395" s="35" t="s">
        <v>20163</v>
      </c>
      <c r="K6395" s="35" t="s">
        <v>2617</v>
      </c>
      <c r="L6395" s="35"/>
      <c r="M6395" s="51">
        <v>43556</v>
      </c>
    </row>
    <row r="6396" spans="9:13">
      <c r="I6396" s="35" t="s">
        <v>20164</v>
      </c>
      <c r="J6396" s="35" t="s">
        <v>20165</v>
      </c>
      <c r="K6396" s="35" t="s">
        <v>2617</v>
      </c>
      <c r="L6396" s="35"/>
      <c r="M6396" s="51">
        <v>43556</v>
      </c>
    </row>
    <row r="6397" spans="9:13">
      <c r="I6397" s="35" t="s">
        <v>20166</v>
      </c>
      <c r="J6397" s="35" t="s">
        <v>20167</v>
      </c>
      <c r="K6397" s="35" t="s">
        <v>2617</v>
      </c>
      <c r="L6397" s="35"/>
      <c r="M6397" s="51">
        <v>43556</v>
      </c>
    </row>
    <row r="6398" spans="9:13">
      <c r="I6398" s="35" t="s">
        <v>20168</v>
      </c>
      <c r="J6398" s="35" t="s">
        <v>20169</v>
      </c>
      <c r="K6398" s="35" t="s">
        <v>2617</v>
      </c>
      <c r="L6398" s="35"/>
      <c r="M6398" s="51">
        <v>43556</v>
      </c>
    </row>
    <row r="6399" spans="9:13">
      <c r="I6399" s="35" t="s">
        <v>20170</v>
      </c>
      <c r="J6399" s="35" t="s">
        <v>20171</v>
      </c>
      <c r="K6399" s="35" t="s">
        <v>2617</v>
      </c>
      <c r="L6399" s="35"/>
      <c r="M6399" s="51">
        <v>43556</v>
      </c>
    </row>
    <row r="6400" spans="9:13">
      <c r="I6400" s="35" t="s">
        <v>20172</v>
      </c>
      <c r="J6400" s="35" t="s">
        <v>20173</v>
      </c>
      <c r="K6400" s="35" t="s">
        <v>2617</v>
      </c>
      <c r="L6400" s="35"/>
      <c r="M6400" s="51">
        <v>43556</v>
      </c>
    </row>
    <row r="6401" spans="9:13">
      <c r="I6401" s="35" t="s">
        <v>20174</v>
      </c>
      <c r="J6401" s="35" t="s">
        <v>20175</v>
      </c>
      <c r="K6401" s="35" t="s">
        <v>2617</v>
      </c>
      <c r="L6401" s="35"/>
      <c r="M6401" s="51">
        <v>43556</v>
      </c>
    </row>
    <row r="6402" spans="9:13">
      <c r="I6402" s="35" t="s">
        <v>20176</v>
      </c>
      <c r="J6402" s="35" t="s">
        <v>20177</v>
      </c>
      <c r="K6402" s="35" t="s">
        <v>2617</v>
      </c>
      <c r="L6402" s="35"/>
      <c r="M6402" s="51">
        <v>43556</v>
      </c>
    </row>
    <row r="6403" spans="9:13">
      <c r="I6403" s="35" t="s">
        <v>20178</v>
      </c>
      <c r="J6403" s="35" t="s">
        <v>20179</v>
      </c>
      <c r="K6403" s="35" t="s">
        <v>2617</v>
      </c>
      <c r="L6403" s="35"/>
      <c r="M6403" s="51">
        <v>43556</v>
      </c>
    </row>
    <row r="6404" spans="9:13">
      <c r="I6404" s="35" t="s">
        <v>20180</v>
      </c>
      <c r="J6404" s="35" t="s">
        <v>20181</v>
      </c>
      <c r="K6404" s="35" t="s">
        <v>2617</v>
      </c>
      <c r="L6404" s="35"/>
      <c r="M6404" s="51">
        <v>43556</v>
      </c>
    </row>
    <row r="6405" spans="9:13">
      <c r="I6405" s="35" t="s">
        <v>20182</v>
      </c>
      <c r="J6405" s="35" t="s">
        <v>20183</v>
      </c>
      <c r="K6405" s="35" t="s">
        <v>2617</v>
      </c>
      <c r="L6405" s="35"/>
      <c r="M6405" s="51">
        <v>43556</v>
      </c>
    </row>
    <row r="6406" spans="9:13">
      <c r="I6406" s="35" t="s">
        <v>20184</v>
      </c>
      <c r="J6406" s="35" t="s">
        <v>20185</v>
      </c>
      <c r="K6406" s="35" t="s">
        <v>2617</v>
      </c>
      <c r="L6406" s="35"/>
      <c r="M6406" s="51">
        <v>43556</v>
      </c>
    </row>
    <row r="6407" spans="9:13">
      <c r="I6407" s="35" t="s">
        <v>20186</v>
      </c>
      <c r="J6407" s="35" t="s">
        <v>20187</v>
      </c>
      <c r="K6407" s="35" t="s">
        <v>2617</v>
      </c>
      <c r="L6407" s="35"/>
      <c r="M6407" s="51">
        <v>43556</v>
      </c>
    </row>
    <row r="6408" spans="9:13">
      <c r="I6408" s="35" t="s">
        <v>20188</v>
      </c>
      <c r="J6408" s="35" t="s">
        <v>20189</v>
      </c>
      <c r="K6408" s="35" t="s">
        <v>2617</v>
      </c>
      <c r="L6408" s="35"/>
      <c r="M6408" s="51">
        <v>43556</v>
      </c>
    </row>
    <row r="6409" spans="9:13">
      <c r="I6409" s="35" t="s">
        <v>20190</v>
      </c>
      <c r="J6409" s="35" t="s">
        <v>20191</v>
      </c>
      <c r="K6409" s="35" t="s">
        <v>2617</v>
      </c>
      <c r="L6409" s="35"/>
      <c r="M6409" s="51">
        <v>43556</v>
      </c>
    </row>
    <row r="6410" spans="9:13">
      <c r="I6410" s="35" t="s">
        <v>20192</v>
      </c>
      <c r="J6410" s="35" t="s">
        <v>20193</v>
      </c>
      <c r="K6410" s="35" t="s">
        <v>2617</v>
      </c>
      <c r="L6410" s="35"/>
      <c r="M6410" s="51">
        <v>43556</v>
      </c>
    </row>
    <row r="6411" spans="9:13">
      <c r="I6411" s="35" t="s">
        <v>20194</v>
      </c>
      <c r="J6411" s="35" t="s">
        <v>20195</v>
      </c>
      <c r="K6411" s="35" t="s">
        <v>2617</v>
      </c>
      <c r="L6411" s="35"/>
      <c r="M6411" s="51">
        <v>43556</v>
      </c>
    </row>
    <row r="6412" spans="9:13">
      <c r="I6412" s="35" t="s">
        <v>20196</v>
      </c>
      <c r="J6412" s="35" t="s">
        <v>20197</v>
      </c>
      <c r="K6412" s="35" t="s">
        <v>2617</v>
      </c>
      <c r="L6412" s="35"/>
      <c r="M6412" s="51">
        <v>43556</v>
      </c>
    </row>
    <row r="6413" spans="9:13">
      <c r="I6413" s="35" t="s">
        <v>20198</v>
      </c>
      <c r="J6413" s="35" t="s">
        <v>20199</v>
      </c>
      <c r="K6413" s="35" t="s">
        <v>2617</v>
      </c>
      <c r="L6413" s="35"/>
      <c r="M6413" s="51">
        <v>43556</v>
      </c>
    </row>
    <row r="6414" spans="9:13">
      <c r="I6414" s="35" t="s">
        <v>20200</v>
      </c>
      <c r="J6414" s="35" t="s">
        <v>20201</v>
      </c>
      <c r="K6414" s="35" t="s">
        <v>2617</v>
      </c>
      <c r="L6414" s="35"/>
      <c r="M6414" s="51">
        <v>43556</v>
      </c>
    </row>
    <row r="6415" spans="9:13">
      <c r="I6415" s="35" t="s">
        <v>20202</v>
      </c>
      <c r="J6415" s="35" t="s">
        <v>20203</v>
      </c>
      <c r="K6415" s="35" t="s">
        <v>2617</v>
      </c>
      <c r="L6415" s="35"/>
      <c r="M6415" s="51">
        <v>43556</v>
      </c>
    </row>
    <row r="6416" spans="9:13">
      <c r="I6416" s="35" t="s">
        <v>20204</v>
      </c>
      <c r="J6416" s="35" t="s">
        <v>20205</v>
      </c>
      <c r="K6416" s="35" t="s">
        <v>2617</v>
      </c>
      <c r="L6416" s="35"/>
      <c r="M6416" s="51">
        <v>43556</v>
      </c>
    </row>
    <row r="6417" spans="9:13">
      <c r="I6417" s="35" t="s">
        <v>20206</v>
      </c>
      <c r="J6417" s="35" t="s">
        <v>20207</v>
      </c>
      <c r="K6417" s="35" t="s">
        <v>2617</v>
      </c>
      <c r="L6417" s="35"/>
      <c r="M6417" s="51">
        <v>43556</v>
      </c>
    </row>
    <row r="6418" spans="9:13">
      <c r="I6418" s="35" t="s">
        <v>20208</v>
      </c>
      <c r="J6418" s="35" t="s">
        <v>20209</v>
      </c>
      <c r="K6418" s="35" t="s">
        <v>2617</v>
      </c>
      <c r="L6418" s="35"/>
      <c r="M6418" s="51">
        <v>43556</v>
      </c>
    </row>
    <row r="6419" spans="9:13">
      <c r="I6419" s="35" t="s">
        <v>20210</v>
      </c>
      <c r="J6419" s="35" t="s">
        <v>20211</v>
      </c>
      <c r="K6419" s="35" t="s">
        <v>2617</v>
      </c>
      <c r="L6419" s="35"/>
      <c r="M6419" s="51">
        <v>43556</v>
      </c>
    </row>
    <row r="6420" spans="9:13">
      <c r="I6420" s="35" t="s">
        <v>20212</v>
      </c>
      <c r="J6420" s="35" t="s">
        <v>20213</v>
      </c>
      <c r="K6420" s="35" t="s">
        <v>2617</v>
      </c>
      <c r="L6420" s="35"/>
      <c r="M6420" s="51">
        <v>43556</v>
      </c>
    </row>
    <row r="6421" spans="9:13">
      <c r="I6421" s="35" t="s">
        <v>20214</v>
      </c>
      <c r="J6421" s="35" t="s">
        <v>20215</v>
      </c>
      <c r="K6421" s="35" t="s">
        <v>2617</v>
      </c>
      <c r="L6421" s="35"/>
      <c r="M6421" s="51">
        <v>43556</v>
      </c>
    </row>
    <row r="6422" spans="9:13">
      <c r="I6422" s="35" t="s">
        <v>20216</v>
      </c>
      <c r="J6422" s="35" t="s">
        <v>20217</v>
      </c>
      <c r="K6422" s="35" t="s">
        <v>2617</v>
      </c>
      <c r="L6422" s="35"/>
      <c r="M6422" s="51">
        <v>43556</v>
      </c>
    </row>
    <row r="6423" spans="9:13">
      <c r="I6423" s="35" t="s">
        <v>20218</v>
      </c>
      <c r="J6423" s="35" t="s">
        <v>20219</v>
      </c>
      <c r="K6423" s="35" t="s">
        <v>2617</v>
      </c>
      <c r="L6423" s="35"/>
      <c r="M6423" s="51">
        <v>43556</v>
      </c>
    </row>
    <row r="6424" spans="9:13">
      <c r="I6424" s="35" t="s">
        <v>20220</v>
      </c>
      <c r="J6424" s="35" t="s">
        <v>20221</v>
      </c>
      <c r="K6424" s="35" t="s">
        <v>2617</v>
      </c>
      <c r="L6424" s="35"/>
      <c r="M6424" s="51">
        <v>43556</v>
      </c>
    </row>
    <row r="6425" spans="9:13">
      <c r="I6425" s="35" t="s">
        <v>20222</v>
      </c>
      <c r="J6425" s="35" t="s">
        <v>20223</v>
      </c>
      <c r="K6425" s="35" t="s">
        <v>2617</v>
      </c>
      <c r="L6425" s="35"/>
      <c r="M6425" s="51">
        <v>43556</v>
      </c>
    </row>
    <row r="6426" spans="9:13">
      <c r="I6426" s="35" t="s">
        <v>20224</v>
      </c>
      <c r="J6426" s="35" t="s">
        <v>20225</v>
      </c>
      <c r="K6426" s="35" t="s">
        <v>2617</v>
      </c>
      <c r="L6426" s="35"/>
      <c r="M6426" s="51">
        <v>43556</v>
      </c>
    </row>
    <row r="6427" spans="9:13">
      <c r="I6427" s="35" t="s">
        <v>20226</v>
      </c>
      <c r="J6427" s="35" t="s">
        <v>20227</v>
      </c>
      <c r="K6427" s="35" t="s">
        <v>2617</v>
      </c>
      <c r="L6427" s="35"/>
      <c r="M6427" s="51">
        <v>43556</v>
      </c>
    </row>
    <row r="6428" spans="9:13">
      <c r="I6428" s="35" t="s">
        <v>20228</v>
      </c>
      <c r="J6428" s="35" t="s">
        <v>20229</v>
      </c>
      <c r="K6428" s="35" t="s">
        <v>2617</v>
      </c>
      <c r="L6428" s="35"/>
      <c r="M6428" s="51">
        <v>43556</v>
      </c>
    </row>
    <row r="6429" spans="9:13">
      <c r="I6429" s="35" t="s">
        <v>20230</v>
      </c>
      <c r="J6429" s="35" t="s">
        <v>20231</v>
      </c>
      <c r="K6429" s="35" t="s">
        <v>2617</v>
      </c>
      <c r="L6429" s="35"/>
      <c r="M6429" s="51">
        <v>43556</v>
      </c>
    </row>
    <row r="6430" spans="9:13">
      <c r="I6430" s="35" t="s">
        <v>20232</v>
      </c>
      <c r="J6430" s="35" t="s">
        <v>20233</v>
      </c>
      <c r="K6430" s="35" t="s">
        <v>2617</v>
      </c>
      <c r="L6430" s="35"/>
      <c r="M6430" s="51">
        <v>43556</v>
      </c>
    </row>
    <row r="6431" spans="9:13">
      <c r="I6431" s="35" t="s">
        <v>20234</v>
      </c>
      <c r="J6431" s="35" t="s">
        <v>20235</v>
      </c>
      <c r="K6431" s="35" t="s">
        <v>2617</v>
      </c>
      <c r="L6431" s="35"/>
      <c r="M6431" s="51">
        <v>43556</v>
      </c>
    </row>
    <row r="6432" spans="9:13">
      <c r="I6432" s="35" t="s">
        <v>20236</v>
      </c>
      <c r="J6432" s="35" t="s">
        <v>20237</v>
      </c>
      <c r="K6432" s="35" t="s">
        <v>2617</v>
      </c>
      <c r="L6432" s="35"/>
      <c r="M6432" s="51">
        <v>43556</v>
      </c>
    </row>
    <row r="6433" spans="9:13">
      <c r="I6433" s="35" t="s">
        <v>20238</v>
      </c>
      <c r="J6433" s="35" t="s">
        <v>20239</v>
      </c>
      <c r="K6433" s="35" t="s">
        <v>2617</v>
      </c>
      <c r="L6433" s="35"/>
      <c r="M6433" s="51">
        <v>43556</v>
      </c>
    </row>
    <row r="6434" spans="9:13">
      <c r="I6434" s="35" t="s">
        <v>20240</v>
      </c>
      <c r="J6434" s="35" t="s">
        <v>20241</v>
      </c>
      <c r="K6434" s="35" t="s">
        <v>2617</v>
      </c>
      <c r="L6434" s="35"/>
      <c r="M6434" s="51">
        <v>43556</v>
      </c>
    </row>
    <row r="6435" spans="9:13">
      <c r="I6435" s="35" t="s">
        <v>20242</v>
      </c>
      <c r="J6435" s="35" t="s">
        <v>20243</v>
      </c>
      <c r="K6435" s="35" t="s">
        <v>2617</v>
      </c>
      <c r="L6435" s="35"/>
      <c r="M6435" s="51">
        <v>43556</v>
      </c>
    </row>
    <row r="6436" spans="9:13">
      <c r="I6436" s="35" t="s">
        <v>20244</v>
      </c>
      <c r="J6436" s="35" t="s">
        <v>20245</v>
      </c>
      <c r="K6436" s="35" t="s">
        <v>2617</v>
      </c>
      <c r="L6436" s="35"/>
      <c r="M6436" s="51">
        <v>43556</v>
      </c>
    </row>
    <row r="6437" spans="9:13">
      <c r="I6437" s="35" t="s">
        <v>20246</v>
      </c>
      <c r="J6437" s="35" t="s">
        <v>20247</v>
      </c>
      <c r="K6437" s="35" t="s">
        <v>2617</v>
      </c>
      <c r="L6437" s="35"/>
      <c r="M6437" s="51">
        <v>43556</v>
      </c>
    </row>
    <row r="6438" spans="9:13">
      <c r="I6438" s="35" t="s">
        <v>20248</v>
      </c>
      <c r="J6438" s="35" t="s">
        <v>20249</v>
      </c>
      <c r="K6438" s="35" t="s">
        <v>2617</v>
      </c>
      <c r="L6438" s="35"/>
      <c r="M6438" s="51">
        <v>43556</v>
      </c>
    </row>
    <row r="6439" spans="9:13">
      <c r="I6439" s="35" t="s">
        <v>20250</v>
      </c>
      <c r="J6439" s="35" t="s">
        <v>20251</v>
      </c>
      <c r="K6439" s="35" t="s">
        <v>2617</v>
      </c>
      <c r="L6439" s="35"/>
      <c r="M6439" s="51">
        <v>43556</v>
      </c>
    </row>
    <row r="6440" spans="9:13">
      <c r="I6440" s="35" t="s">
        <v>20252</v>
      </c>
      <c r="J6440" s="35" t="s">
        <v>20253</v>
      </c>
      <c r="K6440" s="35" t="s">
        <v>2617</v>
      </c>
      <c r="L6440" s="35"/>
      <c r="M6440" s="51">
        <v>43556</v>
      </c>
    </row>
    <row r="6441" spans="9:13">
      <c r="I6441" s="35" t="s">
        <v>20254</v>
      </c>
      <c r="J6441" s="35" t="s">
        <v>20255</v>
      </c>
      <c r="K6441" s="35" t="s">
        <v>2617</v>
      </c>
      <c r="L6441" s="35"/>
      <c r="M6441" s="51">
        <v>43556</v>
      </c>
    </row>
    <row r="6442" spans="9:13">
      <c r="I6442" s="35" t="s">
        <v>20256</v>
      </c>
      <c r="J6442" s="35" t="s">
        <v>20257</v>
      </c>
      <c r="K6442" s="35" t="s">
        <v>2617</v>
      </c>
      <c r="L6442" s="35"/>
      <c r="M6442" s="51">
        <v>43556</v>
      </c>
    </row>
    <row r="6443" spans="9:13">
      <c r="I6443" s="35" t="s">
        <v>20258</v>
      </c>
      <c r="J6443" s="35" t="s">
        <v>20259</v>
      </c>
      <c r="K6443" s="35" t="s">
        <v>2617</v>
      </c>
      <c r="L6443" s="35"/>
      <c r="M6443" s="51">
        <v>43556</v>
      </c>
    </row>
    <row r="6444" spans="9:13">
      <c r="I6444" s="35" t="s">
        <v>20260</v>
      </c>
      <c r="J6444" s="35" t="s">
        <v>20261</v>
      </c>
      <c r="K6444" s="35" t="s">
        <v>2617</v>
      </c>
      <c r="L6444" s="35"/>
      <c r="M6444" s="51">
        <v>43556</v>
      </c>
    </row>
    <row r="6445" spans="9:13">
      <c r="I6445" s="35" t="s">
        <v>20262</v>
      </c>
      <c r="J6445" s="35" t="s">
        <v>20263</v>
      </c>
      <c r="K6445" s="35" t="s">
        <v>2617</v>
      </c>
      <c r="L6445" s="35"/>
      <c r="M6445" s="51">
        <v>43556</v>
      </c>
    </row>
    <row r="6446" spans="9:13">
      <c r="I6446" s="35" t="s">
        <v>20264</v>
      </c>
      <c r="J6446" s="35" t="s">
        <v>20265</v>
      </c>
      <c r="K6446" s="35" t="s">
        <v>2617</v>
      </c>
      <c r="L6446" s="35"/>
      <c r="M6446" s="51">
        <v>43556</v>
      </c>
    </row>
    <row r="6447" spans="9:13">
      <c r="I6447" s="35" t="s">
        <v>20266</v>
      </c>
      <c r="J6447" s="35" t="s">
        <v>20267</v>
      </c>
      <c r="K6447" s="35" t="s">
        <v>2617</v>
      </c>
      <c r="L6447" s="35"/>
      <c r="M6447" s="51">
        <v>43556</v>
      </c>
    </row>
    <row r="6448" spans="9:13">
      <c r="I6448" s="35" t="s">
        <v>20268</v>
      </c>
      <c r="J6448" s="35" t="s">
        <v>20269</v>
      </c>
      <c r="K6448" s="35" t="s">
        <v>2617</v>
      </c>
      <c r="L6448" s="35"/>
      <c r="M6448" s="51">
        <v>43556</v>
      </c>
    </row>
    <row r="6449" spans="9:13">
      <c r="I6449" s="35" t="s">
        <v>20270</v>
      </c>
      <c r="J6449" s="35" t="s">
        <v>20271</v>
      </c>
      <c r="K6449" s="35" t="s">
        <v>2617</v>
      </c>
      <c r="L6449" s="35"/>
      <c r="M6449" s="51">
        <v>43556</v>
      </c>
    </row>
    <row r="6450" spans="9:13">
      <c r="I6450" s="35" t="s">
        <v>20272</v>
      </c>
      <c r="J6450" s="35" t="s">
        <v>20273</v>
      </c>
      <c r="K6450" s="35" t="s">
        <v>2617</v>
      </c>
      <c r="L6450" s="35"/>
      <c r="M6450" s="51">
        <v>43556</v>
      </c>
    </row>
    <row r="6451" spans="9:13">
      <c r="I6451" s="35" t="s">
        <v>20274</v>
      </c>
      <c r="J6451" s="35" t="s">
        <v>20275</v>
      </c>
      <c r="K6451" s="35" t="s">
        <v>2617</v>
      </c>
      <c r="L6451" s="35"/>
      <c r="M6451" s="51">
        <v>43556</v>
      </c>
    </row>
    <row r="6452" spans="9:13">
      <c r="I6452" s="35" t="s">
        <v>20276</v>
      </c>
      <c r="J6452" s="35" t="s">
        <v>20277</v>
      </c>
      <c r="K6452" s="35" t="s">
        <v>2617</v>
      </c>
      <c r="L6452" s="35"/>
      <c r="M6452" s="51">
        <v>43556</v>
      </c>
    </row>
    <row r="6453" spans="9:13">
      <c r="I6453" s="35" t="s">
        <v>20278</v>
      </c>
      <c r="J6453" s="35" t="s">
        <v>20279</v>
      </c>
      <c r="K6453" s="35" t="s">
        <v>2617</v>
      </c>
      <c r="L6453" s="35"/>
      <c r="M6453" s="51">
        <v>43556</v>
      </c>
    </row>
    <row r="6454" spans="9:13">
      <c r="I6454" s="35" t="s">
        <v>20280</v>
      </c>
      <c r="J6454" s="35" t="s">
        <v>20281</v>
      </c>
      <c r="K6454" s="35" t="s">
        <v>2617</v>
      </c>
      <c r="L6454" s="35"/>
      <c r="M6454" s="51">
        <v>43556</v>
      </c>
    </row>
    <row r="6455" spans="9:13">
      <c r="I6455" s="35" t="s">
        <v>20282</v>
      </c>
      <c r="J6455" s="35" t="s">
        <v>20283</v>
      </c>
      <c r="K6455" s="35" t="s">
        <v>2617</v>
      </c>
      <c r="L6455" s="35"/>
      <c r="M6455" s="51">
        <v>43556</v>
      </c>
    </row>
    <row r="6456" spans="9:13">
      <c r="I6456" s="35" t="s">
        <v>20284</v>
      </c>
      <c r="J6456" s="35" t="s">
        <v>20285</v>
      </c>
      <c r="K6456" s="35" t="s">
        <v>2617</v>
      </c>
      <c r="L6456" s="35"/>
      <c r="M6456" s="51">
        <v>43556</v>
      </c>
    </row>
    <row r="6457" spans="9:13">
      <c r="I6457" s="35" t="s">
        <v>20286</v>
      </c>
      <c r="J6457" s="35" t="s">
        <v>20287</v>
      </c>
      <c r="K6457" s="35" t="s">
        <v>2617</v>
      </c>
      <c r="L6457" s="35"/>
      <c r="M6457" s="51">
        <v>43556</v>
      </c>
    </row>
    <row r="6458" spans="9:13">
      <c r="I6458" s="35" t="s">
        <v>20288</v>
      </c>
      <c r="J6458" s="35" t="s">
        <v>20289</v>
      </c>
      <c r="K6458" s="35" t="s">
        <v>2617</v>
      </c>
      <c r="L6458" s="35"/>
      <c r="M6458" s="51">
        <v>43556</v>
      </c>
    </row>
    <row r="6459" spans="9:13">
      <c r="I6459" s="35" t="s">
        <v>20290</v>
      </c>
      <c r="J6459" s="35" t="s">
        <v>20291</v>
      </c>
      <c r="K6459" s="35" t="s">
        <v>2617</v>
      </c>
      <c r="L6459" s="35"/>
      <c r="M6459" s="51">
        <v>43556</v>
      </c>
    </row>
    <row r="6460" spans="9:13">
      <c r="I6460" s="35" t="s">
        <v>20292</v>
      </c>
      <c r="J6460" s="35" t="s">
        <v>20293</v>
      </c>
      <c r="K6460" s="35" t="s">
        <v>2617</v>
      </c>
      <c r="L6460" s="35"/>
      <c r="M6460" s="51">
        <v>43556</v>
      </c>
    </row>
    <row r="6461" spans="9:13">
      <c r="I6461" s="35" t="s">
        <v>20294</v>
      </c>
      <c r="J6461" s="35" t="s">
        <v>20295</v>
      </c>
      <c r="K6461" s="35" t="s">
        <v>2617</v>
      </c>
      <c r="L6461" s="35"/>
      <c r="M6461" s="51">
        <v>43556</v>
      </c>
    </row>
    <row r="6462" spans="9:13">
      <c r="I6462" s="35" t="s">
        <v>20296</v>
      </c>
      <c r="J6462" s="35" t="s">
        <v>20297</v>
      </c>
      <c r="K6462" s="35" t="s">
        <v>2617</v>
      </c>
      <c r="L6462" s="35"/>
      <c r="M6462" s="51">
        <v>43556</v>
      </c>
    </row>
    <row r="6463" spans="9:13">
      <c r="I6463" s="35" t="s">
        <v>20298</v>
      </c>
      <c r="J6463" s="35" t="s">
        <v>20299</v>
      </c>
      <c r="K6463" s="35" t="s">
        <v>2617</v>
      </c>
      <c r="L6463" s="35"/>
      <c r="M6463" s="51">
        <v>43556</v>
      </c>
    </row>
    <row r="6464" spans="9:13">
      <c r="I6464" s="35" t="s">
        <v>20300</v>
      </c>
      <c r="J6464" s="35" t="s">
        <v>20301</v>
      </c>
      <c r="K6464" s="35" t="s">
        <v>2617</v>
      </c>
      <c r="L6464" s="35"/>
      <c r="M6464" s="51">
        <v>43556</v>
      </c>
    </row>
    <row r="6465" spans="9:13">
      <c r="I6465" s="35" t="s">
        <v>20302</v>
      </c>
      <c r="J6465" s="35" t="s">
        <v>20303</v>
      </c>
      <c r="K6465" s="35" t="s">
        <v>2617</v>
      </c>
      <c r="L6465" s="35"/>
      <c r="M6465" s="51">
        <v>43556</v>
      </c>
    </row>
    <row r="6466" spans="9:13">
      <c r="I6466" s="35" t="s">
        <v>20304</v>
      </c>
      <c r="J6466" s="35" t="s">
        <v>20305</v>
      </c>
      <c r="K6466" s="35" t="s">
        <v>2617</v>
      </c>
      <c r="L6466" s="35"/>
      <c r="M6466" s="51">
        <v>43556</v>
      </c>
    </row>
    <row r="6467" spans="9:13">
      <c r="I6467" s="35" t="s">
        <v>20306</v>
      </c>
      <c r="J6467" s="35" t="s">
        <v>20307</v>
      </c>
      <c r="K6467" s="35" t="s">
        <v>2617</v>
      </c>
      <c r="L6467" s="35"/>
      <c r="M6467" s="51">
        <v>43556</v>
      </c>
    </row>
    <row r="6468" spans="9:13">
      <c r="I6468" s="35" t="s">
        <v>20308</v>
      </c>
      <c r="J6468" s="35" t="s">
        <v>20309</v>
      </c>
      <c r="K6468" s="35" t="s">
        <v>2617</v>
      </c>
      <c r="L6468" s="35"/>
      <c r="M6468" s="51">
        <v>43556</v>
      </c>
    </row>
    <row r="6469" spans="9:13">
      <c r="I6469" s="35" t="s">
        <v>20310</v>
      </c>
      <c r="J6469" s="35" t="s">
        <v>20311</v>
      </c>
      <c r="K6469" s="35" t="s">
        <v>2617</v>
      </c>
      <c r="L6469" s="35"/>
      <c r="M6469" s="51">
        <v>43556</v>
      </c>
    </row>
    <row r="6470" spans="9:13">
      <c r="I6470" s="35" t="s">
        <v>20312</v>
      </c>
      <c r="J6470" s="35" t="s">
        <v>20313</v>
      </c>
      <c r="K6470" s="35" t="s">
        <v>2617</v>
      </c>
      <c r="L6470" s="35"/>
      <c r="M6470" s="51">
        <v>43556</v>
      </c>
    </row>
    <row r="6471" spans="9:13">
      <c r="I6471" s="35" t="s">
        <v>20314</v>
      </c>
      <c r="J6471" s="35" t="s">
        <v>20315</v>
      </c>
      <c r="K6471" s="35" t="s">
        <v>2617</v>
      </c>
      <c r="L6471" s="35"/>
      <c r="M6471" s="51">
        <v>43556</v>
      </c>
    </row>
    <row r="6472" spans="9:13">
      <c r="I6472" s="35" t="s">
        <v>20316</v>
      </c>
      <c r="J6472" s="35" t="s">
        <v>20317</v>
      </c>
      <c r="K6472" s="35" t="s">
        <v>2617</v>
      </c>
      <c r="L6472" s="35"/>
      <c r="M6472" s="51">
        <v>43556</v>
      </c>
    </row>
    <row r="6473" spans="9:13">
      <c r="I6473" s="35" t="s">
        <v>20318</v>
      </c>
      <c r="J6473" s="35" t="s">
        <v>20319</v>
      </c>
      <c r="K6473" s="35" t="s">
        <v>2617</v>
      </c>
      <c r="L6473" s="35"/>
      <c r="M6473" s="51">
        <v>43556</v>
      </c>
    </row>
    <row r="6474" spans="9:13">
      <c r="I6474" s="35" t="s">
        <v>20320</v>
      </c>
      <c r="J6474" s="35" t="s">
        <v>20321</v>
      </c>
      <c r="K6474" s="35" t="s">
        <v>2617</v>
      </c>
      <c r="L6474" s="35"/>
      <c r="M6474" s="51">
        <v>43556</v>
      </c>
    </row>
    <row r="6475" spans="9:13">
      <c r="I6475" s="35" t="s">
        <v>20322</v>
      </c>
      <c r="J6475" s="35" t="s">
        <v>20323</v>
      </c>
      <c r="K6475" s="35" t="s">
        <v>2617</v>
      </c>
      <c r="L6475" s="35"/>
      <c r="M6475" s="51">
        <v>43556</v>
      </c>
    </row>
    <row r="6476" spans="9:13">
      <c r="I6476" s="35" t="s">
        <v>20324</v>
      </c>
      <c r="J6476" s="35" t="s">
        <v>20325</v>
      </c>
      <c r="K6476" s="35" t="s">
        <v>2617</v>
      </c>
      <c r="L6476" s="35"/>
      <c r="M6476" s="51">
        <v>43556</v>
      </c>
    </row>
    <row r="6477" spans="9:13">
      <c r="I6477" s="35" t="s">
        <v>20326</v>
      </c>
      <c r="J6477" s="35" t="s">
        <v>20327</v>
      </c>
      <c r="K6477" s="35" t="s">
        <v>2617</v>
      </c>
      <c r="L6477" s="35"/>
      <c r="M6477" s="51">
        <v>43556</v>
      </c>
    </row>
    <row r="6478" spans="9:13">
      <c r="I6478" s="35" t="s">
        <v>20328</v>
      </c>
      <c r="J6478" s="35" t="s">
        <v>20329</v>
      </c>
      <c r="K6478" s="35" t="s">
        <v>2617</v>
      </c>
      <c r="L6478" s="35"/>
      <c r="M6478" s="51">
        <v>43556</v>
      </c>
    </row>
    <row r="6479" spans="9:13">
      <c r="I6479" s="35" t="s">
        <v>20330</v>
      </c>
      <c r="J6479" s="35" t="s">
        <v>20331</v>
      </c>
      <c r="K6479" s="35" t="s">
        <v>2617</v>
      </c>
      <c r="L6479" s="35"/>
      <c r="M6479" s="51">
        <v>43556</v>
      </c>
    </row>
    <row r="6480" spans="9:13">
      <c r="I6480" s="35" t="s">
        <v>20332</v>
      </c>
      <c r="J6480" s="35" t="s">
        <v>20333</v>
      </c>
      <c r="K6480" s="35" t="s">
        <v>2617</v>
      </c>
      <c r="L6480" s="35"/>
      <c r="M6480" s="51">
        <v>43556</v>
      </c>
    </row>
    <row r="6481" spans="9:13">
      <c r="I6481" s="35" t="s">
        <v>20334</v>
      </c>
      <c r="J6481" s="35" t="s">
        <v>20335</v>
      </c>
      <c r="K6481" s="35" t="s">
        <v>2617</v>
      </c>
      <c r="L6481" s="35"/>
      <c r="M6481" s="51">
        <v>43556</v>
      </c>
    </row>
    <row r="6482" spans="9:13">
      <c r="I6482" s="35" t="s">
        <v>20336</v>
      </c>
      <c r="J6482" s="35" t="s">
        <v>20337</v>
      </c>
      <c r="K6482" s="35" t="s">
        <v>2617</v>
      </c>
      <c r="L6482" s="35"/>
      <c r="M6482" s="51">
        <v>43556</v>
      </c>
    </row>
    <row r="6483" spans="9:13">
      <c r="I6483" s="35" t="s">
        <v>20338</v>
      </c>
      <c r="J6483" s="35" t="s">
        <v>20339</v>
      </c>
      <c r="K6483" s="35" t="s">
        <v>2617</v>
      </c>
      <c r="L6483" s="35"/>
      <c r="M6483" s="51">
        <v>43556</v>
      </c>
    </row>
    <row r="6484" spans="9:13">
      <c r="I6484" s="35" t="s">
        <v>20340</v>
      </c>
      <c r="J6484" s="35" t="s">
        <v>20341</v>
      </c>
      <c r="K6484" s="35" t="s">
        <v>2617</v>
      </c>
      <c r="L6484" s="35"/>
      <c r="M6484" s="51">
        <v>43556</v>
      </c>
    </row>
    <row r="6485" spans="9:13">
      <c r="I6485" s="35" t="s">
        <v>20342</v>
      </c>
      <c r="J6485" s="35" t="s">
        <v>20343</v>
      </c>
      <c r="K6485" s="35" t="s">
        <v>2617</v>
      </c>
      <c r="L6485" s="35"/>
      <c r="M6485" s="51">
        <v>43556</v>
      </c>
    </row>
    <row r="6486" spans="9:13">
      <c r="I6486" s="35" t="s">
        <v>20344</v>
      </c>
      <c r="J6486" s="35" t="s">
        <v>20345</v>
      </c>
      <c r="K6486" s="35" t="s">
        <v>2617</v>
      </c>
      <c r="L6486" s="35"/>
      <c r="M6486" s="51">
        <v>43556</v>
      </c>
    </row>
    <row r="6487" spans="9:13">
      <c r="I6487" s="35" t="s">
        <v>20346</v>
      </c>
      <c r="J6487" s="35" t="s">
        <v>20347</v>
      </c>
      <c r="K6487" s="35" t="s">
        <v>2617</v>
      </c>
      <c r="L6487" s="35"/>
      <c r="M6487" s="51">
        <v>43556</v>
      </c>
    </row>
    <row r="6488" spans="9:13">
      <c r="I6488" s="35" t="s">
        <v>20348</v>
      </c>
      <c r="J6488" s="35" t="s">
        <v>20349</v>
      </c>
      <c r="K6488" s="35" t="s">
        <v>2617</v>
      </c>
      <c r="L6488" s="35"/>
      <c r="M6488" s="51">
        <v>43556</v>
      </c>
    </row>
    <row r="6489" spans="9:13">
      <c r="I6489" s="35" t="s">
        <v>20350</v>
      </c>
      <c r="J6489" s="35" t="s">
        <v>20351</v>
      </c>
      <c r="K6489" s="35" t="s">
        <v>2617</v>
      </c>
      <c r="L6489" s="35"/>
      <c r="M6489" s="51">
        <v>43556</v>
      </c>
    </row>
    <row r="6490" spans="9:13">
      <c r="I6490" s="35" t="s">
        <v>20352</v>
      </c>
      <c r="J6490" s="35" t="s">
        <v>20353</v>
      </c>
      <c r="K6490" s="35" t="s">
        <v>2617</v>
      </c>
      <c r="L6490" s="35"/>
      <c r="M6490" s="51">
        <v>43556</v>
      </c>
    </row>
    <row r="6491" spans="9:13">
      <c r="I6491" s="35" t="s">
        <v>20354</v>
      </c>
      <c r="J6491" s="35" t="s">
        <v>20355</v>
      </c>
      <c r="K6491" s="35" t="s">
        <v>2617</v>
      </c>
      <c r="L6491" s="35"/>
      <c r="M6491" s="51">
        <v>43556</v>
      </c>
    </row>
    <row r="6492" spans="9:13">
      <c r="I6492" s="35" t="s">
        <v>20356</v>
      </c>
      <c r="J6492" s="35" t="s">
        <v>20357</v>
      </c>
      <c r="K6492" s="35" t="s">
        <v>2617</v>
      </c>
      <c r="L6492" s="35"/>
      <c r="M6492" s="51">
        <v>43556</v>
      </c>
    </row>
    <row r="6493" spans="9:13">
      <c r="I6493" s="35" t="s">
        <v>20358</v>
      </c>
      <c r="J6493" s="35" t="s">
        <v>20359</v>
      </c>
      <c r="K6493" s="35" t="s">
        <v>2617</v>
      </c>
      <c r="L6493" s="35"/>
      <c r="M6493" s="51">
        <v>43556</v>
      </c>
    </row>
    <row r="6494" spans="9:13">
      <c r="I6494" s="35" t="s">
        <v>20360</v>
      </c>
      <c r="J6494" s="35" t="s">
        <v>20361</v>
      </c>
      <c r="K6494" s="35" t="s">
        <v>2617</v>
      </c>
      <c r="L6494" s="35"/>
      <c r="M6494" s="51">
        <v>43556</v>
      </c>
    </row>
    <row r="6495" spans="9:13">
      <c r="I6495" s="35" t="s">
        <v>20362</v>
      </c>
      <c r="J6495" s="35" t="s">
        <v>20363</v>
      </c>
      <c r="K6495" s="35" t="s">
        <v>2617</v>
      </c>
      <c r="L6495" s="35"/>
      <c r="M6495" s="51">
        <v>43556</v>
      </c>
    </row>
    <row r="6496" spans="9:13">
      <c r="I6496" s="35" t="s">
        <v>20364</v>
      </c>
      <c r="J6496" s="35" t="s">
        <v>20365</v>
      </c>
      <c r="K6496" s="35" t="s">
        <v>2617</v>
      </c>
      <c r="L6496" s="35"/>
      <c r="M6496" s="51">
        <v>43556</v>
      </c>
    </row>
    <row r="6497" spans="9:13">
      <c r="I6497" s="35" t="s">
        <v>20366</v>
      </c>
      <c r="J6497" s="35" t="s">
        <v>20367</v>
      </c>
      <c r="K6497" s="35" t="s">
        <v>2617</v>
      </c>
      <c r="L6497" s="35"/>
      <c r="M6497" s="51">
        <v>43556</v>
      </c>
    </row>
    <row r="6498" spans="9:13">
      <c r="I6498" s="35" t="s">
        <v>20368</v>
      </c>
      <c r="J6498" s="35" t="s">
        <v>20369</v>
      </c>
      <c r="K6498" s="35" t="s">
        <v>2617</v>
      </c>
      <c r="L6498" s="35"/>
      <c r="M6498" s="51">
        <v>43556</v>
      </c>
    </row>
    <row r="6499" spans="9:13">
      <c r="I6499" s="35" t="s">
        <v>20370</v>
      </c>
      <c r="J6499" s="35" t="s">
        <v>20371</v>
      </c>
      <c r="K6499" s="35" t="s">
        <v>2617</v>
      </c>
      <c r="L6499" s="35"/>
      <c r="M6499" s="51">
        <v>43556</v>
      </c>
    </row>
    <row r="6500" spans="9:13">
      <c r="I6500" s="35" t="s">
        <v>20372</v>
      </c>
      <c r="J6500" s="35" t="s">
        <v>20373</v>
      </c>
      <c r="K6500" s="35" t="s">
        <v>2617</v>
      </c>
      <c r="L6500" s="35"/>
      <c r="M6500" s="51">
        <v>43556</v>
      </c>
    </row>
    <row r="6501" spans="9:13">
      <c r="I6501" s="35" t="s">
        <v>20374</v>
      </c>
      <c r="J6501" s="35" t="s">
        <v>20375</v>
      </c>
      <c r="K6501" s="35" t="s">
        <v>2617</v>
      </c>
      <c r="L6501" s="35"/>
      <c r="M6501" s="51">
        <v>43556</v>
      </c>
    </row>
    <row r="6502" spans="9:13">
      <c r="I6502" s="35" t="s">
        <v>20376</v>
      </c>
      <c r="J6502" s="35" t="s">
        <v>20377</v>
      </c>
      <c r="K6502" s="35" t="s">
        <v>2617</v>
      </c>
      <c r="L6502" s="35"/>
      <c r="M6502" s="51">
        <v>43556</v>
      </c>
    </row>
    <row r="6503" spans="9:13">
      <c r="I6503" s="35" t="s">
        <v>20378</v>
      </c>
      <c r="J6503" s="35" t="s">
        <v>20379</v>
      </c>
      <c r="K6503" s="35" t="s">
        <v>2617</v>
      </c>
      <c r="L6503" s="35"/>
      <c r="M6503" s="51">
        <v>43556</v>
      </c>
    </row>
    <row r="6504" spans="9:13">
      <c r="I6504" s="35" t="s">
        <v>20380</v>
      </c>
      <c r="J6504" s="35" t="s">
        <v>20381</v>
      </c>
      <c r="K6504" s="35" t="s">
        <v>2617</v>
      </c>
      <c r="L6504" s="35"/>
      <c r="M6504" s="51">
        <v>43556</v>
      </c>
    </row>
    <row r="6505" spans="9:13">
      <c r="I6505" s="35" t="s">
        <v>20382</v>
      </c>
      <c r="J6505" s="35" t="s">
        <v>20383</v>
      </c>
      <c r="K6505" s="35" t="s">
        <v>2617</v>
      </c>
      <c r="L6505" s="35"/>
      <c r="M6505" s="51">
        <v>43556</v>
      </c>
    </row>
    <row r="6506" spans="9:13">
      <c r="I6506" s="35" t="s">
        <v>20384</v>
      </c>
      <c r="J6506" s="35" t="s">
        <v>20385</v>
      </c>
      <c r="K6506" s="35" t="s">
        <v>2617</v>
      </c>
      <c r="L6506" s="35"/>
      <c r="M6506" s="51">
        <v>43556</v>
      </c>
    </row>
    <row r="6507" spans="9:13">
      <c r="I6507" s="35" t="s">
        <v>20386</v>
      </c>
      <c r="J6507" s="35" t="s">
        <v>20387</v>
      </c>
      <c r="K6507" s="35" t="s">
        <v>2617</v>
      </c>
      <c r="L6507" s="35"/>
      <c r="M6507" s="51">
        <v>43556</v>
      </c>
    </row>
    <row r="6508" spans="9:13">
      <c r="I6508" s="35" t="s">
        <v>20388</v>
      </c>
      <c r="J6508" s="35" t="s">
        <v>20389</v>
      </c>
      <c r="K6508" s="35" t="s">
        <v>2617</v>
      </c>
      <c r="L6508" s="35"/>
      <c r="M6508" s="51">
        <v>43556</v>
      </c>
    </row>
    <row r="6509" spans="9:13">
      <c r="I6509" s="35" t="s">
        <v>20390</v>
      </c>
      <c r="J6509" s="35" t="s">
        <v>20391</v>
      </c>
      <c r="K6509" s="35" t="s">
        <v>2617</v>
      </c>
      <c r="L6509" s="35"/>
      <c r="M6509" s="51">
        <v>43556</v>
      </c>
    </row>
    <row r="6510" spans="9:13">
      <c r="I6510" s="35" t="s">
        <v>20392</v>
      </c>
      <c r="J6510" s="35" t="s">
        <v>20393</v>
      </c>
      <c r="K6510" s="35" t="s">
        <v>2617</v>
      </c>
      <c r="L6510" s="35"/>
      <c r="M6510" s="51">
        <v>43556</v>
      </c>
    </row>
    <row r="6511" spans="9:13">
      <c r="I6511" s="35" t="s">
        <v>20394</v>
      </c>
      <c r="J6511" s="35" t="s">
        <v>20395</v>
      </c>
      <c r="K6511" s="35" t="s">
        <v>2617</v>
      </c>
      <c r="L6511" s="35"/>
      <c r="M6511" s="51">
        <v>43556</v>
      </c>
    </row>
    <row r="6512" spans="9:13">
      <c r="I6512" s="35" t="s">
        <v>20396</v>
      </c>
      <c r="J6512" s="35" t="s">
        <v>20397</v>
      </c>
      <c r="K6512" s="35" t="s">
        <v>2617</v>
      </c>
      <c r="L6512" s="35"/>
      <c r="M6512" s="51">
        <v>43556</v>
      </c>
    </row>
    <row r="6513" spans="9:13">
      <c r="I6513" s="35" t="s">
        <v>20398</v>
      </c>
      <c r="J6513" s="35" t="s">
        <v>20399</v>
      </c>
      <c r="K6513" s="35" t="s">
        <v>2617</v>
      </c>
      <c r="L6513" s="35"/>
      <c r="M6513" s="51">
        <v>43556</v>
      </c>
    </row>
    <row r="6514" spans="9:13">
      <c r="I6514" s="35" t="s">
        <v>20400</v>
      </c>
      <c r="J6514" s="35" t="s">
        <v>20401</v>
      </c>
      <c r="K6514" s="35" t="s">
        <v>2617</v>
      </c>
      <c r="L6514" s="35"/>
      <c r="M6514" s="51">
        <v>43556</v>
      </c>
    </row>
    <row r="6515" spans="9:13">
      <c r="I6515" s="35" t="s">
        <v>20402</v>
      </c>
      <c r="J6515" s="35" t="s">
        <v>20403</v>
      </c>
      <c r="K6515" s="35" t="s">
        <v>2617</v>
      </c>
      <c r="L6515" s="35"/>
      <c r="M6515" s="51">
        <v>43556</v>
      </c>
    </row>
    <row r="6516" spans="9:13">
      <c r="I6516" s="35" t="s">
        <v>20404</v>
      </c>
      <c r="J6516" s="35" t="s">
        <v>20405</v>
      </c>
      <c r="K6516" s="35" t="s">
        <v>2617</v>
      </c>
      <c r="L6516" s="35"/>
      <c r="M6516" s="51">
        <v>43556</v>
      </c>
    </row>
    <row r="6517" spans="9:13">
      <c r="I6517" s="35" t="s">
        <v>20406</v>
      </c>
      <c r="J6517" s="35" t="s">
        <v>20407</v>
      </c>
      <c r="K6517" s="35" t="s">
        <v>2617</v>
      </c>
      <c r="L6517" s="35"/>
      <c r="M6517" s="51">
        <v>43556</v>
      </c>
    </row>
    <row r="6518" spans="9:13">
      <c r="I6518" s="35" t="s">
        <v>20408</v>
      </c>
      <c r="J6518" s="35" t="s">
        <v>20409</v>
      </c>
      <c r="K6518" s="35" t="s">
        <v>2617</v>
      </c>
      <c r="L6518" s="35"/>
      <c r="M6518" s="51">
        <v>43556</v>
      </c>
    </row>
    <row r="6519" spans="9:13">
      <c r="I6519" s="35" t="s">
        <v>20410</v>
      </c>
      <c r="J6519" s="35" t="s">
        <v>20411</v>
      </c>
      <c r="K6519" s="35" t="s">
        <v>2617</v>
      </c>
      <c r="L6519" s="35"/>
      <c r="M6519" s="51">
        <v>43556</v>
      </c>
    </row>
    <row r="6520" spans="9:13">
      <c r="I6520" s="35" t="s">
        <v>20412</v>
      </c>
      <c r="J6520" s="35" t="s">
        <v>20413</v>
      </c>
      <c r="K6520" s="35" t="s">
        <v>2617</v>
      </c>
      <c r="L6520" s="35"/>
      <c r="M6520" s="51">
        <v>43556</v>
      </c>
    </row>
    <row r="6521" spans="9:13">
      <c r="I6521" s="35" t="s">
        <v>20414</v>
      </c>
      <c r="J6521" s="35" t="s">
        <v>20415</v>
      </c>
      <c r="K6521" s="35" t="s">
        <v>2617</v>
      </c>
      <c r="L6521" s="35"/>
      <c r="M6521" s="51">
        <v>43556</v>
      </c>
    </row>
    <row r="6522" spans="9:13">
      <c r="I6522" s="35" t="s">
        <v>20416</v>
      </c>
      <c r="J6522" s="35" t="s">
        <v>20417</v>
      </c>
      <c r="K6522" s="35" t="s">
        <v>2617</v>
      </c>
      <c r="L6522" s="35"/>
      <c r="M6522" s="51">
        <v>43556</v>
      </c>
    </row>
    <row r="6523" spans="9:13">
      <c r="I6523" s="35" t="s">
        <v>20418</v>
      </c>
      <c r="J6523" s="35" t="s">
        <v>20419</v>
      </c>
      <c r="K6523" s="35" t="s">
        <v>2617</v>
      </c>
      <c r="L6523" s="35"/>
      <c r="M6523" s="51">
        <v>43556</v>
      </c>
    </row>
    <row r="6524" spans="9:13">
      <c r="I6524" s="35" t="s">
        <v>20420</v>
      </c>
      <c r="J6524" s="35" t="s">
        <v>20421</v>
      </c>
      <c r="K6524" s="35" t="s">
        <v>2617</v>
      </c>
      <c r="L6524" s="35"/>
      <c r="M6524" s="51">
        <v>43556</v>
      </c>
    </row>
    <row r="6525" spans="9:13">
      <c r="I6525" s="35" t="s">
        <v>20422</v>
      </c>
      <c r="J6525" s="35" t="s">
        <v>20423</v>
      </c>
      <c r="K6525" s="35" t="s">
        <v>2617</v>
      </c>
      <c r="L6525" s="35"/>
      <c r="M6525" s="51">
        <v>43556</v>
      </c>
    </row>
    <row r="6526" spans="9:13">
      <c r="I6526" s="35" t="s">
        <v>20424</v>
      </c>
      <c r="J6526" s="35" t="s">
        <v>20425</v>
      </c>
      <c r="K6526" s="35" t="s">
        <v>2617</v>
      </c>
      <c r="L6526" s="35"/>
      <c r="M6526" s="51">
        <v>43556</v>
      </c>
    </row>
    <row r="6527" spans="9:13">
      <c r="I6527" s="35" t="s">
        <v>20426</v>
      </c>
      <c r="J6527" s="35" t="s">
        <v>20427</v>
      </c>
      <c r="K6527" s="35" t="s">
        <v>2617</v>
      </c>
      <c r="L6527" s="35"/>
      <c r="M6527" s="51">
        <v>43556</v>
      </c>
    </row>
    <row r="6528" spans="9:13">
      <c r="I6528" s="35" t="s">
        <v>20428</v>
      </c>
      <c r="J6528" s="35" t="s">
        <v>20429</v>
      </c>
      <c r="K6528" s="35" t="s">
        <v>2617</v>
      </c>
      <c r="L6528" s="35"/>
      <c r="M6528" s="51">
        <v>43556</v>
      </c>
    </row>
    <row r="6529" spans="9:13">
      <c r="I6529" s="35" t="s">
        <v>20430</v>
      </c>
      <c r="J6529" s="35" t="s">
        <v>20431</v>
      </c>
      <c r="K6529" s="35" t="s">
        <v>2617</v>
      </c>
      <c r="L6529" s="35"/>
      <c r="M6529" s="51">
        <v>43556</v>
      </c>
    </row>
    <row r="6530" spans="9:13">
      <c r="I6530" s="35" t="s">
        <v>20432</v>
      </c>
      <c r="J6530" s="35" t="s">
        <v>20433</v>
      </c>
      <c r="K6530" s="35" t="s">
        <v>2617</v>
      </c>
      <c r="L6530" s="35"/>
      <c r="M6530" s="51">
        <v>43556</v>
      </c>
    </row>
    <row r="6531" spans="9:13">
      <c r="I6531" s="35" t="s">
        <v>20434</v>
      </c>
      <c r="J6531" s="35" t="s">
        <v>20435</v>
      </c>
      <c r="K6531" s="35" t="s">
        <v>2617</v>
      </c>
      <c r="L6531" s="35"/>
      <c r="M6531" s="51">
        <v>43556</v>
      </c>
    </row>
    <row r="6532" spans="9:13">
      <c r="I6532" s="35" t="s">
        <v>20436</v>
      </c>
      <c r="J6532" s="35" t="s">
        <v>20437</v>
      </c>
      <c r="K6532" s="35" t="s">
        <v>2617</v>
      </c>
      <c r="L6532" s="35"/>
      <c r="M6532" s="51">
        <v>43556</v>
      </c>
    </row>
    <row r="6533" spans="9:13">
      <c r="I6533" s="35" t="s">
        <v>20438</v>
      </c>
      <c r="J6533" s="35" t="s">
        <v>20439</v>
      </c>
      <c r="K6533" s="35" t="s">
        <v>2617</v>
      </c>
      <c r="L6533" s="35"/>
      <c r="M6533" s="51">
        <v>43556</v>
      </c>
    </row>
    <row r="6534" spans="9:13">
      <c r="I6534" s="35" t="s">
        <v>20440</v>
      </c>
      <c r="J6534" s="35" t="s">
        <v>20441</v>
      </c>
      <c r="K6534" s="35" t="s">
        <v>2617</v>
      </c>
      <c r="L6534" s="35"/>
      <c r="M6534" s="51">
        <v>43556</v>
      </c>
    </row>
    <row r="6535" spans="9:13">
      <c r="I6535" s="35" t="s">
        <v>20442</v>
      </c>
      <c r="J6535" s="35" t="s">
        <v>20443</v>
      </c>
      <c r="K6535" s="35" t="s">
        <v>2617</v>
      </c>
      <c r="L6535" s="35"/>
      <c r="M6535" s="51">
        <v>43556</v>
      </c>
    </row>
    <row r="6536" spans="9:13">
      <c r="I6536" s="35" t="s">
        <v>20444</v>
      </c>
      <c r="J6536" s="35" t="s">
        <v>20445</v>
      </c>
      <c r="K6536" s="35" t="s">
        <v>2617</v>
      </c>
      <c r="L6536" s="35"/>
      <c r="M6536" s="51">
        <v>43556</v>
      </c>
    </row>
    <row r="6537" spans="9:13">
      <c r="I6537" s="35" t="s">
        <v>20446</v>
      </c>
      <c r="J6537" s="35" t="s">
        <v>20447</v>
      </c>
      <c r="K6537" s="35" t="s">
        <v>2617</v>
      </c>
      <c r="L6537" s="35"/>
      <c r="M6537" s="51">
        <v>43556</v>
      </c>
    </row>
    <row r="6538" spans="9:13">
      <c r="I6538" s="35" t="s">
        <v>20448</v>
      </c>
      <c r="J6538" s="35" t="s">
        <v>20449</v>
      </c>
      <c r="K6538" s="35" t="s">
        <v>2617</v>
      </c>
      <c r="L6538" s="35"/>
      <c r="M6538" s="51">
        <v>43556</v>
      </c>
    </row>
    <row r="6539" spans="9:13">
      <c r="I6539" s="35" t="s">
        <v>20450</v>
      </c>
      <c r="J6539" s="35" t="s">
        <v>20451</v>
      </c>
      <c r="K6539" s="35" t="s">
        <v>2617</v>
      </c>
      <c r="L6539" s="35"/>
      <c r="M6539" s="51">
        <v>43556</v>
      </c>
    </row>
    <row r="6540" spans="9:13">
      <c r="I6540" s="35" t="s">
        <v>20452</v>
      </c>
      <c r="J6540" s="35" t="s">
        <v>20453</v>
      </c>
      <c r="K6540" s="35" t="s">
        <v>2617</v>
      </c>
      <c r="L6540" s="35"/>
      <c r="M6540" s="51">
        <v>43556</v>
      </c>
    </row>
    <row r="6541" spans="9:13">
      <c r="I6541" s="35" t="s">
        <v>20454</v>
      </c>
      <c r="J6541" s="35" t="s">
        <v>20455</v>
      </c>
      <c r="K6541" s="35" t="s">
        <v>2617</v>
      </c>
      <c r="L6541" s="35"/>
      <c r="M6541" s="51">
        <v>43556</v>
      </c>
    </row>
    <row r="6542" spans="9:13">
      <c r="I6542" s="35" t="s">
        <v>20456</v>
      </c>
      <c r="J6542" s="35" t="s">
        <v>20457</v>
      </c>
      <c r="K6542" s="35" t="s">
        <v>2617</v>
      </c>
      <c r="L6542" s="35"/>
      <c r="M6542" s="51">
        <v>43556</v>
      </c>
    </row>
    <row r="6543" spans="9:13">
      <c r="I6543" s="35" t="s">
        <v>20458</v>
      </c>
      <c r="J6543" s="35" t="s">
        <v>20459</v>
      </c>
      <c r="K6543" s="35" t="s">
        <v>2617</v>
      </c>
      <c r="L6543" s="35"/>
      <c r="M6543" s="51">
        <v>43556</v>
      </c>
    </row>
    <row r="6544" spans="9:13">
      <c r="I6544" s="35" t="s">
        <v>20460</v>
      </c>
      <c r="J6544" s="35" t="s">
        <v>20461</v>
      </c>
      <c r="K6544" s="35" t="s">
        <v>2617</v>
      </c>
      <c r="L6544" s="35"/>
      <c r="M6544" s="51">
        <v>43556</v>
      </c>
    </row>
    <row r="6545" spans="9:13">
      <c r="I6545" s="35" t="s">
        <v>20462</v>
      </c>
      <c r="J6545" s="35" t="s">
        <v>20463</v>
      </c>
      <c r="K6545" s="35" t="s">
        <v>2617</v>
      </c>
      <c r="L6545" s="35"/>
      <c r="M6545" s="51">
        <v>43556</v>
      </c>
    </row>
    <row r="6546" spans="9:13">
      <c r="I6546" s="35" t="s">
        <v>20464</v>
      </c>
      <c r="J6546" s="35" t="s">
        <v>20465</v>
      </c>
      <c r="K6546" s="35" t="s">
        <v>2617</v>
      </c>
      <c r="L6546" s="35"/>
      <c r="M6546" s="51">
        <v>43556</v>
      </c>
    </row>
    <row r="6547" spans="9:13">
      <c r="I6547" s="35" t="s">
        <v>20466</v>
      </c>
      <c r="J6547" s="35" t="s">
        <v>20467</v>
      </c>
      <c r="K6547" s="35" t="s">
        <v>2617</v>
      </c>
      <c r="L6547" s="35"/>
      <c r="M6547" s="51">
        <v>43556</v>
      </c>
    </row>
    <row r="6548" spans="9:13">
      <c r="I6548" s="35" t="s">
        <v>20468</v>
      </c>
      <c r="J6548" s="35" t="s">
        <v>20469</v>
      </c>
      <c r="K6548" s="35" t="s">
        <v>2617</v>
      </c>
      <c r="L6548" s="35"/>
      <c r="M6548" s="51">
        <v>43556</v>
      </c>
    </row>
    <row r="6549" spans="9:13">
      <c r="I6549" s="35" t="s">
        <v>20470</v>
      </c>
      <c r="J6549" s="35" t="s">
        <v>20471</v>
      </c>
      <c r="K6549" s="35" t="s">
        <v>2617</v>
      </c>
      <c r="L6549" s="35"/>
      <c r="M6549" s="51">
        <v>43556</v>
      </c>
    </row>
    <row r="6550" spans="9:13">
      <c r="I6550" s="35" t="s">
        <v>20472</v>
      </c>
      <c r="J6550" s="35" t="s">
        <v>20473</v>
      </c>
      <c r="K6550" s="35" t="s">
        <v>2617</v>
      </c>
      <c r="L6550" s="35"/>
      <c r="M6550" s="51">
        <v>43556</v>
      </c>
    </row>
    <row r="6551" spans="9:13">
      <c r="I6551" s="35" t="s">
        <v>20474</v>
      </c>
      <c r="J6551" s="35" t="s">
        <v>20475</v>
      </c>
      <c r="K6551" s="35" t="s">
        <v>2617</v>
      </c>
      <c r="L6551" s="35"/>
      <c r="M6551" s="51">
        <v>43556</v>
      </c>
    </row>
    <row r="6552" spans="9:13">
      <c r="I6552" s="35" t="s">
        <v>20476</v>
      </c>
      <c r="J6552" s="35" t="s">
        <v>20477</v>
      </c>
      <c r="K6552" s="35" t="s">
        <v>2617</v>
      </c>
      <c r="L6552" s="35"/>
      <c r="M6552" s="51">
        <v>43556</v>
      </c>
    </row>
    <row r="6553" spans="9:13">
      <c r="I6553" s="35" t="s">
        <v>20478</v>
      </c>
      <c r="J6553" s="35" t="s">
        <v>20479</v>
      </c>
      <c r="K6553" s="35" t="s">
        <v>2617</v>
      </c>
      <c r="L6553" s="35"/>
      <c r="M6553" s="51">
        <v>43556</v>
      </c>
    </row>
    <row r="6554" spans="9:13">
      <c r="I6554" s="35" t="s">
        <v>20480</v>
      </c>
      <c r="J6554" s="35" t="s">
        <v>20481</v>
      </c>
      <c r="K6554" s="35" t="s">
        <v>2617</v>
      </c>
      <c r="L6554" s="35"/>
      <c r="M6554" s="51">
        <v>43556</v>
      </c>
    </row>
    <row r="6555" spans="9:13">
      <c r="I6555" s="35" t="s">
        <v>20482</v>
      </c>
      <c r="J6555" s="35" t="s">
        <v>20483</v>
      </c>
      <c r="K6555" s="35" t="s">
        <v>2617</v>
      </c>
      <c r="L6555" s="35"/>
      <c r="M6555" s="51">
        <v>43556</v>
      </c>
    </row>
    <row r="6556" spans="9:13">
      <c r="I6556" s="35" t="s">
        <v>20484</v>
      </c>
      <c r="J6556" s="35" t="s">
        <v>20485</v>
      </c>
      <c r="K6556" s="35" t="s">
        <v>2617</v>
      </c>
      <c r="L6556" s="35"/>
      <c r="M6556" s="51">
        <v>43556</v>
      </c>
    </row>
    <row r="6557" spans="9:13">
      <c r="I6557" s="35" t="s">
        <v>20486</v>
      </c>
      <c r="J6557" s="35" t="s">
        <v>20487</v>
      </c>
      <c r="K6557" s="35" t="s">
        <v>2617</v>
      </c>
      <c r="L6557" s="35"/>
      <c r="M6557" s="51">
        <v>43556</v>
      </c>
    </row>
    <row r="6558" spans="9:13">
      <c r="I6558" s="35" t="s">
        <v>20488</v>
      </c>
      <c r="J6558" s="35" t="s">
        <v>20489</v>
      </c>
      <c r="K6558" s="35" t="s">
        <v>2617</v>
      </c>
      <c r="L6558" s="35"/>
      <c r="M6558" s="51">
        <v>43556</v>
      </c>
    </row>
    <row r="6559" spans="9:13">
      <c r="I6559" s="35" t="s">
        <v>20490</v>
      </c>
      <c r="J6559" s="35" t="s">
        <v>20491</v>
      </c>
      <c r="K6559" s="35" t="s">
        <v>2617</v>
      </c>
      <c r="L6559" s="35"/>
      <c r="M6559" s="51">
        <v>43556</v>
      </c>
    </row>
    <row r="6560" spans="9:13">
      <c r="I6560" s="35" t="s">
        <v>20492</v>
      </c>
      <c r="J6560" s="35" t="s">
        <v>20493</v>
      </c>
      <c r="K6560" s="35" t="s">
        <v>2617</v>
      </c>
      <c r="L6560" s="35"/>
      <c r="M6560" s="51">
        <v>43556</v>
      </c>
    </row>
    <row r="6561" spans="9:13">
      <c r="I6561" s="35" t="s">
        <v>20494</v>
      </c>
      <c r="J6561" s="35" t="s">
        <v>20495</v>
      </c>
      <c r="K6561" s="35" t="s">
        <v>2617</v>
      </c>
      <c r="L6561" s="35"/>
      <c r="M6561" s="51">
        <v>43556</v>
      </c>
    </row>
    <row r="6562" spans="9:13">
      <c r="I6562" s="35" t="s">
        <v>20496</v>
      </c>
      <c r="J6562" s="35" t="s">
        <v>20497</v>
      </c>
      <c r="K6562" s="35" t="s">
        <v>2617</v>
      </c>
      <c r="L6562" s="35"/>
      <c r="M6562" s="51">
        <v>43556</v>
      </c>
    </row>
    <row r="6563" spans="9:13">
      <c r="I6563" s="35" t="s">
        <v>20498</v>
      </c>
      <c r="J6563" s="35" t="s">
        <v>20499</v>
      </c>
      <c r="K6563" s="35" t="s">
        <v>2617</v>
      </c>
      <c r="L6563" s="35"/>
      <c r="M6563" s="51">
        <v>43556</v>
      </c>
    </row>
    <row r="6564" spans="9:13">
      <c r="I6564" s="35" t="s">
        <v>20500</v>
      </c>
      <c r="J6564" s="35" t="s">
        <v>20501</v>
      </c>
      <c r="K6564" s="35" t="s">
        <v>2617</v>
      </c>
      <c r="L6564" s="35"/>
      <c r="M6564" s="51">
        <v>43556</v>
      </c>
    </row>
    <row r="6565" spans="9:13">
      <c r="I6565" s="35" t="s">
        <v>20502</v>
      </c>
      <c r="J6565" s="35" t="s">
        <v>20503</v>
      </c>
      <c r="K6565" s="35" t="s">
        <v>2617</v>
      </c>
      <c r="L6565" s="35"/>
      <c r="M6565" s="51">
        <v>43556</v>
      </c>
    </row>
    <row r="6566" spans="9:13">
      <c r="I6566" s="35" t="s">
        <v>20504</v>
      </c>
      <c r="J6566" s="35" t="s">
        <v>20505</v>
      </c>
      <c r="K6566" s="35" t="s">
        <v>2617</v>
      </c>
      <c r="L6566" s="35"/>
      <c r="M6566" s="51">
        <v>43556</v>
      </c>
    </row>
    <row r="6567" spans="9:13">
      <c r="I6567" s="35" t="s">
        <v>20506</v>
      </c>
      <c r="J6567" s="35" t="s">
        <v>20507</v>
      </c>
      <c r="K6567" s="35" t="s">
        <v>2617</v>
      </c>
      <c r="L6567" s="35"/>
      <c r="M6567" s="51">
        <v>43556</v>
      </c>
    </row>
    <row r="6568" spans="9:13">
      <c r="I6568" s="35" t="s">
        <v>20508</v>
      </c>
      <c r="J6568" s="35" t="s">
        <v>20509</v>
      </c>
      <c r="K6568" s="35" t="s">
        <v>2617</v>
      </c>
      <c r="L6568" s="35"/>
      <c r="M6568" s="51">
        <v>43556</v>
      </c>
    </row>
    <row r="6569" spans="9:13">
      <c r="I6569" s="35" t="s">
        <v>20510</v>
      </c>
      <c r="J6569" s="35" t="s">
        <v>20511</v>
      </c>
      <c r="K6569" s="35" t="s">
        <v>2617</v>
      </c>
      <c r="L6569" s="35"/>
      <c r="M6569" s="51">
        <v>43556</v>
      </c>
    </row>
    <row r="6570" spans="9:13">
      <c r="I6570" s="35" t="s">
        <v>20512</v>
      </c>
      <c r="J6570" s="35" t="s">
        <v>20513</v>
      </c>
      <c r="K6570" s="35" t="s">
        <v>2617</v>
      </c>
      <c r="L6570" s="35"/>
      <c r="M6570" s="51">
        <v>43556</v>
      </c>
    </row>
    <row r="6571" spans="9:13">
      <c r="I6571" s="35" t="s">
        <v>20514</v>
      </c>
      <c r="J6571" s="35" t="s">
        <v>20515</v>
      </c>
      <c r="K6571" s="35" t="s">
        <v>2617</v>
      </c>
      <c r="L6571" s="35"/>
      <c r="M6571" s="51">
        <v>43556</v>
      </c>
    </row>
    <row r="6572" spans="9:13">
      <c r="I6572" s="35" t="s">
        <v>20516</v>
      </c>
      <c r="J6572" s="35" t="s">
        <v>20517</v>
      </c>
      <c r="K6572" s="35" t="s">
        <v>2617</v>
      </c>
      <c r="L6572" s="35"/>
      <c r="M6572" s="51">
        <v>43556</v>
      </c>
    </row>
    <row r="6573" spans="9:13">
      <c r="I6573" s="35" t="s">
        <v>20518</v>
      </c>
      <c r="J6573" s="35" t="s">
        <v>20519</v>
      </c>
      <c r="K6573" s="35" t="s">
        <v>2617</v>
      </c>
      <c r="L6573" s="35"/>
      <c r="M6573" s="51">
        <v>43556</v>
      </c>
    </row>
    <row r="6574" spans="9:13">
      <c r="I6574" s="35" t="s">
        <v>20520</v>
      </c>
      <c r="J6574" s="35" t="s">
        <v>20521</v>
      </c>
      <c r="K6574" s="35" t="s">
        <v>2617</v>
      </c>
      <c r="L6574" s="35"/>
      <c r="M6574" s="51">
        <v>43556</v>
      </c>
    </row>
    <row r="6575" spans="9:13">
      <c r="I6575" s="35" t="s">
        <v>20522</v>
      </c>
      <c r="J6575" s="35" t="s">
        <v>20523</v>
      </c>
      <c r="K6575" s="35" t="s">
        <v>2617</v>
      </c>
      <c r="L6575" s="35"/>
      <c r="M6575" s="51">
        <v>43556</v>
      </c>
    </row>
    <row r="6576" spans="9:13">
      <c r="I6576" s="35" t="s">
        <v>20524</v>
      </c>
      <c r="J6576" s="35" t="s">
        <v>20525</v>
      </c>
      <c r="K6576" s="35" t="s">
        <v>2617</v>
      </c>
      <c r="L6576" s="35"/>
      <c r="M6576" s="51">
        <v>43556</v>
      </c>
    </row>
    <row r="6577" spans="9:13">
      <c r="I6577" s="35" t="s">
        <v>20526</v>
      </c>
      <c r="J6577" s="35" t="s">
        <v>20527</v>
      </c>
      <c r="K6577" s="35" t="s">
        <v>2617</v>
      </c>
      <c r="L6577" s="35"/>
      <c r="M6577" s="51">
        <v>43556</v>
      </c>
    </row>
    <row r="6578" spans="9:13">
      <c r="I6578" s="35" t="s">
        <v>20528</v>
      </c>
      <c r="J6578" s="35" t="s">
        <v>20529</v>
      </c>
      <c r="K6578" s="35" t="s">
        <v>2617</v>
      </c>
      <c r="L6578" s="35"/>
      <c r="M6578" s="51">
        <v>43556</v>
      </c>
    </row>
    <row r="6579" spans="9:13">
      <c r="I6579" s="35" t="s">
        <v>20530</v>
      </c>
      <c r="J6579" s="35" t="s">
        <v>20531</v>
      </c>
      <c r="K6579" s="35" t="s">
        <v>2617</v>
      </c>
      <c r="L6579" s="35"/>
      <c r="M6579" s="51">
        <v>43556</v>
      </c>
    </row>
    <row r="6580" spans="9:13">
      <c r="I6580" s="35" t="s">
        <v>20532</v>
      </c>
      <c r="J6580" s="35" t="s">
        <v>20533</v>
      </c>
      <c r="K6580" s="35" t="s">
        <v>2617</v>
      </c>
      <c r="L6580" s="35"/>
      <c r="M6580" s="51">
        <v>43556</v>
      </c>
    </row>
    <row r="6581" spans="9:13">
      <c r="I6581" s="35" t="s">
        <v>20534</v>
      </c>
      <c r="J6581" s="35" t="s">
        <v>20535</v>
      </c>
      <c r="K6581" s="35" t="s">
        <v>2617</v>
      </c>
      <c r="L6581" s="35"/>
      <c r="M6581" s="51">
        <v>43556</v>
      </c>
    </row>
    <row r="6582" spans="9:13">
      <c r="I6582" s="35" t="s">
        <v>20536</v>
      </c>
      <c r="J6582" s="35" t="s">
        <v>20537</v>
      </c>
      <c r="K6582" s="35" t="s">
        <v>2617</v>
      </c>
      <c r="L6582" s="35"/>
      <c r="M6582" s="51">
        <v>43556</v>
      </c>
    </row>
    <row r="6583" spans="9:13">
      <c r="I6583" s="35" t="s">
        <v>20538</v>
      </c>
      <c r="J6583" s="35" t="s">
        <v>20539</v>
      </c>
      <c r="K6583" s="35" t="s">
        <v>2617</v>
      </c>
      <c r="L6583" s="35"/>
      <c r="M6583" s="51">
        <v>43556</v>
      </c>
    </row>
    <row r="6584" spans="9:13">
      <c r="I6584" s="35" t="s">
        <v>20540</v>
      </c>
      <c r="J6584" s="35" t="s">
        <v>20541</v>
      </c>
      <c r="K6584" s="35" t="s">
        <v>2617</v>
      </c>
      <c r="L6584" s="35"/>
      <c r="M6584" s="51">
        <v>43556</v>
      </c>
    </row>
    <row r="6585" spans="9:13">
      <c r="I6585" s="35" t="s">
        <v>20542</v>
      </c>
      <c r="J6585" s="35" t="s">
        <v>20543</v>
      </c>
      <c r="K6585" s="35" t="s">
        <v>2617</v>
      </c>
      <c r="L6585" s="35"/>
      <c r="M6585" s="51">
        <v>43556</v>
      </c>
    </row>
    <row r="6586" spans="9:13">
      <c r="I6586" s="35" t="s">
        <v>20544</v>
      </c>
      <c r="J6586" s="35" t="s">
        <v>20545</v>
      </c>
      <c r="K6586" s="35" t="s">
        <v>2617</v>
      </c>
      <c r="L6586" s="35"/>
      <c r="M6586" s="51">
        <v>43556</v>
      </c>
    </row>
    <row r="6587" spans="9:13">
      <c r="I6587" s="35" t="s">
        <v>20546</v>
      </c>
      <c r="J6587" s="35" t="s">
        <v>20547</v>
      </c>
      <c r="K6587" s="35" t="s">
        <v>2617</v>
      </c>
      <c r="L6587" s="35"/>
      <c r="M6587" s="51">
        <v>43556</v>
      </c>
    </row>
    <row r="6588" spans="9:13">
      <c r="I6588" s="35" t="s">
        <v>20548</v>
      </c>
      <c r="J6588" s="35" t="s">
        <v>20549</v>
      </c>
      <c r="K6588" s="35" t="s">
        <v>2617</v>
      </c>
      <c r="L6588" s="35"/>
      <c r="M6588" s="51">
        <v>43556</v>
      </c>
    </row>
    <row r="6589" spans="9:13">
      <c r="I6589" s="35" t="s">
        <v>20550</v>
      </c>
      <c r="J6589" s="35" t="s">
        <v>20551</v>
      </c>
      <c r="K6589" s="35" t="s">
        <v>2617</v>
      </c>
      <c r="L6589" s="35"/>
      <c r="M6589" s="51">
        <v>43556</v>
      </c>
    </row>
    <row r="6590" spans="9:13">
      <c r="I6590" s="35" t="s">
        <v>20552</v>
      </c>
      <c r="J6590" s="35" t="s">
        <v>20553</v>
      </c>
      <c r="K6590" s="35" t="s">
        <v>2617</v>
      </c>
      <c r="L6590" s="35"/>
      <c r="M6590" s="51">
        <v>43556</v>
      </c>
    </row>
    <row r="6591" spans="9:13">
      <c r="I6591" s="35" t="s">
        <v>20554</v>
      </c>
      <c r="J6591" s="35" t="s">
        <v>20555</v>
      </c>
      <c r="K6591" s="35" t="s">
        <v>2617</v>
      </c>
      <c r="L6591" s="35"/>
      <c r="M6591" s="51">
        <v>43556</v>
      </c>
    </row>
    <row r="6592" spans="9:13">
      <c r="I6592" s="35" t="s">
        <v>20556</v>
      </c>
      <c r="J6592" s="35" t="s">
        <v>20557</v>
      </c>
      <c r="K6592" s="35" t="s">
        <v>2617</v>
      </c>
      <c r="L6592" s="35"/>
      <c r="M6592" s="51">
        <v>43556</v>
      </c>
    </row>
    <row r="6593" spans="9:13">
      <c r="I6593" s="35" t="s">
        <v>20558</v>
      </c>
      <c r="J6593" s="35" t="s">
        <v>20559</v>
      </c>
      <c r="K6593" s="35" t="s">
        <v>2617</v>
      </c>
      <c r="L6593" s="35"/>
      <c r="M6593" s="51">
        <v>43556</v>
      </c>
    </row>
    <row r="6594" spans="9:13">
      <c r="I6594" s="35" t="s">
        <v>20560</v>
      </c>
      <c r="J6594" s="35" t="s">
        <v>20561</v>
      </c>
      <c r="K6594" s="35" t="s">
        <v>2617</v>
      </c>
      <c r="L6594" s="35"/>
      <c r="M6594" s="51">
        <v>43556</v>
      </c>
    </row>
    <row r="6595" spans="9:13">
      <c r="I6595" s="35" t="s">
        <v>20562</v>
      </c>
      <c r="J6595" s="35" t="s">
        <v>20563</v>
      </c>
      <c r="K6595" s="35" t="s">
        <v>2617</v>
      </c>
      <c r="L6595" s="35"/>
      <c r="M6595" s="51">
        <v>43556</v>
      </c>
    </row>
    <row r="6596" spans="9:13">
      <c r="I6596" s="35" t="s">
        <v>20564</v>
      </c>
      <c r="J6596" s="35" t="s">
        <v>20565</v>
      </c>
      <c r="K6596" s="35" t="s">
        <v>2617</v>
      </c>
      <c r="L6596" s="35"/>
      <c r="M6596" s="51">
        <v>43556</v>
      </c>
    </row>
    <row r="6597" spans="9:13">
      <c r="I6597" s="35" t="s">
        <v>20566</v>
      </c>
      <c r="J6597" s="35" t="s">
        <v>20567</v>
      </c>
      <c r="K6597" s="35" t="s">
        <v>2617</v>
      </c>
      <c r="L6597" s="35"/>
      <c r="M6597" s="51">
        <v>43556</v>
      </c>
    </row>
    <row r="6598" spans="9:13">
      <c r="I6598" s="35" t="s">
        <v>20568</v>
      </c>
      <c r="J6598" s="35" t="s">
        <v>20569</v>
      </c>
      <c r="K6598" s="35" t="s">
        <v>2617</v>
      </c>
      <c r="L6598" s="35"/>
      <c r="M6598" s="51">
        <v>43556</v>
      </c>
    </row>
    <row r="6599" spans="9:13">
      <c r="I6599" s="35" t="s">
        <v>20570</v>
      </c>
      <c r="J6599" s="35" t="s">
        <v>20571</v>
      </c>
      <c r="K6599" s="35" t="s">
        <v>2617</v>
      </c>
      <c r="L6599" s="35"/>
      <c r="M6599" s="51">
        <v>43556</v>
      </c>
    </row>
    <row r="6600" spans="9:13">
      <c r="I6600" s="35" t="s">
        <v>20572</v>
      </c>
      <c r="J6600" s="35" t="s">
        <v>20573</v>
      </c>
      <c r="K6600" s="35" t="s">
        <v>2617</v>
      </c>
      <c r="L6600" s="35"/>
      <c r="M6600" s="51">
        <v>43556</v>
      </c>
    </row>
    <row r="6601" spans="9:13">
      <c r="I6601" s="35" t="s">
        <v>20574</v>
      </c>
      <c r="J6601" s="35" t="s">
        <v>20575</v>
      </c>
      <c r="K6601" s="35" t="s">
        <v>2617</v>
      </c>
      <c r="L6601" s="35"/>
      <c r="M6601" s="51">
        <v>43556</v>
      </c>
    </row>
    <row r="6602" spans="9:13">
      <c r="I6602" s="35" t="s">
        <v>20576</v>
      </c>
      <c r="J6602" s="35" t="s">
        <v>20577</v>
      </c>
      <c r="K6602" s="35" t="s">
        <v>2617</v>
      </c>
      <c r="L6602" s="35"/>
      <c r="M6602" s="51">
        <v>43556</v>
      </c>
    </row>
    <row r="6603" spans="9:13">
      <c r="I6603" s="35" t="s">
        <v>20578</v>
      </c>
      <c r="J6603" s="35" t="s">
        <v>20579</v>
      </c>
      <c r="K6603" s="35" t="s">
        <v>2617</v>
      </c>
      <c r="L6603" s="35"/>
      <c r="M6603" s="51">
        <v>43556</v>
      </c>
    </row>
    <row r="6604" spans="9:13">
      <c r="I6604" s="35" t="s">
        <v>20580</v>
      </c>
      <c r="J6604" s="35" t="s">
        <v>20581</v>
      </c>
      <c r="K6604" s="35" t="s">
        <v>2617</v>
      </c>
      <c r="L6604" s="35"/>
      <c r="M6604" s="51">
        <v>43556</v>
      </c>
    </row>
    <row r="6605" spans="9:13">
      <c r="I6605" s="35" t="s">
        <v>20582</v>
      </c>
      <c r="J6605" s="35" t="s">
        <v>20583</v>
      </c>
      <c r="K6605" s="35" t="s">
        <v>2617</v>
      </c>
      <c r="L6605" s="35"/>
      <c r="M6605" s="51">
        <v>43556</v>
      </c>
    </row>
    <row r="6606" spans="9:13">
      <c r="I6606" s="35" t="s">
        <v>20584</v>
      </c>
      <c r="J6606" s="35" t="s">
        <v>20585</v>
      </c>
      <c r="K6606" s="35" t="s">
        <v>2617</v>
      </c>
      <c r="L6606" s="35"/>
      <c r="M6606" s="51">
        <v>43567</v>
      </c>
    </row>
    <row r="6607" spans="9:13">
      <c r="I6607" s="35" t="s">
        <v>20586</v>
      </c>
      <c r="J6607" s="35" t="s">
        <v>20587</v>
      </c>
      <c r="K6607" s="35" t="s">
        <v>2617</v>
      </c>
      <c r="L6607" s="35"/>
      <c r="M6607" s="51">
        <v>43572</v>
      </c>
    </row>
    <row r="6608" spans="9:13">
      <c r="I6608" s="35" t="s">
        <v>20588</v>
      </c>
      <c r="J6608" s="35" t="s">
        <v>20589</v>
      </c>
      <c r="K6608" s="35" t="s">
        <v>2617</v>
      </c>
      <c r="L6608" s="35"/>
      <c r="M6608" s="51">
        <v>43572</v>
      </c>
    </row>
    <row r="6609" spans="9:13">
      <c r="I6609" s="35" t="s">
        <v>20590</v>
      </c>
      <c r="J6609" s="35" t="s">
        <v>20591</v>
      </c>
      <c r="K6609" s="35" t="s">
        <v>2617</v>
      </c>
      <c r="L6609" s="35"/>
      <c r="M6609" s="51">
        <v>43581</v>
      </c>
    </row>
    <row r="6610" spans="9:13">
      <c r="I6610" s="35" t="s">
        <v>20592</v>
      </c>
      <c r="J6610" s="35" t="s">
        <v>20593</v>
      </c>
      <c r="K6610" s="35" t="s">
        <v>2617</v>
      </c>
      <c r="L6610" s="35"/>
      <c r="M6610" s="51">
        <v>43583</v>
      </c>
    </row>
    <row r="6611" spans="9:13">
      <c r="I6611" s="35" t="s">
        <v>20594</v>
      </c>
      <c r="J6611" s="35" t="s">
        <v>20595</v>
      </c>
      <c r="K6611" s="35" t="s">
        <v>2617</v>
      </c>
      <c r="L6611" s="35"/>
      <c r="M6611" s="51">
        <v>43583</v>
      </c>
    </row>
    <row r="6612" spans="9:13">
      <c r="I6612" s="35" t="s">
        <v>20596</v>
      </c>
      <c r="J6612" s="35" t="s">
        <v>20597</v>
      </c>
      <c r="K6612" s="35" t="s">
        <v>2617</v>
      </c>
      <c r="L6612" s="35"/>
      <c r="M6612" s="51">
        <v>43583</v>
      </c>
    </row>
    <row r="6613" spans="9:13">
      <c r="I6613" s="35" t="s">
        <v>20598</v>
      </c>
      <c r="J6613" s="35" t="s">
        <v>20599</v>
      </c>
      <c r="K6613" s="35" t="s">
        <v>2617</v>
      </c>
      <c r="L6613" s="35"/>
      <c r="M6613" s="51">
        <v>43583</v>
      </c>
    </row>
    <row r="6614" spans="9:13">
      <c r="I6614" s="35" t="s">
        <v>20600</v>
      </c>
      <c r="J6614" s="35" t="s">
        <v>20601</v>
      </c>
      <c r="K6614" s="35" t="s">
        <v>2617</v>
      </c>
      <c r="L6614" s="35"/>
      <c r="M6614" s="51">
        <v>43584</v>
      </c>
    </row>
    <row r="6615" spans="9:13">
      <c r="I6615" s="35" t="s">
        <v>20602</v>
      </c>
      <c r="J6615" s="35" t="s">
        <v>20603</v>
      </c>
      <c r="K6615" s="35" t="s">
        <v>2617</v>
      </c>
      <c r="L6615" s="35"/>
      <c r="M6615" s="51">
        <v>43586</v>
      </c>
    </row>
    <row r="6616" spans="9:13">
      <c r="I6616" s="35" t="s">
        <v>20604</v>
      </c>
      <c r="J6616" s="35" t="s">
        <v>20605</v>
      </c>
      <c r="K6616" s="35" t="s">
        <v>2617</v>
      </c>
      <c r="L6616" s="35"/>
      <c r="M6616" s="51">
        <v>43586</v>
      </c>
    </row>
    <row r="6617" spans="9:13">
      <c r="I6617" s="35" t="s">
        <v>20606</v>
      </c>
      <c r="J6617" s="35" t="s">
        <v>20607</v>
      </c>
      <c r="K6617" s="35" t="s">
        <v>2617</v>
      </c>
      <c r="L6617" s="35"/>
      <c r="M6617" s="51">
        <v>43587</v>
      </c>
    </row>
    <row r="6618" spans="9:13">
      <c r="I6618" s="35" t="s">
        <v>20608</v>
      </c>
      <c r="J6618" s="35" t="s">
        <v>20609</v>
      </c>
      <c r="K6618" s="35" t="s">
        <v>2617</v>
      </c>
      <c r="L6618" s="35"/>
      <c r="M6618" s="51">
        <v>43544</v>
      </c>
    </row>
    <row r="6619" spans="9:13">
      <c r="I6619" s="35" t="s">
        <v>20610</v>
      </c>
      <c r="J6619" s="35" t="s">
        <v>20611</v>
      </c>
      <c r="K6619" s="35" t="s">
        <v>2617</v>
      </c>
      <c r="L6619" s="35"/>
      <c r="M6619" s="51">
        <v>43544</v>
      </c>
    </row>
    <row r="6620" spans="9:13">
      <c r="I6620" s="35" t="s">
        <v>20612</v>
      </c>
      <c r="J6620" s="35" t="s">
        <v>20613</v>
      </c>
      <c r="K6620" s="35" t="s">
        <v>2617</v>
      </c>
      <c r="L6620" s="35"/>
      <c r="M6620" s="51">
        <v>43544</v>
      </c>
    </row>
    <row r="6621" spans="9:13">
      <c r="I6621" s="35" t="s">
        <v>20614</v>
      </c>
      <c r="J6621" s="35" t="s">
        <v>20615</v>
      </c>
      <c r="K6621" s="35" t="s">
        <v>2617</v>
      </c>
      <c r="L6621" s="35"/>
      <c r="M6621" s="51">
        <v>43544</v>
      </c>
    </row>
    <row r="6622" spans="9:13">
      <c r="I6622" s="35" t="s">
        <v>20616</v>
      </c>
      <c r="J6622" s="35" t="s">
        <v>20617</v>
      </c>
      <c r="K6622" s="35" t="s">
        <v>2617</v>
      </c>
      <c r="L6622" s="35"/>
      <c r="M6622" s="51">
        <v>43606</v>
      </c>
    </row>
    <row r="6623" spans="9:13">
      <c r="I6623" s="35" t="s">
        <v>20618</v>
      </c>
      <c r="J6623" s="35" t="s">
        <v>20619</v>
      </c>
      <c r="K6623" s="35" t="s">
        <v>2617</v>
      </c>
      <c r="L6623" s="35"/>
      <c r="M6623" s="51">
        <v>43613</v>
      </c>
    </row>
    <row r="6624" spans="9:13">
      <c r="I6624" s="35" t="s">
        <v>20620</v>
      </c>
      <c r="J6624" s="35" t="s">
        <v>20621</v>
      </c>
      <c r="K6624" s="35" t="s">
        <v>2617</v>
      </c>
      <c r="L6624" s="35"/>
      <c r="M6624" s="51">
        <v>43613</v>
      </c>
    </row>
    <row r="6625" spans="9:13">
      <c r="I6625" s="35" t="s">
        <v>20622</v>
      </c>
      <c r="J6625" s="35" t="s">
        <v>20623</v>
      </c>
      <c r="K6625" s="35" t="s">
        <v>2617</v>
      </c>
      <c r="L6625" s="35"/>
      <c r="M6625" s="51">
        <v>43620</v>
      </c>
    </row>
    <row r="6626" spans="9:13">
      <c r="I6626" s="35" t="s">
        <v>20624</v>
      </c>
      <c r="J6626" s="35" t="s">
        <v>20625</v>
      </c>
      <c r="K6626" s="35" t="s">
        <v>2617</v>
      </c>
      <c r="L6626" s="35"/>
      <c r="M6626" s="51">
        <v>43620</v>
      </c>
    </row>
    <row r="6627" spans="9:13">
      <c r="I6627" s="35" t="s">
        <v>20626</v>
      </c>
      <c r="J6627" s="35" t="s">
        <v>20627</v>
      </c>
      <c r="K6627" s="35" t="s">
        <v>2617</v>
      </c>
      <c r="L6627" s="35"/>
      <c r="M6627" s="51">
        <v>43620</v>
      </c>
    </row>
    <row r="6628" spans="9:13">
      <c r="I6628" s="35" t="s">
        <v>20628</v>
      </c>
      <c r="J6628" s="35" t="s">
        <v>20629</v>
      </c>
      <c r="K6628" s="35" t="s">
        <v>2617</v>
      </c>
      <c r="L6628" s="35"/>
      <c r="M6628" s="51">
        <v>43620</v>
      </c>
    </row>
    <row r="6629" spans="9:13">
      <c r="I6629" s="35" t="s">
        <v>20630</v>
      </c>
      <c r="J6629" s="35" t="s">
        <v>20631</v>
      </c>
      <c r="K6629" s="35" t="s">
        <v>2617</v>
      </c>
      <c r="L6629" s="35"/>
      <c r="M6629" s="51">
        <v>43620</v>
      </c>
    </row>
    <row r="6630" spans="9:13">
      <c r="I6630" s="35" t="s">
        <v>20632</v>
      </c>
      <c r="J6630" s="35" t="s">
        <v>20633</v>
      </c>
      <c r="K6630" s="35" t="s">
        <v>2617</v>
      </c>
      <c r="L6630" s="35"/>
      <c r="M6630" s="51">
        <v>43620</v>
      </c>
    </row>
    <row r="6631" spans="9:13">
      <c r="I6631" s="35" t="s">
        <v>20634</v>
      </c>
      <c r="J6631" s="35" t="s">
        <v>20635</v>
      </c>
      <c r="K6631" s="35" t="s">
        <v>2617</v>
      </c>
      <c r="L6631" s="35"/>
      <c r="M6631" s="51">
        <v>43620</v>
      </c>
    </row>
    <row r="6632" spans="9:13">
      <c r="I6632" s="35" t="s">
        <v>112</v>
      </c>
      <c r="J6632" s="35" t="s">
        <v>20636</v>
      </c>
      <c r="K6632" s="35" t="s">
        <v>2617</v>
      </c>
      <c r="L6632" s="35"/>
      <c r="M6632" s="51">
        <v>43629</v>
      </c>
    </row>
    <row r="6633" spans="9:13">
      <c r="I6633" s="35" t="s">
        <v>20637</v>
      </c>
      <c r="J6633" s="35" t="s">
        <v>20638</v>
      </c>
      <c r="K6633" s="35" t="s">
        <v>2617</v>
      </c>
      <c r="L6633" s="35"/>
      <c r="M6633" s="51">
        <v>43630</v>
      </c>
    </row>
    <row r="6634" spans="9:13">
      <c r="I6634" s="35" t="s">
        <v>20639</v>
      </c>
      <c r="J6634" s="35" t="s">
        <v>20640</v>
      </c>
      <c r="K6634" s="35" t="s">
        <v>2617</v>
      </c>
      <c r="L6634" s="35"/>
      <c r="M6634" s="51">
        <v>43633</v>
      </c>
    </row>
    <row r="6635" spans="9:13">
      <c r="I6635" s="35" t="s">
        <v>20641</v>
      </c>
      <c r="J6635" s="35" t="s">
        <v>20642</v>
      </c>
      <c r="K6635" s="35" t="s">
        <v>2617</v>
      </c>
      <c r="L6635" s="35"/>
      <c r="M6635" s="51">
        <v>43270</v>
      </c>
    </row>
    <row r="6636" spans="9:13">
      <c r="I6636" s="35" t="s">
        <v>20643</v>
      </c>
      <c r="J6636" s="35" t="s">
        <v>20644</v>
      </c>
      <c r="K6636" s="35" t="s">
        <v>2617</v>
      </c>
      <c r="L6636" s="35"/>
      <c r="M6636" s="51">
        <v>43640</v>
      </c>
    </row>
    <row r="6637" spans="9:13">
      <c r="I6637" s="35" t="s">
        <v>20645</v>
      </c>
      <c r="J6637" s="35" t="s">
        <v>20646</v>
      </c>
      <c r="K6637" s="35" t="s">
        <v>2617</v>
      </c>
      <c r="L6637" s="35"/>
      <c r="M6637" s="51">
        <v>43644</v>
      </c>
    </row>
    <row r="6638" spans="9:13">
      <c r="I6638" s="35" t="s">
        <v>20647</v>
      </c>
      <c r="J6638" s="35" t="s">
        <v>20648</v>
      </c>
      <c r="K6638" s="35" t="s">
        <v>2617</v>
      </c>
      <c r="L6638" s="35"/>
      <c r="M6638" s="51">
        <v>43644</v>
      </c>
    </row>
    <row r="6639" spans="9:13">
      <c r="I6639" s="35" t="s">
        <v>20649</v>
      </c>
      <c r="J6639" s="35" t="s">
        <v>20650</v>
      </c>
      <c r="K6639" s="35" t="s">
        <v>2617</v>
      </c>
      <c r="L6639" s="35"/>
      <c r="M6639" s="51">
        <v>43644</v>
      </c>
    </row>
    <row r="6640" spans="9:13">
      <c r="I6640" s="35" t="s">
        <v>20651</v>
      </c>
      <c r="J6640" s="35" t="s">
        <v>20652</v>
      </c>
      <c r="K6640" s="35" t="s">
        <v>2617</v>
      </c>
      <c r="L6640" s="35"/>
      <c r="M6640" s="51">
        <v>43644</v>
      </c>
    </row>
    <row r="6641" spans="9:13">
      <c r="I6641" s="35" t="s">
        <v>20653</v>
      </c>
      <c r="J6641" s="35" t="s">
        <v>20654</v>
      </c>
      <c r="K6641" s="35" t="s">
        <v>2617</v>
      </c>
      <c r="L6641" s="35"/>
      <c r="M6641" s="51">
        <v>43644</v>
      </c>
    </row>
    <row r="6642" spans="9:13">
      <c r="I6642" s="35" t="s">
        <v>20655</v>
      </c>
      <c r="J6642" s="35" t="s">
        <v>20656</v>
      </c>
      <c r="K6642" s="35" t="s">
        <v>2617</v>
      </c>
      <c r="L6642" s="35"/>
      <c r="M6642" s="51">
        <v>43644</v>
      </c>
    </row>
    <row r="6643" spans="9:13">
      <c r="I6643" s="35" t="s">
        <v>20657</v>
      </c>
      <c r="J6643" s="35" t="s">
        <v>20658</v>
      </c>
      <c r="K6643" s="35" t="s">
        <v>2617</v>
      </c>
      <c r="L6643" s="35"/>
      <c r="M6643" s="51">
        <v>43644</v>
      </c>
    </row>
    <row r="6644" spans="9:13">
      <c r="I6644" s="35" t="s">
        <v>20659</v>
      </c>
      <c r="J6644" s="35" t="s">
        <v>20660</v>
      </c>
      <c r="K6644" s="35" t="s">
        <v>2617</v>
      </c>
      <c r="L6644" s="35"/>
      <c r="M6644" s="51">
        <v>43644</v>
      </c>
    </row>
    <row r="6645" spans="9:13">
      <c r="I6645" s="35" t="s">
        <v>20661</v>
      </c>
      <c r="J6645" s="35" t="s">
        <v>20662</v>
      </c>
      <c r="K6645" s="35" t="s">
        <v>2617</v>
      </c>
      <c r="L6645" s="35"/>
      <c r="M6645" s="51">
        <v>43644</v>
      </c>
    </row>
    <row r="6646" spans="9:13">
      <c r="I6646" s="35" t="s">
        <v>20663</v>
      </c>
      <c r="J6646" s="35" t="s">
        <v>20664</v>
      </c>
      <c r="K6646" s="35" t="s">
        <v>2617</v>
      </c>
      <c r="L6646" s="35"/>
      <c r="M6646" s="51">
        <v>43644</v>
      </c>
    </row>
    <row r="6647" spans="9:13">
      <c r="I6647" s="35" t="s">
        <v>20665</v>
      </c>
      <c r="J6647" s="35" t="s">
        <v>20666</v>
      </c>
      <c r="K6647" s="35" t="s">
        <v>2617</v>
      </c>
      <c r="L6647" s="35"/>
      <c r="M6647" s="51">
        <v>43644</v>
      </c>
    </row>
    <row r="6648" spans="9:13">
      <c r="I6648" s="35" t="s">
        <v>20667</v>
      </c>
      <c r="J6648" s="35" t="s">
        <v>20668</v>
      </c>
      <c r="K6648" s="35" t="s">
        <v>2617</v>
      </c>
      <c r="L6648" s="35"/>
      <c r="M6648" s="51">
        <v>43644</v>
      </c>
    </row>
    <row r="6649" spans="9:13">
      <c r="I6649" s="35" t="s">
        <v>20669</v>
      </c>
      <c r="J6649" s="35" t="s">
        <v>20670</v>
      </c>
      <c r="K6649" s="35" t="s">
        <v>2617</v>
      </c>
      <c r="L6649" s="35"/>
      <c r="M6649" s="51">
        <v>43644</v>
      </c>
    </row>
    <row r="6650" spans="9:13">
      <c r="I6650" s="35" t="s">
        <v>20671</v>
      </c>
      <c r="J6650" s="35" t="s">
        <v>20672</v>
      </c>
      <c r="K6650" s="35" t="s">
        <v>2617</v>
      </c>
      <c r="L6650" s="35"/>
      <c r="M6650" s="51">
        <v>43644</v>
      </c>
    </row>
    <row r="6651" spans="9:13">
      <c r="I6651" s="35" t="s">
        <v>20673</v>
      </c>
      <c r="J6651" s="35" t="s">
        <v>20674</v>
      </c>
      <c r="K6651" s="35" t="s">
        <v>2617</v>
      </c>
      <c r="L6651" s="35"/>
      <c r="M6651" s="51">
        <v>43644</v>
      </c>
    </row>
    <row r="6652" spans="9:13">
      <c r="I6652" s="35" t="s">
        <v>20675</v>
      </c>
      <c r="J6652" s="35" t="s">
        <v>20676</v>
      </c>
      <c r="K6652" s="35" t="s">
        <v>2617</v>
      </c>
      <c r="L6652" s="35"/>
      <c r="M6652" s="51">
        <v>43644</v>
      </c>
    </row>
    <row r="6653" spans="9:13">
      <c r="I6653" s="35" t="s">
        <v>20677</v>
      </c>
      <c r="J6653" s="35" t="s">
        <v>20678</v>
      </c>
      <c r="K6653" s="35" t="s">
        <v>2617</v>
      </c>
      <c r="L6653" s="35"/>
      <c r="M6653" s="51">
        <v>43644</v>
      </c>
    </row>
    <row r="6654" spans="9:13">
      <c r="I6654" s="35" t="s">
        <v>20679</v>
      </c>
      <c r="J6654" s="35" t="s">
        <v>20680</v>
      </c>
      <c r="K6654" s="35" t="s">
        <v>2617</v>
      </c>
      <c r="L6654" s="35"/>
      <c r="M6654" s="51">
        <v>43644</v>
      </c>
    </row>
    <row r="6655" spans="9:13">
      <c r="I6655" s="35" t="s">
        <v>20681</v>
      </c>
      <c r="J6655" s="35" t="s">
        <v>20682</v>
      </c>
      <c r="K6655" s="35" t="s">
        <v>2617</v>
      </c>
      <c r="L6655" s="35"/>
      <c r="M6655" s="51">
        <v>43644</v>
      </c>
    </row>
    <row r="6656" spans="9:13">
      <c r="I6656" s="35" t="s">
        <v>20683</v>
      </c>
      <c r="J6656" s="35" t="s">
        <v>20684</v>
      </c>
      <c r="K6656" s="35" t="s">
        <v>2617</v>
      </c>
      <c r="L6656" s="35"/>
      <c r="M6656" s="51">
        <v>43644</v>
      </c>
    </row>
    <row r="6657" spans="9:13">
      <c r="I6657" s="35" t="s">
        <v>20685</v>
      </c>
      <c r="J6657" s="35" t="s">
        <v>20686</v>
      </c>
      <c r="K6657" s="35" t="s">
        <v>2617</v>
      </c>
      <c r="L6657" s="35"/>
      <c r="M6657" s="51">
        <v>43644</v>
      </c>
    </row>
    <row r="6658" spans="9:13">
      <c r="I6658" s="35" t="s">
        <v>20687</v>
      </c>
      <c r="J6658" s="35" t="s">
        <v>20688</v>
      </c>
      <c r="K6658" s="35" t="s">
        <v>2617</v>
      </c>
      <c r="L6658" s="35"/>
      <c r="M6658" s="51">
        <v>43644</v>
      </c>
    </row>
    <row r="6659" spans="9:13">
      <c r="I6659" s="35" t="s">
        <v>20689</v>
      </c>
      <c r="J6659" s="35" t="s">
        <v>20690</v>
      </c>
      <c r="K6659" s="35" t="s">
        <v>2617</v>
      </c>
      <c r="L6659" s="35"/>
      <c r="M6659" s="51">
        <v>43644</v>
      </c>
    </row>
    <row r="6660" spans="9:13">
      <c r="I6660" s="35" t="s">
        <v>20691</v>
      </c>
      <c r="J6660" s="35" t="s">
        <v>20692</v>
      </c>
      <c r="K6660" s="35" t="s">
        <v>2617</v>
      </c>
      <c r="L6660" s="35"/>
      <c r="M6660" s="51">
        <v>43644</v>
      </c>
    </row>
    <row r="6661" spans="9:13">
      <c r="I6661" s="35" t="s">
        <v>20693</v>
      </c>
      <c r="J6661" s="35" t="s">
        <v>20694</v>
      </c>
      <c r="K6661" s="35" t="s">
        <v>2617</v>
      </c>
      <c r="L6661" s="35"/>
      <c r="M6661" s="51">
        <v>43644</v>
      </c>
    </row>
    <row r="6662" spans="9:13">
      <c r="I6662" s="35" t="s">
        <v>20695</v>
      </c>
      <c r="J6662" s="35" t="s">
        <v>20696</v>
      </c>
      <c r="K6662" s="35" t="s">
        <v>2617</v>
      </c>
      <c r="L6662" s="35"/>
      <c r="M6662" s="51">
        <v>43644</v>
      </c>
    </row>
    <row r="6663" spans="9:13">
      <c r="I6663" s="35" t="s">
        <v>20697</v>
      </c>
      <c r="J6663" s="35" t="s">
        <v>20698</v>
      </c>
      <c r="K6663" s="35" t="s">
        <v>2617</v>
      </c>
      <c r="L6663" s="35"/>
      <c r="M6663" s="51">
        <v>43644</v>
      </c>
    </row>
    <row r="6664" spans="9:13">
      <c r="I6664" s="35" t="s">
        <v>20699</v>
      </c>
      <c r="J6664" s="35" t="s">
        <v>20700</v>
      </c>
      <c r="K6664" s="35" t="s">
        <v>2617</v>
      </c>
      <c r="L6664" s="35"/>
      <c r="M6664" s="51">
        <v>43644</v>
      </c>
    </row>
    <row r="6665" spans="9:13">
      <c r="I6665" s="35" t="s">
        <v>20701</v>
      </c>
      <c r="J6665" s="35" t="s">
        <v>20702</v>
      </c>
      <c r="K6665" s="35" t="s">
        <v>2617</v>
      </c>
      <c r="L6665" s="35"/>
      <c r="M6665" s="51">
        <v>43644</v>
      </c>
    </row>
    <row r="6666" spans="9:13">
      <c r="I6666" s="35" t="s">
        <v>20703</v>
      </c>
      <c r="J6666" s="35" t="s">
        <v>20704</v>
      </c>
      <c r="K6666" s="35" t="s">
        <v>2617</v>
      </c>
      <c r="L6666" s="35"/>
      <c r="M6666" s="51">
        <v>43644</v>
      </c>
    </row>
    <row r="6667" spans="9:13">
      <c r="I6667" s="35" t="s">
        <v>20705</v>
      </c>
      <c r="J6667" s="35" t="s">
        <v>20706</v>
      </c>
      <c r="K6667" s="35" t="s">
        <v>2617</v>
      </c>
      <c r="L6667" s="35"/>
      <c r="M6667" s="51">
        <v>43644</v>
      </c>
    </row>
    <row r="6668" spans="9:13">
      <c r="I6668" s="35" t="s">
        <v>20707</v>
      </c>
      <c r="J6668" s="35" t="s">
        <v>20708</v>
      </c>
      <c r="K6668" s="35" t="s">
        <v>2617</v>
      </c>
      <c r="L6668" s="35"/>
      <c r="M6668" s="51">
        <v>43644</v>
      </c>
    </row>
    <row r="6669" spans="9:13">
      <c r="I6669" s="35" t="s">
        <v>20709</v>
      </c>
      <c r="J6669" s="35" t="s">
        <v>20710</v>
      </c>
      <c r="K6669" s="35" t="s">
        <v>2617</v>
      </c>
      <c r="L6669" s="35"/>
      <c r="M6669" s="51">
        <v>43644</v>
      </c>
    </row>
    <row r="6670" spans="9:13">
      <c r="I6670" s="35" t="s">
        <v>20711</v>
      </c>
      <c r="J6670" s="35" t="s">
        <v>20712</v>
      </c>
      <c r="K6670" s="35" t="s">
        <v>2617</v>
      </c>
      <c r="L6670" s="35"/>
      <c r="M6670" s="51">
        <v>43644</v>
      </c>
    </row>
    <row r="6671" spans="9:13">
      <c r="I6671" s="35" t="s">
        <v>20713</v>
      </c>
      <c r="J6671" s="35" t="s">
        <v>20714</v>
      </c>
      <c r="K6671" s="35" t="s">
        <v>2617</v>
      </c>
      <c r="L6671" s="35"/>
      <c r="M6671" s="51">
        <v>43644</v>
      </c>
    </row>
    <row r="6672" spans="9:13">
      <c r="I6672" s="35" t="s">
        <v>20715</v>
      </c>
      <c r="J6672" s="35" t="s">
        <v>20716</v>
      </c>
      <c r="K6672" s="35" t="s">
        <v>2617</v>
      </c>
      <c r="L6672" s="35"/>
      <c r="M6672" s="51">
        <v>43644</v>
      </c>
    </row>
    <row r="6673" spans="9:13">
      <c r="I6673" s="35" t="s">
        <v>20717</v>
      </c>
      <c r="J6673" s="35" t="s">
        <v>20718</v>
      </c>
      <c r="K6673" s="35" t="s">
        <v>2617</v>
      </c>
      <c r="L6673" s="35"/>
      <c r="M6673" s="51">
        <v>43644</v>
      </c>
    </row>
    <row r="6674" spans="9:13">
      <c r="I6674" s="35" t="s">
        <v>20719</v>
      </c>
      <c r="J6674" s="35" t="s">
        <v>20720</v>
      </c>
      <c r="K6674" s="35" t="s">
        <v>2617</v>
      </c>
      <c r="L6674" s="35"/>
      <c r="M6674" s="51">
        <v>43644</v>
      </c>
    </row>
    <row r="6675" spans="9:13">
      <c r="I6675" s="35" t="s">
        <v>20721</v>
      </c>
      <c r="J6675" s="35" t="s">
        <v>20722</v>
      </c>
      <c r="K6675" s="35" t="s">
        <v>2617</v>
      </c>
      <c r="L6675" s="35"/>
      <c r="M6675" s="51">
        <v>43644</v>
      </c>
    </row>
    <row r="6676" spans="9:13">
      <c r="I6676" s="35" t="s">
        <v>20723</v>
      </c>
      <c r="J6676" s="35" t="s">
        <v>20724</v>
      </c>
      <c r="K6676" s="35" t="s">
        <v>2617</v>
      </c>
      <c r="L6676" s="35"/>
      <c r="M6676" s="51">
        <v>43644</v>
      </c>
    </row>
    <row r="6677" spans="9:13">
      <c r="I6677" s="35" t="s">
        <v>20725</v>
      </c>
      <c r="J6677" s="35" t="s">
        <v>20726</v>
      </c>
      <c r="K6677" s="35" t="s">
        <v>2617</v>
      </c>
      <c r="L6677" s="35"/>
      <c r="M6677" s="51">
        <v>43644</v>
      </c>
    </row>
    <row r="6678" spans="9:13">
      <c r="I6678" s="35" t="s">
        <v>20727</v>
      </c>
      <c r="J6678" s="35" t="s">
        <v>20728</v>
      </c>
      <c r="K6678" s="35" t="s">
        <v>2617</v>
      </c>
      <c r="L6678" s="35"/>
      <c r="M6678" s="51">
        <v>43644</v>
      </c>
    </row>
    <row r="6679" spans="9:13">
      <c r="I6679" s="35" t="s">
        <v>20729</v>
      </c>
      <c r="J6679" s="35" t="s">
        <v>20730</v>
      </c>
      <c r="K6679" s="35" t="s">
        <v>2617</v>
      </c>
      <c r="L6679" s="35"/>
      <c r="M6679" s="51">
        <v>43644</v>
      </c>
    </row>
    <row r="6680" spans="9:13">
      <c r="I6680" s="35" t="s">
        <v>20731</v>
      </c>
      <c r="J6680" s="35" t="s">
        <v>20732</v>
      </c>
      <c r="K6680" s="35" t="s">
        <v>2617</v>
      </c>
      <c r="L6680" s="35"/>
      <c r="M6680" s="51">
        <v>43644</v>
      </c>
    </row>
    <row r="6681" spans="9:13">
      <c r="I6681" s="35" t="s">
        <v>20733</v>
      </c>
      <c r="J6681" s="35" t="s">
        <v>20734</v>
      </c>
      <c r="K6681" s="35" t="s">
        <v>2617</v>
      </c>
      <c r="L6681" s="35"/>
      <c r="M6681" s="51">
        <v>43644</v>
      </c>
    </row>
    <row r="6682" spans="9:13">
      <c r="I6682" s="35" t="s">
        <v>20735</v>
      </c>
      <c r="J6682" s="35" t="s">
        <v>20736</v>
      </c>
      <c r="K6682" s="35" t="s">
        <v>2617</v>
      </c>
      <c r="L6682" s="35"/>
      <c r="M6682" s="51">
        <v>43644</v>
      </c>
    </row>
    <row r="6683" spans="9:13">
      <c r="I6683" s="35" t="s">
        <v>20737</v>
      </c>
      <c r="J6683" s="35" t="s">
        <v>20738</v>
      </c>
      <c r="K6683" s="35" t="s">
        <v>2617</v>
      </c>
      <c r="L6683" s="35"/>
      <c r="M6683" s="51">
        <v>43644</v>
      </c>
    </row>
    <row r="6684" spans="9:13">
      <c r="I6684" s="35" t="s">
        <v>20739</v>
      </c>
      <c r="J6684" s="35" t="s">
        <v>20740</v>
      </c>
      <c r="K6684" s="35" t="s">
        <v>2617</v>
      </c>
      <c r="L6684" s="35"/>
      <c r="M6684" s="51">
        <v>43644</v>
      </c>
    </row>
    <row r="6685" spans="9:13">
      <c r="I6685" s="35" t="s">
        <v>20741</v>
      </c>
      <c r="J6685" s="35" t="s">
        <v>20742</v>
      </c>
      <c r="K6685" s="35" t="s">
        <v>2617</v>
      </c>
      <c r="L6685" s="35"/>
      <c r="M6685" s="51">
        <v>43644</v>
      </c>
    </row>
    <row r="6686" spans="9:13">
      <c r="I6686" s="35" t="s">
        <v>20743</v>
      </c>
      <c r="J6686" s="35" t="s">
        <v>20744</v>
      </c>
      <c r="K6686" s="35" t="s">
        <v>2617</v>
      </c>
      <c r="L6686" s="35"/>
      <c r="M6686" s="51">
        <v>43644</v>
      </c>
    </row>
    <row r="6687" spans="9:13">
      <c r="I6687" s="35" t="s">
        <v>20745</v>
      </c>
      <c r="J6687" s="35" t="s">
        <v>20746</v>
      </c>
      <c r="K6687" s="35" t="s">
        <v>2617</v>
      </c>
      <c r="L6687" s="35"/>
      <c r="M6687" s="51">
        <v>43644</v>
      </c>
    </row>
    <row r="6688" spans="9:13">
      <c r="I6688" s="35" t="s">
        <v>20747</v>
      </c>
      <c r="J6688" s="35" t="s">
        <v>20748</v>
      </c>
      <c r="K6688" s="35" t="s">
        <v>2617</v>
      </c>
      <c r="L6688" s="35"/>
      <c r="M6688" s="51">
        <v>43644</v>
      </c>
    </row>
    <row r="6689" spans="9:13">
      <c r="I6689" s="35" t="s">
        <v>20749</v>
      </c>
      <c r="J6689" s="35" t="s">
        <v>20750</v>
      </c>
      <c r="K6689" s="35" t="s">
        <v>2617</v>
      </c>
      <c r="L6689" s="35"/>
      <c r="M6689" s="51">
        <v>43644</v>
      </c>
    </row>
    <row r="6690" spans="9:13">
      <c r="I6690" s="35" t="s">
        <v>20751</v>
      </c>
      <c r="J6690" s="35" t="s">
        <v>20752</v>
      </c>
      <c r="K6690" s="35" t="s">
        <v>2617</v>
      </c>
      <c r="L6690" s="35"/>
      <c r="M6690" s="51">
        <v>43644</v>
      </c>
    </row>
    <row r="6691" spans="9:13">
      <c r="I6691" s="35" t="s">
        <v>20753</v>
      </c>
      <c r="J6691" s="35" t="s">
        <v>20754</v>
      </c>
      <c r="K6691" s="35" t="s">
        <v>2617</v>
      </c>
      <c r="L6691" s="35"/>
      <c r="M6691" s="51">
        <v>43644</v>
      </c>
    </row>
    <row r="6692" spans="9:13">
      <c r="I6692" s="35" t="s">
        <v>20755</v>
      </c>
      <c r="J6692" s="35" t="s">
        <v>20756</v>
      </c>
      <c r="K6692" s="35" t="s">
        <v>2617</v>
      </c>
      <c r="L6692" s="35"/>
      <c r="M6692" s="51">
        <v>43644</v>
      </c>
    </row>
    <row r="6693" spans="9:13">
      <c r="I6693" s="35" t="s">
        <v>20757</v>
      </c>
      <c r="J6693" s="35" t="s">
        <v>20758</v>
      </c>
      <c r="K6693" s="35" t="s">
        <v>2617</v>
      </c>
      <c r="L6693" s="35"/>
      <c r="M6693" s="51">
        <v>43644</v>
      </c>
    </row>
    <row r="6694" spans="9:13">
      <c r="I6694" s="35" t="s">
        <v>20759</v>
      </c>
      <c r="J6694" s="35" t="s">
        <v>20760</v>
      </c>
      <c r="K6694" s="35" t="s">
        <v>2617</v>
      </c>
      <c r="L6694" s="35"/>
      <c r="M6694" s="51">
        <v>43644</v>
      </c>
    </row>
    <row r="6695" spans="9:13">
      <c r="I6695" s="35" t="s">
        <v>20761</v>
      </c>
      <c r="J6695" s="35" t="s">
        <v>20762</v>
      </c>
      <c r="K6695" s="35" t="s">
        <v>2617</v>
      </c>
      <c r="L6695" s="35"/>
      <c r="M6695" s="51">
        <v>43644</v>
      </c>
    </row>
    <row r="6696" spans="9:13">
      <c r="I6696" s="35" t="s">
        <v>20763</v>
      </c>
      <c r="J6696" s="35" t="s">
        <v>20764</v>
      </c>
      <c r="K6696" s="35" t="s">
        <v>2617</v>
      </c>
      <c r="L6696" s="35"/>
      <c r="M6696" s="51">
        <v>43644</v>
      </c>
    </row>
    <row r="6697" spans="9:13">
      <c r="I6697" s="35" t="s">
        <v>20765</v>
      </c>
      <c r="J6697" s="35" t="s">
        <v>20766</v>
      </c>
      <c r="K6697" s="35" t="s">
        <v>2617</v>
      </c>
      <c r="L6697" s="35"/>
      <c r="M6697" s="51">
        <v>43644</v>
      </c>
    </row>
    <row r="6698" spans="9:13">
      <c r="I6698" s="35" t="s">
        <v>20767</v>
      </c>
      <c r="J6698" s="35" t="s">
        <v>20768</v>
      </c>
      <c r="K6698" s="35" t="s">
        <v>2617</v>
      </c>
      <c r="L6698" s="35"/>
      <c r="M6698" s="51">
        <v>43644</v>
      </c>
    </row>
    <row r="6699" spans="9:13">
      <c r="I6699" s="35" t="s">
        <v>20769</v>
      </c>
      <c r="J6699" s="35" t="s">
        <v>20770</v>
      </c>
      <c r="K6699" s="35" t="s">
        <v>2617</v>
      </c>
      <c r="L6699" s="35"/>
      <c r="M6699" s="51">
        <v>43644</v>
      </c>
    </row>
    <row r="6700" spans="9:13">
      <c r="I6700" s="35" t="s">
        <v>20771</v>
      </c>
      <c r="J6700" s="35" t="s">
        <v>20772</v>
      </c>
      <c r="K6700" s="35" t="s">
        <v>2617</v>
      </c>
      <c r="L6700" s="35"/>
      <c r="M6700" s="51">
        <v>43644</v>
      </c>
    </row>
    <row r="6701" spans="9:13">
      <c r="I6701" s="35" t="s">
        <v>20773</v>
      </c>
      <c r="J6701" s="35" t="s">
        <v>20774</v>
      </c>
      <c r="K6701" s="35" t="s">
        <v>2617</v>
      </c>
      <c r="L6701" s="35"/>
      <c r="M6701" s="51">
        <v>43644</v>
      </c>
    </row>
    <row r="6702" spans="9:13">
      <c r="I6702" s="35" t="s">
        <v>20775</v>
      </c>
      <c r="J6702" s="35" t="s">
        <v>20776</v>
      </c>
      <c r="K6702" s="35" t="s">
        <v>2617</v>
      </c>
      <c r="L6702" s="35"/>
      <c r="M6702" s="51">
        <v>43644</v>
      </c>
    </row>
    <row r="6703" spans="9:13">
      <c r="I6703" s="35" t="s">
        <v>20777</v>
      </c>
      <c r="J6703" s="35" t="s">
        <v>20778</v>
      </c>
      <c r="K6703" s="35" t="s">
        <v>2617</v>
      </c>
      <c r="L6703" s="35"/>
      <c r="M6703" s="51">
        <v>43644</v>
      </c>
    </row>
    <row r="6704" spans="9:13">
      <c r="I6704" s="35" t="s">
        <v>20779</v>
      </c>
      <c r="J6704" s="35" t="s">
        <v>20780</v>
      </c>
      <c r="K6704" s="35" t="s">
        <v>2617</v>
      </c>
      <c r="L6704" s="35"/>
      <c r="M6704" s="51">
        <v>43644</v>
      </c>
    </row>
    <row r="6705" spans="9:13">
      <c r="I6705" s="35" t="s">
        <v>20781</v>
      </c>
      <c r="J6705" s="35" t="s">
        <v>20782</v>
      </c>
      <c r="K6705" s="35" t="s">
        <v>2617</v>
      </c>
      <c r="L6705" s="35"/>
      <c r="M6705" s="51">
        <v>43644</v>
      </c>
    </row>
    <row r="6706" spans="9:13">
      <c r="I6706" s="35" t="s">
        <v>20783</v>
      </c>
      <c r="J6706" s="35" t="s">
        <v>20784</v>
      </c>
      <c r="K6706" s="35" t="s">
        <v>2617</v>
      </c>
      <c r="L6706" s="35"/>
      <c r="M6706" s="51">
        <v>43644</v>
      </c>
    </row>
    <row r="6707" spans="9:13">
      <c r="I6707" s="35" t="s">
        <v>20785</v>
      </c>
      <c r="J6707" s="35" t="s">
        <v>20786</v>
      </c>
      <c r="K6707" s="35" t="s">
        <v>2617</v>
      </c>
      <c r="L6707" s="35"/>
      <c r="M6707" s="51">
        <v>43644</v>
      </c>
    </row>
    <row r="6708" spans="9:13">
      <c r="I6708" s="35" t="s">
        <v>20787</v>
      </c>
      <c r="J6708" s="35" t="s">
        <v>20788</v>
      </c>
      <c r="K6708" s="35" t="s">
        <v>2617</v>
      </c>
      <c r="L6708" s="35"/>
      <c r="M6708" s="51">
        <v>43644</v>
      </c>
    </row>
    <row r="6709" spans="9:13">
      <c r="I6709" s="35" t="s">
        <v>20789</v>
      </c>
      <c r="J6709" s="35" t="s">
        <v>20790</v>
      </c>
      <c r="K6709" s="35" t="s">
        <v>2617</v>
      </c>
      <c r="L6709" s="35"/>
      <c r="M6709" s="51">
        <v>43644</v>
      </c>
    </row>
    <row r="6710" spans="9:13">
      <c r="I6710" s="35" t="s">
        <v>20791</v>
      </c>
      <c r="J6710" s="35" t="s">
        <v>20792</v>
      </c>
      <c r="K6710" s="35" t="s">
        <v>2617</v>
      </c>
      <c r="L6710" s="35"/>
      <c r="M6710" s="51">
        <v>43644</v>
      </c>
    </row>
    <row r="6711" spans="9:13">
      <c r="I6711" s="35" t="s">
        <v>20793</v>
      </c>
      <c r="J6711" s="35" t="s">
        <v>20794</v>
      </c>
      <c r="K6711" s="35" t="s">
        <v>2617</v>
      </c>
      <c r="L6711" s="35"/>
      <c r="M6711" s="51">
        <v>43644</v>
      </c>
    </row>
    <row r="6712" spans="9:13">
      <c r="I6712" s="35" t="s">
        <v>20795</v>
      </c>
      <c r="J6712" s="35" t="s">
        <v>20796</v>
      </c>
      <c r="K6712" s="35" t="s">
        <v>2617</v>
      </c>
      <c r="L6712" s="35"/>
      <c r="M6712" s="51">
        <v>43644</v>
      </c>
    </row>
    <row r="6713" spans="9:13">
      <c r="I6713" s="35" t="s">
        <v>20797</v>
      </c>
      <c r="J6713" s="35" t="s">
        <v>20798</v>
      </c>
      <c r="K6713" s="35" t="s">
        <v>2617</v>
      </c>
      <c r="L6713" s="35"/>
      <c r="M6713" s="51">
        <v>43644</v>
      </c>
    </row>
    <row r="6714" spans="9:13">
      <c r="I6714" s="35" t="s">
        <v>20799</v>
      </c>
      <c r="J6714" s="35" t="s">
        <v>20800</v>
      </c>
      <c r="K6714" s="35" t="s">
        <v>2617</v>
      </c>
      <c r="L6714" s="35"/>
      <c r="M6714" s="51">
        <v>43644</v>
      </c>
    </row>
    <row r="6715" spans="9:13">
      <c r="I6715" s="35" t="s">
        <v>20801</v>
      </c>
      <c r="J6715" s="35" t="s">
        <v>20802</v>
      </c>
      <c r="K6715" s="35" t="s">
        <v>2617</v>
      </c>
      <c r="L6715" s="35"/>
      <c r="M6715" s="51">
        <v>43644</v>
      </c>
    </row>
    <row r="6716" spans="9:13">
      <c r="I6716" s="35" t="s">
        <v>20803</v>
      </c>
      <c r="J6716" s="35" t="s">
        <v>20804</v>
      </c>
      <c r="K6716" s="35" t="s">
        <v>2617</v>
      </c>
      <c r="L6716" s="35"/>
      <c r="M6716" s="51">
        <v>43644</v>
      </c>
    </row>
    <row r="6717" spans="9:13">
      <c r="I6717" s="35" t="s">
        <v>20805</v>
      </c>
      <c r="J6717" s="35" t="s">
        <v>20806</v>
      </c>
      <c r="K6717" s="35" t="s">
        <v>2617</v>
      </c>
      <c r="L6717" s="35"/>
      <c r="M6717" s="51">
        <v>43644</v>
      </c>
    </row>
    <row r="6718" spans="9:13">
      <c r="I6718" s="35" t="s">
        <v>20807</v>
      </c>
      <c r="J6718" s="35" t="s">
        <v>20808</v>
      </c>
      <c r="K6718" s="35" t="s">
        <v>2617</v>
      </c>
      <c r="L6718" s="35"/>
      <c r="M6718" s="51">
        <v>43644</v>
      </c>
    </row>
    <row r="6719" spans="9:13">
      <c r="I6719" s="35" t="s">
        <v>20809</v>
      </c>
      <c r="J6719" s="35" t="s">
        <v>20810</v>
      </c>
      <c r="K6719" s="35" t="s">
        <v>2617</v>
      </c>
      <c r="L6719" s="35"/>
      <c r="M6719" s="51">
        <v>43644</v>
      </c>
    </row>
    <row r="6720" spans="9:13">
      <c r="I6720" s="35" t="s">
        <v>20811</v>
      </c>
      <c r="J6720" s="35" t="s">
        <v>20812</v>
      </c>
      <c r="K6720" s="35" t="s">
        <v>2617</v>
      </c>
      <c r="L6720" s="35"/>
      <c r="M6720" s="51">
        <v>43644</v>
      </c>
    </row>
    <row r="6721" spans="9:13">
      <c r="I6721" s="35" t="s">
        <v>20813</v>
      </c>
      <c r="J6721" s="35" t="s">
        <v>20814</v>
      </c>
      <c r="K6721" s="35" t="s">
        <v>2617</v>
      </c>
      <c r="L6721" s="35"/>
      <c r="M6721" s="51">
        <v>43644</v>
      </c>
    </row>
    <row r="6722" spans="9:13">
      <c r="I6722" s="35" t="s">
        <v>20815</v>
      </c>
      <c r="J6722" s="35" t="s">
        <v>20816</v>
      </c>
      <c r="K6722" s="35" t="s">
        <v>2617</v>
      </c>
      <c r="L6722" s="35"/>
      <c r="M6722" s="51">
        <v>43644</v>
      </c>
    </row>
    <row r="6723" spans="9:13">
      <c r="I6723" s="35" t="s">
        <v>20817</v>
      </c>
      <c r="J6723" s="35" t="s">
        <v>20818</v>
      </c>
      <c r="K6723" s="35" t="s">
        <v>2617</v>
      </c>
      <c r="L6723" s="35"/>
      <c r="M6723" s="51">
        <v>43644</v>
      </c>
    </row>
    <row r="6724" spans="9:13">
      <c r="I6724" s="35" t="s">
        <v>20819</v>
      </c>
      <c r="J6724" s="35" t="s">
        <v>20820</v>
      </c>
      <c r="K6724" s="35" t="s">
        <v>2617</v>
      </c>
      <c r="L6724" s="35"/>
      <c r="M6724" s="51">
        <v>43644</v>
      </c>
    </row>
    <row r="6725" spans="9:13">
      <c r="I6725" s="35" t="s">
        <v>20821</v>
      </c>
      <c r="J6725" s="35" t="s">
        <v>20822</v>
      </c>
      <c r="K6725" s="35" t="s">
        <v>2617</v>
      </c>
      <c r="L6725" s="35"/>
      <c r="M6725" s="51">
        <v>43644</v>
      </c>
    </row>
    <row r="6726" spans="9:13">
      <c r="I6726" s="35" t="s">
        <v>20823</v>
      </c>
      <c r="J6726" s="35" t="s">
        <v>20824</v>
      </c>
      <c r="K6726" s="35" t="s">
        <v>2617</v>
      </c>
      <c r="L6726" s="35"/>
      <c r="M6726" s="51">
        <v>43644</v>
      </c>
    </row>
    <row r="6727" spans="9:13">
      <c r="I6727" s="35" t="s">
        <v>20825</v>
      </c>
      <c r="J6727" s="35" t="s">
        <v>20826</v>
      </c>
      <c r="K6727" s="35" t="s">
        <v>2617</v>
      </c>
      <c r="L6727" s="35"/>
      <c r="M6727" s="51">
        <v>43644</v>
      </c>
    </row>
    <row r="6728" spans="9:13">
      <c r="I6728" s="35" t="s">
        <v>20827</v>
      </c>
      <c r="J6728" s="35" t="s">
        <v>20828</v>
      </c>
      <c r="K6728" s="35" t="s">
        <v>2617</v>
      </c>
      <c r="L6728" s="35"/>
      <c r="M6728" s="51">
        <v>43644</v>
      </c>
    </row>
    <row r="6729" spans="9:13">
      <c r="I6729" s="35" t="s">
        <v>20829</v>
      </c>
      <c r="J6729" s="35" t="s">
        <v>20830</v>
      </c>
      <c r="K6729" s="35" t="s">
        <v>2617</v>
      </c>
      <c r="L6729" s="35"/>
      <c r="M6729" s="51">
        <v>43644</v>
      </c>
    </row>
    <row r="6730" spans="9:13">
      <c r="I6730" s="35" t="s">
        <v>20831</v>
      </c>
      <c r="J6730" s="35" t="s">
        <v>20832</v>
      </c>
      <c r="K6730" s="35" t="s">
        <v>2617</v>
      </c>
      <c r="L6730" s="35"/>
      <c r="M6730" s="51">
        <v>43644</v>
      </c>
    </row>
    <row r="6731" spans="9:13">
      <c r="I6731" s="35" t="s">
        <v>20833</v>
      </c>
      <c r="J6731" s="35" t="s">
        <v>20834</v>
      </c>
      <c r="K6731" s="35" t="s">
        <v>2617</v>
      </c>
      <c r="L6731" s="35"/>
      <c r="M6731" s="51">
        <v>43644</v>
      </c>
    </row>
    <row r="6732" spans="9:13">
      <c r="I6732" s="35" t="s">
        <v>20835</v>
      </c>
      <c r="J6732" s="35" t="s">
        <v>20836</v>
      </c>
      <c r="K6732" s="35" t="s">
        <v>2617</v>
      </c>
      <c r="L6732" s="35"/>
      <c r="M6732" s="51">
        <v>43644</v>
      </c>
    </row>
    <row r="6733" spans="9:13">
      <c r="I6733" s="35" t="s">
        <v>20837</v>
      </c>
      <c r="J6733" s="35" t="s">
        <v>20838</v>
      </c>
      <c r="K6733" s="35" t="s">
        <v>2617</v>
      </c>
      <c r="L6733" s="35"/>
      <c r="M6733" s="51">
        <v>43644</v>
      </c>
    </row>
    <row r="6734" spans="9:13">
      <c r="I6734" s="35" t="s">
        <v>20839</v>
      </c>
      <c r="J6734" s="35" t="s">
        <v>20840</v>
      </c>
      <c r="K6734" s="35" t="s">
        <v>2617</v>
      </c>
      <c r="L6734" s="35"/>
      <c r="M6734" s="51">
        <v>43644</v>
      </c>
    </row>
    <row r="6735" spans="9:13">
      <c r="I6735" s="35" t="s">
        <v>20841</v>
      </c>
      <c r="J6735" s="35" t="s">
        <v>20842</v>
      </c>
      <c r="K6735" s="35" t="s">
        <v>2617</v>
      </c>
      <c r="L6735" s="35"/>
      <c r="M6735" s="51">
        <v>43644</v>
      </c>
    </row>
    <row r="6736" spans="9:13">
      <c r="I6736" s="35" t="s">
        <v>20843</v>
      </c>
      <c r="J6736" s="35" t="s">
        <v>20844</v>
      </c>
      <c r="K6736" s="35" t="s">
        <v>2617</v>
      </c>
      <c r="L6736" s="35"/>
      <c r="M6736" s="51">
        <v>43644</v>
      </c>
    </row>
    <row r="6737" spans="9:13">
      <c r="I6737" s="35" t="s">
        <v>20845</v>
      </c>
      <c r="J6737" s="35" t="s">
        <v>20846</v>
      </c>
      <c r="K6737" s="35" t="s">
        <v>2617</v>
      </c>
      <c r="L6737" s="35"/>
      <c r="M6737" s="51">
        <v>43644</v>
      </c>
    </row>
    <row r="6738" spans="9:13">
      <c r="I6738" s="35" t="s">
        <v>20847</v>
      </c>
      <c r="J6738" s="35" t="s">
        <v>20848</v>
      </c>
      <c r="K6738" s="35" t="s">
        <v>2617</v>
      </c>
      <c r="L6738" s="35"/>
      <c r="M6738" s="51">
        <v>43644</v>
      </c>
    </row>
    <row r="6739" spans="9:13">
      <c r="I6739" s="35" t="s">
        <v>20849</v>
      </c>
      <c r="J6739" s="35" t="s">
        <v>20850</v>
      </c>
      <c r="K6739" s="35" t="s">
        <v>2617</v>
      </c>
      <c r="L6739" s="35"/>
      <c r="M6739" s="51">
        <v>43644</v>
      </c>
    </row>
    <row r="6740" spans="9:13">
      <c r="I6740" s="35" t="s">
        <v>20851</v>
      </c>
      <c r="J6740" s="35" t="s">
        <v>20852</v>
      </c>
      <c r="K6740" s="35" t="s">
        <v>2617</v>
      </c>
      <c r="L6740" s="35"/>
      <c r="M6740" s="51">
        <v>43644</v>
      </c>
    </row>
    <row r="6741" spans="9:13">
      <c r="I6741" s="35" t="s">
        <v>20853</v>
      </c>
      <c r="J6741" s="35" t="s">
        <v>20854</v>
      </c>
      <c r="K6741" s="35" t="s">
        <v>2617</v>
      </c>
      <c r="L6741" s="35"/>
      <c r="M6741" s="51">
        <v>43644</v>
      </c>
    </row>
    <row r="6742" spans="9:13">
      <c r="I6742" s="35" t="s">
        <v>20855</v>
      </c>
      <c r="J6742" s="35" t="s">
        <v>20856</v>
      </c>
      <c r="K6742" s="35" t="s">
        <v>2617</v>
      </c>
      <c r="L6742" s="35"/>
      <c r="M6742" s="51">
        <v>43644</v>
      </c>
    </row>
    <row r="6743" spans="9:13">
      <c r="I6743" s="35" t="s">
        <v>20857</v>
      </c>
      <c r="J6743" s="35" t="s">
        <v>20858</v>
      </c>
      <c r="K6743" s="35" t="s">
        <v>2617</v>
      </c>
      <c r="L6743" s="35"/>
      <c r="M6743" s="51">
        <v>43644</v>
      </c>
    </row>
    <row r="6744" spans="9:13">
      <c r="I6744" s="35" t="s">
        <v>20859</v>
      </c>
      <c r="J6744" s="35" t="s">
        <v>20860</v>
      </c>
      <c r="K6744" s="35" t="s">
        <v>2617</v>
      </c>
      <c r="L6744" s="35"/>
      <c r="M6744" s="51">
        <v>43644</v>
      </c>
    </row>
    <row r="6745" spans="9:13">
      <c r="I6745" s="35" t="s">
        <v>20861</v>
      </c>
      <c r="J6745" s="35" t="s">
        <v>20862</v>
      </c>
      <c r="K6745" s="35" t="s">
        <v>2617</v>
      </c>
      <c r="L6745" s="35"/>
      <c r="M6745" s="51">
        <v>43644</v>
      </c>
    </row>
    <row r="6746" spans="9:13">
      <c r="I6746" s="35" t="s">
        <v>20863</v>
      </c>
      <c r="J6746" s="35" t="s">
        <v>20864</v>
      </c>
      <c r="K6746" s="35" t="s">
        <v>2617</v>
      </c>
      <c r="L6746" s="35"/>
      <c r="M6746" s="51">
        <v>43644</v>
      </c>
    </row>
    <row r="6747" spans="9:13">
      <c r="I6747" s="35" t="s">
        <v>20865</v>
      </c>
      <c r="J6747" s="35" t="s">
        <v>20866</v>
      </c>
      <c r="K6747" s="35" t="s">
        <v>2617</v>
      </c>
      <c r="L6747" s="35"/>
      <c r="M6747" s="51">
        <v>43644</v>
      </c>
    </row>
    <row r="6748" spans="9:13">
      <c r="I6748" s="35" t="s">
        <v>20867</v>
      </c>
      <c r="J6748" s="35" t="s">
        <v>20868</v>
      </c>
      <c r="K6748" s="35" t="s">
        <v>2617</v>
      </c>
      <c r="L6748" s="35"/>
      <c r="M6748" s="51">
        <v>43644</v>
      </c>
    </row>
    <row r="6749" spans="9:13">
      <c r="I6749" s="35" t="s">
        <v>20869</v>
      </c>
      <c r="J6749" s="35" t="s">
        <v>20870</v>
      </c>
      <c r="K6749" s="35" t="s">
        <v>2617</v>
      </c>
      <c r="L6749" s="35"/>
      <c r="M6749" s="51">
        <v>43644</v>
      </c>
    </row>
    <row r="6750" spans="9:13">
      <c r="I6750" s="35" t="s">
        <v>20871</v>
      </c>
      <c r="J6750" s="35" t="s">
        <v>20872</v>
      </c>
      <c r="K6750" s="35" t="s">
        <v>2617</v>
      </c>
      <c r="L6750" s="35"/>
      <c r="M6750" s="51">
        <v>43644</v>
      </c>
    </row>
    <row r="6751" spans="9:13">
      <c r="I6751" s="35" t="s">
        <v>20873</v>
      </c>
      <c r="J6751" s="35" t="s">
        <v>20874</v>
      </c>
      <c r="K6751" s="35" t="s">
        <v>2617</v>
      </c>
      <c r="L6751" s="35"/>
      <c r="M6751" s="51">
        <v>43644</v>
      </c>
    </row>
    <row r="6752" spans="9:13">
      <c r="I6752" s="35" t="s">
        <v>20875</v>
      </c>
      <c r="J6752" s="35" t="s">
        <v>20876</v>
      </c>
      <c r="K6752" s="35" t="s">
        <v>2617</v>
      </c>
      <c r="L6752" s="35"/>
      <c r="M6752" s="51">
        <v>43644</v>
      </c>
    </row>
    <row r="6753" spans="9:13">
      <c r="I6753" s="35" t="s">
        <v>20877</v>
      </c>
      <c r="J6753" s="35" t="s">
        <v>20878</v>
      </c>
      <c r="K6753" s="35" t="s">
        <v>2617</v>
      </c>
      <c r="L6753" s="35"/>
      <c r="M6753" s="51">
        <v>43644</v>
      </c>
    </row>
    <row r="6754" spans="9:13">
      <c r="I6754" s="35" t="s">
        <v>20879</v>
      </c>
      <c r="J6754" s="35" t="s">
        <v>20880</v>
      </c>
      <c r="K6754" s="35" t="s">
        <v>2617</v>
      </c>
      <c r="L6754" s="35"/>
      <c r="M6754" s="51">
        <v>43644</v>
      </c>
    </row>
    <row r="6755" spans="9:13">
      <c r="I6755" s="35" t="s">
        <v>20881</v>
      </c>
      <c r="J6755" s="35" t="s">
        <v>20882</v>
      </c>
      <c r="K6755" s="35" t="s">
        <v>2617</v>
      </c>
      <c r="L6755" s="35"/>
      <c r="M6755" s="51">
        <v>43644</v>
      </c>
    </row>
    <row r="6756" spans="9:13">
      <c r="I6756" s="35" t="s">
        <v>20883</v>
      </c>
      <c r="J6756" s="35" t="s">
        <v>20884</v>
      </c>
      <c r="K6756" s="35" t="s">
        <v>2617</v>
      </c>
      <c r="L6756" s="35"/>
      <c r="M6756" s="51">
        <v>43644</v>
      </c>
    </row>
    <row r="6757" spans="9:13">
      <c r="I6757" s="35" t="s">
        <v>20885</v>
      </c>
      <c r="J6757" s="35" t="s">
        <v>20886</v>
      </c>
      <c r="K6757" s="35" t="s">
        <v>2617</v>
      </c>
      <c r="L6757" s="35"/>
      <c r="M6757" s="51">
        <v>43644</v>
      </c>
    </row>
    <row r="6758" spans="9:13">
      <c r="I6758" s="35" t="s">
        <v>20887</v>
      </c>
      <c r="J6758" s="35" t="s">
        <v>20888</v>
      </c>
      <c r="K6758" s="35" t="s">
        <v>2617</v>
      </c>
      <c r="L6758" s="35"/>
      <c r="M6758" s="51">
        <v>43644</v>
      </c>
    </row>
    <row r="6759" spans="9:13">
      <c r="I6759" s="35" t="s">
        <v>20889</v>
      </c>
      <c r="J6759" s="35" t="s">
        <v>20890</v>
      </c>
      <c r="K6759" s="35" t="s">
        <v>2617</v>
      </c>
      <c r="L6759" s="35"/>
      <c r="M6759" s="51">
        <v>43644</v>
      </c>
    </row>
    <row r="6760" spans="9:13">
      <c r="I6760" s="35" t="s">
        <v>20891</v>
      </c>
      <c r="J6760" s="35" t="s">
        <v>20892</v>
      </c>
      <c r="K6760" s="35" t="s">
        <v>2617</v>
      </c>
      <c r="L6760" s="35"/>
      <c r="M6760" s="51">
        <v>43644</v>
      </c>
    </row>
    <row r="6761" spans="9:13">
      <c r="I6761" s="35" t="s">
        <v>20893</v>
      </c>
      <c r="J6761" s="35" t="s">
        <v>20894</v>
      </c>
      <c r="K6761" s="35" t="s">
        <v>2617</v>
      </c>
      <c r="L6761" s="35"/>
      <c r="M6761" s="51">
        <v>43644</v>
      </c>
    </row>
    <row r="6762" spans="9:13">
      <c r="I6762" s="35" t="s">
        <v>20895</v>
      </c>
      <c r="J6762" s="35" t="s">
        <v>20896</v>
      </c>
      <c r="K6762" s="35" t="s">
        <v>2617</v>
      </c>
      <c r="L6762" s="35"/>
      <c r="M6762" s="51">
        <v>43644</v>
      </c>
    </row>
    <row r="6763" spans="9:13">
      <c r="I6763" s="35" t="s">
        <v>20897</v>
      </c>
      <c r="J6763" s="35" t="s">
        <v>20898</v>
      </c>
      <c r="K6763" s="35" t="s">
        <v>2617</v>
      </c>
      <c r="L6763" s="35"/>
      <c r="M6763" s="51">
        <v>43644</v>
      </c>
    </row>
    <row r="6764" spans="9:13">
      <c r="I6764" s="35" t="s">
        <v>20899</v>
      </c>
      <c r="J6764" s="35" t="s">
        <v>20900</v>
      </c>
      <c r="K6764" s="35" t="s">
        <v>2617</v>
      </c>
      <c r="L6764" s="35"/>
      <c r="M6764" s="51">
        <v>43644</v>
      </c>
    </row>
    <row r="6765" spans="9:13">
      <c r="I6765" s="35" t="s">
        <v>20901</v>
      </c>
      <c r="J6765" s="35" t="s">
        <v>20902</v>
      </c>
      <c r="K6765" s="35" t="s">
        <v>2617</v>
      </c>
      <c r="L6765" s="35"/>
      <c r="M6765" s="51">
        <v>43644</v>
      </c>
    </row>
    <row r="6766" spans="9:13">
      <c r="I6766" s="35" t="s">
        <v>20903</v>
      </c>
      <c r="J6766" s="35" t="s">
        <v>20904</v>
      </c>
      <c r="K6766" s="35" t="s">
        <v>2617</v>
      </c>
      <c r="L6766" s="35"/>
      <c r="M6766" s="51">
        <v>43644</v>
      </c>
    </row>
    <row r="6767" spans="9:13">
      <c r="I6767" s="35" t="s">
        <v>20905</v>
      </c>
      <c r="J6767" s="35" t="s">
        <v>20906</v>
      </c>
      <c r="K6767" s="35" t="s">
        <v>2617</v>
      </c>
      <c r="L6767" s="35"/>
      <c r="M6767" s="51">
        <v>43644</v>
      </c>
    </row>
    <row r="6768" spans="9:13">
      <c r="I6768" s="35" t="s">
        <v>20907</v>
      </c>
      <c r="J6768" s="35" t="s">
        <v>20908</v>
      </c>
      <c r="K6768" s="35" t="s">
        <v>2617</v>
      </c>
      <c r="L6768" s="35"/>
      <c r="M6768" s="51">
        <v>43644</v>
      </c>
    </row>
    <row r="6769" spans="9:13">
      <c r="I6769" s="35" t="s">
        <v>20909</v>
      </c>
      <c r="J6769" s="35" t="s">
        <v>20910</v>
      </c>
      <c r="K6769" s="35" t="s">
        <v>2617</v>
      </c>
      <c r="L6769" s="35"/>
      <c r="M6769" s="51">
        <v>43644</v>
      </c>
    </row>
    <row r="6770" spans="9:13">
      <c r="I6770" s="35" t="s">
        <v>20911</v>
      </c>
      <c r="J6770" s="35" t="s">
        <v>20912</v>
      </c>
      <c r="K6770" s="35" t="s">
        <v>2617</v>
      </c>
      <c r="L6770" s="35"/>
      <c r="M6770" s="51">
        <v>43644</v>
      </c>
    </row>
    <row r="6771" spans="9:13">
      <c r="I6771" s="35" t="s">
        <v>20913</v>
      </c>
      <c r="J6771" s="35" t="s">
        <v>20914</v>
      </c>
      <c r="K6771" s="35" t="s">
        <v>2617</v>
      </c>
      <c r="L6771" s="35"/>
      <c r="M6771" s="51">
        <v>43644</v>
      </c>
    </row>
    <row r="6772" spans="9:13">
      <c r="I6772" s="35" t="s">
        <v>20915</v>
      </c>
      <c r="J6772" s="35" t="s">
        <v>20916</v>
      </c>
      <c r="K6772" s="35" t="s">
        <v>2617</v>
      </c>
      <c r="L6772" s="35"/>
      <c r="M6772" s="51">
        <v>43644</v>
      </c>
    </row>
    <row r="6773" spans="9:13">
      <c r="I6773" s="35" t="s">
        <v>20917</v>
      </c>
      <c r="J6773" s="35" t="s">
        <v>20918</v>
      </c>
      <c r="K6773" s="35" t="s">
        <v>2617</v>
      </c>
      <c r="L6773" s="35"/>
      <c r="M6773" s="51">
        <v>43644</v>
      </c>
    </row>
    <row r="6774" spans="9:13">
      <c r="I6774" s="35" t="s">
        <v>20919</v>
      </c>
      <c r="J6774" s="35" t="s">
        <v>20920</v>
      </c>
      <c r="K6774" s="35" t="s">
        <v>2617</v>
      </c>
      <c r="L6774" s="35"/>
      <c r="M6774" s="51">
        <v>43644</v>
      </c>
    </row>
    <row r="6775" spans="9:13">
      <c r="I6775" s="35" t="s">
        <v>20921</v>
      </c>
      <c r="J6775" s="35" t="s">
        <v>20922</v>
      </c>
      <c r="K6775" s="35" t="s">
        <v>2617</v>
      </c>
      <c r="L6775" s="35"/>
      <c r="M6775" s="51">
        <v>43644</v>
      </c>
    </row>
    <row r="6776" spans="9:13">
      <c r="I6776" s="35" t="s">
        <v>20923</v>
      </c>
      <c r="J6776" s="35" t="s">
        <v>20924</v>
      </c>
      <c r="K6776" s="35" t="s">
        <v>2617</v>
      </c>
      <c r="L6776" s="35"/>
      <c r="M6776" s="51">
        <v>43644</v>
      </c>
    </row>
    <row r="6777" spans="9:13">
      <c r="I6777" s="35" t="s">
        <v>20925</v>
      </c>
      <c r="J6777" s="35" t="s">
        <v>20926</v>
      </c>
      <c r="K6777" s="35" t="s">
        <v>2617</v>
      </c>
      <c r="L6777" s="35"/>
      <c r="M6777" s="51">
        <v>43644</v>
      </c>
    </row>
    <row r="6778" spans="9:13">
      <c r="I6778" s="35" t="s">
        <v>20927</v>
      </c>
      <c r="J6778" s="35" t="s">
        <v>20928</v>
      </c>
      <c r="K6778" s="35" t="s">
        <v>2617</v>
      </c>
      <c r="L6778" s="35"/>
      <c r="M6778" s="51">
        <v>43644</v>
      </c>
    </row>
    <row r="6779" spans="9:13">
      <c r="I6779" s="35" t="s">
        <v>20929</v>
      </c>
      <c r="J6779" s="35" t="s">
        <v>20930</v>
      </c>
      <c r="K6779" s="35" t="s">
        <v>2617</v>
      </c>
      <c r="L6779" s="35"/>
      <c r="M6779" s="51">
        <v>43644</v>
      </c>
    </row>
    <row r="6780" spans="9:13">
      <c r="I6780" s="35" t="s">
        <v>20931</v>
      </c>
      <c r="J6780" s="35" t="s">
        <v>20932</v>
      </c>
      <c r="K6780" s="35" t="s">
        <v>2617</v>
      </c>
      <c r="L6780" s="35"/>
      <c r="M6780" s="51">
        <v>43644</v>
      </c>
    </row>
    <row r="6781" spans="9:13">
      <c r="I6781" s="35" t="s">
        <v>20933</v>
      </c>
      <c r="J6781" s="35" t="s">
        <v>20934</v>
      </c>
      <c r="K6781" s="35" t="s">
        <v>2617</v>
      </c>
      <c r="L6781" s="35"/>
      <c r="M6781" s="51">
        <v>43644</v>
      </c>
    </row>
    <row r="6782" spans="9:13">
      <c r="I6782" s="35" t="s">
        <v>20935</v>
      </c>
      <c r="J6782" s="35" t="s">
        <v>20936</v>
      </c>
      <c r="K6782" s="35" t="s">
        <v>2617</v>
      </c>
      <c r="L6782" s="35"/>
      <c r="M6782" s="51">
        <v>43644</v>
      </c>
    </row>
    <row r="6783" spans="9:13">
      <c r="I6783" s="35" t="s">
        <v>20937</v>
      </c>
      <c r="J6783" s="35" t="s">
        <v>20938</v>
      </c>
      <c r="K6783" s="35" t="s">
        <v>2617</v>
      </c>
      <c r="L6783" s="35"/>
      <c r="M6783" s="51">
        <v>43644</v>
      </c>
    </row>
    <row r="6784" spans="9:13">
      <c r="I6784" s="35" t="s">
        <v>20939</v>
      </c>
      <c r="J6784" s="35" t="s">
        <v>20940</v>
      </c>
      <c r="K6784" s="35" t="s">
        <v>2617</v>
      </c>
      <c r="L6784" s="35"/>
      <c r="M6784" s="51">
        <v>43644</v>
      </c>
    </row>
    <row r="6785" spans="9:13">
      <c r="I6785" s="35" t="s">
        <v>20941</v>
      </c>
      <c r="J6785" s="35" t="s">
        <v>20942</v>
      </c>
      <c r="K6785" s="35" t="s">
        <v>2617</v>
      </c>
      <c r="L6785" s="35"/>
      <c r="M6785" s="51">
        <v>43644</v>
      </c>
    </row>
    <row r="6786" spans="9:13">
      <c r="I6786" s="35" t="s">
        <v>20943</v>
      </c>
      <c r="J6786" s="35" t="s">
        <v>20944</v>
      </c>
      <c r="K6786" s="35" t="s">
        <v>2617</v>
      </c>
      <c r="L6786" s="35"/>
      <c r="M6786" s="51">
        <v>43644</v>
      </c>
    </row>
    <row r="6787" spans="9:13">
      <c r="I6787" s="35" t="s">
        <v>20945</v>
      </c>
      <c r="J6787" s="35" t="s">
        <v>20946</v>
      </c>
      <c r="K6787" s="35" t="s">
        <v>2617</v>
      </c>
      <c r="L6787" s="35"/>
      <c r="M6787" s="51">
        <v>43644</v>
      </c>
    </row>
    <row r="6788" spans="9:13">
      <c r="I6788" s="35" t="s">
        <v>20947</v>
      </c>
      <c r="J6788" s="35" t="s">
        <v>20948</v>
      </c>
      <c r="K6788" s="35" t="s">
        <v>2617</v>
      </c>
      <c r="L6788" s="35"/>
      <c r="M6788" s="51">
        <v>43644</v>
      </c>
    </row>
    <row r="6789" spans="9:13">
      <c r="I6789" s="35" t="s">
        <v>20949</v>
      </c>
      <c r="J6789" s="35" t="s">
        <v>20950</v>
      </c>
      <c r="K6789" s="35" t="s">
        <v>2617</v>
      </c>
      <c r="L6789" s="35"/>
      <c r="M6789" s="51">
        <v>43644</v>
      </c>
    </row>
    <row r="6790" spans="9:13">
      <c r="I6790" s="35" t="s">
        <v>20951</v>
      </c>
      <c r="J6790" s="35" t="s">
        <v>20952</v>
      </c>
      <c r="K6790" s="35" t="s">
        <v>2617</v>
      </c>
      <c r="L6790" s="35"/>
      <c r="M6790" s="51">
        <v>43644</v>
      </c>
    </row>
    <row r="6791" spans="9:13">
      <c r="I6791" s="35" t="s">
        <v>20953</v>
      </c>
      <c r="J6791" s="35" t="s">
        <v>20954</v>
      </c>
      <c r="K6791" s="35" t="s">
        <v>2617</v>
      </c>
      <c r="L6791" s="35"/>
      <c r="M6791" s="51">
        <v>43644</v>
      </c>
    </row>
    <row r="6792" spans="9:13">
      <c r="I6792" s="35" t="s">
        <v>20955</v>
      </c>
      <c r="J6792" s="35" t="s">
        <v>20956</v>
      </c>
      <c r="K6792" s="35" t="s">
        <v>2617</v>
      </c>
      <c r="L6792" s="35"/>
      <c r="M6792" s="51">
        <v>43644</v>
      </c>
    </row>
    <row r="6793" spans="9:13">
      <c r="I6793" s="35" t="s">
        <v>20957</v>
      </c>
      <c r="J6793" s="35" t="s">
        <v>20958</v>
      </c>
      <c r="K6793" s="35" t="s">
        <v>2617</v>
      </c>
      <c r="L6793" s="35"/>
      <c r="M6793" s="51">
        <v>43644</v>
      </c>
    </row>
    <row r="6794" spans="9:13">
      <c r="I6794" s="35" t="s">
        <v>20959</v>
      </c>
      <c r="J6794" s="35" t="s">
        <v>20960</v>
      </c>
      <c r="K6794" s="35" t="s">
        <v>2617</v>
      </c>
      <c r="L6794" s="35"/>
      <c r="M6794" s="51">
        <v>43644</v>
      </c>
    </row>
    <row r="6795" spans="9:13">
      <c r="I6795" s="35" t="s">
        <v>20961</v>
      </c>
      <c r="J6795" s="35" t="s">
        <v>20962</v>
      </c>
      <c r="K6795" s="35" t="s">
        <v>2617</v>
      </c>
      <c r="L6795" s="35"/>
      <c r="M6795" s="51">
        <v>43644</v>
      </c>
    </row>
    <row r="6796" spans="9:13">
      <c r="I6796" s="35" t="s">
        <v>20963</v>
      </c>
      <c r="J6796" s="35" t="s">
        <v>20964</v>
      </c>
      <c r="K6796" s="35" t="s">
        <v>2617</v>
      </c>
      <c r="L6796" s="35"/>
      <c r="M6796" s="51">
        <v>43644</v>
      </c>
    </row>
    <row r="6797" spans="9:13">
      <c r="I6797" s="35" t="s">
        <v>20965</v>
      </c>
      <c r="J6797" s="35" t="s">
        <v>20966</v>
      </c>
      <c r="K6797" s="35" t="s">
        <v>2617</v>
      </c>
      <c r="L6797" s="35"/>
      <c r="M6797" s="51">
        <v>43644</v>
      </c>
    </row>
    <row r="6798" spans="9:13">
      <c r="I6798" s="35" t="s">
        <v>20967</v>
      </c>
      <c r="J6798" s="35" t="s">
        <v>20968</v>
      </c>
      <c r="K6798" s="35" t="s">
        <v>2617</v>
      </c>
      <c r="L6798" s="35"/>
      <c r="M6798" s="51">
        <v>43644</v>
      </c>
    </row>
    <row r="6799" spans="9:13">
      <c r="I6799" s="35" t="s">
        <v>20969</v>
      </c>
      <c r="J6799" s="35" t="s">
        <v>20970</v>
      </c>
      <c r="K6799" s="35" t="s">
        <v>2617</v>
      </c>
      <c r="L6799" s="35"/>
      <c r="M6799" s="51">
        <v>43644</v>
      </c>
    </row>
    <row r="6800" spans="9:13">
      <c r="I6800" s="35" t="s">
        <v>20971</v>
      </c>
      <c r="J6800" s="35" t="s">
        <v>20972</v>
      </c>
      <c r="K6800" s="35" t="s">
        <v>2617</v>
      </c>
      <c r="L6800" s="35"/>
      <c r="M6800" s="51">
        <v>43644</v>
      </c>
    </row>
    <row r="6801" spans="9:13">
      <c r="I6801" s="35" t="s">
        <v>20973</v>
      </c>
      <c r="J6801" s="35" t="s">
        <v>20974</v>
      </c>
      <c r="K6801" s="35" t="s">
        <v>2617</v>
      </c>
      <c r="L6801" s="35"/>
      <c r="M6801" s="51">
        <v>43644</v>
      </c>
    </row>
    <row r="6802" spans="9:13">
      <c r="I6802" s="35" t="s">
        <v>20975</v>
      </c>
      <c r="J6802" s="35" t="s">
        <v>20976</v>
      </c>
      <c r="K6802" s="35" t="s">
        <v>2617</v>
      </c>
      <c r="L6802" s="35"/>
      <c r="M6802" s="51">
        <v>43644</v>
      </c>
    </row>
    <row r="6803" spans="9:13">
      <c r="I6803" s="35" t="s">
        <v>20977</v>
      </c>
      <c r="J6803" s="35" t="s">
        <v>20978</v>
      </c>
      <c r="K6803" s="35" t="s">
        <v>2617</v>
      </c>
      <c r="L6803" s="35"/>
      <c r="M6803" s="51">
        <v>43644</v>
      </c>
    </row>
    <row r="6804" spans="9:13">
      <c r="I6804" s="35" t="s">
        <v>20979</v>
      </c>
      <c r="J6804" s="35" t="s">
        <v>20980</v>
      </c>
      <c r="K6804" s="35" t="s">
        <v>2617</v>
      </c>
      <c r="L6804" s="35"/>
      <c r="M6804" s="51">
        <v>43644</v>
      </c>
    </row>
    <row r="6805" spans="9:13">
      <c r="I6805" s="35" t="s">
        <v>20981</v>
      </c>
      <c r="J6805" s="35" t="s">
        <v>20982</v>
      </c>
      <c r="K6805" s="35" t="s">
        <v>2617</v>
      </c>
      <c r="L6805" s="35"/>
      <c r="M6805" s="51">
        <v>43644</v>
      </c>
    </row>
    <row r="6806" spans="9:13">
      <c r="I6806" s="35" t="s">
        <v>20983</v>
      </c>
      <c r="J6806" s="35" t="s">
        <v>20984</v>
      </c>
      <c r="K6806" s="35" t="s">
        <v>2617</v>
      </c>
      <c r="L6806" s="35"/>
      <c r="M6806" s="51">
        <v>43644</v>
      </c>
    </row>
    <row r="6807" spans="9:13">
      <c r="I6807" s="35" t="s">
        <v>20985</v>
      </c>
      <c r="J6807" s="35" t="s">
        <v>20986</v>
      </c>
      <c r="K6807" s="35" t="s">
        <v>2617</v>
      </c>
      <c r="L6807" s="35"/>
      <c r="M6807" s="51">
        <v>43644</v>
      </c>
    </row>
    <row r="6808" spans="9:13">
      <c r="I6808" s="35" t="s">
        <v>20987</v>
      </c>
      <c r="J6808" s="35" t="s">
        <v>20988</v>
      </c>
      <c r="K6808" s="35" t="s">
        <v>2617</v>
      </c>
      <c r="L6808" s="35"/>
      <c r="M6808" s="51">
        <v>43644</v>
      </c>
    </row>
    <row r="6809" spans="9:13">
      <c r="I6809" s="35" t="s">
        <v>20989</v>
      </c>
      <c r="J6809" s="35" t="s">
        <v>20990</v>
      </c>
      <c r="K6809" s="35" t="s">
        <v>2617</v>
      </c>
      <c r="L6809" s="35"/>
      <c r="M6809" s="51">
        <v>43644</v>
      </c>
    </row>
    <row r="6810" spans="9:13">
      <c r="I6810" s="35" t="s">
        <v>20991</v>
      </c>
      <c r="J6810" s="35" t="s">
        <v>20992</v>
      </c>
      <c r="K6810" s="35" t="s">
        <v>2617</v>
      </c>
      <c r="L6810" s="35"/>
      <c r="M6810" s="51">
        <v>43644</v>
      </c>
    </row>
    <row r="6811" spans="9:13">
      <c r="I6811" s="35" t="s">
        <v>20993</v>
      </c>
      <c r="J6811" s="35" t="s">
        <v>20994</v>
      </c>
      <c r="K6811" s="35" t="s">
        <v>2617</v>
      </c>
      <c r="L6811" s="35"/>
      <c r="M6811" s="51">
        <v>43644</v>
      </c>
    </row>
    <row r="6812" spans="9:13">
      <c r="I6812" s="35" t="s">
        <v>20995</v>
      </c>
      <c r="J6812" s="35" t="s">
        <v>20996</v>
      </c>
      <c r="K6812" s="35" t="s">
        <v>2617</v>
      </c>
      <c r="L6812" s="35"/>
      <c r="M6812" s="51">
        <v>43644</v>
      </c>
    </row>
    <row r="6813" spans="9:13">
      <c r="I6813" s="35" t="s">
        <v>20997</v>
      </c>
      <c r="J6813" s="35" t="s">
        <v>20998</v>
      </c>
      <c r="K6813" s="35" t="s">
        <v>2617</v>
      </c>
      <c r="L6813" s="35"/>
      <c r="M6813" s="51">
        <v>43644</v>
      </c>
    </row>
    <row r="6814" spans="9:13">
      <c r="I6814" s="35" t="s">
        <v>20999</v>
      </c>
      <c r="J6814" s="35" t="s">
        <v>21000</v>
      </c>
      <c r="K6814" s="35" t="s">
        <v>2617</v>
      </c>
      <c r="L6814" s="35"/>
      <c r="M6814" s="51">
        <v>43644</v>
      </c>
    </row>
    <row r="6815" spans="9:13">
      <c r="I6815" s="35" t="s">
        <v>21001</v>
      </c>
      <c r="J6815" s="35" t="s">
        <v>21002</v>
      </c>
      <c r="K6815" s="35" t="s">
        <v>2617</v>
      </c>
      <c r="L6815" s="35"/>
      <c r="M6815" s="51">
        <v>43644</v>
      </c>
    </row>
    <row r="6816" spans="9:13">
      <c r="I6816" s="35" t="s">
        <v>21003</v>
      </c>
      <c r="J6816" s="35" t="s">
        <v>21004</v>
      </c>
      <c r="K6816" s="35" t="s">
        <v>2617</v>
      </c>
      <c r="L6816" s="35"/>
      <c r="M6816" s="51">
        <v>43644</v>
      </c>
    </row>
    <row r="6817" spans="9:13">
      <c r="I6817" s="35" t="s">
        <v>21005</v>
      </c>
      <c r="J6817" s="35" t="s">
        <v>21006</v>
      </c>
      <c r="K6817" s="35" t="s">
        <v>2617</v>
      </c>
      <c r="L6817" s="35"/>
      <c r="M6817" s="51">
        <v>43644</v>
      </c>
    </row>
    <row r="6818" spans="9:13">
      <c r="I6818" s="35" t="s">
        <v>21007</v>
      </c>
      <c r="J6818" s="35" t="s">
        <v>21008</v>
      </c>
      <c r="K6818" s="35" t="s">
        <v>2617</v>
      </c>
      <c r="L6818" s="35"/>
      <c r="M6818" s="51">
        <v>43644</v>
      </c>
    </row>
    <row r="6819" spans="9:13">
      <c r="I6819" s="35" t="s">
        <v>21009</v>
      </c>
      <c r="J6819" s="35" t="s">
        <v>21010</v>
      </c>
      <c r="K6819" s="35" t="s">
        <v>2617</v>
      </c>
      <c r="L6819" s="35"/>
      <c r="M6819" s="51">
        <v>43644</v>
      </c>
    </row>
    <row r="6820" spans="9:13">
      <c r="I6820" s="35" t="s">
        <v>21011</v>
      </c>
      <c r="J6820" s="35" t="s">
        <v>21012</v>
      </c>
      <c r="K6820" s="35" t="s">
        <v>2617</v>
      </c>
      <c r="L6820" s="35"/>
      <c r="M6820" s="51">
        <v>43644</v>
      </c>
    </row>
    <row r="6821" spans="9:13">
      <c r="I6821" s="35" t="s">
        <v>21013</v>
      </c>
      <c r="J6821" s="35" t="s">
        <v>21014</v>
      </c>
      <c r="K6821" s="35" t="s">
        <v>2617</v>
      </c>
      <c r="L6821" s="35"/>
      <c r="M6821" s="51">
        <v>43644</v>
      </c>
    </row>
    <row r="6822" spans="9:13">
      <c r="I6822" s="35" t="s">
        <v>21015</v>
      </c>
      <c r="J6822" s="35" t="s">
        <v>21016</v>
      </c>
      <c r="K6822" s="35" t="s">
        <v>2617</v>
      </c>
      <c r="L6822" s="35"/>
      <c r="M6822" s="51">
        <v>43644</v>
      </c>
    </row>
    <row r="6823" spans="9:13">
      <c r="I6823" s="35" t="s">
        <v>21017</v>
      </c>
      <c r="J6823" s="35" t="s">
        <v>21018</v>
      </c>
      <c r="K6823" s="35" t="s">
        <v>2617</v>
      </c>
      <c r="L6823" s="35"/>
      <c r="M6823" s="51">
        <v>43644</v>
      </c>
    </row>
    <row r="6824" spans="9:13">
      <c r="I6824" s="35" t="s">
        <v>21019</v>
      </c>
      <c r="J6824" s="35" t="s">
        <v>21020</v>
      </c>
      <c r="K6824" s="35" t="s">
        <v>2617</v>
      </c>
      <c r="L6824" s="35"/>
      <c r="M6824" s="51">
        <v>43644</v>
      </c>
    </row>
    <row r="6825" spans="9:13">
      <c r="I6825" s="35" t="s">
        <v>21021</v>
      </c>
      <c r="J6825" s="35" t="s">
        <v>21022</v>
      </c>
      <c r="K6825" s="35" t="s">
        <v>2617</v>
      </c>
      <c r="L6825" s="35"/>
      <c r="M6825" s="51">
        <v>43644</v>
      </c>
    </row>
    <row r="6826" spans="9:13">
      <c r="I6826" s="35" t="s">
        <v>21023</v>
      </c>
      <c r="J6826" s="35" t="s">
        <v>21024</v>
      </c>
      <c r="K6826" s="35" t="s">
        <v>2617</v>
      </c>
      <c r="L6826" s="35"/>
      <c r="M6826" s="51">
        <v>43644</v>
      </c>
    </row>
    <row r="6827" spans="9:13">
      <c r="I6827" s="35" t="s">
        <v>21025</v>
      </c>
      <c r="J6827" s="35" t="s">
        <v>21026</v>
      </c>
      <c r="K6827" s="35" t="s">
        <v>2617</v>
      </c>
      <c r="L6827" s="35"/>
      <c r="M6827" s="51">
        <v>43644</v>
      </c>
    </row>
    <row r="6828" spans="9:13">
      <c r="I6828" s="35" t="s">
        <v>21027</v>
      </c>
      <c r="J6828" s="35" t="s">
        <v>21028</v>
      </c>
      <c r="K6828" s="35" t="s">
        <v>2617</v>
      </c>
      <c r="L6828" s="35"/>
      <c r="M6828" s="51">
        <v>43644</v>
      </c>
    </row>
    <row r="6829" spans="9:13">
      <c r="I6829" s="35" t="s">
        <v>21029</v>
      </c>
      <c r="J6829" s="35" t="s">
        <v>21030</v>
      </c>
      <c r="K6829" s="35" t="s">
        <v>2617</v>
      </c>
      <c r="L6829" s="35"/>
      <c r="M6829" s="51">
        <v>43644</v>
      </c>
    </row>
    <row r="6830" spans="9:13">
      <c r="I6830" s="35" t="s">
        <v>21031</v>
      </c>
      <c r="J6830" s="35" t="s">
        <v>21032</v>
      </c>
      <c r="K6830" s="35" t="s">
        <v>2617</v>
      </c>
      <c r="L6830" s="35"/>
      <c r="M6830" s="51">
        <v>43644</v>
      </c>
    </row>
    <row r="6831" spans="9:13">
      <c r="I6831" s="35" t="s">
        <v>21033</v>
      </c>
      <c r="J6831" s="35" t="s">
        <v>21034</v>
      </c>
      <c r="K6831" s="35" t="s">
        <v>2617</v>
      </c>
      <c r="L6831" s="35"/>
      <c r="M6831" s="51">
        <v>43644</v>
      </c>
    </row>
    <row r="6832" spans="9:13">
      <c r="I6832" s="35" t="s">
        <v>21035</v>
      </c>
      <c r="J6832" s="35" t="s">
        <v>21036</v>
      </c>
      <c r="K6832" s="35" t="s">
        <v>2617</v>
      </c>
      <c r="L6832" s="35"/>
      <c r="M6832" s="51">
        <v>43644</v>
      </c>
    </row>
    <row r="6833" spans="9:13">
      <c r="I6833" s="35" t="s">
        <v>21037</v>
      </c>
      <c r="J6833" s="35" t="s">
        <v>21038</v>
      </c>
      <c r="K6833" s="35" t="s">
        <v>2617</v>
      </c>
      <c r="L6833" s="35"/>
      <c r="M6833" s="51">
        <v>43644</v>
      </c>
    </row>
    <row r="6834" spans="9:13">
      <c r="I6834" s="35" t="s">
        <v>21039</v>
      </c>
      <c r="J6834" s="35" t="s">
        <v>21040</v>
      </c>
      <c r="K6834" s="35" t="s">
        <v>2617</v>
      </c>
      <c r="L6834" s="35"/>
      <c r="M6834" s="51">
        <v>43644</v>
      </c>
    </row>
    <row r="6835" spans="9:13">
      <c r="I6835" s="35" t="s">
        <v>21041</v>
      </c>
      <c r="J6835" s="35" t="s">
        <v>21042</v>
      </c>
      <c r="K6835" s="35" t="s">
        <v>2617</v>
      </c>
      <c r="L6835" s="35"/>
      <c r="M6835" s="51">
        <v>43644</v>
      </c>
    </row>
    <row r="6836" spans="9:13">
      <c r="I6836" s="35" t="s">
        <v>21043</v>
      </c>
      <c r="J6836" s="35" t="s">
        <v>21044</v>
      </c>
      <c r="K6836" s="35" t="s">
        <v>2617</v>
      </c>
      <c r="L6836" s="35"/>
      <c r="M6836" s="51">
        <v>43644</v>
      </c>
    </row>
    <row r="6837" spans="9:13">
      <c r="I6837" s="35" t="s">
        <v>21045</v>
      </c>
      <c r="J6837" s="35" t="s">
        <v>21046</v>
      </c>
      <c r="K6837" s="35" t="s">
        <v>2617</v>
      </c>
      <c r="L6837" s="35"/>
      <c r="M6837" s="51">
        <v>43644</v>
      </c>
    </row>
    <row r="6838" spans="9:13">
      <c r="I6838" s="35" t="s">
        <v>21047</v>
      </c>
      <c r="J6838" s="35" t="s">
        <v>21048</v>
      </c>
      <c r="K6838" s="35" t="s">
        <v>2617</v>
      </c>
      <c r="L6838" s="35"/>
      <c r="M6838" s="51">
        <v>43644</v>
      </c>
    </row>
    <row r="6839" spans="9:13">
      <c r="I6839" s="35" t="s">
        <v>21049</v>
      </c>
      <c r="J6839" s="35" t="s">
        <v>21050</v>
      </c>
      <c r="K6839" s="35" t="s">
        <v>2617</v>
      </c>
      <c r="L6839" s="35"/>
      <c r="M6839" s="51">
        <v>43644</v>
      </c>
    </row>
    <row r="6840" spans="9:13">
      <c r="I6840" s="35" t="s">
        <v>21051</v>
      </c>
      <c r="J6840" s="35" t="s">
        <v>21052</v>
      </c>
      <c r="K6840" s="35" t="s">
        <v>2617</v>
      </c>
      <c r="L6840" s="35"/>
      <c r="M6840" s="51">
        <v>43644</v>
      </c>
    </row>
    <row r="6841" spans="9:13">
      <c r="I6841" s="35" t="s">
        <v>21053</v>
      </c>
      <c r="J6841" s="35" t="s">
        <v>21054</v>
      </c>
      <c r="K6841" s="35" t="s">
        <v>2617</v>
      </c>
      <c r="L6841" s="35"/>
      <c r="M6841" s="51">
        <v>43644</v>
      </c>
    </row>
    <row r="6842" spans="9:13">
      <c r="I6842" s="35" t="s">
        <v>21055</v>
      </c>
      <c r="J6842" s="35" t="s">
        <v>21056</v>
      </c>
      <c r="K6842" s="35" t="s">
        <v>2617</v>
      </c>
      <c r="L6842" s="35"/>
      <c r="M6842" s="51">
        <v>43644</v>
      </c>
    </row>
    <row r="6843" spans="9:13">
      <c r="I6843" s="35" t="s">
        <v>21057</v>
      </c>
      <c r="J6843" s="35" t="s">
        <v>21058</v>
      </c>
      <c r="K6843" s="35" t="s">
        <v>2617</v>
      </c>
      <c r="L6843" s="35"/>
      <c r="M6843" s="51">
        <v>43644</v>
      </c>
    </row>
    <row r="6844" spans="9:13">
      <c r="I6844" s="35" t="s">
        <v>21059</v>
      </c>
      <c r="J6844" s="35" t="s">
        <v>21060</v>
      </c>
      <c r="K6844" s="35" t="s">
        <v>2617</v>
      </c>
      <c r="L6844" s="35"/>
      <c r="M6844" s="51">
        <v>43644</v>
      </c>
    </row>
    <row r="6845" spans="9:13">
      <c r="I6845" s="35" t="s">
        <v>21061</v>
      </c>
      <c r="J6845" s="35" t="s">
        <v>21062</v>
      </c>
      <c r="K6845" s="35" t="s">
        <v>2617</v>
      </c>
      <c r="L6845" s="35"/>
      <c r="M6845" s="51">
        <v>43644</v>
      </c>
    </row>
    <row r="6846" spans="9:13">
      <c r="I6846" s="35" t="s">
        <v>21063</v>
      </c>
      <c r="J6846" s="35" t="s">
        <v>21064</v>
      </c>
      <c r="K6846" s="35" t="s">
        <v>2617</v>
      </c>
      <c r="L6846" s="35"/>
      <c r="M6846" s="51">
        <v>43644</v>
      </c>
    </row>
    <row r="6847" spans="9:13">
      <c r="I6847" s="35" t="s">
        <v>21065</v>
      </c>
      <c r="J6847" s="35" t="s">
        <v>21066</v>
      </c>
      <c r="K6847" s="35" t="s">
        <v>2617</v>
      </c>
      <c r="L6847" s="35"/>
      <c r="M6847" s="51">
        <v>43644</v>
      </c>
    </row>
    <row r="6848" spans="9:13">
      <c r="I6848" s="35" t="s">
        <v>21067</v>
      </c>
      <c r="J6848" s="35" t="s">
        <v>21068</v>
      </c>
      <c r="K6848" s="35" t="s">
        <v>2617</v>
      </c>
      <c r="L6848" s="35"/>
      <c r="M6848" s="51">
        <v>43644</v>
      </c>
    </row>
    <row r="6849" spans="9:13">
      <c r="I6849" s="35" t="s">
        <v>21069</v>
      </c>
      <c r="J6849" s="35" t="s">
        <v>21070</v>
      </c>
      <c r="K6849" s="35" t="s">
        <v>2617</v>
      </c>
      <c r="L6849" s="35"/>
      <c r="M6849" s="51">
        <v>43644</v>
      </c>
    </row>
    <row r="6850" spans="9:13">
      <c r="I6850" s="35" t="s">
        <v>21071</v>
      </c>
      <c r="J6850" s="35" t="s">
        <v>21072</v>
      </c>
      <c r="K6850" s="35" t="s">
        <v>2617</v>
      </c>
      <c r="L6850" s="35"/>
      <c r="M6850" s="51">
        <v>43644</v>
      </c>
    </row>
    <row r="6851" spans="9:13">
      <c r="I6851" s="35" t="s">
        <v>21073</v>
      </c>
      <c r="J6851" s="35" t="s">
        <v>21074</v>
      </c>
      <c r="K6851" s="35" t="s">
        <v>2617</v>
      </c>
      <c r="L6851" s="35"/>
      <c r="M6851" s="51">
        <v>43644</v>
      </c>
    </row>
    <row r="6852" spans="9:13">
      <c r="I6852" s="35" t="s">
        <v>21075</v>
      </c>
      <c r="J6852" s="35" t="s">
        <v>21076</v>
      </c>
      <c r="K6852" s="35" t="s">
        <v>2617</v>
      </c>
      <c r="L6852" s="35"/>
      <c r="M6852" s="51">
        <v>43644</v>
      </c>
    </row>
    <row r="6853" spans="9:13">
      <c r="I6853" s="35" t="s">
        <v>21077</v>
      </c>
      <c r="J6853" s="35" t="s">
        <v>21078</v>
      </c>
      <c r="K6853" s="35" t="s">
        <v>2617</v>
      </c>
      <c r="L6853" s="35"/>
      <c r="M6853" s="51">
        <v>43644</v>
      </c>
    </row>
    <row r="6854" spans="9:13">
      <c r="I6854" s="35" t="s">
        <v>21079</v>
      </c>
      <c r="J6854" s="35" t="s">
        <v>21080</v>
      </c>
      <c r="K6854" s="35" t="s">
        <v>2617</v>
      </c>
      <c r="L6854" s="35"/>
      <c r="M6854" s="51">
        <v>43644</v>
      </c>
    </row>
    <row r="6855" spans="9:13">
      <c r="I6855" s="35" t="s">
        <v>21081</v>
      </c>
      <c r="J6855" s="35" t="s">
        <v>21082</v>
      </c>
      <c r="K6855" s="35" t="s">
        <v>2617</v>
      </c>
      <c r="L6855" s="35"/>
      <c r="M6855" s="51">
        <v>43644</v>
      </c>
    </row>
    <row r="6856" spans="9:13">
      <c r="I6856" s="35" t="s">
        <v>21083</v>
      </c>
      <c r="J6856" s="35" t="s">
        <v>21084</v>
      </c>
      <c r="K6856" s="35" t="s">
        <v>2617</v>
      </c>
      <c r="L6856" s="35"/>
      <c r="M6856" s="51">
        <v>43644</v>
      </c>
    </row>
    <row r="6857" spans="9:13">
      <c r="I6857" s="35" t="s">
        <v>21085</v>
      </c>
      <c r="J6857" s="35" t="s">
        <v>21086</v>
      </c>
      <c r="K6857" s="35" t="s">
        <v>2617</v>
      </c>
      <c r="L6857" s="35"/>
      <c r="M6857" s="51">
        <v>43644</v>
      </c>
    </row>
    <row r="6858" spans="9:13">
      <c r="I6858" s="35" t="s">
        <v>21087</v>
      </c>
      <c r="J6858" s="35" t="s">
        <v>21088</v>
      </c>
      <c r="K6858" s="35" t="s">
        <v>2617</v>
      </c>
      <c r="L6858" s="35"/>
      <c r="M6858" s="51">
        <v>43644</v>
      </c>
    </row>
    <row r="6859" spans="9:13">
      <c r="I6859" s="35" t="s">
        <v>21089</v>
      </c>
      <c r="J6859" s="35" t="s">
        <v>21090</v>
      </c>
      <c r="K6859" s="35" t="s">
        <v>2617</v>
      </c>
      <c r="L6859" s="35"/>
      <c r="M6859" s="51">
        <v>43644</v>
      </c>
    </row>
    <row r="6860" spans="9:13">
      <c r="I6860" s="35" t="s">
        <v>21091</v>
      </c>
      <c r="J6860" s="35" t="s">
        <v>21092</v>
      </c>
      <c r="K6860" s="35" t="s">
        <v>2617</v>
      </c>
      <c r="L6860" s="35"/>
      <c r="M6860" s="51">
        <v>43644</v>
      </c>
    </row>
    <row r="6861" spans="9:13">
      <c r="I6861" s="35" t="s">
        <v>21093</v>
      </c>
      <c r="J6861" s="35" t="s">
        <v>21094</v>
      </c>
      <c r="K6861" s="35" t="s">
        <v>2617</v>
      </c>
      <c r="L6861" s="35"/>
      <c r="M6861" s="51">
        <v>43644</v>
      </c>
    </row>
    <row r="6862" spans="9:13">
      <c r="I6862" s="35" t="s">
        <v>21095</v>
      </c>
      <c r="J6862" s="35" t="s">
        <v>21096</v>
      </c>
      <c r="K6862" s="35" t="s">
        <v>2617</v>
      </c>
      <c r="L6862" s="35"/>
      <c r="M6862" s="51">
        <v>43644</v>
      </c>
    </row>
    <row r="6863" spans="9:13">
      <c r="I6863" s="35" t="s">
        <v>21097</v>
      </c>
      <c r="J6863" s="35" t="s">
        <v>21098</v>
      </c>
      <c r="K6863" s="35" t="s">
        <v>2617</v>
      </c>
      <c r="L6863" s="35"/>
      <c r="M6863" s="51">
        <v>43644</v>
      </c>
    </row>
    <row r="6864" spans="9:13">
      <c r="I6864" s="35" t="s">
        <v>21099</v>
      </c>
      <c r="J6864" s="35" t="s">
        <v>21100</v>
      </c>
      <c r="K6864" s="35" t="s">
        <v>2617</v>
      </c>
      <c r="L6864" s="35"/>
      <c r="M6864" s="51">
        <v>43644</v>
      </c>
    </row>
    <row r="6865" spans="9:13">
      <c r="I6865" s="35" t="s">
        <v>21101</v>
      </c>
      <c r="J6865" s="35" t="s">
        <v>21102</v>
      </c>
      <c r="K6865" s="35" t="s">
        <v>2617</v>
      </c>
      <c r="L6865" s="35"/>
      <c r="M6865" s="51">
        <v>43644</v>
      </c>
    </row>
    <row r="6866" spans="9:13">
      <c r="I6866" s="35" t="s">
        <v>21103</v>
      </c>
      <c r="J6866" s="35" t="s">
        <v>21104</v>
      </c>
      <c r="K6866" s="35" t="s">
        <v>2617</v>
      </c>
      <c r="L6866" s="35"/>
      <c r="M6866" s="51">
        <v>43644</v>
      </c>
    </row>
    <row r="6867" spans="9:13">
      <c r="I6867" s="35" t="s">
        <v>21105</v>
      </c>
      <c r="J6867" s="35" t="s">
        <v>21106</v>
      </c>
      <c r="K6867" s="35" t="s">
        <v>2617</v>
      </c>
      <c r="L6867" s="35"/>
      <c r="M6867" s="51">
        <v>43644</v>
      </c>
    </row>
    <row r="6868" spans="9:13">
      <c r="I6868" s="35" t="s">
        <v>21107</v>
      </c>
      <c r="J6868" s="35" t="s">
        <v>21108</v>
      </c>
      <c r="K6868" s="35" t="s">
        <v>2617</v>
      </c>
      <c r="L6868" s="35"/>
      <c r="M6868" s="51">
        <v>43644</v>
      </c>
    </row>
    <row r="6869" spans="9:13">
      <c r="I6869" s="35" t="s">
        <v>21109</v>
      </c>
      <c r="J6869" s="35" t="s">
        <v>21110</v>
      </c>
      <c r="K6869" s="35" t="s">
        <v>2617</v>
      </c>
      <c r="L6869" s="35"/>
      <c r="M6869" s="51">
        <v>43644</v>
      </c>
    </row>
    <row r="6870" spans="9:13">
      <c r="I6870" s="35" t="s">
        <v>21111</v>
      </c>
      <c r="J6870" s="35" t="s">
        <v>21112</v>
      </c>
      <c r="K6870" s="35" t="s">
        <v>2617</v>
      </c>
      <c r="L6870" s="35"/>
      <c r="M6870" s="51">
        <v>43644</v>
      </c>
    </row>
    <row r="6871" spans="9:13">
      <c r="I6871" s="35" t="s">
        <v>21113</v>
      </c>
      <c r="J6871" s="35" t="s">
        <v>21114</v>
      </c>
      <c r="K6871" s="35" t="s">
        <v>2617</v>
      </c>
      <c r="L6871" s="35"/>
      <c r="M6871" s="51">
        <v>43644</v>
      </c>
    </row>
    <row r="6872" spans="9:13">
      <c r="I6872" s="35" t="s">
        <v>21115</v>
      </c>
      <c r="J6872" s="35" t="s">
        <v>21116</v>
      </c>
      <c r="K6872" s="35" t="s">
        <v>2617</v>
      </c>
      <c r="L6872" s="35"/>
      <c r="M6872" s="51">
        <v>43644</v>
      </c>
    </row>
    <row r="6873" spans="9:13">
      <c r="I6873" s="35" t="s">
        <v>21117</v>
      </c>
      <c r="J6873" s="35" t="s">
        <v>21118</v>
      </c>
      <c r="K6873" s="35" t="s">
        <v>2617</v>
      </c>
      <c r="L6873" s="35"/>
      <c r="M6873" s="51">
        <v>43644</v>
      </c>
    </row>
    <row r="6874" spans="9:13">
      <c r="I6874" s="35" t="s">
        <v>21119</v>
      </c>
      <c r="J6874" s="35" t="s">
        <v>21120</v>
      </c>
      <c r="K6874" s="35" t="s">
        <v>2617</v>
      </c>
      <c r="L6874" s="35"/>
      <c r="M6874" s="51">
        <v>43644</v>
      </c>
    </row>
    <row r="6875" spans="9:13">
      <c r="I6875" s="35" t="s">
        <v>21121</v>
      </c>
      <c r="J6875" s="35" t="s">
        <v>21122</v>
      </c>
      <c r="K6875" s="35" t="s">
        <v>2617</v>
      </c>
      <c r="L6875" s="35"/>
      <c r="M6875" s="51">
        <v>43644</v>
      </c>
    </row>
    <row r="6876" spans="9:13">
      <c r="I6876" s="35" t="s">
        <v>21123</v>
      </c>
      <c r="J6876" s="35" t="s">
        <v>21124</v>
      </c>
      <c r="K6876" s="35" t="s">
        <v>2617</v>
      </c>
      <c r="L6876" s="35"/>
      <c r="M6876" s="51">
        <v>43644</v>
      </c>
    </row>
    <row r="6877" spans="9:13">
      <c r="I6877" s="35" t="s">
        <v>21125</v>
      </c>
      <c r="J6877" s="35" t="s">
        <v>21126</v>
      </c>
      <c r="K6877" s="35" t="s">
        <v>2617</v>
      </c>
      <c r="L6877" s="35"/>
      <c r="M6877" s="51">
        <v>43644</v>
      </c>
    </row>
    <row r="6878" spans="9:13">
      <c r="I6878" s="35" t="s">
        <v>21127</v>
      </c>
      <c r="J6878" s="35" t="s">
        <v>21128</v>
      </c>
      <c r="K6878" s="35" t="s">
        <v>2617</v>
      </c>
      <c r="L6878" s="35"/>
      <c r="M6878" s="51">
        <v>43644</v>
      </c>
    </row>
    <row r="6879" spans="9:13">
      <c r="I6879" s="35" t="s">
        <v>21129</v>
      </c>
      <c r="J6879" s="35" t="s">
        <v>21130</v>
      </c>
      <c r="K6879" s="35" t="s">
        <v>2617</v>
      </c>
      <c r="L6879" s="35"/>
      <c r="M6879" s="51">
        <v>43644</v>
      </c>
    </row>
    <row r="6880" spans="9:13">
      <c r="I6880" s="35" t="s">
        <v>21131</v>
      </c>
      <c r="J6880" s="35" t="s">
        <v>21132</v>
      </c>
      <c r="K6880" s="35" t="s">
        <v>2617</v>
      </c>
      <c r="L6880" s="35"/>
      <c r="M6880" s="51">
        <v>43644</v>
      </c>
    </row>
    <row r="6881" spans="9:13">
      <c r="I6881" s="35" t="s">
        <v>21133</v>
      </c>
      <c r="J6881" s="35" t="s">
        <v>21134</v>
      </c>
      <c r="K6881" s="35" t="s">
        <v>2617</v>
      </c>
      <c r="L6881" s="35"/>
      <c r="M6881" s="51">
        <v>43644</v>
      </c>
    </row>
    <row r="6882" spans="9:13">
      <c r="I6882" s="35" t="s">
        <v>21135</v>
      </c>
      <c r="J6882" s="35" t="s">
        <v>21136</v>
      </c>
      <c r="K6882" s="35" t="s">
        <v>2617</v>
      </c>
      <c r="L6882" s="35"/>
      <c r="M6882" s="51">
        <v>43644</v>
      </c>
    </row>
    <row r="6883" spans="9:13">
      <c r="I6883" s="35" t="s">
        <v>21137</v>
      </c>
      <c r="J6883" s="35" t="s">
        <v>21138</v>
      </c>
      <c r="K6883" s="35" t="s">
        <v>2617</v>
      </c>
      <c r="L6883" s="35"/>
      <c r="M6883" s="51">
        <v>43644</v>
      </c>
    </row>
    <row r="6884" spans="9:13">
      <c r="I6884" s="35" t="s">
        <v>21139</v>
      </c>
      <c r="J6884" s="35" t="s">
        <v>21140</v>
      </c>
      <c r="K6884" s="35" t="s">
        <v>2617</v>
      </c>
      <c r="L6884" s="35"/>
      <c r="M6884" s="51">
        <v>43644</v>
      </c>
    </row>
    <row r="6885" spans="9:13">
      <c r="I6885" s="35" t="s">
        <v>21141</v>
      </c>
      <c r="J6885" s="35" t="s">
        <v>21142</v>
      </c>
      <c r="K6885" s="35" t="s">
        <v>2617</v>
      </c>
      <c r="L6885" s="35"/>
      <c r="M6885" s="51">
        <v>43644</v>
      </c>
    </row>
    <row r="6886" spans="9:13">
      <c r="I6886" s="35" t="s">
        <v>21143</v>
      </c>
      <c r="J6886" s="35" t="s">
        <v>21144</v>
      </c>
      <c r="K6886" s="35" t="s">
        <v>2617</v>
      </c>
      <c r="L6886" s="35"/>
      <c r="M6886" s="51">
        <v>43644</v>
      </c>
    </row>
    <row r="6887" spans="9:13">
      <c r="I6887" s="35" t="s">
        <v>21145</v>
      </c>
      <c r="J6887" s="35" t="s">
        <v>21146</v>
      </c>
      <c r="K6887" s="35" t="s">
        <v>2617</v>
      </c>
      <c r="L6887" s="35"/>
      <c r="M6887" s="51">
        <v>43644</v>
      </c>
    </row>
    <row r="6888" spans="9:13">
      <c r="I6888" s="35" t="s">
        <v>21147</v>
      </c>
      <c r="J6888" s="35" t="s">
        <v>21148</v>
      </c>
      <c r="K6888" s="35" t="s">
        <v>2617</v>
      </c>
      <c r="L6888" s="35"/>
      <c r="M6888" s="51">
        <v>43644</v>
      </c>
    </row>
    <row r="6889" spans="9:13">
      <c r="I6889" s="35" t="s">
        <v>21149</v>
      </c>
      <c r="J6889" s="35" t="s">
        <v>21150</v>
      </c>
      <c r="K6889" s="35" t="s">
        <v>2617</v>
      </c>
      <c r="L6889" s="35"/>
      <c r="M6889" s="51">
        <v>43644</v>
      </c>
    </row>
    <row r="6890" spans="9:13">
      <c r="I6890" s="35" t="s">
        <v>21151</v>
      </c>
      <c r="J6890" s="35" t="s">
        <v>21152</v>
      </c>
      <c r="K6890" s="35" t="s">
        <v>2617</v>
      </c>
      <c r="L6890" s="35"/>
      <c r="M6890" s="51">
        <v>43644</v>
      </c>
    </row>
    <row r="6891" spans="9:13">
      <c r="I6891" s="35" t="s">
        <v>21153</v>
      </c>
      <c r="J6891" s="35" t="s">
        <v>21154</v>
      </c>
      <c r="K6891" s="35" t="s">
        <v>2617</v>
      </c>
      <c r="L6891" s="35"/>
      <c r="M6891" s="51">
        <v>43644</v>
      </c>
    </row>
    <row r="6892" spans="9:13">
      <c r="I6892" s="35" t="s">
        <v>21155</v>
      </c>
      <c r="J6892" s="35" t="s">
        <v>21156</v>
      </c>
      <c r="K6892" s="35" t="s">
        <v>2617</v>
      </c>
      <c r="L6892" s="35"/>
      <c r="M6892" s="51">
        <v>43644</v>
      </c>
    </row>
    <row r="6893" spans="9:13">
      <c r="I6893" s="35" t="s">
        <v>21157</v>
      </c>
      <c r="J6893" s="35" t="s">
        <v>21158</v>
      </c>
      <c r="K6893" s="35" t="s">
        <v>2617</v>
      </c>
      <c r="L6893" s="35"/>
      <c r="M6893" s="51">
        <v>43644</v>
      </c>
    </row>
    <row r="6894" spans="9:13">
      <c r="I6894" s="35" t="s">
        <v>21159</v>
      </c>
      <c r="J6894" s="35" t="s">
        <v>21160</v>
      </c>
      <c r="K6894" s="35" t="s">
        <v>2617</v>
      </c>
      <c r="L6894" s="35"/>
      <c r="M6894" s="51">
        <v>43644</v>
      </c>
    </row>
    <row r="6895" spans="9:13">
      <c r="I6895" s="35" t="s">
        <v>21161</v>
      </c>
      <c r="J6895" s="35" t="s">
        <v>21162</v>
      </c>
      <c r="K6895" s="35" t="s">
        <v>2617</v>
      </c>
      <c r="L6895" s="35"/>
      <c r="M6895" s="51">
        <v>43644</v>
      </c>
    </row>
    <row r="6896" spans="9:13">
      <c r="I6896" s="35" t="s">
        <v>21163</v>
      </c>
      <c r="J6896" s="35" t="s">
        <v>21164</v>
      </c>
      <c r="K6896" s="35" t="s">
        <v>2617</v>
      </c>
      <c r="L6896" s="35"/>
      <c r="M6896" s="51">
        <v>43644</v>
      </c>
    </row>
    <row r="6897" spans="9:13">
      <c r="I6897" s="35" t="s">
        <v>21165</v>
      </c>
      <c r="J6897" s="35" t="s">
        <v>21166</v>
      </c>
      <c r="K6897" s="35" t="s">
        <v>2617</v>
      </c>
      <c r="L6897" s="35"/>
      <c r="M6897" s="51">
        <v>43644</v>
      </c>
    </row>
    <row r="6898" spans="9:13">
      <c r="I6898" s="35" t="s">
        <v>21167</v>
      </c>
      <c r="J6898" s="35" t="s">
        <v>21168</v>
      </c>
      <c r="K6898" s="35" t="s">
        <v>2617</v>
      </c>
      <c r="L6898" s="35"/>
      <c r="M6898" s="51">
        <v>43644</v>
      </c>
    </row>
    <row r="6899" spans="9:13">
      <c r="I6899" s="35" t="s">
        <v>21169</v>
      </c>
      <c r="J6899" s="35" t="s">
        <v>21170</v>
      </c>
      <c r="K6899" s="35" t="s">
        <v>2617</v>
      </c>
      <c r="L6899" s="35"/>
      <c r="M6899" s="51">
        <v>43644</v>
      </c>
    </row>
    <row r="6900" spans="9:13">
      <c r="I6900" s="35" t="s">
        <v>21171</v>
      </c>
      <c r="J6900" s="35" t="s">
        <v>21172</v>
      </c>
      <c r="K6900" s="35" t="s">
        <v>2617</v>
      </c>
      <c r="L6900" s="35"/>
      <c r="M6900" s="51">
        <v>43644</v>
      </c>
    </row>
    <row r="6901" spans="9:13">
      <c r="I6901" s="35" t="s">
        <v>21173</v>
      </c>
      <c r="J6901" s="35" t="s">
        <v>21174</v>
      </c>
      <c r="K6901" s="35" t="s">
        <v>2617</v>
      </c>
      <c r="L6901" s="35"/>
      <c r="M6901" s="51">
        <v>43644</v>
      </c>
    </row>
    <row r="6902" spans="9:13">
      <c r="I6902" s="35" t="s">
        <v>21175</v>
      </c>
      <c r="J6902" s="35" t="s">
        <v>21176</v>
      </c>
      <c r="K6902" s="35" t="s">
        <v>2617</v>
      </c>
      <c r="L6902" s="35"/>
      <c r="M6902" s="51">
        <v>43644</v>
      </c>
    </row>
    <row r="6903" spans="9:13">
      <c r="I6903" s="35" t="s">
        <v>21177</v>
      </c>
      <c r="J6903" s="35" t="s">
        <v>21178</v>
      </c>
      <c r="K6903" s="35" t="s">
        <v>2617</v>
      </c>
      <c r="L6903" s="35"/>
      <c r="M6903" s="51">
        <v>43644</v>
      </c>
    </row>
    <row r="6904" spans="9:13">
      <c r="I6904" s="35" t="s">
        <v>21179</v>
      </c>
      <c r="J6904" s="35" t="s">
        <v>21180</v>
      </c>
      <c r="K6904" s="35" t="s">
        <v>2617</v>
      </c>
      <c r="L6904" s="35"/>
      <c r="M6904" s="51">
        <v>43644</v>
      </c>
    </row>
    <row r="6905" spans="9:13">
      <c r="I6905" s="35" t="s">
        <v>21181</v>
      </c>
      <c r="J6905" s="35" t="s">
        <v>21182</v>
      </c>
      <c r="K6905" s="35" t="s">
        <v>2617</v>
      </c>
      <c r="L6905" s="35"/>
      <c r="M6905" s="51">
        <v>43644</v>
      </c>
    </row>
    <row r="6906" spans="9:13">
      <c r="I6906" s="35" t="s">
        <v>21183</v>
      </c>
      <c r="J6906" s="35" t="s">
        <v>21184</v>
      </c>
      <c r="K6906" s="35" t="s">
        <v>2617</v>
      </c>
      <c r="L6906" s="35"/>
      <c r="M6906" s="51">
        <v>43644</v>
      </c>
    </row>
    <row r="6907" spans="9:13">
      <c r="I6907" s="35" t="s">
        <v>21185</v>
      </c>
      <c r="J6907" s="35" t="s">
        <v>21186</v>
      </c>
      <c r="K6907" s="35" t="s">
        <v>2617</v>
      </c>
      <c r="L6907" s="35"/>
      <c r="M6907" s="51">
        <v>43644</v>
      </c>
    </row>
    <row r="6908" spans="9:13">
      <c r="I6908" s="35" t="s">
        <v>21187</v>
      </c>
      <c r="J6908" s="35" t="s">
        <v>21188</v>
      </c>
      <c r="K6908" s="35" t="s">
        <v>2617</v>
      </c>
      <c r="L6908" s="35"/>
      <c r="M6908" s="51">
        <v>43644</v>
      </c>
    </row>
    <row r="6909" spans="9:13">
      <c r="I6909" s="35" t="s">
        <v>21189</v>
      </c>
      <c r="J6909" s="35" t="s">
        <v>21190</v>
      </c>
      <c r="K6909" s="35" t="s">
        <v>2617</v>
      </c>
      <c r="L6909" s="35"/>
      <c r="M6909" s="51">
        <v>43644</v>
      </c>
    </row>
    <row r="6910" spans="9:13">
      <c r="I6910" s="35" t="s">
        <v>21191</v>
      </c>
      <c r="J6910" s="35" t="s">
        <v>21192</v>
      </c>
      <c r="K6910" s="35" t="s">
        <v>2617</v>
      </c>
      <c r="L6910" s="35"/>
      <c r="M6910" s="51">
        <v>43644</v>
      </c>
    </row>
    <row r="6911" spans="9:13">
      <c r="I6911" s="35" t="s">
        <v>21193</v>
      </c>
      <c r="J6911" s="35" t="s">
        <v>21194</v>
      </c>
      <c r="K6911" s="35" t="s">
        <v>2617</v>
      </c>
      <c r="L6911" s="35"/>
      <c r="M6911" s="51">
        <v>43644</v>
      </c>
    </row>
    <row r="6912" spans="9:13">
      <c r="I6912" s="35" t="s">
        <v>21195</v>
      </c>
      <c r="J6912" s="35" t="s">
        <v>21196</v>
      </c>
      <c r="K6912" s="35" t="s">
        <v>2617</v>
      </c>
      <c r="L6912" s="35"/>
      <c r="M6912" s="51">
        <v>43644</v>
      </c>
    </row>
    <row r="6913" spans="9:13">
      <c r="I6913" s="35" t="s">
        <v>21197</v>
      </c>
      <c r="J6913" s="35" t="s">
        <v>21198</v>
      </c>
      <c r="K6913" s="35" t="s">
        <v>2617</v>
      </c>
      <c r="L6913" s="35"/>
      <c r="M6913" s="51">
        <v>43644</v>
      </c>
    </row>
    <row r="6914" spans="9:13">
      <c r="I6914" s="35" t="s">
        <v>21199</v>
      </c>
      <c r="J6914" s="35" t="s">
        <v>21200</v>
      </c>
      <c r="K6914" s="35" t="s">
        <v>2617</v>
      </c>
      <c r="L6914" s="35"/>
      <c r="M6914" s="51">
        <v>43644</v>
      </c>
    </row>
    <row r="6915" spans="9:13">
      <c r="I6915" s="35" t="s">
        <v>21201</v>
      </c>
      <c r="J6915" s="35" t="s">
        <v>21202</v>
      </c>
      <c r="K6915" s="35" t="s">
        <v>2617</v>
      </c>
      <c r="L6915" s="35"/>
      <c r="M6915" s="51">
        <v>43644</v>
      </c>
    </row>
    <row r="6916" spans="9:13">
      <c r="I6916" s="35" t="s">
        <v>21203</v>
      </c>
      <c r="J6916" s="35" t="s">
        <v>21204</v>
      </c>
      <c r="K6916" s="35" t="s">
        <v>2617</v>
      </c>
      <c r="L6916" s="35"/>
      <c r="M6916" s="51">
        <v>43644</v>
      </c>
    </row>
    <row r="6917" spans="9:13">
      <c r="I6917" s="35" t="s">
        <v>21205</v>
      </c>
      <c r="J6917" s="35" t="s">
        <v>21206</v>
      </c>
      <c r="K6917" s="35" t="s">
        <v>2617</v>
      </c>
      <c r="L6917" s="35"/>
      <c r="M6917" s="51">
        <v>43644</v>
      </c>
    </row>
    <row r="6918" spans="9:13">
      <c r="I6918" s="35" t="s">
        <v>21207</v>
      </c>
      <c r="J6918" s="35" t="s">
        <v>21208</v>
      </c>
      <c r="K6918" s="35" t="s">
        <v>2617</v>
      </c>
      <c r="L6918" s="35"/>
      <c r="M6918" s="51">
        <v>43644</v>
      </c>
    </row>
    <row r="6919" spans="9:13">
      <c r="I6919" s="35" t="s">
        <v>21209</v>
      </c>
      <c r="J6919" s="35" t="s">
        <v>21210</v>
      </c>
      <c r="K6919" s="35" t="s">
        <v>2617</v>
      </c>
      <c r="L6919" s="35"/>
      <c r="M6919" s="51">
        <v>43644</v>
      </c>
    </row>
    <row r="6920" spans="9:13">
      <c r="I6920" s="35" t="s">
        <v>21211</v>
      </c>
      <c r="J6920" s="35" t="s">
        <v>21212</v>
      </c>
      <c r="K6920" s="35" t="s">
        <v>2617</v>
      </c>
      <c r="L6920" s="35"/>
      <c r="M6920" s="51">
        <v>43644</v>
      </c>
    </row>
    <row r="6921" spans="9:13">
      <c r="I6921" s="35" t="s">
        <v>21213</v>
      </c>
      <c r="J6921" s="35" t="s">
        <v>21214</v>
      </c>
      <c r="K6921" s="35" t="s">
        <v>2617</v>
      </c>
      <c r="L6921" s="35"/>
      <c r="M6921" s="51">
        <v>43644</v>
      </c>
    </row>
    <row r="6922" spans="9:13">
      <c r="I6922" s="35" t="s">
        <v>21215</v>
      </c>
      <c r="J6922" s="35" t="s">
        <v>21216</v>
      </c>
      <c r="K6922" s="35" t="s">
        <v>2617</v>
      </c>
      <c r="L6922" s="35"/>
      <c r="M6922" s="51">
        <v>43644</v>
      </c>
    </row>
    <row r="6923" spans="9:13">
      <c r="I6923" s="35" t="s">
        <v>21217</v>
      </c>
      <c r="J6923" s="35" t="s">
        <v>21218</v>
      </c>
      <c r="K6923" s="35" t="s">
        <v>2617</v>
      </c>
      <c r="L6923" s="35"/>
      <c r="M6923" s="51">
        <v>43644</v>
      </c>
    </row>
    <row r="6924" spans="9:13">
      <c r="I6924" s="35" t="s">
        <v>21219</v>
      </c>
      <c r="J6924" s="35" t="s">
        <v>21220</v>
      </c>
      <c r="K6924" s="35" t="s">
        <v>2617</v>
      </c>
      <c r="L6924" s="35"/>
      <c r="M6924" s="51">
        <v>43644</v>
      </c>
    </row>
    <row r="6925" spans="9:13">
      <c r="I6925" s="35" t="s">
        <v>21221</v>
      </c>
      <c r="J6925" s="35" t="s">
        <v>21222</v>
      </c>
      <c r="K6925" s="35" t="s">
        <v>2617</v>
      </c>
      <c r="L6925" s="35"/>
      <c r="M6925" s="51">
        <v>43644</v>
      </c>
    </row>
    <row r="6926" spans="9:13">
      <c r="I6926" s="35" t="s">
        <v>21223</v>
      </c>
      <c r="J6926" s="35" t="s">
        <v>21224</v>
      </c>
      <c r="K6926" s="35" t="s">
        <v>2617</v>
      </c>
      <c r="L6926" s="35"/>
      <c r="M6926" s="51">
        <v>43644</v>
      </c>
    </row>
    <row r="6927" spans="9:13">
      <c r="I6927" s="35" t="s">
        <v>21225</v>
      </c>
      <c r="J6927" s="35" t="s">
        <v>21226</v>
      </c>
      <c r="K6927" s="35" t="s">
        <v>2617</v>
      </c>
      <c r="L6927" s="35"/>
      <c r="M6927" s="51">
        <v>43644</v>
      </c>
    </row>
    <row r="6928" spans="9:13">
      <c r="I6928" s="35" t="s">
        <v>21227</v>
      </c>
      <c r="J6928" s="35" t="s">
        <v>21228</v>
      </c>
      <c r="K6928" s="35" t="s">
        <v>2617</v>
      </c>
      <c r="L6928" s="35"/>
      <c r="M6928" s="51">
        <v>43644</v>
      </c>
    </row>
    <row r="6929" spans="9:13">
      <c r="I6929" s="35" t="s">
        <v>21229</v>
      </c>
      <c r="J6929" s="35" t="s">
        <v>21230</v>
      </c>
      <c r="K6929" s="35" t="s">
        <v>2617</v>
      </c>
      <c r="L6929" s="35"/>
      <c r="M6929" s="51">
        <v>43644</v>
      </c>
    </row>
    <row r="6930" spans="9:13">
      <c r="I6930" s="35" t="s">
        <v>21231</v>
      </c>
      <c r="J6930" s="35" t="s">
        <v>21232</v>
      </c>
      <c r="K6930" s="35" t="s">
        <v>2617</v>
      </c>
      <c r="L6930" s="35"/>
      <c r="M6930" s="51">
        <v>43644</v>
      </c>
    </row>
    <row r="6931" spans="9:13">
      <c r="I6931" s="35" t="s">
        <v>21233</v>
      </c>
      <c r="J6931" s="35" t="s">
        <v>21234</v>
      </c>
      <c r="K6931" s="35" t="s">
        <v>2617</v>
      </c>
      <c r="L6931" s="35"/>
      <c r="M6931" s="51">
        <v>43644</v>
      </c>
    </row>
    <row r="6932" spans="9:13">
      <c r="I6932" s="35" t="s">
        <v>21235</v>
      </c>
      <c r="J6932" s="35" t="s">
        <v>21236</v>
      </c>
      <c r="K6932" s="35" t="s">
        <v>2617</v>
      </c>
      <c r="L6932" s="35"/>
      <c r="M6932" s="51">
        <v>43644</v>
      </c>
    </row>
    <row r="6933" spans="9:13">
      <c r="I6933" s="35" t="s">
        <v>21237</v>
      </c>
      <c r="J6933" s="35" t="s">
        <v>21238</v>
      </c>
      <c r="K6933" s="35" t="s">
        <v>2617</v>
      </c>
      <c r="L6933" s="35"/>
      <c r="M6933" s="51">
        <v>43644</v>
      </c>
    </row>
    <row r="6934" spans="9:13">
      <c r="I6934" s="35" t="s">
        <v>21239</v>
      </c>
      <c r="J6934" s="35" t="s">
        <v>21240</v>
      </c>
      <c r="K6934" s="35" t="s">
        <v>2617</v>
      </c>
      <c r="L6934" s="35"/>
      <c r="M6934" s="51">
        <v>43644</v>
      </c>
    </row>
    <row r="6935" spans="9:13">
      <c r="I6935" s="35" t="s">
        <v>21241</v>
      </c>
      <c r="J6935" s="35" t="s">
        <v>21242</v>
      </c>
      <c r="K6935" s="35" t="s">
        <v>2617</v>
      </c>
      <c r="L6935" s="35"/>
      <c r="M6935" s="51">
        <v>43644</v>
      </c>
    </row>
    <row r="6936" spans="9:13">
      <c r="I6936" s="35" t="s">
        <v>21243</v>
      </c>
      <c r="J6936" s="35" t="s">
        <v>21244</v>
      </c>
      <c r="K6936" s="35" t="s">
        <v>2617</v>
      </c>
      <c r="L6936" s="35"/>
      <c r="M6936" s="51">
        <v>43644</v>
      </c>
    </row>
    <row r="6937" spans="9:13">
      <c r="I6937" s="35" t="s">
        <v>21245</v>
      </c>
      <c r="J6937" s="35" t="s">
        <v>21246</v>
      </c>
      <c r="K6937" s="35" t="s">
        <v>2617</v>
      </c>
      <c r="L6937" s="35"/>
      <c r="M6937" s="51">
        <v>43644</v>
      </c>
    </row>
    <row r="6938" spans="9:13">
      <c r="I6938" s="35" t="s">
        <v>21247</v>
      </c>
      <c r="J6938" s="35" t="s">
        <v>21248</v>
      </c>
      <c r="K6938" s="35" t="s">
        <v>2617</v>
      </c>
      <c r="L6938" s="35"/>
      <c r="M6938" s="51">
        <v>43644</v>
      </c>
    </row>
    <row r="6939" spans="9:13">
      <c r="I6939" s="35" t="s">
        <v>21249</v>
      </c>
      <c r="J6939" s="35" t="s">
        <v>21250</v>
      </c>
      <c r="K6939" s="35" t="s">
        <v>2617</v>
      </c>
      <c r="L6939" s="35"/>
      <c r="M6939" s="51">
        <v>43644</v>
      </c>
    </row>
    <row r="6940" spans="9:13">
      <c r="I6940" s="35" t="s">
        <v>21251</v>
      </c>
      <c r="J6940" s="35" t="s">
        <v>21252</v>
      </c>
      <c r="K6940" s="35" t="s">
        <v>2617</v>
      </c>
      <c r="L6940" s="35"/>
      <c r="M6940" s="51">
        <v>43644</v>
      </c>
    </row>
    <row r="6941" spans="9:13">
      <c r="I6941" s="35" t="s">
        <v>21253</v>
      </c>
      <c r="J6941" s="35" t="s">
        <v>21254</v>
      </c>
      <c r="K6941" s="35" t="s">
        <v>2617</v>
      </c>
      <c r="L6941" s="35"/>
      <c r="M6941" s="51">
        <v>43644</v>
      </c>
    </row>
    <row r="6942" spans="9:13">
      <c r="I6942" s="35" t="s">
        <v>21255</v>
      </c>
      <c r="J6942" s="35" t="s">
        <v>21256</v>
      </c>
      <c r="K6942" s="35" t="s">
        <v>2617</v>
      </c>
      <c r="L6942" s="35"/>
      <c r="M6942" s="51">
        <v>43644</v>
      </c>
    </row>
    <row r="6943" spans="9:13">
      <c r="I6943" s="35" t="s">
        <v>21257</v>
      </c>
      <c r="J6943" s="35" t="s">
        <v>21258</v>
      </c>
      <c r="K6943" s="35" t="s">
        <v>2617</v>
      </c>
      <c r="L6943" s="35"/>
      <c r="M6943" s="51">
        <v>43644</v>
      </c>
    </row>
    <row r="6944" spans="9:13">
      <c r="I6944" s="35" t="s">
        <v>21259</v>
      </c>
      <c r="J6944" s="35" t="s">
        <v>21260</v>
      </c>
      <c r="K6944" s="35" t="s">
        <v>2617</v>
      </c>
      <c r="L6944" s="35"/>
      <c r="M6944" s="51">
        <v>43644</v>
      </c>
    </row>
    <row r="6945" spans="9:13">
      <c r="I6945" s="35" t="s">
        <v>21261</v>
      </c>
      <c r="J6945" s="35" t="s">
        <v>21262</v>
      </c>
      <c r="K6945" s="35" t="s">
        <v>2617</v>
      </c>
      <c r="L6945" s="35"/>
      <c r="M6945" s="51">
        <v>43644</v>
      </c>
    </row>
    <row r="6946" spans="9:13">
      <c r="I6946" s="35" t="s">
        <v>21263</v>
      </c>
      <c r="J6946" s="35" t="s">
        <v>21264</v>
      </c>
      <c r="K6946" s="35" t="s">
        <v>2617</v>
      </c>
      <c r="L6946" s="35"/>
      <c r="M6946" s="51">
        <v>43644</v>
      </c>
    </row>
    <row r="6947" spans="9:13">
      <c r="I6947" s="35" t="s">
        <v>21265</v>
      </c>
      <c r="J6947" s="35" t="s">
        <v>21266</v>
      </c>
      <c r="K6947" s="35" t="s">
        <v>2617</v>
      </c>
      <c r="L6947" s="35"/>
      <c r="M6947" s="51">
        <v>43644</v>
      </c>
    </row>
    <row r="6948" spans="9:13">
      <c r="I6948" s="35" t="s">
        <v>21267</v>
      </c>
      <c r="J6948" s="35" t="s">
        <v>21268</v>
      </c>
      <c r="K6948" s="35" t="s">
        <v>2617</v>
      </c>
      <c r="L6948" s="35"/>
      <c r="M6948" s="51">
        <v>43644</v>
      </c>
    </row>
    <row r="6949" spans="9:13">
      <c r="I6949" s="35" t="s">
        <v>21269</v>
      </c>
      <c r="J6949" s="35" t="s">
        <v>21270</v>
      </c>
      <c r="K6949" s="35" t="s">
        <v>2617</v>
      </c>
      <c r="L6949" s="35"/>
      <c r="M6949" s="51">
        <v>43644</v>
      </c>
    </row>
    <row r="6950" spans="9:13">
      <c r="I6950" s="35" t="s">
        <v>21271</v>
      </c>
      <c r="J6950" s="35" t="s">
        <v>21272</v>
      </c>
      <c r="K6950" s="35" t="s">
        <v>2617</v>
      </c>
      <c r="L6950" s="35"/>
      <c r="M6950" s="51">
        <v>43644</v>
      </c>
    </row>
    <row r="6951" spans="9:13">
      <c r="I6951" s="35" t="s">
        <v>21273</v>
      </c>
      <c r="J6951" s="35" t="s">
        <v>21274</v>
      </c>
      <c r="K6951" s="35" t="s">
        <v>2617</v>
      </c>
      <c r="L6951" s="35"/>
      <c r="M6951" s="51">
        <v>43644</v>
      </c>
    </row>
    <row r="6952" spans="9:13">
      <c r="I6952" s="35" t="s">
        <v>21275</v>
      </c>
      <c r="J6952" s="35" t="s">
        <v>21276</v>
      </c>
      <c r="K6952" s="35" t="s">
        <v>2617</v>
      </c>
      <c r="L6952" s="35"/>
      <c r="M6952" s="51">
        <v>43644</v>
      </c>
    </row>
    <row r="6953" spans="9:13">
      <c r="I6953" s="35" t="s">
        <v>21277</v>
      </c>
      <c r="J6953" s="35" t="s">
        <v>21278</v>
      </c>
      <c r="K6953" s="35" t="s">
        <v>2617</v>
      </c>
      <c r="L6953" s="35"/>
      <c r="M6953" s="51">
        <v>43644</v>
      </c>
    </row>
    <row r="6954" spans="9:13">
      <c r="I6954" s="35" t="s">
        <v>21279</v>
      </c>
      <c r="J6954" s="35" t="s">
        <v>21280</v>
      </c>
      <c r="K6954" s="35" t="s">
        <v>2617</v>
      </c>
      <c r="L6954" s="35"/>
      <c r="M6954" s="51">
        <v>43644</v>
      </c>
    </row>
    <row r="6955" spans="9:13">
      <c r="I6955" s="35" t="s">
        <v>21281</v>
      </c>
      <c r="J6955" s="35" t="s">
        <v>21282</v>
      </c>
      <c r="K6955" s="35" t="s">
        <v>2617</v>
      </c>
      <c r="L6955" s="35"/>
      <c r="M6955" s="51">
        <v>43644</v>
      </c>
    </row>
    <row r="6956" spans="9:13">
      <c r="I6956" s="35" t="s">
        <v>21283</v>
      </c>
      <c r="J6956" s="35" t="s">
        <v>21284</v>
      </c>
      <c r="K6956" s="35" t="s">
        <v>2617</v>
      </c>
      <c r="L6956" s="35"/>
      <c r="M6956" s="51">
        <v>43644</v>
      </c>
    </row>
    <row r="6957" spans="9:13">
      <c r="I6957" s="35" t="s">
        <v>21285</v>
      </c>
      <c r="J6957" s="35" t="s">
        <v>21286</v>
      </c>
      <c r="K6957" s="35" t="s">
        <v>2617</v>
      </c>
      <c r="L6957" s="35"/>
      <c r="M6957" s="51">
        <v>43644</v>
      </c>
    </row>
    <row r="6958" spans="9:13">
      <c r="I6958" s="35" t="s">
        <v>21287</v>
      </c>
      <c r="J6958" s="35" t="s">
        <v>21288</v>
      </c>
      <c r="K6958" s="35" t="s">
        <v>2617</v>
      </c>
      <c r="L6958" s="35"/>
      <c r="M6958" s="51">
        <v>43644</v>
      </c>
    </row>
    <row r="6959" spans="9:13">
      <c r="I6959" s="35" t="s">
        <v>21289</v>
      </c>
      <c r="J6959" s="35" t="s">
        <v>21290</v>
      </c>
      <c r="K6959" s="35" t="s">
        <v>2617</v>
      </c>
      <c r="L6959" s="35"/>
      <c r="M6959" s="51">
        <v>43644</v>
      </c>
    </row>
    <row r="6960" spans="9:13">
      <c r="I6960" s="35" t="s">
        <v>21291</v>
      </c>
      <c r="J6960" s="35" t="s">
        <v>21292</v>
      </c>
      <c r="K6960" s="35" t="s">
        <v>2617</v>
      </c>
      <c r="L6960" s="35"/>
      <c r="M6960" s="51">
        <v>43644</v>
      </c>
    </row>
    <row r="6961" spans="9:13">
      <c r="I6961" s="35" t="s">
        <v>21293</v>
      </c>
      <c r="J6961" s="35" t="s">
        <v>21294</v>
      </c>
      <c r="K6961" s="35" t="s">
        <v>2617</v>
      </c>
      <c r="L6961" s="35"/>
      <c r="M6961" s="51">
        <v>43644</v>
      </c>
    </row>
    <row r="6962" spans="9:13">
      <c r="I6962" s="35" t="s">
        <v>21295</v>
      </c>
      <c r="J6962" s="35" t="s">
        <v>21296</v>
      </c>
      <c r="K6962" s="35" t="s">
        <v>2617</v>
      </c>
      <c r="L6962" s="35"/>
      <c r="M6962" s="51">
        <v>43644</v>
      </c>
    </row>
    <row r="6963" spans="9:13">
      <c r="I6963" s="35" t="s">
        <v>21297</v>
      </c>
      <c r="J6963" s="35" t="s">
        <v>21298</v>
      </c>
      <c r="K6963" s="35" t="s">
        <v>2617</v>
      </c>
      <c r="L6963" s="35"/>
      <c r="M6963" s="51">
        <v>43644</v>
      </c>
    </row>
    <row r="6964" spans="9:13">
      <c r="I6964" s="35" t="s">
        <v>21299</v>
      </c>
      <c r="J6964" s="35" t="s">
        <v>21300</v>
      </c>
      <c r="K6964" s="35" t="s">
        <v>2617</v>
      </c>
      <c r="L6964" s="35"/>
      <c r="M6964" s="51">
        <v>43644</v>
      </c>
    </row>
    <row r="6965" spans="9:13">
      <c r="I6965" s="35" t="s">
        <v>21301</v>
      </c>
      <c r="J6965" s="35" t="s">
        <v>21302</v>
      </c>
      <c r="K6965" s="35" t="s">
        <v>2617</v>
      </c>
      <c r="L6965" s="35"/>
      <c r="M6965" s="51">
        <v>43644</v>
      </c>
    </row>
    <row r="6966" spans="9:13">
      <c r="I6966" s="35" t="s">
        <v>21303</v>
      </c>
      <c r="J6966" s="35" t="s">
        <v>21304</v>
      </c>
      <c r="K6966" s="35" t="s">
        <v>2617</v>
      </c>
      <c r="L6966" s="35"/>
      <c r="M6966" s="51">
        <v>43644</v>
      </c>
    </row>
    <row r="6967" spans="9:13">
      <c r="I6967" s="35" t="s">
        <v>21305</v>
      </c>
      <c r="J6967" s="35" t="s">
        <v>21306</v>
      </c>
      <c r="K6967" s="35" t="s">
        <v>2617</v>
      </c>
      <c r="L6967" s="35"/>
      <c r="M6967" s="51">
        <v>43644</v>
      </c>
    </row>
    <row r="6968" spans="9:13">
      <c r="I6968" s="35" t="s">
        <v>21307</v>
      </c>
      <c r="J6968" s="35" t="s">
        <v>21308</v>
      </c>
      <c r="K6968" s="35" t="s">
        <v>2617</v>
      </c>
      <c r="L6968" s="35"/>
      <c r="M6968" s="51">
        <v>43644</v>
      </c>
    </row>
    <row r="6969" spans="9:13">
      <c r="I6969" s="35" t="s">
        <v>21309</v>
      </c>
      <c r="J6969" s="35" t="s">
        <v>21310</v>
      </c>
      <c r="K6969" s="35" t="s">
        <v>2617</v>
      </c>
      <c r="L6969" s="35"/>
      <c r="M6969" s="51">
        <v>43644</v>
      </c>
    </row>
    <row r="6970" spans="9:13">
      <c r="I6970" s="35" t="s">
        <v>21311</v>
      </c>
      <c r="J6970" s="35" t="s">
        <v>21312</v>
      </c>
      <c r="K6970" s="35" t="s">
        <v>2617</v>
      </c>
      <c r="L6970" s="35"/>
      <c r="M6970" s="51">
        <v>43644</v>
      </c>
    </row>
    <row r="6971" spans="9:13">
      <c r="I6971" s="35" t="s">
        <v>21313</v>
      </c>
      <c r="J6971" s="35" t="s">
        <v>21314</v>
      </c>
      <c r="K6971" s="35" t="s">
        <v>2617</v>
      </c>
      <c r="L6971" s="35"/>
      <c r="M6971" s="51">
        <v>43644</v>
      </c>
    </row>
    <row r="6972" spans="9:13">
      <c r="I6972" s="35" t="s">
        <v>21315</v>
      </c>
      <c r="J6972" s="35" t="s">
        <v>21316</v>
      </c>
      <c r="K6972" s="35" t="s">
        <v>2617</v>
      </c>
      <c r="L6972" s="35"/>
      <c r="M6972" s="51">
        <v>43644</v>
      </c>
    </row>
    <row r="6973" spans="9:13">
      <c r="I6973" s="35" t="s">
        <v>21317</v>
      </c>
      <c r="J6973" s="35" t="s">
        <v>21318</v>
      </c>
      <c r="K6973" s="35" t="s">
        <v>2617</v>
      </c>
      <c r="L6973" s="35"/>
      <c r="M6973" s="51">
        <v>43644</v>
      </c>
    </row>
    <row r="6974" spans="9:13">
      <c r="I6974" s="35" t="s">
        <v>21319</v>
      </c>
      <c r="J6974" s="35" t="s">
        <v>21320</v>
      </c>
      <c r="K6974" s="35" t="s">
        <v>2617</v>
      </c>
      <c r="L6974" s="35"/>
      <c r="M6974" s="51">
        <v>43644</v>
      </c>
    </row>
    <row r="6975" spans="9:13">
      <c r="I6975" s="35" t="s">
        <v>21321</v>
      </c>
      <c r="J6975" s="35" t="s">
        <v>21322</v>
      </c>
      <c r="K6975" s="35" t="s">
        <v>2617</v>
      </c>
      <c r="L6975" s="35"/>
      <c r="M6975" s="51">
        <v>43644</v>
      </c>
    </row>
    <row r="6976" spans="9:13">
      <c r="I6976" s="35" t="s">
        <v>21323</v>
      </c>
      <c r="J6976" s="35" t="s">
        <v>21324</v>
      </c>
      <c r="K6976" s="35" t="s">
        <v>2617</v>
      </c>
      <c r="L6976" s="35"/>
      <c r="M6976" s="51">
        <v>43644</v>
      </c>
    </row>
    <row r="6977" spans="9:13">
      <c r="I6977" s="35" t="s">
        <v>21325</v>
      </c>
      <c r="J6977" s="35" t="s">
        <v>21326</v>
      </c>
      <c r="K6977" s="35" t="s">
        <v>2617</v>
      </c>
      <c r="L6977" s="35"/>
      <c r="M6977" s="51">
        <v>43644</v>
      </c>
    </row>
    <row r="6978" spans="9:13">
      <c r="I6978" s="35" t="s">
        <v>21327</v>
      </c>
      <c r="J6978" s="35" t="s">
        <v>21328</v>
      </c>
      <c r="K6978" s="35" t="s">
        <v>2617</v>
      </c>
      <c r="L6978" s="35"/>
      <c r="M6978" s="51">
        <v>43644</v>
      </c>
    </row>
    <row r="6979" spans="9:13">
      <c r="I6979" s="35" t="s">
        <v>21329</v>
      </c>
      <c r="J6979" s="35" t="s">
        <v>21330</v>
      </c>
      <c r="K6979" s="35" t="s">
        <v>2617</v>
      </c>
      <c r="L6979" s="35"/>
      <c r="M6979" s="51">
        <v>43644</v>
      </c>
    </row>
    <row r="6980" spans="9:13">
      <c r="I6980" s="35" t="s">
        <v>21331</v>
      </c>
      <c r="J6980" s="35" t="s">
        <v>21332</v>
      </c>
      <c r="K6980" s="35" t="s">
        <v>2617</v>
      </c>
      <c r="L6980" s="35"/>
      <c r="M6980" s="51">
        <v>43644</v>
      </c>
    </row>
    <row r="6981" spans="9:13">
      <c r="I6981" s="35" t="s">
        <v>21333</v>
      </c>
      <c r="J6981" s="35" t="s">
        <v>21334</v>
      </c>
      <c r="K6981" s="35" t="s">
        <v>2617</v>
      </c>
      <c r="L6981" s="35"/>
      <c r="M6981" s="51">
        <v>43644</v>
      </c>
    </row>
    <row r="6982" spans="9:13">
      <c r="I6982" s="35" t="s">
        <v>21335</v>
      </c>
      <c r="J6982" s="35" t="s">
        <v>21336</v>
      </c>
      <c r="K6982" s="35" t="s">
        <v>2617</v>
      </c>
      <c r="L6982" s="35"/>
      <c r="M6982" s="51">
        <v>43644</v>
      </c>
    </row>
    <row r="6983" spans="9:13">
      <c r="I6983" s="35" t="s">
        <v>21337</v>
      </c>
      <c r="J6983" s="35" t="s">
        <v>21338</v>
      </c>
      <c r="K6983" s="35" t="s">
        <v>2617</v>
      </c>
      <c r="L6983" s="35"/>
      <c r="M6983" s="51">
        <v>43644</v>
      </c>
    </row>
    <row r="6984" spans="9:13">
      <c r="I6984" s="35" t="s">
        <v>21339</v>
      </c>
      <c r="J6984" s="35" t="s">
        <v>21340</v>
      </c>
      <c r="K6984" s="35" t="s">
        <v>2617</v>
      </c>
      <c r="L6984" s="35"/>
      <c r="M6984" s="51">
        <v>43644</v>
      </c>
    </row>
    <row r="6985" spans="9:13">
      <c r="I6985" s="35" t="s">
        <v>21341</v>
      </c>
      <c r="J6985" s="35" t="s">
        <v>21342</v>
      </c>
      <c r="K6985" s="35" t="s">
        <v>2617</v>
      </c>
      <c r="L6985" s="35"/>
      <c r="M6985" s="51">
        <v>43644</v>
      </c>
    </row>
    <row r="6986" spans="9:13">
      <c r="I6986" s="35" t="s">
        <v>21343</v>
      </c>
      <c r="J6986" s="35" t="s">
        <v>21344</v>
      </c>
      <c r="K6986" s="35" t="s">
        <v>2617</v>
      </c>
      <c r="L6986" s="35"/>
      <c r="M6986" s="51">
        <v>43644</v>
      </c>
    </row>
    <row r="6987" spans="9:13">
      <c r="I6987" s="35" t="s">
        <v>21345</v>
      </c>
      <c r="J6987" s="35" t="s">
        <v>21346</v>
      </c>
      <c r="K6987" s="35" t="s">
        <v>2617</v>
      </c>
      <c r="L6987" s="35"/>
      <c r="M6987" s="51">
        <v>43644</v>
      </c>
    </row>
    <row r="6988" spans="9:13">
      <c r="I6988" s="35" t="s">
        <v>21347</v>
      </c>
      <c r="J6988" s="35" t="s">
        <v>21348</v>
      </c>
      <c r="K6988" s="35" t="s">
        <v>2617</v>
      </c>
      <c r="L6988" s="35"/>
      <c r="M6988" s="51">
        <v>43644</v>
      </c>
    </row>
    <row r="6989" spans="9:13">
      <c r="I6989" s="35" t="s">
        <v>21349</v>
      </c>
      <c r="J6989" s="35" t="s">
        <v>21350</v>
      </c>
      <c r="K6989" s="35" t="s">
        <v>2617</v>
      </c>
      <c r="L6989" s="35"/>
      <c r="M6989" s="51">
        <v>43644</v>
      </c>
    </row>
    <row r="6990" spans="9:13">
      <c r="I6990" s="35" t="s">
        <v>21351</v>
      </c>
      <c r="J6990" s="35" t="s">
        <v>21352</v>
      </c>
      <c r="K6990" s="35" t="s">
        <v>2617</v>
      </c>
      <c r="L6990" s="35"/>
      <c r="M6990" s="51">
        <v>43644</v>
      </c>
    </row>
    <row r="6991" spans="9:13">
      <c r="I6991" s="35" t="s">
        <v>21353</v>
      </c>
      <c r="J6991" s="35" t="s">
        <v>21354</v>
      </c>
      <c r="K6991" s="35" t="s">
        <v>2617</v>
      </c>
      <c r="L6991" s="35"/>
      <c r="M6991" s="51">
        <v>43644</v>
      </c>
    </row>
    <row r="6992" spans="9:13">
      <c r="I6992" s="35" t="s">
        <v>21355</v>
      </c>
      <c r="J6992" s="35" t="s">
        <v>21356</v>
      </c>
      <c r="K6992" s="35" t="s">
        <v>2617</v>
      </c>
      <c r="L6992" s="35"/>
      <c r="M6992" s="51">
        <v>43644</v>
      </c>
    </row>
    <row r="6993" spans="9:13">
      <c r="I6993" s="35" t="s">
        <v>21357</v>
      </c>
      <c r="J6993" s="35" t="s">
        <v>21358</v>
      </c>
      <c r="K6993" s="35" t="s">
        <v>2617</v>
      </c>
      <c r="L6993" s="35"/>
      <c r="M6993" s="51">
        <v>43644</v>
      </c>
    </row>
    <row r="6994" spans="9:13">
      <c r="I6994" s="35" t="s">
        <v>21359</v>
      </c>
      <c r="J6994" s="35" t="s">
        <v>21360</v>
      </c>
      <c r="K6994" s="35" t="s">
        <v>2617</v>
      </c>
      <c r="L6994" s="35"/>
      <c r="M6994" s="51">
        <v>43644</v>
      </c>
    </row>
    <row r="6995" spans="9:13">
      <c r="I6995" s="35" t="s">
        <v>21361</v>
      </c>
      <c r="J6995" s="35" t="s">
        <v>21362</v>
      </c>
      <c r="K6995" s="35" t="s">
        <v>2617</v>
      </c>
      <c r="L6995" s="35"/>
      <c r="M6995" s="51">
        <v>43644</v>
      </c>
    </row>
    <row r="6996" spans="9:13">
      <c r="I6996" s="35" t="s">
        <v>21363</v>
      </c>
      <c r="J6996" s="35" t="s">
        <v>21364</v>
      </c>
      <c r="K6996" s="35" t="s">
        <v>2617</v>
      </c>
      <c r="L6996" s="35"/>
      <c r="M6996" s="51">
        <v>43644</v>
      </c>
    </row>
    <row r="6997" spans="9:13">
      <c r="I6997" s="35" t="s">
        <v>21365</v>
      </c>
      <c r="J6997" s="35" t="s">
        <v>21366</v>
      </c>
      <c r="K6997" s="35" t="s">
        <v>2617</v>
      </c>
      <c r="L6997" s="35"/>
      <c r="M6997" s="51">
        <v>43644</v>
      </c>
    </row>
    <row r="6998" spans="9:13">
      <c r="I6998" s="35" t="s">
        <v>21367</v>
      </c>
      <c r="J6998" s="35" t="s">
        <v>21368</v>
      </c>
      <c r="K6998" s="35" t="s">
        <v>2617</v>
      </c>
      <c r="L6998" s="35"/>
      <c r="M6998" s="51">
        <v>43644</v>
      </c>
    </row>
    <row r="6999" spans="9:13">
      <c r="I6999" s="35" t="s">
        <v>21369</v>
      </c>
      <c r="J6999" s="35" t="s">
        <v>21370</v>
      </c>
      <c r="K6999" s="35" t="s">
        <v>2617</v>
      </c>
      <c r="L6999" s="35"/>
      <c r="M6999" s="51">
        <v>43644</v>
      </c>
    </row>
    <row r="7000" spans="9:13">
      <c r="I7000" s="35" t="s">
        <v>21371</v>
      </c>
      <c r="J7000" s="35" t="s">
        <v>21372</v>
      </c>
      <c r="K7000" s="35" t="s">
        <v>2617</v>
      </c>
      <c r="L7000" s="35"/>
      <c r="M7000" s="51">
        <v>43644</v>
      </c>
    </row>
    <row r="7001" spans="9:13">
      <c r="I7001" s="35" t="s">
        <v>21373</v>
      </c>
      <c r="J7001" s="35" t="s">
        <v>21374</v>
      </c>
      <c r="K7001" s="35" t="s">
        <v>2617</v>
      </c>
      <c r="L7001" s="35"/>
      <c r="M7001" s="51">
        <v>43644</v>
      </c>
    </row>
    <row r="7002" spans="9:13">
      <c r="I7002" s="35" t="s">
        <v>21375</v>
      </c>
      <c r="J7002" s="35" t="s">
        <v>21376</v>
      </c>
      <c r="K7002" s="35" t="s">
        <v>2617</v>
      </c>
      <c r="L7002" s="35"/>
      <c r="M7002" s="51">
        <v>43644</v>
      </c>
    </row>
    <row r="7003" spans="9:13">
      <c r="I7003" s="35" t="s">
        <v>21377</v>
      </c>
      <c r="J7003" s="35" t="s">
        <v>21378</v>
      </c>
      <c r="K7003" s="35" t="s">
        <v>2617</v>
      </c>
      <c r="L7003" s="35"/>
      <c r="M7003" s="51">
        <v>43644</v>
      </c>
    </row>
    <row r="7004" spans="9:13">
      <c r="I7004" s="35" t="s">
        <v>21379</v>
      </c>
      <c r="J7004" s="35" t="s">
        <v>21380</v>
      </c>
      <c r="K7004" s="35" t="s">
        <v>2617</v>
      </c>
      <c r="L7004" s="35"/>
      <c r="M7004" s="51">
        <v>43644</v>
      </c>
    </row>
    <row r="7005" spans="9:13">
      <c r="I7005" s="35" t="s">
        <v>21381</v>
      </c>
      <c r="J7005" s="35" t="s">
        <v>21382</v>
      </c>
      <c r="K7005" s="35" t="s">
        <v>2617</v>
      </c>
      <c r="L7005" s="35"/>
      <c r="M7005" s="51">
        <v>43644</v>
      </c>
    </row>
    <row r="7006" spans="9:13">
      <c r="I7006" s="35" t="s">
        <v>21383</v>
      </c>
      <c r="J7006" s="35" t="s">
        <v>21384</v>
      </c>
      <c r="K7006" s="35" t="s">
        <v>2617</v>
      </c>
      <c r="L7006" s="35"/>
      <c r="M7006" s="51">
        <v>43644</v>
      </c>
    </row>
    <row r="7007" spans="9:13">
      <c r="I7007" s="35" t="s">
        <v>21385</v>
      </c>
      <c r="J7007" s="35" t="s">
        <v>21386</v>
      </c>
      <c r="K7007" s="35" t="s">
        <v>2617</v>
      </c>
      <c r="L7007" s="35"/>
      <c r="M7007" s="51">
        <v>43644</v>
      </c>
    </row>
    <row r="7008" spans="9:13">
      <c r="I7008" s="35" t="s">
        <v>21387</v>
      </c>
      <c r="J7008" s="35" t="s">
        <v>21388</v>
      </c>
      <c r="K7008" s="35" t="s">
        <v>2617</v>
      </c>
      <c r="L7008" s="35"/>
      <c r="M7008" s="51">
        <v>43644</v>
      </c>
    </row>
    <row r="7009" spans="9:13">
      <c r="I7009" s="35" t="s">
        <v>21389</v>
      </c>
      <c r="J7009" s="35" t="s">
        <v>21390</v>
      </c>
      <c r="K7009" s="35" t="s">
        <v>2617</v>
      </c>
      <c r="L7009" s="35"/>
      <c r="M7009" s="51">
        <v>43644</v>
      </c>
    </row>
    <row r="7010" spans="9:13">
      <c r="I7010" s="35" t="s">
        <v>21391</v>
      </c>
      <c r="J7010" s="35" t="s">
        <v>21392</v>
      </c>
      <c r="K7010" s="35" t="s">
        <v>2617</v>
      </c>
      <c r="L7010" s="35"/>
      <c r="M7010" s="51">
        <v>43644</v>
      </c>
    </row>
    <row r="7011" spans="9:13">
      <c r="I7011" s="35" t="s">
        <v>21393</v>
      </c>
      <c r="J7011" s="35" t="s">
        <v>21394</v>
      </c>
      <c r="K7011" s="35" t="s">
        <v>2617</v>
      </c>
      <c r="L7011" s="35"/>
      <c r="M7011" s="51">
        <v>43644</v>
      </c>
    </row>
    <row r="7012" spans="9:13">
      <c r="I7012" s="35" t="s">
        <v>21395</v>
      </c>
      <c r="J7012" s="35" t="s">
        <v>21396</v>
      </c>
      <c r="K7012" s="35" t="s">
        <v>2617</v>
      </c>
      <c r="L7012" s="35"/>
      <c r="M7012" s="51">
        <v>43644</v>
      </c>
    </row>
    <row r="7013" spans="9:13">
      <c r="I7013" s="35" t="s">
        <v>21397</v>
      </c>
      <c r="J7013" s="35" t="s">
        <v>21398</v>
      </c>
      <c r="K7013" s="35" t="s">
        <v>2617</v>
      </c>
      <c r="L7013" s="35"/>
      <c r="M7013" s="51">
        <v>43644</v>
      </c>
    </row>
    <row r="7014" spans="9:13">
      <c r="I7014" s="35" t="s">
        <v>21399</v>
      </c>
      <c r="J7014" s="35" t="s">
        <v>21400</v>
      </c>
      <c r="K7014" s="35" t="s">
        <v>2617</v>
      </c>
      <c r="L7014" s="35"/>
      <c r="M7014" s="51">
        <v>43644</v>
      </c>
    </row>
    <row r="7015" spans="9:13">
      <c r="I7015" s="35" t="s">
        <v>21401</v>
      </c>
      <c r="J7015" s="35" t="s">
        <v>21402</v>
      </c>
      <c r="K7015" s="35" t="s">
        <v>2617</v>
      </c>
      <c r="L7015" s="35"/>
      <c r="M7015" s="51">
        <v>43644</v>
      </c>
    </row>
    <row r="7016" spans="9:13">
      <c r="I7016" s="35" t="s">
        <v>21403</v>
      </c>
      <c r="J7016" s="35" t="s">
        <v>21404</v>
      </c>
      <c r="K7016" s="35" t="s">
        <v>2617</v>
      </c>
      <c r="L7016" s="35"/>
      <c r="M7016" s="51">
        <v>43644</v>
      </c>
    </row>
    <row r="7017" spans="9:13">
      <c r="I7017" s="35" t="s">
        <v>21405</v>
      </c>
      <c r="J7017" s="35" t="s">
        <v>21406</v>
      </c>
      <c r="K7017" s="35" t="s">
        <v>2617</v>
      </c>
      <c r="L7017" s="35"/>
      <c r="M7017" s="51">
        <v>43644</v>
      </c>
    </row>
    <row r="7018" spans="9:13">
      <c r="I7018" s="35" t="s">
        <v>21407</v>
      </c>
      <c r="J7018" s="35" t="s">
        <v>21408</v>
      </c>
      <c r="K7018" s="35" t="s">
        <v>2617</v>
      </c>
      <c r="L7018" s="35"/>
      <c r="M7018" s="51">
        <v>43644</v>
      </c>
    </row>
    <row r="7019" spans="9:13">
      <c r="I7019" s="35" t="s">
        <v>21409</v>
      </c>
      <c r="J7019" s="35" t="s">
        <v>21410</v>
      </c>
      <c r="K7019" s="35" t="s">
        <v>2617</v>
      </c>
      <c r="L7019" s="35"/>
      <c r="M7019" s="51">
        <v>43644</v>
      </c>
    </row>
    <row r="7020" spans="9:13">
      <c r="I7020" s="35" t="s">
        <v>21411</v>
      </c>
      <c r="J7020" s="35" t="s">
        <v>21412</v>
      </c>
      <c r="K7020" s="35" t="s">
        <v>2617</v>
      </c>
      <c r="L7020" s="35"/>
      <c r="M7020" s="51">
        <v>43644</v>
      </c>
    </row>
    <row r="7021" spans="9:13">
      <c r="I7021" s="35" t="s">
        <v>21413</v>
      </c>
      <c r="J7021" s="35" t="s">
        <v>21414</v>
      </c>
      <c r="K7021" s="35" t="s">
        <v>2617</v>
      </c>
      <c r="L7021" s="35"/>
      <c r="M7021" s="51">
        <v>43644</v>
      </c>
    </row>
    <row r="7022" spans="9:13">
      <c r="I7022" s="35" t="s">
        <v>21415</v>
      </c>
      <c r="J7022" s="35" t="s">
        <v>21416</v>
      </c>
      <c r="K7022" s="35" t="s">
        <v>2617</v>
      </c>
      <c r="L7022" s="35"/>
      <c r="M7022" s="51">
        <v>43644</v>
      </c>
    </row>
    <row r="7023" spans="9:13">
      <c r="I7023" s="35" t="s">
        <v>21417</v>
      </c>
      <c r="J7023" s="35" t="s">
        <v>21418</v>
      </c>
      <c r="K7023" s="35" t="s">
        <v>2617</v>
      </c>
      <c r="L7023" s="35"/>
      <c r="M7023" s="51">
        <v>43644</v>
      </c>
    </row>
    <row r="7024" spans="9:13">
      <c r="I7024" s="35" t="s">
        <v>21419</v>
      </c>
      <c r="J7024" s="35" t="s">
        <v>21420</v>
      </c>
      <c r="K7024" s="35" t="s">
        <v>2617</v>
      </c>
      <c r="L7024" s="35"/>
      <c r="M7024" s="51">
        <v>43644</v>
      </c>
    </row>
    <row r="7025" spans="9:13">
      <c r="I7025" s="35" t="s">
        <v>21421</v>
      </c>
      <c r="J7025" s="35" t="s">
        <v>21422</v>
      </c>
      <c r="K7025" s="35" t="s">
        <v>2617</v>
      </c>
      <c r="L7025" s="35"/>
      <c r="M7025" s="51">
        <v>43644</v>
      </c>
    </row>
    <row r="7026" spans="9:13">
      <c r="I7026" s="35" t="s">
        <v>21423</v>
      </c>
      <c r="J7026" s="35" t="s">
        <v>21424</v>
      </c>
      <c r="K7026" s="35" t="s">
        <v>2617</v>
      </c>
      <c r="L7026" s="35"/>
      <c r="M7026" s="51">
        <v>43644</v>
      </c>
    </row>
    <row r="7027" spans="9:13">
      <c r="I7027" s="35" t="s">
        <v>21425</v>
      </c>
      <c r="J7027" s="35" t="s">
        <v>21426</v>
      </c>
      <c r="K7027" s="35" t="s">
        <v>2617</v>
      </c>
      <c r="L7027" s="35"/>
      <c r="M7027" s="51">
        <v>43644</v>
      </c>
    </row>
    <row r="7028" spans="9:13">
      <c r="I7028" s="35" t="s">
        <v>21427</v>
      </c>
      <c r="J7028" s="35" t="s">
        <v>21428</v>
      </c>
      <c r="K7028" s="35" t="s">
        <v>2617</v>
      </c>
      <c r="L7028" s="35"/>
      <c r="M7028" s="51">
        <v>43644</v>
      </c>
    </row>
    <row r="7029" spans="9:13">
      <c r="I7029" s="35" t="s">
        <v>21429</v>
      </c>
      <c r="J7029" s="35" t="s">
        <v>21430</v>
      </c>
      <c r="K7029" s="35" t="s">
        <v>2617</v>
      </c>
      <c r="L7029" s="35"/>
      <c r="M7029" s="51">
        <v>43644</v>
      </c>
    </row>
    <row r="7030" spans="9:13">
      <c r="I7030" s="35" t="s">
        <v>21431</v>
      </c>
      <c r="J7030" s="35" t="s">
        <v>21432</v>
      </c>
      <c r="K7030" s="35" t="s">
        <v>2617</v>
      </c>
      <c r="L7030" s="35"/>
      <c r="M7030" s="51">
        <v>43644</v>
      </c>
    </row>
    <row r="7031" spans="9:13">
      <c r="I7031" s="35" t="s">
        <v>21433</v>
      </c>
      <c r="J7031" s="35" t="s">
        <v>21434</v>
      </c>
      <c r="K7031" s="35" t="s">
        <v>2617</v>
      </c>
      <c r="L7031" s="35"/>
      <c r="M7031" s="51">
        <v>43644</v>
      </c>
    </row>
    <row r="7032" spans="9:13">
      <c r="I7032" s="35" t="s">
        <v>21435</v>
      </c>
      <c r="J7032" s="35" t="s">
        <v>21436</v>
      </c>
      <c r="K7032" s="35" t="s">
        <v>2617</v>
      </c>
      <c r="L7032" s="35"/>
      <c r="M7032" s="51">
        <v>43644</v>
      </c>
    </row>
    <row r="7033" spans="9:13">
      <c r="I7033" s="35" t="s">
        <v>21437</v>
      </c>
      <c r="J7033" s="35" t="s">
        <v>21438</v>
      </c>
      <c r="K7033" s="35" t="s">
        <v>2617</v>
      </c>
      <c r="L7033" s="35"/>
      <c r="M7033" s="51">
        <v>43644</v>
      </c>
    </row>
    <row r="7034" spans="9:13">
      <c r="I7034" s="35" t="s">
        <v>21439</v>
      </c>
      <c r="J7034" s="35" t="s">
        <v>21440</v>
      </c>
      <c r="K7034" s="35" t="s">
        <v>2617</v>
      </c>
      <c r="L7034" s="35"/>
      <c r="M7034" s="51">
        <v>43644</v>
      </c>
    </row>
    <row r="7035" spans="9:13">
      <c r="I7035" s="35" t="s">
        <v>21441</v>
      </c>
      <c r="J7035" s="35" t="s">
        <v>21442</v>
      </c>
      <c r="K7035" s="35" t="s">
        <v>2617</v>
      </c>
      <c r="L7035" s="35"/>
      <c r="M7035" s="51">
        <v>43644</v>
      </c>
    </row>
    <row r="7036" spans="9:13">
      <c r="I7036" s="35" t="s">
        <v>21443</v>
      </c>
      <c r="J7036" s="35" t="s">
        <v>21444</v>
      </c>
      <c r="K7036" s="35" t="s">
        <v>2617</v>
      </c>
      <c r="L7036" s="35"/>
      <c r="M7036" s="51">
        <v>43644</v>
      </c>
    </row>
    <row r="7037" spans="9:13">
      <c r="I7037" s="35" t="s">
        <v>21445</v>
      </c>
      <c r="J7037" s="35" t="s">
        <v>21446</v>
      </c>
      <c r="K7037" s="35" t="s">
        <v>2617</v>
      </c>
      <c r="L7037" s="35"/>
      <c r="M7037" s="51">
        <v>43644</v>
      </c>
    </row>
    <row r="7038" spans="9:13">
      <c r="I7038" s="35" t="s">
        <v>21447</v>
      </c>
      <c r="J7038" s="35" t="s">
        <v>21448</v>
      </c>
      <c r="K7038" s="35" t="s">
        <v>2617</v>
      </c>
      <c r="L7038" s="35"/>
      <c r="M7038" s="51">
        <v>43644</v>
      </c>
    </row>
    <row r="7039" spans="9:13">
      <c r="I7039" s="35" t="s">
        <v>21449</v>
      </c>
      <c r="J7039" s="35" t="s">
        <v>21450</v>
      </c>
      <c r="K7039" s="35" t="s">
        <v>2617</v>
      </c>
      <c r="L7039" s="35"/>
      <c r="M7039" s="51">
        <v>43644</v>
      </c>
    </row>
    <row r="7040" spans="9:13">
      <c r="I7040" s="35" t="s">
        <v>21451</v>
      </c>
      <c r="J7040" s="35" t="s">
        <v>21452</v>
      </c>
      <c r="K7040" s="35" t="s">
        <v>2617</v>
      </c>
      <c r="L7040" s="35"/>
      <c r="M7040" s="51">
        <v>43644</v>
      </c>
    </row>
    <row r="7041" spans="9:13">
      <c r="I7041" s="35" t="s">
        <v>21453</v>
      </c>
      <c r="J7041" s="35" t="s">
        <v>21454</v>
      </c>
      <c r="K7041" s="35" t="s">
        <v>2617</v>
      </c>
      <c r="L7041" s="35"/>
      <c r="M7041" s="51">
        <v>43644</v>
      </c>
    </row>
    <row r="7042" spans="9:13">
      <c r="I7042" s="35" t="s">
        <v>21455</v>
      </c>
      <c r="J7042" s="35" t="s">
        <v>21456</v>
      </c>
      <c r="K7042" s="35" t="s">
        <v>2617</v>
      </c>
      <c r="L7042" s="35"/>
      <c r="M7042" s="51">
        <v>43644</v>
      </c>
    </row>
    <row r="7043" spans="9:13">
      <c r="I7043" s="35" t="s">
        <v>21457</v>
      </c>
      <c r="J7043" s="35" t="s">
        <v>21458</v>
      </c>
      <c r="K7043" s="35" t="s">
        <v>2617</v>
      </c>
      <c r="L7043" s="35"/>
      <c r="M7043" s="51">
        <v>43644</v>
      </c>
    </row>
    <row r="7044" spans="9:13">
      <c r="I7044" s="35" t="s">
        <v>21459</v>
      </c>
      <c r="J7044" s="35" t="s">
        <v>21460</v>
      </c>
      <c r="K7044" s="35" t="s">
        <v>2617</v>
      </c>
      <c r="L7044" s="35"/>
      <c r="M7044" s="51">
        <v>43644</v>
      </c>
    </row>
    <row r="7045" spans="9:13">
      <c r="I7045" s="35" t="s">
        <v>21461</v>
      </c>
      <c r="J7045" s="35" t="s">
        <v>21462</v>
      </c>
      <c r="K7045" s="35" t="s">
        <v>2617</v>
      </c>
      <c r="L7045" s="35"/>
      <c r="M7045" s="51">
        <v>43644</v>
      </c>
    </row>
    <row r="7046" spans="9:13">
      <c r="I7046" s="35" t="s">
        <v>21463</v>
      </c>
      <c r="J7046" s="35" t="s">
        <v>21464</v>
      </c>
      <c r="K7046" s="35" t="s">
        <v>2617</v>
      </c>
      <c r="L7046" s="35"/>
      <c r="M7046" s="51">
        <v>43644</v>
      </c>
    </row>
    <row r="7047" spans="9:13">
      <c r="I7047" s="35" t="s">
        <v>21465</v>
      </c>
      <c r="J7047" s="35" t="s">
        <v>21466</v>
      </c>
      <c r="K7047" s="35" t="s">
        <v>2617</v>
      </c>
      <c r="L7047" s="35"/>
      <c r="M7047" s="51">
        <v>43644</v>
      </c>
    </row>
    <row r="7048" spans="9:13">
      <c r="I7048" s="35" t="s">
        <v>21467</v>
      </c>
      <c r="J7048" s="35" t="s">
        <v>21468</v>
      </c>
      <c r="K7048" s="35" t="s">
        <v>2617</v>
      </c>
      <c r="L7048" s="35"/>
      <c r="M7048" s="51">
        <v>43644</v>
      </c>
    </row>
    <row r="7049" spans="9:13">
      <c r="I7049" s="35" t="s">
        <v>21469</v>
      </c>
      <c r="J7049" s="35" t="s">
        <v>21470</v>
      </c>
      <c r="K7049" s="35" t="s">
        <v>2617</v>
      </c>
      <c r="L7049" s="35"/>
      <c r="M7049" s="51">
        <v>43644</v>
      </c>
    </row>
    <row r="7050" spans="9:13">
      <c r="I7050" s="35" t="s">
        <v>21471</v>
      </c>
      <c r="J7050" s="35" t="s">
        <v>21472</v>
      </c>
      <c r="K7050" s="35" t="s">
        <v>2617</v>
      </c>
      <c r="L7050" s="35"/>
      <c r="M7050" s="51">
        <v>43644</v>
      </c>
    </row>
    <row r="7051" spans="9:13">
      <c r="I7051" s="35" t="s">
        <v>21473</v>
      </c>
      <c r="J7051" s="35" t="s">
        <v>21474</v>
      </c>
      <c r="K7051" s="35" t="s">
        <v>2617</v>
      </c>
      <c r="L7051" s="35"/>
      <c r="M7051" s="51">
        <v>43644</v>
      </c>
    </row>
    <row r="7052" spans="9:13">
      <c r="I7052" s="35" t="s">
        <v>21475</v>
      </c>
      <c r="J7052" s="35" t="s">
        <v>21476</v>
      </c>
      <c r="K7052" s="35" t="s">
        <v>2617</v>
      </c>
      <c r="L7052" s="35"/>
      <c r="M7052" s="51">
        <v>43644</v>
      </c>
    </row>
    <row r="7053" spans="9:13">
      <c r="I7053" s="35" t="s">
        <v>21477</v>
      </c>
      <c r="J7053" s="35" t="s">
        <v>21478</v>
      </c>
      <c r="K7053" s="35" t="s">
        <v>2617</v>
      </c>
      <c r="L7053" s="35"/>
      <c r="M7053" s="51">
        <v>43644</v>
      </c>
    </row>
    <row r="7054" spans="9:13">
      <c r="I7054" s="35" t="s">
        <v>21479</v>
      </c>
      <c r="J7054" s="35" t="s">
        <v>21480</v>
      </c>
      <c r="K7054" s="35" t="s">
        <v>2617</v>
      </c>
      <c r="L7054" s="35"/>
      <c r="M7054" s="51">
        <v>43644</v>
      </c>
    </row>
    <row r="7055" spans="9:13">
      <c r="I7055" s="35" t="s">
        <v>21481</v>
      </c>
      <c r="J7055" s="35" t="s">
        <v>21482</v>
      </c>
      <c r="K7055" s="35" t="s">
        <v>2617</v>
      </c>
      <c r="L7055" s="35"/>
      <c r="M7055" s="51">
        <v>43644</v>
      </c>
    </row>
    <row r="7056" spans="9:13">
      <c r="I7056" s="35" t="s">
        <v>21483</v>
      </c>
      <c r="J7056" s="35" t="s">
        <v>21484</v>
      </c>
      <c r="K7056" s="35" t="s">
        <v>2617</v>
      </c>
      <c r="L7056" s="35"/>
      <c r="M7056" s="51">
        <v>43644</v>
      </c>
    </row>
    <row r="7057" spans="9:13">
      <c r="I7057" s="35" t="s">
        <v>21485</v>
      </c>
      <c r="J7057" s="35" t="s">
        <v>21486</v>
      </c>
      <c r="K7057" s="35" t="s">
        <v>2617</v>
      </c>
      <c r="L7057" s="35"/>
      <c r="M7057" s="51">
        <v>43644</v>
      </c>
    </row>
    <row r="7058" spans="9:13">
      <c r="I7058" s="35" t="s">
        <v>21487</v>
      </c>
      <c r="J7058" s="35" t="s">
        <v>21488</v>
      </c>
      <c r="K7058" s="35" t="s">
        <v>2617</v>
      </c>
      <c r="L7058" s="35"/>
      <c r="M7058" s="51">
        <v>43644</v>
      </c>
    </row>
    <row r="7059" spans="9:13">
      <c r="I7059" s="35" t="s">
        <v>21489</v>
      </c>
      <c r="J7059" s="35" t="s">
        <v>21490</v>
      </c>
      <c r="K7059" s="35" t="s">
        <v>2617</v>
      </c>
      <c r="L7059" s="35"/>
      <c r="M7059" s="51">
        <v>43644</v>
      </c>
    </row>
    <row r="7060" spans="9:13">
      <c r="I7060" s="35" t="s">
        <v>21491</v>
      </c>
      <c r="J7060" s="35" t="s">
        <v>21492</v>
      </c>
      <c r="K7060" s="35" t="s">
        <v>2617</v>
      </c>
      <c r="L7060" s="35"/>
      <c r="M7060" s="51">
        <v>43644</v>
      </c>
    </row>
    <row r="7061" spans="9:13">
      <c r="I7061" s="35" t="s">
        <v>21493</v>
      </c>
      <c r="J7061" s="35" t="s">
        <v>21494</v>
      </c>
      <c r="K7061" s="35" t="s">
        <v>2617</v>
      </c>
      <c r="L7061" s="35"/>
      <c r="M7061" s="51">
        <v>43644</v>
      </c>
    </row>
    <row r="7062" spans="9:13">
      <c r="I7062" s="35" t="s">
        <v>21495</v>
      </c>
      <c r="J7062" s="35" t="s">
        <v>21496</v>
      </c>
      <c r="K7062" s="35" t="s">
        <v>2617</v>
      </c>
      <c r="L7062" s="35"/>
      <c r="M7062" s="51">
        <v>43644</v>
      </c>
    </row>
    <row r="7063" spans="9:13">
      <c r="I7063" s="35" t="s">
        <v>21497</v>
      </c>
      <c r="J7063" s="35" t="s">
        <v>21498</v>
      </c>
      <c r="K7063" s="35" t="s">
        <v>2617</v>
      </c>
      <c r="L7063" s="35"/>
      <c r="M7063" s="51">
        <v>43644</v>
      </c>
    </row>
    <row r="7064" spans="9:13">
      <c r="I7064" s="35" t="s">
        <v>21499</v>
      </c>
      <c r="J7064" s="35" t="s">
        <v>21500</v>
      </c>
      <c r="K7064" s="35" t="s">
        <v>2617</v>
      </c>
      <c r="L7064" s="35"/>
      <c r="M7064" s="51">
        <v>43644</v>
      </c>
    </row>
    <row r="7065" spans="9:13">
      <c r="I7065" s="35" t="s">
        <v>21501</v>
      </c>
      <c r="J7065" s="35" t="s">
        <v>21502</v>
      </c>
      <c r="K7065" s="35" t="s">
        <v>2617</v>
      </c>
      <c r="L7065" s="35"/>
      <c r="M7065" s="51">
        <v>43644</v>
      </c>
    </row>
    <row r="7066" spans="9:13">
      <c r="I7066" s="35" t="s">
        <v>21503</v>
      </c>
      <c r="J7066" s="35" t="s">
        <v>21504</v>
      </c>
      <c r="K7066" s="35" t="s">
        <v>2617</v>
      </c>
      <c r="L7066" s="35"/>
      <c r="M7066" s="51">
        <v>43644</v>
      </c>
    </row>
    <row r="7067" spans="9:13">
      <c r="I7067" s="35" t="s">
        <v>21505</v>
      </c>
      <c r="J7067" s="35" t="s">
        <v>21506</v>
      </c>
      <c r="K7067" s="35" t="s">
        <v>2617</v>
      </c>
      <c r="L7067" s="35"/>
      <c r="M7067" s="51">
        <v>43644</v>
      </c>
    </row>
    <row r="7068" spans="9:13">
      <c r="I7068" s="35" t="s">
        <v>21507</v>
      </c>
      <c r="J7068" s="35" t="s">
        <v>21508</v>
      </c>
      <c r="K7068" s="35" t="s">
        <v>2617</v>
      </c>
      <c r="L7068" s="35"/>
      <c r="M7068" s="51">
        <v>43644</v>
      </c>
    </row>
    <row r="7069" spans="9:13">
      <c r="I7069" s="35" t="s">
        <v>21509</v>
      </c>
      <c r="J7069" s="35" t="s">
        <v>21510</v>
      </c>
      <c r="K7069" s="35" t="s">
        <v>2617</v>
      </c>
      <c r="L7069" s="35"/>
      <c r="M7069" s="51">
        <v>43644</v>
      </c>
    </row>
    <row r="7070" spans="9:13">
      <c r="I7070" s="35" t="s">
        <v>21511</v>
      </c>
      <c r="J7070" s="35" t="s">
        <v>21512</v>
      </c>
      <c r="K7070" s="35" t="s">
        <v>2617</v>
      </c>
      <c r="L7070" s="35"/>
      <c r="M7070" s="51">
        <v>43644</v>
      </c>
    </row>
    <row r="7071" spans="9:13">
      <c r="I7071" s="35" t="s">
        <v>21513</v>
      </c>
      <c r="J7071" s="35" t="s">
        <v>21514</v>
      </c>
      <c r="K7071" s="35" t="s">
        <v>2617</v>
      </c>
      <c r="L7071" s="35"/>
      <c r="M7071" s="51">
        <v>43644</v>
      </c>
    </row>
    <row r="7072" spans="9:13">
      <c r="I7072" s="35" t="s">
        <v>21515</v>
      </c>
      <c r="J7072" s="35" t="s">
        <v>21516</v>
      </c>
      <c r="K7072" s="35" t="s">
        <v>2617</v>
      </c>
      <c r="L7072" s="35"/>
      <c r="M7072" s="51">
        <v>43644</v>
      </c>
    </row>
    <row r="7073" spans="9:13">
      <c r="I7073" s="35" t="s">
        <v>21517</v>
      </c>
      <c r="J7073" s="35" t="s">
        <v>21518</v>
      </c>
      <c r="K7073" s="35" t="s">
        <v>2617</v>
      </c>
      <c r="L7073" s="35"/>
      <c r="M7073" s="51">
        <v>43644</v>
      </c>
    </row>
    <row r="7074" spans="9:13">
      <c r="I7074" s="35" t="s">
        <v>21519</v>
      </c>
      <c r="J7074" s="35" t="s">
        <v>21520</v>
      </c>
      <c r="K7074" s="35" t="s">
        <v>2617</v>
      </c>
      <c r="L7074" s="35"/>
      <c r="M7074" s="51">
        <v>43644</v>
      </c>
    </row>
    <row r="7075" spans="9:13">
      <c r="I7075" s="35" t="s">
        <v>21521</v>
      </c>
      <c r="J7075" s="35" t="s">
        <v>21522</v>
      </c>
      <c r="K7075" s="35" t="s">
        <v>2617</v>
      </c>
      <c r="L7075" s="35"/>
      <c r="M7075" s="51">
        <v>43644</v>
      </c>
    </row>
    <row r="7076" spans="9:13">
      <c r="I7076" s="35" t="s">
        <v>21523</v>
      </c>
      <c r="J7076" s="35" t="s">
        <v>21524</v>
      </c>
      <c r="K7076" s="35" t="s">
        <v>2617</v>
      </c>
      <c r="L7076" s="35"/>
      <c r="M7076" s="51">
        <v>43644</v>
      </c>
    </row>
    <row r="7077" spans="9:13">
      <c r="I7077" s="35" t="s">
        <v>21525</v>
      </c>
      <c r="J7077" s="35" t="s">
        <v>21526</v>
      </c>
      <c r="K7077" s="35" t="s">
        <v>2617</v>
      </c>
      <c r="L7077" s="35"/>
      <c r="M7077" s="51">
        <v>43644</v>
      </c>
    </row>
    <row r="7078" spans="9:13">
      <c r="I7078" s="35" t="s">
        <v>21527</v>
      </c>
      <c r="J7078" s="35" t="s">
        <v>21528</v>
      </c>
      <c r="K7078" s="35" t="s">
        <v>2617</v>
      </c>
      <c r="L7078" s="35"/>
      <c r="M7078" s="51">
        <v>43644</v>
      </c>
    </row>
    <row r="7079" spans="9:13">
      <c r="I7079" s="35" t="s">
        <v>21529</v>
      </c>
      <c r="J7079" s="35" t="s">
        <v>21530</v>
      </c>
      <c r="K7079" s="35" t="s">
        <v>2617</v>
      </c>
      <c r="L7079" s="35"/>
      <c r="M7079" s="51">
        <v>43644</v>
      </c>
    </row>
    <row r="7080" spans="9:13">
      <c r="I7080" s="35" t="s">
        <v>21531</v>
      </c>
      <c r="J7080" s="35" t="s">
        <v>21532</v>
      </c>
      <c r="K7080" s="35" t="s">
        <v>2617</v>
      </c>
      <c r="L7080" s="35"/>
      <c r="M7080" s="51">
        <v>43644</v>
      </c>
    </row>
    <row r="7081" spans="9:13">
      <c r="I7081" s="35" t="s">
        <v>21533</v>
      </c>
      <c r="J7081" s="35" t="s">
        <v>21534</v>
      </c>
      <c r="K7081" s="35" t="s">
        <v>2617</v>
      </c>
      <c r="L7081" s="35"/>
      <c r="M7081" s="51">
        <v>43644</v>
      </c>
    </row>
    <row r="7082" spans="9:13">
      <c r="I7082" s="35" t="s">
        <v>21535</v>
      </c>
      <c r="J7082" s="35" t="s">
        <v>21536</v>
      </c>
      <c r="K7082" s="35" t="s">
        <v>2617</v>
      </c>
      <c r="L7082" s="35"/>
      <c r="M7082" s="51">
        <v>43644</v>
      </c>
    </row>
    <row r="7083" spans="9:13">
      <c r="I7083" s="35" t="s">
        <v>21537</v>
      </c>
      <c r="J7083" s="35" t="s">
        <v>21538</v>
      </c>
      <c r="K7083" s="35" t="s">
        <v>2617</v>
      </c>
      <c r="L7083" s="35"/>
      <c r="M7083" s="51">
        <v>43644</v>
      </c>
    </row>
    <row r="7084" spans="9:13">
      <c r="I7084" s="35" t="s">
        <v>21539</v>
      </c>
      <c r="J7084" s="35" t="s">
        <v>21540</v>
      </c>
      <c r="K7084" s="35" t="s">
        <v>2617</v>
      </c>
      <c r="L7084" s="35"/>
      <c r="M7084" s="51">
        <v>43644</v>
      </c>
    </row>
    <row r="7085" spans="9:13">
      <c r="I7085" s="35" t="s">
        <v>21541</v>
      </c>
      <c r="J7085" s="35" t="s">
        <v>21542</v>
      </c>
      <c r="K7085" s="35" t="s">
        <v>2617</v>
      </c>
      <c r="L7085" s="35"/>
      <c r="M7085" s="51">
        <v>43644</v>
      </c>
    </row>
    <row r="7086" spans="9:13">
      <c r="I7086" s="35" t="s">
        <v>21543</v>
      </c>
      <c r="J7086" s="35" t="s">
        <v>21544</v>
      </c>
      <c r="K7086" s="35" t="s">
        <v>2617</v>
      </c>
      <c r="L7086" s="35"/>
      <c r="M7086" s="51">
        <v>43644</v>
      </c>
    </row>
    <row r="7087" spans="9:13">
      <c r="I7087" s="35" t="s">
        <v>21545</v>
      </c>
      <c r="J7087" s="35" t="s">
        <v>21546</v>
      </c>
      <c r="K7087" s="35" t="s">
        <v>2617</v>
      </c>
      <c r="L7087" s="35"/>
      <c r="M7087" s="51">
        <v>43644</v>
      </c>
    </row>
    <row r="7088" spans="9:13">
      <c r="I7088" s="35" t="s">
        <v>21547</v>
      </c>
      <c r="J7088" s="35" t="s">
        <v>21548</v>
      </c>
      <c r="K7088" s="35" t="s">
        <v>2617</v>
      </c>
      <c r="L7088" s="35"/>
      <c r="M7088" s="51">
        <v>43644</v>
      </c>
    </row>
    <row r="7089" spans="9:13">
      <c r="I7089" s="35" t="s">
        <v>21549</v>
      </c>
      <c r="J7089" s="35" t="s">
        <v>21550</v>
      </c>
      <c r="K7089" s="35" t="s">
        <v>2617</v>
      </c>
      <c r="L7089" s="35"/>
      <c r="M7089" s="51">
        <v>43644</v>
      </c>
    </row>
    <row r="7090" spans="9:13">
      <c r="I7090" s="35" t="s">
        <v>21551</v>
      </c>
      <c r="J7090" s="35" t="s">
        <v>21552</v>
      </c>
      <c r="K7090" s="35" t="s">
        <v>2617</v>
      </c>
      <c r="L7090" s="35"/>
      <c r="M7090" s="51">
        <v>43644</v>
      </c>
    </row>
    <row r="7091" spans="9:13">
      <c r="I7091" s="35" t="s">
        <v>21553</v>
      </c>
      <c r="J7091" s="35" t="s">
        <v>21554</v>
      </c>
      <c r="K7091" s="35" t="s">
        <v>2617</v>
      </c>
      <c r="L7091" s="35"/>
      <c r="M7091" s="51">
        <v>43644</v>
      </c>
    </row>
    <row r="7092" spans="9:13">
      <c r="I7092" s="35" t="s">
        <v>21555</v>
      </c>
      <c r="J7092" s="35" t="s">
        <v>21556</v>
      </c>
      <c r="K7092" s="35" t="s">
        <v>2617</v>
      </c>
      <c r="L7092" s="35"/>
      <c r="M7092" s="51">
        <v>43644</v>
      </c>
    </row>
    <row r="7093" spans="9:13">
      <c r="I7093" s="35" t="s">
        <v>21557</v>
      </c>
      <c r="J7093" s="35" t="s">
        <v>21558</v>
      </c>
      <c r="K7093" s="35" t="s">
        <v>2617</v>
      </c>
      <c r="L7093" s="35"/>
      <c r="M7093" s="51">
        <v>43644</v>
      </c>
    </row>
    <row r="7094" spans="9:13">
      <c r="I7094" s="35" t="s">
        <v>21559</v>
      </c>
      <c r="J7094" s="35" t="s">
        <v>21560</v>
      </c>
      <c r="K7094" s="35" t="s">
        <v>2617</v>
      </c>
      <c r="L7094" s="35"/>
      <c r="M7094" s="51">
        <v>43644</v>
      </c>
    </row>
    <row r="7095" spans="9:13">
      <c r="I7095" s="35" t="s">
        <v>21561</v>
      </c>
      <c r="J7095" s="35" t="s">
        <v>21562</v>
      </c>
      <c r="K7095" s="35" t="s">
        <v>2617</v>
      </c>
      <c r="L7095" s="35"/>
      <c r="M7095" s="51">
        <v>43644</v>
      </c>
    </row>
    <row r="7096" spans="9:13">
      <c r="I7096" s="35" t="s">
        <v>21563</v>
      </c>
      <c r="J7096" s="35" t="s">
        <v>21564</v>
      </c>
      <c r="K7096" s="35" t="s">
        <v>2617</v>
      </c>
      <c r="L7096" s="35"/>
      <c r="M7096" s="51">
        <v>43644</v>
      </c>
    </row>
    <row r="7097" spans="9:13">
      <c r="I7097" s="35" t="s">
        <v>21565</v>
      </c>
      <c r="J7097" s="35" t="s">
        <v>21566</v>
      </c>
      <c r="K7097" s="35" t="s">
        <v>2617</v>
      </c>
      <c r="L7097" s="35"/>
      <c r="M7097" s="51">
        <v>43644</v>
      </c>
    </row>
    <row r="7098" spans="9:13">
      <c r="I7098" s="35" t="s">
        <v>21567</v>
      </c>
      <c r="J7098" s="35" t="s">
        <v>21568</v>
      </c>
      <c r="K7098" s="35" t="s">
        <v>2617</v>
      </c>
      <c r="L7098" s="35"/>
      <c r="M7098" s="51">
        <v>43644</v>
      </c>
    </row>
    <row r="7099" spans="9:13">
      <c r="I7099" s="35" t="s">
        <v>21569</v>
      </c>
      <c r="J7099" s="35" t="s">
        <v>21570</v>
      </c>
      <c r="K7099" s="35" t="s">
        <v>2617</v>
      </c>
      <c r="L7099" s="35"/>
      <c r="M7099" s="51">
        <v>43644</v>
      </c>
    </row>
    <row r="7100" spans="9:13">
      <c r="I7100" s="35" t="s">
        <v>21571</v>
      </c>
      <c r="J7100" s="35" t="s">
        <v>21572</v>
      </c>
      <c r="K7100" s="35" t="s">
        <v>2617</v>
      </c>
      <c r="L7100" s="35"/>
      <c r="M7100" s="51">
        <v>43644</v>
      </c>
    </row>
    <row r="7101" spans="9:13">
      <c r="I7101" s="35" t="s">
        <v>21573</v>
      </c>
      <c r="J7101" s="35" t="s">
        <v>21574</v>
      </c>
      <c r="K7101" s="35" t="s">
        <v>2617</v>
      </c>
      <c r="L7101" s="35"/>
      <c r="M7101" s="51">
        <v>43644</v>
      </c>
    </row>
    <row r="7102" spans="9:13">
      <c r="I7102" s="35" t="s">
        <v>21575</v>
      </c>
      <c r="J7102" s="35" t="s">
        <v>21576</v>
      </c>
      <c r="K7102" s="35" t="s">
        <v>2617</v>
      </c>
      <c r="L7102" s="35"/>
      <c r="M7102" s="51">
        <v>43644</v>
      </c>
    </row>
    <row r="7103" spans="9:13">
      <c r="I7103" s="35" t="s">
        <v>21577</v>
      </c>
      <c r="J7103" s="35" t="s">
        <v>21578</v>
      </c>
      <c r="K7103" s="35" t="s">
        <v>2617</v>
      </c>
      <c r="L7103" s="35"/>
      <c r="M7103" s="51">
        <v>43644</v>
      </c>
    </row>
    <row r="7104" spans="9:13">
      <c r="I7104" s="35" t="s">
        <v>21579</v>
      </c>
      <c r="J7104" s="35" t="s">
        <v>21580</v>
      </c>
      <c r="K7104" s="35" t="s">
        <v>2617</v>
      </c>
      <c r="L7104" s="35"/>
      <c r="M7104" s="51">
        <v>43644</v>
      </c>
    </row>
    <row r="7105" spans="9:13">
      <c r="I7105" s="35" t="s">
        <v>21581</v>
      </c>
      <c r="J7105" s="35" t="s">
        <v>21582</v>
      </c>
      <c r="K7105" s="35" t="s">
        <v>2617</v>
      </c>
      <c r="L7105" s="35"/>
      <c r="M7105" s="51">
        <v>43644</v>
      </c>
    </row>
    <row r="7106" spans="9:13">
      <c r="I7106" s="35" t="s">
        <v>21583</v>
      </c>
      <c r="J7106" s="35" t="s">
        <v>21584</v>
      </c>
      <c r="K7106" s="35" t="s">
        <v>2617</v>
      </c>
      <c r="L7106" s="35"/>
      <c r="M7106" s="51">
        <v>43644</v>
      </c>
    </row>
    <row r="7107" spans="9:13">
      <c r="I7107" s="35" t="s">
        <v>21585</v>
      </c>
      <c r="J7107" s="35" t="s">
        <v>21586</v>
      </c>
      <c r="K7107" s="35" t="s">
        <v>2617</v>
      </c>
      <c r="L7107" s="35"/>
      <c r="M7107" s="51">
        <v>43644</v>
      </c>
    </row>
    <row r="7108" spans="9:13">
      <c r="I7108" s="35" t="s">
        <v>21587</v>
      </c>
      <c r="J7108" s="35" t="s">
        <v>21588</v>
      </c>
      <c r="K7108" s="35" t="s">
        <v>2617</v>
      </c>
      <c r="L7108" s="35"/>
      <c r="M7108" s="51">
        <v>43644</v>
      </c>
    </row>
    <row r="7109" spans="9:13">
      <c r="I7109" s="35" t="s">
        <v>21589</v>
      </c>
      <c r="J7109" s="35" t="s">
        <v>21590</v>
      </c>
      <c r="K7109" s="35" t="s">
        <v>2617</v>
      </c>
      <c r="L7109" s="35"/>
      <c r="M7109" s="51">
        <v>43644</v>
      </c>
    </row>
    <row r="7110" spans="9:13">
      <c r="I7110" s="35" t="s">
        <v>21591</v>
      </c>
      <c r="J7110" s="35" t="s">
        <v>21592</v>
      </c>
      <c r="K7110" s="35" t="s">
        <v>2617</v>
      </c>
      <c r="L7110" s="35"/>
      <c r="M7110" s="51">
        <v>43644</v>
      </c>
    </row>
    <row r="7111" spans="9:13">
      <c r="I7111" s="35" t="s">
        <v>21593</v>
      </c>
      <c r="J7111" s="35" t="s">
        <v>21594</v>
      </c>
      <c r="K7111" s="35" t="s">
        <v>2617</v>
      </c>
      <c r="L7111" s="35"/>
      <c r="M7111" s="51">
        <v>43644</v>
      </c>
    </row>
    <row r="7112" spans="9:13">
      <c r="I7112" s="35" t="s">
        <v>21595</v>
      </c>
      <c r="J7112" s="35" t="s">
        <v>21596</v>
      </c>
      <c r="K7112" s="35" t="s">
        <v>2617</v>
      </c>
      <c r="L7112" s="35"/>
      <c r="M7112" s="51">
        <v>43644</v>
      </c>
    </row>
    <row r="7113" spans="9:13">
      <c r="I7113" s="35" t="s">
        <v>21597</v>
      </c>
      <c r="J7113" s="35" t="s">
        <v>21598</v>
      </c>
      <c r="K7113" s="35" t="s">
        <v>2617</v>
      </c>
      <c r="L7113" s="35"/>
      <c r="M7113" s="51">
        <v>43644</v>
      </c>
    </row>
    <row r="7114" spans="9:13">
      <c r="I7114" s="35" t="s">
        <v>21599</v>
      </c>
      <c r="J7114" s="35" t="s">
        <v>21600</v>
      </c>
      <c r="K7114" s="35" t="s">
        <v>2617</v>
      </c>
      <c r="L7114" s="35"/>
      <c r="M7114" s="51">
        <v>43644</v>
      </c>
    </row>
    <row r="7115" spans="9:13">
      <c r="I7115" s="35" t="s">
        <v>21601</v>
      </c>
      <c r="J7115" s="35" t="s">
        <v>21602</v>
      </c>
      <c r="K7115" s="35" t="s">
        <v>2617</v>
      </c>
      <c r="L7115" s="35"/>
      <c r="M7115" s="51">
        <v>43644</v>
      </c>
    </row>
    <row r="7116" spans="9:13">
      <c r="I7116" s="35" t="s">
        <v>21603</v>
      </c>
      <c r="J7116" s="35" t="s">
        <v>21604</v>
      </c>
      <c r="K7116" s="35" t="s">
        <v>2617</v>
      </c>
      <c r="L7116" s="35"/>
      <c r="M7116" s="51">
        <v>43644</v>
      </c>
    </row>
    <row r="7117" spans="9:13">
      <c r="I7117" s="35" t="s">
        <v>21605</v>
      </c>
      <c r="J7117" s="35" t="s">
        <v>21606</v>
      </c>
      <c r="K7117" s="35" t="s">
        <v>2617</v>
      </c>
      <c r="L7117" s="35"/>
      <c r="M7117" s="51">
        <v>43644</v>
      </c>
    </row>
    <row r="7118" spans="9:13">
      <c r="I7118" s="35" t="s">
        <v>21607</v>
      </c>
      <c r="J7118" s="35" t="s">
        <v>21608</v>
      </c>
      <c r="K7118" s="35" t="s">
        <v>2617</v>
      </c>
      <c r="L7118" s="35"/>
      <c r="M7118" s="51">
        <v>43644</v>
      </c>
    </row>
    <row r="7119" spans="9:13">
      <c r="I7119" s="35" t="s">
        <v>21609</v>
      </c>
      <c r="J7119" s="35" t="s">
        <v>21610</v>
      </c>
      <c r="K7119" s="35" t="s">
        <v>2617</v>
      </c>
      <c r="L7119" s="35"/>
      <c r="M7119" s="51">
        <v>43644</v>
      </c>
    </row>
    <row r="7120" spans="9:13">
      <c r="I7120" s="35" t="s">
        <v>21611</v>
      </c>
      <c r="J7120" s="35" t="s">
        <v>21612</v>
      </c>
      <c r="K7120" s="35" t="s">
        <v>2617</v>
      </c>
      <c r="L7120" s="35"/>
      <c r="M7120" s="51">
        <v>43644</v>
      </c>
    </row>
    <row r="7121" spans="9:13">
      <c r="I7121" s="35" t="s">
        <v>21613</v>
      </c>
      <c r="J7121" s="35" t="s">
        <v>21614</v>
      </c>
      <c r="K7121" s="35" t="s">
        <v>2617</v>
      </c>
      <c r="L7121" s="35"/>
      <c r="M7121" s="51">
        <v>43644</v>
      </c>
    </row>
    <row r="7122" spans="9:13">
      <c r="I7122" s="35" t="s">
        <v>21615</v>
      </c>
      <c r="J7122" s="35" t="s">
        <v>21616</v>
      </c>
      <c r="K7122" s="35" t="s">
        <v>2617</v>
      </c>
      <c r="L7122" s="35"/>
      <c r="M7122" s="51">
        <v>43644</v>
      </c>
    </row>
    <row r="7123" spans="9:13">
      <c r="I7123" s="35" t="s">
        <v>21617</v>
      </c>
      <c r="J7123" s="35" t="s">
        <v>21618</v>
      </c>
      <c r="K7123" s="35" t="s">
        <v>2617</v>
      </c>
      <c r="L7123" s="35"/>
      <c r="M7123" s="51">
        <v>43644</v>
      </c>
    </row>
    <row r="7124" spans="9:13">
      <c r="I7124" s="35" t="s">
        <v>21619</v>
      </c>
      <c r="J7124" s="35" t="s">
        <v>21620</v>
      </c>
      <c r="K7124" s="35" t="s">
        <v>2617</v>
      </c>
      <c r="L7124" s="35"/>
      <c r="M7124" s="51">
        <v>43644</v>
      </c>
    </row>
    <row r="7125" spans="9:13">
      <c r="I7125" s="35" t="s">
        <v>21621</v>
      </c>
      <c r="J7125" s="35" t="s">
        <v>21622</v>
      </c>
      <c r="K7125" s="35" t="s">
        <v>2617</v>
      </c>
      <c r="L7125" s="35"/>
      <c r="M7125" s="51">
        <v>43644</v>
      </c>
    </row>
    <row r="7126" spans="9:13">
      <c r="I7126" s="35" t="s">
        <v>21623</v>
      </c>
      <c r="J7126" s="35" t="s">
        <v>21624</v>
      </c>
      <c r="K7126" s="35" t="s">
        <v>2617</v>
      </c>
      <c r="L7126" s="35"/>
      <c r="M7126" s="51">
        <v>43644</v>
      </c>
    </row>
    <row r="7127" spans="9:13">
      <c r="I7127" s="35" t="s">
        <v>21625</v>
      </c>
      <c r="J7127" s="35" t="s">
        <v>21626</v>
      </c>
      <c r="K7127" s="35" t="s">
        <v>2617</v>
      </c>
      <c r="L7127" s="35"/>
      <c r="M7127" s="51">
        <v>43644</v>
      </c>
    </row>
    <row r="7128" spans="9:13">
      <c r="I7128" s="35" t="s">
        <v>21627</v>
      </c>
      <c r="J7128" s="35" t="s">
        <v>21628</v>
      </c>
      <c r="K7128" s="35" t="s">
        <v>2617</v>
      </c>
      <c r="L7128" s="35"/>
      <c r="M7128" s="51">
        <v>43644</v>
      </c>
    </row>
    <row r="7129" spans="9:13">
      <c r="I7129" s="35" t="s">
        <v>21629</v>
      </c>
      <c r="J7129" s="35" t="s">
        <v>21630</v>
      </c>
      <c r="K7129" s="35" t="s">
        <v>2617</v>
      </c>
      <c r="L7129" s="35"/>
      <c r="M7129" s="51">
        <v>43644</v>
      </c>
    </row>
    <row r="7130" spans="9:13">
      <c r="I7130" s="35" t="s">
        <v>21631</v>
      </c>
      <c r="J7130" s="35" t="s">
        <v>21632</v>
      </c>
      <c r="K7130" s="35" t="s">
        <v>2617</v>
      </c>
      <c r="L7130" s="35"/>
      <c r="M7130" s="51">
        <v>43644</v>
      </c>
    </row>
    <row r="7131" spans="9:13">
      <c r="I7131" s="35" t="s">
        <v>21633</v>
      </c>
      <c r="J7131" s="35" t="s">
        <v>21634</v>
      </c>
      <c r="K7131" s="35" t="s">
        <v>2617</v>
      </c>
      <c r="L7131" s="35"/>
      <c r="M7131" s="51">
        <v>43644</v>
      </c>
    </row>
    <row r="7132" spans="9:13">
      <c r="I7132" s="35" t="s">
        <v>21635</v>
      </c>
      <c r="J7132" s="35" t="s">
        <v>21636</v>
      </c>
      <c r="K7132" s="35" t="s">
        <v>2617</v>
      </c>
      <c r="L7132" s="35"/>
      <c r="M7132" s="51">
        <v>43644</v>
      </c>
    </row>
    <row r="7133" spans="9:13">
      <c r="I7133" s="35" t="s">
        <v>21637</v>
      </c>
      <c r="J7133" s="35" t="s">
        <v>21638</v>
      </c>
      <c r="K7133" s="35" t="s">
        <v>2617</v>
      </c>
      <c r="L7133" s="35"/>
      <c r="M7133" s="51">
        <v>43644</v>
      </c>
    </row>
    <row r="7134" spans="9:13">
      <c r="I7134" s="35" t="s">
        <v>21639</v>
      </c>
      <c r="J7134" s="35" t="s">
        <v>21640</v>
      </c>
      <c r="K7134" s="35" t="s">
        <v>2617</v>
      </c>
      <c r="L7134" s="35"/>
      <c r="M7134" s="51">
        <v>43644</v>
      </c>
    </row>
    <row r="7135" spans="9:13">
      <c r="I7135" s="35" t="s">
        <v>21641</v>
      </c>
      <c r="J7135" s="35" t="s">
        <v>21642</v>
      </c>
      <c r="K7135" s="35" t="s">
        <v>2617</v>
      </c>
      <c r="L7135" s="35"/>
      <c r="M7135" s="51">
        <v>43644</v>
      </c>
    </row>
    <row r="7136" spans="9:13">
      <c r="I7136" s="35" t="s">
        <v>21643</v>
      </c>
      <c r="J7136" s="35" t="s">
        <v>21644</v>
      </c>
      <c r="K7136" s="35" t="s">
        <v>2617</v>
      </c>
      <c r="L7136" s="35"/>
      <c r="M7136" s="51">
        <v>43644</v>
      </c>
    </row>
    <row r="7137" spans="9:13">
      <c r="I7137" s="35" t="s">
        <v>21645</v>
      </c>
      <c r="J7137" s="35" t="s">
        <v>21646</v>
      </c>
      <c r="K7137" s="35" t="s">
        <v>2617</v>
      </c>
      <c r="L7137" s="35"/>
      <c r="M7137" s="51">
        <v>43644</v>
      </c>
    </row>
    <row r="7138" spans="9:13">
      <c r="I7138" s="35" t="s">
        <v>8727</v>
      </c>
      <c r="J7138" s="35" t="s">
        <v>21647</v>
      </c>
      <c r="K7138" s="35" t="s">
        <v>2617</v>
      </c>
      <c r="L7138" s="35"/>
      <c r="M7138" s="51">
        <v>43644</v>
      </c>
    </row>
    <row r="7139" spans="9:13">
      <c r="I7139" s="35" t="s">
        <v>21648</v>
      </c>
      <c r="J7139" s="35" t="s">
        <v>21649</v>
      </c>
      <c r="K7139" s="35" t="s">
        <v>2617</v>
      </c>
      <c r="L7139" s="35"/>
      <c r="M7139" s="51">
        <v>43644</v>
      </c>
    </row>
    <row r="7140" spans="9:13">
      <c r="I7140" s="35" t="s">
        <v>21650</v>
      </c>
      <c r="J7140" s="35" t="s">
        <v>21651</v>
      </c>
      <c r="K7140" s="35" t="s">
        <v>2617</v>
      </c>
      <c r="L7140" s="35"/>
      <c r="M7140" s="51">
        <v>43644</v>
      </c>
    </row>
    <row r="7141" spans="9:13">
      <c r="I7141" s="35" t="s">
        <v>21652</v>
      </c>
      <c r="J7141" s="35" t="s">
        <v>21653</v>
      </c>
      <c r="K7141" s="35" t="s">
        <v>2617</v>
      </c>
      <c r="L7141" s="35"/>
      <c r="M7141" s="51">
        <v>43644</v>
      </c>
    </row>
    <row r="7142" spans="9:13">
      <c r="I7142" s="35" t="s">
        <v>21654</v>
      </c>
      <c r="J7142" s="35" t="s">
        <v>21655</v>
      </c>
      <c r="K7142" s="35" t="s">
        <v>2617</v>
      </c>
      <c r="L7142" s="35"/>
      <c r="M7142" s="51">
        <v>43644</v>
      </c>
    </row>
    <row r="7143" spans="9:13">
      <c r="I7143" s="35" t="s">
        <v>21656</v>
      </c>
      <c r="J7143" s="35" t="s">
        <v>21657</v>
      </c>
      <c r="K7143" s="35" t="s">
        <v>2617</v>
      </c>
      <c r="L7143" s="35"/>
      <c r="M7143" s="51">
        <v>43644</v>
      </c>
    </row>
    <row r="7144" spans="9:13">
      <c r="I7144" s="35" t="s">
        <v>21658</v>
      </c>
      <c r="J7144" s="35" t="s">
        <v>21659</v>
      </c>
      <c r="K7144" s="35" t="s">
        <v>2617</v>
      </c>
      <c r="L7144" s="35"/>
      <c r="M7144" s="51">
        <v>43644</v>
      </c>
    </row>
    <row r="7145" spans="9:13">
      <c r="I7145" s="35" t="s">
        <v>21660</v>
      </c>
      <c r="J7145" s="35" t="s">
        <v>21661</v>
      </c>
      <c r="K7145" s="35" t="s">
        <v>2617</v>
      </c>
      <c r="L7145" s="35"/>
      <c r="M7145" s="51">
        <v>43644</v>
      </c>
    </row>
    <row r="7146" spans="9:13">
      <c r="I7146" s="35" t="s">
        <v>21662</v>
      </c>
      <c r="J7146" s="35" t="s">
        <v>21663</v>
      </c>
      <c r="K7146" s="35" t="s">
        <v>2617</v>
      </c>
      <c r="L7146" s="35"/>
      <c r="M7146" s="51">
        <v>43644</v>
      </c>
    </row>
    <row r="7147" spans="9:13">
      <c r="I7147" s="35" t="s">
        <v>21664</v>
      </c>
      <c r="J7147" s="35" t="s">
        <v>21665</v>
      </c>
      <c r="K7147" s="35" t="s">
        <v>2617</v>
      </c>
      <c r="L7147" s="35"/>
      <c r="M7147" s="51">
        <v>43644</v>
      </c>
    </row>
    <row r="7148" spans="9:13">
      <c r="I7148" s="35" t="s">
        <v>21666</v>
      </c>
      <c r="J7148" s="35" t="s">
        <v>21667</v>
      </c>
      <c r="K7148" s="35" t="s">
        <v>2617</v>
      </c>
      <c r="L7148" s="35"/>
      <c r="M7148" s="51">
        <v>43644</v>
      </c>
    </row>
    <row r="7149" spans="9:13">
      <c r="I7149" s="35" t="s">
        <v>21668</v>
      </c>
      <c r="J7149" s="35" t="s">
        <v>21669</v>
      </c>
      <c r="K7149" s="35" t="s">
        <v>2617</v>
      </c>
      <c r="L7149" s="35"/>
      <c r="M7149" s="51">
        <v>43644</v>
      </c>
    </row>
    <row r="7150" spans="9:13">
      <c r="I7150" s="35" t="s">
        <v>21670</v>
      </c>
      <c r="J7150" s="35" t="s">
        <v>21671</v>
      </c>
      <c r="K7150" s="35" t="s">
        <v>2617</v>
      </c>
      <c r="L7150" s="35"/>
      <c r="M7150" s="51">
        <v>43644</v>
      </c>
    </row>
    <row r="7151" spans="9:13">
      <c r="I7151" s="35" t="s">
        <v>21672</v>
      </c>
      <c r="J7151" s="35" t="s">
        <v>21673</v>
      </c>
      <c r="K7151" s="35" t="s">
        <v>2617</v>
      </c>
      <c r="L7151" s="35"/>
      <c r="M7151" s="51">
        <v>43644</v>
      </c>
    </row>
    <row r="7152" spans="9:13">
      <c r="I7152" s="35" t="s">
        <v>21674</v>
      </c>
      <c r="J7152" s="35" t="s">
        <v>21675</v>
      </c>
      <c r="K7152" s="35" t="s">
        <v>2617</v>
      </c>
      <c r="L7152" s="35"/>
      <c r="M7152" s="51">
        <v>43644</v>
      </c>
    </row>
    <row r="7153" spans="9:13">
      <c r="I7153" s="35" t="s">
        <v>21676</v>
      </c>
      <c r="J7153" s="35" t="s">
        <v>21677</v>
      </c>
      <c r="K7153" s="35" t="s">
        <v>2617</v>
      </c>
      <c r="L7153" s="35"/>
      <c r="M7153" s="51">
        <v>43644</v>
      </c>
    </row>
    <row r="7154" spans="9:13">
      <c r="I7154" s="35" t="s">
        <v>21678</v>
      </c>
      <c r="J7154" s="35" t="s">
        <v>21679</v>
      </c>
      <c r="K7154" s="35" t="s">
        <v>2617</v>
      </c>
      <c r="L7154" s="35"/>
      <c r="M7154" s="51">
        <v>43644</v>
      </c>
    </row>
    <row r="7155" spans="9:13">
      <c r="I7155" s="35" t="s">
        <v>21680</v>
      </c>
      <c r="J7155" s="35" t="s">
        <v>21681</v>
      </c>
      <c r="K7155" s="35" t="s">
        <v>2617</v>
      </c>
      <c r="L7155" s="35"/>
      <c r="M7155" s="51">
        <v>43644</v>
      </c>
    </row>
    <row r="7156" spans="9:13">
      <c r="I7156" s="35" t="s">
        <v>21682</v>
      </c>
      <c r="J7156" s="35" t="s">
        <v>21683</v>
      </c>
      <c r="K7156" s="35" t="s">
        <v>2617</v>
      </c>
      <c r="L7156" s="35"/>
      <c r="M7156" s="51">
        <v>43644</v>
      </c>
    </row>
    <row r="7157" spans="9:13">
      <c r="I7157" s="35" t="s">
        <v>21684</v>
      </c>
      <c r="J7157" s="35" t="s">
        <v>21685</v>
      </c>
      <c r="K7157" s="35" t="s">
        <v>2617</v>
      </c>
      <c r="L7157" s="35"/>
      <c r="M7157" s="51">
        <v>43644</v>
      </c>
    </row>
    <row r="7158" spans="9:13">
      <c r="I7158" s="35" t="s">
        <v>21686</v>
      </c>
      <c r="J7158" s="35" t="s">
        <v>21687</v>
      </c>
      <c r="K7158" s="35" t="s">
        <v>2617</v>
      </c>
      <c r="L7158" s="35"/>
      <c r="M7158" s="51">
        <v>43644</v>
      </c>
    </row>
    <row r="7159" spans="9:13">
      <c r="I7159" s="35" t="s">
        <v>21688</v>
      </c>
      <c r="J7159" s="35" t="s">
        <v>21689</v>
      </c>
      <c r="K7159" s="35" t="s">
        <v>2617</v>
      </c>
      <c r="L7159" s="35"/>
      <c r="M7159" s="51">
        <v>43644</v>
      </c>
    </row>
    <row r="7160" spans="9:13">
      <c r="I7160" s="35" t="s">
        <v>21690</v>
      </c>
      <c r="J7160" s="35" t="s">
        <v>21691</v>
      </c>
      <c r="K7160" s="35" t="s">
        <v>2617</v>
      </c>
      <c r="L7160" s="35"/>
      <c r="M7160" s="51">
        <v>43644</v>
      </c>
    </row>
    <row r="7161" spans="9:13">
      <c r="I7161" s="35" t="s">
        <v>21692</v>
      </c>
      <c r="J7161" s="35" t="s">
        <v>21693</v>
      </c>
      <c r="K7161" s="35" t="s">
        <v>2617</v>
      </c>
      <c r="L7161" s="35"/>
      <c r="M7161" s="51">
        <v>43644</v>
      </c>
    </row>
    <row r="7162" spans="9:13">
      <c r="I7162" s="35" t="s">
        <v>21694</v>
      </c>
      <c r="J7162" s="35" t="s">
        <v>21695</v>
      </c>
      <c r="K7162" s="35" t="s">
        <v>2617</v>
      </c>
      <c r="L7162" s="35"/>
      <c r="M7162" s="51">
        <v>43644</v>
      </c>
    </row>
    <row r="7163" spans="9:13">
      <c r="I7163" s="35" t="s">
        <v>21696</v>
      </c>
      <c r="J7163" s="35" t="s">
        <v>21697</v>
      </c>
      <c r="K7163" s="35" t="s">
        <v>2617</v>
      </c>
      <c r="L7163" s="35"/>
      <c r="M7163" s="51">
        <v>43644</v>
      </c>
    </row>
    <row r="7164" spans="9:13">
      <c r="I7164" s="35" t="s">
        <v>21698</v>
      </c>
      <c r="J7164" s="35" t="s">
        <v>21699</v>
      </c>
      <c r="K7164" s="35" t="s">
        <v>2617</v>
      </c>
      <c r="L7164" s="35"/>
      <c r="M7164" s="51">
        <v>43644</v>
      </c>
    </row>
    <row r="7165" spans="9:13">
      <c r="I7165" s="35" t="s">
        <v>21700</v>
      </c>
      <c r="J7165" s="35" t="s">
        <v>21701</v>
      </c>
      <c r="K7165" s="35" t="s">
        <v>2617</v>
      </c>
      <c r="L7165" s="35"/>
      <c r="M7165" s="51">
        <v>43644</v>
      </c>
    </row>
    <row r="7166" spans="9:13">
      <c r="I7166" s="35" t="s">
        <v>21702</v>
      </c>
      <c r="J7166" s="35" t="s">
        <v>21703</v>
      </c>
      <c r="K7166" s="35" t="s">
        <v>2617</v>
      </c>
      <c r="L7166" s="35"/>
      <c r="M7166" s="51">
        <v>43644</v>
      </c>
    </row>
    <row r="7167" spans="9:13">
      <c r="I7167" s="35" t="s">
        <v>21704</v>
      </c>
      <c r="J7167" s="35" t="s">
        <v>21705</v>
      </c>
      <c r="K7167" s="35" t="s">
        <v>2617</v>
      </c>
      <c r="L7167" s="35"/>
      <c r="M7167" s="51">
        <v>43644</v>
      </c>
    </row>
    <row r="7168" spans="9:13">
      <c r="I7168" s="35" t="s">
        <v>21706</v>
      </c>
      <c r="J7168" s="35" t="s">
        <v>21707</v>
      </c>
      <c r="K7168" s="35" t="s">
        <v>2617</v>
      </c>
      <c r="L7168" s="35"/>
      <c r="M7168" s="51">
        <v>43644</v>
      </c>
    </row>
    <row r="7169" spans="9:13">
      <c r="I7169" s="35" t="s">
        <v>21708</v>
      </c>
      <c r="J7169" s="35" t="s">
        <v>21709</v>
      </c>
      <c r="K7169" s="35" t="s">
        <v>2617</v>
      </c>
      <c r="L7169" s="35"/>
      <c r="M7169" s="51">
        <v>43644</v>
      </c>
    </row>
    <row r="7170" spans="9:13">
      <c r="I7170" s="35" t="s">
        <v>21710</v>
      </c>
      <c r="J7170" s="35" t="s">
        <v>21711</v>
      </c>
      <c r="K7170" s="35" t="s">
        <v>2617</v>
      </c>
      <c r="L7170" s="35"/>
      <c r="M7170" s="51">
        <v>43644</v>
      </c>
    </row>
    <row r="7171" spans="9:13">
      <c r="I7171" s="35" t="s">
        <v>8884</v>
      </c>
      <c r="J7171" s="35" t="s">
        <v>21712</v>
      </c>
      <c r="K7171" s="35" t="s">
        <v>2617</v>
      </c>
      <c r="L7171" s="35"/>
      <c r="M7171" s="51">
        <v>43644</v>
      </c>
    </row>
    <row r="7172" spans="9:13">
      <c r="I7172" s="35" t="s">
        <v>21713</v>
      </c>
      <c r="J7172" s="35" t="s">
        <v>21714</v>
      </c>
      <c r="K7172" s="35" t="s">
        <v>2617</v>
      </c>
      <c r="L7172" s="35"/>
      <c r="M7172" s="51">
        <v>43644</v>
      </c>
    </row>
    <row r="7173" spans="9:13">
      <c r="I7173" s="35" t="s">
        <v>21715</v>
      </c>
      <c r="J7173" s="35" t="s">
        <v>21716</v>
      </c>
      <c r="K7173" s="35" t="s">
        <v>2617</v>
      </c>
      <c r="L7173" s="35"/>
      <c r="M7173" s="51">
        <v>43644</v>
      </c>
    </row>
    <row r="7174" spans="9:13">
      <c r="I7174" s="35" t="s">
        <v>21717</v>
      </c>
      <c r="J7174" s="35" t="s">
        <v>21718</v>
      </c>
      <c r="K7174" s="35" t="s">
        <v>2617</v>
      </c>
      <c r="L7174" s="35"/>
      <c r="M7174" s="51">
        <v>43644</v>
      </c>
    </row>
    <row r="7175" spans="9:13">
      <c r="I7175" s="35" t="s">
        <v>8886</v>
      </c>
      <c r="J7175" s="35" t="s">
        <v>21719</v>
      </c>
      <c r="K7175" s="35" t="s">
        <v>2617</v>
      </c>
      <c r="L7175" s="35"/>
      <c r="M7175" s="51">
        <v>43644</v>
      </c>
    </row>
    <row r="7176" spans="9:13">
      <c r="I7176" s="35" t="s">
        <v>21720</v>
      </c>
      <c r="J7176" s="35" t="s">
        <v>21721</v>
      </c>
      <c r="K7176" s="35" t="s">
        <v>2617</v>
      </c>
      <c r="L7176" s="35"/>
      <c r="M7176" s="51">
        <v>43644</v>
      </c>
    </row>
    <row r="7177" spans="9:13">
      <c r="I7177" s="35" t="s">
        <v>21722</v>
      </c>
      <c r="J7177" s="35" t="s">
        <v>21723</v>
      </c>
      <c r="K7177" s="35" t="s">
        <v>2617</v>
      </c>
      <c r="L7177" s="35"/>
      <c r="M7177" s="51">
        <v>43644</v>
      </c>
    </row>
    <row r="7178" spans="9:13">
      <c r="I7178" s="35" t="s">
        <v>21724</v>
      </c>
      <c r="J7178" s="35" t="s">
        <v>21725</v>
      </c>
      <c r="K7178" s="35" t="s">
        <v>2617</v>
      </c>
      <c r="L7178" s="35"/>
      <c r="M7178" s="51">
        <v>43644</v>
      </c>
    </row>
    <row r="7179" spans="9:13">
      <c r="I7179" s="35" t="s">
        <v>21726</v>
      </c>
      <c r="J7179" s="35" t="s">
        <v>21727</v>
      </c>
      <c r="K7179" s="35" t="s">
        <v>2617</v>
      </c>
      <c r="L7179" s="35"/>
      <c r="M7179" s="51">
        <v>43644</v>
      </c>
    </row>
    <row r="7180" spans="9:13">
      <c r="I7180" s="35" t="s">
        <v>21728</v>
      </c>
      <c r="J7180" s="35" t="s">
        <v>21729</v>
      </c>
      <c r="K7180" s="35" t="s">
        <v>2617</v>
      </c>
      <c r="L7180" s="35"/>
      <c r="M7180" s="51">
        <v>43644</v>
      </c>
    </row>
    <row r="7181" spans="9:13">
      <c r="I7181" s="35" t="s">
        <v>21730</v>
      </c>
      <c r="J7181" s="35" t="s">
        <v>21731</v>
      </c>
      <c r="K7181" s="35" t="s">
        <v>2617</v>
      </c>
      <c r="L7181" s="35"/>
      <c r="M7181" s="51">
        <v>43644</v>
      </c>
    </row>
    <row r="7182" spans="9:13">
      <c r="I7182" s="35" t="s">
        <v>21732</v>
      </c>
      <c r="J7182" s="35" t="s">
        <v>21733</v>
      </c>
      <c r="K7182" s="35" t="s">
        <v>2617</v>
      </c>
      <c r="L7182" s="35"/>
      <c r="M7182" s="51">
        <v>43644</v>
      </c>
    </row>
    <row r="7183" spans="9:13">
      <c r="I7183" s="35" t="s">
        <v>21734</v>
      </c>
      <c r="J7183" s="35" t="s">
        <v>21735</v>
      </c>
      <c r="K7183" s="35" t="s">
        <v>2617</v>
      </c>
      <c r="L7183" s="35"/>
      <c r="M7183" s="51">
        <v>43644</v>
      </c>
    </row>
    <row r="7184" spans="9:13">
      <c r="I7184" s="35" t="s">
        <v>21736</v>
      </c>
      <c r="J7184" s="35" t="s">
        <v>21737</v>
      </c>
      <c r="K7184" s="35" t="s">
        <v>2617</v>
      </c>
      <c r="L7184" s="35"/>
      <c r="M7184" s="51">
        <v>43644</v>
      </c>
    </row>
    <row r="7185" spans="9:13">
      <c r="I7185" s="35" t="s">
        <v>21738</v>
      </c>
      <c r="J7185" s="35" t="s">
        <v>21739</v>
      </c>
      <c r="K7185" s="35" t="s">
        <v>2617</v>
      </c>
      <c r="L7185" s="35"/>
      <c r="M7185" s="51">
        <v>43644</v>
      </c>
    </row>
    <row r="7186" spans="9:13">
      <c r="I7186" s="35" t="s">
        <v>21740</v>
      </c>
      <c r="J7186" s="35" t="s">
        <v>21741</v>
      </c>
      <c r="K7186" s="35" t="s">
        <v>2617</v>
      </c>
      <c r="L7186" s="35"/>
      <c r="M7186" s="51">
        <v>43644</v>
      </c>
    </row>
    <row r="7187" spans="9:13">
      <c r="I7187" s="35" t="s">
        <v>21742</v>
      </c>
      <c r="J7187" s="35" t="s">
        <v>21743</v>
      </c>
      <c r="K7187" s="35" t="s">
        <v>2617</v>
      </c>
      <c r="L7187" s="35"/>
      <c r="M7187" s="51">
        <v>43644</v>
      </c>
    </row>
    <row r="7188" spans="9:13">
      <c r="I7188" s="35" t="s">
        <v>21744</v>
      </c>
      <c r="J7188" s="35" t="s">
        <v>21745</v>
      </c>
      <c r="K7188" s="35" t="s">
        <v>2617</v>
      </c>
      <c r="L7188" s="35"/>
      <c r="M7188" s="51">
        <v>43644</v>
      </c>
    </row>
    <row r="7189" spans="9:13">
      <c r="I7189" s="35" t="s">
        <v>21746</v>
      </c>
      <c r="J7189" s="35" t="s">
        <v>21747</v>
      </c>
      <c r="K7189" s="35" t="s">
        <v>2617</v>
      </c>
      <c r="L7189" s="35"/>
      <c r="M7189" s="51">
        <v>43644</v>
      </c>
    </row>
    <row r="7190" spans="9:13">
      <c r="I7190" s="35" t="s">
        <v>21748</v>
      </c>
      <c r="J7190" s="35" t="s">
        <v>21749</v>
      </c>
      <c r="K7190" s="35" t="s">
        <v>2617</v>
      </c>
      <c r="L7190" s="35"/>
      <c r="M7190" s="51">
        <v>43644</v>
      </c>
    </row>
    <row r="7191" spans="9:13">
      <c r="I7191" s="35" t="s">
        <v>21750</v>
      </c>
      <c r="J7191" s="35" t="s">
        <v>21751</v>
      </c>
      <c r="K7191" s="35" t="s">
        <v>2617</v>
      </c>
      <c r="L7191" s="35"/>
      <c r="M7191" s="51">
        <v>43644</v>
      </c>
    </row>
    <row r="7192" spans="9:13">
      <c r="I7192" s="35" t="s">
        <v>21752</v>
      </c>
      <c r="J7192" s="35" t="s">
        <v>21753</v>
      </c>
      <c r="K7192" s="35" t="s">
        <v>2617</v>
      </c>
      <c r="L7192" s="35"/>
      <c r="M7192" s="51">
        <v>43644</v>
      </c>
    </row>
    <row r="7193" spans="9:13">
      <c r="I7193" s="35" t="s">
        <v>21754</v>
      </c>
      <c r="J7193" s="35" t="s">
        <v>21755</v>
      </c>
      <c r="K7193" s="35" t="s">
        <v>2617</v>
      </c>
      <c r="L7193" s="35"/>
      <c r="M7193" s="51">
        <v>43644</v>
      </c>
    </row>
    <row r="7194" spans="9:13">
      <c r="I7194" s="35" t="s">
        <v>21756</v>
      </c>
      <c r="J7194" s="35" t="s">
        <v>21757</v>
      </c>
      <c r="K7194" s="35" t="s">
        <v>2617</v>
      </c>
      <c r="L7194" s="35"/>
      <c r="M7194" s="51">
        <v>43644</v>
      </c>
    </row>
    <row r="7195" spans="9:13">
      <c r="I7195" s="35" t="s">
        <v>21758</v>
      </c>
      <c r="J7195" s="35" t="s">
        <v>21759</v>
      </c>
      <c r="K7195" s="35" t="s">
        <v>2617</v>
      </c>
      <c r="L7195" s="35"/>
      <c r="M7195" s="51">
        <v>43644</v>
      </c>
    </row>
    <row r="7196" spans="9:13">
      <c r="I7196" s="35" t="s">
        <v>21760</v>
      </c>
      <c r="J7196" s="35" t="s">
        <v>21761</v>
      </c>
      <c r="K7196" s="35" t="s">
        <v>2617</v>
      </c>
      <c r="L7196" s="35"/>
      <c r="M7196" s="51">
        <v>43644</v>
      </c>
    </row>
    <row r="7197" spans="9:13">
      <c r="I7197" s="35" t="s">
        <v>21762</v>
      </c>
      <c r="J7197" s="35" t="s">
        <v>21763</v>
      </c>
      <c r="K7197" s="35" t="s">
        <v>2617</v>
      </c>
      <c r="L7197" s="35"/>
      <c r="M7197" s="51">
        <v>43644</v>
      </c>
    </row>
    <row r="7198" spans="9:13">
      <c r="I7198" s="35" t="s">
        <v>21764</v>
      </c>
      <c r="J7198" s="35" t="s">
        <v>21765</v>
      </c>
      <c r="K7198" s="35" t="s">
        <v>2617</v>
      </c>
      <c r="L7198" s="35"/>
      <c r="M7198" s="51">
        <v>43644</v>
      </c>
    </row>
    <row r="7199" spans="9:13">
      <c r="I7199" s="35" t="s">
        <v>21766</v>
      </c>
      <c r="J7199" s="35" t="s">
        <v>21767</v>
      </c>
      <c r="K7199" s="35" t="s">
        <v>2617</v>
      </c>
      <c r="L7199" s="35"/>
      <c r="M7199" s="51">
        <v>43644</v>
      </c>
    </row>
    <row r="7200" spans="9:13">
      <c r="I7200" s="35" t="s">
        <v>21768</v>
      </c>
      <c r="J7200" s="35" t="s">
        <v>21769</v>
      </c>
      <c r="K7200" s="35" t="s">
        <v>2617</v>
      </c>
      <c r="L7200" s="35"/>
      <c r="M7200" s="51">
        <v>43644</v>
      </c>
    </row>
    <row r="7201" spans="9:13">
      <c r="I7201" s="35" t="s">
        <v>21770</v>
      </c>
      <c r="J7201" s="35" t="s">
        <v>21771</v>
      </c>
      <c r="K7201" s="35" t="s">
        <v>2617</v>
      </c>
      <c r="L7201" s="35"/>
      <c r="M7201" s="51">
        <v>43644</v>
      </c>
    </row>
    <row r="7202" spans="9:13">
      <c r="I7202" s="35" t="s">
        <v>21772</v>
      </c>
      <c r="J7202" s="35" t="s">
        <v>21773</v>
      </c>
      <c r="K7202" s="35" t="s">
        <v>2617</v>
      </c>
      <c r="L7202" s="35"/>
      <c r="M7202" s="51">
        <v>43644</v>
      </c>
    </row>
    <row r="7203" spans="9:13">
      <c r="I7203" s="35" t="s">
        <v>21774</v>
      </c>
      <c r="J7203" s="35" t="s">
        <v>21775</v>
      </c>
      <c r="K7203" s="35" t="s">
        <v>2617</v>
      </c>
      <c r="L7203" s="35"/>
      <c r="M7203" s="51">
        <v>43644</v>
      </c>
    </row>
    <row r="7204" spans="9:13">
      <c r="I7204" s="35" t="s">
        <v>21776</v>
      </c>
      <c r="J7204" s="35" t="s">
        <v>21777</v>
      </c>
      <c r="K7204" s="35" t="s">
        <v>2617</v>
      </c>
      <c r="L7204" s="35"/>
      <c r="M7204" s="51">
        <v>43644</v>
      </c>
    </row>
    <row r="7205" spans="9:13">
      <c r="I7205" s="35" t="s">
        <v>21778</v>
      </c>
      <c r="J7205" s="35" t="s">
        <v>21779</v>
      </c>
      <c r="K7205" s="35" t="s">
        <v>2617</v>
      </c>
      <c r="L7205" s="35"/>
      <c r="M7205" s="51">
        <v>43644</v>
      </c>
    </row>
    <row r="7206" spans="9:13">
      <c r="I7206" s="35" t="s">
        <v>21780</v>
      </c>
      <c r="J7206" s="35" t="s">
        <v>21781</v>
      </c>
      <c r="K7206" s="35" t="s">
        <v>2617</v>
      </c>
      <c r="L7206" s="35"/>
      <c r="M7206" s="51">
        <v>43644</v>
      </c>
    </row>
    <row r="7207" spans="9:13">
      <c r="I7207" s="35" t="s">
        <v>21782</v>
      </c>
      <c r="J7207" s="35" t="s">
        <v>21783</v>
      </c>
      <c r="K7207" s="35" t="s">
        <v>2617</v>
      </c>
      <c r="L7207" s="35"/>
      <c r="M7207" s="51">
        <v>43644</v>
      </c>
    </row>
    <row r="7208" spans="9:13">
      <c r="I7208" s="35" t="s">
        <v>21784</v>
      </c>
      <c r="J7208" s="35" t="s">
        <v>21785</v>
      </c>
      <c r="K7208" s="35" t="s">
        <v>2617</v>
      </c>
      <c r="L7208" s="35"/>
      <c r="M7208" s="51">
        <v>43644</v>
      </c>
    </row>
    <row r="7209" spans="9:13">
      <c r="I7209" s="35" t="s">
        <v>21786</v>
      </c>
      <c r="J7209" s="35" t="s">
        <v>21787</v>
      </c>
      <c r="K7209" s="35" t="s">
        <v>2617</v>
      </c>
      <c r="L7209" s="35"/>
      <c r="M7209" s="51">
        <v>43644</v>
      </c>
    </row>
    <row r="7210" spans="9:13">
      <c r="I7210" s="35" t="s">
        <v>21788</v>
      </c>
      <c r="J7210" s="35" t="s">
        <v>21789</v>
      </c>
      <c r="K7210" s="35" t="s">
        <v>2617</v>
      </c>
      <c r="L7210" s="35"/>
      <c r="M7210" s="51">
        <v>43644</v>
      </c>
    </row>
    <row r="7211" spans="9:13">
      <c r="I7211" s="35" t="s">
        <v>8889</v>
      </c>
      <c r="J7211" s="35" t="s">
        <v>21790</v>
      </c>
      <c r="K7211" s="35" t="s">
        <v>2617</v>
      </c>
      <c r="L7211" s="35"/>
      <c r="M7211" s="51">
        <v>43644</v>
      </c>
    </row>
    <row r="7212" spans="9:13">
      <c r="I7212" s="35" t="s">
        <v>21791</v>
      </c>
      <c r="J7212" s="35" t="s">
        <v>21792</v>
      </c>
      <c r="K7212" s="35" t="s">
        <v>2617</v>
      </c>
      <c r="L7212" s="35"/>
      <c r="M7212" s="51">
        <v>43644</v>
      </c>
    </row>
    <row r="7213" spans="9:13">
      <c r="I7213" s="35" t="s">
        <v>21793</v>
      </c>
      <c r="J7213" s="35" t="s">
        <v>21794</v>
      </c>
      <c r="K7213" s="35" t="s">
        <v>2617</v>
      </c>
      <c r="L7213" s="35"/>
      <c r="M7213" s="51">
        <v>43644</v>
      </c>
    </row>
    <row r="7214" spans="9:13">
      <c r="I7214" s="35" t="s">
        <v>21795</v>
      </c>
      <c r="J7214" s="35" t="s">
        <v>21796</v>
      </c>
      <c r="K7214" s="35" t="s">
        <v>2617</v>
      </c>
      <c r="L7214" s="35"/>
      <c r="M7214" s="51">
        <v>43644</v>
      </c>
    </row>
    <row r="7215" spans="9:13">
      <c r="I7215" s="35" t="s">
        <v>8892</v>
      </c>
      <c r="J7215" s="35" t="s">
        <v>21797</v>
      </c>
      <c r="K7215" s="35" t="s">
        <v>2617</v>
      </c>
      <c r="L7215" s="35"/>
      <c r="M7215" s="51">
        <v>43644</v>
      </c>
    </row>
    <row r="7216" spans="9:13">
      <c r="I7216" s="35" t="s">
        <v>21798</v>
      </c>
      <c r="J7216" s="35" t="s">
        <v>21799</v>
      </c>
      <c r="K7216" s="35" t="s">
        <v>2617</v>
      </c>
      <c r="L7216" s="35"/>
      <c r="M7216" s="51">
        <v>43644</v>
      </c>
    </row>
    <row r="7217" spans="9:13">
      <c r="I7217" s="35" t="s">
        <v>21800</v>
      </c>
      <c r="J7217" s="35" t="s">
        <v>21801</v>
      </c>
      <c r="K7217" s="35" t="s">
        <v>2617</v>
      </c>
      <c r="L7217" s="35"/>
      <c r="M7217" s="51">
        <v>43644</v>
      </c>
    </row>
    <row r="7218" spans="9:13">
      <c r="I7218" s="35" t="s">
        <v>21802</v>
      </c>
      <c r="J7218" s="35" t="s">
        <v>21803</v>
      </c>
      <c r="K7218" s="35" t="s">
        <v>2617</v>
      </c>
      <c r="L7218" s="35"/>
      <c r="M7218" s="51">
        <v>43644</v>
      </c>
    </row>
    <row r="7219" spans="9:13">
      <c r="I7219" s="35" t="s">
        <v>21804</v>
      </c>
      <c r="J7219" s="35" t="s">
        <v>21805</v>
      </c>
      <c r="K7219" s="35" t="s">
        <v>2617</v>
      </c>
      <c r="L7219" s="35"/>
      <c r="M7219" s="51">
        <v>43644</v>
      </c>
    </row>
    <row r="7220" spans="9:13">
      <c r="I7220" s="35" t="s">
        <v>21806</v>
      </c>
      <c r="J7220" s="35" t="s">
        <v>21807</v>
      </c>
      <c r="K7220" s="35" t="s">
        <v>2617</v>
      </c>
      <c r="L7220" s="35"/>
      <c r="M7220" s="51">
        <v>43644</v>
      </c>
    </row>
    <row r="7221" spans="9:13">
      <c r="I7221" s="35" t="s">
        <v>8895</v>
      </c>
      <c r="J7221" s="35" t="s">
        <v>21808</v>
      </c>
      <c r="K7221" s="35" t="s">
        <v>2617</v>
      </c>
      <c r="L7221" s="35"/>
      <c r="M7221" s="51">
        <v>43644</v>
      </c>
    </row>
    <row r="7222" spans="9:13">
      <c r="I7222" s="35" t="s">
        <v>21809</v>
      </c>
      <c r="J7222" s="35" t="s">
        <v>21810</v>
      </c>
      <c r="K7222" s="35" t="s">
        <v>2617</v>
      </c>
      <c r="L7222" s="35"/>
      <c r="M7222" s="51">
        <v>43644</v>
      </c>
    </row>
    <row r="7223" spans="9:13">
      <c r="I7223" s="35" t="s">
        <v>21811</v>
      </c>
      <c r="J7223" s="35" t="s">
        <v>21812</v>
      </c>
      <c r="K7223" s="35" t="s">
        <v>2617</v>
      </c>
      <c r="L7223" s="35"/>
      <c r="M7223" s="51">
        <v>43644</v>
      </c>
    </row>
    <row r="7224" spans="9:13">
      <c r="I7224" s="35" t="s">
        <v>21813</v>
      </c>
      <c r="J7224" s="35" t="s">
        <v>21814</v>
      </c>
      <c r="K7224" s="35" t="s">
        <v>2617</v>
      </c>
      <c r="L7224" s="35"/>
      <c r="M7224" s="51">
        <v>43644</v>
      </c>
    </row>
    <row r="7225" spans="9:13">
      <c r="I7225" s="35" t="s">
        <v>8898</v>
      </c>
      <c r="J7225" s="35" t="s">
        <v>21815</v>
      </c>
      <c r="K7225" s="35" t="s">
        <v>2617</v>
      </c>
      <c r="L7225" s="35"/>
      <c r="M7225" s="51">
        <v>43644</v>
      </c>
    </row>
    <row r="7226" spans="9:13">
      <c r="I7226" s="35" t="s">
        <v>21816</v>
      </c>
      <c r="J7226" s="35" t="s">
        <v>21817</v>
      </c>
      <c r="K7226" s="35" t="s">
        <v>2617</v>
      </c>
      <c r="L7226" s="35"/>
      <c r="M7226" s="51">
        <v>43644</v>
      </c>
    </row>
    <row r="7227" spans="9:13">
      <c r="I7227" s="35" t="s">
        <v>21818</v>
      </c>
      <c r="J7227" s="35" t="s">
        <v>21819</v>
      </c>
      <c r="K7227" s="35" t="s">
        <v>2617</v>
      </c>
      <c r="L7227" s="35"/>
      <c r="M7227" s="51">
        <v>43644</v>
      </c>
    </row>
    <row r="7228" spans="9:13">
      <c r="I7228" s="35" t="s">
        <v>21820</v>
      </c>
      <c r="J7228" s="35" t="s">
        <v>21821</v>
      </c>
      <c r="K7228" s="35" t="s">
        <v>2617</v>
      </c>
      <c r="L7228" s="35"/>
      <c r="M7228" s="51">
        <v>43644</v>
      </c>
    </row>
    <row r="7229" spans="9:13">
      <c r="I7229" s="35" t="s">
        <v>21822</v>
      </c>
      <c r="J7229" s="35" t="s">
        <v>21823</v>
      </c>
      <c r="K7229" s="35" t="s">
        <v>2617</v>
      </c>
      <c r="L7229" s="35"/>
      <c r="M7229" s="51">
        <v>43644</v>
      </c>
    </row>
    <row r="7230" spans="9:13">
      <c r="I7230" s="35" t="s">
        <v>21824</v>
      </c>
      <c r="J7230" s="35" t="s">
        <v>21825</v>
      </c>
      <c r="K7230" s="35" t="s">
        <v>2617</v>
      </c>
      <c r="L7230" s="35"/>
      <c r="M7230" s="51">
        <v>43644</v>
      </c>
    </row>
    <row r="7231" spans="9:13">
      <c r="I7231" s="35" t="s">
        <v>21826</v>
      </c>
      <c r="J7231" s="35" t="s">
        <v>21827</v>
      </c>
      <c r="K7231" s="35" t="s">
        <v>2617</v>
      </c>
      <c r="L7231" s="35"/>
      <c r="M7231" s="51">
        <v>43644</v>
      </c>
    </row>
    <row r="7232" spans="9:13">
      <c r="I7232" s="35" t="s">
        <v>21828</v>
      </c>
      <c r="J7232" s="35" t="s">
        <v>21829</v>
      </c>
      <c r="K7232" s="35" t="s">
        <v>2617</v>
      </c>
      <c r="L7232" s="35"/>
      <c r="M7232" s="51">
        <v>43644</v>
      </c>
    </row>
    <row r="7233" spans="9:13">
      <c r="I7233" s="35" t="s">
        <v>21830</v>
      </c>
      <c r="J7233" s="35" t="s">
        <v>21831</v>
      </c>
      <c r="K7233" s="35" t="s">
        <v>2617</v>
      </c>
      <c r="L7233" s="35"/>
      <c r="M7233" s="51">
        <v>43644</v>
      </c>
    </row>
    <row r="7234" spans="9:13">
      <c r="I7234" s="35" t="s">
        <v>21832</v>
      </c>
      <c r="J7234" s="35" t="s">
        <v>21833</v>
      </c>
      <c r="K7234" s="35" t="s">
        <v>2617</v>
      </c>
      <c r="L7234" s="35"/>
      <c r="M7234" s="51">
        <v>43644</v>
      </c>
    </row>
    <row r="7235" spans="9:13">
      <c r="I7235" s="35" t="s">
        <v>21834</v>
      </c>
      <c r="J7235" s="35" t="s">
        <v>21835</v>
      </c>
      <c r="K7235" s="35" t="s">
        <v>2617</v>
      </c>
      <c r="L7235" s="35"/>
      <c r="M7235" s="51">
        <v>43644</v>
      </c>
    </row>
    <row r="7236" spans="9:13">
      <c r="I7236" s="35" t="s">
        <v>21836</v>
      </c>
      <c r="J7236" s="35" t="s">
        <v>21837</v>
      </c>
      <c r="K7236" s="35" t="s">
        <v>2617</v>
      </c>
      <c r="L7236" s="35"/>
      <c r="M7236" s="51">
        <v>43644</v>
      </c>
    </row>
    <row r="7237" spans="9:13">
      <c r="I7237" s="35" t="s">
        <v>21838</v>
      </c>
      <c r="J7237" s="35" t="s">
        <v>21839</v>
      </c>
      <c r="K7237" s="35" t="s">
        <v>2617</v>
      </c>
      <c r="L7237" s="35"/>
      <c r="M7237" s="51">
        <v>43644</v>
      </c>
    </row>
    <row r="7238" spans="9:13">
      <c r="I7238" s="35" t="s">
        <v>21840</v>
      </c>
      <c r="J7238" s="35" t="s">
        <v>21841</v>
      </c>
      <c r="K7238" s="35" t="s">
        <v>2617</v>
      </c>
      <c r="L7238" s="35"/>
      <c r="M7238" s="51">
        <v>43644</v>
      </c>
    </row>
    <row r="7239" spans="9:13">
      <c r="I7239" s="35" t="s">
        <v>21842</v>
      </c>
      <c r="J7239" s="35" t="s">
        <v>21843</v>
      </c>
      <c r="K7239" s="35" t="s">
        <v>2617</v>
      </c>
      <c r="L7239" s="35"/>
      <c r="M7239" s="51">
        <v>43644</v>
      </c>
    </row>
    <row r="7240" spans="9:13">
      <c r="I7240" s="35" t="s">
        <v>21844</v>
      </c>
      <c r="J7240" s="35" t="s">
        <v>21845</v>
      </c>
      <c r="K7240" s="35" t="s">
        <v>2617</v>
      </c>
      <c r="L7240" s="35"/>
      <c r="M7240" s="51">
        <v>43644</v>
      </c>
    </row>
    <row r="7241" spans="9:13">
      <c r="I7241" s="35" t="s">
        <v>21846</v>
      </c>
      <c r="J7241" s="35" t="s">
        <v>21847</v>
      </c>
      <c r="K7241" s="35" t="s">
        <v>2617</v>
      </c>
      <c r="L7241" s="35"/>
      <c r="M7241" s="51">
        <v>43644</v>
      </c>
    </row>
    <row r="7242" spans="9:13">
      <c r="I7242" s="35" t="s">
        <v>21848</v>
      </c>
      <c r="J7242" s="35" t="s">
        <v>21849</v>
      </c>
      <c r="K7242" s="35" t="s">
        <v>2617</v>
      </c>
      <c r="L7242" s="35"/>
      <c r="M7242" s="51">
        <v>43644</v>
      </c>
    </row>
    <row r="7243" spans="9:13">
      <c r="I7243" s="35" t="s">
        <v>21850</v>
      </c>
      <c r="J7243" s="35" t="s">
        <v>21851</v>
      </c>
      <c r="K7243" s="35" t="s">
        <v>2617</v>
      </c>
      <c r="L7243" s="35"/>
      <c r="M7243" s="51">
        <v>43644</v>
      </c>
    </row>
    <row r="7244" spans="9:13">
      <c r="I7244" s="35" t="s">
        <v>21852</v>
      </c>
      <c r="J7244" s="35" t="s">
        <v>21853</v>
      </c>
      <c r="K7244" s="35" t="s">
        <v>2617</v>
      </c>
      <c r="L7244" s="35"/>
      <c r="M7244" s="51">
        <v>43644</v>
      </c>
    </row>
    <row r="7245" spans="9:13">
      <c r="I7245" s="35" t="s">
        <v>21854</v>
      </c>
      <c r="J7245" s="35" t="s">
        <v>21855</v>
      </c>
      <c r="K7245" s="35" t="s">
        <v>2617</v>
      </c>
      <c r="L7245" s="35"/>
      <c r="M7245" s="51">
        <v>43644</v>
      </c>
    </row>
    <row r="7246" spans="9:13">
      <c r="I7246" s="35" t="s">
        <v>21856</v>
      </c>
      <c r="J7246" s="35" t="s">
        <v>21857</v>
      </c>
      <c r="K7246" s="35" t="s">
        <v>2617</v>
      </c>
      <c r="L7246" s="35"/>
      <c r="M7246" s="51">
        <v>43644</v>
      </c>
    </row>
    <row r="7247" spans="9:13">
      <c r="I7247" s="35" t="s">
        <v>21858</v>
      </c>
      <c r="J7247" s="35" t="s">
        <v>21859</v>
      </c>
      <c r="K7247" s="35" t="s">
        <v>2617</v>
      </c>
      <c r="L7247" s="35"/>
      <c r="M7247" s="51">
        <v>43644</v>
      </c>
    </row>
    <row r="7248" spans="9:13">
      <c r="I7248" s="35" t="s">
        <v>21860</v>
      </c>
      <c r="J7248" s="35" t="s">
        <v>21861</v>
      </c>
      <c r="K7248" s="35" t="s">
        <v>2617</v>
      </c>
      <c r="L7248" s="35"/>
      <c r="M7248" s="51">
        <v>43644</v>
      </c>
    </row>
    <row r="7249" spans="9:13">
      <c r="I7249" s="35" t="s">
        <v>21862</v>
      </c>
      <c r="J7249" s="35" t="s">
        <v>21863</v>
      </c>
      <c r="K7249" s="35" t="s">
        <v>2617</v>
      </c>
      <c r="L7249" s="35"/>
      <c r="M7249" s="51">
        <v>43644</v>
      </c>
    </row>
    <row r="7250" spans="9:13">
      <c r="I7250" s="35" t="s">
        <v>21864</v>
      </c>
      <c r="J7250" s="35" t="s">
        <v>21865</v>
      </c>
      <c r="K7250" s="35" t="s">
        <v>2617</v>
      </c>
      <c r="L7250" s="35"/>
      <c r="M7250" s="51">
        <v>43644</v>
      </c>
    </row>
    <row r="7251" spans="9:13">
      <c r="I7251" s="35" t="s">
        <v>21866</v>
      </c>
      <c r="J7251" s="35" t="s">
        <v>21867</v>
      </c>
      <c r="K7251" s="35" t="s">
        <v>2617</v>
      </c>
      <c r="L7251" s="35"/>
      <c r="M7251" s="51">
        <v>43644</v>
      </c>
    </row>
    <row r="7252" spans="9:13">
      <c r="I7252" s="35" t="s">
        <v>21868</v>
      </c>
      <c r="J7252" s="35" t="s">
        <v>21869</v>
      </c>
      <c r="K7252" s="35" t="s">
        <v>2617</v>
      </c>
      <c r="L7252" s="35"/>
      <c r="M7252" s="51">
        <v>43644</v>
      </c>
    </row>
    <row r="7253" spans="9:13">
      <c r="I7253" s="35" t="s">
        <v>21870</v>
      </c>
      <c r="J7253" s="35" t="s">
        <v>21871</v>
      </c>
      <c r="K7253" s="35" t="s">
        <v>2617</v>
      </c>
      <c r="L7253" s="35"/>
      <c r="M7253" s="51">
        <v>43644</v>
      </c>
    </row>
    <row r="7254" spans="9:13">
      <c r="I7254" s="35" t="s">
        <v>21872</v>
      </c>
      <c r="J7254" s="35" t="s">
        <v>21873</v>
      </c>
      <c r="K7254" s="35" t="s">
        <v>2617</v>
      </c>
      <c r="L7254" s="35"/>
      <c r="M7254" s="51">
        <v>43644</v>
      </c>
    </row>
    <row r="7255" spans="9:13">
      <c r="I7255" s="35" t="s">
        <v>21874</v>
      </c>
      <c r="J7255" s="35" t="s">
        <v>21875</v>
      </c>
      <c r="K7255" s="35" t="s">
        <v>2617</v>
      </c>
      <c r="L7255" s="35"/>
      <c r="M7255" s="51">
        <v>43644</v>
      </c>
    </row>
    <row r="7256" spans="9:13">
      <c r="I7256" s="35" t="s">
        <v>21876</v>
      </c>
      <c r="J7256" s="35" t="s">
        <v>21877</v>
      </c>
      <c r="K7256" s="35" t="s">
        <v>2617</v>
      </c>
      <c r="L7256" s="35"/>
      <c r="M7256" s="51">
        <v>43644</v>
      </c>
    </row>
    <row r="7257" spans="9:13">
      <c r="I7257" s="35" t="s">
        <v>21878</v>
      </c>
      <c r="J7257" s="35" t="s">
        <v>21879</v>
      </c>
      <c r="K7257" s="35" t="s">
        <v>2617</v>
      </c>
      <c r="L7257" s="35"/>
      <c r="M7257" s="51">
        <v>43644</v>
      </c>
    </row>
    <row r="7258" spans="9:13">
      <c r="I7258" s="35" t="s">
        <v>21880</v>
      </c>
      <c r="J7258" s="35" t="s">
        <v>21881</v>
      </c>
      <c r="K7258" s="35" t="s">
        <v>2617</v>
      </c>
      <c r="L7258" s="35"/>
      <c r="M7258" s="51">
        <v>43644</v>
      </c>
    </row>
    <row r="7259" spans="9:13">
      <c r="I7259" s="35" t="s">
        <v>21882</v>
      </c>
      <c r="J7259" s="35" t="s">
        <v>21883</v>
      </c>
      <c r="K7259" s="35" t="s">
        <v>2617</v>
      </c>
      <c r="L7259" s="35"/>
      <c r="M7259" s="51">
        <v>43644</v>
      </c>
    </row>
    <row r="7260" spans="9:13">
      <c r="I7260" s="35" t="s">
        <v>21884</v>
      </c>
      <c r="J7260" s="35" t="s">
        <v>21885</v>
      </c>
      <c r="K7260" s="35" t="s">
        <v>2617</v>
      </c>
      <c r="L7260" s="35"/>
      <c r="M7260" s="51">
        <v>43644</v>
      </c>
    </row>
    <row r="7261" spans="9:13">
      <c r="I7261" s="35" t="s">
        <v>21886</v>
      </c>
      <c r="J7261" s="35" t="s">
        <v>21887</v>
      </c>
      <c r="K7261" s="35" t="s">
        <v>2617</v>
      </c>
      <c r="L7261" s="35"/>
      <c r="M7261" s="51">
        <v>43644</v>
      </c>
    </row>
    <row r="7262" spans="9:13">
      <c r="I7262" s="35" t="s">
        <v>21888</v>
      </c>
      <c r="J7262" s="35" t="s">
        <v>21889</v>
      </c>
      <c r="K7262" s="35" t="s">
        <v>2617</v>
      </c>
      <c r="L7262" s="35"/>
      <c r="M7262" s="51">
        <v>43644</v>
      </c>
    </row>
    <row r="7263" spans="9:13">
      <c r="I7263" s="35" t="s">
        <v>21890</v>
      </c>
      <c r="J7263" s="35" t="s">
        <v>21891</v>
      </c>
      <c r="K7263" s="35" t="s">
        <v>2617</v>
      </c>
      <c r="L7263" s="35"/>
      <c r="M7263" s="51">
        <v>43644</v>
      </c>
    </row>
    <row r="7264" spans="9:13">
      <c r="I7264" s="35" t="s">
        <v>21892</v>
      </c>
      <c r="J7264" s="35" t="s">
        <v>21893</v>
      </c>
      <c r="K7264" s="35" t="s">
        <v>2617</v>
      </c>
      <c r="L7264" s="35"/>
      <c r="M7264" s="51">
        <v>43644</v>
      </c>
    </row>
    <row r="7265" spans="9:13">
      <c r="I7265" s="35" t="s">
        <v>21894</v>
      </c>
      <c r="J7265" s="35" t="s">
        <v>21895</v>
      </c>
      <c r="K7265" s="35" t="s">
        <v>2617</v>
      </c>
      <c r="L7265" s="35"/>
      <c r="M7265" s="51">
        <v>43644</v>
      </c>
    </row>
    <row r="7266" spans="9:13">
      <c r="I7266" s="35" t="s">
        <v>21896</v>
      </c>
      <c r="J7266" s="35" t="s">
        <v>21897</v>
      </c>
      <c r="K7266" s="35" t="s">
        <v>2617</v>
      </c>
      <c r="L7266" s="35"/>
      <c r="M7266" s="51">
        <v>43644</v>
      </c>
    </row>
    <row r="7267" spans="9:13">
      <c r="I7267" s="35" t="s">
        <v>21898</v>
      </c>
      <c r="J7267" s="35" t="s">
        <v>21899</v>
      </c>
      <c r="K7267" s="35" t="s">
        <v>2617</v>
      </c>
      <c r="L7267" s="35"/>
      <c r="M7267" s="51">
        <v>43644</v>
      </c>
    </row>
    <row r="7268" spans="9:13">
      <c r="I7268" s="35" t="s">
        <v>21900</v>
      </c>
      <c r="J7268" s="35" t="s">
        <v>21901</v>
      </c>
      <c r="K7268" s="35" t="s">
        <v>2617</v>
      </c>
      <c r="L7268" s="35"/>
      <c r="M7268" s="51">
        <v>43644</v>
      </c>
    </row>
    <row r="7269" spans="9:13">
      <c r="I7269" s="35" t="s">
        <v>21902</v>
      </c>
      <c r="J7269" s="35" t="s">
        <v>21903</v>
      </c>
      <c r="K7269" s="35" t="s">
        <v>2617</v>
      </c>
      <c r="L7269" s="35"/>
      <c r="M7269" s="51">
        <v>43644</v>
      </c>
    </row>
    <row r="7270" spans="9:13">
      <c r="I7270" s="35" t="s">
        <v>21904</v>
      </c>
      <c r="J7270" s="35" t="s">
        <v>21905</v>
      </c>
      <c r="K7270" s="35" t="s">
        <v>2617</v>
      </c>
      <c r="L7270" s="35"/>
      <c r="M7270" s="51">
        <v>43644</v>
      </c>
    </row>
    <row r="7271" spans="9:13">
      <c r="I7271" s="35" t="s">
        <v>21906</v>
      </c>
      <c r="J7271" s="35" t="s">
        <v>21907</v>
      </c>
      <c r="K7271" s="35" t="s">
        <v>2617</v>
      </c>
      <c r="L7271" s="35"/>
      <c r="M7271" s="51">
        <v>43644</v>
      </c>
    </row>
    <row r="7272" spans="9:13">
      <c r="I7272" s="35" t="s">
        <v>21908</v>
      </c>
      <c r="J7272" s="35" t="s">
        <v>21909</v>
      </c>
      <c r="K7272" s="35" t="s">
        <v>2617</v>
      </c>
      <c r="L7272" s="35"/>
      <c r="M7272" s="51">
        <v>43644</v>
      </c>
    </row>
    <row r="7273" spans="9:13">
      <c r="I7273" s="35" t="s">
        <v>21910</v>
      </c>
      <c r="J7273" s="35" t="s">
        <v>21911</v>
      </c>
      <c r="K7273" s="35" t="s">
        <v>2617</v>
      </c>
      <c r="L7273" s="35"/>
      <c r="M7273" s="51">
        <v>43644</v>
      </c>
    </row>
    <row r="7274" spans="9:13">
      <c r="I7274" s="35" t="s">
        <v>21912</v>
      </c>
      <c r="J7274" s="35" t="s">
        <v>21913</v>
      </c>
      <c r="K7274" s="35" t="s">
        <v>2617</v>
      </c>
      <c r="L7274" s="35"/>
      <c r="M7274" s="51">
        <v>43644</v>
      </c>
    </row>
    <row r="7275" spans="9:13">
      <c r="I7275" s="35" t="s">
        <v>21914</v>
      </c>
      <c r="J7275" s="35" t="s">
        <v>21915</v>
      </c>
      <c r="K7275" s="35" t="s">
        <v>2617</v>
      </c>
      <c r="L7275" s="35"/>
      <c r="M7275" s="51">
        <v>43644</v>
      </c>
    </row>
    <row r="7276" spans="9:13">
      <c r="I7276" s="35" t="s">
        <v>21916</v>
      </c>
      <c r="J7276" s="35" t="s">
        <v>21917</v>
      </c>
      <c r="K7276" s="35" t="s">
        <v>2617</v>
      </c>
      <c r="L7276" s="35"/>
      <c r="M7276" s="51">
        <v>43644</v>
      </c>
    </row>
    <row r="7277" spans="9:13">
      <c r="I7277" s="35" t="s">
        <v>21918</v>
      </c>
      <c r="J7277" s="35" t="s">
        <v>21919</v>
      </c>
      <c r="K7277" s="35" t="s">
        <v>2617</v>
      </c>
      <c r="L7277" s="35"/>
      <c r="M7277" s="51">
        <v>43644</v>
      </c>
    </row>
    <row r="7278" spans="9:13">
      <c r="I7278" s="35" t="s">
        <v>21920</v>
      </c>
      <c r="J7278" s="35" t="s">
        <v>21921</v>
      </c>
      <c r="K7278" s="35" t="s">
        <v>2617</v>
      </c>
      <c r="L7278" s="35"/>
      <c r="M7278" s="51">
        <v>43644</v>
      </c>
    </row>
    <row r="7279" spans="9:13">
      <c r="I7279" s="35" t="s">
        <v>21922</v>
      </c>
      <c r="J7279" s="35" t="s">
        <v>21923</v>
      </c>
      <c r="K7279" s="35" t="s">
        <v>2617</v>
      </c>
      <c r="L7279" s="35"/>
      <c r="M7279" s="51">
        <v>43644</v>
      </c>
    </row>
    <row r="7280" spans="9:13">
      <c r="I7280" s="35" t="s">
        <v>21924</v>
      </c>
      <c r="J7280" s="35" t="s">
        <v>21925</v>
      </c>
      <c r="K7280" s="35" t="s">
        <v>2617</v>
      </c>
      <c r="L7280" s="35"/>
      <c r="M7280" s="51">
        <v>43644</v>
      </c>
    </row>
    <row r="7281" spans="9:13">
      <c r="I7281" s="35" t="s">
        <v>21926</v>
      </c>
      <c r="J7281" s="35" t="s">
        <v>21927</v>
      </c>
      <c r="K7281" s="35" t="s">
        <v>2617</v>
      </c>
      <c r="L7281" s="35"/>
      <c r="M7281" s="51">
        <v>43644</v>
      </c>
    </row>
    <row r="7282" spans="9:13">
      <c r="I7282" s="35" t="s">
        <v>21928</v>
      </c>
      <c r="J7282" s="35" t="s">
        <v>21929</v>
      </c>
      <c r="K7282" s="35" t="s">
        <v>2617</v>
      </c>
      <c r="L7282" s="35"/>
      <c r="M7282" s="51">
        <v>43644</v>
      </c>
    </row>
    <row r="7283" spans="9:13">
      <c r="I7283" s="35" t="s">
        <v>21930</v>
      </c>
      <c r="J7283" s="35" t="s">
        <v>21931</v>
      </c>
      <c r="K7283" s="35" t="s">
        <v>2617</v>
      </c>
      <c r="L7283" s="35"/>
      <c r="M7283" s="51">
        <v>43644</v>
      </c>
    </row>
    <row r="7284" spans="9:13">
      <c r="I7284" s="35" t="s">
        <v>21932</v>
      </c>
      <c r="J7284" s="35" t="s">
        <v>21933</v>
      </c>
      <c r="K7284" s="35" t="s">
        <v>2617</v>
      </c>
      <c r="L7284" s="35"/>
      <c r="M7284" s="51">
        <v>43644</v>
      </c>
    </row>
    <row r="7285" spans="9:13">
      <c r="I7285" s="35" t="s">
        <v>21934</v>
      </c>
      <c r="J7285" s="35" t="s">
        <v>21935</v>
      </c>
      <c r="K7285" s="35" t="s">
        <v>2617</v>
      </c>
      <c r="L7285" s="35"/>
      <c r="M7285" s="51">
        <v>43644</v>
      </c>
    </row>
    <row r="7286" spans="9:13">
      <c r="I7286" s="35" t="s">
        <v>21936</v>
      </c>
      <c r="J7286" s="35" t="s">
        <v>21937</v>
      </c>
      <c r="K7286" s="35" t="s">
        <v>2617</v>
      </c>
      <c r="L7286" s="35"/>
      <c r="M7286" s="51">
        <v>43644</v>
      </c>
    </row>
    <row r="7287" spans="9:13">
      <c r="I7287" s="35" t="s">
        <v>21938</v>
      </c>
      <c r="J7287" s="35" t="s">
        <v>21939</v>
      </c>
      <c r="K7287" s="35" t="s">
        <v>2617</v>
      </c>
      <c r="L7287" s="35"/>
      <c r="M7287" s="51">
        <v>43644</v>
      </c>
    </row>
    <row r="7288" spans="9:13">
      <c r="I7288" s="35" t="s">
        <v>21940</v>
      </c>
      <c r="J7288" s="35" t="s">
        <v>21941</v>
      </c>
      <c r="K7288" s="35" t="s">
        <v>2617</v>
      </c>
      <c r="L7288" s="35"/>
      <c r="M7288" s="51">
        <v>43644</v>
      </c>
    </row>
    <row r="7289" spans="9:13">
      <c r="I7289" s="35" t="s">
        <v>21942</v>
      </c>
      <c r="J7289" s="35" t="s">
        <v>21943</v>
      </c>
      <c r="K7289" s="35" t="s">
        <v>2617</v>
      </c>
      <c r="L7289" s="35"/>
      <c r="M7289" s="51">
        <v>43644</v>
      </c>
    </row>
    <row r="7290" spans="9:13">
      <c r="I7290" s="35" t="s">
        <v>21944</v>
      </c>
      <c r="J7290" s="35" t="s">
        <v>21945</v>
      </c>
      <c r="K7290" s="35" t="s">
        <v>2617</v>
      </c>
      <c r="L7290" s="35"/>
      <c r="M7290" s="51">
        <v>43644</v>
      </c>
    </row>
    <row r="7291" spans="9:13">
      <c r="I7291" s="35" t="s">
        <v>21946</v>
      </c>
      <c r="J7291" s="35" t="s">
        <v>21947</v>
      </c>
      <c r="K7291" s="35" t="s">
        <v>2617</v>
      </c>
      <c r="L7291" s="35"/>
      <c r="M7291" s="51">
        <v>43644</v>
      </c>
    </row>
    <row r="7292" spans="9:13">
      <c r="I7292" s="35" t="s">
        <v>21948</v>
      </c>
      <c r="J7292" s="35" t="s">
        <v>21949</v>
      </c>
      <c r="K7292" s="35" t="s">
        <v>2617</v>
      </c>
      <c r="L7292" s="35"/>
      <c r="M7292" s="51">
        <v>43644</v>
      </c>
    </row>
    <row r="7293" spans="9:13">
      <c r="I7293" s="35" t="s">
        <v>21950</v>
      </c>
      <c r="J7293" s="35" t="s">
        <v>21951</v>
      </c>
      <c r="K7293" s="35" t="s">
        <v>2617</v>
      </c>
      <c r="L7293" s="35"/>
      <c r="M7293" s="51">
        <v>43644</v>
      </c>
    </row>
    <row r="7294" spans="9:13">
      <c r="I7294" s="35" t="s">
        <v>21952</v>
      </c>
      <c r="J7294" s="35" t="s">
        <v>21953</v>
      </c>
      <c r="K7294" s="35" t="s">
        <v>2617</v>
      </c>
      <c r="L7294" s="35"/>
      <c r="M7294" s="51">
        <v>43644</v>
      </c>
    </row>
    <row r="7295" spans="9:13">
      <c r="I7295" s="35" t="s">
        <v>21954</v>
      </c>
      <c r="J7295" s="35" t="s">
        <v>21955</v>
      </c>
      <c r="K7295" s="35" t="s">
        <v>2617</v>
      </c>
      <c r="L7295" s="35"/>
      <c r="M7295" s="51">
        <v>43644</v>
      </c>
    </row>
    <row r="7296" spans="9:13">
      <c r="I7296" s="35" t="s">
        <v>21956</v>
      </c>
      <c r="J7296" s="35" t="s">
        <v>21957</v>
      </c>
      <c r="K7296" s="35" t="s">
        <v>2617</v>
      </c>
      <c r="L7296" s="35"/>
      <c r="M7296" s="51">
        <v>43644</v>
      </c>
    </row>
    <row r="7297" spans="9:13">
      <c r="I7297" s="35" t="s">
        <v>21958</v>
      </c>
      <c r="J7297" s="35" t="s">
        <v>21959</v>
      </c>
      <c r="K7297" s="35" t="s">
        <v>2617</v>
      </c>
      <c r="L7297" s="35"/>
      <c r="M7297" s="51">
        <v>43644</v>
      </c>
    </row>
    <row r="7298" spans="9:13">
      <c r="I7298" s="35" t="s">
        <v>21960</v>
      </c>
      <c r="J7298" s="35" t="s">
        <v>21961</v>
      </c>
      <c r="K7298" s="35" t="s">
        <v>2617</v>
      </c>
      <c r="L7298" s="35"/>
      <c r="M7298" s="51">
        <v>43644</v>
      </c>
    </row>
    <row r="7299" spans="9:13">
      <c r="I7299" s="35" t="s">
        <v>21962</v>
      </c>
      <c r="J7299" s="35" t="s">
        <v>21963</v>
      </c>
      <c r="K7299" s="35" t="s">
        <v>2617</v>
      </c>
      <c r="L7299" s="35"/>
      <c r="M7299" s="51">
        <v>43644</v>
      </c>
    </row>
    <row r="7300" spans="9:13">
      <c r="I7300" s="35" t="s">
        <v>21964</v>
      </c>
      <c r="J7300" s="35" t="s">
        <v>21965</v>
      </c>
      <c r="K7300" s="35" t="s">
        <v>2617</v>
      </c>
      <c r="L7300" s="35"/>
      <c r="M7300" s="51">
        <v>43644</v>
      </c>
    </row>
    <row r="7301" spans="9:13">
      <c r="I7301" s="35" t="s">
        <v>21966</v>
      </c>
      <c r="J7301" s="35" t="s">
        <v>21967</v>
      </c>
      <c r="K7301" s="35" t="s">
        <v>2617</v>
      </c>
      <c r="L7301" s="35"/>
      <c r="M7301" s="51">
        <v>43644</v>
      </c>
    </row>
    <row r="7302" spans="9:13">
      <c r="I7302" s="35" t="s">
        <v>21968</v>
      </c>
      <c r="J7302" s="35" t="s">
        <v>21969</v>
      </c>
      <c r="K7302" s="35" t="s">
        <v>2617</v>
      </c>
      <c r="L7302" s="35"/>
      <c r="M7302" s="51">
        <v>43644</v>
      </c>
    </row>
    <row r="7303" spans="9:13">
      <c r="I7303" s="35" t="s">
        <v>21970</v>
      </c>
      <c r="J7303" s="35" t="s">
        <v>21971</v>
      </c>
      <c r="K7303" s="35" t="s">
        <v>2617</v>
      </c>
      <c r="L7303" s="35"/>
      <c r="M7303" s="51">
        <v>43644</v>
      </c>
    </row>
    <row r="7304" spans="9:13">
      <c r="I7304" s="35" t="s">
        <v>21972</v>
      </c>
      <c r="J7304" s="35" t="s">
        <v>21973</v>
      </c>
      <c r="K7304" s="35" t="s">
        <v>2617</v>
      </c>
      <c r="L7304" s="35"/>
      <c r="M7304" s="51">
        <v>43644</v>
      </c>
    </row>
    <row r="7305" spans="9:13">
      <c r="I7305" s="35" t="s">
        <v>21974</v>
      </c>
      <c r="J7305" s="35" t="s">
        <v>21975</v>
      </c>
      <c r="K7305" s="35" t="s">
        <v>2617</v>
      </c>
      <c r="L7305" s="35"/>
      <c r="M7305" s="51">
        <v>43644</v>
      </c>
    </row>
    <row r="7306" spans="9:13">
      <c r="I7306" s="35" t="s">
        <v>21976</v>
      </c>
      <c r="J7306" s="35" t="s">
        <v>21977</v>
      </c>
      <c r="K7306" s="35" t="s">
        <v>2617</v>
      </c>
      <c r="L7306" s="35"/>
      <c r="M7306" s="51">
        <v>43644</v>
      </c>
    </row>
    <row r="7307" spans="9:13">
      <c r="I7307" s="35" t="s">
        <v>21978</v>
      </c>
      <c r="J7307" s="35" t="s">
        <v>21979</v>
      </c>
      <c r="K7307" s="35" t="s">
        <v>2617</v>
      </c>
      <c r="L7307" s="35"/>
      <c r="M7307" s="51">
        <v>43644</v>
      </c>
    </row>
    <row r="7308" spans="9:13">
      <c r="I7308" s="35" t="s">
        <v>21980</v>
      </c>
      <c r="J7308" s="35" t="s">
        <v>21981</v>
      </c>
      <c r="K7308" s="35" t="s">
        <v>2617</v>
      </c>
      <c r="L7308" s="35"/>
      <c r="M7308" s="51">
        <v>43644</v>
      </c>
    </row>
    <row r="7309" spans="9:13">
      <c r="I7309" s="35" t="s">
        <v>21982</v>
      </c>
      <c r="J7309" s="35" t="s">
        <v>21983</v>
      </c>
      <c r="K7309" s="35" t="s">
        <v>2617</v>
      </c>
      <c r="L7309" s="35"/>
      <c r="M7309" s="51">
        <v>43644</v>
      </c>
    </row>
    <row r="7310" spans="9:13">
      <c r="I7310" s="35" t="s">
        <v>21984</v>
      </c>
      <c r="J7310" s="35" t="s">
        <v>21985</v>
      </c>
      <c r="K7310" s="35" t="s">
        <v>2617</v>
      </c>
      <c r="L7310" s="35"/>
      <c r="M7310" s="51">
        <v>43644</v>
      </c>
    </row>
    <row r="7311" spans="9:13">
      <c r="I7311" s="35" t="s">
        <v>21986</v>
      </c>
      <c r="J7311" s="35" t="s">
        <v>21987</v>
      </c>
      <c r="K7311" s="35" t="s">
        <v>2617</v>
      </c>
      <c r="L7311" s="35"/>
      <c r="M7311" s="51">
        <v>43644</v>
      </c>
    </row>
    <row r="7312" spans="9:13">
      <c r="I7312" s="35" t="s">
        <v>21988</v>
      </c>
      <c r="J7312" s="35" t="s">
        <v>21989</v>
      </c>
      <c r="K7312" s="35" t="s">
        <v>2617</v>
      </c>
      <c r="L7312" s="35"/>
      <c r="M7312" s="51">
        <v>43644</v>
      </c>
    </row>
    <row r="7313" spans="9:13">
      <c r="I7313" s="35" t="s">
        <v>21990</v>
      </c>
      <c r="J7313" s="35" t="s">
        <v>21991</v>
      </c>
      <c r="K7313" s="35" t="s">
        <v>2617</v>
      </c>
      <c r="L7313" s="35"/>
      <c r="M7313" s="51">
        <v>43644</v>
      </c>
    </row>
    <row r="7314" spans="9:13">
      <c r="I7314" s="35" t="s">
        <v>21992</v>
      </c>
      <c r="J7314" s="35" t="s">
        <v>21993</v>
      </c>
      <c r="K7314" s="35" t="s">
        <v>2617</v>
      </c>
      <c r="L7314" s="35"/>
      <c r="M7314" s="51">
        <v>43644</v>
      </c>
    </row>
    <row r="7315" spans="9:13">
      <c r="I7315" s="35" t="s">
        <v>21994</v>
      </c>
      <c r="J7315" s="35" t="s">
        <v>21995</v>
      </c>
      <c r="K7315" s="35" t="s">
        <v>2617</v>
      </c>
      <c r="L7315" s="35"/>
      <c r="M7315" s="51">
        <v>43644</v>
      </c>
    </row>
    <row r="7316" spans="9:13">
      <c r="I7316" s="35" t="s">
        <v>21996</v>
      </c>
      <c r="J7316" s="35" t="s">
        <v>21997</v>
      </c>
      <c r="K7316" s="35" t="s">
        <v>2617</v>
      </c>
      <c r="L7316" s="35"/>
      <c r="M7316" s="51">
        <v>43644</v>
      </c>
    </row>
    <row r="7317" spans="9:13">
      <c r="I7317" s="35" t="s">
        <v>21998</v>
      </c>
      <c r="J7317" s="35" t="s">
        <v>21999</v>
      </c>
      <c r="K7317" s="35" t="s">
        <v>2617</v>
      </c>
      <c r="L7317" s="35"/>
      <c r="M7317" s="51">
        <v>43644</v>
      </c>
    </row>
    <row r="7318" spans="9:13">
      <c r="I7318" s="35" t="s">
        <v>22000</v>
      </c>
      <c r="J7318" s="35" t="s">
        <v>22001</v>
      </c>
      <c r="K7318" s="35" t="s">
        <v>2617</v>
      </c>
      <c r="L7318" s="35"/>
      <c r="M7318" s="51">
        <v>43644</v>
      </c>
    </row>
    <row r="7319" spans="9:13">
      <c r="I7319" s="35" t="s">
        <v>22002</v>
      </c>
      <c r="J7319" s="35" t="s">
        <v>22003</v>
      </c>
      <c r="K7319" s="35" t="s">
        <v>2617</v>
      </c>
      <c r="L7319" s="35"/>
      <c r="M7319" s="51">
        <v>43644</v>
      </c>
    </row>
    <row r="7320" spans="9:13">
      <c r="I7320" s="35" t="s">
        <v>22004</v>
      </c>
      <c r="J7320" s="35" t="s">
        <v>22005</v>
      </c>
      <c r="K7320" s="35" t="s">
        <v>2617</v>
      </c>
      <c r="L7320" s="35"/>
      <c r="M7320" s="51">
        <v>43644</v>
      </c>
    </row>
    <row r="7321" spans="9:13">
      <c r="I7321" s="35" t="s">
        <v>22006</v>
      </c>
      <c r="J7321" s="35" t="s">
        <v>22007</v>
      </c>
      <c r="K7321" s="35" t="s">
        <v>2617</v>
      </c>
      <c r="L7321" s="35"/>
      <c r="M7321" s="51">
        <v>43644</v>
      </c>
    </row>
    <row r="7322" spans="9:13">
      <c r="I7322" s="35" t="s">
        <v>22008</v>
      </c>
      <c r="J7322" s="35" t="s">
        <v>22009</v>
      </c>
      <c r="K7322" s="35" t="s">
        <v>2617</v>
      </c>
      <c r="L7322" s="35"/>
      <c r="M7322" s="51">
        <v>43644</v>
      </c>
    </row>
    <row r="7323" spans="9:13">
      <c r="I7323" s="35" t="s">
        <v>22010</v>
      </c>
      <c r="J7323" s="35" t="s">
        <v>22011</v>
      </c>
      <c r="K7323" s="35" t="s">
        <v>2617</v>
      </c>
      <c r="L7323" s="35"/>
      <c r="M7323" s="51">
        <v>43644</v>
      </c>
    </row>
    <row r="7324" spans="9:13">
      <c r="I7324" s="35" t="s">
        <v>22012</v>
      </c>
      <c r="J7324" s="35" t="s">
        <v>22013</v>
      </c>
      <c r="K7324" s="35" t="s">
        <v>2617</v>
      </c>
      <c r="L7324" s="35"/>
      <c r="M7324" s="51">
        <v>43644</v>
      </c>
    </row>
    <row r="7325" spans="9:13">
      <c r="I7325" s="35" t="s">
        <v>22014</v>
      </c>
      <c r="J7325" s="35" t="s">
        <v>22015</v>
      </c>
      <c r="K7325" s="35" t="s">
        <v>2617</v>
      </c>
      <c r="L7325" s="35"/>
      <c r="M7325" s="51">
        <v>43644</v>
      </c>
    </row>
    <row r="7326" spans="9:13">
      <c r="I7326" s="35" t="s">
        <v>22016</v>
      </c>
      <c r="J7326" s="35" t="s">
        <v>22017</v>
      </c>
      <c r="K7326" s="35" t="s">
        <v>2617</v>
      </c>
      <c r="L7326" s="35"/>
      <c r="M7326" s="51">
        <v>43644</v>
      </c>
    </row>
    <row r="7327" spans="9:13">
      <c r="I7327" s="35" t="s">
        <v>22018</v>
      </c>
      <c r="J7327" s="35" t="s">
        <v>22019</v>
      </c>
      <c r="K7327" s="35" t="s">
        <v>2617</v>
      </c>
      <c r="L7327" s="35"/>
      <c r="M7327" s="51">
        <v>43644</v>
      </c>
    </row>
    <row r="7328" spans="9:13">
      <c r="I7328" s="35" t="s">
        <v>22020</v>
      </c>
      <c r="J7328" s="35" t="s">
        <v>22021</v>
      </c>
      <c r="K7328" s="35" t="s">
        <v>2617</v>
      </c>
      <c r="L7328" s="35"/>
      <c r="M7328" s="51">
        <v>43644</v>
      </c>
    </row>
    <row r="7329" spans="9:13">
      <c r="I7329" s="35" t="s">
        <v>22022</v>
      </c>
      <c r="J7329" s="35" t="s">
        <v>22023</v>
      </c>
      <c r="K7329" s="35" t="s">
        <v>2617</v>
      </c>
      <c r="L7329" s="35"/>
      <c r="M7329" s="51">
        <v>43644</v>
      </c>
    </row>
    <row r="7330" spans="9:13">
      <c r="I7330" s="35" t="s">
        <v>22024</v>
      </c>
      <c r="J7330" s="35" t="s">
        <v>22025</v>
      </c>
      <c r="K7330" s="35" t="s">
        <v>2617</v>
      </c>
      <c r="L7330" s="35"/>
      <c r="M7330" s="51">
        <v>43644</v>
      </c>
    </row>
    <row r="7331" spans="9:13">
      <c r="I7331" s="35" t="s">
        <v>22026</v>
      </c>
      <c r="J7331" s="35" t="s">
        <v>22027</v>
      </c>
      <c r="K7331" s="35" t="s">
        <v>2617</v>
      </c>
      <c r="L7331" s="35"/>
      <c r="M7331" s="51">
        <v>43644</v>
      </c>
    </row>
    <row r="7332" spans="9:13">
      <c r="I7332" s="35" t="s">
        <v>22028</v>
      </c>
      <c r="J7332" s="35" t="s">
        <v>22029</v>
      </c>
      <c r="K7332" s="35" t="s">
        <v>2617</v>
      </c>
      <c r="L7332" s="35"/>
      <c r="M7332" s="51">
        <v>43644</v>
      </c>
    </row>
    <row r="7333" spans="9:13">
      <c r="I7333" s="35" t="s">
        <v>22030</v>
      </c>
      <c r="J7333" s="35" t="s">
        <v>22031</v>
      </c>
      <c r="K7333" s="35" t="s">
        <v>2617</v>
      </c>
      <c r="L7333" s="35"/>
      <c r="M7333" s="51">
        <v>43644</v>
      </c>
    </row>
    <row r="7334" spans="9:13">
      <c r="I7334" s="35" t="s">
        <v>22032</v>
      </c>
      <c r="J7334" s="35" t="s">
        <v>22033</v>
      </c>
      <c r="K7334" s="35" t="s">
        <v>2617</v>
      </c>
      <c r="L7334" s="35"/>
      <c r="M7334" s="51">
        <v>43644</v>
      </c>
    </row>
    <row r="7335" spans="9:13">
      <c r="I7335" s="35" t="s">
        <v>22034</v>
      </c>
      <c r="J7335" s="35" t="s">
        <v>22035</v>
      </c>
      <c r="K7335" s="35" t="s">
        <v>2617</v>
      </c>
      <c r="L7335" s="35"/>
      <c r="M7335" s="51">
        <v>43644</v>
      </c>
    </row>
    <row r="7336" spans="9:13">
      <c r="I7336" s="35" t="s">
        <v>22036</v>
      </c>
      <c r="J7336" s="35" t="s">
        <v>22037</v>
      </c>
      <c r="K7336" s="35" t="s">
        <v>2617</v>
      </c>
      <c r="L7336" s="35"/>
      <c r="M7336" s="51">
        <v>43644</v>
      </c>
    </row>
    <row r="7337" spans="9:13">
      <c r="I7337" s="35" t="s">
        <v>22038</v>
      </c>
      <c r="J7337" s="35" t="s">
        <v>22039</v>
      </c>
      <c r="K7337" s="35" t="s">
        <v>2617</v>
      </c>
      <c r="L7337" s="35"/>
      <c r="M7337" s="51">
        <v>43644</v>
      </c>
    </row>
    <row r="7338" spans="9:13">
      <c r="I7338" s="35" t="s">
        <v>22040</v>
      </c>
      <c r="J7338" s="35" t="s">
        <v>22041</v>
      </c>
      <c r="K7338" s="35" t="s">
        <v>2617</v>
      </c>
      <c r="L7338" s="35"/>
      <c r="M7338" s="51">
        <v>43644</v>
      </c>
    </row>
    <row r="7339" spans="9:13">
      <c r="I7339" s="35" t="s">
        <v>22042</v>
      </c>
      <c r="J7339" s="35" t="s">
        <v>22043</v>
      </c>
      <c r="K7339" s="35" t="s">
        <v>2617</v>
      </c>
      <c r="L7339" s="35"/>
      <c r="M7339" s="51">
        <v>43644</v>
      </c>
    </row>
    <row r="7340" spans="9:13">
      <c r="I7340" s="35" t="s">
        <v>22044</v>
      </c>
      <c r="J7340" s="35" t="s">
        <v>22045</v>
      </c>
      <c r="K7340" s="35" t="s">
        <v>2617</v>
      </c>
      <c r="L7340" s="35"/>
      <c r="M7340" s="51">
        <v>43644</v>
      </c>
    </row>
    <row r="7341" spans="9:13">
      <c r="I7341" s="35" t="s">
        <v>22046</v>
      </c>
      <c r="J7341" s="35" t="s">
        <v>22047</v>
      </c>
      <c r="K7341" s="35" t="s">
        <v>2617</v>
      </c>
      <c r="L7341" s="35"/>
      <c r="M7341" s="51">
        <v>43644</v>
      </c>
    </row>
    <row r="7342" spans="9:13">
      <c r="I7342" s="35" t="s">
        <v>22048</v>
      </c>
      <c r="J7342" s="35" t="s">
        <v>22049</v>
      </c>
      <c r="K7342" s="35" t="s">
        <v>2617</v>
      </c>
      <c r="L7342" s="35"/>
      <c r="M7342" s="51">
        <v>43644</v>
      </c>
    </row>
    <row r="7343" spans="9:13">
      <c r="I7343" s="35" t="s">
        <v>22050</v>
      </c>
      <c r="J7343" s="35" t="s">
        <v>22051</v>
      </c>
      <c r="K7343" s="35" t="s">
        <v>2617</v>
      </c>
      <c r="L7343" s="35"/>
      <c r="M7343" s="51">
        <v>43644</v>
      </c>
    </row>
    <row r="7344" spans="9:13">
      <c r="I7344" s="35" t="s">
        <v>22052</v>
      </c>
      <c r="J7344" s="35" t="s">
        <v>22053</v>
      </c>
      <c r="K7344" s="35" t="s">
        <v>2617</v>
      </c>
      <c r="L7344" s="35"/>
      <c r="M7344" s="51">
        <v>43644</v>
      </c>
    </row>
    <row r="7345" spans="9:13">
      <c r="I7345" s="35" t="s">
        <v>22054</v>
      </c>
      <c r="J7345" s="35" t="s">
        <v>22055</v>
      </c>
      <c r="K7345" s="35" t="s">
        <v>2617</v>
      </c>
      <c r="L7345" s="35"/>
      <c r="M7345" s="51">
        <v>43644</v>
      </c>
    </row>
    <row r="7346" spans="9:13">
      <c r="I7346" s="35" t="s">
        <v>22056</v>
      </c>
      <c r="J7346" s="35" t="s">
        <v>22057</v>
      </c>
      <c r="K7346" s="35" t="s">
        <v>2617</v>
      </c>
      <c r="L7346" s="35"/>
      <c r="M7346" s="51">
        <v>43644</v>
      </c>
    </row>
    <row r="7347" spans="9:13">
      <c r="I7347" s="35" t="s">
        <v>22058</v>
      </c>
      <c r="J7347" s="35" t="s">
        <v>22059</v>
      </c>
      <c r="K7347" s="35" t="s">
        <v>2617</v>
      </c>
      <c r="L7347" s="35"/>
      <c r="M7347" s="51">
        <v>43644</v>
      </c>
    </row>
    <row r="7348" spans="9:13">
      <c r="I7348" s="35" t="s">
        <v>22060</v>
      </c>
      <c r="J7348" s="35" t="s">
        <v>22061</v>
      </c>
      <c r="K7348" s="35" t="s">
        <v>2617</v>
      </c>
      <c r="L7348" s="35"/>
      <c r="M7348" s="51">
        <v>43644</v>
      </c>
    </row>
    <row r="7349" spans="9:13">
      <c r="I7349" s="35" t="s">
        <v>22062</v>
      </c>
      <c r="J7349" s="35" t="s">
        <v>22063</v>
      </c>
      <c r="K7349" s="35" t="s">
        <v>2617</v>
      </c>
      <c r="L7349" s="35"/>
      <c r="M7349" s="51">
        <v>43644</v>
      </c>
    </row>
    <row r="7350" spans="9:13">
      <c r="I7350" s="35" t="s">
        <v>22064</v>
      </c>
      <c r="J7350" s="35" t="s">
        <v>22065</v>
      </c>
      <c r="K7350" s="35" t="s">
        <v>2617</v>
      </c>
      <c r="L7350" s="35"/>
      <c r="M7350" s="51">
        <v>43644</v>
      </c>
    </row>
    <row r="7351" spans="9:13">
      <c r="I7351" s="35" t="s">
        <v>22066</v>
      </c>
      <c r="J7351" s="35" t="s">
        <v>22067</v>
      </c>
      <c r="K7351" s="35" t="s">
        <v>2617</v>
      </c>
      <c r="L7351" s="35"/>
      <c r="M7351" s="51">
        <v>43644</v>
      </c>
    </row>
    <row r="7352" spans="9:13">
      <c r="I7352" s="35" t="s">
        <v>22068</v>
      </c>
      <c r="J7352" s="35" t="s">
        <v>22069</v>
      </c>
      <c r="K7352" s="35" t="s">
        <v>2617</v>
      </c>
      <c r="L7352" s="35"/>
      <c r="M7352" s="51">
        <v>43644</v>
      </c>
    </row>
    <row r="7353" spans="9:13">
      <c r="I7353" s="35" t="s">
        <v>22070</v>
      </c>
      <c r="J7353" s="35" t="s">
        <v>22071</v>
      </c>
      <c r="K7353" s="35" t="s">
        <v>2617</v>
      </c>
      <c r="L7353" s="35"/>
      <c r="M7353" s="51">
        <v>43644</v>
      </c>
    </row>
    <row r="7354" spans="9:13">
      <c r="I7354" s="35" t="s">
        <v>22072</v>
      </c>
      <c r="J7354" s="35" t="s">
        <v>22073</v>
      </c>
      <c r="K7354" s="35" t="s">
        <v>2617</v>
      </c>
      <c r="L7354" s="35"/>
      <c r="M7354" s="51">
        <v>43644</v>
      </c>
    </row>
    <row r="7355" spans="9:13">
      <c r="I7355" s="35" t="s">
        <v>22074</v>
      </c>
      <c r="J7355" s="35" t="s">
        <v>22075</v>
      </c>
      <c r="K7355" s="35" t="s">
        <v>2617</v>
      </c>
      <c r="L7355" s="35"/>
      <c r="M7355" s="51">
        <v>43644</v>
      </c>
    </row>
    <row r="7356" spans="9:13">
      <c r="I7356" s="35" t="s">
        <v>22076</v>
      </c>
      <c r="J7356" s="35" t="s">
        <v>22077</v>
      </c>
      <c r="K7356" s="35" t="s">
        <v>2617</v>
      </c>
      <c r="L7356" s="35"/>
      <c r="M7356" s="51">
        <v>43644</v>
      </c>
    </row>
    <row r="7357" spans="9:13">
      <c r="I7357" s="35" t="s">
        <v>22078</v>
      </c>
      <c r="J7357" s="35" t="s">
        <v>22079</v>
      </c>
      <c r="K7357" s="35" t="s">
        <v>2617</v>
      </c>
      <c r="L7357" s="35"/>
      <c r="M7357" s="51">
        <v>43644</v>
      </c>
    </row>
    <row r="7358" spans="9:13">
      <c r="I7358" s="35" t="s">
        <v>22080</v>
      </c>
      <c r="J7358" s="35" t="s">
        <v>22081</v>
      </c>
      <c r="K7358" s="35" t="s">
        <v>2617</v>
      </c>
      <c r="L7358" s="35"/>
      <c r="M7358" s="51">
        <v>43644</v>
      </c>
    </row>
    <row r="7359" spans="9:13">
      <c r="I7359" s="35" t="s">
        <v>22082</v>
      </c>
      <c r="J7359" s="35" t="s">
        <v>22083</v>
      </c>
      <c r="K7359" s="35" t="s">
        <v>2617</v>
      </c>
      <c r="L7359" s="35"/>
      <c r="M7359" s="51">
        <v>43644</v>
      </c>
    </row>
    <row r="7360" spans="9:13">
      <c r="I7360" s="35" t="s">
        <v>22084</v>
      </c>
      <c r="J7360" s="35" t="s">
        <v>22085</v>
      </c>
      <c r="K7360" s="35" t="s">
        <v>2617</v>
      </c>
      <c r="L7360" s="35"/>
      <c r="M7360" s="51">
        <v>43644</v>
      </c>
    </row>
    <row r="7361" spans="9:13">
      <c r="I7361" s="35" t="s">
        <v>22086</v>
      </c>
      <c r="J7361" s="35" t="s">
        <v>22087</v>
      </c>
      <c r="K7361" s="35" t="s">
        <v>2617</v>
      </c>
      <c r="L7361" s="35"/>
      <c r="M7361" s="51">
        <v>43644</v>
      </c>
    </row>
    <row r="7362" spans="9:13">
      <c r="I7362" s="35" t="s">
        <v>22088</v>
      </c>
      <c r="J7362" s="35" t="s">
        <v>22089</v>
      </c>
      <c r="K7362" s="35" t="s">
        <v>2617</v>
      </c>
      <c r="L7362" s="35"/>
      <c r="M7362" s="51">
        <v>43644</v>
      </c>
    </row>
    <row r="7363" spans="9:13">
      <c r="I7363" s="35" t="s">
        <v>22090</v>
      </c>
      <c r="J7363" s="35" t="s">
        <v>22091</v>
      </c>
      <c r="K7363" s="35" t="s">
        <v>2617</v>
      </c>
      <c r="L7363" s="35"/>
      <c r="M7363" s="51">
        <v>43644</v>
      </c>
    </row>
    <row r="7364" spans="9:13">
      <c r="I7364" s="35" t="s">
        <v>22092</v>
      </c>
      <c r="J7364" s="35" t="s">
        <v>22093</v>
      </c>
      <c r="K7364" s="35" t="s">
        <v>2617</v>
      </c>
      <c r="L7364" s="35"/>
      <c r="M7364" s="51">
        <v>43644</v>
      </c>
    </row>
    <row r="7365" spans="9:13">
      <c r="I7365" s="35" t="s">
        <v>22094</v>
      </c>
      <c r="J7365" s="35" t="s">
        <v>22095</v>
      </c>
      <c r="K7365" s="35" t="s">
        <v>2617</v>
      </c>
      <c r="L7365" s="35"/>
      <c r="M7365" s="51">
        <v>43644</v>
      </c>
    </row>
    <row r="7366" spans="9:13">
      <c r="I7366" s="35" t="s">
        <v>22096</v>
      </c>
      <c r="J7366" s="35" t="s">
        <v>22097</v>
      </c>
      <c r="K7366" s="35" t="s">
        <v>2617</v>
      </c>
      <c r="L7366" s="35"/>
      <c r="M7366" s="51">
        <v>43644</v>
      </c>
    </row>
    <row r="7367" spans="9:13">
      <c r="I7367" s="35" t="s">
        <v>22098</v>
      </c>
      <c r="J7367" s="35" t="s">
        <v>22099</v>
      </c>
      <c r="K7367" s="35" t="s">
        <v>2617</v>
      </c>
      <c r="L7367" s="35"/>
      <c r="M7367" s="51">
        <v>43644</v>
      </c>
    </row>
    <row r="7368" spans="9:13">
      <c r="I7368" s="35" t="s">
        <v>22100</v>
      </c>
      <c r="J7368" s="35" t="s">
        <v>22101</v>
      </c>
      <c r="K7368" s="35" t="s">
        <v>2617</v>
      </c>
      <c r="L7368" s="35"/>
      <c r="M7368" s="51">
        <v>43644</v>
      </c>
    </row>
    <row r="7369" spans="9:13">
      <c r="I7369" s="35" t="s">
        <v>22102</v>
      </c>
      <c r="J7369" s="35" t="s">
        <v>22103</v>
      </c>
      <c r="K7369" s="35" t="s">
        <v>2617</v>
      </c>
      <c r="L7369" s="35"/>
      <c r="M7369" s="51">
        <v>43644</v>
      </c>
    </row>
    <row r="7370" spans="9:13">
      <c r="I7370" s="35" t="s">
        <v>22104</v>
      </c>
      <c r="J7370" s="35" t="s">
        <v>22105</v>
      </c>
      <c r="K7370" s="35" t="s">
        <v>2617</v>
      </c>
      <c r="L7370" s="35"/>
      <c r="M7370" s="51">
        <v>43644</v>
      </c>
    </row>
    <row r="7371" spans="9:13">
      <c r="I7371" s="35" t="s">
        <v>22106</v>
      </c>
      <c r="J7371" s="35" t="s">
        <v>22107</v>
      </c>
      <c r="K7371" s="35" t="s">
        <v>2617</v>
      </c>
      <c r="L7371" s="35"/>
      <c r="M7371" s="51">
        <v>43644</v>
      </c>
    </row>
    <row r="7372" spans="9:13">
      <c r="I7372" s="35" t="s">
        <v>22108</v>
      </c>
      <c r="J7372" s="35" t="s">
        <v>22109</v>
      </c>
      <c r="K7372" s="35" t="s">
        <v>2617</v>
      </c>
      <c r="L7372" s="35"/>
      <c r="M7372" s="51">
        <v>43644</v>
      </c>
    </row>
    <row r="7373" spans="9:13">
      <c r="I7373" s="35" t="s">
        <v>22110</v>
      </c>
      <c r="J7373" s="35" t="s">
        <v>22111</v>
      </c>
      <c r="K7373" s="35" t="s">
        <v>2617</v>
      </c>
      <c r="L7373" s="35"/>
      <c r="M7373" s="51">
        <v>43644</v>
      </c>
    </row>
    <row r="7374" spans="9:13">
      <c r="I7374" s="35" t="s">
        <v>22112</v>
      </c>
      <c r="J7374" s="35" t="s">
        <v>22113</v>
      </c>
      <c r="K7374" s="35" t="s">
        <v>2617</v>
      </c>
      <c r="L7374" s="35"/>
      <c r="M7374" s="51">
        <v>43644</v>
      </c>
    </row>
    <row r="7375" spans="9:13">
      <c r="I7375" s="35" t="s">
        <v>22114</v>
      </c>
      <c r="J7375" s="35" t="s">
        <v>22115</v>
      </c>
      <c r="K7375" s="35" t="s">
        <v>2617</v>
      </c>
      <c r="L7375" s="35"/>
      <c r="M7375" s="51">
        <v>43644</v>
      </c>
    </row>
    <row r="7376" spans="9:13">
      <c r="I7376" s="35" t="s">
        <v>22116</v>
      </c>
      <c r="J7376" s="35" t="s">
        <v>22117</v>
      </c>
      <c r="K7376" s="35" t="s">
        <v>2617</v>
      </c>
      <c r="L7376" s="35"/>
      <c r="M7376" s="51">
        <v>43644</v>
      </c>
    </row>
    <row r="7377" spans="9:13">
      <c r="I7377" s="35" t="s">
        <v>22118</v>
      </c>
      <c r="J7377" s="35" t="s">
        <v>22119</v>
      </c>
      <c r="K7377" s="35" t="s">
        <v>2617</v>
      </c>
      <c r="L7377" s="35"/>
      <c r="M7377" s="51">
        <v>43644</v>
      </c>
    </row>
    <row r="7378" spans="9:13">
      <c r="I7378" s="35" t="s">
        <v>22120</v>
      </c>
      <c r="J7378" s="35" t="s">
        <v>22121</v>
      </c>
      <c r="K7378" s="35" t="s">
        <v>2617</v>
      </c>
      <c r="L7378" s="35"/>
      <c r="M7378" s="51">
        <v>43644</v>
      </c>
    </row>
    <row r="7379" spans="9:13">
      <c r="I7379" s="35" t="s">
        <v>22122</v>
      </c>
      <c r="J7379" s="35" t="s">
        <v>22123</v>
      </c>
      <c r="K7379" s="35" t="s">
        <v>2617</v>
      </c>
      <c r="L7379" s="35"/>
      <c r="M7379" s="51">
        <v>43644</v>
      </c>
    </row>
    <row r="7380" spans="9:13">
      <c r="I7380" s="35" t="s">
        <v>22124</v>
      </c>
      <c r="J7380" s="35" t="s">
        <v>22125</v>
      </c>
      <c r="K7380" s="35" t="s">
        <v>2617</v>
      </c>
      <c r="L7380" s="35"/>
      <c r="M7380" s="51">
        <v>43644</v>
      </c>
    </row>
    <row r="7381" spans="9:13">
      <c r="I7381" s="35" t="s">
        <v>22126</v>
      </c>
      <c r="J7381" s="35" t="s">
        <v>22127</v>
      </c>
      <c r="K7381" s="35" t="s">
        <v>2617</v>
      </c>
      <c r="L7381" s="35"/>
      <c r="M7381" s="51">
        <v>43644</v>
      </c>
    </row>
    <row r="7382" spans="9:13">
      <c r="I7382" s="35" t="s">
        <v>22128</v>
      </c>
      <c r="J7382" s="35" t="s">
        <v>22129</v>
      </c>
      <c r="K7382" s="35" t="s">
        <v>2617</v>
      </c>
      <c r="L7382" s="35"/>
      <c r="M7382" s="51">
        <v>43644</v>
      </c>
    </row>
    <row r="7383" spans="9:13">
      <c r="I7383" s="35" t="s">
        <v>22130</v>
      </c>
      <c r="J7383" s="35" t="s">
        <v>22131</v>
      </c>
      <c r="K7383" s="35" t="s">
        <v>2617</v>
      </c>
      <c r="L7383" s="35"/>
      <c r="M7383" s="51">
        <v>43644</v>
      </c>
    </row>
    <row r="7384" spans="9:13">
      <c r="I7384" s="35" t="s">
        <v>22132</v>
      </c>
      <c r="J7384" s="35" t="s">
        <v>22133</v>
      </c>
      <c r="K7384" s="35" t="s">
        <v>2617</v>
      </c>
      <c r="L7384" s="35"/>
      <c r="M7384" s="51">
        <v>43644</v>
      </c>
    </row>
    <row r="7385" spans="9:13">
      <c r="I7385" s="35" t="s">
        <v>22134</v>
      </c>
      <c r="J7385" s="35" t="s">
        <v>22135</v>
      </c>
      <c r="K7385" s="35" t="s">
        <v>2617</v>
      </c>
      <c r="L7385" s="35"/>
      <c r="M7385" s="51">
        <v>43644</v>
      </c>
    </row>
    <row r="7386" spans="9:13">
      <c r="I7386" s="35" t="s">
        <v>22136</v>
      </c>
      <c r="J7386" s="35" t="s">
        <v>22137</v>
      </c>
      <c r="K7386" s="35" t="s">
        <v>2617</v>
      </c>
      <c r="L7386" s="35"/>
      <c r="M7386" s="51">
        <v>43644</v>
      </c>
    </row>
    <row r="7387" spans="9:13">
      <c r="I7387" s="35" t="s">
        <v>22138</v>
      </c>
      <c r="J7387" s="35" t="s">
        <v>22139</v>
      </c>
      <c r="K7387" s="35" t="s">
        <v>2617</v>
      </c>
      <c r="L7387" s="35"/>
      <c r="M7387" s="51">
        <v>43644</v>
      </c>
    </row>
    <row r="7388" spans="9:13">
      <c r="I7388" s="35" t="s">
        <v>22140</v>
      </c>
      <c r="J7388" s="35" t="s">
        <v>22141</v>
      </c>
      <c r="K7388" s="35" t="s">
        <v>2617</v>
      </c>
      <c r="L7388" s="35"/>
      <c r="M7388" s="51">
        <v>43644</v>
      </c>
    </row>
    <row r="7389" spans="9:13">
      <c r="I7389" s="35" t="s">
        <v>22142</v>
      </c>
      <c r="J7389" s="35" t="s">
        <v>22143</v>
      </c>
      <c r="K7389" s="35" t="s">
        <v>2617</v>
      </c>
      <c r="L7389" s="35"/>
      <c r="M7389" s="51">
        <v>43644</v>
      </c>
    </row>
    <row r="7390" spans="9:13">
      <c r="I7390" s="35" t="s">
        <v>22144</v>
      </c>
      <c r="J7390" s="35" t="s">
        <v>22145</v>
      </c>
      <c r="K7390" s="35" t="s">
        <v>2617</v>
      </c>
      <c r="L7390" s="35"/>
      <c r="M7390" s="51">
        <v>43644</v>
      </c>
    </row>
    <row r="7391" spans="9:13">
      <c r="I7391" s="35" t="s">
        <v>22146</v>
      </c>
      <c r="J7391" s="35" t="s">
        <v>22147</v>
      </c>
      <c r="K7391" s="35" t="s">
        <v>2617</v>
      </c>
      <c r="L7391" s="35"/>
      <c r="M7391" s="51">
        <v>43644</v>
      </c>
    </row>
    <row r="7392" spans="9:13">
      <c r="I7392" s="35" t="s">
        <v>22148</v>
      </c>
      <c r="J7392" s="35" t="s">
        <v>22149</v>
      </c>
      <c r="K7392" s="35" t="s">
        <v>2617</v>
      </c>
      <c r="L7392" s="35"/>
      <c r="M7392" s="51">
        <v>43644</v>
      </c>
    </row>
    <row r="7393" spans="9:13">
      <c r="I7393" s="35" t="s">
        <v>22150</v>
      </c>
      <c r="J7393" s="35" t="s">
        <v>22151</v>
      </c>
      <c r="K7393" s="35" t="s">
        <v>2617</v>
      </c>
      <c r="L7393" s="35"/>
      <c r="M7393" s="51">
        <v>43644</v>
      </c>
    </row>
    <row r="7394" spans="9:13">
      <c r="I7394" s="35" t="s">
        <v>22152</v>
      </c>
      <c r="J7394" s="35" t="s">
        <v>22153</v>
      </c>
      <c r="K7394" s="35" t="s">
        <v>2617</v>
      </c>
      <c r="L7394" s="35"/>
      <c r="M7394" s="51">
        <v>43644</v>
      </c>
    </row>
    <row r="7395" spans="9:13">
      <c r="I7395" s="35" t="s">
        <v>22154</v>
      </c>
      <c r="J7395" s="35" t="s">
        <v>22155</v>
      </c>
      <c r="K7395" s="35" t="s">
        <v>2617</v>
      </c>
      <c r="L7395" s="35"/>
      <c r="M7395" s="51">
        <v>43644</v>
      </c>
    </row>
    <row r="7396" spans="9:13">
      <c r="I7396" s="35" t="s">
        <v>22156</v>
      </c>
      <c r="J7396" s="35" t="s">
        <v>22157</v>
      </c>
      <c r="K7396" s="35" t="s">
        <v>2617</v>
      </c>
      <c r="L7396" s="35"/>
      <c r="M7396" s="51">
        <v>43644</v>
      </c>
    </row>
    <row r="7397" spans="9:13">
      <c r="I7397" s="35" t="s">
        <v>22158</v>
      </c>
      <c r="J7397" s="35" t="s">
        <v>22159</v>
      </c>
      <c r="K7397" s="35" t="s">
        <v>2617</v>
      </c>
      <c r="L7397" s="35"/>
      <c r="M7397" s="51">
        <v>43644</v>
      </c>
    </row>
    <row r="7398" spans="9:13">
      <c r="I7398" s="35" t="s">
        <v>22160</v>
      </c>
      <c r="J7398" s="35" t="s">
        <v>22161</v>
      </c>
      <c r="K7398" s="35" t="s">
        <v>2617</v>
      </c>
      <c r="L7398" s="35"/>
      <c r="M7398" s="51">
        <v>43644</v>
      </c>
    </row>
    <row r="7399" spans="9:13">
      <c r="I7399" s="35" t="s">
        <v>22162</v>
      </c>
      <c r="J7399" s="35" t="s">
        <v>22163</v>
      </c>
      <c r="K7399" s="35" t="s">
        <v>2617</v>
      </c>
      <c r="L7399" s="35"/>
      <c r="M7399" s="51">
        <v>43644</v>
      </c>
    </row>
    <row r="7400" spans="9:13">
      <c r="I7400" s="35" t="s">
        <v>22164</v>
      </c>
      <c r="J7400" s="35" t="s">
        <v>22165</v>
      </c>
      <c r="K7400" s="35" t="s">
        <v>2617</v>
      </c>
      <c r="L7400" s="35"/>
      <c r="M7400" s="51">
        <v>43644</v>
      </c>
    </row>
    <row r="7401" spans="9:13">
      <c r="I7401" s="35" t="s">
        <v>22166</v>
      </c>
      <c r="J7401" s="35" t="s">
        <v>22167</v>
      </c>
      <c r="K7401" s="35" t="s">
        <v>2617</v>
      </c>
      <c r="L7401" s="35"/>
      <c r="M7401" s="51">
        <v>43644</v>
      </c>
    </row>
    <row r="7402" spans="9:13">
      <c r="I7402" s="35" t="s">
        <v>22168</v>
      </c>
      <c r="J7402" s="35" t="s">
        <v>22169</v>
      </c>
      <c r="K7402" s="35" t="s">
        <v>2617</v>
      </c>
      <c r="L7402" s="35"/>
      <c r="M7402" s="51">
        <v>43644</v>
      </c>
    </row>
    <row r="7403" spans="9:13">
      <c r="I7403" s="35" t="s">
        <v>22170</v>
      </c>
      <c r="J7403" s="35" t="s">
        <v>22171</v>
      </c>
      <c r="K7403" s="35" t="s">
        <v>2617</v>
      </c>
      <c r="L7403" s="35"/>
      <c r="M7403" s="51">
        <v>43644</v>
      </c>
    </row>
    <row r="7404" spans="9:13">
      <c r="I7404" s="35" t="s">
        <v>22172</v>
      </c>
      <c r="J7404" s="35" t="s">
        <v>22173</v>
      </c>
      <c r="K7404" s="35" t="s">
        <v>2617</v>
      </c>
      <c r="L7404" s="35"/>
      <c r="M7404" s="51">
        <v>43644</v>
      </c>
    </row>
    <row r="7405" spans="9:13">
      <c r="I7405" s="35" t="s">
        <v>22174</v>
      </c>
      <c r="J7405" s="35" t="s">
        <v>22175</v>
      </c>
      <c r="K7405" s="35" t="s">
        <v>2617</v>
      </c>
      <c r="L7405" s="35"/>
      <c r="M7405" s="51">
        <v>43644</v>
      </c>
    </row>
    <row r="7406" spans="9:13">
      <c r="I7406" s="35" t="s">
        <v>22176</v>
      </c>
      <c r="J7406" s="35" t="s">
        <v>22177</v>
      </c>
      <c r="K7406" s="35" t="s">
        <v>2617</v>
      </c>
      <c r="L7406" s="35"/>
      <c r="M7406" s="51">
        <v>43644</v>
      </c>
    </row>
    <row r="7407" spans="9:13">
      <c r="I7407" s="35" t="s">
        <v>22178</v>
      </c>
      <c r="J7407" s="35" t="s">
        <v>22179</v>
      </c>
      <c r="K7407" s="35" t="s">
        <v>2617</v>
      </c>
      <c r="L7407" s="35"/>
      <c r="M7407" s="51">
        <v>43644</v>
      </c>
    </row>
    <row r="7408" spans="9:13">
      <c r="I7408" s="35" t="s">
        <v>22180</v>
      </c>
      <c r="J7408" s="35" t="s">
        <v>22181</v>
      </c>
      <c r="K7408" s="35" t="s">
        <v>2617</v>
      </c>
      <c r="L7408" s="35"/>
      <c r="M7408" s="51">
        <v>43644</v>
      </c>
    </row>
    <row r="7409" spans="9:13">
      <c r="I7409" s="35" t="s">
        <v>22182</v>
      </c>
      <c r="J7409" s="35" t="s">
        <v>22183</v>
      </c>
      <c r="K7409" s="35" t="s">
        <v>2617</v>
      </c>
      <c r="L7409" s="35"/>
      <c r="M7409" s="51">
        <v>43644</v>
      </c>
    </row>
    <row r="7410" spans="9:13">
      <c r="I7410" s="35" t="s">
        <v>22184</v>
      </c>
      <c r="J7410" s="35" t="s">
        <v>22185</v>
      </c>
      <c r="K7410" s="35" t="s">
        <v>2617</v>
      </c>
      <c r="L7410" s="35"/>
      <c r="M7410" s="51">
        <v>43644</v>
      </c>
    </row>
    <row r="7411" spans="9:13">
      <c r="I7411" s="35" t="s">
        <v>22186</v>
      </c>
      <c r="J7411" s="35" t="s">
        <v>22187</v>
      </c>
      <c r="K7411" s="35" t="s">
        <v>2617</v>
      </c>
      <c r="L7411" s="35"/>
      <c r="M7411" s="51">
        <v>43644</v>
      </c>
    </row>
    <row r="7412" spans="9:13">
      <c r="I7412" s="35" t="s">
        <v>22188</v>
      </c>
      <c r="J7412" s="35" t="s">
        <v>22189</v>
      </c>
      <c r="K7412" s="35" t="s">
        <v>2617</v>
      </c>
      <c r="L7412" s="35"/>
      <c r="M7412" s="51">
        <v>43644</v>
      </c>
    </row>
    <row r="7413" spans="9:13">
      <c r="I7413" s="35" t="s">
        <v>22190</v>
      </c>
      <c r="J7413" s="35" t="s">
        <v>22191</v>
      </c>
      <c r="K7413" s="35" t="s">
        <v>2617</v>
      </c>
      <c r="L7413" s="35"/>
      <c r="M7413" s="51">
        <v>43644</v>
      </c>
    </row>
    <row r="7414" spans="9:13">
      <c r="I7414" s="35" t="s">
        <v>22192</v>
      </c>
      <c r="J7414" s="35" t="s">
        <v>22193</v>
      </c>
      <c r="K7414" s="35" t="s">
        <v>2617</v>
      </c>
      <c r="L7414" s="35"/>
      <c r="M7414" s="51">
        <v>43644</v>
      </c>
    </row>
    <row r="7415" spans="9:13">
      <c r="I7415" s="35" t="s">
        <v>22194</v>
      </c>
      <c r="J7415" s="35" t="s">
        <v>22195</v>
      </c>
      <c r="K7415" s="35" t="s">
        <v>2617</v>
      </c>
      <c r="L7415" s="35"/>
      <c r="M7415" s="51">
        <v>43644</v>
      </c>
    </row>
    <row r="7416" spans="9:13">
      <c r="I7416" s="35" t="s">
        <v>22196</v>
      </c>
      <c r="J7416" s="35" t="s">
        <v>22197</v>
      </c>
      <c r="K7416" s="35" t="s">
        <v>2617</v>
      </c>
      <c r="L7416" s="35"/>
      <c r="M7416" s="51">
        <v>43644</v>
      </c>
    </row>
    <row r="7417" spans="9:13">
      <c r="I7417" s="35" t="s">
        <v>22198</v>
      </c>
      <c r="J7417" s="35" t="s">
        <v>22199</v>
      </c>
      <c r="K7417" s="35" t="s">
        <v>2617</v>
      </c>
      <c r="L7417" s="35"/>
      <c r="M7417" s="51">
        <v>43644</v>
      </c>
    </row>
    <row r="7418" spans="9:13">
      <c r="I7418" s="35" t="s">
        <v>22200</v>
      </c>
      <c r="J7418" s="35" t="s">
        <v>22201</v>
      </c>
      <c r="K7418" s="35" t="s">
        <v>2617</v>
      </c>
      <c r="L7418" s="35"/>
      <c r="M7418" s="51">
        <v>43647</v>
      </c>
    </row>
    <row r="7419" spans="9:13">
      <c r="I7419" s="35" t="s">
        <v>22202</v>
      </c>
      <c r="J7419" s="35" t="s">
        <v>22203</v>
      </c>
      <c r="K7419" s="35" t="s">
        <v>2617</v>
      </c>
      <c r="L7419" s="35"/>
      <c r="M7419" s="51">
        <v>43647</v>
      </c>
    </row>
    <row r="7420" spans="9:13">
      <c r="I7420" s="35" t="s">
        <v>22204</v>
      </c>
      <c r="J7420" s="35" t="s">
        <v>22205</v>
      </c>
      <c r="K7420" s="35" t="s">
        <v>2617</v>
      </c>
      <c r="L7420" s="35"/>
      <c r="M7420" s="51">
        <v>43647</v>
      </c>
    </row>
    <row r="7421" spans="9:13">
      <c r="I7421" s="35" t="s">
        <v>22206</v>
      </c>
      <c r="J7421" s="35" t="s">
        <v>22207</v>
      </c>
      <c r="K7421" s="35" t="s">
        <v>2617</v>
      </c>
      <c r="L7421" s="35"/>
      <c r="M7421" s="51">
        <v>43647</v>
      </c>
    </row>
    <row r="7422" spans="9:13">
      <c r="I7422" s="35" t="s">
        <v>22208</v>
      </c>
      <c r="J7422" s="35" t="s">
        <v>22209</v>
      </c>
      <c r="K7422" s="35" t="s">
        <v>2617</v>
      </c>
      <c r="L7422" s="35"/>
      <c r="M7422" s="51">
        <v>43647</v>
      </c>
    </row>
    <row r="7423" spans="9:13">
      <c r="I7423" s="35" t="s">
        <v>22210</v>
      </c>
      <c r="J7423" s="35" t="s">
        <v>22211</v>
      </c>
      <c r="K7423" s="35" t="s">
        <v>2617</v>
      </c>
      <c r="L7423" s="35"/>
      <c r="M7423" s="51">
        <v>43647</v>
      </c>
    </row>
    <row r="7424" spans="9:13">
      <c r="I7424" s="35" t="s">
        <v>22212</v>
      </c>
      <c r="J7424" s="35" t="s">
        <v>22213</v>
      </c>
      <c r="K7424" s="35" t="s">
        <v>2617</v>
      </c>
      <c r="L7424" s="35"/>
      <c r="M7424" s="51">
        <v>43647</v>
      </c>
    </row>
    <row r="7425" spans="9:13">
      <c r="I7425" s="35" t="s">
        <v>22214</v>
      </c>
      <c r="J7425" s="35" t="s">
        <v>22215</v>
      </c>
      <c r="K7425" s="35" t="s">
        <v>2617</v>
      </c>
      <c r="L7425" s="35"/>
      <c r="M7425" s="51">
        <v>43647</v>
      </c>
    </row>
    <row r="7426" spans="9:13">
      <c r="I7426" s="35" t="s">
        <v>22216</v>
      </c>
      <c r="J7426" s="35" t="s">
        <v>22217</v>
      </c>
      <c r="K7426" s="35" t="s">
        <v>2617</v>
      </c>
      <c r="L7426" s="35"/>
      <c r="M7426" s="51">
        <v>43647</v>
      </c>
    </row>
    <row r="7427" spans="9:13">
      <c r="I7427" s="35" t="s">
        <v>22218</v>
      </c>
      <c r="J7427" s="35" t="s">
        <v>22219</v>
      </c>
      <c r="K7427" s="35" t="s">
        <v>2617</v>
      </c>
      <c r="L7427" s="35"/>
      <c r="M7427" s="51">
        <v>43647</v>
      </c>
    </row>
    <row r="7428" spans="9:13">
      <c r="I7428" s="35" t="s">
        <v>22220</v>
      </c>
      <c r="J7428" s="35" t="s">
        <v>22221</v>
      </c>
      <c r="K7428" s="35" t="s">
        <v>2617</v>
      </c>
      <c r="L7428" s="35"/>
      <c r="M7428" s="51">
        <v>43647</v>
      </c>
    </row>
    <row r="7429" spans="9:13">
      <c r="I7429" s="35" t="s">
        <v>22222</v>
      </c>
      <c r="J7429" s="35" t="s">
        <v>22223</v>
      </c>
      <c r="K7429" s="35" t="s">
        <v>2617</v>
      </c>
      <c r="L7429" s="35"/>
      <c r="M7429" s="51">
        <v>43647</v>
      </c>
    </row>
    <row r="7430" spans="9:13">
      <c r="I7430" s="35" t="s">
        <v>22224</v>
      </c>
      <c r="J7430" s="35" t="s">
        <v>22225</v>
      </c>
      <c r="K7430" s="35" t="s">
        <v>2617</v>
      </c>
      <c r="L7430" s="35"/>
      <c r="M7430" s="51">
        <v>43648</v>
      </c>
    </row>
    <row r="7431" spans="9:13">
      <c r="I7431" s="35" t="s">
        <v>22226</v>
      </c>
      <c r="J7431" s="35" t="s">
        <v>22227</v>
      </c>
      <c r="K7431" s="35" t="s">
        <v>2617</v>
      </c>
      <c r="L7431" s="35"/>
      <c r="M7431" s="51">
        <v>43648</v>
      </c>
    </row>
    <row r="7432" spans="9:13">
      <c r="I7432" s="35" t="s">
        <v>22228</v>
      </c>
      <c r="J7432" s="35" t="s">
        <v>22229</v>
      </c>
      <c r="K7432" s="35" t="s">
        <v>2617</v>
      </c>
      <c r="L7432" s="35"/>
      <c r="M7432" s="51">
        <v>43648</v>
      </c>
    </row>
    <row r="7433" spans="9:13">
      <c r="I7433" s="35" t="s">
        <v>22230</v>
      </c>
      <c r="J7433" s="35" t="s">
        <v>22231</v>
      </c>
      <c r="K7433" s="35" t="s">
        <v>2617</v>
      </c>
      <c r="L7433" s="35"/>
      <c r="M7433" s="51">
        <v>43648</v>
      </c>
    </row>
    <row r="7434" spans="9:13">
      <c r="I7434" s="35" t="s">
        <v>22232</v>
      </c>
      <c r="J7434" s="35" t="s">
        <v>22233</v>
      </c>
      <c r="K7434" s="35" t="s">
        <v>2617</v>
      </c>
      <c r="L7434" s="35"/>
      <c r="M7434" s="51">
        <v>43648</v>
      </c>
    </row>
    <row r="7435" spans="9:13">
      <c r="I7435" s="35" t="s">
        <v>22234</v>
      </c>
      <c r="J7435" s="35" t="s">
        <v>22235</v>
      </c>
      <c r="K7435" s="35" t="s">
        <v>2617</v>
      </c>
      <c r="L7435" s="35"/>
      <c r="M7435" s="51">
        <v>43648</v>
      </c>
    </row>
    <row r="7436" spans="9:13">
      <c r="I7436" s="35" t="s">
        <v>22236</v>
      </c>
      <c r="J7436" s="35" t="s">
        <v>22237</v>
      </c>
      <c r="K7436" s="35" t="s">
        <v>2617</v>
      </c>
      <c r="L7436" s="35"/>
      <c r="M7436" s="51">
        <v>43648</v>
      </c>
    </row>
    <row r="7437" spans="9:13">
      <c r="I7437" s="35" t="s">
        <v>22238</v>
      </c>
      <c r="J7437" s="35" t="s">
        <v>22239</v>
      </c>
      <c r="K7437" s="35" t="s">
        <v>2617</v>
      </c>
      <c r="L7437" s="35"/>
      <c r="M7437" s="51">
        <v>43648</v>
      </c>
    </row>
    <row r="7438" spans="9:13">
      <c r="I7438" s="35" t="s">
        <v>22240</v>
      </c>
      <c r="J7438" s="35" t="s">
        <v>22241</v>
      </c>
      <c r="K7438" s="35" t="s">
        <v>2617</v>
      </c>
      <c r="L7438" s="35"/>
      <c r="M7438" s="51">
        <v>43648</v>
      </c>
    </row>
    <row r="7439" spans="9:13">
      <c r="I7439" s="35" t="s">
        <v>22242</v>
      </c>
      <c r="J7439" s="35" t="s">
        <v>22243</v>
      </c>
      <c r="K7439" s="35" t="s">
        <v>2617</v>
      </c>
      <c r="L7439" s="35"/>
      <c r="M7439" s="51">
        <v>43649</v>
      </c>
    </row>
    <row r="7440" spans="9:13">
      <c r="I7440" s="35" t="s">
        <v>22244</v>
      </c>
      <c r="J7440" s="35" t="s">
        <v>22245</v>
      </c>
      <c r="K7440" s="35" t="s">
        <v>2617</v>
      </c>
      <c r="L7440" s="35"/>
      <c r="M7440" s="51">
        <v>43649</v>
      </c>
    </row>
    <row r="7441" spans="9:13">
      <c r="I7441" s="35" t="s">
        <v>22246</v>
      </c>
      <c r="J7441" s="35" t="s">
        <v>22247</v>
      </c>
      <c r="K7441" s="35" t="s">
        <v>2617</v>
      </c>
      <c r="L7441" s="35"/>
      <c r="M7441" s="51">
        <v>43649</v>
      </c>
    </row>
    <row r="7442" spans="9:13">
      <c r="I7442" s="35" t="s">
        <v>22248</v>
      </c>
      <c r="J7442" s="35" t="s">
        <v>22249</v>
      </c>
      <c r="K7442" s="35" t="s">
        <v>2617</v>
      </c>
      <c r="L7442" s="35"/>
      <c r="M7442" s="51">
        <v>43649</v>
      </c>
    </row>
    <row r="7443" spans="9:13">
      <c r="I7443" s="35" t="s">
        <v>22250</v>
      </c>
      <c r="J7443" s="35" t="s">
        <v>22251</v>
      </c>
      <c r="K7443" s="35" t="s">
        <v>2617</v>
      </c>
      <c r="L7443" s="35"/>
      <c r="M7443" s="51">
        <v>43649</v>
      </c>
    </row>
    <row r="7444" spans="9:13">
      <c r="I7444" s="35" t="s">
        <v>22252</v>
      </c>
      <c r="J7444" s="35" t="s">
        <v>22253</v>
      </c>
      <c r="K7444" s="35" t="s">
        <v>2617</v>
      </c>
      <c r="L7444" s="35"/>
      <c r="M7444" s="51">
        <v>43649</v>
      </c>
    </row>
    <row r="7445" spans="9:13">
      <c r="I7445" s="35" t="s">
        <v>22254</v>
      </c>
      <c r="J7445" s="35" t="s">
        <v>22255</v>
      </c>
      <c r="K7445" s="35" t="s">
        <v>2617</v>
      </c>
      <c r="L7445" s="35"/>
      <c r="M7445" s="51">
        <v>43649</v>
      </c>
    </row>
    <row r="7446" spans="9:13">
      <c r="I7446" s="35" t="s">
        <v>22256</v>
      </c>
      <c r="J7446" s="35" t="s">
        <v>22257</v>
      </c>
      <c r="K7446" s="35" t="s">
        <v>2617</v>
      </c>
      <c r="L7446" s="35"/>
      <c r="M7446" s="51">
        <v>43649</v>
      </c>
    </row>
    <row r="7447" spans="9:13">
      <c r="I7447" s="35" t="s">
        <v>22258</v>
      </c>
      <c r="J7447" s="35" t="s">
        <v>22259</v>
      </c>
      <c r="K7447" s="35" t="s">
        <v>2617</v>
      </c>
      <c r="L7447" s="35"/>
      <c r="M7447" s="51">
        <v>43649</v>
      </c>
    </row>
    <row r="7448" spans="9:13">
      <c r="I7448" s="35" t="s">
        <v>22260</v>
      </c>
      <c r="J7448" s="35" t="s">
        <v>22261</v>
      </c>
      <c r="K7448" s="35" t="s">
        <v>2617</v>
      </c>
      <c r="L7448" s="35"/>
      <c r="M7448" s="51">
        <v>43649</v>
      </c>
    </row>
    <row r="7449" spans="9:13">
      <c r="I7449" s="35" t="s">
        <v>22262</v>
      </c>
      <c r="J7449" s="35" t="s">
        <v>22263</v>
      </c>
      <c r="K7449" s="35" t="s">
        <v>2617</v>
      </c>
      <c r="L7449" s="35"/>
      <c r="M7449" s="51">
        <v>43649</v>
      </c>
    </row>
    <row r="7450" spans="9:13">
      <c r="I7450" s="35" t="s">
        <v>22264</v>
      </c>
      <c r="J7450" s="35" t="s">
        <v>22265</v>
      </c>
      <c r="K7450" s="35" t="s">
        <v>2617</v>
      </c>
      <c r="L7450" s="35"/>
      <c r="M7450" s="51">
        <v>43656</v>
      </c>
    </row>
    <row r="7451" spans="9:13">
      <c r="I7451" s="35" t="s">
        <v>22266</v>
      </c>
      <c r="J7451" s="35" t="s">
        <v>22267</v>
      </c>
      <c r="K7451" s="35" t="s">
        <v>2617</v>
      </c>
      <c r="L7451" s="35"/>
      <c r="M7451" s="51">
        <v>43656</v>
      </c>
    </row>
    <row r="7452" spans="9:13">
      <c r="I7452" s="35" t="s">
        <v>22268</v>
      </c>
      <c r="J7452" s="35" t="s">
        <v>22269</v>
      </c>
      <c r="K7452" s="35" t="s">
        <v>2617</v>
      </c>
      <c r="L7452" s="35"/>
      <c r="M7452" s="51">
        <v>43656</v>
      </c>
    </row>
    <row r="7453" spans="9:13">
      <c r="I7453" s="35" t="s">
        <v>22270</v>
      </c>
      <c r="J7453" s="35" t="s">
        <v>22271</v>
      </c>
      <c r="K7453" s="35" t="s">
        <v>2617</v>
      </c>
      <c r="L7453" s="35"/>
      <c r="M7453" s="51">
        <v>43656</v>
      </c>
    </row>
    <row r="7454" spans="9:13">
      <c r="I7454" s="35" t="s">
        <v>22272</v>
      </c>
      <c r="J7454" s="35" t="s">
        <v>22273</v>
      </c>
      <c r="K7454" s="35" t="s">
        <v>2617</v>
      </c>
      <c r="L7454" s="35"/>
      <c r="M7454" s="51">
        <v>43656</v>
      </c>
    </row>
    <row r="7455" spans="9:13">
      <c r="I7455" s="35" t="s">
        <v>22274</v>
      </c>
      <c r="J7455" s="35" t="s">
        <v>22275</v>
      </c>
      <c r="K7455" s="35" t="s">
        <v>2617</v>
      </c>
      <c r="L7455" s="35"/>
      <c r="M7455" s="51">
        <v>43656</v>
      </c>
    </row>
    <row r="7456" spans="9:13">
      <c r="I7456" s="35" t="s">
        <v>22276</v>
      </c>
      <c r="J7456" s="35" t="s">
        <v>22277</v>
      </c>
      <c r="K7456" s="35" t="s">
        <v>2617</v>
      </c>
      <c r="L7456" s="35"/>
      <c r="M7456" s="51">
        <v>43656</v>
      </c>
    </row>
    <row r="7457" spans="9:13">
      <c r="I7457" s="35" t="s">
        <v>22278</v>
      </c>
      <c r="J7457" s="35" t="s">
        <v>22279</v>
      </c>
      <c r="K7457" s="35" t="s">
        <v>2617</v>
      </c>
      <c r="L7457" s="35"/>
      <c r="M7457" s="51">
        <v>43663</v>
      </c>
    </row>
    <row r="7458" spans="9:13">
      <c r="I7458" s="35" t="s">
        <v>22280</v>
      </c>
      <c r="J7458" s="35" t="s">
        <v>22281</v>
      </c>
      <c r="K7458" s="35" t="s">
        <v>2617</v>
      </c>
      <c r="L7458" s="35"/>
      <c r="M7458" s="51">
        <v>43668</v>
      </c>
    </row>
    <row r="7459" spans="9:13">
      <c r="I7459" s="35" t="s">
        <v>22282</v>
      </c>
      <c r="J7459" s="35" t="s">
        <v>22283</v>
      </c>
      <c r="K7459" s="35" t="s">
        <v>2617</v>
      </c>
      <c r="L7459" s="35"/>
      <c r="M7459" s="51">
        <v>43669</v>
      </c>
    </row>
    <row r="7460" spans="9:13">
      <c r="I7460" s="35" t="s">
        <v>22284</v>
      </c>
      <c r="J7460" s="35" t="s">
        <v>22285</v>
      </c>
      <c r="K7460" s="35" t="s">
        <v>2617</v>
      </c>
      <c r="L7460" s="35"/>
      <c r="M7460" s="51">
        <v>43676</v>
      </c>
    </row>
    <row r="7461" spans="9:13">
      <c r="I7461" s="35" t="s">
        <v>22286</v>
      </c>
      <c r="J7461" s="35" t="s">
        <v>22287</v>
      </c>
      <c r="K7461" s="35" t="s">
        <v>2617</v>
      </c>
      <c r="L7461" s="35"/>
      <c r="M7461" s="51">
        <v>43682</v>
      </c>
    </row>
    <row r="7462" spans="9:13">
      <c r="I7462" s="35" t="s">
        <v>22288</v>
      </c>
      <c r="J7462" s="35" t="s">
        <v>22289</v>
      </c>
      <c r="K7462" s="35" t="s">
        <v>2617</v>
      </c>
      <c r="L7462" s="35"/>
      <c r="M7462" s="51">
        <v>43683</v>
      </c>
    </row>
    <row r="7463" spans="9:13">
      <c r="I7463" s="35" t="s">
        <v>22290</v>
      </c>
      <c r="J7463" s="35" t="s">
        <v>22291</v>
      </c>
      <c r="K7463" s="35" t="s">
        <v>2617</v>
      </c>
      <c r="L7463" s="35"/>
      <c r="M7463" s="51">
        <v>43683</v>
      </c>
    </row>
    <row r="7464" spans="9:13">
      <c r="I7464" s="35" t="s">
        <v>22292</v>
      </c>
      <c r="J7464" s="35" t="s">
        <v>22293</v>
      </c>
      <c r="K7464" s="35" t="s">
        <v>2617</v>
      </c>
      <c r="L7464" s="35"/>
      <c r="M7464" s="51">
        <v>43683</v>
      </c>
    </row>
    <row r="7465" spans="9:13">
      <c r="I7465" s="35" t="s">
        <v>22294</v>
      </c>
      <c r="J7465" s="35" t="s">
        <v>22295</v>
      </c>
      <c r="K7465" s="35" t="s">
        <v>2617</v>
      </c>
      <c r="L7465" s="35"/>
      <c r="M7465" s="51">
        <v>43683</v>
      </c>
    </row>
    <row r="7466" spans="9:13">
      <c r="I7466" s="35" t="s">
        <v>22296</v>
      </c>
      <c r="J7466" s="35" t="s">
        <v>22297</v>
      </c>
      <c r="K7466" s="35" t="s">
        <v>2617</v>
      </c>
      <c r="L7466" s="35"/>
      <c r="M7466" s="51">
        <v>43685</v>
      </c>
    </row>
    <row r="7467" spans="9:13">
      <c r="I7467" s="35" t="s">
        <v>22298</v>
      </c>
      <c r="J7467" s="35" t="s">
        <v>22299</v>
      </c>
      <c r="K7467" s="35" t="s">
        <v>2617</v>
      </c>
      <c r="L7467" s="35"/>
      <c r="M7467" s="51">
        <v>43685</v>
      </c>
    </row>
    <row r="7468" spans="9:13">
      <c r="I7468" s="35" t="s">
        <v>22300</v>
      </c>
      <c r="J7468" s="35" t="s">
        <v>22301</v>
      </c>
      <c r="K7468" s="35" t="s">
        <v>2617</v>
      </c>
      <c r="L7468" s="35"/>
      <c r="M7468" s="51">
        <v>43691</v>
      </c>
    </row>
    <row r="7469" spans="9:13">
      <c r="I7469" s="35" t="s">
        <v>22302</v>
      </c>
      <c r="J7469" s="35" t="s">
        <v>22303</v>
      </c>
      <c r="K7469" s="35" t="s">
        <v>2617</v>
      </c>
      <c r="L7469" s="35"/>
      <c r="M7469" s="51">
        <v>43691</v>
      </c>
    </row>
    <row r="7470" spans="9:13">
      <c r="I7470" s="35" t="s">
        <v>22304</v>
      </c>
      <c r="J7470" s="35" t="s">
        <v>22305</v>
      </c>
      <c r="K7470" s="35" t="s">
        <v>2617</v>
      </c>
      <c r="L7470" s="35"/>
      <c r="M7470" s="51">
        <v>43692</v>
      </c>
    </row>
    <row r="7471" spans="9:13">
      <c r="I7471" s="35" t="s">
        <v>22306</v>
      </c>
      <c r="J7471" s="35" t="s">
        <v>22307</v>
      </c>
      <c r="K7471" s="35" t="s">
        <v>2617</v>
      </c>
      <c r="L7471" s="35"/>
      <c r="M7471" s="51">
        <v>43728</v>
      </c>
    </row>
    <row r="7472" spans="9:13">
      <c r="I7472" s="35" t="s">
        <v>22308</v>
      </c>
      <c r="J7472" s="35" t="s">
        <v>22309</v>
      </c>
      <c r="K7472" s="35" t="s">
        <v>2617</v>
      </c>
      <c r="L7472" s="35"/>
      <c r="M7472" s="51">
        <v>43728</v>
      </c>
    </row>
    <row r="7473" spans="9:13">
      <c r="I7473" s="35" t="s">
        <v>22310</v>
      </c>
      <c r="J7473" s="35" t="s">
        <v>22311</v>
      </c>
      <c r="K7473" s="35" t="s">
        <v>2617</v>
      </c>
      <c r="L7473" s="35"/>
      <c r="M7473" s="51">
        <v>43728</v>
      </c>
    </row>
    <row r="7474" spans="9:13">
      <c r="I7474" s="35" t="s">
        <v>22312</v>
      </c>
      <c r="J7474" s="35" t="s">
        <v>22313</v>
      </c>
      <c r="K7474" s="35" t="s">
        <v>2617</v>
      </c>
      <c r="L7474" s="35"/>
      <c r="M7474" s="51">
        <v>43728</v>
      </c>
    </row>
    <row r="7475" spans="9:13">
      <c r="I7475" s="35" t="s">
        <v>22314</v>
      </c>
      <c r="J7475" s="35" t="s">
        <v>22315</v>
      </c>
      <c r="K7475" s="35" t="s">
        <v>2617</v>
      </c>
      <c r="L7475" s="35"/>
      <c r="M7475" s="51">
        <v>43728</v>
      </c>
    </row>
    <row r="7476" spans="9:13">
      <c r="I7476" s="35" t="s">
        <v>22316</v>
      </c>
      <c r="J7476" s="35" t="s">
        <v>22317</v>
      </c>
      <c r="K7476" s="35" t="s">
        <v>2617</v>
      </c>
      <c r="L7476" s="35"/>
      <c r="M7476" s="51">
        <v>43728</v>
      </c>
    </row>
    <row r="7477" spans="9:13">
      <c r="I7477" s="35" t="s">
        <v>22318</v>
      </c>
      <c r="J7477" s="35" t="s">
        <v>22319</v>
      </c>
      <c r="K7477" s="35" t="s">
        <v>2617</v>
      </c>
      <c r="L7477" s="35"/>
      <c r="M7477" s="51">
        <v>43728</v>
      </c>
    </row>
    <row r="7478" spans="9:13">
      <c r="I7478" s="35" t="s">
        <v>22320</v>
      </c>
      <c r="J7478" s="35" t="s">
        <v>22321</v>
      </c>
      <c r="K7478" s="35" t="s">
        <v>2617</v>
      </c>
      <c r="L7478" s="35"/>
      <c r="M7478" s="51">
        <v>43728</v>
      </c>
    </row>
    <row r="7479" spans="9:13">
      <c r="I7479" s="35" t="s">
        <v>8352</v>
      </c>
      <c r="J7479" s="35" t="s">
        <v>8352</v>
      </c>
      <c r="K7479" s="35" t="s">
        <v>2617</v>
      </c>
      <c r="L7479" s="35"/>
      <c r="M7479" s="51">
        <v>43728</v>
      </c>
    </row>
    <row r="7480" spans="9:13">
      <c r="I7480" s="35" t="s">
        <v>22322</v>
      </c>
      <c r="J7480" s="35" t="s">
        <v>22323</v>
      </c>
      <c r="K7480" s="35" t="s">
        <v>2617</v>
      </c>
      <c r="L7480" s="35"/>
      <c r="M7480" s="51">
        <v>43728</v>
      </c>
    </row>
    <row r="7481" spans="9:13">
      <c r="I7481" s="35" t="s">
        <v>10735</v>
      </c>
      <c r="J7481" s="35" t="s">
        <v>22324</v>
      </c>
      <c r="K7481" s="35" t="s">
        <v>2617</v>
      </c>
      <c r="L7481" s="35"/>
      <c r="M7481" s="51">
        <v>43728</v>
      </c>
    </row>
    <row r="7482" spans="9:13">
      <c r="I7482" s="35" t="s">
        <v>22325</v>
      </c>
      <c r="J7482" s="35" t="s">
        <v>22326</v>
      </c>
      <c r="K7482" s="35" t="s">
        <v>2617</v>
      </c>
      <c r="L7482" s="35"/>
      <c r="M7482" s="51">
        <v>43725</v>
      </c>
    </row>
    <row r="7483" spans="9:13">
      <c r="I7483" s="35" t="s">
        <v>22327</v>
      </c>
      <c r="J7483" s="35" t="s">
        <v>22328</v>
      </c>
      <c r="K7483" s="35" t="s">
        <v>2617</v>
      </c>
      <c r="L7483" s="35"/>
      <c r="M7483" s="51">
        <v>43725</v>
      </c>
    </row>
    <row r="7484" spans="9:13">
      <c r="I7484" s="35" t="s">
        <v>22329</v>
      </c>
      <c r="J7484" s="35" t="s">
        <v>22330</v>
      </c>
      <c r="K7484" s="35" t="s">
        <v>2617</v>
      </c>
      <c r="L7484" s="35"/>
      <c r="M7484" s="51">
        <v>43725</v>
      </c>
    </row>
    <row r="7485" spans="9:13">
      <c r="I7485" s="35" t="s">
        <v>22331</v>
      </c>
      <c r="J7485" s="35" t="s">
        <v>22332</v>
      </c>
      <c r="K7485" s="35" t="s">
        <v>2617</v>
      </c>
      <c r="L7485" s="35"/>
      <c r="M7485" s="51">
        <v>43725</v>
      </c>
    </row>
    <row r="7486" spans="9:13">
      <c r="I7486" s="35" t="s">
        <v>22333</v>
      </c>
      <c r="J7486" s="35" t="s">
        <v>22334</v>
      </c>
      <c r="K7486" s="35" t="s">
        <v>2617</v>
      </c>
      <c r="L7486" s="35"/>
      <c r="M7486" s="51">
        <v>43725</v>
      </c>
    </row>
    <row r="7487" spans="9:13">
      <c r="I7487" s="35" t="s">
        <v>9510</v>
      </c>
      <c r="J7487" s="35" t="s">
        <v>22335</v>
      </c>
      <c r="K7487" s="35" t="s">
        <v>2617</v>
      </c>
      <c r="L7487" s="35"/>
      <c r="M7487" s="51">
        <v>43725</v>
      </c>
    </row>
    <row r="7488" spans="9:13">
      <c r="I7488" s="35" t="s">
        <v>22336</v>
      </c>
      <c r="J7488" s="35" t="s">
        <v>22337</v>
      </c>
      <c r="K7488" s="35" t="s">
        <v>2617</v>
      </c>
      <c r="L7488" s="35"/>
      <c r="M7488" s="51">
        <v>43725</v>
      </c>
    </row>
    <row r="7489" spans="9:13">
      <c r="I7489" s="35" t="s">
        <v>22338</v>
      </c>
      <c r="J7489" s="35" t="s">
        <v>22339</v>
      </c>
      <c r="K7489" s="35" t="s">
        <v>2617</v>
      </c>
      <c r="L7489" s="35"/>
      <c r="M7489" s="51">
        <v>43725</v>
      </c>
    </row>
    <row r="7490" spans="9:13">
      <c r="I7490" s="35" t="s">
        <v>22340</v>
      </c>
      <c r="J7490" s="35" t="s">
        <v>22341</v>
      </c>
      <c r="K7490" s="35" t="s">
        <v>2617</v>
      </c>
      <c r="L7490" s="35"/>
      <c r="M7490" s="51">
        <v>43725</v>
      </c>
    </row>
    <row r="7491" spans="9:13">
      <c r="I7491" s="35" t="s">
        <v>22342</v>
      </c>
      <c r="J7491" s="35" t="s">
        <v>22343</v>
      </c>
      <c r="K7491" s="35" t="s">
        <v>2617</v>
      </c>
      <c r="L7491" s="35"/>
      <c r="M7491" s="51">
        <v>43725</v>
      </c>
    </row>
    <row r="7492" spans="9:13">
      <c r="I7492" s="35" t="s">
        <v>10437</v>
      </c>
      <c r="J7492" s="35" t="s">
        <v>22344</v>
      </c>
      <c r="K7492" s="35" t="s">
        <v>2617</v>
      </c>
      <c r="L7492" s="35"/>
      <c r="M7492" s="51">
        <v>43725</v>
      </c>
    </row>
    <row r="7493" spans="9:13">
      <c r="I7493" s="35" t="s">
        <v>22345</v>
      </c>
      <c r="J7493" s="35" t="s">
        <v>22346</v>
      </c>
      <c r="K7493" s="35" t="s">
        <v>2617</v>
      </c>
      <c r="L7493" s="35"/>
      <c r="M7493" s="51">
        <v>43725</v>
      </c>
    </row>
    <row r="7494" spans="9:13">
      <c r="I7494" s="35" t="s">
        <v>22347</v>
      </c>
      <c r="J7494" s="35" t="s">
        <v>22348</v>
      </c>
      <c r="K7494" s="35" t="s">
        <v>2617</v>
      </c>
      <c r="L7494" s="35"/>
      <c r="M7494" s="51">
        <v>43725</v>
      </c>
    </row>
    <row r="7495" spans="9:13">
      <c r="I7495" s="35" t="s">
        <v>22349</v>
      </c>
      <c r="J7495" s="35" t="s">
        <v>22350</v>
      </c>
      <c r="K7495" s="35" t="s">
        <v>2617</v>
      </c>
      <c r="L7495" s="35"/>
      <c r="M7495" s="51">
        <v>43725</v>
      </c>
    </row>
    <row r="7496" spans="9:13">
      <c r="I7496" s="35" t="s">
        <v>22351</v>
      </c>
      <c r="J7496" s="35" t="s">
        <v>22352</v>
      </c>
      <c r="K7496" s="35" t="s">
        <v>2617</v>
      </c>
      <c r="L7496" s="35"/>
      <c r="M7496" s="51">
        <v>43725</v>
      </c>
    </row>
    <row r="7497" spans="9:13">
      <c r="I7497" s="35" t="s">
        <v>22353</v>
      </c>
      <c r="J7497" s="35" t="s">
        <v>22354</v>
      </c>
      <c r="K7497" s="35" t="s">
        <v>2617</v>
      </c>
      <c r="L7497" s="35"/>
      <c r="M7497" s="51">
        <v>43725</v>
      </c>
    </row>
    <row r="7498" spans="9:13">
      <c r="I7498" s="35" t="s">
        <v>22355</v>
      </c>
      <c r="J7498" s="35" t="s">
        <v>22356</v>
      </c>
      <c r="K7498" s="35" t="s">
        <v>2617</v>
      </c>
      <c r="L7498" s="35"/>
      <c r="M7498" s="51">
        <v>43725</v>
      </c>
    </row>
    <row r="7499" spans="9:13">
      <c r="I7499" s="35" t="s">
        <v>22357</v>
      </c>
      <c r="J7499" s="35" t="s">
        <v>22358</v>
      </c>
      <c r="K7499" s="35" t="s">
        <v>2617</v>
      </c>
      <c r="L7499" s="35"/>
      <c r="M7499" s="51">
        <v>43725</v>
      </c>
    </row>
    <row r="7500" spans="9:13">
      <c r="I7500" s="35" t="s">
        <v>22359</v>
      </c>
      <c r="J7500" s="35" t="s">
        <v>22360</v>
      </c>
      <c r="K7500" s="35" t="s">
        <v>2617</v>
      </c>
      <c r="L7500" s="35"/>
      <c r="M7500" s="51">
        <v>43725</v>
      </c>
    </row>
    <row r="7501" spans="9:13">
      <c r="I7501" s="35" t="s">
        <v>22361</v>
      </c>
      <c r="J7501" s="35" t="s">
        <v>22362</v>
      </c>
      <c r="K7501" s="35" t="s">
        <v>2617</v>
      </c>
      <c r="L7501" s="35"/>
      <c r="M7501" s="51">
        <v>43725</v>
      </c>
    </row>
    <row r="7502" spans="9:13">
      <c r="I7502" s="35" t="s">
        <v>22363</v>
      </c>
      <c r="J7502" s="35" t="s">
        <v>22364</v>
      </c>
      <c r="K7502" s="35" t="s">
        <v>2617</v>
      </c>
      <c r="L7502" s="35"/>
      <c r="M7502" s="51">
        <v>43725</v>
      </c>
    </row>
    <row r="7503" spans="9:13">
      <c r="I7503" s="35" t="s">
        <v>22365</v>
      </c>
      <c r="J7503" s="35" t="s">
        <v>22366</v>
      </c>
      <c r="K7503" s="35" t="s">
        <v>2617</v>
      </c>
      <c r="L7503" s="35"/>
      <c r="M7503" s="51">
        <v>43725</v>
      </c>
    </row>
    <row r="7504" spans="9:13">
      <c r="I7504" s="35" t="s">
        <v>22367</v>
      </c>
      <c r="J7504" s="35" t="s">
        <v>22368</v>
      </c>
      <c r="K7504" s="35" t="s">
        <v>2617</v>
      </c>
      <c r="L7504" s="35"/>
      <c r="M7504" s="51">
        <v>43725</v>
      </c>
    </row>
    <row r="7505" spans="9:13">
      <c r="I7505" s="35" t="s">
        <v>22369</v>
      </c>
      <c r="J7505" s="35" t="s">
        <v>22370</v>
      </c>
      <c r="K7505" s="35" t="s">
        <v>2617</v>
      </c>
      <c r="L7505" s="35"/>
      <c r="M7505" s="51">
        <v>43725</v>
      </c>
    </row>
    <row r="7506" spans="9:13">
      <c r="I7506" s="35" t="s">
        <v>22371</v>
      </c>
      <c r="J7506" s="35" t="s">
        <v>22372</v>
      </c>
      <c r="K7506" s="35" t="s">
        <v>2617</v>
      </c>
      <c r="L7506" s="35"/>
      <c r="M7506" s="51">
        <v>43725</v>
      </c>
    </row>
    <row r="7507" spans="9:13">
      <c r="I7507" s="35" t="s">
        <v>22373</v>
      </c>
      <c r="J7507" s="35" t="s">
        <v>22374</v>
      </c>
      <c r="K7507" s="35" t="s">
        <v>2617</v>
      </c>
      <c r="L7507" s="35"/>
      <c r="M7507" s="51">
        <v>43725</v>
      </c>
    </row>
    <row r="7508" spans="9:13">
      <c r="I7508" s="35" t="s">
        <v>22375</v>
      </c>
      <c r="J7508" s="35" t="s">
        <v>22376</v>
      </c>
      <c r="K7508" s="35" t="s">
        <v>2617</v>
      </c>
      <c r="L7508" s="35"/>
      <c r="M7508" s="51">
        <v>43725</v>
      </c>
    </row>
    <row r="7509" spans="9:13">
      <c r="I7509" s="35" t="s">
        <v>22377</v>
      </c>
      <c r="J7509" s="35" t="s">
        <v>22378</v>
      </c>
      <c r="K7509" s="35" t="s">
        <v>2617</v>
      </c>
      <c r="L7509" s="35"/>
      <c r="M7509" s="51">
        <v>43725</v>
      </c>
    </row>
    <row r="7510" spans="9:13">
      <c r="I7510" s="35" t="s">
        <v>22379</v>
      </c>
      <c r="J7510" s="35" t="s">
        <v>22380</v>
      </c>
      <c r="K7510" s="35" t="s">
        <v>2617</v>
      </c>
      <c r="L7510" s="35"/>
      <c r="M7510" s="51">
        <v>43725</v>
      </c>
    </row>
    <row r="7511" spans="9:13">
      <c r="I7511" s="35" t="s">
        <v>22381</v>
      </c>
      <c r="J7511" s="35" t="s">
        <v>22382</v>
      </c>
      <c r="K7511" s="35" t="s">
        <v>2617</v>
      </c>
      <c r="L7511" s="35"/>
      <c r="M7511" s="51">
        <v>43725</v>
      </c>
    </row>
    <row r="7512" spans="9:13">
      <c r="I7512" s="35" t="s">
        <v>22383</v>
      </c>
      <c r="J7512" s="35" t="s">
        <v>22384</v>
      </c>
      <c r="K7512" s="35" t="s">
        <v>2617</v>
      </c>
      <c r="L7512" s="35"/>
      <c r="M7512" s="51">
        <v>43725</v>
      </c>
    </row>
    <row r="7513" spans="9:13">
      <c r="I7513" s="35" t="s">
        <v>22385</v>
      </c>
      <c r="J7513" s="35" t="s">
        <v>22386</v>
      </c>
      <c r="K7513" s="35" t="s">
        <v>2617</v>
      </c>
      <c r="L7513" s="35"/>
      <c r="M7513" s="51">
        <v>43725</v>
      </c>
    </row>
    <row r="7514" spans="9:13">
      <c r="I7514" s="35" t="s">
        <v>22387</v>
      </c>
      <c r="J7514" s="35" t="s">
        <v>22388</v>
      </c>
      <c r="K7514" s="35" t="s">
        <v>2617</v>
      </c>
      <c r="L7514" s="35"/>
      <c r="M7514" s="51">
        <v>43725</v>
      </c>
    </row>
    <row r="7515" spans="9:13">
      <c r="I7515" s="35" t="s">
        <v>22389</v>
      </c>
      <c r="J7515" s="35" t="s">
        <v>22390</v>
      </c>
      <c r="K7515" s="35" t="s">
        <v>2617</v>
      </c>
      <c r="L7515" s="35"/>
      <c r="M7515" s="51">
        <v>43725</v>
      </c>
    </row>
    <row r="7516" spans="9:13">
      <c r="I7516" s="35" t="s">
        <v>22391</v>
      </c>
      <c r="J7516" s="35" t="s">
        <v>22392</v>
      </c>
      <c r="K7516" s="35" t="s">
        <v>2617</v>
      </c>
      <c r="L7516" s="35"/>
      <c r="M7516" s="51">
        <v>43725</v>
      </c>
    </row>
    <row r="7517" spans="9:13">
      <c r="I7517" s="35" t="s">
        <v>22393</v>
      </c>
      <c r="J7517" s="35" t="s">
        <v>22394</v>
      </c>
      <c r="K7517" s="35" t="s">
        <v>2617</v>
      </c>
      <c r="L7517" s="35"/>
      <c r="M7517" s="51">
        <v>43725</v>
      </c>
    </row>
    <row r="7518" spans="9:13">
      <c r="I7518" s="35" t="s">
        <v>22395</v>
      </c>
      <c r="J7518" s="35" t="s">
        <v>22396</v>
      </c>
      <c r="K7518" s="35" t="s">
        <v>2617</v>
      </c>
      <c r="L7518" s="35"/>
      <c r="M7518" s="51">
        <v>43725</v>
      </c>
    </row>
    <row r="7519" spans="9:13">
      <c r="I7519" s="35" t="s">
        <v>22397</v>
      </c>
      <c r="J7519" s="35" t="s">
        <v>22398</v>
      </c>
      <c r="K7519" s="35" t="s">
        <v>2617</v>
      </c>
      <c r="L7519" s="35"/>
      <c r="M7519" s="51">
        <v>43725</v>
      </c>
    </row>
    <row r="7520" spans="9:13">
      <c r="I7520" s="35" t="s">
        <v>22399</v>
      </c>
      <c r="J7520" s="35" t="s">
        <v>22400</v>
      </c>
      <c r="K7520" s="35" t="s">
        <v>2617</v>
      </c>
      <c r="L7520" s="35"/>
      <c r="M7520" s="51">
        <v>43725</v>
      </c>
    </row>
    <row r="7521" spans="9:13">
      <c r="I7521" s="35" t="s">
        <v>22401</v>
      </c>
      <c r="J7521" s="35" t="s">
        <v>22402</v>
      </c>
      <c r="K7521" s="35" t="s">
        <v>2617</v>
      </c>
      <c r="L7521" s="35"/>
      <c r="M7521" s="51">
        <v>43725</v>
      </c>
    </row>
    <row r="7522" spans="9:13">
      <c r="I7522" s="35" t="s">
        <v>22403</v>
      </c>
      <c r="J7522" s="35" t="s">
        <v>22404</v>
      </c>
      <c r="K7522" s="35" t="s">
        <v>2617</v>
      </c>
      <c r="L7522" s="35"/>
      <c r="M7522" s="51">
        <v>43725</v>
      </c>
    </row>
    <row r="7523" spans="9:13">
      <c r="I7523" s="35" t="s">
        <v>22405</v>
      </c>
      <c r="J7523" s="35" t="s">
        <v>22406</v>
      </c>
      <c r="K7523" s="35" t="s">
        <v>2617</v>
      </c>
      <c r="L7523" s="35"/>
      <c r="M7523" s="51">
        <v>43725</v>
      </c>
    </row>
    <row r="7524" spans="9:13">
      <c r="I7524" s="35" t="s">
        <v>22407</v>
      </c>
      <c r="J7524" s="35" t="s">
        <v>22408</v>
      </c>
      <c r="K7524" s="35" t="s">
        <v>2617</v>
      </c>
      <c r="L7524" s="35"/>
      <c r="M7524" s="51">
        <v>43725</v>
      </c>
    </row>
    <row r="7525" spans="9:13">
      <c r="I7525" s="35" t="s">
        <v>22409</v>
      </c>
      <c r="J7525" s="35" t="s">
        <v>22410</v>
      </c>
      <c r="K7525" s="35" t="s">
        <v>2617</v>
      </c>
      <c r="L7525" s="35"/>
      <c r="M7525" s="51">
        <v>43725</v>
      </c>
    </row>
    <row r="7526" spans="9:13">
      <c r="I7526" s="35" t="s">
        <v>22411</v>
      </c>
      <c r="J7526" s="35" t="s">
        <v>22412</v>
      </c>
      <c r="K7526" s="35" t="s">
        <v>2617</v>
      </c>
      <c r="L7526" s="35"/>
      <c r="M7526" s="51">
        <v>43725</v>
      </c>
    </row>
    <row r="7527" spans="9:13">
      <c r="I7527" s="35" t="s">
        <v>22413</v>
      </c>
      <c r="J7527" s="35" t="s">
        <v>22414</v>
      </c>
      <c r="K7527" s="35" t="s">
        <v>2617</v>
      </c>
      <c r="L7527" s="35"/>
      <c r="M7527" s="51">
        <v>43725</v>
      </c>
    </row>
    <row r="7528" spans="9:13">
      <c r="I7528" s="35" t="s">
        <v>22415</v>
      </c>
      <c r="J7528" s="35" t="s">
        <v>22416</v>
      </c>
      <c r="K7528" s="35" t="s">
        <v>2617</v>
      </c>
      <c r="L7528" s="35"/>
      <c r="M7528" s="51">
        <v>43725</v>
      </c>
    </row>
    <row r="7529" spans="9:13">
      <c r="I7529" s="35" t="s">
        <v>22417</v>
      </c>
      <c r="J7529" s="35" t="s">
        <v>22418</v>
      </c>
      <c r="K7529" s="35" t="s">
        <v>2617</v>
      </c>
      <c r="L7529" s="35"/>
      <c r="M7529" s="51">
        <v>43725</v>
      </c>
    </row>
    <row r="7530" spans="9:13">
      <c r="I7530" s="35" t="s">
        <v>22419</v>
      </c>
      <c r="J7530" s="35" t="s">
        <v>22420</v>
      </c>
      <c r="K7530" s="35" t="s">
        <v>2617</v>
      </c>
      <c r="L7530" s="35"/>
      <c r="M7530" s="51">
        <v>43725</v>
      </c>
    </row>
    <row r="7531" spans="9:13">
      <c r="I7531" s="35" t="s">
        <v>22421</v>
      </c>
      <c r="J7531" s="35" t="s">
        <v>22422</v>
      </c>
      <c r="K7531" s="35" t="s">
        <v>2617</v>
      </c>
      <c r="L7531" s="35"/>
      <c r="M7531" s="51">
        <v>43725</v>
      </c>
    </row>
    <row r="7532" spans="9:13">
      <c r="I7532" s="35" t="s">
        <v>22423</v>
      </c>
      <c r="J7532" s="35" t="s">
        <v>22424</v>
      </c>
      <c r="K7532" s="35" t="s">
        <v>2617</v>
      </c>
      <c r="L7532" s="35"/>
      <c r="M7532" s="51">
        <v>43725</v>
      </c>
    </row>
    <row r="7533" spans="9:13">
      <c r="I7533" s="35" t="s">
        <v>22425</v>
      </c>
      <c r="J7533" s="35" t="s">
        <v>22426</v>
      </c>
      <c r="K7533" s="35" t="s">
        <v>2617</v>
      </c>
      <c r="L7533" s="35"/>
      <c r="M7533" s="51">
        <v>43725</v>
      </c>
    </row>
    <row r="7534" spans="9:13">
      <c r="I7534" s="35" t="s">
        <v>22427</v>
      </c>
      <c r="J7534" s="35" t="s">
        <v>22428</v>
      </c>
      <c r="K7534" s="35" t="s">
        <v>2617</v>
      </c>
      <c r="L7534" s="35"/>
      <c r="M7534" s="51">
        <v>43725</v>
      </c>
    </row>
    <row r="7535" spans="9:13">
      <c r="I7535" s="35" t="s">
        <v>22429</v>
      </c>
      <c r="J7535" s="35" t="s">
        <v>22430</v>
      </c>
      <c r="K7535" s="35" t="s">
        <v>2617</v>
      </c>
      <c r="L7535" s="35"/>
      <c r="M7535" s="51">
        <v>43725</v>
      </c>
    </row>
    <row r="7536" spans="9:13">
      <c r="I7536" s="35" t="s">
        <v>22431</v>
      </c>
      <c r="J7536" s="35" t="s">
        <v>22432</v>
      </c>
      <c r="K7536" s="35" t="s">
        <v>2617</v>
      </c>
      <c r="L7536" s="35"/>
      <c r="M7536" s="51">
        <v>43725</v>
      </c>
    </row>
    <row r="7537" spans="9:13">
      <c r="I7537" s="35" t="s">
        <v>22433</v>
      </c>
      <c r="J7537" s="35" t="s">
        <v>22434</v>
      </c>
      <c r="K7537" s="35" t="s">
        <v>2617</v>
      </c>
      <c r="L7537" s="35"/>
      <c r="M7537" s="51">
        <v>43725</v>
      </c>
    </row>
    <row r="7538" spans="9:13">
      <c r="I7538" s="35" t="s">
        <v>22435</v>
      </c>
      <c r="J7538" s="35" t="s">
        <v>22436</v>
      </c>
      <c r="K7538" s="35" t="s">
        <v>2617</v>
      </c>
      <c r="L7538" s="35"/>
      <c r="M7538" s="51">
        <v>43725</v>
      </c>
    </row>
    <row r="7539" spans="9:13">
      <c r="I7539" s="35" t="s">
        <v>22437</v>
      </c>
      <c r="J7539" s="35" t="s">
        <v>22438</v>
      </c>
      <c r="K7539" s="35" t="s">
        <v>2617</v>
      </c>
      <c r="L7539" s="35"/>
      <c r="M7539" s="51">
        <v>43725</v>
      </c>
    </row>
    <row r="7540" spans="9:13">
      <c r="I7540" s="35" t="s">
        <v>22439</v>
      </c>
      <c r="J7540" s="35" t="s">
        <v>22440</v>
      </c>
      <c r="K7540" s="35" t="s">
        <v>2617</v>
      </c>
      <c r="L7540" s="35"/>
      <c r="M7540" s="51">
        <v>43725</v>
      </c>
    </row>
    <row r="7541" spans="9:13">
      <c r="I7541" s="35" t="s">
        <v>22441</v>
      </c>
      <c r="J7541" s="35" t="s">
        <v>22442</v>
      </c>
      <c r="K7541" s="35" t="s">
        <v>2617</v>
      </c>
      <c r="L7541" s="35"/>
      <c r="M7541" s="51">
        <v>43725</v>
      </c>
    </row>
    <row r="7542" spans="9:13">
      <c r="I7542" s="35" t="s">
        <v>22443</v>
      </c>
      <c r="J7542" s="35" t="s">
        <v>22444</v>
      </c>
      <c r="K7542" s="35" t="s">
        <v>2617</v>
      </c>
      <c r="L7542" s="35"/>
      <c r="M7542" s="51">
        <v>43725</v>
      </c>
    </row>
    <row r="7543" spans="9:13">
      <c r="I7543" s="35" t="s">
        <v>22445</v>
      </c>
      <c r="J7543" s="35" t="s">
        <v>22446</v>
      </c>
      <c r="K7543" s="35" t="s">
        <v>2617</v>
      </c>
      <c r="L7543" s="35"/>
      <c r="M7543" s="51">
        <v>43725</v>
      </c>
    </row>
    <row r="7544" spans="9:13">
      <c r="I7544" s="35" t="s">
        <v>22447</v>
      </c>
      <c r="J7544" s="35" t="s">
        <v>22448</v>
      </c>
      <c r="K7544" s="35" t="s">
        <v>2617</v>
      </c>
      <c r="L7544" s="35"/>
      <c r="M7544" s="51">
        <v>43725</v>
      </c>
    </row>
    <row r="7545" spans="9:13">
      <c r="I7545" s="35" t="s">
        <v>22449</v>
      </c>
      <c r="J7545" s="35" t="s">
        <v>22450</v>
      </c>
      <c r="K7545" s="35" t="s">
        <v>2617</v>
      </c>
      <c r="L7545" s="35"/>
      <c r="M7545" s="51">
        <v>43725</v>
      </c>
    </row>
    <row r="7546" spans="9:13">
      <c r="I7546" s="35" t="s">
        <v>22451</v>
      </c>
      <c r="J7546" s="35" t="s">
        <v>22452</v>
      </c>
      <c r="K7546" s="35" t="s">
        <v>2617</v>
      </c>
      <c r="L7546" s="35"/>
      <c r="M7546" s="51">
        <v>43725</v>
      </c>
    </row>
    <row r="7547" spans="9:13">
      <c r="I7547" s="35" t="s">
        <v>22453</v>
      </c>
      <c r="J7547" s="35" t="s">
        <v>22454</v>
      </c>
      <c r="K7547" s="35" t="s">
        <v>2617</v>
      </c>
      <c r="L7547" s="35"/>
      <c r="M7547" s="51">
        <v>43725</v>
      </c>
    </row>
    <row r="7548" spans="9:13">
      <c r="I7548" s="35" t="s">
        <v>22455</v>
      </c>
      <c r="J7548" s="35" t="s">
        <v>22456</v>
      </c>
      <c r="K7548" s="35" t="s">
        <v>2617</v>
      </c>
      <c r="L7548" s="35"/>
      <c r="M7548" s="51">
        <v>43725</v>
      </c>
    </row>
    <row r="7549" spans="9:13">
      <c r="I7549" s="35" t="s">
        <v>22457</v>
      </c>
      <c r="J7549" s="35" t="s">
        <v>22458</v>
      </c>
      <c r="K7549" s="35" t="s">
        <v>2617</v>
      </c>
      <c r="L7549" s="35"/>
      <c r="M7549" s="51">
        <v>43725</v>
      </c>
    </row>
    <row r="7550" spans="9:13">
      <c r="I7550" s="35" t="s">
        <v>22459</v>
      </c>
      <c r="J7550" s="35" t="s">
        <v>22460</v>
      </c>
      <c r="K7550" s="35" t="s">
        <v>2617</v>
      </c>
      <c r="L7550" s="35"/>
      <c r="M7550" s="51">
        <v>43725</v>
      </c>
    </row>
    <row r="7551" spans="9:13">
      <c r="I7551" s="35" t="s">
        <v>22461</v>
      </c>
      <c r="J7551" s="35" t="s">
        <v>22462</v>
      </c>
      <c r="K7551" s="35" t="s">
        <v>2617</v>
      </c>
      <c r="L7551" s="35"/>
      <c r="M7551" s="51">
        <v>43725</v>
      </c>
    </row>
    <row r="7552" spans="9:13">
      <c r="I7552" s="35" t="s">
        <v>22463</v>
      </c>
      <c r="J7552" s="35" t="s">
        <v>22464</v>
      </c>
      <c r="K7552" s="35" t="s">
        <v>2617</v>
      </c>
      <c r="L7552" s="35"/>
      <c r="M7552" s="51">
        <v>43725</v>
      </c>
    </row>
    <row r="7553" spans="9:13">
      <c r="I7553" s="35" t="s">
        <v>22465</v>
      </c>
      <c r="J7553" s="35" t="s">
        <v>22466</v>
      </c>
      <c r="K7553" s="35" t="s">
        <v>2617</v>
      </c>
      <c r="L7553" s="35"/>
      <c r="M7553" s="51">
        <v>43725</v>
      </c>
    </row>
    <row r="7554" spans="9:13">
      <c r="I7554" s="35" t="s">
        <v>22467</v>
      </c>
      <c r="J7554" s="35" t="s">
        <v>22468</v>
      </c>
      <c r="K7554" s="35" t="s">
        <v>2617</v>
      </c>
      <c r="L7554" s="35"/>
      <c r="M7554" s="51">
        <v>43725</v>
      </c>
    </row>
    <row r="7555" spans="9:13">
      <c r="I7555" s="35" t="s">
        <v>22469</v>
      </c>
      <c r="J7555" s="35" t="s">
        <v>22470</v>
      </c>
      <c r="K7555" s="35" t="s">
        <v>2617</v>
      </c>
      <c r="L7555" s="35"/>
      <c r="M7555" s="51">
        <v>43725</v>
      </c>
    </row>
    <row r="7556" spans="9:13">
      <c r="I7556" s="35" t="s">
        <v>22471</v>
      </c>
      <c r="J7556" s="35" t="s">
        <v>22472</v>
      </c>
      <c r="K7556" s="35" t="s">
        <v>2617</v>
      </c>
      <c r="L7556" s="35"/>
      <c r="M7556" s="51">
        <v>43725</v>
      </c>
    </row>
    <row r="7557" spans="9:13">
      <c r="I7557" s="35" t="s">
        <v>22473</v>
      </c>
      <c r="J7557" s="35" t="s">
        <v>22474</v>
      </c>
      <c r="K7557" s="35" t="s">
        <v>2617</v>
      </c>
      <c r="L7557" s="35"/>
      <c r="M7557" s="51">
        <v>43725</v>
      </c>
    </row>
    <row r="7558" spans="9:13">
      <c r="I7558" s="35" t="s">
        <v>22475</v>
      </c>
      <c r="J7558" s="35" t="s">
        <v>22476</v>
      </c>
      <c r="K7558" s="35" t="s">
        <v>2617</v>
      </c>
      <c r="L7558" s="35"/>
      <c r="M7558" s="51">
        <v>43725</v>
      </c>
    </row>
    <row r="7559" spans="9:13">
      <c r="I7559" s="35" t="s">
        <v>22477</v>
      </c>
      <c r="J7559" s="35" t="s">
        <v>22478</v>
      </c>
      <c r="K7559" s="35" t="s">
        <v>2617</v>
      </c>
      <c r="L7559" s="35"/>
      <c r="M7559" s="51">
        <v>43725</v>
      </c>
    </row>
    <row r="7560" spans="9:13">
      <c r="I7560" s="35" t="s">
        <v>22479</v>
      </c>
      <c r="J7560" s="35" t="s">
        <v>22480</v>
      </c>
      <c r="K7560" s="35" t="s">
        <v>2617</v>
      </c>
      <c r="L7560" s="35"/>
      <c r="M7560" s="51">
        <v>43725</v>
      </c>
    </row>
    <row r="7561" spans="9:13">
      <c r="I7561" s="35" t="s">
        <v>22481</v>
      </c>
      <c r="J7561" s="35" t="s">
        <v>22482</v>
      </c>
      <c r="K7561" s="35" t="s">
        <v>2617</v>
      </c>
      <c r="L7561" s="35"/>
      <c r="M7561" s="51">
        <v>43725</v>
      </c>
    </row>
    <row r="7562" spans="9:13">
      <c r="I7562" s="35" t="s">
        <v>22483</v>
      </c>
      <c r="J7562" s="35" t="s">
        <v>22484</v>
      </c>
      <c r="K7562" s="35" t="s">
        <v>2617</v>
      </c>
      <c r="L7562" s="35"/>
      <c r="M7562" s="51">
        <v>43725</v>
      </c>
    </row>
    <row r="7563" spans="9:13">
      <c r="I7563" s="35" t="s">
        <v>22485</v>
      </c>
      <c r="J7563" s="35" t="s">
        <v>22486</v>
      </c>
      <c r="K7563" s="35" t="s">
        <v>2617</v>
      </c>
      <c r="L7563" s="35"/>
      <c r="M7563" s="51">
        <v>43725</v>
      </c>
    </row>
    <row r="7564" spans="9:13">
      <c r="I7564" s="35" t="s">
        <v>22487</v>
      </c>
      <c r="J7564" s="35" t="s">
        <v>22488</v>
      </c>
      <c r="K7564" s="35" t="s">
        <v>2617</v>
      </c>
      <c r="L7564" s="35"/>
      <c r="M7564" s="51">
        <v>43725</v>
      </c>
    </row>
    <row r="7565" spans="9:13">
      <c r="I7565" s="35" t="s">
        <v>22489</v>
      </c>
      <c r="J7565" s="35" t="s">
        <v>22490</v>
      </c>
      <c r="K7565" s="35" t="s">
        <v>2617</v>
      </c>
      <c r="L7565" s="35"/>
      <c r="M7565" s="51">
        <v>43725</v>
      </c>
    </row>
    <row r="7566" spans="9:13">
      <c r="I7566" s="35" t="s">
        <v>22491</v>
      </c>
      <c r="J7566" s="35" t="s">
        <v>22492</v>
      </c>
      <c r="K7566" s="35" t="s">
        <v>2617</v>
      </c>
      <c r="L7566" s="35"/>
      <c r="M7566" s="51">
        <v>43725</v>
      </c>
    </row>
    <row r="7567" spans="9:13">
      <c r="I7567" s="35" t="s">
        <v>22493</v>
      </c>
      <c r="J7567" s="35" t="s">
        <v>22494</v>
      </c>
      <c r="K7567" s="35" t="s">
        <v>2617</v>
      </c>
      <c r="L7567" s="35"/>
      <c r="M7567" s="51">
        <v>43725</v>
      </c>
    </row>
    <row r="7568" spans="9:13">
      <c r="I7568" s="35" t="s">
        <v>22495</v>
      </c>
      <c r="J7568" s="35" t="s">
        <v>22496</v>
      </c>
      <c r="K7568" s="35" t="s">
        <v>2617</v>
      </c>
      <c r="L7568" s="35"/>
      <c r="M7568" s="51">
        <v>43725</v>
      </c>
    </row>
    <row r="7569" spans="9:13">
      <c r="I7569" s="35" t="s">
        <v>22497</v>
      </c>
      <c r="J7569" s="35" t="s">
        <v>22498</v>
      </c>
      <c r="K7569" s="35" t="s">
        <v>2617</v>
      </c>
      <c r="L7569" s="35"/>
      <c r="M7569" s="51">
        <v>43725</v>
      </c>
    </row>
    <row r="7570" spans="9:13">
      <c r="I7570" s="35" t="s">
        <v>22499</v>
      </c>
      <c r="J7570" s="35" t="s">
        <v>22500</v>
      </c>
      <c r="K7570" s="35" t="s">
        <v>2617</v>
      </c>
      <c r="L7570" s="35"/>
      <c r="M7570" s="51">
        <v>43725</v>
      </c>
    </row>
    <row r="7571" spans="9:13">
      <c r="I7571" s="35" t="s">
        <v>22501</v>
      </c>
      <c r="J7571" s="35" t="s">
        <v>22502</v>
      </c>
      <c r="K7571" s="35" t="s">
        <v>2617</v>
      </c>
      <c r="L7571" s="35"/>
      <c r="M7571" s="51">
        <v>43725</v>
      </c>
    </row>
    <row r="7572" spans="9:13">
      <c r="I7572" s="35" t="s">
        <v>22503</v>
      </c>
      <c r="J7572" s="35" t="s">
        <v>22504</v>
      </c>
      <c r="K7572" s="35" t="s">
        <v>2617</v>
      </c>
      <c r="L7572" s="35"/>
      <c r="M7572" s="51">
        <v>43725</v>
      </c>
    </row>
    <row r="7573" spans="9:13">
      <c r="I7573" s="35" t="s">
        <v>22505</v>
      </c>
      <c r="J7573" s="35" t="s">
        <v>22506</v>
      </c>
      <c r="K7573" s="35" t="s">
        <v>2617</v>
      </c>
      <c r="L7573" s="35"/>
      <c r="M7573" s="51">
        <v>43725</v>
      </c>
    </row>
    <row r="7574" spans="9:13">
      <c r="I7574" s="35" t="s">
        <v>22507</v>
      </c>
      <c r="J7574" s="35" t="s">
        <v>22508</v>
      </c>
      <c r="K7574" s="35" t="s">
        <v>2617</v>
      </c>
      <c r="L7574" s="35"/>
      <c r="M7574" s="51">
        <v>43725</v>
      </c>
    </row>
    <row r="7575" spans="9:13">
      <c r="I7575" s="35" t="s">
        <v>22509</v>
      </c>
      <c r="J7575" s="35" t="s">
        <v>22510</v>
      </c>
      <c r="K7575" s="35" t="s">
        <v>2617</v>
      </c>
      <c r="L7575" s="35"/>
      <c r="M7575" s="51">
        <v>43725</v>
      </c>
    </row>
    <row r="7576" spans="9:13">
      <c r="I7576" s="35" t="s">
        <v>22511</v>
      </c>
      <c r="J7576" s="35" t="s">
        <v>22512</v>
      </c>
      <c r="K7576" s="35" t="s">
        <v>2617</v>
      </c>
      <c r="L7576" s="35"/>
      <c r="M7576" s="51">
        <v>43725</v>
      </c>
    </row>
    <row r="7577" spans="9:13">
      <c r="I7577" s="35" t="s">
        <v>22513</v>
      </c>
      <c r="J7577" s="35" t="s">
        <v>22514</v>
      </c>
      <c r="K7577" s="35" t="s">
        <v>2617</v>
      </c>
      <c r="L7577" s="35"/>
      <c r="M7577" s="51">
        <v>43725</v>
      </c>
    </row>
    <row r="7578" spans="9:13">
      <c r="I7578" s="35" t="s">
        <v>22515</v>
      </c>
      <c r="J7578" s="35" t="s">
        <v>22516</v>
      </c>
      <c r="K7578" s="35" t="s">
        <v>2617</v>
      </c>
      <c r="L7578" s="35"/>
      <c r="M7578" s="51">
        <v>43725</v>
      </c>
    </row>
    <row r="7579" spans="9:13">
      <c r="I7579" s="35" t="s">
        <v>22517</v>
      </c>
      <c r="J7579" s="35" t="s">
        <v>22518</v>
      </c>
      <c r="K7579" s="35" t="s">
        <v>2617</v>
      </c>
      <c r="L7579" s="35"/>
      <c r="M7579" s="51">
        <v>43725</v>
      </c>
    </row>
    <row r="7580" spans="9:13">
      <c r="I7580" s="35" t="s">
        <v>22519</v>
      </c>
      <c r="J7580" s="35" t="s">
        <v>22520</v>
      </c>
      <c r="K7580" s="35" t="s">
        <v>2617</v>
      </c>
      <c r="L7580" s="35"/>
      <c r="M7580" s="51">
        <v>43725</v>
      </c>
    </row>
    <row r="7581" spans="9:13">
      <c r="I7581" s="35" t="s">
        <v>22521</v>
      </c>
      <c r="J7581" s="35" t="s">
        <v>22522</v>
      </c>
      <c r="K7581" s="35" t="s">
        <v>2617</v>
      </c>
      <c r="L7581" s="35"/>
      <c r="M7581" s="51">
        <v>43725</v>
      </c>
    </row>
    <row r="7582" spans="9:13">
      <c r="I7582" s="35" t="s">
        <v>22523</v>
      </c>
      <c r="J7582" s="35" t="s">
        <v>22524</v>
      </c>
      <c r="K7582" s="35" t="s">
        <v>2617</v>
      </c>
      <c r="L7582" s="35"/>
      <c r="M7582" s="51">
        <v>43725</v>
      </c>
    </row>
    <row r="7583" spans="9:13">
      <c r="I7583" s="35" t="s">
        <v>22525</v>
      </c>
      <c r="J7583" s="35" t="s">
        <v>22526</v>
      </c>
      <c r="K7583" s="35" t="s">
        <v>2617</v>
      </c>
      <c r="L7583" s="35"/>
      <c r="M7583" s="51">
        <v>43725</v>
      </c>
    </row>
    <row r="7584" spans="9:13">
      <c r="I7584" s="35" t="s">
        <v>22527</v>
      </c>
      <c r="J7584" s="35" t="s">
        <v>22528</v>
      </c>
      <c r="K7584" s="35" t="s">
        <v>2617</v>
      </c>
      <c r="L7584" s="35"/>
      <c r="M7584" s="51">
        <v>43725</v>
      </c>
    </row>
    <row r="7585" spans="9:13">
      <c r="I7585" s="35" t="s">
        <v>22529</v>
      </c>
      <c r="J7585" s="35" t="s">
        <v>22530</v>
      </c>
      <c r="K7585" s="35" t="s">
        <v>2617</v>
      </c>
      <c r="L7585" s="35"/>
      <c r="M7585" s="51">
        <v>43725</v>
      </c>
    </row>
    <row r="7586" spans="9:13">
      <c r="I7586" s="35" t="s">
        <v>22531</v>
      </c>
      <c r="J7586" s="35" t="s">
        <v>22532</v>
      </c>
      <c r="K7586" s="35" t="s">
        <v>2617</v>
      </c>
      <c r="L7586" s="35"/>
      <c r="M7586" s="51">
        <v>43725</v>
      </c>
    </row>
    <row r="7587" spans="9:13">
      <c r="I7587" s="35" t="s">
        <v>22533</v>
      </c>
      <c r="J7587" s="35" t="s">
        <v>22534</v>
      </c>
      <c r="K7587" s="35" t="s">
        <v>2617</v>
      </c>
      <c r="L7587" s="35"/>
      <c r="M7587" s="51">
        <v>43725</v>
      </c>
    </row>
    <row r="7588" spans="9:13">
      <c r="I7588" s="35" t="s">
        <v>22535</v>
      </c>
      <c r="J7588" s="35" t="s">
        <v>22536</v>
      </c>
      <c r="K7588" s="35" t="s">
        <v>2617</v>
      </c>
      <c r="L7588" s="35"/>
      <c r="M7588" s="51">
        <v>43725</v>
      </c>
    </row>
    <row r="7589" spans="9:13">
      <c r="I7589" s="35" t="s">
        <v>22537</v>
      </c>
      <c r="J7589" s="35" t="s">
        <v>22538</v>
      </c>
      <c r="K7589" s="35" t="s">
        <v>2617</v>
      </c>
      <c r="L7589" s="35"/>
      <c r="M7589" s="51">
        <v>43725</v>
      </c>
    </row>
    <row r="7590" spans="9:13">
      <c r="I7590" s="35" t="s">
        <v>22539</v>
      </c>
      <c r="J7590" s="35" t="s">
        <v>22540</v>
      </c>
      <c r="K7590" s="35" t="s">
        <v>2617</v>
      </c>
      <c r="L7590" s="35"/>
      <c r="M7590" s="51">
        <v>43725</v>
      </c>
    </row>
    <row r="7591" spans="9:13">
      <c r="I7591" s="35" t="s">
        <v>22541</v>
      </c>
      <c r="J7591" s="35" t="s">
        <v>22542</v>
      </c>
      <c r="K7591" s="35" t="s">
        <v>2617</v>
      </c>
      <c r="L7591" s="35"/>
      <c r="M7591" s="51">
        <v>43725</v>
      </c>
    </row>
    <row r="7592" spans="9:13">
      <c r="I7592" s="35" t="s">
        <v>22543</v>
      </c>
      <c r="J7592" s="35" t="s">
        <v>22544</v>
      </c>
      <c r="K7592" s="35" t="s">
        <v>2617</v>
      </c>
      <c r="L7592" s="35"/>
      <c r="M7592" s="51">
        <v>43725</v>
      </c>
    </row>
    <row r="7593" spans="9:13">
      <c r="I7593" s="35" t="s">
        <v>22545</v>
      </c>
      <c r="J7593" s="35" t="s">
        <v>22546</v>
      </c>
      <c r="K7593" s="35" t="s">
        <v>2617</v>
      </c>
      <c r="L7593" s="35"/>
      <c r="M7593" s="51">
        <v>43725</v>
      </c>
    </row>
    <row r="7594" spans="9:13">
      <c r="I7594" s="35" t="s">
        <v>22547</v>
      </c>
      <c r="J7594" s="35" t="s">
        <v>22548</v>
      </c>
      <c r="K7594" s="35" t="s">
        <v>2617</v>
      </c>
      <c r="L7594" s="35"/>
      <c r="M7594" s="51">
        <v>43725</v>
      </c>
    </row>
    <row r="7595" spans="9:13">
      <c r="I7595" s="35" t="s">
        <v>22549</v>
      </c>
      <c r="J7595" s="35" t="s">
        <v>22550</v>
      </c>
      <c r="K7595" s="35" t="s">
        <v>2617</v>
      </c>
      <c r="L7595" s="35"/>
      <c r="M7595" s="51">
        <v>43725</v>
      </c>
    </row>
    <row r="7596" spans="9:13">
      <c r="I7596" s="35" t="s">
        <v>22551</v>
      </c>
      <c r="J7596" s="35" t="s">
        <v>22552</v>
      </c>
      <c r="K7596" s="35" t="s">
        <v>2617</v>
      </c>
      <c r="L7596" s="35"/>
      <c r="M7596" s="51">
        <v>43725</v>
      </c>
    </row>
    <row r="7597" spans="9:13">
      <c r="I7597" s="35" t="s">
        <v>22553</v>
      </c>
      <c r="J7597" s="35" t="s">
        <v>22554</v>
      </c>
      <c r="K7597" s="35" t="s">
        <v>2617</v>
      </c>
      <c r="L7597" s="35"/>
      <c r="M7597" s="51">
        <v>43725</v>
      </c>
    </row>
    <row r="7598" spans="9:13">
      <c r="I7598" s="35" t="s">
        <v>22555</v>
      </c>
      <c r="J7598" s="35" t="s">
        <v>22556</v>
      </c>
      <c r="K7598" s="35" t="s">
        <v>2617</v>
      </c>
      <c r="L7598" s="35"/>
      <c r="M7598" s="51">
        <v>43725</v>
      </c>
    </row>
    <row r="7599" spans="9:13">
      <c r="I7599" s="35" t="s">
        <v>22557</v>
      </c>
      <c r="J7599" s="35" t="s">
        <v>22558</v>
      </c>
      <c r="K7599" s="35" t="s">
        <v>2617</v>
      </c>
      <c r="L7599" s="35"/>
      <c r="M7599" s="51">
        <v>43725</v>
      </c>
    </row>
    <row r="7600" spans="9:13">
      <c r="I7600" s="35" t="s">
        <v>22559</v>
      </c>
      <c r="J7600" s="35" t="s">
        <v>22560</v>
      </c>
      <c r="K7600" s="35" t="s">
        <v>2617</v>
      </c>
      <c r="L7600" s="35"/>
      <c r="M7600" s="51">
        <v>43725</v>
      </c>
    </row>
    <row r="7601" spans="9:13">
      <c r="I7601" s="35" t="s">
        <v>22561</v>
      </c>
      <c r="J7601" s="35" t="s">
        <v>22562</v>
      </c>
      <c r="K7601" s="35" t="s">
        <v>2617</v>
      </c>
      <c r="L7601" s="35"/>
      <c r="M7601" s="51">
        <v>43725</v>
      </c>
    </row>
    <row r="7602" spans="9:13">
      <c r="I7602" s="35" t="s">
        <v>9030</v>
      </c>
      <c r="J7602" s="35" t="s">
        <v>22563</v>
      </c>
      <c r="K7602" s="35" t="s">
        <v>2617</v>
      </c>
      <c r="L7602" s="35"/>
      <c r="M7602" s="51">
        <v>43725</v>
      </c>
    </row>
    <row r="7603" spans="9:13">
      <c r="I7603" s="35" t="s">
        <v>22564</v>
      </c>
      <c r="J7603" s="35" t="s">
        <v>22565</v>
      </c>
      <c r="K7603" s="35" t="s">
        <v>2617</v>
      </c>
      <c r="L7603" s="35"/>
      <c r="M7603" s="51">
        <v>43725</v>
      </c>
    </row>
    <row r="7604" spans="9:13">
      <c r="I7604" s="35" t="s">
        <v>22566</v>
      </c>
      <c r="J7604" s="35" t="s">
        <v>22567</v>
      </c>
      <c r="K7604" s="35" t="s">
        <v>2617</v>
      </c>
      <c r="L7604" s="35"/>
      <c r="M7604" s="51">
        <v>43725</v>
      </c>
    </row>
    <row r="7605" spans="9:13">
      <c r="I7605" s="35" t="s">
        <v>22568</v>
      </c>
      <c r="J7605" s="35" t="s">
        <v>22569</v>
      </c>
      <c r="K7605" s="35" t="s">
        <v>2617</v>
      </c>
      <c r="L7605" s="35"/>
      <c r="M7605" s="51">
        <v>43725</v>
      </c>
    </row>
    <row r="7606" spans="9:13">
      <c r="I7606" s="35" t="s">
        <v>22570</v>
      </c>
      <c r="J7606" s="35" t="s">
        <v>22571</v>
      </c>
      <c r="K7606" s="35" t="s">
        <v>2617</v>
      </c>
      <c r="L7606" s="35"/>
      <c r="M7606" s="51">
        <v>43725</v>
      </c>
    </row>
    <row r="7607" spans="9:13">
      <c r="I7607" s="35" t="s">
        <v>22572</v>
      </c>
      <c r="J7607" s="35" t="s">
        <v>22573</v>
      </c>
      <c r="K7607" s="35" t="s">
        <v>2617</v>
      </c>
      <c r="L7607" s="35"/>
      <c r="M7607" s="51">
        <v>43725</v>
      </c>
    </row>
    <row r="7608" spans="9:13">
      <c r="I7608" s="35" t="s">
        <v>22574</v>
      </c>
      <c r="J7608" s="35" t="s">
        <v>22575</v>
      </c>
      <c r="K7608" s="35" t="s">
        <v>2617</v>
      </c>
      <c r="L7608" s="35"/>
      <c r="M7608" s="51">
        <v>43725</v>
      </c>
    </row>
    <row r="7609" spans="9:13">
      <c r="I7609" s="35" t="s">
        <v>22576</v>
      </c>
      <c r="J7609" s="35" t="s">
        <v>22577</v>
      </c>
      <c r="K7609" s="35" t="s">
        <v>2617</v>
      </c>
      <c r="L7609" s="35"/>
      <c r="M7609" s="51">
        <v>43725</v>
      </c>
    </row>
    <row r="7610" spans="9:13">
      <c r="I7610" s="35" t="s">
        <v>22578</v>
      </c>
      <c r="J7610" s="35" t="s">
        <v>22579</v>
      </c>
      <c r="K7610" s="35" t="s">
        <v>2617</v>
      </c>
      <c r="L7610" s="35"/>
      <c r="M7610" s="51">
        <v>43725</v>
      </c>
    </row>
    <row r="7611" spans="9:13">
      <c r="I7611" s="35" t="s">
        <v>22580</v>
      </c>
      <c r="J7611" s="35" t="s">
        <v>22581</v>
      </c>
      <c r="K7611" s="35" t="s">
        <v>2617</v>
      </c>
      <c r="L7611" s="35"/>
      <c r="M7611" s="51">
        <v>43725</v>
      </c>
    </row>
    <row r="7612" spans="9:13">
      <c r="I7612" s="35" t="s">
        <v>22582</v>
      </c>
      <c r="J7612" s="35" t="s">
        <v>22583</v>
      </c>
      <c r="K7612" s="35" t="s">
        <v>2617</v>
      </c>
      <c r="L7612" s="35"/>
      <c r="M7612" s="51">
        <v>43725</v>
      </c>
    </row>
    <row r="7613" spans="9:13">
      <c r="I7613" s="35" t="s">
        <v>22584</v>
      </c>
      <c r="J7613" s="35" t="s">
        <v>22585</v>
      </c>
      <c r="K7613" s="35" t="s">
        <v>2617</v>
      </c>
      <c r="L7613" s="35"/>
      <c r="M7613" s="51">
        <v>43725</v>
      </c>
    </row>
    <row r="7614" spans="9:13">
      <c r="I7614" s="35" t="s">
        <v>22586</v>
      </c>
      <c r="J7614" s="35" t="s">
        <v>22587</v>
      </c>
      <c r="K7614" s="35" t="s">
        <v>2617</v>
      </c>
      <c r="L7614" s="35"/>
      <c r="M7614" s="51">
        <v>43725</v>
      </c>
    </row>
    <row r="7615" spans="9:13">
      <c r="I7615" s="35" t="s">
        <v>22588</v>
      </c>
      <c r="J7615" s="35" t="s">
        <v>22589</v>
      </c>
      <c r="K7615" s="35" t="s">
        <v>2617</v>
      </c>
      <c r="L7615" s="35"/>
      <c r="M7615" s="51">
        <v>43725</v>
      </c>
    </row>
    <row r="7616" spans="9:13">
      <c r="I7616" s="35" t="s">
        <v>22590</v>
      </c>
      <c r="J7616" s="35" t="s">
        <v>22591</v>
      </c>
      <c r="K7616" s="35" t="s">
        <v>2617</v>
      </c>
      <c r="L7616" s="35"/>
      <c r="M7616" s="51">
        <v>43725</v>
      </c>
    </row>
    <row r="7617" spans="9:13">
      <c r="I7617" s="35" t="s">
        <v>22592</v>
      </c>
      <c r="J7617" s="35" t="s">
        <v>22593</v>
      </c>
      <c r="K7617" s="35" t="s">
        <v>2617</v>
      </c>
      <c r="L7617" s="35"/>
      <c r="M7617" s="51">
        <v>43725</v>
      </c>
    </row>
    <row r="7618" spans="9:13">
      <c r="I7618" s="35" t="s">
        <v>22594</v>
      </c>
      <c r="J7618" s="35" t="s">
        <v>22595</v>
      </c>
      <c r="K7618" s="35" t="s">
        <v>2617</v>
      </c>
      <c r="L7618" s="35"/>
      <c r="M7618" s="51">
        <v>43725</v>
      </c>
    </row>
    <row r="7619" spans="9:13">
      <c r="I7619" s="35" t="s">
        <v>22596</v>
      </c>
      <c r="J7619" s="35" t="s">
        <v>22597</v>
      </c>
      <c r="K7619" s="35" t="s">
        <v>2617</v>
      </c>
      <c r="L7619" s="35"/>
      <c r="M7619" s="51">
        <v>43725</v>
      </c>
    </row>
    <row r="7620" spans="9:13">
      <c r="I7620" s="35" t="s">
        <v>22598</v>
      </c>
      <c r="J7620" s="35" t="s">
        <v>22599</v>
      </c>
      <c r="K7620" s="35" t="s">
        <v>2617</v>
      </c>
      <c r="L7620" s="35"/>
      <c r="M7620" s="51">
        <v>43725</v>
      </c>
    </row>
    <row r="7621" spans="9:13">
      <c r="I7621" s="35" t="s">
        <v>22600</v>
      </c>
      <c r="J7621" s="35" t="s">
        <v>22601</v>
      </c>
      <c r="K7621" s="35" t="s">
        <v>2617</v>
      </c>
      <c r="L7621" s="35"/>
      <c r="M7621" s="51">
        <v>43725</v>
      </c>
    </row>
    <row r="7622" spans="9:13">
      <c r="I7622" s="35" t="s">
        <v>22602</v>
      </c>
      <c r="J7622" s="35" t="s">
        <v>22603</v>
      </c>
      <c r="K7622" s="35" t="s">
        <v>2617</v>
      </c>
      <c r="L7622" s="35"/>
      <c r="M7622" s="51">
        <v>43725</v>
      </c>
    </row>
    <row r="7623" spans="9:13">
      <c r="I7623" s="35" t="s">
        <v>22604</v>
      </c>
      <c r="J7623" s="35" t="s">
        <v>22605</v>
      </c>
      <c r="K7623" s="35" t="s">
        <v>2617</v>
      </c>
      <c r="L7623" s="35"/>
      <c r="M7623" s="51">
        <v>43725</v>
      </c>
    </row>
    <row r="7624" spans="9:13">
      <c r="I7624" s="35" t="s">
        <v>22606</v>
      </c>
      <c r="J7624" s="35" t="s">
        <v>22607</v>
      </c>
      <c r="K7624" s="35" t="s">
        <v>2617</v>
      </c>
      <c r="L7624" s="35"/>
      <c r="M7624" s="51">
        <v>43725</v>
      </c>
    </row>
    <row r="7625" spans="9:13">
      <c r="I7625" s="35" t="s">
        <v>22608</v>
      </c>
      <c r="J7625" s="35" t="s">
        <v>22609</v>
      </c>
      <c r="K7625" s="35" t="s">
        <v>2617</v>
      </c>
      <c r="L7625" s="35"/>
      <c r="M7625" s="51">
        <v>43725</v>
      </c>
    </row>
    <row r="7626" spans="9:13">
      <c r="I7626" s="35" t="s">
        <v>22610</v>
      </c>
      <c r="J7626" s="35" t="s">
        <v>22611</v>
      </c>
      <c r="K7626" s="35" t="s">
        <v>2617</v>
      </c>
      <c r="L7626" s="35"/>
      <c r="M7626" s="51">
        <v>43725</v>
      </c>
    </row>
    <row r="7627" spans="9:13">
      <c r="I7627" s="35" t="s">
        <v>22612</v>
      </c>
      <c r="J7627" s="35" t="s">
        <v>22613</v>
      </c>
      <c r="K7627" s="35" t="s">
        <v>2617</v>
      </c>
      <c r="L7627" s="35"/>
      <c r="M7627" s="51">
        <v>43725</v>
      </c>
    </row>
    <row r="7628" spans="9:13">
      <c r="I7628" s="35" t="s">
        <v>22614</v>
      </c>
      <c r="J7628" s="35" t="s">
        <v>22615</v>
      </c>
      <c r="K7628" s="35" t="s">
        <v>2617</v>
      </c>
      <c r="L7628" s="35"/>
      <c r="M7628" s="51">
        <v>43725</v>
      </c>
    </row>
    <row r="7629" spans="9:13">
      <c r="I7629" s="35" t="s">
        <v>22616</v>
      </c>
      <c r="J7629" s="35" t="s">
        <v>22617</v>
      </c>
      <c r="K7629" s="35" t="s">
        <v>2617</v>
      </c>
      <c r="L7629" s="35"/>
      <c r="M7629" s="51">
        <v>43725</v>
      </c>
    </row>
    <row r="7630" spans="9:13">
      <c r="I7630" s="35" t="s">
        <v>22618</v>
      </c>
      <c r="J7630" s="35" t="s">
        <v>22619</v>
      </c>
      <c r="K7630" s="35" t="s">
        <v>2617</v>
      </c>
      <c r="L7630" s="35"/>
      <c r="M7630" s="51">
        <v>43725</v>
      </c>
    </row>
    <row r="7631" spans="9:13">
      <c r="I7631" s="35" t="s">
        <v>22620</v>
      </c>
      <c r="J7631" s="35" t="s">
        <v>22621</v>
      </c>
      <c r="K7631" s="35" t="s">
        <v>2617</v>
      </c>
      <c r="L7631" s="35"/>
      <c r="M7631" s="51">
        <v>43725</v>
      </c>
    </row>
    <row r="7632" spans="9:13">
      <c r="I7632" s="35" t="s">
        <v>22622</v>
      </c>
      <c r="J7632" s="35" t="s">
        <v>22623</v>
      </c>
      <c r="K7632" s="35" t="s">
        <v>2617</v>
      </c>
      <c r="L7632" s="35"/>
      <c r="M7632" s="51">
        <v>43725</v>
      </c>
    </row>
    <row r="7633" spans="9:13">
      <c r="I7633" s="35" t="s">
        <v>22624</v>
      </c>
      <c r="J7633" s="35" t="s">
        <v>22625</v>
      </c>
      <c r="K7633" s="35" t="s">
        <v>2617</v>
      </c>
      <c r="L7633" s="35"/>
      <c r="M7633" s="51">
        <v>43725</v>
      </c>
    </row>
    <row r="7634" spans="9:13">
      <c r="I7634" s="35" t="s">
        <v>22626</v>
      </c>
      <c r="J7634" s="35" t="s">
        <v>22627</v>
      </c>
      <c r="K7634" s="35" t="s">
        <v>2617</v>
      </c>
      <c r="L7634" s="35"/>
      <c r="M7634" s="51">
        <v>43725</v>
      </c>
    </row>
    <row r="7635" spans="9:13">
      <c r="I7635" s="35" t="s">
        <v>22628</v>
      </c>
      <c r="J7635" s="35" t="s">
        <v>22629</v>
      </c>
      <c r="K7635" s="35" t="s">
        <v>2617</v>
      </c>
      <c r="L7635" s="35"/>
      <c r="M7635" s="51">
        <v>43725</v>
      </c>
    </row>
    <row r="7636" spans="9:13">
      <c r="I7636" s="35" t="s">
        <v>22630</v>
      </c>
      <c r="J7636" s="35" t="s">
        <v>22631</v>
      </c>
      <c r="K7636" s="35" t="s">
        <v>2617</v>
      </c>
      <c r="L7636" s="35"/>
      <c r="M7636" s="51">
        <v>43725</v>
      </c>
    </row>
    <row r="7637" spans="9:13">
      <c r="I7637" s="35" t="s">
        <v>22632</v>
      </c>
      <c r="J7637" s="35" t="s">
        <v>22633</v>
      </c>
      <c r="K7637" s="35" t="s">
        <v>2617</v>
      </c>
      <c r="L7637" s="35"/>
      <c r="M7637" s="51">
        <v>43725</v>
      </c>
    </row>
    <row r="7638" spans="9:13">
      <c r="I7638" s="35" t="s">
        <v>22634</v>
      </c>
      <c r="J7638" s="35" t="s">
        <v>22635</v>
      </c>
      <c r="K7638" s="35" t="s">
        <v>2617</v>
      </c>
      <c r="L7638" s="35"/>
      <c r="M7638" s="51">
        <v>43725</v>
      </c>
    </row>
    <row r="7639" spans="9:13">
      <c r="I7639" s="35" t="s">
        <v>22636</v>
      </c>
      <c r="J7639" s="35" t="s">
        <v>22637</v>
      </c>
      <c r="K7639" s="35" t="s">
        <v>2617</v>
      </c>
      <c r="L7639" s="35"/>
      <c r="M7639" s="51">
        <v>43725</v>
      </c>
    </row>
    <row r="7640" spans="9:13">
      <c r="I7640" s="35" t="s">
        <v>22638</v>
      </c>
      <c r="J7640" s="35" t="s">
        <v>22639</v>
      </c>
      <c r="K7640" s="35" t="s">
        <v>2617</v>
      </c>
      <c r="L7640" s="35"/>
      <c r="M7640" s="51">
        <v>43725</v>
      </c>
    </row>
    <row r="7641" spans="9:13">
      <c r="I7641" s="35" t="s">
        <v>22640</v>
      </c>
      <c r="J7641" s="35" t="s">
        <v>22641</v>
      </c>
      <c r="K7641" s="35" t="s">
        <v>2617</v>
      </c>
      <c r="L7641" s="35"/>
      <c r="M7641" s="51">
        <v>43725</v>
      </c>
    </row>
    <row r="7642" spans="9:13">
      <c r="I7642" s="35" t="s">
        <v>22642</v>
      </c>
      <c r="J7642" s="35" t="s">
        <v>22643</v>
      </c>
      <c r="K7642" s="35" t="s">
        <v>2617</v>
      </c>
      <c r="L7642" s="35"/>
      <c r="M7642" s="51">
        <v>43725</v>
      </c>
    </row>
    <row r="7643" spans="9:13">
      <c r="I7643" s="35" t="s">
        <v>22644</v>
      </c>
      <c r="J7643" s="35" t="s">
        <v>22645</v>
      </c>
      <c r="K7643" s="35" t="s">
        <v>2617</v>
      </c>
      <c r="L7643" s="35"/>
      <c r="M7643" s="51">
        <v>43725</v>
      </c>
    </row>
    <row r="7644" spans="9:13">
      <c r="I7644" s="35" t="s">
        <v>22646</v>
      </c>
      <c r="J7644" s="35" t="s">
        <v>22647</v>
      </c>
      <c r="K7644" s="35" t="s">
        <v>2617</v>
      </c>
      <c r="L7644" s="35"/>
      <c r="M7644" s="51">
        <v>43727</v>
      </c>
    </row>
    <row r="7645" spans="9:13">
      <c r="I7645" s="35" t="s">
        <v>22648</v>
      </c>
      <c r="J7645" s="35" t="s">
        <v>22649</v>
      </c>
      <c r="K7645" s="35" t="s">
        <v>2617</v>
      </c>
      <c r="L7645" s="35"/>
      <c r="M7645" s="51">
        <v>43728</v>
      </c>
    </row>
    <row r="7646" spans="9:13">
      <c r="I7646" s="35" t="s">
        <v>22650</v>
      </c>
      <c r="J7646" s="35" t="s">
        <v>22651</v>
      </c>
      <c r="K7646" s="35" t="s">
        <v>2617</v>
      </c>
      <c r="L7646" s="35"/>
      <c r="M7646" s="51">
        <v>43728</v>
      </c>
    </row>
    <row r="7647" spans="9:13">
      <c r="I7647" s="35" t="s">
        <v>22652</v>
      </c>
      <c r="J7647" s="35" t="s">
        <v>22653</v>
      </c>
      <c r="K7647" s="35" t="s">
        <v>2617</v>
      </c>
      <c r="L7647" s="35"/>
      <c r="M7647" s="51">
        <v>43731</v>
      </c>
    </row>
    <row r="7648" spans="9:13">
      <c r="I7648" s="35" t="s">
        <v>22654</v>
      </c>
      <c r="J7648" s="35" t="s">
        <v>22655</v>
      </c>
      <c r="K7648" s="35" t="s">
        <v>2617</v>
      </c>
      <c r="L7648" s="35" t="s">
        <v>22656</v>
      </c>
      <c r="M7648" s="51">
        <v>43732</v>
      </c>
    </row>
    <row r="7649" spans="9:13">
      <c r="I7649" s="35" t="s">
        <v>22657</v>
      </c>
      <c r="J7649" s="35" t="s">
        <v>22658</v>
      </c>
      <c r="K7649" s="35" t="s">
        <v>2617</v>
      </c>
      <c r="L7649" s="35"/>
      <c r="M7649" s="51">
        <v>43740</v>
      </c>
    </row>
    <row r="7650" spans="9:13">
      <c r="I7650" s="35" t="s">
        <v>22659</v>
      </c>
      <c r="J7650" s="35" t="s">
        <v>22660</v>
      </c>
      <c r="K7650" s="35" t="s">
        <v>2617</v>
      </c>
      <c r="L7650" s="35"/>
      <c r="M7650" s="51">
        <v>43749</v>
      </c>
    </row>
    <row r="7651" spans="9:13">
      <c r="I7651" s="35" t="s">
        <v>22661</v>
      </c>
      <c r="J7651" s="35" t="s">
        <v>22662</v>
      </c>
      <c r="K7651" s="35" t="s">
        <v>2617</v>
      </c>
      <c r="L7651" s="35"/>
      <c r="M7651" s="51">
        <v>43749</v>
      </c>
    </row>
    <row r="7652" spans="9:13">
      <c r="I7652" s="35" t="s">
        <v>22663</v>
      </c>
      <c r="J7652" s="35" t="s">
        <v>22664</v>
      </c>
      <c r="K7652" s="35" t="s">
        <v>2617</v>
      </c>
      <c r="L7652" s="35"/>
      <c r="M7652" s="51">
        <v>43753</v>
      </c>
    </row>
    <row r="7653" spans="9:13">
      <c r="I7653" s="35" t="s">
        <v>22665</v>
      </c>
      <c r="J7653" s="35" t="s">
        <v>22666</v>
      </c>
      <c r="K7653" s="35" t="s">
        <v>2617</v>
      </c>
      <c r="L7653" s="35"/>
      <c r="M7653" s="51">
        <v>43756</v>
      </c>
    </row>
    <row r="7654" spans="9:13">
      <c r="I7654" s="35" t="s">
        <v>22667</v>
      </c>
      <c r="J7654" s="35" t="s">
        <v>22668</v>
      </c>
      <c r="K7654" s="35" t="s">
        <v>2617</v>
      </c>
      <c r="L7654" s="35"/>
      <c r="M7654" s="51">
        <v>43756</v>
      </c>
    </row>
    <row r="7655" spans="9:13">
      <c r="I7655" s="35" t="s">
        <v>22669</v>
      </c>
      <c r="J7655" s="35" t="s">
        <v>22670</v>
      </c>
      <c r="K7655" s="35" t="s">
        <v>2617</v>
      </c>
      <c r="L7655" s="35"/>
      <c r="M7655" s="51">
        <v>43756</v>
      </c>
    </row>
    <row r="7656" spans="9:13">
      <c r="I7656" s="35" t="s">
        <v>22671</v>
      </c>
      <c r="J7656" s="35" t="s">
        <v>22672</v>
      </c>
      <c r="K7656" s="35" t="s">
        <v>2617</v>
      </c>
      <c r="L7656" s="35"/>
      <c r="M7656" s="51">
        <v>43756</v>
      </c>
    </row>
    <row r="7657" spans="9:13">
      <c r="I7657" s="35" t="s">
        <v>22673</v>
      </c>
      <c r="J7657" s="35" t="s">
        <v>22674</v>
      </c>
      <c r="K7657" s="35" t="s">
        <v>2617</v>
      </c>
      <c r="L7657" s="35"/>
      <c r="M7657" s="51">
        <v>43756</v>
      </c>
    </row>
    <row r="7658" spans="9:13">
      <c r="I7658" s="35" t="s">
        <v>22675</v>
      </c>
      <c r="J7658" s="35" t="s">
        <v>22676</v>
      </c>
      <c r="K7658" s="35" t="s">
        <v>2617</v>
      </c>
      <c r="L7658" s="35"/>
      <c r="M7658" s="51">
        <v>43756</v>
      </c>
    </row>
    <row r="7659" spans="9:13">
      <c r="I7659" s="35" t="s">
        <v>22677</v>
      </c>
      <c r="J7659" s="35" t="s">
        <v>22678</v>
      </c>
      <c r="K7659" s="35" t="s">
        <v>2617</v>
      </c>
      <c r="L7659" s="35"/>
      <c r="M7659" s="51">
        <v>43756</v>
      </c>
    </row>
    <row r="7660" spans="9:13">
      <c r="I7660" s="35" t="s">
        <v>22679</v>
      </c>
      <c r="J7660" s="35" t="s">
        <v>22680</v>
      </c>
      <c r="K7660" s="35" t="s">
        <v>2617</v>
      </c>
      <c r="L7660" s="35"/>
      <c r="M7660" s="51">
        <v>43756</v>
      </c>
    </row>
    <row r="7661" spans="9:13">
      <c r="I7661" s="35" t="s">
        <v>22681</v>
      </c>
      <c r="J7661" s="35" t="s">
        <v>22682</v>
      </c>
      <c r="K7661" s="35" t="s">
        <v>2617</v>
      </c>
      <c r="L7661" s="35"/>
      <c r="M7661" s="51">
        <v>43756</v>
      </c>
    </row>
    <row r="7662" spans="9:13">
      <c r="I7662" s="35" t="s">
        <v>22683</v>
      </c>
      <c r="J7662" s="35" t="s">
        <v>22684</v>
      </c>
      <c r="K7662" s="35" t="s">
        <v>2617</v>
      </c>
      <c r="L7662" s="35"/>
      <c r="M7662" s="51">
        <v>43756</v>
      </c>
    </row>
    <row r="7663" spans="9:13">
      <c r="I7663" s="35" t="s">
        <v>22685</v>
      </c>
      <c r="J7663" s="35" t="s">
        <v>22686</v>
      </c>
      <c r="K7663" s="35" t="s">
        <v>700</v>
      </c>
      <c r="L7663" s="35"/>
      <c r="M7663" s="51">
        <v>43766</v>
      </c>
    </row>
    <row r="7664" spans="9:13">
      <c r="I7664" s="35" t="s">
        <v>22687</v>
      </c>
      <c r="J7664" s="35" t="s">
        <v>22688</v>
      </c>
      <c r="K7664" s="35" t="s">
        <v>2617</v>
      </c>
      <c r="L7664" s="35"/>
      <c r="M7664" s="141">
        <v>43784</v>
      </c>
    </row>
    <row r="7665" spans="9:13">
      <c r="I7665" s="35" t="s">
        <v>22689</v>
      </c>
      <c r="J7665" s="35" t="s">
        <v>22690</v>
      </c>
      <c r="K7665" s="35" t="s">
        <v>2617</v>
      </c>
      <c r="L7665" s="35"/>
      <c r="M7665" s="141">
        <v>43784</v>
      </c>
    </row>
    <row r="7666" spans="9:13">
      <c r="I7666" s="35" t="s">
        <v>22691</v>
      </c>
      <c r="J7666" s="35" t="s">
        <v>22692</v>
      </c>
      <c r="K7666" s="35" t="s">
        <v>2617</v>
      </c>
      <c r="L7666" s="35"/>
      <c r="M7666" s="141">
        <v>43784</v>
      </c>
    </row>
    <row r="7667" spans="9:13">
      <c r="I7667" s="35" t="s">
        <v>22693</v>
      </c>
      <c r="J7667" s="35" t="s">
        <v>22694</v>
      </c>
      <c r="K7667" s="35" t="s">
        <v>2617</v>
      </c>
      <c r="L7667" s="35"/>
      <c r="M7667" s="141">
        <v>43766</v>
      </c>
    </row>
    <row r="7668" spans="9:13">
      <c r="I7668" s="35" t="s">
        <v>22695</v>
      </c>
      <c r="J7668" s="35" t="s">
        <v>22696</v>
      </c>
      <c r="K7668" s="35" t="s">
        <v>2617</v>
      </c>
      <c r="L7668" s="35"/>
      <c r="M7668" s="141">
        <v>43789</v>
      </c>
    </row>
    <row r="7669" spans="9:13">
      <c r="I7669" s="35" t="s">
        <v>22697</v>
      </c>
      <c r="J7669" s="35" t="s">
        <v>22698</v>
      </c>
      <c r="K7669" s="35" t="s">
        <v>2617</v>
      </c>
      <c r="L7669" s="35"/>
      <c r="M7669" s="141">
        <v>43789</v>
      </c>
    </row>
    <row r="7670" spans="9:13">
      <c r="I7670" s="35" t="s">
        <v>22699</v>
      </c>
      <c r="J7670" s="35" t="s">
        <v>22700</v>
      </c>
      <c r="K7670" s="35" t="s">
        <v>2617</v>
      </c>
      <c r="L7670" s="35"/>
      <c r="M7670" s="141">
        <v>43793</v>
      </c>
    </row>
    <row r="7671" spans="9:13">
      <c r="I7671" s="35" t="s">
        <v>22701</v>
      </c>
      <c r="J7671" s="35" t="s">
        <v>22702</v>
      </c>
      <c r="K7671" s="35" t="s">
        <v>2617</v>
      </c>
      <c r="L7671" s="35"/>
      <c r="M7671" s="141">
        <v>43803</v>
      </c>
    </row>
    <row r="7672" spans="9:13">
      <c r="I7672" s="35" t="s">
        <v>22703</v>
      </c>
      <c r="J7672" s="35" t="s">
        <v>22704</v>
      </c>
      <c r="K7672" s="35" t="s">
        <v>2617</v>
      </c>
      <c r="L7672" s="35"/>
      <c r="M7672" s="141">
        <v>43803</v>
      </c>
    </row>
    <row r="7673" spans="9:13">
      <c r="I7673" s="35" t="s">
        <v>22705</v>
      </c>
      <c r="J7673" s="35" t="s">
        <v>22706</v>
      </c>
      <c r="K7673" s="35" t="s">
        <v>2617</v>
      </c>
      <c r="L7673" s="35"/>
      <c r="M7673" s="141">
        <v>43803</v>
      </c>
    </row>
    <row r="7674" spans="9:13">
      <c r="I7674" s="35" t="s">
        <v>22707</v>
      </c>
      <c r="J7674" s="35" t="s">
        <v>22708</v>
      </c>
      <c r="K7674" s="35" t="s">
        <v>2617</v>
      </c>
      <c r="L7674" s="35"/>
      <c r="M7674" s="141">
        <v>43803</v>
      </c>
    </row>
    <row r="7675" spans="9:13">
      <c r="I7675" s="35" t="s">
        <v>22709</v>
      </c>
      <c r="J7675" s="35" t="s">
        <v>22263</v>
      </c>
      <c r="K7675" s="35" t="s">
        <v>2617</v>
      </c>
      <c r="L7675" s="35"/>
      <c r="M7675" s="141">
        <v>43803</v>
      </c>
    </row>
    <row r="7676" spans="9:13">
      <c r="I7676" s="35" t="s">
        <v>22710</v>
      </c>
      <c r="J7676" s="35" t="s">
        <v>22711</v>
      </c>
      <c r="K7676" s="35" t="s">
        <v>2617</v>
      </c>
      <c r="L7676" s="35"/>
      <c r="M7676" s="141">
        <v>43805</v>
      </c>
    </row>
    <row r="7677" spans="9:13">
      <c r="I7677" s="35" t="s">
        <v>22712</v>
      </c>
      <c r="J7677" s="35" t="s">
        <v>22713</v>
      </c>
      <c r="K7677" s="35" t="s">
        <v>2617</v>
      </c>
      <c r="L7677" s="35"/>
      <c r="M7677" s="141">
        <v>43467</v>
      </c>
    </row>
    <row r="7678" spans="9:13">
      <c r="I7678" s="35" t="s">
        <v>22714</v>
      </c>
      <c r="J7678" s="35" t="s">
        <v>22715</v>
      </c>
      <c r="K7678" s="35" t="s">
        <v>2617</v>
      </c>
      <c r="L7678" s="35"/>
      <c r="M7678" s="141">
        <v>43467</v>
      </c>
    </row>
    <row r="7679" spans="9:13">
      <c r="I7679" s="35" t="s">
        <v>22716</v>
      </c>
      <c r="J7679" s="35" t="s">
        <v>22717</v>
      </c>
      <c r="K7679" s="35" t="s">
        <v>2617</v>
      </c>
      <c r="L7679" s="35"/>
      <c r="M7679" s="141">
        <v>43467</v>
      </c>
    </row>
    <row r="7680" spans="9:13">
      <c r="I7680" s="35" t="s">
        <v>22718</v>
      </c>
      <c r="J7680" s="35" t="s">
        <v>22719</v>
      </c>
      <c r="K7680" s="35" t="s">
        <v>2617</v>
      </c>
      <c r="L7680" s="35"/>
      <c r="M7680" s="141">
        <v>43467</v>
      </c>
    </row>
    <row r="7681" spans="9:13">
      <c r="I7681" s="35" t="s">
        <v>22720</v>
      </c>
      <c r="J7681" s="35" t="s">
        <v>22721</v>
      </c>
      <c r="K7681" s="35" t="s">
        <v>2617</v>
      </c>
      <c r="L7681" s="35"/>
      <c r="M7681" s="141">
        <v>43467</v>
      </c>
    </row>
    <row r="7682" spans="9:13">
      <c r="I7682" s="35" t="s">
        <v>22722</v>
      </c>
      <c r="J7682" s="35" t="s">
        <v>22723</v>
      </c>
      <c r="K7682" s="35" t="s">
        <v>2617</v>
      </c>
      <c r="L7682" s="35"/>
      <c r="M7682" s="141">
        <v>43467</v>
      </c>
    </row>
    <row r="7683" spans="9:13">
      <c r="I7683" s="35" t="s">
        <v>22724</v>
      </c>
      <c r="J7683" s="35" t="s">
        <v>22725</v>
      </c>
      <c r="K7683" s="35" t="s">
        <v>2617</v>
      </c>
      <c r="L7683" s="35"/>
      <c r="M7683" s="141">
        <v>43467</v>
      </c>
    </row>
    <row r="7684" spans="9:13">
      <c r="I7684" s="35" t="s">
        <v>22726</v>
      </c>
      <c r="J7684" s="35" t="s">
        <v>22727</v>
      </c>
      <c r="K7684" s="35" t="s">
        <v>2617</v>
      </c>
      <c r="L7684" s="35"/>
      <c r="M7684" s="141">
        <v>43467</v>
      </c>
    </row>
    <row r="7685" spans="9:13">
      <c r="I7685" s="35" t="s">
        <v>22728</v>
      </c>
      <c r="J7685" s="35" t="s">
        <v>22729</v>
      </c>
      <c r="K7685" s="35" t="s">
        <v>2617</v>
      </c>
      <c r="L7685" s="35"/>
      <c r="M7685" s="141">
        <v>43467</v>
      </c>
    </row>
    <row r="7686" spans="9:13">
      <c r="I7686" s="35" t="s">
        <v>22730</v>
      </c>
      <c r="J7686" s="35" t="s">
        <v>22731</v>
      </c>
      <c r="K7686" s="35" t="s">
        <v>2617</v>
      </c>
      <c r="L7686" s="35"/>
      <c r="M7686" s="141">
        <v>43467</v>
      </c>
    </row>
    <row r="7687" spans="9:13">
      <c r="I7687" s="35" t="s">
        <v>22732</v>
      </c>
      <c r="J7687" s="35" t="s">
        <v>22733</v>
      </c>
      <c r="K7687" s="35" t="s">
        <v>2617</v>
      </c>
      <c r="L7687" s="35"/>
      <c r="M7687" s="141">
        <v>43467</v>
      </c>
    </row>
    <row r="7688" spans="9:13">
      <c r="I7688" s="35" t="s">
        <v>22734</v>
      </c>
      <c r="J7688" s="35" t="s">
        <v>22735</v>
      </c>
      <c r="K7688" s="35" t="s">
        <v>2617</v>
      </c>
      <c r="L7688" s="35"/>
      <c r="M7688" s="141">
        <v>43467</v>
      </c>
    </row>
    <row r="7689" spans="9:13">
      <c r="I7689" s="35" t="s">
        <v>22736</v>
      </c>
      <c r="J7689" s="35" t="s">
        <v>22737</v>
      </c>
      <c r="K7689" s="35" t="s">
        <v>2617</v>
      </c>
      <c r="L7689" s="35"/>
      <c r="M7689" s="141">
        <v>43467</v>
      </c>
    </row>
    <row r="7690" spans="9:13">
      <c r="I7690" s="35" t="s">
        <v>22738</v>
      </c>
      <c r="J7690" s="35" t="s">
        <v>22739</v>
      </c>
      <c r="K7690" s="35" t="s">
        <v>2617</v>
      </c>
      <c r="L7690" s="35"/>
      <c r="M7690" s="141">
        <v>43467</v>
      </c>
    </row>
    <row r="7691" spans="9:13">
      <c r="I7691" s="35" t="s">
        <v>22740</v>
      </c>
      <c r="J7691" s="35" t="s">
        <v>22741</v>
      </c>
      <c r="K7691" s="35" t="s">
        <v>2617</v>
      </c>
      <c r="L7691" s="35"/>
      <c r="M7691" s="141">
        <v>43467</v>
      </c>
    </row>
    <row r="7692" spans="9:13">
      <c r="I7692" s="35" t="s">
        <v>22742</v>
      </c>
      <c r="J7692" s="35" t="s">
        <v>22743</v>
      </c>
      <c r="K7692" s="35" t="s">
        <v>2617</v>
      </c>
      <c r="L7692" s="35"/>
      <c r="M7692" s="141">
        <v>43467</v>
      </c>
    </row>
    <row r="7693" spans="9:13">
      <c r="I7693" s="35" t="s">
        <v>22744</v>
      </c>
      <c r="J7693" s="35" t="s">
        <v>22745</v>
      </c>
      <c r="K7693" s="35" t="s">
        <v>2617</v>
      </c>
      <c r="L7693" s="35"/>
      <c r="M7693" s="141">
        <v>43467</v>
      </c>
    </row>
    <row r="7694" spans="9:13">
      <c r="I7694" s="35" t="s">
        <v>22746</v>
      </c>
      <c r="J7694" s="35" t="s">
        <v>22747</v>
      </c>
      <c r="K7694" s="35" t="s">
        <v>2617</v>
      </c>
      <c r="L7694" s="35"/>
      <c r="M7694" s="141">
        <v>43467</v>
      </c>
    </row>
    <row r="7695" spans="9:13">
      <c r="I7695" s="35" t="s">
        <v>22748</v>
      </c>
      <c r="J7695" s="35" t="s">
        <v>22749</v>
      </c>
      <c r="K7695" s="35" t="s">
        <v>2617</v>
      </c>
      <c r="L7695" s="35"/>
      <c r="M7695" s="141">
        <v>43467</v>
      </c>
    </row>
    <row r="7696" spans="9:13">
      <c r="I7696" s="35" t="s">
        <v>22750</v>
      </c>
      <c r="J7696" s="35" t="s">
        <v>22751</v>
      </c>
      <c r="K7696" s="35" t="s">
        <v>2617</v>
      </c>
      <c r="L7696" s="35"/>
      <c r="M7696" s="141">
        <v>43467</v>
      </c>
    </row>
    <row r="7697" spans="9:13">
      <c r="I7697" s="35" t="s">
        <v>22752</v>
      </c>
      <c r="J7697" s="35" t="s">
        <v>22753</v>
      </c>
      <c r="K7697" s="35" t="s">
        <v>2617</v>
      </c>
      <c r="L7697" s="35"/>
      <c r="M7697" s="141">
        <v>43467</v>
      </c>
    </row>
    <row r="7698" spans="9:13">
      <c r="I7698" s="35" t="s">
        <v>22754</v>
      </c>
      <c r="J7698" s="35" t="s">
        <v>22755</v>
      </c>
      <c r="K7698" s="35" t="s">
        <v>2617</v>
      </c>
      <c r="L7698" s="35"/>
      <c r="M7698" s="141">
        <v>43467</v>
      </c>
    </row>
    <row r="7699" spans="9:13">
      <c r="I7699" s="35" t="s">
        <v>22756</v>
      </c>
      <c r="J7699" s="35" t="s">
        <v>22757</v>
      </c>
      <c r="K7699" s="35" t="s">
        <v>2617</v>
      </c>
      <c r="L7699" s="35"/>
      <c r="M7699" s="141">
        <v>43467</v>
      </c>
    </row>
    <row r="7700" spans="9:13">
      <c r="I7700" s="35" t="s">
        <v>22758</v>
      </c>
      <c r="J7700" s="35" t="s">
        <v>22759</v>
      </c>
      <c r="K7700" s="35" t="s">
        <v>2617</v>
      </c>
      <c r="L7700" s="35"/>
      <c r="M7700" s="141">
        <v>43467</v>
      </c>
    </row>
    <row r="7701" spans="9:13">
      <c r="I7701" s="35" t="s">
        <v>22760</v>
      </c>
      <c r="J7701" s="35" t="s">
        <v>22761</v>
      </c>
      <c r="K7701" s="35" t="s">
        <v>2617</v>
      </c>
      <c r="L7701" s="35"/>
      <c r="M7701" s="141">
        <v>43467</v>
      </c>
    </row>
    <row r="7702" spans="9:13">
      <c r="I7702" s="35" t="s">
        <v>22762</v>
      </c>
      <c r="J7702" s="35" t="s">
        <v>22763</v>
      </c>
      <c r="K7702" s="35" t="s">
        <v>2617</v>
      </c>
      <c r="L7702" s="35"/>
      <c r="M7702" s="141">
        <v>43467</v>
      </c>
    </row>
    <row r="7703" spans="9:13">
      <c r="I7703" s="35" t="s">
        <v>22764</v>
      </c>
      <c r="J7703" s="35" t="s">
        <v>22765</v>
      </c>
      <c r="K7703" s="35" t="s">
        <v>2617</v>
      </c>
      <c r="L7703" s="35"/>
      <c r="M7703" s="141">
        <v>43467</v>
      </c>
    </row>
    <row r="7704" spans="9:13">
      <c r="I7704" s="35" t="s">
        <v>22766</v>
      </c>
      <c r="J7704" s="35" t="s">
        <v>22767</v>
      </c>
      <c r="K7704" s="35" t="s">
        <v>2617</v>
      </c>
      <c r="L7704" s="35"/>
      <c r="M7704" s="141">
        <v>43467</v>
      </c>
    </row>
    <row r="7705" spans="9:13">
      <c r="I7705" s="35" t="s">
        <v>22768</v>
      </c>
      <c r="J7705" s="35" t="s">
        <v>22769</v>
      </c>
      <c r="K7705" s="35" t="s">
        <v>2617</v>
      </c>
      <c r="L7705" s="35"/>
      <c r="M7705" s="141">
        <v>43467</v>
      </c>
    </row>
    <row r="7706" spans="9:13">
      <c r="I7706" s="35" t="s">
        <v>22770</v>
      </c>
      <c r="J7706" s="35" t="s">
        <v>22771</v>
      </c>
      <c r="K7706" s="35" t="s">
        <v>2617</v>
      </c>
      <c r="L7706" s="35"/>
      <c r="M7706" s="141">
        <v>43467</v>
      </c>
    </row>
    <row r="7707" spans="9:13">
      <c r="I7707" s="35" t="s">
        <v>22772</v>
      </c>
      <c r="J7707" s="35" t="s">
        <v>22773</v>
      </c>
      <c r="K7707" s="35" t="s">
        <v>2617</v>
      </c>
      <c r="L7707" s="35"/>
      <c r="M7707" s="141">
        <v>43467</v>
      </c>
    </row>
    <row r="7708" spans="9:13">
      <c r="I7708" s="35" t="s">
        <v>22774</v>
      </c>
      <c r="J7708" s="35" t="s">
        <v>22775</v>
      </c>
      <c r="K7708" s="35" t="s">
        <v>2617</v>
      </c>
      <c r="L7708" s="35"/>
      <c r="M7708" s="141">
        <v>43467</v>
      </c>
    </row>
    <row r="7709" spans="9:13">
      <c r="I7709" s="35" t="s">
        <v>22776</v>
      </c>
      <c r="J7709" s="35" t="s">
        <v>22777</v>
      </c>
      <c r="K7709" s="35" t="s">
        <v>2617</v>
      </c>
      <c r="L7709" s="35"/>
      <c r="M7709" s="141">
        <v>43467</v>
      </c>
    </row>
    <row r="7710" spans="9:13">
      <c r="I7710" s="35" t="s">
        <v>22778</v>
      </c>
      <c r="J7710" s="35" t="s">
        <v>22779</v>
      </c>
      <c r="K7710" s="35" t="s">
        <v>2617</v>
      </c>
      <c r="L7710" s="35"/>
      <c r="M7710" s="141">
        <v>43467</v>
      </c>
    </row>
    <row r="7711" spans="9:13">
      <c r="I7711" s="35" t="s">
        <v>22780</v>
      </c>
      <c r="J7711" s="35" t="s">
        <v>22781</v>
      </c>
      <c r="K7711" s="35" t="s">
        <v>2617</v>
      </c>
      <c r="L7711" s="35"/>
      <c r="M7711" s="141">
        <v>43467</v>
      </c>
    </row>
    <row r="7712" spans="9:13">
      <c r="I7712" s="35" t="s">
        <v>22782</v>
      </c>
      <c r="J7712" s="35" t="s">
        <v>22783</v>
      </c>
      <c r="K7712" s="35" t="s">
        <v>2617</v>
      </c>
      <c r="L7712" s="35"/>
      <c r="M7712" s="141">
        <v>43467</v>
      </c>
    </row>
    <row r="7713" spans="9:13">
      <c r="I7713" s="35" t="s">
        <v>22784</v>
      </c>
      <c r="J7713" s="35" t="s">
        <v>22785</v>
      </c>
      <c r="K7713" s="35" t="s">
        <v>2617</v>
      </c>
      <c r="L7713" s="35"/>
      <c r="M7713" s="141">
        <v>43467</v>
      </c>
    </row>
    <row r="7714" spans="9:13">
      <c r="I7714" s="35" t="s">
        <v>22786</v>
      </c>
      <c r="J7714" s="35" t="s">
        <v>22787</v>
      </c>
      <c r="K7714" s="35" t="s">
        <v>2617</v>
      </c>
      <c r="L7714" s="35"/>
      <c r="M7714" s="141">
        <v>43467</v>
      </c>
    </row>
    <row r="7715" spans="9:13">
      <c r="I7715" s="35" t="s">
        <v>22788</v>
      </c>
      <c r="J7715" s="35" t="s">
        <v>22789</v>
      </c>
      <c r="K7715" s="35" t="s">
        <v>2617</v>
      </c>
      <c r="L7715" s="35"/>
      <c r="M7715" s="141">
        <v>43467</v>
      </c>
    </row>
    <row r="7716" spans="9:13">
      <c r="I7716" s="35" t="s">
        <v>22790</v>
      </c>
      <c r="J7716" s="35" t="s">
        <v>22791</v>
      </c>
      <c r="K7716" s="35" t="s">
        <v>2617</v>
      </c>
      <c r="L7716" s="35"/>
      <c r="M7716" s="141">
        <v>43467</v>
      </c>
    </row>
    <row r="7717" spans="9:13">
      <c r="I7717" s="35" t="s">
        <v>22792</v>
      </c>
      <c r="J7717" s="35" t="s">
        <v>22793</v>
      </c>
      <c r="K7717" s="35" t="s">
        <v>2617</v>
      </c>
      <c r="L7717" s="35"/>
      <c r="M7717" s="141">
        <v>43467</v>
      </c>
    </row>
    <row r="7718" spans="9:13">
      <c r="I7718" s="35" t="s">
        <v>22794</v>
      </c>
      <c r="J7718" s="35" t="s">
        <v>22795</v>
      </c>
      <c r="K7718" s="35" t="s">
        <v>2617</v>
      </c>
      <c r="L7718" s="35"/>
      <c r="M7718" s="141">
        <v>43467</v>
      </c>
    </row>
    <row r="7719" spans="9:13">
      <c r="I7719" s="35" t="s">
        <v>22796</v>
      </c>
      <c r="J7719" s="35" t="s">
        <v>22797</v>
      </c>
      <c r="K7719" s="35" t="s">
        <v>2617</v>
      </c>
      <c r="L7719" s="35"/>
      <c r="M7719" s="141">
        <v>43467</v>
      </c>
    </row>
    <row r="7720" spans="9:13">
      <c r="I7720" s="35" t="s">
        <v>22798</v>
      </c>
      <c r="J7720" s="35" t="s">
        <v>22799</v>
      </c>
      <c r="K7720" s="35" t="s">
        <v>2617</v>
      </c>
      <c r="L7720" s="35"/>
      <c r="M7720" s="141">
        <v>43467</v>
      </c>
    </row>
    <row r="7721" spans="9:13">
      <c r="I7721" s="35" t="s">
        <v>22800</v>
      </c>
      <c r="J7721" s="35" t="s">
        <v>22801</v>
      </c>
      <c r="K7721" s="35" t="s">
        <v>2617</v>
      </c>
      <c r="L7721" s="35"/>
      <c r="M7721" s="141">
        <v>43467</v>
      </c>
    </row>
    <row r="7722" spans="9:13">
      <c r="I7722" s="35" t="s">
        <v>22802</v>
      </c>
      <c r="J7722" s="35" t="s">
        <v>22803</v>
      </c>
      <c r="K7722" s="35" t="s">
        <v>2617</v>
      </c>
      <c r="L7722" s="35"/>
      <c r="M7722" s="141">
        <v>43467</v>
      </c>
    </row>
    <row r="7723" spans="9:13">
      <c r="I7723" s="35" t="s">
        <v>22804</v>
      </c>
      <c r="J7723" s="35" t="s">
        <v>22805</v>
      </c>
      <c r="K7723" s="35" t="s">
        <v>2617</v>
      </c>
      <c r="L7723" s="35"/>
      <c r="M7723" s="141">
        <v>43467</v>
      </c>
    </row>
    <row r="7724" spans="9:13">
      <c r="I7724" s="35" t="s">
        <v>22806</v>
      </c>
      <c r="J7724" s="35" t="s">
        <v>22807</v>
      </c>
      <c r="K7724" s="35" t="s">
        <v>2617</v>
      </c>
      <c r="L7724" s="35"/>
      <c r="M7724" s="141">
        <v>43467</v>
      </c>
    </row>
    <row r="7725" spans="9:13">
      <c r="I7725" s="35" t="s">
        <v>22808</v>
      </c>
      <c r="J7725" s="35" t="s">
        <v>22809</v>
      </c>
      <c r="K7725" s="35" t="s">
        <v>2617</v>
      </c>
      <c r="L7725" s="35"/>
      <c r="M7725" s="141">
        <v>43467</v>
      </c>
    </row>
    <row r="7726" spans="9:13">
      <c r="I7726" s="35" t="s">
        <v>22810</v>
      </c>
      <c r="J7726" s="35" t="s">
        <v>22811</v>
      </c>
      <c r="K7726" s="35" t="s">
        <v>2617</v>
      </c>
      <c r="L7726" s="35"/>
      <c r="M7726" s="141">
        <v>43467</v>
      </c>
    </row>
    <row r="7727" spans="9:13">
      <c r="I7727" s="35" t="s">
        <v>22812</v>
      </c>
      <c r="J7727" s="35" t="s">
        <v>22813</v>
      </c>
      <c r="K7727" s="35" t="s">
        <v>2617</v>
      </c>
      <c r="L7727" s="35"/>
      <c r="M7727" s="141">
        <v>43467</v>
      </c>
    </row>
    <row r="7728" spans="9:13">
      <c r="I7728" s="35" t="s">
        <v>22814</v>
      </c>
      <c r="J7728" s="35" t="s">
        <v>22815</v>
      </c>
      <c r="K7728" s="35" t="s">
        <v>2617</v>
      </c>
      <c r="L7728" s="35"/>
      <c r="M7728" s="141">
        <v>43467</v>
      </c>
    </row>
    <row r="7729" spans="9:13">
      <c r="I7729" s="35" t="s">
        <v>22816</v>
      </c>
      <c r="J7729" s="35" t="s">
        <v>22817</v>
      </c>
      <c r="K7729" s="35" t="s">
        <v>2617</v>
      </c>
      <c r="L7729" s="35"/>
      <c r="M7729" s="141">
        <v>43467</v>
      </c>
    </row>
    <row r="7730" spans="9:13">
      <c r="I7730" s="35" t="s">
        <v>22818</v>
      </c>
      <c r="J7730" s="35" t="s">
        <v>22819</v>
      </c>
      <c r="K7730" s="35" t="s">
        <v>2617</v>
      </c>
      <c r="L7730" s="35"/>
      <c r="M7730" s="141">
        <v>43467</v>
      </c>
    </row>
    <row r="7731" spans="9:13">
      <c r="I7731" s="35" t="s">
        <v>22820</v>
      </c>
      <c r="J7731" s="35" t="s">
        <v>22821</v>
      </c>
      <c r="K7731" s="35" t="s">
        <v>2617</v>
      </c>
      <c r="L7731" s="35"/>
      <c r="M7731" s="141">
        <v>43467</v>
      </c>
    </row>
    <row r="7732" spans="9:13">
      <c r="I7732" s="35" t="s">
        <v>22822</v>
      </c>
      <c r="J7732" s="35" t="s">
        <v>22823</v>
      </c>
      <c r="K7732" s="35" t="s">
        <v>2617</v>
      </c>
      <c r="L7732" s="35"/>
      <c r="M7732" s="141">
        <v>43467</v>
      </c>
    </row>
    <row r="7733" spans="9:13">
      <c r="I7733" s="35" t="s">
        <v>22824</v>
      </c>
      <c r="J7733" s="35" t="s">
        <v>22825</v>
      </c>
      <c r="K7733" s="35" t="s">
        <v>2617</v>
      </c>
      <c r="L7733" s="35"/>
      <c r="M7733" s="141">
        <v>43467</v>
      </c>
    </row>
    <row r="7734" spans="9:13">
      <c r="I7734" s="35" t="s">
        <v>22826</v>
      </c>
      <c r="J7734" s="35" t="s">
        <v>22827</v>
      </c>
      <c r="K7734" s="35" t="s">
        <v>2617</v>
      </c>
      <c r="L7734" s="35"/>
      <c r="M7734" s="141">
        <v>43467</v>
      </c>
    </row>
    <row r="7735" spans="9:13">
      <c r="I7735" s="35" t="s">
        <v>22828</v>
      </c>
      <c r="J7735" s="35" t="s">
        <v>22829</v>
      </c>
      <c r="K7735" s="35" t="s">
        <v>2617</v>
      </c>
      <c r="L7735" s="35"/>
      <c r="M7735" s="141">
        <v>43467</v>
      </c>
    </row>
    <row r="7736" spans="9:13">
      <c r="I7736" s="35" t="s">
        <v>22830</v>
      </c>
      <c r="J7736" s="35" t="s">
        <v>22831</v>
      </c>
      <c r="K7736" s="35" t="s">
        <v>2617</v>
      </c>
      <c r="L7736" s="35"/>
      <c r="M7736" s="141">
        <v>43467</v>
      </c>
    </row>
    <row r="7737" spans="9:13">
      <c r="I7737" s="35" t="s">
        <v>22832</v>
      </c>
      <c r="J7737" s="35" t="s">
        <v>22833</v>
      </c>
      <c r="K7737" s="35" t="s">
        <v>2617</v>
      </c>
      <c r="L7737" s="35"/>
      <c r="M7737" s="141">
        <v>43467</v>
      </c>
    </row>
    <row r="7738" spans="9:13">
      <c r="I7738" s="35" t="s">
        <v>22834</v>
      </c>
      <c r="J7738" s="35" t="s">
        <v>22835</v>
      </c>
      <c r="K7738" s="35" t="s">
        <v>2617</v>
      </c>
      <c r="L7738" s="35"/>
      <c r="M7738" s="141">
        <v>43467</v>
      </c>
    </row>
    <row r="7739" spans="9:13">
      <c r="I7739" s="35" t="s">
        <v>22836</v>
      </c>
      <c r="J7739" s="35" t="s">
        <v>22837</v>
      </c>
      <c r="K7739" s="35" t="s">
        <v>2617</v>
      </c>
      <c r="L7739" s="35"/>
      <c r="M7739" s="141">
        <v>43467</v>
      </c>
    </row>
    <row r="7740" spans="9:13">
      <c r="I7740" s="35" t="s">
        <v>22838</v>
      </c>
      <c r="J7740" s="35" t="s">
        <v>22839</v>
      </c>
      <c r="K7740" s="35" t="s">
        <v>2617</v>
      </c>
      <c r="L7740" s="35"/>
      <c r="M7740" s="141">
        <v>43467</v>
      </c>
    </row>
    <row r="7741" spans="9:13">
      <c r="I7741" s="35" t="s">
        <v>22840</v>
      </c>
      <c r="J7741" s="35" t="s">
        <v>22841</v>
      </c>
      <c r="K7741" s="35" t="s">
        <v>2617</v>
      </c>
      <c r="L7741" s="35"/>
      <c r="M7741" s="141">
        <v>43467</v>
      </c>
    </row>
    <row r="7742" spans="9:13">
      <c r="I7742" s="35" t="s">
        <v>22842</v>
      </c>
      <c r="J7742" s="35" t="s">
        <v>22843</v>
      </c>
      <c r="K7742" s="35" t="s">
        <v>2617</v>
      </c>
      <c r="L7742" s="35"/>
      <c r="M7742" s="141">
        <v>43467</v>
      </c>
    </row>
    <row r="7743" spans="9:13">
      <c r="I7743" s="35" t="s">
        <v>22844</v>
      </c>
      <c r="J7743" s="35" t="s">
        <v>22845</v>
      </c>
      <c r="K7743" s="35" t="s">
        <v>2617</v>
      </c>
      <c r="L7743" s="35"/>
      <c r="M7743" s="141">
        <v>43467</v>
      </c>
    </row>
    <row r="7744" spans="9:13">
      <c r="I7744" s="35" t="s">
        <v>22846</v>
      </c>
      <c r="J7744" s="35" t="s">
        <v>22847</v>
      </c>
      <c r="K7744" s="35" t="s">
        <v>2617</v>
      </c>
      <c r="L7744" s="35"/>
      <c r="M7744" s="141">
        <v>43467</v>
      </c>
    </row>
    <row r="7745" spans="9:13">
      <c r="I7745" s="35" t="s">
        <v>22848</v>
      </c>
      <c r="J7745" s="35" t="s">
        <v>22849</v>
      </c>
      <c r="K7745" s="35" t="s">
        <v>2617</v>
      </c>
      <c r="L7745" s="35"/>
      <c r="M7745" s="141">
        <v>43467</v>
      </c>
    </row>
    <row r="7746" spans="9:13">
      <c r="I7746" s="35" t="s">
        <v>22850</v>
      </c>
      <c r="J7746" s="35" t="s">
        <v>22851</v>
      </c>
      <c r="K7746" s="35" t="s">
        <v>2617</v>
      </c>
      <c r="L7746" s="35"/>
      <c r="M7746" s="141">
        <v>43467</v>
      </c>
    </row>
    <row r="7747" spans="9:13">
      <c r="I7747" s="35" t="s">
        <v>22852</v>
      </c>
      <c r="J7747" s="35" t="s">
        <v>22853</v>
      </c>
      <c r="K7747" s="35" t="s">
        <v>2617</v>
      </c>
      <c r="L7747" s="35"/>
      <c r="M7747" s="141">
        <v>43467</v>
      </c>
    </row>
    <row r="7748" spans="9:13">
      <c r="I7748" s="35" t="s">
        <v>22854</v>
      </c>
      <c r="J7748" s="35" t="s">
        <v>22855</v>
      </c>
      <c r="K7748" s="35" t="s">
        <v>2617</v>
      </c>
      <c r="L7748" s="35"/>
      <c r="M7748" s="141">
        <v>43467</v>
      </c>
    </row>
    <row r="7749" spans="9:13">
      <c r="I7749" s="35" t="s">
        <v>22856</v>
      </c>
      <c r="J7749" s="35" t="s">
        <v>22857</v>
      </c>
      <c r="K7749" s="35" t="s">
        <v>2617</v>
      </c>
      <c r="L7749" s="35"/>
      <c r="M7749" s="141">
        <v>43467</v>
      </c>
    </row>
    <row r="7750" spans="9:13">
      <c r="I7750" s="35" t="s">
        <v>22858</v>
      </c>
      <c r="J7750" s="35" t="s">
        <v>22859</v>
      </c>
      <c r="K7750" s="35" t="s">
        <v>2617</v>
      </c>
      <c r="L7750" s="35"/>
      <c r="M7750" s="141">
        <v>43467</v>
      </c>
    </row>
    <row r="7751" spans="9:13">
      <c r="I7751" s="35" t="s">
        <v>22860</v>
      </c>
      <c r="J7751" s="35" t="s">
        <v>22861</v>
      </c>
      <c r="K7751" s="35" t="s">
        <v>2617</v>
      </c>
      <c r="L7751" s="35"/>
      <c r="M7751" s="141">
        <v>43467</v>
      </c>
    </row>
    <row r="7752" spans="9:13">
      <c r="I7752" s="35" t="s">
        <v>22862</v>
      </c>
      <c r="J7752" s="35" t="s">
        <v>22863</v>
      </c>
      <c r="K7752" s="35" t="s">
        <v>2617</v>
      </c>
      <c r="L7752" s="35"/>
      <c r="M7752" s="141">
        <v>43467</v>
      </c>
    </row>
    <row r="7753" spans="9:13">
      <c r="I7753" s="35" t="s">
        <v>22864</v>
      </c>
      <c r="J7753" s="35" t="s">
        <v>22865</v>
      </c>
      <c r="K7753" s="35" t="s">
        <v>2617</v>
      </c>
      <c r="L7753" s="35"/>
      <c r="M7753" s="141">
        <v>43467</v>
      </c>
    </row>
    <row r="7754" spans="9:13">
      <c r="I7754" s="35" t="s">
        <v>22866</v>
      </c>
      <c r="J7754" s="35" t="s">
        <v>22867</v>
      </c>
      <c r="K7754" s="35" t="s">
        <v>2617</v>
      </c>
      <c r="L7754" s="35"/>
      <c r="M7754" s="141">
        <v>43467</v>
      </c>
    </row>
    <row r="7755" spans="9:13">
      <c r="I7755" s="35" t="s">
        <v>22868</v>
      </c>
      <c r="J7755" s="35" t="s">
        <v>22869</v>
      </c>
      <c r="K7755" s="35" t="s">
        <v>2617</v>
      </c>
      <c r="L7755" s="35"/>
      <c r="M7755" s="141">
        <v>43467</v>
      </c>
    </row>
    <row r="7756" spans="9:13">
      <c r="I7756" s="35" t="s">
        <v>22870</v>
      </c>
      <c r="J7756" s="35" t="s">
        <v>22871</v>
      </c>
      <c r="K7756" s="35" t="s">
        <v>2617</v>
      </c>
      <c r="L7756" s="35"/>
      <c r="M7756" s="141">
        <v>43467</v>
      </c>
    </row>
    <row r="7757" spans="9:13">
      <c r="I7757" s="35" t="s">
        <v>22872</v>
      </c>
      <c r="J7757" s="35" t="s">
        <v>22873</v>
      </c>
      <c r="K7757" s="35" t="s">
        <v>2617</v>
      </c>
      <c r="L7757" s="35"/>
      <c r="M7757" s="141">
        <v>43467</v>
      </c>
    </row>
    <row r="7758" spans="9:13">
      <c r="I7758" s="35" t="s">
        <v>22874</v>
      </c>
      <c r="J7758" s="35" t="s">
        <v>22875</v>
      </c>
      <c r="K7758" s="35" t="s">
        <v>2617</v>
      </c>
      <c r="L7758" s="35"/>
      <c r="M7758" s="141">
        <v>43467</v>
      </c>
    </row>
    <row r="7759" spans="9:13">
      <c r="I7759" s="35" t="s">
        <v>22876</v>
      </c>
      <c r="J7759" s="35" t="s">
        <v>22877</v>
      </c>
      <c r="K7759" s="35" t="s">
        <v>2617</v>
      </c>
      <c r="L7759" s="35"/>
      <c r="M7759" s="141">
        <v>43467</v>
      </c>
    </row>
    <row r="7760" spans="9:13">
      <c r="I7760" s="35" t="s">
        <v>22878</v>
      </c>
      <c r="J7760" s="35" t="s">
        <v>22879</v>
      </c>
      <c r="K7760" s="35" t="s">
        <v>2617</v>
      </c>
      <c r="L7760" s="35"/>
      <c r="M7760" s="141">
        <v>43467</v>
      </c>
    </row>
    <row r="7761" spans="9:13">
      <c r="I7761" s="35" t="s">
        <v>22880</v>
      </c>
      <c r="J7761" s="35" t="s">
        <v>22881</v>
      </c>
      <c r="K7761" s="35" t="s">
        <v>2617</v>
      </c>
      <c r="L7761" s="35"/>
      <c r="M7761" s="141">
        <v>43467</v>
      </c>
    </row>
    <row r="7762" spans="9:13">
      <c r="I7762" s="35" t="s">
        <v>22882</v>
      </c>
      <c r="J7762" s="35" t="s">
        <v>22883</v>
      </c>
      <c r="K7762" s="35" t="s">
        <v>2617</v>
      </c>
      <c r="L7762" s="35"/>
      <c r="M7762" s="141">
        <v>43467</v>
      </c>
    </row>
    <row r="7763" spans="9:13">
      <c r="I7763" s="35" t="s">
        <v>22884</v>
      </c>
      <c r="J7763" s="35" t="s">
        <v>22885</v>
      </c>
      <c r="K7763" s="35" t="s">
        <v>2617</v>
      </c>
      <c r="L7763" s="35"/>
      <c r="M7763" s="141">
        <v>43467</v>
      </c>
    </row>
    <row r="7764" spans="9:13">
      <c r="I7764" s="35" t="s">
        <v>22886</v>
      </c>
      <c r="J7764" s="35" t="s">
        <v>22887</v>
      </c>
      <c r="K7764" s="35" t="s">
        <v>2617</v>
      </c>
      <c r="L7764" s="35"/>
      <c r="M7764" s="141">
        <v>43467</v>
      </c>
    </row>
    <row r="7765" spans="9:13">
      <c r="I7765" s="35" t="s">
        <v>22888</v>
      </c>
      <c r="J7765" s="35" t="s">
        <v>22889</v>
      </c>
      <c r="K7765" s="35" t="s">
        <v>2617</v>
      </c>
      <c r="L7765" s="35"/>
      <c r="M7765" s="141">
        <v>43467</v>
      </c>
    </row>
    <row r="7766" spans="9:13">
      <c r="I7766" s="35" t="s">
        <v>22890</v>
      </c>
      <c r="J7766" s="35" t="s">
        <v>22891</v>
      </c>
      <c r="K7766" s="35" t="s">
        <v>2617</v>
      </c>
      <c r="L7766" s="35"/>
      <c r="M7766" s="141">
        <v>43467</v>
      </c>
    </row>
    <row r="7767" spans="9:13">
      <c r="I7767" s="35" t="s">
        <v>22892</v>
      </c>
      <c r="J7767" s="35" t="s">
        <v>22893</v>
      </c>
      <c r="K7767" s="35" t="s">
        <v>2617</v>
      </c>
      <c r="L7767" s="35"/>
      <c r="M7767" s="141">
        <v>43467</v>
      </c>
    </row>
    <row r="7768" spans="9:13">
      <c r="I7768" s="35" t="s">
        <v>22894</v>
      </c>
      <c r="J7768" s="35" t="s">
        <v>22895</v>
      </c>
      <c r="K7768" s="35" t="s">
        <v>2617</v>
      </c>
      <c r="L7768" s="35"/>
      <c r="M7768" s="141">
        <v>43467</v>
      </c>
    </row>
    <row r="7769" spans="9:13">
      <c r="I7769" s="35" t="s">
        <v>22896</v>
      </c>
      <c r="J7769" s="35" t="s">
        <v>22897</v>
      </c>
      <c r="K7769" s="35" t="s">
        <v>2617</v>
      </c>
      <c r="L7769" s="35"/>
      <c r="M7769" s="141">
        <v>43467</v>
      </c>
    </row>
    <row r="7770" spans="9:13">
      <c r="I7770" s="35" t="s">
        <v>22898</v>
      </c>
      <c r="J7770" s="35" t="s">
        <v>22899</v>
      </c>
      <c r="K7770" s="35" t="s">
        <v>2617</v>
      </c>
      <c r="L7770" s="35"/>
      <c r="M7770" s="141">
        <v>43467</v>
      </c>
    </row>
    <row r="7771" spans="9:13">
      <c r="I7771" s="35" t="s">
        <v>22900</v>
      </c>
      <c r="J7771" s="35" t="s">
        <v>22901</v>
      </c>
      <c r="K7771" s="35" t="s">
        <v>2617</v>
      </c>
      <c r="L7771" s="35"/>
      <c r="M7771" s="141">
        <v>43467</v>
      </c>
    </row>
    <row r="7772" spans="9:13">
      <c r="I7772" s="35" t="s">
        <v>22902</v>
      </c>
      <c r="J7772" s="35" t="s">
        <v>22903</v>
      </c>
      <c r="K7772" s="35" t="s">
        <v>2617</v>
      </c>
      <c r="L7772" s="35"/>
      <c r="M7772" s="141">
        <v>43467</v>
      </c>
    </row>
    <row r="7773" spans="9:13">
      <c r="I7773" s="35" t="s">
        <v>22904</v>
      </c>
      <c r="J7773" s="35" t="s">
        <v>22905</v>
      </c>
      <c r="K7773" s="35" t="s">
        <v>2617</v>
      </c>
      <c r="L7773" s="35"/>
      <c r="M7773" s="141">
        <v>43467</v>
      </c>
    </row>
    <row r="7774" spans="9:13">
      <c r="I7774" s="35" t="s">
        <v>22906</v>
      </c>
      <c r="J7774" s="35" t="s">
        <v>22907</v>
      </c>
      <c r="K7774" s="35" t="s">
        <v>2617</v>
      </c>
      <c r="L7774" s="35"/>
      <c r="M7774" s="141">
        <v>43467</v>
      </c>
    </row>
    <row r="7775" spans="9:13">
      <c r="I7775" s="35" t="s">
        <v>22908</v>
      </c>
      <c r="J7775" s="35" t="s">
        <v>22909</v>
      </c>
      <c r="K7775" s="35" t="s">
        <v>2617</v>
      </c>
      <c r="L7775" s="35"/>
      <c r="M7775" s="141">
        <v>43467</v>
      </c>
    </row>
    <row r="7776" spans="9:13">
      <c r="I7776" s="35" t="s">
        <v>22910</v>
      </c>
      <c r="J7776" s="35" t="s">
        <v>22911</v>
      </c>
      <c r="K7776" s="35" t="s">
        <v>2617</v>
      </c>
      <c r="L7776" s="35"/>
      <c r="M7776" s="141">
        <v>43467</v>
      </c>
    </row>
    <row r="7777" spans="9:13">
      <c r="I7777" s="35" t="s">
        <v>22912</v>
      </c>
      <c r="J7777" s="35" t="s">
        <v>22913</v>
      </c>
      <c r="K7777" s="35" t="s">
        <v>2617</v>
      </c>
      <c r="L7777" s="35"/>
      <c r="M7777" s="141">
        <v>43467</v>
      </c>
    </row>
    <row r="7778" spans="9:13">
      <c r="I7778" s="35" t="s">
        <v>22914</v>
      </c>
      <c r="J7778" s="35" t="s">
        <v>22915</v>
      </c>
      <c r="K7778" s="35" t="s">
        <v>2617</v>
      </c>
      <c r="L7778" s="35"/>
      <c r="M7778" s="141">
        <v>43467</v>
      </c>
    </row>
    <row r="7779" spans="9:13">
      <c r="I7779" s="35" t="s">
        <v>22916</v>
      </c>
      <c r="J7779" s="35" t="s">
        <v>22917</v>
      </c>
      <c r="K7779" s="35" t="s">
        <v>2617</v>
      </c>
      <c r="L7779" s="35"/>
      <c r="M7779" s="141">
        <v>43467</v>
      </c>
    </row>
    <row r="7780" spans="9:13">
      <c r="I7780" s="35" t="s">
        <v>22918</v>
      </c>
      <c r="J7780" s="35" t="s">
        <v>22919</v>
      </c>
      <c r="K7780" s="35" t="s">
        <v>2617</v>
      </c>
      <c r="L7780" s="35"/>
      <c r="M7780" s="141">
        <v>43467</v>
      </c>
    </row>
    <row r="7781" spans="9:13">
      <c r="I7781" s="35" t="s">
        <v>22920</v>
      </c>
      <c r="J7781" s="35" t="s">
        <v>22921</v>
      </c>
      <c r="K7781" s="35" t="s">
        <v>2617</v>
      </c>
      <c r="L7781" s="35"/>
      <c r="M7781" s="141">
        <v>43467</v>
      </c>
    </row>
    <row r="7782" spans="9:13">
      <c r="I7782" s="35" t="s">
        <v>22922</v>
      </c>
      <c r="J7782" s="35" t="s">
        <v>22923</v>
      </c>
      <c r="K7782" s="35" t="s">
        <v>2617</v>
      </c>
      <c r="L7782" s="35"/>
      <c r="M7782" s="141">
        <v>43467</v>
      </c>
    </row>
    <row r="7783" spans="9:13">
      <c r="I7783" s="35" t="s">
        <v>22924</v>
      </c>
      <c r="J7783" s="35" t="s">
        <v>22925</v>
      </c>
      <c r="K7783" s="35" t="s">
        <v>2617</v>
      </c>
      <c r="L7783" s="35"/>
      <c r="M7783" s="141">
        <v>43467</v>
      </c>
    </row>
    <row r="7784" spans="9:13">
      <c r="I7784" s="35" t="s">
        <v>22926</v>
      </c>
      <c r="J7784" s="35" t="s">
        <v>22927</v>
      </c>
      <c r="K7784" s="35" t="s">
        <v>2617</v>
      </c>
      <c r="L7784" s="35"/>
      <c r="M7784" s="141">
        <v>43467</v>
      </c>
    </row>
    <row r="7785" spans="9:13">
      <c r="I7785" s="35" t="s">
        <v>22928</v>
      </c>
      <c r="J7785" s="35" t="s">
        <v>22929</v>
      </c>
      <c r="K7785" s="35" t="s">
        <v>2617</v>
      </c>
      <c r="L7785" s="35"/>
      <c r="M7785" s="141">
        <v>43467</v>
      </c>
    </row>
    <row r="7786" spans="9:13">
      <c r="I7786" s="35" t="s">
        <v>22930</v>
      </c>
      <c r="J7786" s="35" t="s">
        <v>22931</v>
      </c>
      <c r="K7786" s="35" t="s">
        <v>2617</v>
      </c>
      <c r="L7786" s="35"/>
      <c r="M7786" s="141">
        <v>43467</v>
      </c>
    </row>
    <row r="7787" spans="9:13">
      <c r="I7787" s="35" t="s">
        <v>22932</v>
      </c>
      <c r="J7787" s="35" t="s">
        <v>22933</v>
      </c>
      <c r="K7787" s="35" t="s">
        <v>2617</v>
      </c>
      <c r="L7787" s="35"/>
      <c r="M7787" s="141">
        <v>43467</v>
      </c>
    </row>
    <row r="7788" spans="9:13">
      <c r="I7788" s="35" t="s">
        <v>22934</v>
      </c>
      <c r="J7788" s="35" t="s">
        <v>22935</v>
      </c>
      <c r="K7788" s="35" t="s">
        <v>2617</v>
      </c>
      <c r="L7788" s="35"/>
      <c r="M7788" s="141">
        <v>43467</v>
      </c>
    </row>
    <row r="7789" spans="9:13">
      <c r="I7789" s="35" t="s">
        <v>22936</v>
      </c>
      <c r="J7789" s="35" t="s">
        <v>22937</v>
      </c>
      <c r="K7789" s="35" t="s">
        <v>2617</v>
      </c>
      <c r="L7789" s="35"/>
      <c r="M7789" s="141">
        <v>43467</v>
      </c>
    </row>
    <row r="7790" spans="9:13">
      <c r="I7790" s="35" t="s">
        <v>22938</v>
      </c>
      <c r="J7790" s="35" t="s">
        <v>22939</v>
      </c>
      <c r="K7790" s="35" t="s">
        <v>2617</v>
      </c>
      <c r="L7790" s="35"/>
      <c r="M7790" s="141">
        <v>43467</v>
      </c>
    </row>
    <row r="7791" spans="9:13">
      <c r="I7791" s="35" t="s">
        <v>22940</v>
      </c>
      <c r="J7791" s="35" t="s">
        <v>22941</v>
      </c>
      <c r="K7791" s="35" t="s">
        <v>2617</v>
      </c>
      <c r="L7791" s="35"/>
      <c r="M7791" s="141">
        <v>43467</v>
      </c>
    </row>
    <row r="7792" spans="9:13">
      <c r="I7792" s="35" t="s">
        <v>22942</v>
      </c>
      <c r="J7792" s="35" t="s">
        <v>22943</v>
      </c>
      <c r="K7792" s="35" t="s">
        <v>2617</v>
      </c>
      <c r="L7792" s="35"/>
      <c r="M7792" s="141">
        <v>43467</v>
      </c>
    </row>
    <row r="7793" spans="9:13">
      <c r="I7793" s="35" t="s">
        <v>22944</v>
      </c>
      <c r="J7793" s="35" t="s">
        <v>22945</v>
      </c>
      <c r="K7793" s="35" t="s">
        <v>2617</v>
      </c>
      <c r="L7793" s="35"/>
      <c r="M7793" s="141">
        <v>43467</v>
      </c>
    </row>
    <row r="7794" spans="9:13">
      <c r="I7794" s="35" t="s">
        <v>22946</v>
      </c>
      <c r="J7794" s="35" t="s">
        <v>22947</v>
      </c>
      <c r="K7794" s="35" t="s">
        <v>2617</v>
      </c>
      <c r="L7794" s="35"/>
      <c r="M7794" s="141">
        <v>43467</v>
      </c>
    </row>
    <row r="7795" spans="9:13">
      <c r="I7795" s="35" t="s">
        <v>22948</v>
      </c>
      <c r="J7795" s="35" t="s">
        <v>22949</v>
      </c>
      <c r="K7795" s="35" t="s">
        <v>2617</v>
      </c>
      <c r="L7795" s="35"/>
      <c r="M7795" s="141">
        <v>43467</v>
      </c>
    </row>
    <row r="7796" spans="9:13">
      <c r="I7796" s="35" t="s">
        <v>22950</v>
      </c>
      <c r="J7796" s="35" t="s">
        <v>22951</v>
      </c>
      <c r="K7796" s="35" t="s">
        <v>2617</v>
      </c>
      <c r="L7796" s="35"/>
      <c r="M7796" s="141">
        <v>43467</v>
      </c>
    </row>
    <row r="7797" spans="9:13">
      <c r="I7797" s="35" t="s">
        <v>22952</v>
      </c>
      <c r="J7797" s="35" t="s">
        <v>22953</v>
      </c>
      <c r="K7797" s="35" t="s">
        <v>2617</v>
      </c>
      <c r="L7797" s="35"/>
      <c r="M7797" s="141">
        <v>43467</v>
      </c>
    </row>
    <row r="7798" spans="9:13">
      <c r="I7798" s="35" t="s">
        <v>22954</v>
      </c>
      <c r="J7798" s="35" t="s">
        <v>22955</v>
      </c>
      <c r="K7798" s="35" t="s">
        <v>2617</v>
      </c>
      <c r="L7798" s="35"/>
      <c r="M7798" s="141">
        <v>43467</v>
      </c>
    </row>
    <row r="7799" spans="9:13">
      <c r="I7799" s="35" t="s">
        <v>22956</v>
      </c>
      <c r="J7799" s="35" t="s">
        <v>22957</v>
      </c>
      <c r="K7799" s="35" t="s">
        <v>2617</v>
      </c>
      <c r="L7799" s="35"/>
      <c r="M7799" s="141">
        <v>43467</v>
      </c>
    </row>
    <row r="7800" spans="9:13">
      <c r="I7800" s="35" t="s">
        <v>22958</v>
      </c>
      <c r="J7800" s="35" t="s">
        <v>22959</v>
      </c>
      <c r="K7800" s="35" t="s">
        <v>2617</v>
      </c>
      <c r="L7800" s="35"/>
      <c r="M7800" s="141">
        <v>43467</v>
      </c>
    </row>
    <row r="7801" spans="9:13">
      <c r="I7801" s="35" t="s">
        <v>22960</v>
      </c>
      <c r="J7801" s="35" t="s">
        <v>22961</v>
      </c>
      <c r="K7801" s="35" t="s">
        <v>2617</v>
      </c>
      <c r="L7801" s="35"/>
      <c r="M7801" s="141">
        <v>43467</v>
      </c>
    </row>
    <row r="7802" spans="9:13">
      <c r="I7802" s="35" t="s">
        <v>22962</v>
      </c>
      <c r="J7802" s="35" t="s">
        <v>22963</v>
      </c>
      <c r="K7802" s="35" t="s">
        <v>2617</v>
      </c>
      <c r="L7802" s="35"/>
      <c r="M7802" s="141">
        <v>43467</v>
      </c>
    </row>
    <row r="7803" spans="9:13">
      <c r="I7803" s="35" t="s">
        <v>22964</v>
      </c>
      <c r="J7803" s="35" t="s">
        <v>22965</v>
      </c>
      <c r="K7803" s="35" t="s">
        <v>2617</v>
      </c>
      <c r="L7803" s="35"/>
      <c r="M7803" s="141">
        <v>43467</v>
      </c>
    </row>
    <row r="7804" spans="9:13">
      <c r="I7804" s="35" t="s">
        <v>22966</v>
      </c>
      <c r="J7804" s="35" t="s">
        <v>22967</v>
      </c>
      <c r="K7804" s="35" t="s">
        <v>2617</v>
      </c>
      <c r="L7804" s="35"/>
      <c r="M7804" s="141">
        <v>43467</v>
      </c>
    </row>
    <row r="7805" spans="9:13">
      <c r="I7805" s="35" t="s">
        <v>22968</v>
      </c>
      <c r="J7805" s="35" t="s">
        <v>22969</v>
      </c>
      <c r="K7805" s="35" t="s">
        <v>2617</v>
      </c>
      <c r="L7805" s="35"/>
      <c r="M7805" s="141">
        <v>43467</v>
      </c>
    </row>
    <row r="7806" spans="9:13">
      <c r="I7806" s="35" t="s">
        <v>22970</v>
      </c>
      <c r="J7806" s="35" t="s">
        <v>22971</v>
      </c>
      <c r="K7806" s="35" t="s">
        <v>2617</v>
      </c>
      <c r="L7806" s="35"/>
      <c r="M7806" s="141">
        <v>43467</v>
      </c>
    </row>
    <row r="7807" spans="9:13">
      <c r="I7807" s="35" t="s">
        <v>22972</v>
      </c>
      <c r="J7807" s="35" t="s">
        <v>22973</v>
      </c>
      <c r="K7807" s="35" t="s">
        <v>2617</v>
      </c>
      <c r="L7807" s="35"/>
      <c r="M7807" s="141">
        <v>43467</v>
      </c>
    </row>
    <row r="7808" spans="9:13">
      <c r="I7808" s="35" t="s">
        <v>22974</v>
      </c>
      <c r="J7808" s="35" t="s">
        <v>22975</v>
      </c>
      <c r="K7808" s="35" t="s">
        <v>2617</v>
      </c>
      <c r="L7808" s="35"/>
      <c r="M7808" s="141">
        <v>43467</v>
      </c>
    </row>
    <row r="7809" spans="9:13">
      <c r="I7809" s="35" t="s">
        <v>22976</v>
      </c>
      <c r="J7809" s="35" t="s">
        <v>22977</v>
      </c>
      <c r="K7809" s="35" t="s">
        <v>2617</v>
      </c>
      <c r="L7809" s="35"/>
      <c r="M7809" s="141">
        <v>43467</v>
      </c>
    </row>
    <row r="7810" spans="9:13">
      <c r="I7810" s="35" t="s">
        <v>22978</v>
      </c>
      <c r="J7810" s="35" t="s">
        <v>22979</v>
      </c>
      <c r="K7810" s="35" t="s">
        <v>2617</v>
      </c>
      <c r="L7810" s="35"/>
      <c r="M7810" s="141">
        <v>43467</v>
      </c>
    </row>
    <row r="7811" spans="9:13">
      <c r="I7811" s="35" t="s">
        <v>22980</v>
      </c>
      <c r="J7811" s="35" t="s">
        <v>22981</v>
      </c>
      <c r="K7811" s="35" t="s">
        <v>2617</v>
      </c>
      <c r="L7811" s="35"/>
      <c r="M7811" s="141">
        <v>43467</v>
      </c>
    </row>
    <row r="7812" spans="9:13">
      <c r="I7812" s="35" t="s">
        <v>22982</v>
      </c>
      <c r="J7812" s="35" t="s">
        <v>22983</v>
      </c>
      <c r="K7812" s="35" t="s">
        <v>2617</v>
      </c>
      <c r="L7812" s="35"/>
      <c r="M7812" s="141">
        <v>43467</v>
      </c>
    </row>
    <row r="7813" spans="9:13">
      <c r="I7813" s="35" t="s">
        <v>22984</v>
      </c>
      <c r="J7813" s="35" t="s">
        <v>22985</v>
      </c>
      <c r="K7813" s="35" t="s">
        <v>2617</v>
      </c>
      <c r="L7813" s="35"/>
      <c r="M7813" s="141">
        <v>43467</v>
      </c>
    </row>
    <row r="7814" spans="9:13">
      <c r="I7814" s="35" t="s">
        <v>22986</v>
      </c>
      <c r="J7814" s="35" t="s">
        <v>22987</v>
      </c>
      <c r="K7814" s="35" t="s">
        <v>2617</v>
      </c>
      <c r="L7814" s="35"/>
      <c r="M7814" s="141">
        <v>43467</v>
      </c>
    </row>
    <row r="7815" spans="9:13">
      <c r="I7815" s="35" t="s">
        <v>22988</v>
      </c>
      <c r="J7815" s="35" t="s">
        <v>22989</v>
      </c>
      <c r="K7815" s="35" t="s">
        <v>2617</v>
      </c>
      <c r="L7815" s="35"/>
      <c r="M7815" s="141">
        <v>43467</v>
      </c>
    </row>
    <row r="7816" spans="9:13">
      <c r="I7816" s="35" t="s">
        <v>22990</v>
      </c>
      <c r="J7816" s="35" t="s">
        <v>22991</v>
      </c>
      <c r="K7816" s="35" t="s">
        <v>2617</v>
      </c>
      <c r="L7816" s="35"/>
      <c r="M7816" s="141">
        <v>43467</v>
      </c>
    </row>
    <row r="7817" spans="9:13">
      <c r="I7817" s="35" t="s">
        <v>22992</v>
      </c>
      <c r="J7817" s="35" t="s">
        <v>22993</v>
      </c>
      <c r="K7817" s="35" t="s">
        <v>2617</v>
      </c>
      <c r="L7817" s="35"/>
      <c r="M7817" s="141">
        <v>43467</v>
      </c>
    </row>
    <row r="7818" spans="9:13">
      <c r="I7818" s="35" t="s">
        <v>22994</v>
      </c>
      <c r="J7818" s="35" t="s">
        <v>22995</v>
      </c>
      <c r="K7818" s="35" t="s">
        <v>2617</v>
      </c>
      <c r="L7818" s="35"/>
      <c r="M7818" s="141">
        <v>43467</v>
      </c>
    </row>
    <row r="7819" spans="9:13">
      <c r="I7819" s="35" t="s">
        <v>22996</v>
      </c>
      <c r="J7819" s="35" t="s">
        <v>22997</v>
      </c>
      <c r="K7819" s="35" t="s">
        <v>2617</v>
      </c>
      <c r="L7819" s="35"/>
      <c r="M7819" s="141">
        <v>43467</v>
      </c>
    </row>
    <row r="7820" spans="9:13">
      <c r="I7820" s="35" t="s">
        <v>22998</v>
      </c>
      <c r="J7820" s="35" t="s">
        <v>22999</v>
      </c>
      <c r="K7820" s="35" t="s">
        <v>2617</v>
      </c>
      <c r="L7820" s="35"/>
      <c r="M7820" s="141">
        <v>43467</v>
      </c>
    </row>
    <row r="7821" spans="9:13">
      <c r="I7821" s="35" t="s">
        <v>23000</v>
      </c>
      <c r="J7821" s="35" t="s">
        <v>23001</v>
      </c>
      <c r="K7821" s="35" t="s">
        <v>2617</v>
      </c>
      <c r="L7821" s="35"/>
      <c r="M7821" s="141">
        <v>43467</v>
      </c>
    </row>
    <row r="7822" spans="9:13">
      <c r="I7822" s="35" t="s">
        <v>23002</v>
      </c>
      <c r="J7822" s="35" t="s">
        <v>23003</v>
      </c>
      <c r="K7822" s="35" t="s">
        <v>2617</v>
      </c>
      <c r="L7822" s="35"/>
      <c r="M7822" s="141">
        <v>43467</v>
      </c>
    </row>
    <row r="7823" spans="9:13">
      <c r="I7823" s="35" t="s">
        <v>23004</v>
      </c>
      <c r="J7823" s="35" t="s">
        <v>23005</v>
      </c>
      <c r="K7823" s="35" t="s">
        <v>2617</v>
      </c>
      <c r="L7823" s="35"/>
      <c r="M7823" s="141">
        <v>43467</v>
      </c>
    </row>
    <row r="7824" spans="9:13">
      <c r="I7824" s="35" t="s">
        <v>23006</v>
      </c>
      <c r="J7824" s="35" t="s">
        <v>23007</v>
      </c>
      <c r="K7824" s="35" t="s">
        <v>2617</v>
      </c>
      <c r="L7824" s="35"/>
      <c r="M7824" s="141">
        <v>43467</v>
      </c>
    </row>
    <row r="7825" spans="9:13">
      <c r="I7825" s="35" t="s">
        <v>23008</v>
      </c>
      <c r="J7825" s="35" t="s">
        <v>23009</v>
      </c>
      <c r="K7825" s="35" t="s">
        <v>2617</v>
      </c>
      <c r="L7825" s="35"/>
      <c r="M7825" s="141">
        <v>43467</v>
      </c>
    </row>
    <row r="7826" spans="9:13">
      <c r="I7826" s="35" t="s">
        <v>23010</v>
      </c>
      <c r="J7826" s="35" t="s">
        <v>23011</v>
      </c>
      <c r="K7826" s="35" t="s">
        <v>2617</v>
      </c>
      <c r="L7826" s="35"/>
      <c r="M7826" s="141">
        <v>43467</v>
      </c>
    </row>
    <row r="7827" spans="9:13">
      <c r="I7827" s="35" t="s">
        <v>23012</v>
      </c>
      <c r="J7827" s="35" t="s">
        <v>23013</v>
      </c>
      <c r="K7827" s="35" t="s">
        <v>2617</v>
      </c>
      <c r="L7827" s="35"/>
      <c r="M7827" s="141">
        <v>43467</v>
      </c>
    </row>
    <row r="7828" spans="9:13">
      <c r="I7828" s="35" t="s">
        <v>23014</v>
      </c>
      <c r="J7828" s="35" t="s">
        <v>23015</v>
      </c>
      <c r="K7828" s="35" t="s">
        <v>2617</v>
      </c>
      <c r="L7828" s="35"/>
      <c r="M7828" s="141">
        <v>43467</v>
      </c>
    </row>
    <row r="7829" spans="9:13">
      <c r="I7829" s="35" t="s">
        <v>23016</v>
      </c>
      <c r="J7829" s="35" t="s">
        <v>23017</v>
      </c>
      <c r="K7829" s="35" t="s">
        <v>2617</v>
      </c>
      <c r="L7829" s="35"/>
      <c r="M7829" s="141">
        <v>43467</v>
      </c>
    </row>
    <row r="7830" spans="9:13">
      <c r="I7830" s="35" t="s">
        <v>23018</v>
      </c>
      <c r="J7830" s="35" t="s">
        <v>23019</v>
      </c>
      <c r="K7830" s="35" t="s">
        <v>2617</v>
      </c>
      <c r="L7830" s="35"/>
      <c r="M7830" s="141">
        <v>43467</v>
      </c>
    </row>
    <row r="7831" spans="9:13">
      <c r="I7831" s="35" t="s">
        <v>23020</v>
      </c>
      <c r="J7831" s="35" t="s">
        <v>23021</v>
      </c>
      <c r="K7831" s="35" t="s">
        <v>2617</v>
      </c>
      <c r="L7831" s="35"/>
      <c r="M7831" s="141">
        <v>43467</v>
      </c>
    </row>
    <row r="7832" spans="9:13">
      <c r="I7832" s="35" t="s">
        <v>23022</v>
      </c>
      <c r="J7832" s="35" t="s">
        <v>23023</v>
      </c>
      <c r="K7832" s="35" t="s">
        <v>2617</v>
      </c>
      <c r="L7832" s="35"/>
      <c r="M7832" s="141">
        <v>43467</v>
      </c>
    </row>
    <row r="7833" spans="9:13">
      <c r="I7833" s="35" t="s">
        <v>23024</v>
      </c>
      <c r="J7833" s="35" t="s">
        <v>23025</v>
      </c>
      <c r="K7833" s="35" t="s">
        <v>2617</v>
      </c>
      <c r="L7833" s="35"/>
      <c r="M7833" s="141">
        <v>43467</v>
      </c>
    </row>
    <row r="7834" spans="9:13">
      <c r="I7834" s="35" t="s">
        <v>23026</v>
      </c>
      <c r="J7834" s="35" t="s">
        <v>23027</v>
      </c>
      <c r="K7834" s="35" t="s">
        <v>2617</v>
      </c>
      <c r="L7834" s="35"/>
      <c r="M7834" s="141">
        <v>43467</v>
      </c>
    </row>
    <row r="7835" spans="9:13">
      <c r="I7835" s="35" t="s">
        <v>23028</v>
      </c>
      <c r="J7835" s="35" t="s">
        <v>23029</v>
      </c>
      <c r="K7835" s="35" t="s">
        <v>2617</v>
      </c>
      <c r="L7835" s="35"/>
      <c r="M7835" s="141">
        <v>43467</v>
      </c>
    </row>
    <row r="7836" spans="9:13">
      <c r="I7836" s="35" t="s">
        <v>23030</v>
      </c>
      <c r="J7836" s="35" t="s">
        <v>23031</v>
      </c>
      <c r="K7836" s="35" t="s">
        <v>2617</v>
      </c>
      <c r="L7836" s="35"/>
      <c r="M7836" s="141">
        <v>43467</v>
      </c>
    </row>
    <row r="7837" spans="9:13">
      <c r="I7837" s="35" t="s">
        <v>23032</v>
      </c>
      <c r="J7837" s="35" t="s">
        <v>23033</v>
      </c>
      <c r="K7837" s="35" t="s">
        <v>2617</v>
      </c>
      <c r="L7837" s="35"/>
      <c r="M7837" s="141">
        <v>43467</v>
      </c>
    </row>
    <row r="7838" spans="9:13">
      <c r="I7838" s="35" t="s">
        <v>23034</v>
      </c>
      <c r="J7838" s="35" t="s">
        <v>23035</v>
      </c>
      <c r="K7838" s="35" t="s">
        <v>2617</v>
      </c>
      <c r="L7838" s="35"/>
      <c r="M7838" s="141">
        <v>43467</v>
      </c>
    </row>
    <row r="7839" spans="9:13">
      <c r="I7839" s="35" t="s">
        <v>23036</v>
      </c>
      <c r="J7839" s="35" t="s">
        <v>23037</v>
      </c>
      <c r="K7839" s="35" t="s">
        <v>2617</v>
      </c>
      <c r="L7839" s="35"/>
      <c r="M7839" s="141">
        <v>43467</v>
      </c>
    </row>
    <row r="7840" spans="9:13">
      <c r="I7840" s="35" t="s">
        <v>23038</v>
      </c>
      <c r="J7840" s="35" t="s">
        <v>23039</v>
      </c>
      <c r="K7840" s="35" t="s">
        <v>2617</v>
      </c>
      <c r="L7840" s="35"/>
      <c r="M7840" s="141">
        <v>43467</v>
      </c>
    </row>
    <row r="7841" spans="9:13">
      <c r="I7841" s="35" t="s">
        <v>23040</v>
      </c>
      <c r="J7841" s="35" t="s">
        <v>23041</v>
      </c>
      <c r="K7841" s="35" t="s">
        <v>2617</v>
      </c>
      <c r="L7841" s="35"/>
      <c r="M7841" s="141">
        <v>43467</v>
      </c>
    </row>
    <row r="7842" spans="9:13">
      <c r="I7842" s="35" t="s">
        <v>23042</v>
      </c>
      <c r="J7842" s="35" t="s">
        <v>23043</v>
      </c>
      <c r="K7842" s="35" t="s">
        <v>2617</v>
      </c>
      <c r="L7842" s="35"/>
      <c r="M7842" s="141">
        <v>43467</v>
      </c>
    </row>
    <row r="7843" spans="9:13">
      <c r="I7843" s="35" t="s">
        <v>23044</v>
      </c>
      <c r="J7843" s="35" t="s">
        <v>23045</v>
      </c>
      <c r="K7843" s="35" t="s">
        <v>2617</v>
      </c>
      <c r="L7843" s="35"/>
      <c r="M7843" s="141">
        <v>43467</v>
      </c>
    </row>
    <row r="7844" spans="9:13">
      <c r="I7844" s="35" t="s">
        <v>23046</v>
      </c>
      <c r="J7844" s="35" t="s">
        <v>23047</v>
      </c>
      <c r="K7844" s="35" t="s">
        <v>2617</v>
      </c>
      <c r="L7844" s="35"/>
      <c r="M7844" s="141">
        <v>43467</v>
      </c>
    </row>
    <row r="7845" spans="9:13">
      <c r="I7845" s="35" t="s">
        <v>23048</v>
      </c>
      <c r="J7845" s="35" t="s">
        <v>23049</v>
      </c>
      <c r="K7845" s="35" t="s">
        <v>2617</v>
      </c>
      <c r="L7845" s="35"/>
      <c r="M7845" s="141">
        <v>43467</v>
      </c>
    </row>
    <row r="7846" spans="9:13">
      <c r="I7846" s="35" t="s">
        <v>23050</v>
      </c>
      <c r="J7846" s="35" t="s">
        <v>23051</v>
      </c>
      <c r="K7846" s="35" t="s">
        <v>2617</v>
      </c>
      <c r="L7846" s="35"/>
      <c r="M7846" s="141">
        <v>43467</v>
      </c>
    </row>
    <row r="7847" spans="9:13">
      <c r="I7847" s="35" t="s">
        <v>23052</v>
      </c>
      <c r="J7847" s="35" t="s">
        <v>23053</v>
      </c>
      <c r="K7847" s="35" t="s">
        <v>2617</v>
      </c>
      <c r="L7847" s="35"/>
      <c r="M7847" s="141">
        <v>43467</v>
      </c>
    </row>
    <row r="7848" spans="9:13">
      <c r="I7848" s="35" t="s">
        <v>23054</v>
      </c>
      <c r="J7848" s="35" t="s">
        <v>23055</v>
      </c>
      <c r="K7848" s="35" t="s">
        <v>2617</v>
      </c>
      <c r="L7848" s="35"/>
      <c r="M7848" s="141">
        <v>43467</v>
      </c>
    </row>
    <row r="7849" spans="9:13">
      <c r="I7849" s="35" t="s">
        <v>23056</v>
      </c>
      <c r="J7849" s="35" t="s">
        <v>23057</v>
      </c>
      <c r="K7849" s="35" t="s">
        <v>2617</v>
      </c>
      <c r="L7849" s="35"/>
      <c r="M7849" s="141">
        <v>43467</v>
      </c>
    </row>
    <row r="7850" spans="9:13">
      <c r="I7850" s="35" t="s">
        <v>23058</v>
      </c>
      <c r="J7850" s="35" t="s">
        <v>23059</v>
      </c>
      <c r="K7850" s="35" t="s">
        <v>2617</v>
      </c>
      <c r="L7850" s="35"/>
      <c r="M7850" s="141">
        <v>43467</v>
      </c>
    </row>
    <row r="7851" spans="9:13">
      <c r="I7851" s="35" t="s">
        <v>23060</v>
      </c>
      <c r="J7851" s="35" t="s">
        <v>23061</v>
      </c>
      <c r="K7851" s="35" t="s">
        <v>2617</v>
      </c>
      <c r="L7851" s="35"/>
      <c r="M7851" s="141">
        <v>43467</v>
      </c>
    </row>
    <row r="7852" spans="9:13">
      <c r="I7852" s="35" t="s">
        <v>23062</v>
      </c>
      <c r="J7852" s="35" t="s">
        <v>23063</v>
      </c>
      <c r="K7852" s="35" t="s">
        <v>2617</v>
      </c>
      <c r="L7852" s="35"/>
      <c r="M7852" s="141">
        <v>43467</v>
      </c>
    </row>
    <row r="7853" spans="9:13">
      <c r="I7853" s="35" t="s">
        <v>23064</v>
      </c>
      <c r="J7853" s="35" t="s">
        <v>23065</v>
      </c>
      <c r="K7853" s="35" t="s">
        <v>2617</v>
      </c>
      <c r="L7853" s="35"/>
      <c r="M7853" s="141">
        <v>43467</v>
      </c>
    </row>
    <row r="7854" spans="9:13">
      <c r="I7854" s="35" t="s">
        <v>23066</v>
      </c>
      <c r="J7854" s="35" t="s">
        <v>23067</v>
      </c>
      <c r="K7854" s="35" t="s">
        <v>2617</v>
      </c>
      <c r="L7854" s="35"/>
      <c r="M7854" s="141">
        <v>43467</v>
      </c>
    </row>
    <row r="7855" spans="9:13">
      <c r="I7855" s="35" t="s">
        <v>23068</v>
      </c>
      <c r="J7855" s="35" t="s">
        <v>23069</v>
      </c>
      <c r="K7855" s="35" t="s">
        <v>2617</v>
      </c>
      <c r="L7855" s="35"/>
      <c r="M7855" s="141">
        <v>43467</v>
      </c>
    </row>
    <row r="7856" spans="9:13">
      <c r="I7856" s="35" t="s">
        <v>23070</v>
      </c>
      <c r="J7856" s="35" t="s">
        <v>23071</v>
      </c>
      <c r="K7856" s="35" t="s">
        <v>2617</v>
      </c>
      <c r="L7856" s="35"/>
      <c r="M7856" s="141">
        <v>43467</v>
      </c>
    </row>
    <row r="7857" spans="9:13">
      <c r="I7857" s="35" t="s">
        <v>23072</v>
      </c>
      <c r="J7857" s="35" t="s">
        <v>23073</v>
      </c>
      <c r="K7857" s="35" t="s">
        <v>2617</v>
      </c>
      <c r="L7857" s="35"/>
      <c r="M7857" s="141">
        <v>43467</v>
      </c>
    </row>
    <row r="7858" spans="9:13">
      <c r="I7858" s="35" t="s">
        <v>23074</v>
      </c>
      <c r="J7858" s="35" t="s">
        <v>23075</v>
      </c>
      <c r="K7858" s="35" t="s">
        <v>2617</v>
      </c>
      <c r="L7858" s="35"/>
      <c r="M7858" s="141">
        <v>43467</v>
      </c>
    </row>
    <row r="7859" spans="9:13">
      <c r="I7859" s="35" t="s">
        <v>23076</v>
      </c>
      <c r="J7859" s="35" t="s">
        <v>23077</v>
      </c>
      <c r="K7859" s="35" t="s">
        <v>2617</v>
      </c>
      <c r="L7859" s="35"/>
      <c r="M7859" s="141">
        <v>43467</v>
      </c>
    </row>
    <row r="7860" spans="9:13">
      <c r="I7860" s="35" t="s">
        <v>23078</v>
      </c>
      <c r="J7860" s="35" t="s">
        <v>23079</v>
      </c>
      <c r="K7860" s="35" t="s">
        <v>2617</v>
      </c>
      <c r="L7860" s="35"/>
      <c r="M7860" s="141">
        <v>43467</v>
      </c>
    </row>
    <row r="7861" spans="9:13">
      <c r="I7861" s="35" t="s">
        <v>23080</v>
      </c>
      <c r="J7861" s="35" t="s">
        <v>23081</v>
      </c>
      <c r="K7861" s="35" t="s">
        <v>2617</v>
      </c>
      <c r="L7861" s="35"/>
      <c r="M7861" s="141">
        <v>43467</v>
      </c>
    </row>
    <row r="7862" spans="9:13">
      <c r="I7862" s="35" t="s">
        <v>23082</v>
      </c>
      <c r="J7862" s="35" t="s">
        <v>23083</v>
      </c>
      <c r="K7862" s="35" t="s">
        <v>2617</v>
      </c>
      <c r="L7862" s="35"/>
      <c r="M7862" s="141">
        <v>43467</v>
      </c>
    </row>
    <row r="7863" spans="9:13">
      <c r="I7863" s="35" t="s">
        <v>23084</v>
      </c>
      <c r="J7863" s="35" t="s">
        <v>23085</v>
      </c>
      <c r="K7863" s="35" t="s">
        <v>2617</v>
      </c>
      <c r="L7863" s="35"/>
      <c r="M7863" s="141">
        <v>43467</v>
      </c>
    </row>
    <row r="7864" spans="9:13">
      <c r="I7864" s="35" t="s">
        <v>23086</v>
      </c>
      <c r="J7864" s="35" t="s">
        <v>23087</v>
      </c>
      <c r="K7864" s="35" t="s">
        <v>2617</v>
      </c>
      <c r="L7864" s="35"/>
      <c r="M7864" s="141">
        <v>43467</v>
      </c>
    </row>
    <row r="7865" spans="9:13">
      <c r="I7865" s="35" t="s">
        <v>23088</v>
      </c>
      <c r="J7865" s="35" t="s">
        <v>23089</v>
      </c>
      <c r="K7865" s="35" t="s">
        <v>2617</v>
      </c>
      <c r="L7865" s="35"/>
      <c r="M7865" s="141">
        <v>43467</v>
      </c>
    </row>
    <row r="7866" spans="9:13">
      <c r="I7866" s="35" t="s">
        <v>23090</v>
      </c>
      <c r="J7866" s="35" t="s">
        <v>23091</v>
      </c>
      <c r="K7866" s="35" t="s">
        <v>2617</v>
      </c>
      <c r="L7866" s="35"/>
      <c r="M7866" s="141">
        <v>43467</v>
      </c>
    </row>
    <row r="7867" spans="9:13">
      <c r="I7867" s="35" t="s">
        <v>23092</v>
      </c>
      <c r="J7867" s="35" t="s">
        <v>23093</v>
      </c>
      <c r="K7867" s="35" t="s">
        <v>2617</v>
      </c>
      <c r="L7867" s="35"/>
      <c r="M7867" s="141">
        <v>43467</v>
      </c>
    </row>
    <row r="7868" spans="9:13">
      <c r="I7868" s="35" t="s">
        <v>23094</v>
      </c>
      <c r="J7868" s="35" t="s">
        <v>23095</v>
      </c>
      <c r="K7868" s="35" t="s">
        <v>2617</v>
      </c>
      <c r="L7868" s="35"/>
      <c r="M7868" s="141">
        <v>43467</v>
      </c>
    </row>
    <row r="7869" spans="9:13">
      <c r="I7869" s="35" t="s">
        <v>23096</v>
      </c>
      <c r="J7869" s="35" t="s">
        <v>23097</v>
      </c>
      <c r="K7869" s="35" t="s">
        <v>2617</v>
      </c>
      <c r="L7869" s="35"/>
      <c r="M7869" s="141">
        <v>43467</v>
      </c>
    </row>
    <row r="7870" spans="9:13">
      <c r="I7870" s="35" t="s">
        <v>23098</v>
      </c>
      <c r="J7870" s="35" t="s">
        <v>23099</v>
      </c>
      <c r="K7870" s="35" t="s">
        <v>2617</v>
      </c>
      <c r="L7870" s="35"/>
      <c r="M7870" s="141">
        <v>43467</v>
      </c>
    </row>
    <row r="7871" spans="9:13">
      <c r="I7871" s="35" t="s">
        <v>23100</v>
      </c>
      <c r="J7871" s="35" t="s">
        <v>23101</v>
      </c>
      <c r="K7871" s="35" t="s">
        <v>2617</v>
      </c>
      <c r="L7871" s="35"/>
      <c r="M7871" s="141">
        <v>43467</v>
      </c>
    </row>
    <row r="7872" spans="9:13">
      <c r="I7872" s="35" t="s">
        <v>23102</v>
      </c>
      <c r="J7872" s="35" t="s">
        <v>23103</v>
      </c>
      <c r="K7872" s="35" t="s">
        <v>2617</v>
      </c>
      <c r="L7872" s="35"/>
      <c r="M7872" s="141">
        <v>43467</v>
      </c>
    </row>
    <row r="7873" spans="9:13">
      <c r="I7873" s="35" t="s">
        <v>23104</v>
      </c>
      <c r="J7873" s="35" t="s">
        <v>23105</v>
      </c>
      <c r="K7873" s="35" t="s">
        <v>2617</v>
      </c>
      <c r="L7873" s="35"/>
      <c r="M7873" s="141">
        <v>43467</v>
      </c>
    </row>
    <row r="7874" spans="9:13">
      <c r="I7874" s="35" t="s">
        <v>23106</v>
      </c>
      <c r="J7874" s="35" t="s">
        <v>23107</v>
      </c>
      <c r="K7874" s="35" t="s">
        <v>2617</v>
      </c>
      <c r="L7874" s="35"/>
      <c r="M7874" s="141">
        <v>43467</v>
      </c>
    </row>
    <row r="7875" spans="9:13">
      <c r="I7875" s="35" t="s">
        <v>23108</v>
      </c>
      <c r="J7875" s="35" t="s">
        <v>23109</v>
      </c>
      <c r="K7875" s="35" t="s">
        <v>2617</v>
      </c>
      <c r="L7875" s="35"/>
      <c r="M7875" s="141">
        <v>43467</v>
      </c>
    </row>
    <row r="7876" spans="9:13">
      <c r="I7876" s="35" t="s">
        <v>23110</v>
      </c>
      <c r="J7876" s="35" t="s">
        <v>23111</v>
      </c>
      <c r="K7876" s="35" t="s">
        <v>2617</v>
      </c>
      <c r="L7876" s="35"/>
      <c r="M7876" s="141">
        <v>43467</v>
      </c>
    </row>
    <row r="7877" spans="9:13">
      <c r="I7877" s="35" t="s">
        <v>23112</v>
      </c>
      <c r="J7877" s="35" t="s">
        <v>23113</v>
      </c>
      <c r="K7877" s="35" t="s">
        <v>2617</v>
      </c>
      <c r="L7877" s="35"/>
      <c r="M7877" s="141">
        <v>43467</v>
      </c>
    </row>
    <row r="7878" spans="9:13">
      <c r="I7878" s="35" t="s">
        <v>23114</v>
      </c>
      <c r="J7878" s="35" t="s">
        <v>23115</v>
      </c>
      <c r="K7878" s="35" t="s">
        <v>2617</v>
      </c>
      <c r="L7878" s="35"/>
      <c r="M7878" s="141">
        <v>43467</v>
      </c>
    </row>
    <row r="7879" spans="9:13">
      <c r="I7879" s="35" t="s">
        <v>23116</v>
      </c>
      <c r="J7879" s="35" t="s">
        <v>23117</v>
      </c>
      <c r="K7879" s="35" t="s">
        <v>2617</v>
      </c>
      <c r="L7879" s="35"/>
      <c r="M7879" s="141">
        <v>43467</v>
      </c>
    </row>
    <row r="7880" spans="9:13">
      <c r="I7880" s="35" t="s">
        <v>23118</v>
      </c>
      <c r="J7880" s="35" t="s">
        <v>23119</v>
      </c>
      <c r="K7880" s="35" t="s">
        <v>2617</v>
      </c>
      <c r="L7880" s="35"/>
      <c r="M7880" s="141">
        <v>43467</v>
      </c>
    </row>
    <row r="7881" spans="9:13">
      <c r="I7881" s="35" t="s">
        <v>23120</v>
      </c>
      <c r="J7881" s="35" t="s">
        <v>23121</v>
      </c>
      <c r="K7881" s="35" t="s">
        <v>2617</v>
      </c>
      <c r="L7881" s="35"/>
      <c r="M7881" s="141">
        <v>43467</v>
      </c>
    </row>
    <row r="7882" spans="9:13">
      <c r="I7882" s="35" t="s">
        <v>23122</v>
      </c>
      <c r="J7882" s="35" t="s">
        <v>23123</v>
      </c>
      <c r="K7882" s="35" t="s">
        <v>2617</v>
      </c>
      <c r="L7882" s="35"/>
      <c r="M7882" s="141">
        <v>43467</v>
      </c>
    </row>
    <row r="7883" spans="9:13">
      <c r="I7883" s="35" t="s">
        <v>23124</v>
      </c>
      <c r="J7883" s="35" t="s">
        <v>23125</v>
      </c>
      <c r="K7883" s="35" t="s">
        <v>2617</v>
      </c>
      <c r="L7883" s="35"/>
      <c r="M7883" s="141">
        <v>43467</v>
      </c>
    </row>
    <row r="7884" spans="9:13">
      <c r="I7884" s="35" t="s">
        <v>23126</v>
      </c>
      <c r="J7884" s="35" t="s">
        <v>23127</v>
      </c>
      <c r="K7884" s="35" t="s">
        <v>2617</v>
      </c>
      <c r="L7884" s="35"/>
      <c r="M7884" s="141">
        <v>43467</v>
      </c>
    </row>
    <row r="7885" spans="9:13">
      <c r="I7885" s="35" t="s">
        <v>23128</v>
      </c>
      <c r="J7885" s="35" t="s">
        <v>23129</v>
      </c>
      <c r="K7885" s="35" t="s">
        <v>2617</v>
      </c>
      <c r="L7885" s="35"/>
      <c r="M7885" s="141">
        <v>43467</v>
      </c>
    </row>
    <row r="7886" spans="9:13">
      <c r="I7886" s="35" t="s">
        <v>23130</v>
      </c>
      <c r="J7886" s="35" t="s">
        <v>23131</v>
      </c>
      <c r="K7886" s="35" t="s">
        <v>2617</v>
      </c>
      <c r="L7886" s="35"/>
      <c r="M7886" s="141">
        <v>43467</v>
      </c>
    </row>
    <row r="7887" spans="9:13">
      <c r="I7887" s="35" t="s">
        <v>23132</v>
      </c>
      <c r="J7887" s="35" t="s">
        <v>23133</v>
      </c>
      <c r="K7887" s="35" t="s">
        <v>2617</v>
      </c>
      <c r="L7887" s="35"/>
      <c r="M7887" s="141">
        <v>43467</v>
      </c>
    </row>
    <row r="7888" spans="9:13">
      <c r="I7888" s="35" t="s">
        <v>23134</v>
      </c>
      <c r="J7888" s="35" t="s">
        <v>23135</v>
      </c>
      <c r="K7888" s="35" t="s">
        <v>2617</v>
      </c>
      <c r="L7888" s="35"/>
      <c r="M7888" s="141">
        <v>43467</v>
      </c>
    </row>
    <row r="7889" spans="9:13">
      <c r="I7889" s="35" t="s">
        <v>23136</v>
      </c>
      <c r="J7889" s="35" t="s">
        <v>23137</v>
      </c>
      <c r="K7889" s="35" t="s">
        <v>2617</v>
      </c>
      <c r="L7889" s="35"/>
      <c r="M7889" s="141">
        <v>43467</v>
      </c>
    </row>
    <row r="7890" spans="9:13">
      <c r="I7890" s="35" t="s">
        <v>23138</v>
      </c>
      <c r="J7890" s="35" t="s">
        <v>23139</v>
      </c>
      <c r="K7890" s="35" t="s">
        <v>2617</v>
      </c>
      <c r="L7890" s="35"/>
      <c r="M7890" s="141">
        <v>43467</v>
      </c>
    </row>
    <row r="7891" spans="9:13">
      <c r="I7891" s="35" t="s">
        <v>23140</v>
      </c>
      <c r="J7891" s="35" t="s">
        <v>23141</v>
      </c>
      <c r="K7891" s="35" t="s">
        <v>2617</v>
      </c>
      <c r="L7891" s="35"/>
      <c r="M7891" s="141">
        <v>43467</v>
      </c>
    </row>
    <row r="7892" spans="9:13">
      <c r="I7892" s="35" t="s">
        <v>23142</v>
      </c>
      <c r="J7892" s="35" t="s">
        <v>23143</v>
      </c>
      <c r="K7892" s="35" t="s">
        <v>2617</v>
      </c>
      <c r="L7892" s="35"/>
      <c r="M7892" s="141">
        <v>43467</v>
      </c>
    </row>
    <row r="7893" spans="9:13">
      <c r="I7893" s="35" t="s">
        <v>23144</v>
      </c>
      <c r="J7893" s="35" t="s">
        <v>23145</v>
      </c>
      <c r="K7893" s="35" t="s">
        <v>2617</v>
      </c>
      <c r="L7893" s="35"/>
      <c r="M7893" s="141">
        <v>43467</v>
      </c>
    </row>
    <row r="7894" spans="9:13">
      <c r="I7894" s="35" t="s">
        <v>23146</v>
      </c>
      <c r="J7894" s="35" t="s">
        <v>23147</v>
      </c>
      <c r="K7894" s="35" t="s">
        <v>2617</v>
      </c>
      <c r="L7894" s="35"/>
      <c r="M7894" s="141">
        <v>43467</v>
      </c>
    </row>
    <row r="7895" spans="9:13">
      <c r="I7895" s="35" t="s">
        <v>23148</v>
      </c>
      <c r="J7895" s="35" t="s">
        <v>23149</v>
      </c>
      <c r="K7895" s="35" t="s">
        <v>2617</v>
      </c>
      <c r="L7895" s="35"/>
      <c r="M7895" s="141">
        <v>43467</v>
      </c>
    </row>
    <row r="7896" spans="9:13">
      <c r="I7896" s="35" t="s">
        <v>23150</v>
      </c>
      <c r="J7896" s="35" t="s">
        <v>23151</v>
      </c>
      <c r="K7896" s="35" t="s">
        <v>2617</v>
      </c>
      <c r="L7896" s="35"/>
      <c r="M7896" s="141">
        <v>43467</v>
      </c>
    </row>
    <row r="7897" spans="9:13">
      <c r="I7897" s="35" t="s">
        <v>23152</v>
      </c>
      <c r="J7897" s="35" t="s">
        <v>23153</v>
      </c>
      <c r="K7897" s="35" t="s">
        <v>2617</v>
      </c>
      <c r="L7897" s="35"/>
      <c r="M7897" s="141">
        <v>43467</v>
      </c>
    </row>
    <row r="7898" spans="9:13">
      <c r="I7898" s="35" t="s">
        <v>23154</v>
      </c>
      <c r="J7898" s="35" t="s">
        <v>23155</v>
      </c>
      <c r="K7898" s="35" t="s">
        <v>2617</v>
      </c>
      <c r="L7898" s="35"/>
      <c r="M7898" s="141">
        <v>43467</v>
      </c>
    </row>
    <row r="7899" spans="9:13">
      <c r="I7899" s="35" t="s">
        <v>23156</v>
      </c>
      <c r="J7899" s="35" t="s">
        <v>23157</v>
      </c>
      <c r="K7899" s="35" t="s">
        <v>2617</v>
      </c>
      <c r="L7899" s="35"/>
      <c r="M7899" s="141">
        <v>43467</v>
      </c>
    </row>
    <row r="7900" spans="9:13">
      <c r="I7900" s="35" t="s">
        <v>23158</v>
      </c>
      <c r="J7900" s="35" t="s">
        <v>23159</v>
      </c>
      <c r="K7900" s="35" t="s">
        <v>2617</v>
      </c>
      <c r="L7900" s="35"/>
      <c r="M7900" s="141">
        <v>43467</v>
      </c>
    </row>
    <row r="7901" spans="9:13">
      <c r="I7901" s="35" t="s">
        <v>23160</v>
      </c>
      <c r="J7901" s="35" t="s">
        <v>23161</v>
      </c>
      <c r="K7901" s="35" t="s">
        <v>2617</v>
      </c>
      <c r="L7901" s="35"/>
      <c r="M7901" s="141">
        <v>43467</v>
      </c>
    </row>
    <row r="7902" spans="9:13">
      <c r="I7902" s="35" t="s">
        <v>23162</v>
      </c>
      <c r="J7902" s="35" t="s">
        <v>23163</v>
      </c>
      <c r="K7902" s="35" t="s">
        <v>2617</v>
      </c>
      <c r="L7902" s="35"/>
      <c r="M7902" s="141">
        <v>43467</v>
      </c>
    </row>
    <row r="7903" spans="9:13">
      <c r="I7903" s="35" t="s">
        <v>23164</v>
      </c>
      <c r="J7903" s="35" t="s">
        <v>23165</v>
      </c>
      <c r="K7903" s="35" t="s">
        <v>2617</v>
      </c>
      <c r="L7903" s="35"/>
      <c r="M7903" s="141">
        <v>43467</v>
      </c>
    </row>
    <row r="7904" spans="9:13">
      <c r="I7904" s="35" t="s">
        <v>23166</v>
      </c>
      <c r="J7904" s="35" t="s">
        <v>23167</v>
      </c>
      <c r="K7904" s="35" t="s">
        <v>2617</v>
      </c>
      <c r="L7904" s="35"/>
      <c r="M7904" s="141">
        <v>43467</v>
      </c>
    </row>
    <row r="7905" spans="9:13">
      <c r="I7905" s="35" t="s">
        <v>23168</v>
      </c>
      <c r="J7905" s="35" t="s">
        <v>23169</v>
      </c>
      <c r="K7905" s="35" t="s">
        <v>2617</v>
      </c>
      <c r="L7905" s="35"/>
      <c r="M7905" s="141">
        <v>43467</v>
      </c>
    </row>
    <row r="7906" spans="9:13">
      <c r="I7906" s="35" t="s">
        <v>23170</v>
      </c>
      <c r="J7906" s="35" t="s">
        <v>23171</v>
      </c>
      <c r="K7906" s="35" t="s">
        <v>2617</v>
      </c>
      <c r="L7906" s="35"/>
      <c r="M7906" s="141">
        <v>43467</v>
      </c>
    </row>
    <row r="7907" spans="9:13">
      <c r="I7907" s="35" t="s">
        <v>23172</v>
      </c>
      <c r="J7907" s="35" t="s">
        <v>23173</v>
      </c>
      <c r="K7907" s="35" t="s">
        <v>2617</v>
      </c>
      <c r="L7907" s="35"/>
      <c r="M7907" s="141">
        <v>43467</v>
      </c>
    </row>
    <row r="7908" spans="9:13">
      <c r="I7908" s="35" t="s">
        <v>23174</v>
      </c>
      <c r="J7908" s="35" t="s">
        <v>23175</v>
      </c>
      <c r="K7908" s="35" t="s">
        <v>2617</v>
      </c>
      <c r="L7908" s="35"/>
      <c r="M7908" s="141">
        <v>43467</v>
      </c>
    </row>
    <row r="7909" spans="9:13">
      <c r="I7909" s="35" t="s">
        <v>23176</v>
      </c>
      <c r="J7909" s="35" t="s">
        <v>23177</v>
      </c>
      <c r="K7909" s="35" t="s">
        <v>2617</v>
      </c>
      <c r="L7909" s="35"/>
      <c r="M7909" s="141">
        <v>43467</v>
      </c>
    </row>
    <row r="7910" spans="9:13">
      <c r="I7910" s="35" t="s">
        <v>23178</v>
      </c>
      <c r="J7910" s="35" t="s">
        <v>23179</v>
      </c>
      <c r="K7910" s="35" t="s">
        <v>2617</v>
      </c>
      <c r="L7910" s="35"/>
      <c r="M7910" s="141">
        <v>43467</v>
      </c>
    </row>
    <row r="7911" spans="9:13">
      <c r="I7911" s="35" t="s">
        <v>23180</v>
      </c>
      <c r="J7911" s="35" t="s">
        <v>23181</v>
      </c>
      <c r="K7911" s="35" t="s">
        <v>2617</v>
      </c>
      <c r="L7911" s="35"/>
      <c r="M7911" s="141">
        <v>43467</v>
      </c>
    </row>
    <row r="7912" spans="9:13">
      <c r="I7912" s="35" t="s">
        <v>23182</v>
      </c>
      <c r="J7912" s="35" t="s">
        <v>23183</v>
      </c>
      <c r="K7912" s="35" t="s">
        <v>2617</v>
      </c>
      <c r="L7912" s="35"/>
      <c r="M7912" s="141">
        <v>43467</v>
      </c>
    </row>
    <row r="7913" spans="9:13">
      <c r="I7913" s="35" t="s">
        <v>23184</v>
      </c>
      <c r="J7913" s="35" t="s">
        <v>23185</v>
      </c>
      <c r="K7913" s="35" t="s">
        <v>2617</v>
      </c>
      <c r="L7913" s="35"/>
      <c r="M7913" s="141">
        <v>43467</v>
      </c>
    </row>
    <row r="7914" spans="9:13">
      <c r="I7914" s="35" t="s">
        <v>23186</v>
      </c>
      <c r="J7914" s="35" t="s">
        <v>23187</v>
      </c>
      <c r="K7914" s="35" t="s">
        <v>2617</v>
      </c>
      <c r="L7914" s="35"/>
      <c r="M7914" s="141">
        <v>43473</v>
      </c>
    </row>
    <row r="7915" spans="9:13">
      <c r="I7915" s="35" t="s">
        <v>23188</v>
      </c>
      <c r="J7915" s="35" t="s">
        <v>23189</v>
      </c>
      <c r="K7915" s="35" t="s">
        <v>2617</v>
      </c>
      <c r="L7915" s="35"/>
      <c r="M7915" s="141">
        <v>43468</v>
      </c>
    </row>
    <row r="7916" spans="9:13">
      <c r="I7916" s="35" t="s">
        <v>23190</v>
      </c>
      <c r="J7916" s="35" t="s">
        <v>23191</v>
      </c>
      <c r="K7916" s="35" t="s">
        <v>2617</v>
      </c>
      <c r="L7916" s="35"/>
      <c r="M7916" s="141">
        <v>43468</v>
      </c>
    </row>
    <row r="7917" spans="9:13">
      <c r="I7917" s="35" t="s">
        <v>23192</v>
      </c>
      <c r="J7917" s="35" t="s">
        <v>23193</v>
      </c>
      <c r="K7917" s="35" t="s">
        <v>2617</v>
      </c>
      <c r="L7917" s="35"/>
      <c r="M7917" s="141">
        <v>43816</v>
      </c>
    </row>
    <row r="7918" spans="9:13">
      <c r="I7918" s="35" t="s">
        <v>23194</v>
      </c>
      <c r="J7918" s="35" t="s">
        <v>23195</v>
      </c>
      <c r="K7918" s="35" t="s">
        <v>2617</v>
      </c>
      <c r="L7918" s="35"/>
      <c r="M7918" s="141">
        <v>43816</v>
      </c>
    </row>
    <row r="7919" spans="9:13">
      <c r="I7919" s="35" t="s">
        <v>23196</v>
      </c>
      <c r="J7919" s="35" t="s">
        <v>23197</v>
      </c>
      <c r="K7919" s="35" t="s">
        <v>2617</v>
      </c>
      <c r="L7919" s="35"/>
      <c r="M7919" s="141">
        <v>43816</v>
      </c>
    </row>
    <row r="7920" spans="9:13">
      <c r="I7920" s="35" t="s">
        <v>23198</v>
      </c>
      <c r="J7920" s="35" t="s">
        <v>23199</v>
      </c>
      <c r="K7920" s="35" t="s">
        <v>2617</v>
      </c>
      <c r="L7920" s="35"/>
      <c r="M7920" s="141">
        <v>43816</v>
      </c>
    </row>
    <row r="7921" spans="9:13">
      <c r="I7921" s="35" t="s">
        <v>23200</v>
      </c>
      <c r="J7921" s="35" t="s">
        <v>23201</v>
      </c>
      <c r="K7921" s="35" t="s">
        <v>2617</v>
      </c>
      <c r="L7921" s="35"/>
      <c r="M7921" s="141">
        <v>43817</v>
      </c>
    </row>
    <row r="7922" spans="9:13">
      <c r="I7922" s="35" t="s">
        <v>23202</v>
      </c>
      <c r="J7922" s="35" t="s">
        <v>23203</v>
      </c>
      <c r="K7922" s="35" t="s">
        <v>2617</v>
      </c>
      <c r="L7922" s="35"/>
      <c r="M7922" s="141">
        <v>43818</v>
      </c>
    </row>
    <row r="7923" spans="9:13">
      <c r="I7923" s="35" t="s">
        <v>23204</v>
      </c>
      <c r="J7923" s="35" t="s">
        <v>23205</v>
      </c>
      <c r="K7923" s="35" t="s">
        <v>2617</v>
      </c>
      <c r="L7923" s="35"/>
      <c r="M7923" s="141">
        <v>43818</v>
      </c>
    </row>
    <row r="7924" spans="9:13">
      <c r="I7924" s="35" t="s">
        <v>23206</v>
      </c>
      <c r="J7924" s="35" t="s">
        <v>23207</v>
      </c>
      <c r="K7924" s="35" t="s">
        <v>2617</v>
      </c>
      <c r="L7924" s="35"/>
      <c r="M7924" s="141">
        <v>43829</v>
      </c>
    </row>
    <row r="7925" spans="9:13">
      <c r="I7925" s="35" t="s">
        <v>23208</v>
      </c>
      <c r="J7925" s="35" t="s">
        <v>23209</v>
      </c>
      <c r="K7925" s="35" t="s">
        <v>2617</v>
      </c>
      <c r="L7925" s="35"/>
      <c r="M7925" s="141">
        <v>43299</v>
      </c>
    </row>
    <row r="7926" spans="9:13">
      <c r="I7926" s="35" t="s">
        <v>23210</v>
      </c>
      <c r="J7926" s="35" t="s">
        <v>23211</v>
      </c>
      <c r="K7926" s="35" t="s">
        <v>2617</v>
      </c>
      <c r="L7926" s="35"/>
      <c r="M7926" s="141">
        <v>43133</v>
      </c>
    </row>
    <row r="7927" spans="9:13">
      <c r="I7927" s="35" t="s">
        <v>23212</v>
      </c>
      <c r="J7927" s="35" t="s">
        <v>23213</v>
      </c>
      <c r="K7927" s="35" t="s">
        <v>2617</v>
      </c>
      <c r="L7927" s="35"/>
      <c r="M7927" s="141">
        <v>42775</v>
      </c>
    </row>
    <row r="7928" spans="9:13">
      <c r="I7928" s="35" t="s">
        <v>23214</v>
      </c>
      <c r="J7928" s="35" t="s">
        <v>23215</v>
      </c>
      <c r="K7928" s="35" t="s">
        <v>2617</v>
      </c>
      <c r="L7928" s="35"/>
      <c r="M7928" s="141">
        <v>42775</v>
      </c>
    </row>
    <row r="7929" spans="9:13">
      <c r="I7929" s="35" t="s">
        <v>23216</v>
      </c>
      <c r="J7929" s="35" t="s">
        <v>23217</v>
      </c>
      <c r="K7929" s="35" t="s">
        <v>2617</v>
      </c>
      <c r="L7929" s="35"/>
      <c r="M7929" s="141">
        <v>42765</v>
      </c>
    </row>
    <row r="7930" spans="9:13">
      <c r="I7930" s="35" t="s">
        <v>23218</v>
      </c>
      <c r="J7930" s="35" t="s">
        <v>23219</v>
      </c>
      <c r="K7930" s="35" t="s">
        <v>2617</v>
      </c>
      <c r="L7930" s="35"/>
      <c r="M7930" s="141">
        <v>42755</v>
      </c>
    </row>
    <row r="7931" spans="9:13">
      <c r="I7931" s="35" t="s">
        <v>23220</v>
      </c>
      <c r="J7931" s="35" t="s">
        <v>23221</v>
      </c>
      <c r="K7931" s="35" t="s">
        <v>2617</v>
      </c>
      <c r="L7931" s="35"/>
      <c r="M7931" s="141">
        <v>42755</v>
      </c>
    </row>
    <row r="7932" spans="9:13">
      <c r="I7932" s="35" t="s">
        <v>23222</v>
      </c>
      <c r="J7932" s="35" t="s">
        <v>23223</v>
      </c>
      <c r="K7932" s="35" t="s">
        <v>2617</v>
      </c>
      <c r="L7932" s="35"/>
      <c r="M7932" s="141">
        <v>42755</v>
      </c>
    </row>
    <row r="7933" spans="9:13">
      <c r="I7933" s="35" t="s">
        <v>23224</v>
      </c>
      <c r="J7933" s="35" t="s">
        <v>23225</v>
      </c>
      <c r="K7933" s="35" t="s">
        <v>2617</v>
      </c>
      <c r="L7933" s="35"/>
      <c r="M7933" s="141">
        <v>42755</v>
      </c>
    </row>
    <row r="7934" spans="9:13">
      <c r="I7934" s="35" t="s">
        <v>23226</v>
      </c>
      <c r="J7934" s="35" t="s">
        <v>23227</v>
      </c>
      <c r="K7934" s="35" t="s">
        <v>2617</v>
      </c>
      <c r="L7934" s="35"/>
      <c r="M7934" s="141">
        <v>42755</v>
      </c>
    </row>
    <row r="7935" spans="9:13">
      <c r="I7935" s="35" t="s">
        <v>23228</v>
      </c>
      <c r="J7935" s="35" t="s">
        <v>23229</v>
      </c>
      <c r="K7935" s="35" t="s">
        <v>2617</v>
      </c>
      <c r="L7935" s="35"/>
      <c r="M7935" s="141">
        <v>43627</v>
      </c>
    </row>
    <row r="7936" spans="9:13">
      <c r="I7936" s="35" t="s">
        <v>23230</v>
      </c>
      <c r="J7936" s="35" t="s">
        <v>23231</v>
      </c>
      <c r="K7936" s="35" t="s">
        <v>2617</v>
      </c>
      <c r="L7936" s="35"/>
      <c r="M7936" s="141">
        <v>43871</v>
      </c>
    </row>
    <row r="7937" spans="9:13">
      <c r="I7937" s="35" t="s">
        <v>23232</v>
      </c>
      <c r="J7937" s="35" t="s">
        <v>23233</v>
      </c>
      <c r="K7937" s="35" t="s">
        <v>2617</v>
      </c>
      <c r="L7937" s="35"/>
      <c r="M7937" s="141">
        <v>43872</v>
      </c>
    </row>
    <row r="7938" spans="9:13">
      <c r="I7938" s="35" t="s">
        <v>23234</v>
      </c>
      <c r="J7938" s="35" t="s">
        <v>23235</v>
      </c>
      <c r="K7938" s="35" t="s">
        <v>2617</v>
      </c>
      <c r="L7938" s="35"/>
      <c r="M7938" s="141">
        <v>43880</v>
      </c>
    </row>
    <row r="7939" spans="9:13">
      <c r="I7939" s="35" t="s">
        <v>23236</v>
      </c>
      <c r="J7939" s="35" t="s">
        <v>23237</v>
      </c>
      <c r="K7939" s="35" t="s">
        <v>2617</v>
      </c>
      <c r="L7939" s="35"/>
      <c r="M7939" s="141">
        <v>43885</v>
      </c>
    </row>
    <row r="7940" spans="9:13">
      <c r="I7940" s="35" t="s">
        <v>23238</v>
      </c>
      <c r="J7940" s="35" t="s">
        <v>23239</v>
      </c>
      <c r="K7940" s="35" t="s">
        <v>2617</v>
      </c>
      <c r="L7940" s="35"/>
      <c r="M7940" s="141">
        <v>43885</v>
      </c>
    </row>
    <row r="7941" spans="9:13">
      <c r="I7941" s="35" t="s">
        <v>23240</v>
      </c>
      <c r="J7941" s="35" t="s">
        <v>23241</v>
      </c>
      <c r="K7941" s="35" t="s">
        <v>2617</v>
      </c>
      <c r="L7941" s="35"/>
      <c r="M7941" s="141">
        <v>43885</v>
      </c>
    </row>
    <row r="7942" spans="9:13">
      <c r="I7942" s="35" t="s">
        <v>23242</v>
      </c>
      <c r="J7942" s="35" t="s">
        <v>23243</v>
      </c>
      <c r="K7942" s="35" t="s">
        <v>2617</v>
      </c>
      <c r="L7942" s="35"/>
      <c r="M7942" s="141">
        <v>43885</v>
      </c>
    </row>
    <row r="7943" spans="9:13">
      <c r="I7943" s="35" t="s">
        <v>23244</v>
      </c>
      <c r="J7943" s="35" t="s">
        <v>23245</v>
      </c>
      <c r="K7943" s="35" t="s">
        <v>2617</v>
      </c>
      <c r="L7943" s="35"/>
      <c r="M7943" s="141">
        <v>43885</v>
      </c>
    </row>
    <row r="7944" spans="9:13">
      <c r="I7944" s="35" t="s">
        <v>23246</v>
      </c>
      <c r="J7944" s="35" t="s">
        <v>23247</v>
      </c>
      <c r="K7944" s="35" t="s">
        <v>2617</v>
      </c>
      <c r="L7944" s="35"/>
      <c r="M7944" s="141">
        <v>43885</v>
      </c>
    </row>
    <row r="7945" spans="9:13">
      <c r="I7945" s="35" t="s">
        <v>23248</v>
      </c>
      <c r="J7945" s="35" t="s">
        <v>23249</v>
      </c>
      <c r="K7945" s="35" t="s">
        <v>2617</v>
      </c>
      <c r="L7945" s="35"/>
      <c r="M7945" s="141">
        <v>43885</v>
      </c>
    </row>
    <row r="7946" spans="9:13">
      <c r="I7946" s="35" t="s">
        <v>23250</v>
      </c>
      <c r="J7946" s="35" t="s">
        <v>23251</v>
      </c>
      <c r="K7946" s="35" t="s">
        <v>2617</v>
      </c>
      <c r="L7946" s="35"/>
      <c r="M7946" s="141">
        <v>43885</v>
      </c>
    </row>
    <row r="7947" spans="9:13">
      <c r="I7947" s="35" t="s">
        <v>23252</v>
      </c>
      <c r="J7947" s="35" t="s">
        <v>23253</v>
      </c>
      <c r="K7947" s="35" t="s">
        <v>2617</v>
      </c>
      <c r="L7947" s="35"/>
      <c r="M7947" s="141">
        <v>43885</v>
      </c>
    </row>
    <row r="7948" spans="9:13">
      <c r="I7948" s="35" t="s">
        <v>23254</v>
      </c>
      <c r="J7948" s="35" t="s">
        <v>23255</v>
      </c>
      <c r="K7948" s="35" t="s">
        <v>2617</v>
      </c>
      <c r="L7948" s="35"/>
      <c r="M7948" s="141">
        <v>43885</v>
      </c>
    </row>
    <row r="7949" spans="9:13">
      <c r="I7949" s="35" t="s">
        <v>23256</v>
      </c>
      <c r="J7949" s="35" t="s">
        <v>23257</v>
      </c>
      <c r="K7949" s="35" t="s">
        <v>2617</v>
      </c>
      <c r="L7949" s="35"/>
      <c r="M7949" s="141">
        <v>43885</v>
      </c>
    </row>
    <row r="7950" spans="9:13">
      <c r="I7950" s="35" t="s">
        <v>23258</v>
      </c>
      <c r="J7950" s="35" t="s">
        <v>23259</v>
      </c>
      <c r="K7950" s="35" t="s">
        <v>2617</v>
      </c>
      <c r="L7950" s="35"/>
      <c r="M7950" s="141">
        <v>43885</v>
      </c>
    </row>
    <row r="7951" spans="9:13">
      <c r="I7951" s="35" t="s">
        <v>23260</v>
      </c>
      <c r="J7951" s="35" t="s">
        <v>23261</v>
      </c>
      <c r="K7951" s="35" t="s">
        <v>2617</v>
      </c>
      <c r="L7951" s="35"/>
      <c r="M7951" s="141">
        <v>43885</v>
      </c>
    </row>
    <row r="7952" spans="9:13">
      <c r="I7952" s="35" t="s">
        <v>23262</v>
      </c>
      <c r="J7952" s="35" t="s">
        <v>23263</v>
      </c>
      <c r="K7952" s="35" t="s">
        <v>2617</v>
      </c>
      <c r="L7952" s="35"/>
      <c r="M7952" s="141">
        <v>43885</v>
      </c>
    </row>
    <row r="7953" spans="9:13">
      <c r="I7953" s="35" t="s">
        <v>23264</v>
      </c>
      <c r="J7953" s="35" t="s">
        <v>23265</v>
      </c>
      <c r="K7953" s="35" t="s">
        <v>2617</v>
      </c>
      <c r="L7953" s="35"/>
      <c r="M7953" s="141">
        <v>43885</v>
      </c>
    </row>
    <row r="7954" spans="9:13">
      <c r="I7954" s="35" t="s">
        <v>23266</v>
      </c>
      <c r="J7954" s="35" t="s">
        <v>23267</v>
      </c>
      <c r="K7954" s="35" t="s">
        <v>2617</v>
      </c>
      <c r="L7954" s="35"/>
      <c r="M7954" s="141">
        <v>43885</v>
      </c>
    </row>
    <row r="7955" spans="9:13">
      <c r="I7955" s="35" t="s">
        <v>23268</v>
      </c>
      <c r="J7955" s="35" t="s">
        <v>23269</v>
      </c>
      <c r="K7955" s="35" t="s">
        <v>2617</v>
      </c>
      <c r="L7955" s="35"/>
      <c r="M7955" s="141">
        <v>43885</v>
      </c>
    </row>
    <row r="7956" spans="9:13">
      <c r="I7956" s="35" t="s">
        <v>23270</v>
      </c>
      <c r="J7956" s="35" t="s">
        <v>23271</v>
      </c>
      <c r="K7956" s="35" t="s">
        <v>2617</v>
      </c>
      <c r="L7956" s="35"/>
      <c r="M7956" s="141">
        <v>43885</v>
      </c>
    </row>
    <row r="7957" spans="9:13">
      <c r="I7957" s="35" t="s">
        <v>23272</v>
      </c>
      <c r="J7957" s="35" t="s">
        <v>23273</v>
      </c>
      <c r="K7957" s="35" t="s">
        <v>2617</v>
      </c>
      <c r="L7957" s="35"/>
      <c r="M7957" s="141">
        <v>43885</v>
      </c>
    </row>
    <row r="7958" spans="9:13">
      <c r="I7958" s="35" t="s">
        <v>23274</v>
      </c>
      <c r="J7958" s="35" t="s">
        <v>23275</v>
      </c>
      <c r="K7958" s="35" t="s">
        <v>2617</v>
      </c>
      <c r="L7958" s="35"/>
      <c r="M7958" s="141">
        <v>43885</v>
      </c>
    </row>
    <row r="7959" spans="9:13">
      <c r="I7959" s="35" t="s">
        <v>23276</v>
      </c>
      <c r="J7959" s="35" t="s">
        <v>23277</v>
      </c>
      <c r="K7959" s="35" t="s">
        <v>2617</v>
      </c>
      <c r="L7959" s="35"/>
      <c r="M7959" s="141">
        <v>43885</v>
      </c>
    </row>
    <row r="7960" spans="9:13">
      <c r="I7960" s="35" t="s">
        <v>23278</v>
      </c>
      <c r="J7960" s="35" t="s">
        <v>23279</v>
      </c>
      <c r="K7960" s="35" t="s">
        <v>2617</v>
      </c>
      <c r="L7960" s="35"/>
      <c r="M7960" s="141">
        <v>43885</v>
      </c>
    </row>
    <row r="7961" spans="9:13">
      <c r="I7961" s="35" t="s">
        <v>23280</v>
      </c>
      <c r="J7961" s="35" t="s">
        <v>23281</v>
      </c>
      <c r="K7961" s="35" t="s">
        <v>2617</v>
      </c>
      <c r="L7961" s="35"/>
      <c r="M7961" s="141">
        <v>43885</v>
      </c>
    </row>
    <row r="7962" spans="9:13">
      <c r="I7962" s="35" t="s">
        <v>23282</v>
      </c>
      <c r="J7962" s="35" t="s">
        <v>23283</v>
      </c>
      <c r="K7962" s="35" t="s">
        <v>2617</v>
      </c>
      <c r="L7962" s="35"/>
      <c r="M7962" s="141">
        <v>43885</v>
      </c>
    </row>
    <row r="7963" spans="9:13">
      <c r="I7963" s="35" t="s">
        <v>23284</v>
      </c>
      <c r="J7963" s="35" t="s">
        <v>23285</v>
      </c>
      <c r="K7963" s="35" t="s">
        <v>2617</v>
      </c>
      <c r="L7963" s="35"/>
      <c r="M7963" s="141">
        <v>43885</v>
      </c>
    </row>
    <row r="7964" spans="9:13">
      <c r="I7964" s="35" t="s">
        <v>23286</v>
      </c>
      <c r="J7964" s="35" t="s">
        <v>23287</v>
      </c>
      <c r="K7964" s="35" t="s">
        <v>2617</v>
      </c>
      <c r="L7964" s="35"/>
      <c r="M7964" s="141">
        <v>43885</v>
      </c>
    </row>
    <row r="7965" spans="9:13">
      <c r="I7965" s="35" t="s">
        <v>23288</v>
      </c>
      <c r="J7965" s="35" t="s">
        <v>23289</v>
      </c>
      <c r="K7965" s="35" t="s">
        <v>2617</v>
      </c>
      <c r="L7965" s="35"/>
      <c r="M7965" s="141">
        <v>43885</v>
      </c>
    </row>
    <row r="7966" spans="9:13">
      <c r="I7966" s="35" t="s">
        <v>23290</v>
      </c>
      <c r="J7966" s="35" t="s">
        <v>23291</v>
      </c>
      <c r="K7966" s="35" t="s">
        <v>2617</v>
      </c>
      <c r="L7966" s="35"/>
      <c r="M7966" s="141">
        <v>43886</v>
      </c>
    </row>
    <row r="7967" spans="9:13">
      <c r="I7967" s="35" t="s">
        <v>23292</v>
      </c>
      <c r="J7967" s="35" t="s">
        <v>23293</v>
      </c>
      <c r="K7967" s="35" t="s">
        <v>2617</v>
      </c>
      <c r="L7967" s="35"/>
      <c r="M7967" s="141">
        <v>43886</v>
      </c>
    </row>
    <row r="7968" spans="9:13">
      <c r="I7968" s="35" t="s">
        <v>23294</v>
      </c>
      <c r="J7968" s="35" t="s">
        <v>23295</v>
      </c>
      <c r="K7968" s="35" t="s">
        <v>2617</v>
      </c>
      <c r="L7968" s="35"/>
      <c r="M7968" s="141">
        <v>43886</v>
      </c>
    </row>
    <row r="7969" spans="9:13">
      <c r="I7969" s="35" t="s">
        <v>23296</v>
      </c>
      <c r="J7969" s="35" t="s">
        <v>23297</v>
      </c>
      <c r="K7969" s="35" t="s">
        <v>2617</v>
      </c>
      <c r="L7969" s="35"/>
      <c r="M7969" s="141">
        <v>43893</v>
      </c>
    </row>
    <row r="7970" spans="9:13">
      <c r="I7970" s="35" t="s">
        <v>23298</v>
      </c>
      <c r="J7970" s="35" t="s">
        <v>23299</v>
      </c>
      <c r="K7970" s="35" t="s">
        <v>2617</v>
      </c>
      <c r="L7970" s="35"/>
      <c r="M7970" s="141">
        <v>43293</v>
      </c>
    </row>
    <row r="7971" spans="9:13">
      <c r="I7971" s="35" t="s">
        <v>23300</v>
      </c>
      <c r="J7971" s="35" t="s">
        <v>23301</v>
      </c>
      <c r="K7971" s="35" t="s">
        <v>2617</v>
      </c>
      <c r="L7971" s="35"/>
      <c r="M7971" s="141">
        <v>43242</v>
      </c>
    </row>
    <row r="7972" spans="9:13">
      <c r="I7972" s="35" t="s">
        <v>23302</v>
      </c>
      <c r="J7972" s="35" t="s">
        <v>23303</v>
      </c>
      <c r="K7972" s="35" t="s">
        <v>2617</v>
      </c>
      <c r="L7972" s="35"/>
      <c r="M7972" s="141">
        <v>43161</v>
      </c>
    </row>
    <row r="7973" spans="9:13">
      <c r="I7973" s="35" t="s">
        <v>23304</v>
      </c>
      <c r="J7973" s="35" t="s">
        <v>23305</v>
      </c>
      <c r="K7973" s="35" t="s">
        <v>2617</v>
      </c>
      <c r="L7973" s="35"/>
      <c r="M7973" s="141">
        <v>43133</v>
      </c>
    </row>
    <row r="7974" spans="9:13">
      <c r="I7974" s="35" t="s">
        <v>23306</v>
      </c>
      <c r="J7974" s="35" t="s">
        <v>23307</v>
      </c>
      <c r="K7974" s="35" t="s">
        <v>2617</v>
      </c>
      <c r="L7974" s="35"/>
      <c r="M7974" s="141">
        <v>43119</v>
      </c>
    </row>
    <row r="7975" spans="9:13">
      <c r="I7975" s="35" t="s">
        <v>23308</v>
      </c>
      <c r="J7975" s="35" t="s">
        <v>23309</v>
      </c>
      <c r="K7975" s="35" t="s">
        <v>2617</v>
      </c>
      <c r="L7975" s="35"/>
      <c r="M7975" s="141">
        <v>43119</v>
      </c>
    </row>
    <row r="7976" spans="9:13">
      <c r="I7976" s="35" t="s">
        <v>23310</v>
      </c>
      <c r="J7976" s="35" t="s">
        <v>23311</v>
      </c>
      <c r="K7976" s="35" t="s">
        <v>2617</v>
      </c>
      <c r="L7976" s="35"/>
      <c r="M7976" s="141">
        <v>43119</v>
      </c>
    </row>
    <row r="7977" spans="9:13">
      <c r="I7977" s="35" t="s">
        <v>23312</v>
      </c>
      <c r="J7977" s="35" t="s">
        <v>23313</v>
      </c>
      <c r="K7977" s="35" t="s">
        <v>2617</v>
      </c>
      <c r="L7977" s="35"/>
      <c r="M7977" s="141">
        <v>43119</v>
      </c>
    </row>
    <row r="7978" spans="9:13">
      <c r="I7978" s="35" t="s">
        <v>23314</v>
      </c>
      <c r="J7978" s="35" t="s">
        <v>23315</v>
      </c>
      <c r="K7978" s="35" t="s">
        <v>2617</v>
      </c>
      <c r="L7978" s="35"/>
      <c r="M7978" s="141">
        <v>43119</v>
      </c>
    </row>
    <row r="7979" spans="9:13">
      <c r="I7979" s="35" t="s">
        <v>23316</v>
      </c>
      <c r="J7979" s="35" t="s">
        <v>23317</v>
      </c>
      <c r="K7979" s="35" t="s">
        <v>2617</v>
      </c>
      <c r="L7979" s="35"/>
      <c r="M7979" s="141">
        <v>42936</v>
      </c>
    </row>
    <row r="7980" spans="9:13">
      <c r="I7980" s="35" t="s">
        <v>23318</v>
      </c>
      <c r="J7980" s="35" t="s">
        <v>23319</v>
      </c>
      <c r="K7980" s="35" t="s">
        <v>2617</v>
      </c>
      <c r="L7980" s="35"/>
      <c r="M7980" s="141">
        <v>42915</v>
      </c>
    </row>
    <row r="7981" spans="9:13">
      <c r="I7981" s="35" t="s">
        <v>23320</v>
      </c>
      <c r="J7981" s="35" t="s">
        <v>23321</v>
      </c>
      <c r="K7981" s="35" t="s">
        <v>2617</v>
      </c>
      <c r="L7981" s="35"/>
      <c r="M7981" s="141">
        <v>42915</v>
      </c>
    </row>
    <row r="7982" spans="9:13">
      <c r="I7982" s="35" t="s">
        <v>23322</v>
      </c>
      <c r="J7982" s="35" t="s">
        <v>23323</v>
      </c>
      <c r="K7982" s="35" t="s">
        <v>2617</v>
      </c>
      <c r="L7982" s="35"/>
      <c r="M7982" s="141">
        <v>42915</v>
      </c>
    </row>
    <row r="7983" spans="9:13">
      <c r="I7983" s="35" t="s">
        <v>23324</v>
      </c>
      <c r="J7983" s="35" t="s">
        <v>23325</v>
      </c>
      <c r="K7983" s="35" t="s">
        <v>2617</v>
      </c>
      <c r="L7983" s="35"/>
      <c r="M7983" s="141">
        <v>42915</v>
      </c>
    </row>
    <row r="7984" spans="9:13">
      <c r="I7984" s="35" t="s">
        <v>23326</v>
      </c>
      <c r="J7984" s="35" t="s">
        <v>23327</v>
      </c>
      <c r="K7984" s="35" t="s">
        <v>2617</v>
      </c>
      <c r="L7984" s="35"/>
      <c r="M7984" s="141">
        <v>42901</v>
      </c>
    </row>
    <row r="7985" spans="9:13">
      <c r="I7985" s="35" t="s">
        <v>23328</v>
      </c>
      <c r="J7985" s="35" t="s">
        <v>23329</v>
      </c>
      <c r="K7985" s="35" t="s">
        <v>2617</v>
      </c>
      <c r="L7985" s="35"/>
      <c r="M7985" s="141">
        <v>42901</v>
      </c>
    </row>
    <row r="7986" spans="9:13">
      <c r="I7986" s="35" t="s">
        <v>23330</v>
      </c>
      <c r="J7986" s="35" t="s">
        <v>23331</v>
      </c>
      <c r="K7986" s="35" t="s">
        <v>2617</v>
      </c>
      <c r="L7986" s="35"/>
      <c r="M7986" s="141">
        <v>42828</v>
      </c>
    </row>
    <row r="7987" spans="9:13">
      <c r="I7987" s="35" t="s">
        <v>23332</v>
      </c>
      <c r="J7987" s="35" t="s">
        <v>23333</v>
      </c>
      <c r="K7987" s="35" t="s">
        <v>2617</v>
      </c>
      <c r="L7987" s="35"/>
      <c r="M7987" s="141">
        <v>42790</v>
      </c>
    </row>
    <row r="7988" spans="9:13">
      <c r="I7988" s="35" t="s">
        <v>23334</v>
      </c>
      <c r="J7988" s="35" t="s">
        <v>23335</v>
      </c>
      <c r="K7988" s="35" t="s">
        <v>2617</v>
      </c>
      <c r="L7988" s="35"/>
      <c r="M7988" s="141">
        <v>42775</v>
      </c>
    </row>
    <row r="7989" spans="9:13">
      <c r="I7989" s="35" t="s">
        <v>23336</v>
      </c>
      <c r="J7989" s="35" t="s">
        <v>23337</v>
      </c>
      <c r="K7989" s="35" t="s">
        <v>2617</v>
      </c>
      <c r="L7989" s="35"/>
      <c r="M7989" s="141">
        <v>43886</v>
      </c>
    </row>
    <row r="7990" spans="9:13">
      <c r="I7990" s="35" t="s">
        <v>23338</v>
      </c>
      <c r="J7990" s="35" t="s">
        <v>23339</v>
      </c>
      <c r="K7990" s="35" t="s">
        <v>2617</v>
      </c>
      <c r="L7990" s="35"/>
      <c r="M7990" s="141">
        <v>43900</v>
      </c>
    </row>
    <row r="7991" spans="9:13">
      <c r="I7991" s="35" t="s">
        <v>23340</v>
      </c>
      <c r="J7991" s="35" t="s">
        <v>23341</v>
      </c>
      <c r="K7991" s="35" t="s">
        <v>2617</v>
      </c>
      <c r="L7991" s="35"/>
      <c r="M7991" s="141">
        <v>43900</v>
      </c>
    </row>
    <row r="7992" spans="9:13">
      <c r="I7992" s="35" t="s">
        <v>23342</v>
      </c>
      <c r="J7992" s="35" t="s">
        <v>23343</v>
      </c>
      <c r="K7992" s="35" t="s">
        <v>2617</v>
      </c>
      <c r="L7992" s="35"/>
      <c r="M7992" s="141">
        <v>43900</v>
      </c>
    </row>
    <row r="7993" spans="9:13">
      <c r="I7993" s="35" t="s">
        <v>23344</v>
      </c>
      <c r="J7993" s="35" t="s">
        <v>23345</v>
      </c>
      <c r="K7993" s="35" t="s">
        <v>2617</v>
      </c>
      <c r="L7993" s="35"/>
      <c r="M7993" s="141">
        <v>43903</v>
      </c>
    </row>
    <row r="7994" spans="9:13">
      <c r="I7994" s="35" t="s">
        <v>23346</v>
      </c>
      <c r="J7994" s="35" t="s">
        <v>23347</v>
      </c>
      <c r="K7994" s="35" t="s">
        <v>2617</v>
      </c>
      <c r="L7994" s="35"/>
      <c r="M7994" s="141">
        <v>43906</v>
      </c>
    </row>
    <row r="7995" spans="9:13">
      <c r="I7995" s="35" t="s">
        <v>23348</v>
      </c>
      <c r="J7995" s="35" t="s">
        <v>23349</v>
      </c>
      <c r="K7995" s="35" t="s">
        <v>2617</v>
      </c>
      <c r="L7995" s="35"/>
      <c r="M7995" s="141">
        <v>43907</v>
      </c>
    </row>
    <row r="7996" spans="9:13">
      <c r="I7996" s="35" t="s">
        <v>23350</v>
      </c>
      <c r="J7996" s="35" t="s">
        <v>23351</v>
      </c>
      <c r="K7996" s="35" t="s">
        <v>2617</v>
      </c>
      <c r="L7996" s="35"/>
      <c r="M7996" s="141">
        <v>43915</v>
      </c>
    </row>
    <row r="7997" spans="9:13">
      <c r="I7997" s="35" t="s">
        <v>23352</v>
      </c>
      <c r="J7997" s="35" t="s">
        <v>23353</v>
      </c>
      <c r="K7997" s="35" t="s">
        <v>2617</v>
      </c>
      <c r="L7997" s="35"/>
      <c r="M7997" s="141">
        <v>43915</v>
      </c>
    </row>
    <row r="7998" spans="9:13">
      <c r="I7998" s="35" t="s">
        <v>23354</v>
      </c>
      <c r="J7998" s="35" t="s">
        <v>23355</v>
      </c>
      <c r="K7998" s="35" t="s">
        <v>2617</v>
      </c>
      <c r="L7998" s="35"/>
      <c r="M7998" s="141">
        <v>43915</v>
      </c>
    </row>
    <row r="7999" spans="9:13">
      <c r="I7999" s="35" t="s">
        <v>23356</v>
      </c>
      <c r="J7999" s="35" t="s">
        <v>23357</v>
      </c>
      <c r="K7999" s="35" t="s">
        <v>2617</v>
      </c>
      <c r="L7999" s="35"/>
      <c r="M7999" s="141">
        <v>43915</v>
      </c>
    </row>
    <row r="8000" spans="9:13">
      <c r="I8000" s="35" t="s">
        <v>23358</v>
      </c>
      <c r="J8000" s="35" t="s">
        <v>23359</v>
      </c>
      <c r="K8000" s="35" t="s">
        <v>2617</v>
      </c>
      <c r="L8000" s="35"/>
      <c r="M8000" s="141">
        <v>43915</v>
      </c>
    </row>
    <row r="8001" spans="9:13">
      <c r="I8001" s="35" t="s">
        <v>23360</v>
      </c>
      <c r="J8001" s="35" t="s">
        <v>23361</v>
      </c>
      <c r="K8001" s="35" t="s">
        <v>2617</v>
      </c>
      <c r="L8001" s="35"/>
      <c r="M8001" s="141">
        <v>43915</v>
      </c>
    </row>
    <row r="8002" spans="9:13">
      <c r="I8002" s="35" t="s">
        <v>23362</v>
      </c>
      <c r="J8002" s="35" t="s">
        <v>23363</v>
      </c>
      <c r="K8002" s="35" t="s">
        <v>2617</v>
      </c>
      <c r="L8002" s="35"/>
      <c r="M8002" s="141">
        <v>43915</v>
      </c>
    </row>
    <row r="8003" spans="9:13">
      <c r="I8003" s="35" t="s">
        <v>23364</v>
      </c>
      <c r="J8003" s="35" t="s">
        <v>23365</v>
      </c>
      <c r="K8003" s="35" t="s">
        <v>2617</v>
      </c>
      <c r="L8003" s="35"/>
      <c r="M8003" s="141">
        <v>43915</v>
      </c>
    </row>
    <row r="8004" spans="9:13">
      <c r="I8004" s="35" t="s">
        <v>23366</v>
      </c>
      <c r="J8004" s="35" t="s">
        <v>23367</v>
      </c>
      <c r="K8004" s="35" t="s">
        <v>2617</v>
      </c>
      <c r="L8004" s="35"/>
      <c r="M8004" s="141">
        <v>43915</v>
      </c>
    </row>
    <row r="8005" spans="9:13">
      <c r="I8005" s="35" t="s">
        <v>23368</v>
      </c>
      <c r="J8005" s="35" t="s">
        <v>23369</v>
      </c>
      <c r="K8005" s="35" t="s">
        <v>2617</v>
      </c>
      <c r="L8005" s="35"/>
      <c r="M8005" s="141">
        <v>43915</v>
      </c>
    </row>
    <row r="8006" spans="9:13">
      <c r="I8006" s="35" t="s">
        <v>23370</v>
      </c>
      <c r="J8006" s="35" t="s">
        <v>23371</v>
      </c>
      <c r="K8006" s="35" t="s">
        <v>2617</v>
      </c>
      <c r="L8006" s="35"/>
      <c r="M8006" s="141">
        <v>43915</v>
      </c>
    </row>
    <row r="8007" spans="9:13">
      <c r="I8007" s="35" t="s">
        <v>23372</v>
      </c>
      <c r="J8007" s="35" t="s">
        <v>23373</v>
      </c>
      <c r="K8007" s="35" t="s">
        <v>2617</v>
      </c>
      <c r="L8007" s="35"/>
      <c r="M8007" s="141">
        <v>43915</v>
      </c>
    </row>
    <row r="8008" spans="9:13">
      <c r="I8008" s="35" t="s">
        <v>23374</v>
      </c>
      <c r="J8008" s="35" t="s">
        <v>23375</v>
      </c>
      <c r="K8008" s="35" t="s">
        <v>2617</v>
      </c>
      <c r="L8008" s="35"/>
      <c r="M8008" s="141">
        <v>43915</v>
      </c>
    </row>
    <row r="8009" spans="9:13">
      <c r="I8009" s="35" t="s">
        <v>23376</v>
      </c>
      <c r="J8009" s="35" t="s">
        <v>23377</v>
      </c>
      <c r="K8009" s="35" t="s">
        <v>2617</v>
      </c>
      <c r="L8009" s="35"/>
      <c r="M8009" s="141">
        <v>43915</v>
      </c>
    </row>
    <row r="8010" spans="9:13">
      <c r="I8010" s="35" t="s">
        <v>23378</v>
      </c>
      <c r="J8010" s="35" t="s">
        <v>23379</v>
      </c>
      <c r="K8010" s="35" t="s">
        <v>2617</v>
      </c>
      <c r="L8010" s="35"/>
      <c r="M8010" s="141">
        <v>43915</v>
      </c>
    </row>
    <row r="8011" spans="9:13">
      <c r="I8011" s="35" t="s">
        <v>23380</v>
      </c>
      <c r="J8011" s="35" t="s">
        <v>23381</v>
      </c>
      <c r="K8011" s="35" t="s">
        <v>2617</v>
      </c>
      <c r="L8011" s="35"/>
      <c r="M8011" s="141">
        <v>43915</v>
      </c>
    </row>
    <row r="8012" spans="9:13">
      <c r="I8012" s="35" t="s">
        <v>23382</v>
      </c>
      <c r="J8012" s="35" t="s">
        <v>23383</v>
      </c>
      <c r="K8012" s="35" t="s">
        <v>2617</v>
      </c>
      <c r="L8012" s="35"/>
      <c r="M8012" s="141">
        <v>43915</v>
      </c>
    </row>
    <row r="8013" spans="9:13">
      <c r="I8013" s="35" t="s">
        <v>23384</v>
      </c>
      <c r="J8013" s="35" t="s">
        <v>23385</v>
      </c>
      <c r="K8013" s="35" t="s">
        <v>2617</v>
      </c>
      <c r="L8013" s="35"/>
      <c r="M8013" s="141">
        <v>43915</v>
      </c>
    </row>
    <row r="8014" spans="9:13">
      <c r="I8014" s="35" t="s">
        <v>23386</v>
      </c>
      <c r="J8014" s="35" t="s">
        <v>23387</v>
      </c>
      <c r="K8014" s="35" t="s">
        <v>2617</v>
      </c>
      <c r="L8014" s="35"/>
      <c r="M8014" s="141">
        <v>43915</v>
      </c>
    </row>
    <row r="8015" spans="9:13">
      <c r="I8015" s="35" t="s">
        <v>23388</v>
      </c>
      <c r="J8015" s="35" t="s">
        <v>23389</v>
      </c>
      <c r="K8015" s="35" t="s">
        <v>2617</v>
      </c>
      <c r="L8015" s="35"/>
      <c r="M8015" s="141">
        <v>43915</v>
      </c>
    </row>
    <row r="8016" spans="9:13">
      <c r="I8016" s="35" t="s">
        <v>23390</v>
      </c>
      <c r="J8016" s="35" t="s">
        <v>23391</v>
      </c>
      <c r="K8016" s="35" t="s">
        <v>2617</v>
      </c>
      <c r="L8016" s="35"/>
      <c r="M8016" s="141">
        <v>43915</v>
      </c>
    </row>
    <row r="8017" spans="9:13">
      <c r="I8017" s="35" t="s">
        <v>23392</v>
      </c>
      <c r="J8017" s="35" t="s">
        <v>23393</v>
      </c>
      <c r="K8017" s="35" t="s">
        <v>2617</v>
      </c>
      <c r="L8017" s="35"/>
      <c r="M8017" s="141">
        <v>43915</v>
      </c>
    </row>
    <row r="8018" spans="9:13">
      <c r="I8018" s="35" t="s">
        <v>23394</v>
      </c>
      <c r="J8018" s="35" t="s">
        <v>23395</v>
      </c>
      <c r="K8018" s="35" t="s">
        <v>2617</v>
      </c>
      <c r="L8018" s="35"/>
      <c r="M8018" s="141">
        <v>43915</v>
      </c>
    </row>
    <row r="8019" spans="9:13">
      <c r="I8019" s="35" t="s">
        <v>23396</v>
      </c>
      <c r="J8019" s="35" t="s">
        <v>23397</v>
      </c>
      <c r="K8019" s="35" t="s">
        <v>2617</v>
      </c>
      <c r="L8019" s="35"/>
      <c r="M8019" s="141">
        <v>43915</v>
      </c>
    </row>
    <row r="8020" spans="9:13">
      <c r="I8020" s="35" t="s">
        <v>23398</v>
      </c>
      <c r="J8020" s="35" t="s">
        <v>23399</v>
      </c>
      <c r="K8020" s="35" t="s">
        <v>2617</v>
      </c>
      <c r="L8020" s="35"/>
      <c r="M8020" s="141">
        <v>43915</v>
      </c>
    </row>
    <row r="8021" spans="9:13">
      <c r="I8021" s="35" t="s">
        <v>23400</v>
      </c>
      <c r="J8021" s="35" t="s">
        <v>23401</v>
      </c>
      <c r="K8021" s="35" t="s">
        <v>2617</v>
      </c>
      <c r="L8021" s="35"/>
      <c r="M8021" s="141">
        <v>43915</v>
      </c>
    </row>
    <row r="8022" spans="9:13">
      <c r="I8022" s="35" t="s">
        <v>23402</v>
      </c>
      <c r="J8022" s="35" t="s">
        <v>23403</v>
      </c>
      <c r="K8022" s="35" t="s">
        <v>2617</v>
      </c>
      <c r="L8022" s="35"/>
      <c r="M8022" s="141">
        <v>43915</v>
      </c>
    </row>
    <row r="8023" spans="9:13">
      <c r="I8023" s="35" t="s">
        <v>23404</v>
      </c>
      <c r="J8023" s="35" t="s">
        <v>23405</v>
      </c>
      <c r="K8023" s="35" t="s">
        <v>2617</v>
      </c>
      <c r="L8023" s="35"/>
      <c r="M8023" s="141">
        <v>43915</v>
      </c>
    </row>
    <row r="8024" spans="9:13">
      <c r="I8024" s="35" t="s">
        <v>23406</v>
      </c>
      <c r="J8024" s="35" t="s">
        <v>23407</v>
      </c>
      <c r="K8024" s="35" t="s">
        <v>2617</v>
      </c>
      <c r="L8024" s="35"/>
      <c r="M8024" s="141">
        <v>43915</v>
      </c>
    </row>
    <row r="8025" spans="9:13">
      <c r="I8025" s="35" t="s">
        <v>23408</v>
      </c>
      <c r="J8025" s="35" t="s">
        <v>23409</v>
      </c>
      <c r="K8025" s="35" t="s">
        <v>2617</v>
      </c>
      <c r="L8025" s="35"/>
      <c r="M8025" s="141">
        <v>43915</v>
      </c>
    </row>
    <row r="8026" spans="9:13">
      <c r="I8026" s="35" t="s">
        <v>23410</v>
      </c>
      <c r="J8026" s="35" t="s">
        <v>23411</v>
      </c>
      <c r="K8026" s="35" t="s">
        <v>2617</v>
      </c>
      <c r="L8026" s="35"/>
      <c r="M8026" s="141">
        <v>43915</v>
      </c>
    </row>
    <row r="8027" spans="9:13">
      <c r="I8027" s="35" t="s">
        <v>23412</v>
      </c>
      <c r="J8027" s="35" t="s">
        <v>23413</v>
      </c>
      <c r="K8027" s="35" t="s">
        <v>2617</v>
      </c>
      <c r="L8027" s="35"/>
      <c r="M8027" s="141">
        <v>43915</v>
      </c>
    </row>
    <row r="8028" spans="9:13">
      <c r="I8028" s="35" t="s">
        <v>23414</v>
      </c>
      <c r="J8028" s="35" t="s">
        <v>23415</v>
      </c>
      <c r="K8028" s="35" t="s">
        <v>2617</v>
      </c>
      <c r="L8028" s="35"/>
      <c r="M8028" s="141">
        <v>43915</v>
      </c>
    </row>
    <row r="8029" spans="9:13">
      <c r="I8029" s="35" t="s">
        <v>23416</v>
      </c>
      <c r="J8029" s="35" t="s">
        <v>23417</v>
      </c>
      <c r="K8029" s="35" t="s">
        <v>2617</v>
      </c>
      <c r="L8029" s="35"/>
      <c r="M8029" s="141">
        <v>43915</v>
      </c>
    </row>
    <row r="8030" spans="9:13">
      <c r="I8030" s="35" t="s">
        <v>23418</v>
      </c>
      <c r="J8030" s="35" t="s">
        <v>23419</v>
      </c>
      <c r="K8030" s="35" t="s">
        <v>2617</v>
      </c>
      <c r="L8030" s="35"/>
      <c r="M8030" s="141">
        <v>43915</v>
      </c>
    </row>
    <row r="8031" spans="9:13">
      <c r="I8031" s="35" t="s">
        <v>23420</v>
      </c>
      <c r="J8031" s="35" t="s">
        <v>23421</v>
      </c>
      <c r="K8031" s="35" t="s">
        <v>2617</v>
      </c>
      <c r="L8031" s="35"/>
      <c r="M8031" s="141">
        <v>43915</v>
      </c>
    </row>
    <row r="8032" spans="9:13">
      <c r="I8032" s="35" t="s">
        <v>23422</v>
      </c>
      <c r="J8032" s="35" t="s">
        <v>23423</v>
      </c>
      <c r="K8032" s="35" t="s">
        <v>2617</v>
      </c>
      <c r="L8032" s="35"/>
      <c r="M8032" s="141">
        <v>43915</v>
      </c>
    </row>
    <row r="8033" spans="9:13">
      <c r="I8033" s="35" t="s">
        <v>23424</v>
      </c>
      <c r="J8033" s="35" t="s">
        <v>23425</v>
      </c>
      <c r="K8033" s="35" t="s">
        <v>2617</v>
      </c>
      <c r="L8033" s="35"/>
      <c r="M8033" s="141">
        <v>43915</v>
      </c>
    </row>
    <row r="8034" spans="9:13">
      <c r="I8034" s="35" t="s">
        <v>23426</v>
      </c>
      <c r="J8034" s="35" t="s">
        <v>23427</v>
      </c>
      <c r="K8034" s="35" t="s">
        <v>2617</v>
      </c>
      <c r="L8034" s="35"/>
      <c r="M8034" s="141">
        <v>43915</v>
      </c>
    </row>
    <row r="8035" spans="9:13">
      <c r="I8035" s="35" t="s">
        <v>23428</v>
      </c>
      <c r="J8035" s="35" t="s">
        <v>23429</v>
      </c>
      <c r="K8035" s="35" t="s">
        <v>2617</v>
      </c>
      <c r="L8035" s="35"/>
      <c r="M8035" s="141">
        <v>43915</v>
      </c>
    </row>
    <row r="8036" spans="9:13">
      <c r="I8036" s="35" t="s">
        <v>23430</v>
      </c>
      <c r="J8036" s="35" t="s">
        <v>23431</v>
      </c>
      <c r="K8036" s="35" t="s">
        <v>2617</v>
      </c>
      <c r="L8036" s="35"/>
      <c r="M8036" s="141">
        <v>43915</v>
      </c>
    </row>
    <row r="8037" spans="9:13">
      <c r="I8037" s="35" t="s">
        <v>23432</v>
      </c>
      <c r="J8037" s="35" t="s">
        <v>23433</v>
      </c>
      <c r="K8037" s="35" t="s">
        <v>2617</v>
      </c>
      <c r="L8037" s="35"/>
      <c r="M8037" s="141">
        <v>43915</v>
      </c>
    </row>
    <row r="8038" spans="9:13">
      <c r="I8038" s="35" t="s">
        <v>23434</v>
      </c>
      <c r="J8038" s="35" t="s">
        <v>23435</v>
      </c>
      <c r="K8038" s="35" t="s">
        <v>2617</v>
      </c>
      <c r="L8038" s="35"/>
      <c r="M8038" s="141">
        <v>43915</v>
      </c>
    </row>
    <row r="8039" spans="9:13">
      <c r="I8039" s="35" t="s">
        <v>23436</v>
      </c>
      <c r="J8039" s="35" t="s">
        <v>23437</v>
      </c>
      <c r="K8039" s="35" t="s">
        <v>2617</v>
      </c>
      <c r="L8039" s="35"/>
      <c r="M8039" s="141">
        <v>43915</v>
      </c>
    </row>
    <row r="8040" spans="9:13">
      <c r="I8040" s="35" t="s">
        <v>23438</v>
      </c>
      <c r="J8040" s="35" t="s">
        <v>23439</v>
      </c>
      <c r="K8040" s="35" t="s">
        <v>2617</v>
      </c>
      <c r="L8040" s="35"/>
      <c r="M8040" s="141">
        <v>43916</v>
      </c>
    </row>
    <row r="8041" spans="9:13">
      <c r="I8041" s="35" t="s">
        <v>23440</v>
      </c>
      <c r="J8041" s="35" t="s">
        <v>23441</v>
      </c>
      <c r="K8041" s="35" t="s">
        <v>2617</v>
      </c>
      <c r="L8041" s="35"/>
      <c r="M8041" s="141">
        <v>43917</v>
      </c>
    </row>
    <row r="8042" spans="9:13">
      <c r="I8042" s="35" t="s">
        <v>23442</v>
      </c>
      <c r="J8042" s="35" t="s">
        <v>23443</v>
      </c>
      <c r="K8042" s="35" t="s">
        <v>2617</v>
      </c>
      <c r="L8042" s="35"/>
      <c r="M8042" s="141">
        <v>43921</v>
      </c>
    </row>
    <row r="8043" spans="9:13">
      <c r="I8043" s="35" t="s">
        <v>23444</v>
      </c>
      <c r="J8043" s="35" t="s">
        <v>23445</v>
      </c>
      <c r="K8043" s="35" t="s">
        <v>2617</v>
      </c>
      <c r="L8043" s="35"/>
      <c r="M8043" s="141">
        <v>43783</v>
      </c>
    </row>
    <row r="8044" spans="9:13">
      <c r="I8044" s="35" t="s">
        <v>23446</v>
      </c>
      <c r="J8044" s="35" t="s">
        <v>23447</v>
      </c>
      <c r="K8044" s="35" t="s">
        <v>2617</v>
      </c>
      <c r="L8044" s="35"/>
      <c r="M8044" s="141">
        <v>43913</v>
      </c>
    </row>
    <row r="8045" spans="9:13">
      <c r="I8045" s="35" t="s">
        <v>23448</v>
      </c>
      <c r="J8045" s="35" t="s">
        <v>23449</v>
      </c>
      <c r="K8045" s="35" t="s">
        <v>2617</v>
      </c>
      <c r="L8045" s="35"/>
      <c r="M8045" s="141">
        <v>43923</v>
      </c>
    </row>
    <row r="8046" spans="9:13">
      <c r="I8046" s="35" t="s">
        <v>23450</v>
      </c>
      <c r="J8046" s="35" t="s">
        <v>23451</v>
      </c>
      <c r="K8046" s="35" t="s">
        <v>2617</v>
      </c>
      <c r="L8046" s="35"/>
      <c r="M8046" s="141">
        <v>43934</v>
      </c>
    </row>
    <row r="8047" spans="9:13">
      <c r="I8047" s="35" t="s">
        <v>23452</v>
      </c>
      <c r="J8047" s="35" t="s">
        <v>23453</v>
      </c>
      <c r="K8047" s="35" t="s">
        <v>2617</v>
      </c>
      <c r="L8047" s="35"/>
      <c r="M8047" s="141">
        <v>43942</v>
      </c>
    </row>
    <row r="8048" spans="9:13">
      <c r="I8048" s="35" t="s">
        <v>23454</v>
      </c>
      <c r="J8048" s="35" t="s">
        <v>23455</v>
      </c>
      <c r="K8048" s="35" t="s">
        <v>2617</v>
      </c>
      <c r="L8048" s="35"/>
      <c r="M8048" s="141">
        <v>43943</v>
      </c>
    </row>
    <row r="8049" spans="9:13">
      <c r="I8049" s="35" t="s">
        <v>23456</v>
      </c>
      <c r="J8049" s="35" t="s">
        <v>23457</v>
      </c>
      <c r="K8049" s="35" t="s">
        <v>2617</v>
      </c>
      <c r="L8049" s="35"/>
      <c r="M8049" s="141">
        <v>43944</v>
      </c>
    </row>
    <row r="8050" spans="9:13">
      <c r="I8050" s="35" t="s">
        <v>23458</v>
      </c>
      <c r="J8050" s="35" t="s">
        <v>23459</v>
      </c>
      <c r="K8050" s="35" t="s">
        <v>2617</v>
      </c>
      <c r="L8050" s="35"/>
      <c r="M8050" s="141">
        <v>43948</v>
      </c>
    </row>
    <row r="8051" spans="9:13">
      <c r="I8051" s="35" t="s">
        <v>23460</v>
      </c>
      <c r="J8051" s="35" t="s">
        <v>23461</v>
      </c>
      <c r="K8051" s="35" t="s">
        <v>2617</v>
      </c>
      <c r="L8051" s="35"/>
      <c r="M8051" s="141">
        <v>43950</v>
      </c>
    </row>
    <row r="8052" spans="9:13">
      <c r="I8052" s="35" t="s">
        <v>23462</v>
      </c>
      <c r="J8052" s="35" t="s">
        <v>23463</v>
      </c>
      <c r="K8052" s="35" t="s">
        <v>2617</v>
      </c>
      <c r="L8052" s="35"/>
      <c r="M8052" s="141">
        <v>43950</v>
      </c>
    </row>
    <row r="8053" spans="9:13">
      <c r="I8053" s="35" t="s">
        <v>23464</v>
      </c>
      <c r="J8053" s="35" t="s">
        <v>23465</v>
      </c>
      <c r="K8053" s="35" t="s">
        <v>2617</v>
      </c>
      <c r="L8053" s="35"/>
      <c r="M8053" s="141">
        <v>43952</v>
      </c>
    </row>
    <row r="8054" spans="9:13">
      <c r="I8054" s="35" t="s">
        <v>23466</v>
      </c>
      <c r="J8054" s="35" t="s">
        <v>23467</v>
      </c>
      <c r="K8054" s="35" t="s">
        <v>2617</v>
      </c>
      <c r="L8054" s="35"/>
      <c r="M8054" s="141">
        <v>43957</v>
      </c>
    </row>
    <row r="8055" spans="9:13">
      <c r="I8055" s="35" t="s">
        <v>23468</v>
      </c>
      <c r="J8055" s="35" t="s">
        <v>23469</v>
      </c>
      <c r="K8055" s="35" t="s">
        <v>2617</v>
      </c>
      <c r="L8055" s="35"/>
      <c r="M8055" s="141">
        <v>43966</v>
      </c>
    </row>
    <row r="8056" spans="9:13">
      <c r="I8056" s="35" t="s">
        <v>23470</v>
      </c>
      <c r="J8056" s="35" t="s">
        <v>23471</v>
      </c>
      <c r="K8056" s="35" t="s">
        <v>2617</v>
      </c>
      <c r="L8056" s="35"/>
      <c r="M8056" s="141">
        <v>43957</v>
      </c>
    </row>
    <row r="8057" spans="9:13">
      <c r="I8057" s="35" t="s">
        <v>23472</v>
      </c>
      <c r="J8057" s="35" t="s">
        <v>23473</v>
      </c>
      <c r="K8057" s="35" t="s">
        <v>2617</v>
      </c>
      <c r="L8057" s="35"/>
      <c r="M8057" s="141">
        <v>43958</v>
      </c>
    </row>
    <row r="8058" spans="9:13">
      <c r="I8058" s="35" t="s">
        <v>23474</v>
      </c>
      <c r="J8058" s="35" t="s">
        <v>23475</v>
      </c>
      <c r="K8058" s="35" t="s">
        <v>2617</v>
      </c>
      <c r="L8058" s="35"/>
      <c r="M8058" s="141">
        <v>43959</v>
      </c>
    </row>
    <row r="8059" spans="9:13">
      <c r="I8059" s="35" t="s">
        <v>23476</v>
      </c>
      <c r="J8059" s="35" t="s">
        <v>23477</v>
      </c>
      <c r="K8059" s="35" t="s">
        <v>2617</v>
      </c>
      <c r="L8059" s="35"/>
      <c r="M8059" s="141">
        <v>43959</v>
      </c>
    </row>
    <row r="8060" spans="9:13">
      <c r="I8060" s="35" t="s">
        <v>23478</v>
      </c>
      <c r="J8060" s="35" t="s">
        <v>23479</v>
      </c>
      <c r="K8060" s="35" t="s">
        <v>2617</v>
      </c>
      <c r="L8060" s="35"/>
      <c r="M8060" s="141">
        <v>43959</v>
      </c>
    </row>
    <row r="8061" spans="9:13">
      <c r="I8061" s="35" t="s">
        <v>23480</v>
      </c>
      <c r="J8061" s="35" t="s">
        <v>23481</v>
      </c>
      <c r="K8061" s="35" t="s">
        <v>2617</v>
      </c>
      <c r="L8061" s="35"/>
      <c r="M8061" s="141">
        <v>43964</v>
      </c>
    </row>
    <row r="8062" spans="9:13">
      <c r="I8062" s="35" t="s">
        <v>23482</v>
      </c>
      <c r="J8062" s="35" t="s">
        <v>23483</v>
      </c>
      <c r="K8062" s="35" t="s">
        <v>2617</v>
      </c>
      <c r="L8062" s="35"/>
      <c r="M8062" s="141">
        <v>43966</v>
      </c>
    </row>
    <row r="8063" spans="9:13">
      <c r="I8063" s="35" t="s">
        <v>23484</v>
      </c>
      <c r="J8063" s="35" t="s">
        <v>23485</v>
      </c>
      <c r="K8063" s="35" t="s">
        <v>2617</v>
      </c>
      <c r="L8063" s="35"/>
      <c r="M8063" s="141">
        <v>43966</v>
      </c>
    </row>
    <row r="8064" spans="9:13">
      <c r="I8064" s="35" t="s">
        <v>23486</v>
      </c>
      <c r="J8064" s="35" t="s">
        <v>23487</v>
      </c>
      <c r="K8064" s="35" t="s">
        <v>2617</v>
      </c>
      <c r="L8064" s="35"/>
      <c r="M8064" s="141">
        <v>43966</v>
      </c>
    </row>
    <row r="8065" spans="9:13">
      <c r="I8065" s="35" t="s">
        <v>23488</v>
      </c>
      <c r="J8065" s="35" t="s">
        <v>23489</v>
      </c>
      <c r="K8065" s="35" t="s">
        <v>2617</v>
      </c>
      <c r="L8065" s="35"/>
      <c r="M8065" s="141">
        <v>43966</v>
      </c>
    </row>
    <row r="8066" spans="9:13">
      <c r="I8066" s="35" t="s">
        <v>23490</v>
      </c>
      <c r="J8066" s="35" t="s">
        <v>23491</v>
      </c>
      <c r="K8066" s="35" t="s">
        <v>2617</v>
      </c>
      <c r="L8066" s="35"/>
      <c r="M8066" s="141">
        <v>43972</v>
      </c>
    </row>
    <row r="8067" spans="9:13">
      <c r="I8067" s="35" t="s">
        <v>23492</v>
      </c>
      <c r="J8067" s="35" t="s">
        <v>23493</v>
      </c>
      <c r="K8067" s="35" t="s">
        <v>2617</v>
      </c>
      <c r="L8067" s="35"/>
      <c r="M8067" s="141">
        <v>43977</v>
      </c>
    </row>
    <row r="8068" spans="9:13">
      <c r="I8068" s="35" t="s">
        <v>23494</v>
      </c>
      <c r="J8068" s="35" t="s">
        <v>23495</v>
      </c>
      <c r="K8068" s="35" t="s">
        <v>2617</v>
      </c>
      <c r="L8068" s="35"/>
      <c r="M8068" s="141">
        <v>43979</v>
      </c>
    </row>
    <row r="8069" spans="9:13">
      <c r="I8069" s="35" t="s">
        <v>23496</v>
      </c>
      <c r="J8069" s="35" t="s">
        <v>23497</v>
      </c>
      <c r="K8069" s="35" t="s">
        <v>2617</v>
      </c>
      <c r="L8069" s="35"/>
      <c r="M8069" s="141">
        <v>43979</v>
      </c>
    </row>
    <row r="8070" spans="9:13">
      <c r="I8070" s="35" t="s">
        <v>23498</v>
      </c>
      <c r="J8070" s="35" t="s">
        <v>23499</v>
      </c>
      <c r="K8070" s="35" t="s">
        <v>2617</v>
      </c>
      <c r="L8070" s="35"/>
      <c r="M8070" s="141">
        <v>43979</v>
      </c>
    </row>
    <row r="8071" spans="9:13">
      <c r="I8071" s="35" t="s">
        <v>23500</v>
      </c>
      <c r="J8071" s="35" t="s">
        <v>23501</v>
      </c>
      <c r="K8071" s="35" t="s">
        <v>2617</v>
      </c>
      <c r="L8071" s="35"/>
      <c r="M8071" s="141">
        <v>43980</v>
      </c>
    </row>
    <row r="8072" spans="9:13">
      <c r="I8072" s="35" t="s">
        <v>23502</v>
      </c>
      <c r="J8072" s="35" t="s">
        <v>23503</v>
      </c>
      <c r="K8072" s="35" t="s">
        <v>2617</v>
      </c>
      <c r="L8072" s="35"/>
      <c r="M8072" s="141">
        <v>43980</v>
      </c>
    </row>
    <row r="8073" spans="9:13">
      <c r="I8073" s="35" t="s">
        <v>23504</v>
      </c>
      <c r="J8073" s="35" t="s">
        <v>23505</v>
      </c>
      <c r="K8073" s="35" t="s">
        <v>2617</v>
      </c>
      <c r="L8073" s="35"/>
      <c r="M8073" s="141">
        <v>43980</v>
      </c>
    </row>
    <row r="8074" spans="9:13">
      <c r="I8074" s="35" t="s">
        <v>23506</v>
      </c>
      <c r="J8074" s="35" t="s">
        <v>23507</v>
      </c>
      <c r="K8074" s="35" t="s">
        <v>2617</v>
      </c>
      <c r="L8074" s="35"/>
      <c r="M8074" s="141">
        <v>43980</v>
      </c>
    </row>
    <row r="8075" spans="9:13">
      <c r="I8075" s="35" t="s">
        <v>23508</v>
      </c>
      <c r="J8075" s="35" t="s">
        <v>23509</v>
      </c>
      <c r="K8075" s="35" t="s">
        <v>2617</v>
      </c>
      <c r="L8075" s="35"/>
      <c r="M8075" s="141">
        <v>43980</v>
      </c>
    </row>
    <row r="8076" spans="9:13">
      <c r="I8076" s="35" t="s">
        <v>23510</v>
      </c>
      <c r="J8076" s="35" t="s">
        <v>23511</v>
      </c>
      <c r="K8076" s="35" t="s">
        <v>2617</v>
      </c>
      <c r="L8076" s="35"/>
      <c r="M8076" s="141">
        <v>43984</v>
      </c>
    </row>
    <row r="8077" spans="9:13">
      <c r="I8077" s="35" t="s">
        <v>23512</v>
      </c>
      <c r="J8077" s="35" t="s">
        <v>23513</v>
      </c>
      <c r="K8077" s="35" t="s">
        <v>2617</v>
      </c>
      <c r="L8077" s="35"/>
      <c r="M8077" s="141">
        <v>43957</v>
      </c>
    </row>
    <row r="8078" spans="9:13">
      <c r="I8078" s="35" t="s">
        <v>23514</v>
      </c>
      <c r="J8078" s="35" t="s">
        <v>23515</v>
      </c>
      <c r="K8078" s="35" t="s">
        <v>2617</v>
      </c>
      <c r="L8078" s="35"/>
      <c r="M8078" s="141">
        <v>43957</v>
      </c>
    </row>
    <row r="8079" spans="9:13">
      <c r="I8079" s="35" t="s">
        <v>23516</v>
      </c>
      <c r="J8079" s="35" t="s">
        <v>23517</v>
      </c>
      <c r="K8079" s="35" t="s">
        <v>2617</v>
      </c>
      <c r="L8079" s="35"/>
      <c r="M8079" s="141">
        <v>43962</v>
      </c>
    </row>
    <row r="8080" spans="9:13">
      <c r="I8080" s="35" t="s">
        <v>23518</v>
      </c>
      <c r="J8080" s="35" t="s">
        <v>23519</v>
      </c>
      <c r="K8080" s="35" t="s">
        <v>2617</v>
      </c>
      <c r="L8080" s="35"/>
      <c r="M8080" s="141">
        <v>43962</v>
      </c>
    </row>
    <row r="8081" spans="9:13">
      <c r="I8081" s="35" t="s">
        <v>23520</v>
      </c>
      <c r="J8081" s="35" t="s">
        <v>23521</v>
      </c>
      <c r="K8081" s="35" t="s">
        <v>2617</v>
      </c>
      <c r="L8081" s="35"/>
      <c r="M8081" s="141">
        <v>43966</v>
      </c>
    </row>
    <row r="8082" spans="9:13">
      <c r="I8082" s="35" t="s">
        <v>23522</v>
      </c>
      <c r="J8082" s="35" t="s">
        <v>23523</v>
      </c>
      <c r="K8082" s="35" t="s">
        <v>2617</v>
      </c>
      <c r="L8082" s="35"/>
      <c r="M8082" s="141">
        <v>43966</v>
      </c>
    </row>
    <row r="8083" spans="9:13">
      <c r="I8083" s="35" t="s">
        <v>23524</v>
      </c>
      <c r="J8083" s="35" t="s">
        <v>23525</v>
      </c>
      <c r="K8083" s="35" t="s">
        <v>2617</v>
      </c>
      <c r="L8083" s="35"/>
      <c r="M8083" s="141">
        <v>43980</v>
      </c>
    </row>
    <row r="8084" spans="9:13">
      <c r="I8084" s="35" t="s">
        <v>23526</v>
      </c>
      <c r="J8084" s="35" t="s">
        <v>23527</v>
      </c>
      <c r="K8084" s="35" t="s">
        <v>2617</v>
      </c>
      <c r="L8084" s="35"/>
      <c r="M8084" s="141">
        <v>43987</v>
      </c>
    </row>
    <row r="8085" spans="9:13">
      <c r="I8085" s="35" t="s">
        <v>23528</v>
      </c>
      <c r="J8085" s="35" t="s">
        <v>23529</v>
      </c>
      <c r="K8085" s="35" t="s">
        <v>2617</v>
      </c>
      <c r="L8085" s="35"/>
      <c r="M8085" s="141">
        <v>43987</v>
      </c>
    </row>
    <row r="8086" spans="9:13">
      <c r="I8086" s="35" t="s">
        <v>23530</v>
      </c>
      <c r="J8086" s="35" t="s">
        <v>23531</v>
      </c>
      <c r="K8086" s="35" t="s">
        <v>2617</v>
      </c>
      <c r="L8086" s="35"/>
      <c r="M8086" s="141">
        <v>43987</v>
      </c>
    </row>
    <row r="8087" spans="9:13">
      <c r="I8087" s="35" t="s">
        <v>23532</v>
      </c>
      <c r="J8087" s="35" t="s">
        <v>23533</v>
      </c>
      <c r="K8087" s="35" t="s">
        <v>2617</v>
      </c>
      <c r="L8087" s="35"/>
      <c r="M8087" s="141">
        <v>43987</v>
      </c>
    </row>
    <row r="8088" spans="9:13">
      <c r="I8088" s="35" t="s">
        <v>23534</v>
      </c>
      <c r="J8088" s="35" t="s">
        <v>23535</v>
      </c>
      <c r="K8088" s="35" t="s">
        <v>2617</v>
      </c>
      <c r="L8088" s="35"/>
      <c r="M8088" s="141">
        <v>43994</v>
      </c>
    </row>
    <row r="8089" spans="9:13">
      <c r="I8089" s="35" t="s">
        <v>23536</v>
      </c>
      <c r="J8089" s="35" t="s">
        <v>23537</v>
      </c>
      <c r="K8089" s="35" t="s">
        <v>2617</v>
      </c>
      <c r="L8089" s="35"/>
      <c r="M8089" s="141">
        <v>43995</v>
      </c>
    </row>
    <row r="8090" spans="9:13">
      <c r="I8090" s="35" t="s">
        <v>23538</v>
      </c>
      <c r="J8090" s="35" t="s">
        <v>23539</v>
      </c>
      <c r="K8090" s="35" t="s">
        <v>2617</v>
      </c>
      <c r="L8090" s="35"/>
      <c r="M8090" s="141">
        <v>43995</v>
      </c>
    </row>
    <row r="8091" spans="9:13">
      <c r="I8091" s="35" t="s">
        <v>23540</v>
      </c>
      <c r="J8091" s="35" t="s">
        <v>23541</v>
      </c>
      <c r="K8091" s="35" t="s">
        <v>2617</v>
      </c>
      <c r="L8091" s="35"/>
      <c r="M8091" s="141">
        <v>43995</v>
      </c>
    </row>
    <row r="8092" spans="9:13">
      <c r="I8092" s="35" t="s">
        <v>23542</v>
      </c>
      <c r="J8092" s="35" t="s">
        <v>23543</v>
      </c>
      <c r="K8092" s="35" t="s">
        <v>2617</v>
      </c>
      <c r="L8092" s="35"/>
      <c r="M8092" s="141">
        <v>43995</v>
      </c>
    </row>
    <row r="8093" spans="9:13">
      <c r="I8093" s="35" t="s">
        <v>23544</v>
      </c>
      <c r="J8093" s="35" t="s">
        <v>23545</v>
      </c>
      <c r="K8093" s="35" t="s">
        <v>2617</v>
      </c>
      <c r="L8093" s="35"/>
      <c r="M8093" s="141">
        <v>43995</v>
      </c>
    </row>
    <row r="8094" spans="9:13">
      <c r="I8094" s="35" t="s">
        <v>23546</v>
      </c>
      <c r="J8094" s="35" t="s">
        <v>23547</v>
      </c>
      <c r="K8094" s="35" t="s">
        <v>2617</v>
      </c>
      <c r="L8094" s="35"/>
      <c r="M8094" s="141">
        <v>43995</v>
      </c>
    </row>
    <row r="8095" spans="9:13">
      <c r="I8095" s="35" t="s">
        <v>23548</v>
      </c>
      <c r="J8095" s="35" t="s">
        <v>23549</v>
      </c>
      <c r="K8095" s="35" t="s">
        <v>2617</v>
      </c>
      <c r="L8095" s="35"/>
      <c r="M8095" s="141">
        <v>43995</v>
      </c>
    </row>
    <row r="8096" spans="9:13">
      <c r="I8096" s="35" t="s">
        <v>23550</v>
      </c>
      <c r="J8096" s="35" t="s">
        <v>23551</v>
      </c>
      <c r="K8096" s="35" t="s">
        <v>2617</v>
      </c>
      <c r="L8096" s="35"/>
      <c r="M8096" s="141">
        <v>43995</v>
      </c>
    </row>
    <row r="8097" spans="9:13">
      <c r="I8097" s="35" t="s">
        <v>23552</v>
      </c>
      <c r="J8097" s="35" t="s">
        <v>23553</v>
      </c>
      <c r="K8097" s="35" t="s">
        <v>2617</v>
      </c>
      <c r="L8097" s="35"/>
      <c r="M8097" s="141">
        <v>44008</v>
      </c>
    </row>
    <row r="8098" spans="9:13">
      <c r="I8098" s="35" t="s">
        <v>23554</v>
      </c>
      <c r="J8098" s="35" t="s">
        <v>23555</v>
      </c>
      <c r="K8098" s="35" t="s">
        <v>2617</v>
      </c>
      <c r="L8098" s="35"/>
      <c r="M8098" s="141">
        <v>44000</v>
      </c>
    </row>
    <row r="8099" spans="9:13">
      <c r="I8099" s="35" t="s">
        <v>23556</v>
      </c>
      <c r="J8099" s="35" t="s">
        <v>23557</v>
      </c>
      <c r="K8099" s="35" t="s">
        <v>2617</v>
      </c>
      <c r="L8099" s="35"/>
      <c r="M8099" s="141">
        <v>44013</v>
      </c>
    </row>
    <row r="8100" spans="9:13">
      <c r="I8100" s="35" t="s">
        <v>23558</v>
      </c>
      <c r="J8100" s="35" t="s">
        <v>23559</v>
      </c>
      <c r="K8100" s="35" t="s">
        <v>2617</v>
      </c>
      <c r="L8100" s="35"/>
      <c r="M8100" s="141">
        <v>44013</v>
      </c>
    </row>
    <row r="8101" spans="9:13">
      <c r="I8101" s="35" t="s">
        <v>23560</v>
      </c>
      <c r="J8101" s="35" t="s">
        <v>23561</v>
      </c>
      <c r="K8101" s="35" t="s">
        <v>2617</v>
      </c>
      <c r="L8101" s="35"/>
      <c r="M8101" s="141">
        <v>44013</v>
      </c>
    </row>
    <row r="8102" spans="9:13">
      <c r="I8102" s="35" t="s">
        <v>23562</v>
      </c>
      <c r="J8102" s="35" t="s">
        <v>23563</v>
      </c>
      <c r="K8102" s="35" t="s">
        <v>2617</v>
      </c>
      <c r="L8102" s="35"/>
      <c r="M8102" s="141">
        <v>44013</v>
      </c>
    </row>
    <row r="8103" spans="9:13">
      <c r="I8103" s="35" t="s">
        <v>23564</v>
      </c>
      <c r="J8103" s="35" t="s">
        <v>23565</v>
      </c>
      <c r="K8103" s="35" t="s">
        <v>2617</v>
      </c>
      <c r="L8103" s="35"/>
      <c r="M8103" s="141">
        <v>44013</v>
      </c>
    </row>
    <row r="8104" spans="9:13">
      <c r="I8104" s="35" t="s">
        <v>23566</v>
      </c>
      <c r="J8104" s="35" t="s">
        <v>23567</v>
      </c>
      <c r="K8104" s="35" t="s">
        <v>2617</v>
      </c>
      <c r="L8104" s="35"/>
      <c r="M8104" s="141">
        <v>44013</v>
      </c>
    </row>
    <row r="8105" spans="9:13">
      <c r="I8105" s="35" t="s">
        <v>23568</v>
      </c>
      <c r="J8105" s="35" t="s">
        <v>23569</v>
      </c>
      <c r="K8105" s="35" t="s">
        <v>2617</v>
      </c>
      <c r="L8105" s="35"/>
      <c r="M8105" s="141">
        <v>44020</v>
      </c>
    </row>
    <row r="8106" spans="9:13">
      <c r="I8106" s="35" t="s">
        <v>23570</v>
      </c>
      <c r="J8106" s="35" t="s">
        <v>23571</v>
      </c>
      <c r="K8106" s="35" t="s">
        <v>2617</v>
      </c>
      <c r="L8106" s="35"/>
      <c r="M8106" s="141">
        <v>44022</v>
      </c>
    </row>
    <row r="8107" spans="9:13">
      <c r="I8107" s="35" t="s">
        <v>23572</v>
      </c>
      <c r="J8107" s="35" t="s">
        <v>23573</v>
      </c>
      <c r="K8107" s="35" t="s">
        <v>2617</v>
      </c>
      <c r="L8107" s="35"/>
      <c r="M8107" s="141">
        <v>44029</v>
      </c>
    </row>
    <row r="8108" spans="9:13">
      <c r="I8108" s="35" t="s">
        <v>23574</v>
      </c>
      <c r="J8108" s="35" t="s">
        <v>23575</v>
      </c>
      <c r="K8108" s="35" t="s">
        <v>2617</v>
      </c>
      <c r="L8108" s="35"/>
      <c r="M8108" s="141">
        <v>44029</v>
      </c>
    </row>
    <row r="8109" spans="9:13">
      <c r="I8109" s="35" t="s">
        <v>23576</v>
      </c>
      <c r="J8109" s="35" t="s">
        <v>23577</v>
      </c>
      <c r="K8109" s="35" t="s">
        <v>2617</v>
      </c>
      <c r="L8109" s="35"/>
      <c r="M8109" s="141">
        <v>44029</v>
      </c>
    </row>
    <row r="8110" spans="9:13">
      <c r="I8110" s="35" t="s">
        <v>23578</v>
      </c>
      <c r="J8110" s="35" t="s">
        <v>23579</v>
      </c>
      <c r="K8110" s="35" t="s">
        <v>2617</v>
      </c>
      <c r="L8110" s="35"/>
      <c r="M8110" s="141">
        <v>44029</v>
      </c>
    </row>
    <row r="8111" spans="9:13">
      <c r="I8111" s="35" t="s">
        <v>23580</v>
      </c>
      <c r="J8111" s="35" t="s">
        <v>23581</v>
      </c>
      <c r="K8111" s="35" t="s">
        <v>2617</v>
      </c>
      <c r="L8111" s="35"/>
      <c r="M8111" s="141">
        <v>44029</v>
      </c>
    </row>
    <row r="8112" spans="9:13">
      <c r="I8112" s="35" t="s">
        <v>23582</v>
      </c>
      <c r="J8112" s="35" t="s">
        <v>23583</v>
      </c>
      <c r="K8112" s="35" t="s">
        <v>2617</v>
      </c>
      <c r="L8112" s="35"/>
      <c r="M8112" s="141">
        <v>44029</v>
      </c>
    </row>
    <row r="8113" spans="9:13">
      <c r="I8113" s="35" t="s">
        <v>23584</v>
      </c>
      <c r="J8113" s="35" t="s">
        <v>23585</v>
      </c>
      <c r="K8113" s="35" t="s">
        <v>2617</v>
      </c>
      <c r="L8113" s="35"/>
      <c r="M8113" s="141">
        <v>44029</v>
      </c>
    </row>
    <row r="8114" spans="9:13">
      <c r="I8114" s="35" t="s">
        <v>23586</v>
      </c>
      <c r="J8114" s="35" t="s">
        <v>23587</v>
      </c>
      <c r="K8114" s="35" t="s">
        <v>2617</v>
      </c>
      <c r="L8114" s="35"/>
      <c r="M8114" s="141">
        <v>44029</v>
      </c>
    </row>
    <row r="8115" spans="9:13">
      <c r="I8115" s="35" t="s">
        <v>23588</v>
      </c>
      <c r="J8115" s="35" t="s">
        <v>23589</v>
      </c>
      <c r="K8115" s="35" t="s">
        <v>2617</v>
      </c>
      <c r="L8115" s="35"/>
      <c r="M8115" s="141">
        <v>44029</v>
      </c>
    </row>
    <row r="8116" spans="9:13">
      <c r="I8116" s="35" t="s">
        <v>23590</v>
      </c>
      <c r="J8116" s="35" t="s">
        <v>23591</v>
      </c>
      <c r="K8116" s="35" t="s">
        <v>2617</v>
      </c>
      <c r="L8116" s="35"/>
      <c r="M8116" s="141">
        <v>44029</v>
      </c>
    </row>
    <row r="8117" spans="9:13">
      <c r="I8117" s="35" t="s">
        <v>23592</v>
      </c>
      <c r="J8117" s="35" t="s">
        <v>23593</v>
      </c>
      <c r="K8117" s="35" t="s">
        <v>2617</v>
      </c>
      <c r="L8117" s="35"/>
      <c r="M8117" s="141">
        <v>44029</v>
      </c>
    </row>
    <row r="8118" spans="9:13">
      <c r="I8118" s="35" t="s">
        <v>23594</v>
      </c>
      <c r="J8118" s="35" t="s">
        <v>23595</v>
      </c>
      <c r="K8118" s="35" t="s">
        <v>2617</v>
      </c>
      <c r="L8118" s="35"/>
      <c r="M8118" s="141">
        <v>44029</v>
      </c>
    </row>
    <row r="8119" spans="9:13">
      <c r="I8119" s="35" t="s">
        <v>23596</v>
      </c>
      <c r="J8119" s="35" t="s">
        <v>23597</v>
      </c>
      <c r="K8119" s="35" t="s">
        <v>2617</v>
      </c>
      <c r="L8119" s="35"/>
      <c r="M8119" s="141">
        <v>44029</v>
      </c>
    </row>
    <row r="8120" spans="9:13">
      <c r="I8120" s="35" t="s">
        <v>23598</v>
      </c>
      <c r="J8120" s="35" t="s">
        <v>23599</v>
      </c>
      <c r="K8120" s="35" t="s">
        <v>2617</v>
      </c>
      <c r="L8120" s="35"/>
      <c r="M8120" s="141">
        <v>44029</v>
      </c>
    </row>
    <row r="8121" spans="9:13">
      <c r="I8121" s="35" t="s">
        <v>23600</v>
      </c>
      <c r="J8121" s="35" t="s">
        <v>23601</v>
      </c>
      <c r="K8121" s="35" t="s">
        <v>2617</v>
      </c>
      <c r="L8121" s="35"/>
      <c r="M8121" s="141">
        <v>44029</v>
      </c>
    </row>
    <row r="8122" spans="9:13">
      <c r="I8122" s="35" t="s">
        <v>23602</v>
      </c>
      <c r="J8122" s="35" t="s">
        <v>23603</v>
      </c>
      <c r="K8122" s="35" t="s">
        <v>2617</v>
      </c>
      <c r="L8122" s="35"/>
      <c r="M8122" s="141">
        <v>44029</v>
      </c>
    </row>
    <row r="8123" spans="9:13">
      <c r="I8123" s="35" t="s">
        <v>23604</v>
      </c>
      <c r="J8123" s="35" t="s">
        <v>23605</v>
      </c>
      <c r="K8123" s="35" t="s">
        <v>2617</v>
      </c>
      <c r="L8123" s="35"/>
      <c r="M8123" s="141">
        <v>44029</v>
      </c>
    </row>
    <row r="8124" spans="9:13">
      <c r="I8124" s="35" t="s">
        <v>23606</v>
      </c>
      <c r="J8124" s="35" t="s">
        <v>23607</v>
      </c>
      <c r="K8124" s="35" t="s">
        <v>2617</v>
      </c>
      <c r="L8124" s="35"/>
      <c r="M8124" s="141">
        <v>44029</v>
      </c>
    </row>
    <row r="8125" spans="9:13">
      <c r="I8125" s="35" t="s">
        <v>23608</v>
      </c>
      <c r="J8125" s="35" t="s">
        <v>23609</v>
      </c>
      <c r="K8125" s="35" t="s">
        <v>2617</v>
      </c>
      <c r="L8125" s="35"/>
      <c r="M8125" s="141">
        <v>44029</v>
      </c>
    </row>
    <row r="8126" spans="9:13">
      <c r="I8126" s="35" t="s">
        <v>23610</v>
      </c>
      <c r="J8126" s="35" t="s">
        <v>23611</v>
      </c>
      <c r="K8126" s="35" t="s">
        <v>2617</v>
      </c>
      <c r="L8126" s="35"/>
      <c r="M8126" s="141">
        <v>44029</v>
      </c>
    </row>
    <row r="8127" spans="9:13">
      <c r="I8127" s="35" t="s">
        <v>23612</v>
      </c>
      <c r="J8127" s="35" t="s">
        <v>23613</v>
      </c>
      <c r="K8127" s="35" t="s">
        <v>2617</v>
      </c>
      <c r="L8127" s="35"/>
      <c r="M8127" s="141">
        <v>44029</v>
      </c>
    </row>
    <row r="8128" spans="9:13">
      <c r="I8128" s="35" t="s">
        <v>23614</v>
      </c>
      <c r="J8128" s="35" t="s">
        <v>23615</v>
      </c>
      <c r="K8128" s="35" t="s">
        <v>2617</v>
      </c>
      <c r="L8128" s="35"/>
      <c r="M8128" s="141">
        <v>44029</v>
      </c>
    </row>
    <row r="8129" spans="9:13">
      <c r="I8129" s="35" t="s">
        <v>23616</v>
      </c>
      <c r="J8129" s="35" t="s">
        <v>23617</v>
      </c>
      <c r="K8129" s="35" t="s">
        <v>2617</v>
      </c>
      <c r="L8129" s="35"/>
      <c r="M8129" s="141">
        <v>44029</v>
      </c>
    </row>
    <row r="8130" spans="9:13">
      <c r="I8130" s="35" t="s">
        <v>23618</v>
      </c>
      <c r="J8130" s="35" t="s">
        <v>23619</v>
      </c>
      <c r="K8130" s="35" t="s">
        <v>2617</v>
      </c>
      <c r="L8130" s="35"/>
      <c r="M8130" s="141">
        <v>44029</v>
      </c>
    </row>
    <row r="8131" spans="9:13">
      <c r="I8131" s="35" t="s">
        <v>23620</v>
      </c>
      <c r="J8131" s="35" t="s">
        <v>23621</v>
      </c>
      <c r="K8131" s="35" t="s">
        <v>2617</v>
      </c>
      <c r="L8131" s="35"/>
      <c r="M8131" s="141">
        <v>44029</v>
      </c>
    </row>
    <row r="8132" spans="9:13">
      <c r="I8132" s="35" t="s">
        <v>23622</v>
      </c>
      <c r="J8132" s="35" t="s">
        <v>23623</v>
      </c>
      <c r="K8132" s="35" t="s">
        <v>2617</v>
      </c>
      <c r="L8132" s="35"/>
      <c r="M8132" s="141">
        <v>44029</v>
      </c>
    </row>
    <row r="8133" spans="9:13">
      <c r="I8133" s="35" t="s">
        <v>23624</v>
      </c>
      <c r="J8133" s="35" t="s">
        <v>23625</v>
      </c>
      <c r="K8133" s="35" t="s">
        <v>2617</v>
      </c>
      <c r="L8133" s="35"/>
      <c r="M8133" s="141">
        <v>44029</v>
      </c>
    </row>
    <row r="8134" spans="9:13">
      <c r="I8134" s="35" t="s">
        <v>23626</v>
      </c>
      <c r="J8134" s="35" t="s">
        <v>23627</v>
      </c>
      <c r="K8134" s="35" t="s">
        <v>2617</v>
      </c>
      <c r="L8134" s="35"/>
      <c r="M8134" s="141">
        <v>44029</v>
      </c>
    </row>
    <row r="8135" spans="9:13">
      <c r="I8135" s="35" t="s">
        <v>23628</v>
      </c>
      <c r="J8135" s="35" t="s">
        <v>23629</v>
      </c>
      <c r="K8135" s="35" t="s">
        <v>2617</v>
      </c>
      <c r="L8135" s="35"/>
      <c r="M8135" s="141">
        <v>44029</v>
      </c>
    </row>
    <row r="8136" spans="9:13">
      <c r="I8136" s="35" t="s">
        <v>23630</v>
      </c>
      <c r="J8136" s="35" t="s">
        <v>23631</v>
      </c>
      <c r="K8136" s="35" t="s">
        <v>2617</v>
      </c>
      <c r="L8136" s="35"/>
      <c r="M8136" s="141">
        <v>44029</v>
      </c>
    </row>
    <row r="8137" spans="9:13">
      <c r="I8137" s="35" t="s">
        <v>23632</v>
      </c>
      <c r="J8137" s="35" t="s">
        <v>23633</v>
      </c>
      <c r="K8137" s="35" t="s">
        <v>2617</v>
      </c>
      <c r="L8137" s="35"/>
      <c r="M8137" s="141">
        <v>44029</v>
      </c>
    </row>
    <row r="8138" spans="9:13">
      <c r="I8138" s="35" t="s">
        <v>23634</v>
      </c>
      <c r="J8138" s="35" t="s">
        <v>23635</v>
      </c>
      <c r="K8138" s="35" t="s">
        <v>2617</v>
      </c>
      <c r="L8138" s="35"/>
      <c r="M8138" s="141">
        <v>44029</v>
      </c>
    </row>
    <row r="8139" spans="9:13">
      <c r="I8139" s="35" t="s">
        <v>23636</v>
      </c>
      <c r="J8139" s="35" t="s">
        <v>23637</v>
      </c>
      <c r="K8139" s="35" t="s">
        <v>2617</v>
      </c>
      <c r="L8139" s="35"/>
      <c r="M8139" s="141">
        <v>44029</v>
      </c>
    </row>
    <row r="8140" spans="9:13">
      <c r="I8140" s="35" t="s">
        <v>23638</v>
      </c>
      <c r="J8140" s="35" t="s">
        <v>23639</v>
      </c>
      <c r="K8140" s="35" t="s">
        <v>2617</v>
      </c>
      <c r="L8140" s="35"/>
      <c r="M8140" s="141">
        <v>44029</v>
      </c>
    </row>
    <row r="8141" spans="9:13">
      <c r="I8141" s="35" t="s">
        <v>23640</v>
      </c>
      <c r="J8141" s="35" t="s">
        <v>23641</v>
      </c>
      <c r="K8141" s="35" t="s">
        <v>2617</v>
      </c>
      <c r="L8141" s="35"/>
      <c r="M8141" s="141">
        <v>44029</v>
      </c>
    </row>
    <row r="8142" spans="9:13">
      <c r="I8142" s="35" t="s">
        <v>23642</v>
      </c>
      <c r="J8142" s="35" t="s">
        <v>23643</v>
      </c>
      <c r="K8142" s="35" t="s">
        <v>2617</v>
      </c>
      <c r="L8142" s="35"/>
      <c r="M8142" s="141">
        <v>44029</v>
      </c>
    </row>
    <row r="8143" spans="9:13">
      <c r="I8143" s="35" t="s">
        <v>23644</v>
      </c>
      <c r="J8143" s="35" t="s">
        <v>23645</v>
      </c>
      <c r="K8143" s="35" t="s">
        <v>2617</v>
      </c>
      <c r="L8143" s="35"/>
      <c r="M8143" s="141">
        <v>44029</v>
      </c>
    </row>
    <row r="8144" spans="9:13">
      <c r="I8144" s="35" t="s">
        <v>23646</v>
      </c>
      <c r="J8144" s="35" t="s">
        <v>23647</v>
      </c>
      <c r="K8144" s="35" t="s">
        <v>2617</v>
      </c>
      <c r="L8144" s="35"/>
      <c r="M8144" s="141">
        <v>44029</v>
      </c>
    </row>
    <row r="8145" spans="9:13">
      <c r="I8145" s="35" t="s">
        <v>23648</v>
      </c>
      <c r="J8145" s="35" t="s">
        <v>23649</v>
      </c>
      <c r="K8145" s="35" t="s">
        <v>2617</v>
      </c>
      <c r="L8145" s="35"/>
      <c r="M8145" s="141">
        <v>44029</v>
      </c>
    </row>
    <row r="8146" spans="9:13">
      <c r="I8146" s="35" t="s">
        <v>23650</v>
      </c>
      <c r="J8146" s="35" t="s">
        <v>23651</v>
      </c>
      <c r="K8146" s="35" t="s">
        <v>2617</v>
      </c>
      <c r="L8146" s="35"/>
      <c r="M8146" s="141">
        <v>44029</v>
      </c>
    </row>
    <row r="8147" spans="9:13">
      <c r="I8147" s="35" t="s">
        <v>23652</v>
      </c>
      <c r="J8147" s="35" t="s">
        <v>23653</v>
      </c>
      <c r="K8147" s="35" t="s">
        <v>2617</v>
      </c>
      <c r="L8147" s="35"/>
      <c r="M8147" s="141">
        <v>44029</v>
      </c>
    </row>
    <row r="8148" spans="9:13">
      <c r="I8148" s="35" t="s">
        <v>23654</v>
      </c>
      <c r="J8148" s="35" t="s">
        <v>23655</v>
      </c>
      <c r="K8148" s="35" t="s">
        <v>2617</v>
      </c>
      <c r="L8148" s="35"/>
      <c r="M8148" s="141">
        <v>44029</v>
      </c>
    </row>
    <row r="8149" spans="9:13">
      <c r="I8149" s="35" t="s">
        <v>23656</v>
      </c>
      <c r="J8149" s="35" t="s">
        <v>23657</v>
      </c>
      <c r="K8149" s="35" t="s">
        <v>2617</v>
      </c>
      <c r="L8149" s="35"/>
      <c r="M8149" s="141">
        <v>44029</v>
      </c>
    </row>
    <row r="8150" spans="9:13">
      <c r="I8150" s="35" t="s">
        <v>23658</v>
      </c>
      <c r="J8150" s="35" t="s">
        <v>23659</v>
      </c>
      <c r="K8150" s="35" t="s">
        <v>2617</v>
      </c>
      <c r="L8150" s="35"/>
      <c r="M8150" s="141">
        <v>44029</v>
      </c>
    </row>
    <row r="8151" spans="9:13">
      <c r="I8151" s="35" t="s">
        <v>23660</v>
      </c>
      <c r="J8151" s="35" t="s">
        <v>23661</v>
      </c>
      <c r="K8151" s="35" t="s">
        <v>2617</v>
      </c>
      <c r="L8151" s="35"/>
      <c r="M8151" s="141">
        <v>44029</v>
      </c>
    </row>
    <row r="8152" spans="9:13">
      <c r="I8152" s="35" t="s">
        <v>23662</v>
      </c>
      <c r="J8152" s="35" t="s">
        <v>23663</v>
      </c>
      <c r="K8152" s="35" t="s">
        <v>2617</v>
      </c>
      <c r="L8152" s="35"/>
      <c r="M8152" s="141">
        <v>44029</v>
      </c>
    </row>
    <row r="8153" spans="9:13">
      <c r="I8153" s="35" t="s">
        <v>23664</v>
      </c>
      <c r="J8153" s="35" t="s">
        <v>23665</v>
      </c>
      <c r="K8153" s="35" t="s">
        <v>2617</v>
      </c>
      <c r="L8153" s="35"/>
      <c r="M8153" s="141">
        <v>44029</v>
      </c>
    </row>
    <row r="8154" spans="9:13">
      <c r="I8154" s="35" t="s">
        <v>23666</v>
      </c>
      <c r="J8154" s="35" t="s">
        <v>23667</v>
      </c>
      <c r="K8154" s="35" t="s">
        <v>2617</v>
      </c>
      <c r="L8154" s="35"/>
      <c r="M8154" s="141">
        <v>44029</v>
      </c>
    </row>
    <row r="8155" spans="9:13">
      <c r="I8155" s="35" t="s">
        <v>23668</v>
      </c>
      <c r="J8155" s="35" t="s">
        <v>23669</v>
      </c>
      <c r="K8155" s="35" t="s">
        <v>2617</v>
      </c>
      <c r="L8155" s="35"/>
      <c r="M8155" s="141">
        <v>44029</v>
      </c>
    </row>
    <row r="8156" spans="9:13">
      <c r="I8156" s="35" t="s">
        <v>23670</v>
      </c>
      <c r="J8156" s="35" t="s">
        <v>23671</v>
      </c>
      <c r="K8156" s="35" t="s">
        <v>2617</v>
      </c>
      <c r="L8156" s="35"/>
      <c r="M8156" s="141">
        <v>44029</v>
      </c>
    </row>
    <row r="8157" spans="9:13">
      <c r="I8157" s="35" t="s">
        <v>23672</v>
      </c>
      <c r="J8157" s="35" t="s">
        <v>23673</v>
      </c>
      <c r="K8157" s="35" t="s">
        <v>2617</v>
      </c>
      <c r="L8157" s="35"/>
      <c r="M8157" s="141">
        <v>44029</v>
      </c>
    </row>
    <row r="8158" spans="9:13">
      <c r="I8158" s="35" t="s">
        <v>23674</v>
      </c>
      <c r="J8158" s="35" t="s">
        <v>23675</v>
      </c>
      <c r="K8158" s="35" t="s">
        <v>2617</v>
      </c>
      <c r="L8158" s="35"/>
      <c r="M8158" s="141">
        <v>44029</v>
      </c>
    </row>
    <row r="8159" spans="9:13">
      <c r="I8159" s="35" t="s">
        <v>23676</v>
      </c>
      <c r="J8159" s="35" t="s">
        <v>23677</v>
      </c>
      <c r="K8159" s="35" t="s">
        <v>2617</v>
      </c>
      <c r="L8159" s="35"/>
      <c r="M8159" s="141">
        <v>44029</v>
      </c>
    </row>
    <row r="8160" spans="9:13">
      <c r="I8160" s="35" t="s">
        <v>23678</v>
      </c>
      <c r="J8160" s="35" t="s">
        <v>23679</v>
      </c>
      <c r="K8160" s="35" t="s">
        <v>2617</v>
      </c>
      <c r="L8160" s="35"/>
      <c r="M8160" s="141">
        <v>44029</v>
      </c>
    </row>
    <row r="8161" spans="9:13">
      <c r="I8161" s="35" t="s">
        <v>23680</v>
      </c>
      <c r="J8161" s="35" t="s">
        <v>23681</v>
      </c>
      <c r="K8161" s="35" t="s">
        <v>2617</v>
      </c>
      <c r="L8161" s="35"/>
      <c r="M8161" s="141">
        <v>44029</v>
      </c>
    </row>
    <row r="8162" spans="9:13">
      <c r="I8162" s="35" t="s">
        <v>23682</v>
      </c>
      <c r="J8162" s="35" t="s">
        <v>23683</v>
      </c>
      <c r="K8162" s="35" t="s">
        <v>2617</v>
      </c>
      <c r="L8162" s="35"/>
      <c r="M8162" s="141">
        <v>44029</v>
      </c>
    </row>
    <row r="8163" spans="9:13">
      <c r="I8163" s="35" t="s">
        <v>23684</v>
      </c>
      <c r="J8163" s="35" t="s">
        <v>23685</v>
      </c>
      <c r="K8163" s="35" t="s">
        <v>2617</v>
      </c>
      <c r="L8163" s="35"/>
      <c r="M8163" s="141">
        <v>44029</v>
      </c>
    </row>
    <row r="8164" spans="9:13">
      <c r="I8164" s="35" t="s">
        <v>23686</v>
      </c>
      <c r="J8164" s="35" t="s">
        <v>23687</v>
      </c>
      <c r="K8164" s="35" t="s">
        <v>2617</v>
      </c>
      <c r="L8164" s="35"/>
      <c r="M8164" s="141">
        <v>44029</v>
      </c>
    </row>
    <row r="8165" spans="9:13">
      <c r="I8165" s="35" t="s">
        <v>23688</v>
      </c>
      <c r="J8165" s="35" t="s">
        <v>23689</v>
      </c>
      <c r="K8165" s="35" t="s">
        <v>2617</v>
      </c>
      <c r="L8165" s="35"/>
      <c r="M8165" s="141">
        <v>44029</v>
      </c>
    </row>
    <row r="8166" spans="9:13">
      <c r="I8166" s="35" t="s">
        <v>23690</v>
      </c>
      <c r="J8166" s="35" t="s">
        <v>23691</v>
      </c>
      <c r="K8166" s="35" t="s">
        <v>2617</v>
      </c>
      <c r="L8166" s="35"/>
      <c r="M8166" s="141">
        <v>44029</v>
      </c>
    </row>
    <row r="8167" spans="9:13">
      <c r="I8167" s="35" t="s">
        <v>23692</v>
      </c>
      <c r="J8167" s="35" t="s">
        <v>23693</v>
      </c>
      <c r="K8167" s="35" t="s">
        <v>2617</v>
      </c>
      <c r="L8167" s="35"/>
      <c r="M8167" s="141">
        <v>44029</v>
      </c>
    </row>
    <row r="8168" spans="9:13">
      <c r="I8168" s="35" t="s">
        <v>23694</v>
      </c>
      <c r="J8168" s="35" t="s">
        <v>23695</v>
      </c>
      <c r="K8168" s="35" t="s">
        <v>2617</v>
      </c>
      <c r="L8168" s="35"/>
      <c r="M8168" s="141">
        <v>44029</v>
      </c>
    </row>
    <row r="8169" spans="9:13">
      <c r="I8169" s="35" t="s">
        <v>23696</v>
      </c>
      <c r="J8169" s="35" t="s">
        <v>23697</v>
      </c>
      <c r="K8169" s="35" t="s">
        <v>2617</v>
      </c>
      <c r="L8169" s="35"/>
      <c r="M8169" s="141">
        <v>44029</v>
      </c>
    </row>
    <row r="8170" spans="9:13">
      <c r="I8170" s="35" t="s">
        <v>23698</v>
      </c>
      <c r="J8170" s="35" t="s">
        <v>23699</v>
      </c>
      <c r="K8170" s="35" t="s">
        <v>2617</v>
      </c>
      <c r="L8170" s="35"/>
      <c r="M8170" s="141">
        <v>44029</v>
      </c>
    </row>
    <row r="8171" spans="9:13">
      <c r="I8171" s="35" t="s">
        <v>23700</v>
      </c>
      <c r="J8171" s="35" t="s">
        <v>23701</v>
      </c>
      <c r="K8171" s="35" t="s">
        <v>2617</v>
      </c>
      <c r="L8171" s="35"/>
      <c r="M8171" s="141">
        <v>44029</v>
      </c>
    </row>
    <row r="8172" spans="9:13">
      <c r="I8172" s="35" t="s">
        <v>23702</v>
      </c>
      <c r="J8172" s="35" t="s">
        <v>23703</v>
      </c>
      <c r="K8172" s="35" t="s">
        <v>2617</v>
      </c>
      <c r="L8172" s="35"/>
      <c r="M8172" s="141">
        <v>44029</v>
      </c>
    </row>
    <row r="8173" spans="9:13">
      <c r="I8173" s="35" t="s">
        <v>23704</v>
      </c>
      <c r="J8173" s="35" t="s">
        <v>23705</v>
      </c>
      <c r="K8173" s="35" t="s">
        <v>2617</v>
      </c>
      <c r="L8173" s="35"/>
      <c r="M8173" s="141">
        <v>44029</v>
      </c>
    </row>
    <row r="8174" spans="9:13">
      <c r="I8174" s="35" t="s">
        <v>23706</v>
      </c>
      <c r="J8174" s="35" t="s">
        <v>23707</v>
      </c>
      <c r="K8174" s="35" t="s">
        <v>2617</v>
      </c>
      <c r="L8174" s="35"/>
      <c r="M8174" s="141">
        <v>44029</v>
      </c>
    </row>
    <row r="8175" spans="9:13">
      <c r="I8175" s="35" t="s">
        <v>23708</v>
      </c>
      <c r="J8175" s="35" t="s">
        <v>23709</v>
      </c>
      <c r="K8175" s="35" t="s">
        <v>2617</v>
      </c>
      <c r="L8175" s="35"/>
      <c r="M8175" s="141">
        <v>44029</v>
      </c>
    </row>
    <row r="8176" spans="9:13">
      <c r="I8176" s="35" t="s">
        <v>23710</v>
      </c>
      <c r="J8176" s="35" t="s">
        <v>23711</v>
      </c>
      <c r="K8176" s="35" t="s">
        <v>2617</v>
      </c>
      <c r="L8176" s="35"/>
      <c r="M8176" s="141">
        <v>44029</v>
      </c>
    </row>
    <row r="8177" spans="9:13">
      <c r="I8177" s="35" t="s">
        <v>23712</v>
      </c>
      <c r="J8177" s="35" t="s">
        <v>23713</v>
      </c>
      <c r="K8177" s="35" t="s">
        <v>2617</v>
      </c>
      <c r="L8177" s="35"/>
      <c r="M8177" s="141">
        <v>44029</v>
      </c>
    </row>
    <row r="8178" spans="9:13">
      <c r="I8178" s="35" t="s">
        <v>23714</v>
      </c>
      <c r="J8178" s="35" t="s">
        <v>23715</v>
      </c>
      <c r="K8178" s="35" t="s">
        <v>2617</v>
      </c>
      <c r="L8178" s="35"/>
      <c r="M8178" s="141">
        <v>44029</v>
      </c>
    </row>
    <row r="8179" spans="9:13">
      <c r="I8179" s="35" t="s">
        <v>23716</v>
      </c>
      <c r="J8179" s="35" t="s">
        <v>23717</v>
      </c>
      <c r="K8179" s="35" t="s">
        <v>2617</v>
      </c>
      <c r="L8179" s="35"/>
      <c r="M8179" s="141">
        <v>44029</v>
      </c>
    </row>
    <row r="8180" spans="9:13">
      <c r="I8180" s="35" t="s">
        <v>23718</v>
      </c>
      <c r="J8180" s="35" t="s">
        <v>23719</v>
      </c>
      <c r="K8180" s="35" t="s">
        <v>2617</v>
      </c>
      <c r="L8180" s="35"/>
      <c r="M8180" s="141">
        <v>44029</v>
      </c>
    </row>
    <row r="8181" spans="9:13">
      <c r="I8181" s="35" t="s">
        <v>23720</v>
      </c>
      <c r="J8181" s="35" t="s">
        <v>23721</v>
      </c>
      <c r="K8181" s="35" t="s">
        <v>2617</v>
      </c>
      <c r="L8181" s="35"/>
      <c r="M8181" s="141">
        <v>44029</v>
      </c>
    </row>
    <row r="8182" spans="9:13">
      <c r="I8182" s="35" t="s">
        <v>23722</v>
      </c>
      <c r="J8182" s="35" t="s">
        <v>23723</v>
      </c>
      <c r="K8182" s="35" t="s">
        <v>2617</v>
      </c>
      <c r="L8182" s="35"/>
      <c r="M8182" s="141">
        <v>44029</v>
      </c>
    </row>
    <row r="8183" spans="9:13">
      <c r="I8183" s="35" t="s">
        <v>23724</v>
      </c>
      <c r="J8183" s="35" t="s">
        <v>23725</v>
      </c>
      <c r="K8183" s="35" t="s">
        <v>2617</v>
      </c>
      <c r="L8183" s="35"/>
      <c r="M8183" s="141">
        <v>44029</v>
      </c>
    </row>
    <row r="8184" spans="9:13">
      <c r="I8184" s="35" t="s">
        <v>23726</v>
      </c>
      <c r="J8184" s="35" t="s">
        <v>23727</v>
      </c>
      <c r="K8184" s="35" t="s">
        <v>2617</v>
      </c>
      <c r="L8184" s="35"/>
      <c r="M8184" s="141">
        <v>44029</v>
      </c>
    </row>
    <row r="8185" spans="9:13">
      <c r="I8185" s="35" t="s">
        <v>23728</v>
      </c>
      <c r="J8185" s="35" t="s">
        <v>23729</v>
      </c>
      <c r="K8185" s="35" t="s">
        <v>2617</v>
      </c>
      <c r="L8185" s="35"/>
      <c r="M8185" s="141">
        <v>44029</v>
      </c>
    </row>
    <row r="8186" spans="9:13">
      <c r="I8186" s="35" t="s">
        <v>23730</v>
      </c>
      <c r="J8186" s="35" t="s">
        <v>23731</v>
      </c>
      <c r="K8186" s="35" t="s">
        <v>2617</v>
      </c>
      <c r="L8186" s="35"/>
      <c r="M8186" s="141">
        <v>44029</v>
      </c>
    </row>
    <row r="8187" spans="9:13">
      <c r="I8187" s="35" t="s">
        <v>23732</v>
      </c>
      <c r="J8187" s="35" t="s">
        <v>23733</v>
      </c>
      <c r="K8187" s="35" t="s">
        <v>2617</v>
      </c>
      <c r="L8187" s="35"/>
      <c r="M8187" s="141">
        <v>44029</v>
      </c>
    </row>
    <row r="8188" spans="9:13">
      <c r="I8188" s="35" t="s">
        <v>23734</v>
      </c>
      <c r="J8188" s="35" t="s">
        <v>23735</v>
      </c>
      <c r="K8188" s="35" t="s">
        <v>2617</v>
      </c>
      <c r="L8188" s="35"/>
      <c r="M8188" s="141">
        <v>44029</v>
      </c>
    </row>
    <row r="8189" spans="9:13">
      <c r="I8189" s="35" t="s">
        <v>23736</v>
      </c>
      <c r="J8189" s="35" t="s">
        <v>23737</v>
      </c>
      <c r="K8189" s="35" t="s">
        <v>2617</v>
      </c>
      <c r="L8189" s="35"/>
      <c r="M8189" s="141">
        <v>44029</v>
      </c>
    </row>
    <row r="8190" spans="9:13">
      <c r="I8190" s="35" t="s">
        <v>23738</v>
      </c>
      <c r="J8190" s="35" t="s">
        <v>23739</v>
      </c>
      <c r="K8190" s="35" t="s">
        <v>2617</v>
      </c>
      <c r="L8190" s="35"/>
      <c r="M8190" s="141">
        <v>44029</v>
      </c>
    </row>
    <row r="8191" spans="9:13">
      <c r="I8191" s="35" t="s">
        <v>23740</v>
      </c>
      <c r="J8191" s="35" t="s">
        <v>23741</v>
      </c>
      <c r="K8191" s="35" t="s">
        <v>2617</v>
      </c>
      <c r="L8191" s="35"/>
      <c r="M8191" s="141">
        <v>44029</v>
      </c>
    </row>
    <row r="8192" spans="9:13">
      <c r="I8192" s="35" t="s">
        <v>23742</v>
      </c>
      <c r="J8192" s="35" t="s">
        <v>23743</v>
      </c>
      <c r="K8192" s="35" t="s">
        <v>2617</v>
      </c>
      <c r="L8192" s="35"/>
      <c r="M8192" s="141">
        <v>44029</v>
      </c>
    </row>
    <row r="8193" spans="9:13">
      <c r="I8193" s="35" t="s">
        <v>23744</v>
      </c>
      <c r="J8193" s="35" t="s">
        <v>23745</v>
      </c>
      <c r="K8193" s="35" t="s">
        <v>2617</v>
      </c>
      <c r="L8193" s="35"/>
      <c r="M8193" s="141">
        <v>44029</v>
      </c>
    </row>
    <row r="8194" spans="9:13">
      <c r="I8194" s="35" t="s">
        <v>23746</v>
      </c>
      <c r="J8194" s="35" t="s">
        <v>23747</v>
      </c>
      <c r="K8194" s="35" t="s">
        <v>2617</v>
      </c>
      <c r="L8194" s="35"/>
      <c r="M8194" s="141">
        <v>44029</v>
      </c>
    </row>
    <row r="8195" spans="9:13">
      <c r="I8195" s="35" t="s">
        <v>23748</v>
      </c>
      <c r="J8195" s="35" t="s">
        <v>23749</v>
      </c>
      <c r="K8195" s="35" t="s">
        <v>2617</v>
      </c>
      <c r="L8195" s="35"/>
      <c r="M8195" s="141">
        <v>44029</v>
      </c>
    </row>
    <row r="8196" spans="9:13">
      <c r="I8196" s="35" t="s">
        <v>23750</v>
      </c>
      <c r="J8196" s="35" t="s">
        <v>23751</v>
      </c>
      <c r="K8196" s="35" t="s">
        <v>2617</v>
      </c>
      <c r="L8196" s="35"/>
      <c r="M8196" s="141">
        <v>44029</v>
      </c>
    </row>
    <row r="8197" spans="9:13">
      <c r="I8197" s="35" t="s">
        <v>23752</v>
      </c>
      <c r="J8197" s="35" t="s">
        <v>23753</v>
      </c>
      <c r="K8197" s="35" t="s">
        <v>2617</v>
      </c>
      <c r="L8197" s="35"/>
      <c r="M8197" s="141">
        <v>44029</v>
      </c>
    </row>
    <row r="8198" spans="9:13">
      <c r="I8198" s="35" t="s">
        <v>23754</v>
      </c>
      <c r="J8198" s="35" t="s">
        <v>23755</v>
      </c>
      <c r="K8198" s="35" t="s">
        <v>2617</v>
      </c>
      <c r="L8198" s="35"/>
      <c r="M8198" s="141">
        <v>44029</v>
      </c>
    </row>
    <row r="8199" spans="9:13">
      <c r="I8199" s="35" t="s">
        <v>23756</v>
      </c>
      <c r="J8199" s="35" t="s">
        <v>23757</v>
      </c>
      <c r="K8199" s="35" t="s">
        <v>2617</v>
      </c>
      <c r="L8199" s="35"/>
      <c r="M8199" s="141">
        <v>44029</v>
      </c>
    </row>
    <row r="8200" spans="9:13">
      <c r="I8200" s="35" t="s">
        <v>23758</v>
      </c>
      <c r="J8200" s="35" t="s">
        <v>23759</v>
      </c>
      <c r="K8200" s="35" t="s">
        <v>2617</v>
      </c>
      <c r="L8200" s="35"/>
      <c r="M8200" s="141">
        <v>44029</v>
      </c>
    </row>
    <row r="8201" spans="9:13">
      <c r="I8201" s="35" t="s">
        <v>23760</v>
      </c>
      <c r="J8201" s="35" t="s">
        <v>23761</v>
      </c>
      <c r="K8201" s="35" t="s">
        <v>2617</v>
      </c>
      <c r="L8201" s="35"/>
      <c r="M8201" s="141">
        <v>44029</v>
      </c>
    </row>
    <row r="8202" spans="9:13">
      <c r="I8202" s="35" t="s">
        <v>23762</v>
      </c>
      <c r="J8202" s="35" t="s">
        <v>23763</v>
      </c>
      <c r="K8202" s="35" t="s">
        <v>2617</v>
      </c>
      <c r="L8202" s="35"/>
      <c r="M8202" s="141">
        <v>44029</v>
      </c>
    </row>
    <row r="8203" spans="9:13">
      <c r="I8203" s="35" t="s">
        <v>23764</v>
      </c>
      <c r="J8203" s="35" t="s">
        <v>23765</v>
      </c>
      <c r="K8203" s="35" t="s">
        <v>2617</v>
      </c>
      <c r="L8203" s="35"/>
      <c r="M8203" s="141">
        <v>44029</v>
      </c>
    </row>
    <row r="8204" spans="9:13">
      <c r="I8204" s="35" t="s">
        <v>23766</v>
      </c>
      <c r="J8204" s="35" t="s">
        <v>23767</v>
      </c>
      <c r="K8204" s="35" t="s">
        <v>2617</v>
      </c>
      <c r="L8204" s="35"/>
      <c r="M8204" s="141">
        <v>44029</v>
      </c>
    </row>
    <row r="8205" spans="9:13">
      <c r="I8205" s="35" t="s">
        <v>23768</v>
      </c>
      <c r="J8205" s="35" t="s">
        <v>23769</v>
      </c>
      <c r="K8205" s="35" t="s">
        <v>2617</v>
      </c>
      <c r="L8205" s="35"/>
      <c r="M8205" s="141">
        <v>44029</v>
      </c>
    </row>
    <row r="8206" spans="9:13">
      <c r="I8206" s="35" t="s">
        <v>23770</v>
      </c>
      <c r="J8206" s="35" t="s">
        <v>23771</v>
      </c>
      <c r="K8206" s="35" t="s">
        <v>2617</v>
      </c>
      <c r="L8206" s="35"/>
      <c r="M8206" s="141">
        <v>44029</v>
      </c>
    </row>
    <row r="8207" spans="9:13">
      <c r="I8207" s="35" t="s">
        <v>23772</v>
      </c>
      <c r="J8207" s="35" t="s">
        <v>23773</v>
      </c>
      <c r="K8207" s="35" t="s">
        <v>2617</v>
      </c>
      <c r="L8207" s="35"/>
      <c r="M8207" s="141">
        <v>44029</v>
      </c>
    </row>
    <row r="8208" spans="9:13">
      <c r="I8208" s="35" t="s">
        <v>23774</v>
      </c>
      <c r="J8208" s="35" t="s">
        <v>23775</v>
      </c>
      <c r="K8208" s="35" t="s">
        <v>2617</v>
      </c>
      <c r="L8208" s="35"/>
      <c r="M8208" s="141">
        <v>44029</v>
      </c>
    </row>
    <row r="8209" spans="9:13">
      <c r="I8209" s="35" t="s">
        <v>23776</v>
      </c>
      <c r="J8209" s="35" t="s">
        <v>23777</v>
      </c>
      <c r="K8209" s="35" t="s">
        <v>2617</v>
      </c>
      <c r="L8209" s="35"/>
      <c r="M8209" s="141">
        <v>44029</v>
      </c>
    </row>
    <row r="8210" spans="9:13">
      <c r="I8210" s="35" t="s">
        <v>23778</v>
      </c>
      <c r="J8210" s="35" t="s">
        <v>23779</v>
      </c>
      <c r="K8210" s="35" t="s">
        <v>2617</v>
      </c>
      <c r="L8210" s="35"/>
      <c r="M8210" s="141">
        <v>44029</v>
      </c>
    </row>
    <row r="8211" spans="9:13">
      <c r="I8211" s="35" t="s">
        <v>23780</v>
      </c>
      <c r="J8211" s="35" t="s">
        <v>23781</v>
      </c>
      <c r="K8211" s="35" t="s">
        <v>2617</v>
      </c>
      <c r="L8211" s="35"/>
      <c r="M8211" s="141">
        <v>44029</v>
      </c>
    </row>
    <row r="8212" spans="9:13">
      <c r="I8212" s="35" t="s">
        <v>23782</v>
      </c>
      <c r="J8212" s="35" t="s">
        <v>23783</v>
      </c>
      <c r="K8212" s="35" t="s">
        <v>2617</v>
      </c>
      <c r="L8212" s="35"/>
      <c r="M8212" s="141">
        <v>44029</v>
      </c>
    </row>
    <row r="8213" spans="9:13">
      <c r="I8213" s="35" t="s">
        <v>23784</v>
      </c>
      <c r="J8213" s="35" t="s">
        <v>23785</v>
      </c>
      <c r="K8213" s="35" t="s">
        <v>2617</v>
      </c>
      <c r="L8213" s="35"/>
      <c r="M8213" s="141">
        <v>44029</v>
      </c>
    </row>
    <row r="8214" spans="9:13">
      <c r="I8214" s="35" t="s">
        <v>23786</v>
      </c>
      <c r="J8214" s="35" t="s">
        <v>23787</v>
      </c>
      <c r="K8214" s="35" t="s">
        <v>2617</v>
      </c>
      <c r="L8214" s="35"/>
      <c r="M8214" s="141">
        <v>44029</v>
      </c>
    </row>
    <row r="8215" spans="9:13">
      <c r="I8215" s="35" t="s">
        <v>23788</v>
      </c>
      <c r="J8215" s="35" t="s">
        <v>23789</v>
      </c>
      <c r="K8215" s="35" t="s">
        <v>2617</v>
      </c>
      <c r="L8215" s="35"/>
      <c r="M8215" s="141">
        <v>44029</v>
      </c>
    </row>
    <row r="8216" spans="9:13">
      <c r="I8216" s="35" t="s">
        <v>23790</v>
      </c>
      <c r="J8216" s="35" t="s">
        <v>23791</v>
      </c>
      <c r="K8216" s="35" t="s">
        <v>2617</v>
      </c>
      <c r="L8216" s="35"/>
      <c r="M8216" s="141">
        <v>44029</v>
      </c>
    </row>
    <row r="8217" spans="9:13">
      <c r="I8217" s="35" t="s">
        <v>23792</v>
      </c>
      <c r="J8217" s="35" t="s">
        <v>23793</v>
      </c>
      <c r="K8217" s="35" t="s">
        <v>2617</v>
      </c>
      <c r="L8217" s="35"/>
      <c r="M8217" s="141">
        <v>44029</v>
      </c>
    </row>
    <row r="8218" spans="9:13">
      <c r="I8218" s="35" t="s">
        <v>23794</v>
      </c>
      <c r="J8218" s="35" t="s">
        <v>23795</v>
      </c>
      <c r="K8218" s="35" t="s">
        <v>2617</v>
      </c>
      <c r="L8218" s="35"/>
      <c r="M8218" s="141">
        <v>44029</v>
      </c>
    </row>
    <row r="8219" spans="9:13">
      <c r="I8219" s="35" t="s">
        <v>23796</v>
      </c>
      <c r="J8219" s="35" t="s">
        <v>23797</v>
      </c>
      <c r="K8219" s="35" t="s">
        <v>2617</v>
      </c>
      <c r="L8219" s="35"/>
      <c r="M8219" s="141">
        <v>44029</v>
      </c>
    </row>
    <row r="8220" spans="9:13">
      <c r="I8220" s="35" t="s">
        <v>23798</v>
      </c>
      <c r="J8220" s="35" t="s">
        <v>23799</v>
      </c>
      <c r="K8220" s="35" t="s">
        <v>2617</v>
      </c>
      <c r="L8220" s="35"/>
      <c r="M8220" s="141">
        <v>44029</v>
      </c>
    </row>
    <row r="8221" spans="9:13">
      <c r="I8221" s="35" t="s">
        <v>23800</v>
      </c>
      <c r="J8221" s="35" t="s">
        <v>23801</v>
      </c>
      <c r="K8221" s="35" t="s">
        <v>2617</v>
      </c>
      <c r="L8221" s="35"/>
      <c r="M8221" s="141">
        <v>44029</v>
      </c>
    </row>
    <row r="8222" spans="9:13">
      <c r="I8222" s="35" t="s">
        <v>23802</v>
      </c>
      <c r="J8222" s="35" t="s">
        <v>23803</v>
      </c>
      <c r="K8222" s="35" t="s">
        <v>2617</v>
      </c>
      <c r="L8222" s="35"/>
      <c r="M8222" s="141">
        <v>44029</v>
      </c>
    </row>
    <row r="8223" spans="9:13">
      <c r="I8223" s="35" t="s">
        <v>23804</v>
      </c>
      <c r="J8223" s="35" t="s">
        <v>23805</v>
      </c>
      <c r="K8223" s="35" t="s">
        <v>2617</v>
      </c>
      <c r="L8223" s="35"/>
      <c r="M8223" s="141">
        <v>44029</v>
      </c>
    </row>
    <row r="8224" spans="9:13">
      <c r="I8224" s="35" t="s">
        <v>23806</v>
      </c>
      <c r="J8224" s="35" t="s">
        <v>23807</v>
      </c>
      <c r="K8224" s="35" t="s">
        <v>2617</v>
      </c>
      <c r="L8224" s="35"/>
      <c r="M8224" s="141">
        <v>44029</v>
      </c>
    </row>
    <row r="8225" spans="9:13">
      <c r="I8225" s="35" t="s">
        <v>23808</v>
      </c>
      <c r="J8225" s="35" t="s">
        <v>23809</v>
      </c>
      <c r="K8225" s="35" t="s">
        <v>2617</v>
      </c>
      <c r="L8225" s="35"/>
      <c r="M8225" s="141">
        <v>44029</v>
      </c>
    </row>
    <row r="8226" spans="9:13">
      <c r="I8226" s="35" t="s">
        <v>23810</v>
      </c>
      <c r="J8226" s="35" t="s">
        <v>23811</v>
      </c>
      <c r="K8226" s="35" t="s">
        <v>2617</v>
      </c>
      <c r="L8226" s="35"/>
      <c r="M8226" s="141">
        <v>44029</v>
      </c>
    </row>
    <row r="8227" spans="9:13">
      <c r="I8227" s="35" t="s">
        <v>23812</v>
      </c>
      <c r="J8227" s="35" t="s">
        <v>23813</v>
      </c>
      <c r="K8227" s="35" t="s">
        <v>2617</v>
      </c>
      <c r="L8227" s="35"/>
      <c r="M8227" s="141">
        <v>44029</v>
      </c>
    </row>
    <row r="8228" spans="9:13">
      <c r="I8228" s="35" t="s">
        <v>23814</v>
      </c>
      <c r="J8228" s="35" t="s">
        <v>23815</v>
      </c>
      <c r="K8228" s="35" t="s">
        <v>2617</v>
      </c>
      <c r="L8228" s="35"/>
      <c r="M8228" s="141">
        <v>44029</v>
      </c>
    </row>
    <row r="8229" spans="9:13">
      <c r="I8229" s="35" t="s">
        <v>23816</v>
      </c>
      <c r="J8229" s="35" t="s">
        <v>23817</v>
      </c>
      <c r="K8229" s="35" t="s">
        <v>2617</v>
      </c>
      <c r="L8229" s="35"/>
      <c r="M8229" s="141">
        <v>44029</v>
      </c>
    </row>
    <row r="8230" spans="9:13">
      <c r="I8230" s="35" t="s">
        <v>23818</v>
      </c>
      <c r="J8230" s="35" t="s">
        <v>23819</v>
      </c>
      <c r="K8230" s="35" t="s">
        <v>2617</v>
      </c>
      <c r="L8230" s="35"/>
      <c r="M8230" s="141">
        <v>44029</v>
      </c>
    </row>
    <row r="8231" spans="9:13">
      <c r="I8231" s="35" t="s">
        <v>23820</v>
      </c>
      <c r="J8231" s="35" t="s">
        <v>23821</v>
      </c>
      <c r="K8231" s="35" t="s">
        <v>2617</v>
      </c>
      <c r="L8231" s="35"/>
      <c r="M8231" s="141">
        <v>44029</v>
      </c>
    </row>
    <row r="8232" spans="9:13">
      <c r="I8232" s="35" t="s">
        <v>23822</v>
      </c>
      <c r="J8232" s="35" t="s">
        <v>23823</v>
      </c>
      <c r="K8232" s="35" t="s">
        <v>2617</v>
      </c>
      <c r="L8232" s="35"/>
      <c r="M8232" s="141">
        <v>44029</v>
      </c>
    </row>
    <row r="8233" spans="9:13">
      <c r="I8233" s="35" t="s">
        <v>23824</v>
      </c>
      <c r="J8233" s="35" t="s">
        <v>23825</v>
      </c>
      <c r="K8233" s="35" t="s">
        <v>2617</v>
      </c>
      <c r="L8233" s="35"/>
      <c r="M8233" s="141">
        <v>44029</v>
      </c>
    </row>
    <row r="8234" spans="9:13">
      <c r="I8234" s="35" t="s">
        <v>23826</v>
      </c>
      <c r="J8234" s="35" t="s">
        <v>23827</v>
      </c>
      <c r="K8234" s="35" t="s">
        <v>2617</v>
      </c>
      <c r="L8234" s="35"/>
      <c r="M8234" s="141">
        <v>44029</v>
      </c>
    </row>
    <row r="8235" spans="9:13">
      <c r="I8235" s="35" t="s">
        <v>23828</v>
      </c>
      <c r="J8235" s="35" t="s">
        <v>23829</v>
      </c>
      <c r="K8235" s="35" t="s">
        <v>2617</v>
      </c>
      <c r="L8235" s="35"/>
      <c r="M8235" s="141">
        <v>44029</v>
      </c>
    </row>
    <row r="8236" spans="9:13">
      <c r="I8236" s="35" t="s">
        <v>23830</v>
      </c>
      <c r="J8236" s="35" t="s">
        <v>23831</v>
      </c>
      <c r="K8236" s="35" t="s">
        <v>2617</v>
      </c>
      <c r="L8236" s="35"/>
      <c r="M8236" s="141">
        <v>44029</v>
      </c>
    </row>
    <row r="8237" spans="9:13">
      <c r="I8237" s="35" t="s">
        <v>23832</v>
      </c>
      <c r="J8237" s="35" t="s">
        <v>23833</v>
      </c>
      <c r="K8237" s="35" t="s">
        <v>2617</v>
      </c>
      <c r="L8237" s="35"/>
      <c r="M8237" s="141">
        <v>44029</v>
      </c>
    </row>
    <row r="8238" spans="9:13">
      <c r="I8238" s="35" t="s">
        <v>23834</v>
      </c>
      <c r="J8238" s="35" t="s">
        <v>23835</v>
      </c>
      <c r="K8238" s="35" t="s">
        <v>2617</v>
      </c>
      <c r="L8238" s="35"/>
      <c r="M8238" s="141">
        <v>44029</v>
      </c>
    </row>
    <row r="8239" spans="9:13">
      <c r="I8239" s="35" t="s">
        <v>23836</v>
      </c>
      <c r="J8239" s="35" t="s">
        <v>23837</v>
      </c>
      <c r="K8239" s="35" t="s">
        <v>2617</v>
      </c>
      <c r="L8239" s="35"/>
      <c r="M8239" s="141">
        <v>44029</v>
      </c>
    </row>
    <row r="8240" spans="9:13">
      <c r="I8240" s="35" t="s">
        <v>23838</v>
      </c>
      <c r="J8240" s="35" t="s">
        <v>23839</v>
      </c>
      <c r="K8240" s="35" t="s">
        <v>2617</v>
      </c>
      <c r="L8240" s="35"/>
      <c r="M8240" s="141">
        <v>44029</v>
      </c>
    </row>
    <row r="8241" spans="9:13">
      <c r="I8241" s="35" t="s">
        <v>23840</v>
      </c>
      <c r="J8241" s="35" t="s">
        <v>23841</v>
      </c>
      <c r="K8241" s="35" t="s">
        <v>2617</v>
      </c>
      <c r="L8241" s="35"/>
      <c r="M8241" s="141">
        <v>44029</v>
      </c>
    </row>
    <row r="8242" spans="9:13">
      <c r="I8242" s="35" t="s">
        <v>23842</v>
      </c>
      <c r="J8242" s="35" t="s">
        <v>23843</v>
      </c>
      <c r="K8242" s="35" t="s">
        <v>2617</v>
      </c>
      <c r="L8242" s="35"/>
      <c r="M8242" s="141">
        <v>44029</v>
      </c>
    </row>
    <row r="8243" spans="9:13">
      <c r="I8243" s="35" t="s">
        <v>23844</v>
      </c>
      <c r="J8243" s="35" t="s">
        <v>23845</v>
      </c>
      <c r="K8243" s="35" t="s">
        <v>2617</v>
      </c>
      <c r="L8243" s="35"/>
      <c r="M8243" s="141">
        <v>44029</v>
      </c>
    </row>
    <row r="8244" spans="9:13">
      <c r="I8244" s="35" t="s">
        <v>23846</v>
      </c>
      <c r="J8244" s="35" t="s">
        <v>23847</v>
      </c>
      <c r="K8244" s="35" t="s">
        <v>2617</v>
      </c>
      <c r="L8244" s="35"/>
      <c r="M8244" s="141">
        <v>44029</v>
      </c>
    </row>
    <row r="8245" spans="9:13">
      <c r="I8245" s="35" t="s">
        <v>23848</v>
      </c>
      <c r="J8245" s="35" t="s">
        <v>23849</v>
      </c>
      <c r="K8245" s="35" t="s">
        <v>2617</v>
      </c>
      <c r="L8245" s="35"/>
      <c r="M8245" s="141">
        <v>44029</v>
      </c>
    </row>
    <row r="8246" spans="9:13">
      <c r="I8246" s="35" t="s">
        <v>23850</v>
      </c>
      <c r="J8246" s="35" t="s">
        <v>23851</v>
      </c>
      <c r="K8246" s="35" t="s">
        <v>2617</v>
      </c>
      <c r="L8246" s="35"/>
      <c r="M8246" s="141">
        <v>44029</v>
      </c>
    </row>
    <row r="8247" spans="9:13">
      <c r="I8247" s="35" t="s">
        <v>23852</v>
      </c>
      <c r="J8247" s="35" t="s">
        <v>23853</v>
      </c>
      <c r="K8247" s="35" t="s">
        <v>2617</v>
      </c>
      <c r="L8247" s="35"/>
      <c r="M8247" s="141">
        <v>44029</v>
      </c>
    </row>
    <row r="8248" spans="9:13">
      <c r="I8248" s="35" t="s">
        <v>23854</v>
      </c>
      <c r="J8248" s="35" t="s">
        <v>23855</v>
      </c>
      <c r="K8248" s="35" t="s">
        <v>2617</v>
      </c>
      <c r="L8248" s="35"/>
      <c r="M8248" s="141">
        <v>44029</v>
      </c>
    </row>
    <row r="8249" spans="9:13">
      <c r="I8249" s="35" t="s">
        <v>23856</v>
      </c>
      <c r="J8249" s="35" t="s">
        <v>23857</v>
      </c>
      <c r="K8249" s="35" t="s">
        <v>2617</v>
      </c>
      <c r="L8249" s="35"/>
      <c r="M8249" s="141">
        <v>44029</v>
      </c>
    </row>
    <row r="8250" spans="9:13">
      <c r="I8250" s="35" t="s">
        <v>23858</v>
      </c>
      <c r="J8250" s="35" t="s">
        <v>23859</v>
      </c>
      <c r="K8250" s="35" t="s">
        <v>2617</v>
      </c>
      <c r="L8250" s="35"/>
      <c r="M8250" s="141">
        <v>44029</v>
      </c>
    </row>
    <row r="8251" spans="9:13">
      <c r="I8251" s="35" t="s">
        <v>23860</v>
      </c>
      <c r="J8251" s="35" t="s">
        <v>23861</v>
      </c>
      <c r="K8251" s="35" t="s">
        <v>2617</v>
      </c>
      <c r="L8251" s="35"/>
      <c r="M8251" s="141">
        <v>44029</v>
      </c>
    </row>
    <row r="8252" spans="9:13">
      <c r="I8252" s="35" t="s">
        <v>23862</v>
      </c>
      <c r="J8252" s="35" t="s">
        <v>23863</v>
      </c>
      <c r="K8252" s="35" t="s">
        <v>2617</v>
      </c>
      <c r="L8252" s="35"/>
      <c r="M8252" s="141">
        <v>44029</v>
      </c>
    </row>
    <row r="8253" spans="9:13">
      <c r="I8253" s="35" t="s">
        <v>23864</v>
      </c>
      <c r="J8253" s="35" t="s">
        <v>23865</v>
      </c>
      <c r="K8253" s="35" t="s">
        <v>2617</v>
      </c>
      <c r="L8253" s="35"/>
      <c r="M8253" s="141">
        <v>44029</v>
      </c>
    </row>
    <row r="8254" spans="9:13">
      <c r="I8254" s="35" t="s">
        <v>23866</v>
      </c>
      <c r="J8254" s="35" t="s">
        <v>23867</v>
      </c>
      <c r="K8254" s="35" t="s">
        <v>2617</v>
      </c>
      <c r="L8254" s="35"/>
      <c r="M8254" s="141">
        <v>44029</v>
      </c>
    </row>
    <row r="8255" spans="9:13">
      <c r="I8255" s="35" t="s">
        <v>23868</v>
      </c>
      <c r="J8255" s="35" t="s">
        <v>23869</v>
      </c>
      <c r="K8255" s="35" t="s">
        <v>2617</v>
      </c>
      <c r="L8255" s="35"/>
      <c r="M8255" s="141">
        <v>44029</v>
      </c>
    </row>
    <row r="8256" spans="9:13">
      <c r="I8256" s="35" t="s">
        <v>23870</v>
      </c>
      <c r="J8256" s="35" t="s">
        <v>23871</v>
      </c>
      <c r="K8256" s="35" t="s">
        <v>2617</v>
      </c>
      <c r="L8256" s="35"/>
      <c r="M8256" s="141">
        <v>44029</v>
      </c>
    </row>
    <row r="8257" spans="9:13">
      <c r="I8257" s="35" t="s">
        <v>23872</v>
      </c>
      <c r="J8257" s="35" t="s">
        <v>23873</v>
      </c>
      <c r="K8257" s="35" t="s">
        <v>2617</v>
      </c>
      <c r="L8257" s="35"/>
      <c r="M8257" s="141">
        <v>44029</v>
      </c>
    </row>
    <row r="8258" spans="9:13">
      <c r="I8258" s="35" t="s">
        <v>23874</v>
      </c>
      <c r="J8258" s="35" t="s">
        <v>23875</v>
      </c>
      <c r="K8258" s="35" t="s">
        <v>2617</v>
      </c>
      <c r="L8258" s="35"/>
      <c r="M8258" s="141">
        <v>44029</v>
      </c>
    </row>
    <row r="8259" spans="9:13">
      <c r="I8259" s="35" t="s">
        <v>23876</v>
      </c>
      <c r="J8259" s="35" t="s">
        <v>23877</v>
      </c>
      <c r="K8259" s="35" t="s">
        <v>2617</v>
      </c>
      <c r="L8259" s="35"/>
      <c r="M8259" s="141">
        <v>44029</v>
      </c>
    </row>
    <row r="8260" spans="9:13">
      <c r="I8260" s="35" t="s">
        <v>23878</v>
      </c>
      <c r="J8260" s="35" t="s">
        <v>23879</v>
      </c>
      <c r="K8260" s="35" t="s">
        <v>2617</v>
      </c>
      <c r="L8260" s="35"/>
      <c r="M8260" s="141">
        <v>44029</v>
      </c>
    </row>
    <row r="8261" spans="9:13">
      <c r="I8261" s="35" t="s">
        <v>23880</v>
      </c>
      <c r="J8261" s="35" t="s">
        <v>23881</v>
      </c>
      <c r="K8261" s="35" t="s">
        <v>2617</v>
      </c>
      <c r="L8261" s="35"/>
      <c r="M8261" s="141">
        <v>44029</v>
      </c>
    </row>
    <row r="8262" spans="9:13">
      <c r="I8262" s="35" t="s">
        <v>23882</v>
      </c>
      <c r="J8262" s="35" t="s">
        <v>23883</v>
      </c>
      <c r="K8262" s="35" t="s">
        <v>2617</v>
      </c>
      <c r="L8262" s="35"/>
      <c r="M8262" s="141">
        <v>44029</v>
      </c>
    </row>
    <row r="8263" spans="9:13">
      <c r="I8263" s="35" t="s">
        <v>23884</v>
      </c>
      <c r="J8263" s="35" t="s">
        <v>23885</v>
      </c>
      <c r="K8263" s="35" t="s">
        <v>2617</v>
      </c>
      <c r="L8263" s="35"/>
      <c r="M8263" s="141">
        <v>44029</v>
      </c>
    </row>
    <row r="8264" spans="9:13">
      <c r="I8264" s="35" t="s">
        <v>23886</v>
      </c>
      <c r="J8264" s="35" t="s">
        <v>23887</v>
      </c>
      <c r="K8264" s="35" t="s">
        <v>2617</v>
      </c>
      <c r="L8264" s="35"/>
      <c r="M8264" s="141">
        <v>44029</v>
      </c>
    </row>
    <row r="8265" spans="9:13">
      <c r="I8265" s="35" t="s">
        <v>23888</v>
      </c>
      <c r="J8265" s="35" t="s">
        <v>23889</v>
      </c>
      <c r="K8265" s="35" t="s">
        <v>2617</v>
      </c>
      <c r="L8265" s="35"/>
      <c r="M8265" s="141">
        <v>44029</v>
      </c>
    </row>
    <row r="8266" spans="9:13">
      <c r="I8266" s="35" t="s">
        <v>23890</v>
      </c>
      <c r="J8266" s="35" t="s">
        <v>23891</v>
      </c>
      <c r="K8266" s="35" t="s">
        <v>2617</v>
      </c>
      <c r="L8266" s="35"/>
      <c r="M8266" s="141">
        <v>44029</v>
      </c>
    </row>
    <row r="8267" spans="9:13">
      <c r="I8267" s="35" t="s">
        <v>23892</v>
      </c>
      <c r="J8267" s="35" t="s">
        <v>23893</v>
      </c>
      <c r="K8267" s="35" t="s">
        <v>2617</v>
      </c>
      <c r="L8267" s="35"/>
      <c r="M8267" s="141">
        <v>44029</v>
      </c>
    </row>
    <row r="8268" spans="9:13">
      <c r="I8268" s="35" t="s">
        <v>23894</v>
      </c>
      <c r="J8268" s="35" t="s">
        <v>23895</v>
      </c>
      <c r="K8268" s="35" t="s">
        <v>2617</v>
      </c>
      <c r="L8268" s="35"/>
      <c r="M8268" s="141">
        <v>44029</v>
      </c>
    </row>
    <row r="8269" spans="9:13">
      <c r="I8269" s="35" t="s">
        <v>23896</v>
      </c>
      <c r="J8269" s="35" t="s">
        <v>23897</v>
      </c>
      <c r="K8269" s="35" t="s">
        <v>2617</v>
      </c>
      <c r="L8269" s="35"/>
      <c r="M8269" s="141">
        <v>44029</v>
      </c>
    </row>
    <row r="8270" spans="9:13">
      <c r="I8270" s="35" t="s">
        <v>23898</v>
      </c>
      <c r="J8270" s="35" t="s">
        <v>23899</v>
      </c>
      <c r="K8270" s="35" t="s">
        <v>2617</v>
      </c>
      <c r="L8270" s="35"/>
      <c r="M8270" s="141">
        <v>44029</v>
      </c>
    </row>
    <row r="8271" spans="9:13">
      <c r="I8271" s="35" t="s">
        <v>23900</v>
      </c>
      <c r="J8271" s="35" t="s">
        <v>23901</v>
      </c>
      <c r="K8271" s="35" t="s">
        <v>2617</v>
      </c>
      <c r="L8271" s="35"/>
      <c r="M8271" s="141">
        <v>44029</v>
      </c>
    </row>
    <row r="8272" spans="9:13">
      <c r="I8272" s="35" t="s">
        <v>23902</v>
      </c>
      <c r="J8272" s="35" t="s">
        <v>23903</v>
      </c>
      <c r="K8272" s="35" t="s">
        <v>2617</v>
      </c>
      <c r="L8272" s="35"/>
      <c r="M8272" s="141">
        <v>44029</v>
      </c>
    </row>
    <row r="8273" spans="9:13">
      <c r="I8273" s="35" t="s">
        <v>23904</v>
      </c>
      <c r="J8273" s="35" t="s">
        <v>23905</v>
      </c>
      <c r="K8273" s="35" t="s">
        <v>2617</v>
      </c>
      <c r="L8273" s="35"/>
      <c r="M8273" s="141">
        <v>44029</v>
      </c>
    </row>
    <row r="8274" spans="9:13">
      <c r="I8274" s="35" t="s">
        <v>23906</v>
      </c>
      <c r="J8274" s="35" t="s">
        <v>23907</v>
      </c>
      <c r="K8274" s="35" t="s">
        <v>2617</v>
      </c>
      <c r="L8274" s="35"/>
      <c r="M8274" s="141">
        <v>44029</v>
      </c>
    </row>
    <row r="8275" spans="9:13">
      <c r="I8275" s="35" t="s">
        <v>23908</v>
      </c>
      <c r="J8275" s="35" t="s">
        <v>23909</v>
      </c>
      <c r="K8275" s="35" t="s">
        <v>2617</v>
      </c>
      <c r="L8275" s="35"/>
      <c r="M8275" s="141">
        <v>44029</v>
      </c>
    </row>
    <row r="8276" spans="9:13">
      <c r="I8276" s="35" t="s">
        <v>23910</v>
      </c>
      <c r="J8276" s="35" t="s">
        <v>23911</v>
      </c>
      <c r="K8276" s="35" t="s">
        <v>2617</v>
      </c>
      <c r="L8276" s="35"/>
      <c r="M8276" s="141">
        <v>44029</v>
      </c>
    </row>
    <row r="8277" spans="9:13">
      <c r="I8277" s="35" t="s">
        <v>23912</v>
      </c>
      <c r="J8277" s="35" t="s">
        <v>23913</v>
      </c>
      <c r="K8277" s="35" t="s">
        <v>2617</v>
      </c>
      <c r="L8277" s="35"/>
      <c r="M8277" s="141">
        <v>44029</v>
      </c>
    </row>
    <row r="8278" spans="9:13">
      <c r="I8278" s="35" t="s">
        <v>23914</v>
      </c>
      <c r="J8278" s="35" t="s">
        <v>23915</v>
      </c>
      <c r="K8278" s="35" t="s">
        <v>2617</v>
      </c>
      <c r="L8278" s="35"/>
      <c r="M8278" s="141">
        <v>44029</v>
      </c>
    </row>
    <row r="8279" spans="9:13">
      <c r="I8279" s="35" t="s">
        <v>23916</v>
      </c>
      <c r="J8279" s="35" t="s">
        <v>23917</v>
      </c>
      <c r="K8279" s="35" t="s">
        <v>2617</v>
      </c>
      <c r="L8279" s="35"/>
      <c r="M8279" s="141">
        <v>44029</v>
      </c>
    </row>
    <row r="8280" spans="9:13">
      <c r="I8280" s="35" t="s">
        <v>23918</v>
      </c>
      <c r="J8280" s="35" t="s">
        <v>23919</v>
      </c>
      <c r="K8280" s="35" t="s">
        <v>2617</v>
      </c>
      <c r="L8280" s="35"/>
      <c r="M8280" s="141">
        <v>44029</v>
      </c>
    </row>
    <row r="8281" spans="9:13">
      <c r="I8281" s="35" t="s">
        <v>23920</v>
      </c>
      <c r="J8281" s="35" t="s">
        <v>23921</v>
      </c>
      <c r="K8281" s="35" t="s">
        <v>2617</v>
      </c>
      <c r="L8281" s="35"/>
      <c r="M8281" s="141">
        <v>44029</v>
      </c>
    </row>
    <row r="8282" spans="9:13">
      <c r="I8282" s="35" t="s">
        <v>23922</v>
      </c>
      <c r="J8282" s="35" t="s">
        <v>23923</v>
      </c>
      <c r="K8282" s="35" t="s">
        <v>2617</v>
      </c>
      <c r="L8282" s="35"/>
      <c r="M8282" s="141">
        <v>44029</v>
      </c>
    </row>
    <row r="8283" spans="9:13">
      <c r="I8283" s="35" t="s">
        <v>23924</v>
      </c>
      <c r="J8283" s="35" t="s">
        <v>23925</v>
      </c>
      <c r="K8283" s="35" t="s">
        <v>2617</v>
      </c>
      <c r="L8283" s="35"/>
      <c r="M8283" s="141">
        <v>44029</v>
      </c>
    </row>
    <row r="8284" spans="9:13">
      <c r="I8284" s="35" t="s">
        <v>23926</v>
      </c>
      <c r="J8284" s="35" t="s">
        <v>23927</v>
      </c>
      <c r="K8284" s="35" t="s">
        <v>2617</v>
      </c>
      <c r="L8284" s="35"/>
      <c r="M8284" s="141">
        <v>44029</v>
      </c>
    </row>
    <row r="8285" spans="9:13">
      <c r="I8285" s="35" t="s">
        <v>23928</v>
      </c>
      <c r="J8285" s="35" t="s">
        <v>23929</v>
      </c>
      <c r="K8285" s="35" t="s">
        <v>2617</v>
      </c>
      <c r="L8285" s="35"/>
      <c r="M8285" s="141">
        <v>44029</v>
      </c>
    </row>
    <row r="8286" spans="9:13">
      <c r="I8286" s="35" t="s">
        <v>23930</v>
      </c>
      <c r="J8286" s="35" t="s">
        <v>23931</v>
      </c>
      <c r="K8286" s="35" t="s">
        <v>2617</v>
      </c>
      <c r="L8286" s="35"/>
      <c r="M8286" s="141">
        <v>44029</v>
      </c>
    </row>
    <row r="8287" spans="9:13">
      <c r="I8287" s="35" t="s">
        <v>23932</v>
      </c>
      <c r="J8287" s="35" t="s">
        <v>23933</v>
      </c>
      <c r="K8287" s="35" t="s">
        <v>2617</v>
      </c>
      <c r="L8287" s="35"/>
      <c r="M8287" s="141">
        <v>44029</v>
      </c>
    </row>
    <row r="8288" spans="9:13">
      <c r="I8288" s="35" t="s">
        <v>23934</v>
      </c>
      <c r="J8288" s="35" t="s">
        <v>23935</v>
      </c>
      <c r="K8288" s="35" t="s">
        <v>2617</v>
      </c>
      <c r="L8288" s="35"/>
      <c r="M8288" s="141">
        <v>44029</v>
      </c>
    </row>
    <row r="8289" spans="9:13">
      <c r="I8289" s="35" t="s">
        <v>23936</v>
      </c>
      <c r="J8289" s="35" t="s">
        <v>23937</v>
      </c>
      <c r="K8289" s="35" t="s">
        <v>2617</v>
      </c>
      <c r="L8289" s="35"/>
      <c r="M8289" s="141">
        <v>44029</v>
      </c>
    </row>
    <row r="8290" spans="9:13">
      <c r="I8290" s="35" t="s">
        <v>23938</v>
      </c>
      <c r="J8290" s="35" t="s">
        <v>23939</v>
      </c>
      <c r="K8290" s="35" t="s">
        <v>2617</v>
      </c>
      <c r="L8290" s="35"/>
      <c r="M8290" s="141">
        <v>44029</v>
      </c>
    </row>
    <row r="8291" spans="9:13">
      <c r="I8291" s="35" t="s">
        <v>23940</v>
      </c>
      <c r="J8291" s="35" t="s">
        <v>23941</v>
      </c>
      <c r="K8291" s="35" t="s">
        <v>2617</v>
      </c>
      <c r="L8291" s="35"/>
      <c r="M8291" s="141">
        <v>44029</v>
      </c>
    </row>
    <row r="8292" spans="9:13">
      <c r="I8292" s="35" t="s">
        <v>23942</v>
      </c>
      <c r="J8292" s="35" t="s">
        <v>23943</v>
      </c>
      <c r="K8292" s="35" t="s">
        <v>2617</v>
      </c>
      <c r="L8292" s="35"/>
      <c r="M8292" s="141">
        <v>44029</v>
      </c>
    </row>
    <row r="8293" spans="9:13">
      <c r="I8293" s="35" t="s">
        <v>23944</v>
      </c>
      <c r="J8293" s="35" t="s">
        <v>23945</v>
      </c>
      <c r="K8293" s="35" t="s">
        <v>2617</v>
      </c>
      <c r="L8293" s="35"/>
      <c r="M8293" s="141">
        <v>44029</v>
      </c>
    </row>
    <row r="8294" spans="9:13">
      <c r="I8294" s="35" t="s">
        <v>23946</v>
      </c>
      <c r="J8294" s="35" t="s">
        <v>23947</v>
      </c>
      <c r="K8294" s="35" t="s">
        <v>2617</v>
      </c>
      <c r="L8294" s="35"/>
      <c r="M8294" s="141">
        <v>44029</v>
      </c>
    </row>
    <row r="8295" spans="9:13">
      <c r="I8295" s="35" t="s">
        <v>23948</v>
      </c>
      <c r="J8295" s="35" t="s">
        <v>23949</v>
      </c>
      <c r="K8295" s="35" t="s">
        <v>2617</v>
      </c>
      <c r="L8295" s="35"/>
      <c r="M8295" s="141">
        <v>44029</v>
      </c>
    </row>
    <row r="8296" spans="9:13">
      <c r="I8296" s="35" t="s">
        <v>23950</v>
      </c>
      <c r="J8296" s="35" t="s">
        <v>23951</v>
      </c>
      <c r="K8296" s="35" t="s">
        <v>2617</v>
      </c>
      <c r="L8296" s="35"/>
      <c r="M8296" s="141">
        <v>44029</v>
      </c>
    </row>
    <row r="8297" spans="9:13">
      <c r="I8297" s="35" t="s">
        <v>23952</v>
      </c>
      <c r="J8297" s="35" t="s">
        <v>23953</v>
      </c>
      <c r="K8297" s="35" t="s">
        <v>2617</v>
      </c>
      <c r="L8297" s="35"/>
      <c r="M8297" s="141">
        <v>44029</v>
      </c>
    </row>
    <row r="8298" spans="9:13">
      <c r="I8298" s="35" t="s">
        <v>23954</v>
      </c>
      <c r="J8298" s="35" t="s">
        <v>23955</v>
      </c>
      <c r="K8298" s="35" t="s">
        <v>2617</v>
      </c>
      <c r="L8298" s="35"/>
      <c r="M8298" s="141">
        <v>44029</v>
      </c>
    </row>
    <row r="8299" spans="9:13">
      <c r="I8299" s="35" t="s">
        <v>23956</v>
      </c>
      <c r="J8299" s="35" t="s">
        <v>23957</v>
      </c>
      <c r="K8299" s="35" t="s">
        <v>2617</v>
      </c>
      <c r="L8299" s="35"/>
      <c r="M8299" s="141">
        <v>44029</v>
      </c>
    </row>
    <row r="8300" spans="9:13">
      <c r="I8300" s="35" t="s">
        <v>23958</v>
      </c>
      <c r="J8300" s="35" t="s">
        <v>23959</v>
      </c>
      <c r="K8300" s="35" t="s">
        <v>2617</v>
      </c>
      <c r="L8300" s="35"/>
      <c r="M8300" s="141">
        <v>44029</v>
      </c>
    </row>
    <row r="8301" spans="9:13">
      <c r="I8301" s="35" t="s">
        <v>23960</v>
      </c>
      <c r="J8301" s="35" t="s">
        <v>23961</v>
      </c>
      <c r="K8301" s="35" t="s">
        <v>2617</v>
      </c>
      <c r="L8301" s="35"/>
      <c r="M8301" s="141">
        <v>44029</v>
      </c>
    </row>
    <row r="8302" spans="9:13">
      <c r="I8302" s="35" t="s">
        <v>23962</v>
      </c>
      <c r="J8302" s="35" t="s">
        <v>23963</v>
      </c>
      <c r="K8302" s="35" t="s">
        <v>2617</v>
      </c>
      <c r="L8302" s="35"/>
      <c r="M8302" s="141">
        <v>44029</v>
      </c>
    </row>
    <row r="8303" spans="9:13">
      <c r="I8303" s="35" t="s">
        <v>23964</v>
      </c>
      <c r="J8303" s="35" t="s">
        <v>23965</v>
      </c>
      <c r="K8303" s="35" t="s">
        <v>2617</v>
      </c>
      <c r="L8303" s="35"/>
      <c r="M8303" s="141">
        <v>44029</v>
      </c>
    </row>
    <row r="8304" spans="9:13">
      <c r="I8304" s="35" t="s">
        <v>23966</v>
      </c>
      <c r="J8304" s="35" t="s">
        <v>23967</v>
      </c>
      <c r="K8304" s="35" t="s">
        <v>2617</v>
      </c>
      <c r="L8304" s="35"/>
      <c r="M8304" s="141">
        <v>44029</v>
      </c>
    </row>
    <row r="8305" spans="9:13">
      <c r="I8305" s="35" t="s">
        <v>23968</v>
      </c>
      <c r="J8305" s="35" t="s">
        <v>23969</v>
      </c>
      <c r="K8305" s="35" t="s">
        <v>2617</v>
      </c>
      <c r="L8305" s="35"/>
      <c r="M8305" s="141">
        <v>44029</v>
      </c>
    </row>
    <row r="8306" spans="9:13">
      <c r="I8306" s="35" t="s">
        <v>23970</v>
      </c>
      <c r="J8306" s="35" t="s">
        <v>23971</v>
      </c>
      <c r="K8306" s="35" t="s">
        <v>2617</v>
      </c>
      <c r="L8306" s="35"/>
      <c r="M8306" s="141">
        <v>44029</v>
      </c>
    </row>
    <row r="8307" spans="9:13">
      <c r="I8307" s="35" t="s">
        <v>23972</v>
      </c>
      <c r="J8307" s="35" t="s">
        <v>23973</v>
      </c>
      <c r="K8307" s="35" t="s">
        <v>2617</v>
      </c>
      <c r="L8307" s="35"/>
      <c r="M8307" s="141">
        <v>44029</v>
      </c>
    </row>
    <row r="8308" spans="9:13">
      <c r="I8308" s="35" t="s">
        <v>23974</v>
      </c>
      <c r="J8308" s="35" t="s">
        <v>23975</v>
      </c>
      <c r="K8308" s="35" t="s">
        <v>2617</v>
      </c>
      <c r="L8308" s="35"/>
      <c r="M8308" s="141">
        <v>44029</v>
      </c>
    </row>
    <row r="8309" spans="9:13">
      <c r="I8309" s="35" t="s">
        <v>23976</v>
      </c>
      <c r="J8309" s="35" t="s">
        <v>23977</v>
      </c>
      <c r="K8309" s="35" t="s">
        <v>2617</v>
      </c>
      <c r="L8309" s="35"/>
      <c r="M8309" s="141">
        <v>44029</v>
      </c>
    </row>
    <row r="8310" spans="9:13">
      <c r="I8310" s="35" t="s">
        <v>23978</v>
      </c>
      <c r="J8310" s="35" t="s">
        <v>23979</v>
      </c>
      <c r="K8310" s="35" t="s">
        <v>2617</v>
      </c>
      <c r="L8310" s="35"/>
      <c r="M8310" s="141">
        <v>44029</v>
      </c>
    </row>
    <row r="8311" spans="9:13">
      <c r="I8311" s="35" t="s">
        <v>23980</v>
      </c>
      <c r="J8311" s="35" t="s">
        <v>23981</v>
      </c>
      <c r="K8311" s="35" t="s">
        <v>2617</v>
      </c>
      <c r="L8311" s="35"/>
      <c r="M8311" s="141">
        <v>44029</v>
      </c>
    </row>
    <row r="8312" spans="9:13">
      <c r="I8312" s="35" t="s">
        <v>23982</v>
      </c>
      <c r="J8312" s="35" t="s">
        <v>23983</v>
      </c>
      <c r="K8312" s="35" t="s">
        <v>2617</v>
      </c>
      <c r="L8312" s="35"/>
      <c r="M8312" s="141">
        <v>44029</v>
      </c>
    </row>
    <row r="8313" spans="9:13">
      <c r="I8313" s="35" t="s">
        <v>23984</v>
      </c>
      <c r="J8313" s="35" t="s">
        <v>23985</v>
      </c>
      <c r="K8313" s="35" t="s">
        <v>2617</v>
      </c>
      <c r="L8313" s="35"/>
      <c r="M8313" s="141">
        <v>44029</v>
      </c>
    </row>
    <row r="8314" spans="9:13">
      <c r="I8314" s="35" t="s">
        <v>23986</v>
      </c>
      <c r="J8314" s="35" t="s">
        <v>23987</v>
      </c>
      <c r="K8314" s="35" t="s">
        <v>2617</v>
      </c>
      <c r="L8314" s="35"/>
      <c r="M8314" s="141">
        <v>44029</v>
      </c>
    </row>
    <row r="8315" spans="9:13">
      <c r="I8315" s="35" t="s">
        <v>23988</v>
      </c>
      <c r="J8315" s="35" t="s">
        <v>23989</v>
      </c>
      <c r="K8315" s="35" t="s">
        <v>2617</v>
      </c>
      <c r="L8315" s="35"/>
      <c r="M8315" s="141">
        <v>44029</v>
      </c>
    </row>
    <row r="8316" spans="9:13">
      <c r="I8316" s="35" t="s">
        <v>23990</v>
      </c>
      <c r="J8316" s="35" t="s">
        <v>23991</v>
      </c>
      <c r="K8316" s="35" t="s">
        <v>2617</v>
      </c>
      <c r="L8316" s="35"/>
      <c r="M8316" s="141">
        <v>44029</v>
      </c>
    </row>
    <row r="8317" spans="9:13">
      <c r="I8317" s="35" t="s">
        <v>23992</v>
      </c>
      <c r="J8317" s="35" t="s">
        <v>23993</v>
      </c>
      <c r="K8317" s="35" t="s">
        <v>2617</v>
      </c>
      <c r="L8317" s="35"/>
      <c r="M8317" s="141">
        <v>44029</v>
      </c>
    </row>
    <row r="8318" spans="9:13">
      <c r="I8318" s="35" t="s">
        <v>23994</v>
      </c>
      <c r="J8318" s="35" t="s">
        <v>23995</v>
      </c>
      <c r="K8318" s="35" t="s">
        <v>2617</v>
      </c>
      <c r="L8318" s="35"/>
      <c r="M8318" s="141">
        <v>44029</v>
      </c>
    </row>
    <row r="8319" spans="9:13">
      <c r="I8319" s="35" t="s">
        <v>23996</v>
      </c>
      <c r="J8319" s="35" t="s">
        <v>23997</v>
      </c>
      <c r="K8319" s="35" t="s">
        <v>2617</v>
      </c>
      <c r="L8319" s="35"/>
      <c r="M8319" s="141">
        <v>44029</v>
      </c>
    </row>
    <row r="8320" spans="9:13">
      <c r="I8320" s="35" t="s">
        <v>23998</v>
      </c>
      <c r="J8320" s="35" t="s">
        <v>23999</v>
      </c>
      <c r="K8320" s="35" t="s">
        <v>2617</v>
      </c>
      <c r="L8320" s="35"/>
      <c r="M8320" s="141">
        <v>44029</v>
      </c>
    </row>
    <row r="8321" spans="9:13">
      <c r="I8321" s="35" t="s">
        <v>24000</v>
      </c>
      <c r="J8321" s="35" t="s">
        <v>24001</v>
      </c>
      <c r="K8321" s="35" t="s">
        <v>2617</v>
      </c>
      <c r="L8321" s="35"/>
      <c r="M8321" s="141">
        <v>44029</v>
      </c>
    </row>
    <row r="8322" spans="9:13">
      <c r="I8322" s="35" t="s">
        <v>24002</v>
      </c>
      <c r="J8322" s="35" t="s">
        <v>24003</v>
      </c>
      <c r="K8322" s="35" t="s">
        <v>2617</v>
      </c>
      <c r="L8322" s="35"/>
      <c r="M8322" s="141">
        <v>44029</v>
      </c>
    </row>
    <row r="8323" spans="9:13">
      <c r="I8323" s="35" t="s">
        <v>24004</v>
      </c>
      <c r="J8323" s="35" t="s">
        <v>24005</v>
      </c>
      <c r="K8323" s="35" t="s">
        <v>2617</v>
      </c>
      <c r="L8323" s="35"/>
      <c r="M8323" s="141">
        <v>44029</v>
      </c>
    </row>
    <row r="8324" spans="9:13">
      <c r="I8324" s="35" t="s">
        <v>24006</v>
      </c>
      <c r="J8324" s="35" t="s">
        <v>24007</v>
      </c>
      <c r="K8324" s="35" t="s">
        <v>2617</v>
      </c>
      <c r="L8324" s="35"/>
      <c r="M8324" s="141">
        <v>44029</v>
      </c>
    </row>
    <row r="8325" spans="9:13">
      <c r="I8325" s="35" t="s">
        <v>24008</v>
      </c>
      <c r="J8325" s="35" t="s">
        <v>24009</v>
      </c>
      <c r="K8325" s="35" t="s">
        <v>2617</v>
      </c>
      <c r="L8325" s="35"/>
      <c r="M8325" s="141">
        <v>44029</v>
      </c>
    </row>
    <row r="8326" spans="9:13">
      <c r="I8326" s="35" t="s">
        <v>24010</v>
      </c>
      <c r="J8326" s="35" t="s">
        <v>24011</v>
      </c>
      <c r="K8326" s="35" t="s">
        <v>2617</v>
      </c>
      <c r="L8326" s="35"/>
      <c r="M8326" s="141">
        <v>44029</v>
      </c>
    </row>
    <row r="8327" spans="9:13">
      <c r="I8327" s="35" t="s">
        <v>24012</v>
      </c>
      <c r="J8327" s="35" t="s">
        <v>24013</v>
      </c>
      <c r="K8327" s="35" t="s">
        <v>2617</v>
      </c>
      <c r="L8327" s="35"/>
      <c r="M8327" s="141">
        <v>44029</v>
      </c>
    </row>
    <row r="8328" spans="9:13">
      <c r="I8328" s="35" t="s">
        <v>24014</v>
      </c>
      <c r="J8328" s="35" t="s">
        <v>24015</v>
      </c>
      <c r="K8328" s="35" t="s">
        <v>2617</v>
      </c>
      <c r="L8328" s="35"/>
      <c r="M8328" s="141">
        <v>44029</v>
      </c>
    </row>
    <row r="8329" spans="9:13">
      <c r="I8329" s="35" t="s">
        <v>24016</v>
      </c>
      <c r="J8329" s="35" t="s">
        <v>24017</v>
      </c>
      <c r="K8329" s="35" t="s">
        <v>2617</v>
      </c>
      <c r="L8329" s="35"/>
      <c r="M8329" s="141">
        <v>44029</v>
      </c>
    </row>
    <row r="8330" spans="9:13">
      <c r="I8330" s="35" t="s">
        <v>24018</v>
      </c>
      <c r="J8330" s="35" t="s">
        <v>24019</v>
      </c>
      <c r="K8330" s="35" t="s">
        <v>2617</v>
      </c>
      <c r="L8330" s="35"/>
      <c r="M8330" s="141">
        <v>44029</v>
      </c>
    </row>
    <row r="8331" spans="9:13">
      <c r="I8331" s="35" t="s">
        <v>24020</v>
      </c>
      <c r="J8331" s="35" t="s">
        <v>24021</v>
      </c>
      <c r="K8331" s="35" t="s">
        <v>2617</v>
      </c>
      <c r="L8331" s="35"/>
      <c r="M8331" s="141">
        <v>44029</v>
      </c>
    </row>
    <row r="8332" spans="9:13">
      <c r="I8332" s="35" t="s">
        <v>24022</v>
      </c>
      <c r="J8332" s="35" t="s">
        <v>24023</v>
      </c>
      <c r="K8332" s="35" t="s">
        <v>2617</v>
      </c>
      <c r="L8332" s="35"/>
      <c r="M8332" s="141">
        <v>44029</v>
      </c>
    </row>
    <row r="8333" spans="9:13">
      <c r="I8333" s="35" t="s">
        <v>24024</v>
      </c>
      <c r="J8333" s="35" t="s">
        <v>24025</v>
      </c>
      <c r="K8333" s="35" t="s">
        <v>2617</v>
      </c>
      <c r="L8333" s="35"/>
      <c r="M8333" s="141">
        <v>44029</v>
      </c>
    </row>
    <row r="8334" spans="9:13">
      <c r="I8334" s="35" t="s">
        <v>24026</v>
      </c>
      <c r="J8334" s="35" t="s">
        <v>24027</v>
      </c>
      <c r="K8334" s="35" t="s">
        <v>2617</v>
      </c>
      <c r="L8334" s="35"/>
      <c r="M8334" s="141">
        <v>44029</v>
      </c>
    </row>
    <row r="8335" spans="9:13">
      <c r="I8335" s="35" t="s">
        <v>24028</v>
      </c>
      <c r="J8335" s="35" t="s">
        <v>24029</v>
      </c>
      <c r="K8335" s="35" t="s">
        <v>2617</v>
      </c>
      <c r="L8335" s="35"/>
      <c r="M8335" s="141">
        <v>44029</v>
      </c>
    </row>
    <row r="8336" spans="9:13">
      <c r="I8336" s="35" t="s">
        <v>24030</v>
      </c>
      <c r="J8336" s="35" t="s">
        <v>24031</v>
      </c>
      <c r="K8336" s="35" t="s">
        <v>2617</v>
      </c>
      <c r="L8336" s="35"/>
      <c r="M8336" s="141">
        <v>44029</v>
      </c>
    </row>
    <row r="8337" spans="9:13">
      <c r="I8337" s="35" t="s">
        <v>24032</v>
      </c>
      <c r="J8337" s="35" t="s">
        <v>24033</v>
      </c>
      <c r="K8337" s="35" t="s">
        <v>2617</v>
      </c>
      <c r="L8337" s="35"/>
      <c r="M8337" s="141">
        <v>44029</v>
      </c>
    </row>
    <row r="8338" spans="9:13">
      <c r="I8338" s="35" t="s">
        <v>24034</v>
      </c>
      <c r="J8338" s="35" t="s">
        <v>24035</v>
      </c>
      <c r="K8338" s="35" t="s">
        <v>2617</v>
      </c>
      <c r="L8338" s="35"/>
      <c r="M8338" s="141">
        <v>44029</v>
      </c>
    </row>
    <row r="8339" spans="9:13">
      <c r="I8339" s="35" t="s">
        <v>24036</v>
      </c>
      <c r="J8339" s="35" t="s">
        <v>24037</v>
      </c>
      <c r="K8339" s="35" t="s">
        <v>2617</v>
      </c>
      <c r="L8339" s="35"/>
      <c r="M8339" s="141">
        <v>44029</v>
      </c>
    </row>
    <row r="8340" spans="9:13">
      <c r="I8340" s="35" t="s">
        <v>24038</v>
      </c>
      <c r="J8340" s="35" t="s">
        <v>24039</v>
      </c>
      <c r="K8340" s="35" t="s">
        <v>2617</v>
      </c>
      <c r="L8340" s="35"/>
      <c r="M8340" s="141">
        <v>44029</v>
      </c>
    </row>
    <row r="8341" spans="9:13">
      <c r="I8341" s="35" t="s">
        <v>24040</v>
      </c>
      <c r="J8341" s="35" t="s">
        <v>24041</v>
      </c>
      <c r="K8341" s="35" t="s">
        <v>2617</v>
      </c>
      <c r="L8341" s="35"/>
      <c r="M8341" s="141">
        <v>44029</v>
      </c>
    </row>
    <row r="8342" spans="9:13">
      <c r="I8342" s="35" t="s">
        <v>24042</v>
      </c>
      <c r="J8342" s="35" t="s">
        <v>24043</v>
      </c>
      <c r="K8342" s="35" t="s">
        <v>2617</v>
      </c>
      <c r="L8342" s="35"/>
      <c r="M8342" s="141">
        <v>44029</v>
      </c>
    </row>
    <row r="8343" spans="9:13">
      <c r="I8343" s="35" t="s">
        <v>24044</v>
      </c>
      <c r="J8343" s="35" t="s">
        <v>24045</v>
      </c>
      <c r="K8343" s="35" t="s">
        <v>2617</v>
      </c>
      <c r="L8343" s="35"/>
      <c r="M8343" s="141">
        <v>44029</v>
      </c>
    </row>
    <row r="8344" spans="9:13">
      <c r="I8344" s="35" t="s">
        <v>24046</v>
      </c>
      <c r="J8344" s="35" t="s">
        <v>24047</v>
      </c>
      <c r="K8344" s="35" t="s">
        <v>2617</v>
      </c>
      <c r="L8344" s="35"/>
      <c r="M8344" s="141">
        <v>44029</v>
      </c>
    </row>
    <row r="8345" spans="9:13">
      <c r="I8345" s="35" t="s">
        <v>24048</v>
      </c>
      <c r="J8345" s="35" t="s">
        <v>24049</v>
      </c>
      <c r="K8345" s="35" t="s">
        <v>2617</v>
      </c>
      <c r="L8345" s="35"/>
      <c r="M8345" s="141">
        <v>44029</v>
      </c>
    </row>
    <row r="8346" spans="9:13">
      <c r="I8346" s="35" t="s">
        <v>24050</v>
      </c>
      <c r="J8346" s="35" t="s">
        <v>24051</v>
      </c>
      <c r="K8346" s="35" t="s">
        <v>2617</v>
      </c>
      <c r="L8346" s="35"/>
      <c r="M8346" s="141">
        <v>44029</v>
      </c>
    </row>
    <row r="8347" spans="9:13">
      <c r="I8347" s="35" t="s">
        <v>24052</v>
      </c>
      <c r="J8347" s="35" t="s">
        <v>24053</v>
      </c>
      <c r="K8347" s="35" t="s">
        <v>2617</v>
      </c>
      <c r="L8347" s="35"/>
      <c r="M8347" s="141">
        <v>44029</v>
      </c>
    </row>
    <row r="8348" spans="9:13">
      <c r="I8348" s="35" t="s">
        <v>24054</v>
      </c>
      <c r="J8348" s="35" t="s">
        <v>24055</v>
      </c>
      <c r="K8348" s="35" t="s">
        <v>2617</v>
      </c>
      <c r="L8348" s="35"/>
      <c r="M8348" s="141">
        <v>44029</v>
      </c>
    </row>
    <row r="8349" spans="9:13">
      <c r="I8349" s="35" t="s">
        <v>24056</v>
      </c>
      <c r="J8349" s="35" t="s">
        <v>24057</v>
      </c>
      <c r="K8349" s="35" t="s">
        <v>2617</v>
      </c>
      <c r="L8349" s="35"/>
      <c r="M8349" s="141">
        <v>44029</v>
      </c>
    </row>
    <row r="8350" spans="9:13">
      <c r="I8350" s="35" t="s">
        <v>24058</v>
      </c>
      <c r="J8350" s="35" t="s">
        <v>24059</v>
      </c>
      <c r="K8350" s="35" t="s">
        <v>2617</v>
      </c>
      <c r="L8350" s="35"/>
      <c r="M8350" s="141">
        <v>44029</v>
      </c>
    </row>
    <row r="8351" spans="9:13">
      <c r="I8351" s="35" t="s">
        <v>24060</v>
      </c>
      <c r="J8351" s="35" t="s">
        <v>24061</v>
      </c>
      <c r="K8351" s="35" t="s">
        <v>2617</v>
      </c>
      <c r="L8351" s="35"/>
      <c r="M8351" s="141">
        <v>44029</v>
      </c>
    </row>
    <row r="8352" spans="9:13">
      <c r="I8352" s="35" t="s">
        <v>24062</v>
      </c>
      <c r="J8352" s="35" t="s">
        <v>24063</v>
      </c>
      <c r="K8352" s="35" t="s">
        <v>2617</v>
      </c>
      <c r="L8352" s="35"/>
      <c r="M8352" s="141">
        <v>44029</v>
      </c>
    </row>
    <row r="8353" spans="9:13">
      <c r="I8353" s="35" t="s">
        <v>24064</v>
      </c>
      <c r="J8353" s="35" t="s">
        <v>24065</v>
      </c>
      <c r="K8353" s="35" t="s">
        <v>2617</v>
      </c>
      <c r="L8353" s="35"/>
      <c r="M8353" s="141">
        <v>44029</v>
      </c>
    </row>
    <row r="8354" spans="9:13">
      <c r="I8354" s="35" t="s">
        <v>24066</v>
      </c>
      <c r="J8354" s="35" t="s">
        <v>24067</v>
      </c>
      <c r="K8354" s="35" t="s">
        <v>2617</v>
      </c>
      <c r="L8354" s="35"/>
      <c r="M8354" s="141">
        <v>44029</v>
      </c>
    </row>
    <row r="8355" spans="9:13">
      <c r="I8355" s="35" t="s">
        <v>24068</v>
      </c>
      <c r="J8355" s="35" t="s">
        <v>24069</v>
      </c>
      <c r="K8355" s="35" t="s">
        <v>2617</v>
      </c>
      <c r="L8355" s="35"/>
      <c r="M8355" s="141">
        <v>44029</v>
      </c>
    </row>
    <row r="8356" spans="9:13">
      <c r="I8356" s="35" t="s">
        <v>24070</v>
      </c>
      <c r="J8356" s="35" t="s">
        <v>24071</v>
      </c>
      <c r="K8356" s="35" t="s">
        <v>2617</v>
      </c>
      <c r="L8356" s="35"/>
      <c r="M8356" s="141">
        <v>44029</v>
      </c>
    </row>
    <row r="8357" spans="9:13">
      <c r="I8357" s="35" t="s">
        <v>24072</v>
      </c>
      <c r="J8357" s="35" t="s">
        <v>24073</v>
      </c>
      <c r="K8357" s="35" t="s">
        <v>2617</v>
      </c>
      <c r="L8357" s="35"/>
      <c r="M8357" s="141">
        <v>44029</v>
      </c>
    </row>
    <row r="8358" spans="9:13">
      <c r="I8358" s="35" t="s">
        <v>24074</v>
      </c>
      <c r="J8358" s="35" t="s">
        <v>24075</v>
      </c>
      <c r="K8358" s="35" t="s">
        <v>2617</v>
      </c>
      <c r="L8358" s="35"/>
      <c r="M8358" s="141">
        <v>44029</v>
      </c>
    </row>
    <row r="8359" spans="9:13">
      <c r="I8359" s="35" t="s">
        <v>24076</v>
      </c>
      <c r="J8359" s="35" t="s">
        <v>24077</v>
      </c>
      <c r="K8359" s="35" t="s">
        <v>2617</v>
      </c>
      <c r="L8359" s="35"/>
      <c r="M8359" s="141">
        <v>44029</v>
      </c>
    </row>
    <row r="8360" spans="9:13">
      <c r="I8360" s="35" t="s">
        <v>24078</v>
      </c>
      <c r="J8360" s="35" t="s">
        <v>24079</v>
      </c>
      <c r="K8360" s="35" t="s">
        <v>2617</v>
      </c>
      <c r="L8360" s="35"/>
      <c r="M8360" s="141">
        <v>44029</v>
      </c>
    </row>
    <row r="8361" spans="9:13">
      <c r="I8361" s="35" t="s">
        <v>24080</v>
      </c>
      <c r="J8361" s="35" t="s">
        <v>24081</v>
      </c>
      <c r="K8361" s="35" t="s">
        <v>2617</v>
      </c>
      <c r="L8361" s="35"/>
      <c r="M8361" s="141">
        <v>44029</v>
      </c>
    </row>
    <row r="8362" spans="9:13">
      <c r="I8362" s="35" t="s">
        <v>24082</v>
      </c>
      <c r="J8362" s="35" t="s">
        <v>24083</v>
      </c>
      <c r="K8362" s="35" t="s">
        <v>2617</v>
      </c>
      <c r="L8362" s="35"/>
      <c r="M8362" s="141">
        <v>44029</v>
      </c>
    </row>
    <row r="8363" spans="9:13">
      <c r="I8363" s="35" t="s">
        <v>24084</v>
      </c>
      <c r="J8363" s="35" t="s">
        <v>24085</v>
      </c>
      <c r="K8363" s="35" t="s">
        <v>2617</v>
      </c>
      <c r="L8363" s="35"/>
      <c r="M8363" s="141">
        <v>44029</v>
      </c>
    </row>
    <row r="8364" spans="9:13">
      <c r="I8364" s="35" t="s">
        <v>24086</v>
      </c>
      <c r="J8364" s="35" t="s">
        <v>24087</v>
      </c>
      <c r="K8364" s="35" t="s">
        <v>2617</v>
      </c>
      <c r="L8364" s="35"/>
      <c r="M8364" s="141">
        <v>44029</v>
      </c>
    </row>
    <row r="8365" spans="9:13">
      <c r="I8365" s="35" t="s">
        <v>24088</v>
      </c>
      <c r="J8365" s="35" t="s">
        <v>24089</v>
      </c>
      <c r="K8365" s="35" t="s">
        <v>2617</v>
      </c>
      <c r="L8365" s="35"/>
      <c r="M8365" s="141">
        <v>44029</v>
      </c>
    </row>
    <row r="8366" spans="9:13">
      <c r="I8366" s="35" t="s">
        <v>24090</v>
      </c>
      <c r="J8366" s="35" t="s">
        <v>24091</v>
      </c>
      <c r="K8366" s="35" t="s">
        <v>2617</v>
      </c>
      <c r="L8366" s="35"/>
      <c r="M8366" s="141">
        <v>44029</v>
      </c>
    </row>
    <row r="8367" spans="9:13">
      <c r="I8367" s="35" t="s">
        <v>24092</v>
      </c>
      <c r="J8367" s="35" t="s">
        <v>24093</v>
      </c>
      <c r="K8367" s="35" t="s">
        <v>2617</v>
      </c>
      <c r="L8367" s="35"/>
      <c r="M8367" s="141">
        <v>44029</v>
      </c>
    </row>
    <row r="8368" spans="9:13">
      <c r="I8368" s="35" t="s">
        <v>24094</v>
      </c>
      <c r="J8368" s="35" t="s">
        <v>24095</v>
      </c>
      <c r="K8368" s="35" t="s">
        <v>2617</v>
      </c>
      <c r="L8368" s="35"/>
      <c r="M8368" s="141">
        <v>44029</v>
      </c>
    </row>
    <row r="8369" spans="9:13">
      <c r="I8369" s="35" t="s">
        <v>24096</v>
      </c>
      <c r="J8369" s="35" t="s">
        <v>24097</v>
      </c>
      <c r="K8369" s="35" t="s">
        <v>2617</v>
      </c>
      <c r="L8369" s="35"/>
      <c r="M8369" s="141">
        <v>44029</v>
      </c>
    </row>
    <row r="8370" spans="9:13">
      <c r="I8370" s="35" t="s">
        <v>24098</v>
      </c>
      <c r="J8370" s="35" t="s">
        <v>24099</v>
      </c>
      <c r="K8370" s="35" t="s">
        <v>2617</v>
      </c>
      <c r="L8370" s="35"/>
      <c r="M8370" s="141">
        <v>44029</v>
      </c>
    </row>
    <row r="8371" spans="9:13">
      <c r="I8371" s="35" t="s">
        <v>24100</v>
      </c>
      <c r="J8371" s="35" t="s">
        <v>24101</v>
      </c>
      <c r="K8371" s="35" t="s">
        <v>2617</v>
      </c>
      <c r="L8371" s="35"/>
      <c r="M8371" s="141">
        <v>44029</v>
      </c>
    </row>
    <row r="8372" spans="9:13">
      <c r="I8372" s="35" t="s">
        <v>24102</v>
      </c>
      <c r="J8372" s="35" t="s">
        <v>24103</v>
      </c>
      <c r="K8372" s="35" t="s">
        <v>2617</v>
      </c>
      <c r="L8372" s="35"/>
      <c r="M8372" s="141">
        <v>44029</v>
      </c>
    </row>
    <row r="8373" spans="9:13">
      <c r="I8373" s="35" t="s">
        <v>24104</v>
      </c>
      <c r="J8373" s="35" t="s">
        <v>24105</v>
      </c>
      <c r="K8373" s="35" t="s">
        <v>2617</v>
      </c>
      <c r="L8373" s="35"/>
      <c r="M8373" s="141">
        <v>44029</v>
      </c>
    </row>
    <row r="8374" spans="9:13">
      <c r="I8374" s="35" t="s">
        <v>24106</v>
      </c>
      <c r="J8374" s="35" t="s">
        <v>24107</v>
      </c>
      <c r="K8374" s="35" t="s">
        <v>2617</v>
      </c>
      <c r="L8374" s="35"/>
      <c r="M8374" s="141">
        <v>44029</v>
      </c>
    </row>
    <row r="8375" spans="9:13">
      <c r="I8375" s="35" t="s">
        <v>24108</v>
      </c>
      <c r="J8375" s="35" t="s">
        <v>24109</v>
      </c>
      <c r="K8375" s="35" t="s">
        <v>2617</v>
      </c>
      <c r="L8375" s="35"/>
      <c r="M8375" s="141">
        <v>44029</v>
      </c>
    </row>
    <row r="8376" spans="9:13">
      <c r="I8376" s="35" t="s">
        <v>24110</v>
      </c>
      <c r="J8376" s="35" t="s">
        <v>24111</v>
      </c>
      <c r="K8376" s="35" t="s">
        <v>2617</v>
      </c>
      <c r="L8376" s="35"/>
      <c r="M8376" s="141">
        <v>44029</v>
      </c>
    </row>
    <row r="8377" spans="9:13">
      <c r="I8377" s="35" t="s">
        <v>24112</v>
      </c>
      <c r="J8377" s="35" t="s">
        <v>24113</v>
      </c>
      <c r="K8377" s="35" t="s">
        <v>2617</v>
      </c>
      <c r="L8377" s="35"/>
      <c r="M8377" s="141">
        <v>44029</v>
      </c>
    </row>
    <row r="8378" spans="9:13">
      <c r="I8378" s="35" t="s">
        <v>24114</v>
      </c>
      <c r="J8378" s="35" t="s">
        <v>24115</v>
      </c>
      <c r="K8378" s="35" t="s">
        <v>2617</v>
      </c>
      <c r="L8378" s="35"/>
      <c r="M8378" s="141">
        <v>44029</v>
      </c>
    </row>
    <row r="8379" spans="9:13">
      <c r="I8379" s="35" t="s">
        <v>24116</v>
      </c>
      <c r="J8379" s="35" t="s">
        <v>24117</v>
      </c>
      <c r="K8379" s="35" t="s">
        <v>2617</v>
      </c>
      <c r="L8379" s="35"/>
      <c r="M8379" s="141">
        <v>44029</v>
      </c>
    </row>
    <row r="8380" spans="9:13">
      <c r="I8380" s="35" t="s">
        <v>24118</v>
      </c>
      <c r="J8380" s="35" t="s">
        <v>24119</v>
      </c>
      <c r="K8380" s="35" t="s">
        <v>2617</v>
      </c>
      <c r="L8380" s="35"/>
      <c r="M8380" s="141">
        <v>44029</v>
      </c>
    </row>
    <row r="8381" spans="9:13">
      <c r="I8381" s="35" t="s">
        <v>24120</v>
      </c>
      <c r="J8381" s="35" t="s">
        <v>24121</v>
      </c>
      <c r="K8381" s="35" t="s">
        <v>2617</v>
      </c>
      <c r="L8381" s="35"/>
      <c r="M8381" s="141">
        <v>44029</v>
      </c>
    </row>
    <row r="8382" spans="9:13">
      <c r="I8382" s="35" t="s">
        <v>24122</v>
      </c>
      <c r="J8382" s="35" t="s">
        <v>24123</v>
      </c>
      <c r="K8382" s="35" t="s">
        <v>2617</v>
      </c>
      <c r="L8382" s="35"/>
      <c r="M8382" s="141">
        <v>44032</v>
      </c>
    </row>
    <row r="8383" spans="9:13">
      <c r="I8383" s="35" t="s">
        <v>24124</v>
      </c>
      <c r="J8383" s="35" t="s">
        <v>24125</v>
      </c>
      <c r="K8383" s="35" t="s">
        <v>2617</v>
      </c>
      <c r="L8383" s="35"/>
      <c r="M8383" s="141">
        <v>44036</v>
      </c>
    </row>
    <row r="8384" spans="9:13">
      <c r="I8384" s="35" t="s">
        <v>24126</v>
      </c>
      <c r="J8384" s="35" t="s">
        <v>24127</v>
      </c>
      <c r="K8384" s="35" t="s">
        <v>2617</v>
      </c>
      <c r="L8384" s="35"/>
      <c r="M8384" s="141">
        <v>44039</v>
      </c>
    </row>
    <row r="8385" spans="9:13">
      <c r="I8385" s="35" t="s">
        <v>24128</v>
      </c>
      <c r="J8385" s="35" t="s">
        <v>24129</v>
      </c>
      <c r="K8385" s="35" t="s">
        <v>2617</v>
      </c>
      <c r="L8385" s="35"/>
      <c r="M8385" s="141">
        <v>44039</v>
      </c>
    </row>
    <row r="8386" spans="9:13">
      <c r="I8386" s="35" t="s">
        <v>24130</v>
      </c>
      <c r="J8386" s="35" t="s">
        <v>24131</v>
      </c>
      <c r="K8386" s="35" t="s">
        <v>2617</v>
      </c>
      <c r="L8386" s="35"/>
      <c r="M8386" s="141">
        <v>44039</v>
      </c>
    </row>
    <row r="8387" spans="9:13">
      <c r="I8387" s="35" t="s">
        <v>24132</v>
      </c>
      <c r="J8387" s="35" t="s">
        <v>24133</v>
      </c>
      <c r="K8387" s="35" t="s">
        <v>2617</v>
      </c>
      <c r="L8387" s="35"/>
      <c r="M8387" s="141">
        <v>44056</v>
      </c>
    </row>
    <row r="8388" spans="9:13">
      <c r="I8388" s="35" t="s">
        <v>24134</v>
      </c>
      <c r="J8388" s="35" t="s">
        <v>14151</v>
      </c>
      <c r="K8388" s="35" t="s">
        <v>2617</v>
      </c>
      <c r="L8388" s="35"/>
      <c r="M8388" s="141">
        <v>44063</v>
      </c>
    </row>
    <row r="8389" spans="9:13">
      <c r="I8389" s="35" t="s">
        <v>24135</v>
      </c>
      <c r="J8389" s="35" t="s">
        <v>24136</v>
      </c>
      <c r="K8389" s="35" t="s">
        <v>2617</v>
      </c>
      <c r="L8389" s="35"/>
      <c r="M8389" s="141">
        <v>44018</v>
      </c>
    </row>
    <row r="8390" spans="9:13">
      <c r="I8390" s="35" t="s">
        <v>24137</v>
      </c>
      <c r="J8390" s="35" t="s">
        <v>24138</v>
      </c>
      <c r="K8390" s="35" t="s">
        <v>2617</v>
      </c>
      <c r="L8390" s="35"/>
      <c r="M8390" s="141">
        <v>44018</v>
      </c>
    </row>
    <row r="8391" spans="9:13">
      <c r="I8391" s="35" t="s">
        <v>24139</v>
      </c>
      <c r="J8391" s="35" t="s">
        <v>24140</v>
      </c>
      <c r="K8391" s="35" t="s">
        <v>2617</v>
      </c>
      <c r="L8391" s="35"/>
      <c r="M8391" s="141">
        <v>44032</v>
      </c>
    </row>
    <row r="8392" spans="9:13">
      <c r="I8392" s="35" t="s">
        <v>24141</v>
      </c>
      <c r="J8392" s="35" t="s">
        <v>24142</v>
      </c>
      <c r="K8392" s="35" t="s">
        <v>2617</v>
      </c>
      <c r="L8392" s="35"/>
      <c r="M8392" s="141">
        <v>44049</v>
      </c>
    </row>
    <row r="8393" spans="9:13">
      <c r="I8393" s="35" t="s">
        <v>24143</v>
      </c>
      <c r="J8393" s="35" t="s">
        <v>24144</v>
      </c>
      <c r="K8393" s="35" t="s">
        <v>2617</v>
      </c>
      <c r="L8393" s="35"/>
      <c r="M8393" s="141">
        <v>44049</v>
      </c>
    </row>
    <row r="8394" spans="9:13">
      <c r="I8394" s="35" t="s">
        <v>24145</v>
      </c>
      <c r="J8394" s="35" t="s">
        <v>24146</v>
      </c>
      <c r="K8394" s="35" t="s">
        <v>2617</v>
      </c>
      <c r="L8394" s="35"/>
      <c r="M8394" s="141">
        <v>44049</v>
      </c>
    </row>
    <row r="8395" spans="9:13">
      <c r="I8395" s="35" t="s">
        <v>24147</v>
      </c>
      <c r="J8395" s="35" t="s">
        <v>24148</v>
      </c>
      <c r="K8395" s="35" t="s">
        <v>2617</v>
      </c>
      <c r="L8395" s="35"/>
      <c r="M8395" s="141">
        <v>44049</v>
      </c>
    </row>
    <row r="8396" spans="9:13">
      <c r="I8396" s="35" t="s">
        <v>24149</v>
      </c>
      <c r="J8396" s="35" t="s">
        <v>24150</v>
      </c>
      <c r="K8396" s="35" t="s">
        <v>2617</v>
      </c>
      <c r="L8396" s="35"/>
      <c r="M8396" s="141">
        <v>44057</v>
      </c>
    </row>
    <row r="8397" spans="9:13">
      <c r="I8397" s="35" t="s">
        <v>24151</v>
      </c>
      <c r="J8397" s="35" t="s">
        <v>24152</v>
      </c>
      <c r="K8397" s="35" t="s">
        <v>2617</v>
      </c>
      <c r="L8397" s="35"/>
      <c r="M8397" s="141">
        <v>44060</v>
      </c>
    </row>
    <row r="8398" spans="9:13">
      <c r="I8398" s="35" t="s">
        <v>24153</v>
      </c>
      <c r="J8398" s="35" t="s">
        <v>24154</v>
      </c>
      <c r="K8398" s="35" t="s">
        <v>2617</v>
      </c>
      <c r="L8398" s="35"/>
      <c r="M8398" s="141">
        <v>44061</v>
      </c>
    </row>
    <row r="8399" spans="9:13">
      <c r="I8399" s="35" t="s">
        <v>24155</v>
      </c>
      <c r="J8399" s="35" t="s">
        <v>24156</v>
      </c>
      <c r="K8399" s="35" t="s">
        <v>2617</v>
      </c>
      <c r="L8399" s="35"/>
      <c r="M8399" s="141">
        <v>44061</v>
      </c>
    </row>
    <row r="8400" spans="9:13">
      <c r="I8400" s="35" t="s">
        <v>24157</v>
      </c>
      <c r="J8400" s="35" t="s">
        <v>24158</v>
      </c>
      <c r="K8400" s="35" t="s">
        <v>2617</v>
      </c>
      <c r="L8400" s="35"/>
      <c r="M8400" s="141">
        <v>44063</v>
      </c>
    </row>
    <row r="8401" spans="9:13">
      <c r="I8401" s="35" t="s">
        <v>24159</v>
      </c>
      <c r="J8401" s="35" t="s">
        <v>24160</v>
      </c>
      <c r="K8401" s="35" t="s">
        <v>2617</v>
      </c>
      <c r="L8401" s="35"/>
      <c r="M8401" s="141">
        <v>44068</v>
      </c>
    </row>
    <row r="8402" spans="9:13">
      <c r="I8402" s="35" t="s">
        <v>24161</v>
      </c>
      <c r="J8402" s="35" t="s">
        <v>24162</v>
      </c>
      <c r="K8402" s="35" t="s">
        <v>2617</v>
      </c>
      <c r="L8402" s="35"/>
      <c r="M8402" s="141">
        <v>44068</v>
      </c>
    </row>
    <row r="8403" spans="9:13">
      <c r="I8403" s="35" t="s">
        <v>24163</v>
      </c>
      <c r="J8403" s="35" t="s">
        <v>24164</v>
      </c>
      <c r="K8403" s="35" t="s">
        <v>2617</v>
      </c>
      <c r="L8403" s="35"/>
      <c r="M8403" s="141">
        <v>44070</v>
      </c>
    </row>
    <row r="8404" spans="9:13">
      <c r="I8404" s="35" t="s">
        <v>24165</v>
      </c>
      <c r="J8404" s="35" t="s">
        <v>24166</v>
      </c>
      <c r="K8404" s="35" t="s">
        <v>2617</v>
      </c>
      <c r="L8404" s="35"/>
      <c r="M8404" s="141">
        <v>44070</v>
      </c>
    </row>
    <row r="8405" spans="9:13">
      <c r="I8405" s="35" t="s">
        <v>24167</v>
      </c>
      <c r="J8405" s="35" t="s">
        <v>24168</v>
      </c>
      <c r="K8405" s="35" t="s">
        <v>2617</v>
      </c>
      <c r="L8405" s="35"/>
      <c r="M8405" s="141">
        <v>44070</v>
      </c>
    </row>
    <row r="8406" spans="9:13">
      <c r="I8406" s="35" t="s">
        <v>24169</v>
      </c>
      <c r="J8406" s="35" t="s">
        <v>24170</v>
      </c>
      <c r="K8406" s="35" t="s">
        <v>2617</v>
      </c>
      <c r="L8406" s="35"/>
      <c r="M8406" s="141">
        <v>44071</v>
      </c>
    </row>
    <row r="8407" spans="9:13">
      <c r="I8407" s="35" t="s">
        <v>24171</v>
      </c>
      <c r="J8407" s="35" t="s">
        <v>24172</v>
      </c>
      <c r="K8407" s="35" t="s">
        <v>2617</v>
      </c>
      <c r="L8407" s="35"/>
      <c r="M8407" s="141">
        <v>44078</v>
      </c>
    </row>
    <row r="8408" spans="9:13">
      <c r="I8408" s="35" t="s">
        <v>24173</v>
      </c>
      <c r="J8408" s="35" t="s">
        <v>24174</v>
      </c>
      <c r="K8408" s="35" t="s">
        <v>2617</v>
      </c>
      <c r="L8408" s="35"/>
      <c r="M8408" s="141">
        <v>44089</v>
      </c>
    </row>
    <row r="8409" spans="9:13">
      <c r="I8409" s="35" t="s">
        <v>24175</v>
      </c>
      <c r="J8409" s="35" t="s">
        <v>24176</v>
      </c>
      <c r="K8409" s="35" t="s">
        <v>2617</v>
      </c>
      <c r="L8409" s="35"/>
      <c r="M8409" s="141">
        <v>44090</v>
      </c>
    </row>
    <row r="8410" spans="9:13">
      <c r="I8410" s="35" t="s">
        <v>24177</v>
      </c>
      <c r="J8410" s="35" t="s">
        <v>24178</v>
      </c>
      <c r="K8410" s="35" t="s">
        <v>2617</v>
      </c>
      <c r="L8410" s="35"/>
      <c r="M8410" s="141">
        <v>44091</v>
      </c>
    </row>
    <row r="8411" spans="9:13">
      <c r="I8411" s="35" t="s">
        <v>24179</v>
      </c>
      <c r="J8411" s="35" t="s">
        <v>24180</v>
      </c>
      <c r="K8411" s="35" t="s">
        <v>2617</v>
      </c>
      <c r="L8411" s="35"/>
      <c r="M8411" s="141">
        <v>44091</v>
      </c>
    </row>
    <row r="8412" spans="9:13">
      <c r="I8412" s="35" t="s">
        <v>24181</v>
      </c>
      <c r="J8412" s="35" t="s">
        <v>24182</v>
      </c>
      <c r="K8412" s="35" t="s">
        <v>2617</v>
      </c>
      <c r="L8412" s="35"/>
      <c r="M8412" s="141">
        <v>44095</v>
      </c>
    </row>
    <row r="8413" spans="9:13">
      <c r="I8413" s="35" t="s">
        <v>24183</v>
      </c>
      <c r="J8413" s="35" t="s">
        <v>24184</v>
      </c>
      <c r="K8413" s="35" t="s">
        <v>2617</v>
      </c>
      <c r="L8413" s="35"/>
      <c r="M8413" s="141">
        <v>44095</v>
      </c>
    </row>
    <row r="8414" spans="9:13">
      <c r="I8414" s="35" t="s">
        <v>24185</v>
      </c>
      <c r="J8414" s="35" t="s">
        <v>24186</v>
      </c>
      <c r="K8414" s="35" t="s">
        <v>2617</v>
      </c>
      <c r="L8414" s="35"/>
      <c r="M8414" s="141">
        <v>44095</v>
      </c>
    </row>
    <row r="8415" spans="9:13">
      <c r="I8415" s="35" t="s">
        <v>24187</v>
      </c>
      <c r="J8415" s="35" t="s">
        <v>24188</v>
      </c>
      <c r="K8415" s="35" t="s">
        <v>2617</v>
      </c>
      <c r="L8415" s="35"/>
      <c r="M8415" s="141">
        <v>44095</v>
      </c>
    </row>
    <row r="8416" spans="9:13">
      <c r="I8416" s="35" t="s">
        <v>24189</v>
      </c>
      <c r="J8416" s="35" t="s">
        <v>24190</v>
      </c>
      <c r="K8416" s="35" t="s">
        <v>2617</v>
      </c>
      <c r="L8416" s="35"/>
      <c r="M8416" s="141">
        <v>44095</v>
      </c>
    </row>
    <row r="8417" spans="9:13">
      <c r="I8417" s="35" t="s">
        <v>24191</v>
      </c>
      <c r="J8417" s="35" t="s">
        <v>24192</v>
      </c>
      <c r="K8417" s="35" t="s">
        <v>2617</v>
      </c>
      <c r="L8417" s="35"/>
      <c r="M8417" s="141">
        <v>44095</v>
      </c>
    </row>
    <row r="8418" spans="9:13">
      <c r="I8418" s="35" t="s">
        <v>24193</v>
      </c>
      <c r="J8418" s="35" t="s">
        <v>24194</v>
      </c>
      <c r="K8418" s="35" t="s">
        <v>2617</v>
      </c>
      <c r="L8418" s="35"/>
      <c r="M8418" s="141">
        <v>44095</v>
      </c>
    </row>
    <row r="8419" spans="9:13">
      <c r="I8419" s="35" t="s">
        <v>24195</v>
      </c>
      <c r="J8419" s="35" t="s">
        <v>24196</v>
      </c>
      <c r="K8419" s="35" t="s">
        <v>2617</v>
      </c>
      <c r="L8419" s="35"/>
      <c r="M8419" s="141">
        <v>44095</v>
      </c>
    </row>
    <row r="8420" spans="9:13">
      <c r="I8420" s="35" t="s">
        <v>24197</v>
      </c>
      <c r="J8420" s="35" t="s">
        <v>24198</v>
      </c>
      <c r="K8420" s="35" t="s">
        <v>2617</v>
      </c>
      <c r="L8420" s="35"/>
      <c r="M8420" s="141">
        <v>44095</v>
      </c>
    </row>
    <row r="8421" spans="9:13">
      <c r="I8421" s="35" t="s">
        <v>24199</v>
      </c>
      <c r="J8421" s="35" t="s">
        <v>24200</v>
      </c>
      <c r="K8421" s="35" t="s">
        <v>2617</v>
      </c>
      <c r="L8421" s="35"/>
      <c r="M8421" s="141">
        <v>44095</v>
      </c>
    </row>
    <row r="8422" spans="9:13">
      <c r="I8422" s="35" t="s">
        <v>24201</v>
      </c>
      <c r="J8422" s="35" t="s">
        <v>24202</v>
      </c>
      <c r="K8422" s="35" t="s">
        <v>2617</v>
      </c>
      <c r="L8422" s="35"/>
      <c r="M8422" s="141">
        <v>44095</v>
      </c>
    </row>
    <row r="8423" spans="9:13">
      <c r="I8423" s="35" t="s">
        <v>24203</v>
      </c>
      <c r="J8423" s="35" t="s">
        <v>24204</v>
      </c>
      <c r="K8423" s="35" t="s">
        <v>2617</v>
      </c>
      <c r="L8423" s="35"/>
      <c r="M8423" s="141">
        <v>44095</v>
      </c>
    </row>
    <row r="8424" spans="9:13">
      <c r="I8424" s="35" t="s">
        <v>24205</v>
      </c>
      <c r="J8424" s="35" t="s">
        <v>24206</v>
      </c>
      <c r="K8424" s="35" t="s">
        <v>2617</v>
      </c>
      <c r="L8424" s="35"/>
      <c r="M8424" s="141">
        <v>44095</v>
      </c>
    </row>
    <row r="8425" spans="9:13">
      <c r="I8425" s="35" t="s">
        <v>24207</v>
      </c>
      <c r="J8425" s="35" t="s">
        <v>24208</v>
      </c>
      <c r="K8425" s="35" t="s">
        <v>2617</v>
      </c>
      <c r="L8425" s="35"/>
      <c r="M8425" s="141">
        <v>44095</v>
      </c>
    </row>
    <row r="8426" spans="9:13">
      <c r="I8426" s="35" t="s">
        <v>24209</v>
      </c>
      <c r="J8426" s="35" t="s">
        <v>24210</v>
      </c>
      <c r="K8426" s="35" t="s">
        <v>2617</v>
      </c>
      <c r="L8426" s="35"/>
      <c r="M8426" s="141">
        <v>44095</v>
      </c>
    </row>
    <row r="8427" spans="9:13">
      <c r="I8427" s="35" t="s">
        <v>24211</v>
      </c>
      <c r="J8427" s="35" t="s">
        <v>24212</v>
      </c>
      <c r="K8427" s="35" t="s">
        <v>2617</v>
      </c>
      <c r="L8427" s="35"/>
      <c r="M8427" s="141">
        <v>44095</v>
      </c>
    </row>
    <row r="8428" spans="9:13">
      <c r="I8428" s="35" t="s">
        <v>24213</v>
      </c>
      <c r="J8428" s="35" t="s">
        <v>24214</v>
      </c>
      <c r="K8428" s="35" t="s">
        <v>2617</v>
      </c>
      <c r="L8428" s="35"/>
      <c r="M8428" s="141">
        <v>44095</v>
      </c>
    </row>
    <row r="8429" spans="9:13">
      <c r="I8429" s="35" t="s">
        <v>24215</v>
      </c>
      <c r="J8429" s="35" t="s">
        <v>24216</v>
      </c>
      <c r="K8429" s="35" t="s">
        <v>2617</v>
      </c>
      <c r="L8429" s="35"/>
      <c r="M8429" s="141">
        <v>44095</v>
      </c>
    </row>
    <row r="8430" spans="9:13">
      <c r="I8430" s="35" t="s">
        <v>24217</v>
      </c>
      <c r="J8430" s="35" t="s">
        <v>24218</v>
      </c>
      <c r="K8430" s="35" t="s">
        <v>2617</v>
      </c>
      <c r="L8430" s="35"/>
      <c r="M8430" s="141">
        <v>44095</v>
      </c>
    </row>
    <row r="8431" spans="9:13">
      <c r="I8431" s="35" t="s">
        <v>24219</v>
      </c>
      <c r="J8431" s="35" t="s">
        <v>24220</v>
      </c>
      <c r="K8431" s="35" t="s">
        <v>2617</v>
      </c>
      <c r="L8431" s="35"/>
      <c r="M8431" s="141">
        <v>44095</v>
      </c>
    </row>
    <row r="8432" spans="9:13">
      <c r="I8432" s="35" t="s">
        <v>24221</v>
      </c>
      <c r="J8432" s="35" t="s">
        <v>24222</v>
      </c>
      <c r="K8432" s="35" t="s">
        <v>2617</v>
      </c>
      <c r="L8432" s="35"/>
      <c r="M8432" s="141">
        <v>44095</v>
      </c>
    </row>
    <row r="8433" spans="9:13">
      <c r="I8433" s="35" t="s">
        <v>24223</v>
      </c>
      <c r="J8433" s="35" t="s">
        <v>24224</v>
      </c>
      <c r="K8433" s="35" t="s">
        <v>2617</v>
      </c>
      <c r="L8433" s="35"/>
      <c r="M8433" s="141">
        <v>44095</v>
      </c>
    </row>
    <row r="8434" spans="9:13">
      <c r="I8434" s="35" t="s">
        <v>24225</v>
      </c>
      <c r="J8434" s="35" t="s">
        <v>24226</v>
      </c>
      <c r="K8434" s="35" t="s">
        <v>2617</v>
      </c>
      <c r="L8434" s="35"/>
      <c r="M8434" s="141">
        <v>44095</v>
      </c>
    </row>
    <row r="8435" spans="9:13">
      <c r="I8435" s="35" t="s">
        <v>24227</v>
      </c>
      <c r="J8435" s="35" t="s">
        <v>24228</v>
      </c>
      <c r="K8435" s="35" t="s">
        <v>2617</v>
      </c>
      <c r="L8435" s="35"/>
      <c r="M8435" s="141">
        <v>44095</v>
      </c>
    </row>
    <row r="8436" spans="9:13">
      <c r="I8436" s="35" t="s">
        <v>24229</v>
      </c>
      <c r="J8436" s="35" t="s">
        <v>24230</v>
      </c>
      <c r="K8436" s="35" t="s">
        <v>2617</v>
      </c>
      <c r="L8436" s="35"/>
      <c r="M8436" s="141">
        <v>44095</v>
      </c>
    </row>
    <row r="8437" spans="9:13">
      <c r="I8437" s="35" t="s">
        <v>24231</v>
      </c>
      <c r="J8437" s="35" t="s">
        <v>24232</v>
      </c>
      <c r="K8437" s="35" t="s">
        <v>2617</v>
      </c>
      <c r="L8437" s="35"/>
      <c r="M8437" s="141">
        <v>44095</v>
      </c>
    </row>
    <row r="8438" spans="9:13">
      <c r="I8438" s="35" t="s">
        <v>24233</v>
      </c>
      <c r="J8438" s="35" t="s">
        <v>24234</v>
      </c>
      <c r="K8438" s="35" t="s">
        <v>2617</v>
      </c>
      <c r="L8438" s="35"/>
      <c r="M8438" s="141">
        <v>44095</v>
      </c>
    </row>
    <row r="8439" spans="9:13">
      <c r="I8439" s="35" t="s">
        <v>24235</v>
      </c>
      <c r="J8439" s="35" t="s">
        <v>24236</v>
      </c>
      <c r="K8439" s="35" t="s">
        <v>2617</v>
      </c>
      <c r="L8439" s="35"/>
      <c r="M8439" s="141">
        <v>44095</v>
      </c>
    </row>
    <row r="8440" spans="9:13">
      <c r="I8440" s="35" t="s">
        <v>24237</v>
      </c>
      <c r="J8440" s="35" t="s">
        <v>24238</v>
      </c>
      <c r="K8440" s="35" t="s">
        <v>2617</v>
      </c>
      <c r="L8440" s="35"/>
      <c r="M8440" s="141">
        <v>44095</v>
      </c>
    </row>
    <row r="8441" spans="9:13">
      <c r="I8441" s="35" t="s">
        <v>24239</v>
      </c>
      <c r="J8441" s="35" t="s">
        <v>24240</v>
      </c>
      <c r="K8441" s="35" t="s">
        <v>2617</v>
      </c>
      <c r="L8441" s="35"/>
      <c r="M8441" s="141">
        <v>44095</v>
      </c>
    </row>
    <row r="8442" spans="9:13">
      <c r="I8442" s="35" t="s">
        <v>24241</v>
      </c>
      <c r="J8442" s="35" t="s">
        <v>24242</v>
      </c>
      <c r="K8442" s="35" t="s">
        <v>2617</v>
      </c>
      <c r="L8442" s="35"/>
      <c r="M8442" s="141">
        <v>44095</v>
      </c>
    </row>
    <row r="8443" spans="9:13">
      <c r="I8443" s="35" t="s">
        <v>24243</v>
      </c>
      <c r="J8443" s="35" t="s">
        <v>24244</v>
      </c>
      <c r="K8443" s="35" t="s">
        <v>2617</v>
      </c>
      <c r="L8443" s="35"/>
      <c r="M8443" s="141">
        <v>44095</v>
      </c>
    </row>
    <row r="8444" spans="9:13">
      <c r="I8444" s="35" t="s">
        <v>24245</v>
      </c>
      <c r="J8444" s="35" t="s">
        <v>24246</v>
      </c>
      <c r="K8444" s="35" t="s">
        <v>2617</v>
      </c>
      <c r="L8444" s="35"/>
      <c r="M8444" s="141">
        <v>44095</v>
      </c>
    </row>
    <row r="8445" spans="9:13">
      <c r="I8445" s="35" t="s">
        <v>24247</v>
      </c>
      <c r="J8445" s="35" t="s">
        <v>24248</v>
      </c>
      <c r="K8445" s="35" t="s">
        <v>2617</v>
      </c>
      <c r="L8445" s="35"/>
      <c r="M8445" s="141">
        <v>44095</v>
      </c>
    </row>
    <row r="8446" spans="9:13">
      <c r="I8446" s="35" t="s">
        <v>24249</v>
      </c>
      <c r="J8446" s="35" t="s">
        <v>24250</v>
      </c>
      <c r="K8446" s="35" t="s">
        <v>2617</v>
      </c>
      <c r="L8446" s="35"/>
      <c r="M8446" s="141">
        <v>44095</v>
      </c>
    </row>
    <row r="8447" spans="9:13">
      <c r="I8447" s="35" t="s">
        <v>24251</v>
      </c>
      <c r="J8447" s="35" t="s">
        <v>24252</v>
      </c>
      <c r="K8447" s="35" t="s">
        <v>2617</v>
      </c>
      <c r="L8447" s="35"/>
      <c r="M8447" s="141">
        <v>44095</v>
      </c>
    </row>
    <row r="8448" spans="9:13">
      <c r="I8448" s="35" t="s">
        <v>24253</v>
      </c>
      <c r="J8448" s="35" t="s">
        <v>24254</v>
      </c>
      <c r="K8448" s="35" t="s">
        <v>2617</v>
      </c>
      <c r="L8448" s="35"/>
      <c r="M8448" s="141">
        <v>44095</v>
      </c>
    </row>
    <row r="8449" spans="9:13">
      <c r="I8449" s="35" t="s">
        <v>24255</v>
      </c>
      <c r="J8449" s="35" t="s">
        <v>24256</v>
      </c>
      <c r="K8449" s="35" t="s">
        <v>2617</v>
      </c>
      <c r="L8449" s="35"/>
      <c r="M8449" s="141">
        <v>44095</v>
      </c>
    </row>
    <row r="8450" spans="9:13">
      <c r="I8450" s="35" t="s">
        <v>24257</v>
      </c>
      <c r="J8450" s="35" t="s">
        <v>24258</v>
      </c>
      <c r="K8450" s="35" t="s">
        <v>2617</v>
      </c>
      <c r="L8450" s="35"/>
      <c r="M8450" s="141">
        <v>44095</v>
      </c>
    </row>
    <row r="8451" spans="9:13">
      <c r="I8451" s="35" t="s">
        <v>24259</v>
      </c>
      <c r="J8451" s="35" t="s">
        <v>24260</v>
      </c>
      <c r="K8451" s="35" t="s">
        <v>2617</v>
      </c>
      <c r="L8451" s="35"/>
      <c r="M8451" s="141">
        <v>44095</v>
      </c>
    </row>
    <row r="8452" spans="9:13">
      <c r="I8452" s="35" t="s">
        <v>24261</v>
      </c>
      <c r="J8452" s="35" t="s">
        <v>24262</v>
      </c>
      <c r="K8452" s="35" t="s">
        <v>2617</v>
      </c>
      <c r="L8452" s="35"/>
      <c r="M8452" s="141">
        <v>44095</v>
      </c>
    </row>
    <row r="8453" spans="9:13">
      <c r="I8453" s="35" t="s">
        <v>24263</v>
      </c>
      <c r="J8453" s="35" t="s">
        <v>24264</v>
      </c>
      <c r="K8453" s="35" t="s">
        <v>2617</v>
      </c>
      <c r="L8453" s="35"/>
      <c r="M8453" s="141">
        <v>44095</v>
      </c>
    </row>
    <row r="8454" spans="9:13">
      <c r="I8454" s="35" t="s">
        <v>24265</v>
      </c>
      <c r="J8454" s="35" t="s">
        <v>24266</v>
      </c>
      <c r="K8454" s="35" t="s">
        <v>2617</v>
      </c>
      <c r="L8454" s="35"/>
      <c r="M8454" s="141">
        <v>44095</v>
      </c>
    </row>
    <row r="8455" spans="9:13">
      <c r="I8455" s="35" t="s">
        <v>24267</v>
      </c>
      <c r="J8455" s="35" t="s">
        <v>24268</v>
      </c>
      <c r="K8455" s="35" t="s">
        <v>2617</v>
      </c>
      <c r="L8455" s="35"/>
      <c r="M8455" s="141">
        <v>44095</v>
      </c>
    </row>
    <row r="8456" spans="9:13">
      <c r="I8456" s="35" t="s">
        <v>24269</v>
      </c>
      <c r="J8456" s="35" t="s">
        <v>24270</v>
      </c>
      <c r="K8456" s="35" t="s">
        <v>2617</v>
      </c>
      <c r="L8456" s="35"/>
      <c r="M8456" s="141">
        <v>44095</v>
      </c>
    </row>
    <row r="8457" spans="9:13">
      <c r="I8457" s="35" t="s">
        <v>24271</v>
      </c>
      <c r="J8457" s="35" t="s">
        <v>24272</v>
      </c>
      <c r="K8457" s="35" t="s">
        <v>2617</v>
      </c>
      <c r="L8457" s="35"/>
      <c r="M8457" s="141">
        <v>44095</v>
      </c>
    </row>
    <row r="8458" spans="9:13">
      <c r="I8458" s="35" t="s">
        <v>24273</v>
      </c>
      <c r="J8458" s="35" t="s">
        <v>24274</v>
      </c>
      <c r="K8458" s="35" t="s">
        <v>2617</v>
      </c>
      <c r="L8458" s="35"/>
      <c r="M8458" s="141">
        <v>44095</v>
      </c>
    </row>
    <row r="8459" spans="9:13">
      <c r="I8459" s="35" t="s">
        <v>24275</v>
      </c>
      <c r="J8459" s="35" t="s">
        <v>24276</v>
      </c>
      <c r="K8459" s="35" t="s">
        <v>2617</v>
      </c>
      <c r="L8459" s="35"/>
      <c r="M8459" s="141">
        <v>44095</v>
      </c>
    </row>
    <row r="8460" spans="9:13">
      <c r="I8460" s="35" t="s">
        <v>24277</v>
      </c>
      <c r="J8460" s="35" t="s">
        <v>24278</v>
      </c>
      <c r="K8460" s="35" t="s">
        <v>2617</v>
      </c>
      <c r="L8460" s="35"/>
      <c r="M8460" s="141">
        <v>44095</v>
      </c>
    </row>
    <row r="8461" spans="9:13">
      <c r="I8461" s="35" t="s">
        <v>24279</v>
      </c>
      <c r="J8461" s="35" t="s">
        <v>24280</v>
      </c>
      <c r="K8461" s="35" t="s">
        <v>2617</v>
      </c>
      <c r="L8461" s="35"/>
      <c r="M8461" s="141">
        <v>44095</v>
      </c>
    </row>
    <row r="8462" spans="9:13">
      <c r="I8462" s="35" t="s">
        <v>24281</v>
      </c>
      <c r="J8462" s="35" t="s">
        <v>24282</v>
      </c>
      <c r="K8462" s="35" t="s">
        <v>2617</v>
      </c>
      <c r="L8462" s="35"/>
      <c r="M8462" s="141">
        <v>44095</v>
      </c>
    </row>
    <row r="8463" spans="9:13">
      <c r="I8463" s="35" t="s">
        <v>24283</v>
      </c>
      <c r="J8463" s="35" t="s">
        <v>24284</v>
      </c>
      <c r="K8463" s="35" t="s">
        <v>2617</v>
      </c>
      <c r="L8463" s="35"/>
      <c r="M8463" s="141">
        <v>44095</v>
      </c>
    </row>
    <row r="8464" spans="9:13">
      <c r="I8464" s="35" t="s">
        <v>24285</v>
      </c>
      <c r="J8464" s="35" t="s">
        <v>24286</v>
      </c>
      <c r="K8464" s="35" t="s">
        <v>2617</v>
      </c>
      <c r="L8464" s="35"/>
      <c r="M8464" s="141">
        <v>44095</v>
      </c>
    </row>
    <row r="8465" spans="9:13">
      <c r="I8465" s="35" t="s">
        <v>24287</v>
      </c>
      <c r="J8465" s="35" t="s">
        <v>24288</v>
      </c>
      <c r="K8465" s="35" t="s">
        <v>2617</v>
      </c>
      <c r="L8465" s="35"/>
      <c r="M8465" s="141">
        <v>44095</v>
      </c>
    </row>
    <row r="8466" spans="9:13">
      <c r="I8466" s="35" t="s">
        <v>24289</v>
      </c>
      <c r="J8466" s="35" t="s">
        <v>24290</v>
      </c>
      <c r="K8466" s="35" t="s">
        <v>2617</v>
      </c>
      <c r="L8466" s="35"/>
      <c r="M8466" s="141">
        <v>44095</v>
      </c>
    </row>
    <row r="8467" spans="9:13">
      <c r="I8467" s="35" t="s">
        <v>24291</v>
      </c>
      <c r="J8467" s="35" t="s">
        <v>24292</v>
      </c>
      <c r="K8467" s="35" t="s">
        <v>2617</v>
      </c>
      <c r="L8467" s="35"/>
      <c r="M8467" s="141">
        <v>44095</v>
      </c>
    </row>
    <row r="8468" spans="9:13">
      <c r="I8468" s="35" t="s">
        <v>24293</v>
      </c>
      <c r="J8468" s="35" t="s">
        <v>24294</v>
      </c>
      <c r="K8468" s="35" t="s">
        <v>2617</v>
      </c>
      <c r="L8468" s="35"/>
      <c r="M8468" s="141">
        <v>44095</v>
      </c>
    </row>
    <row r="8469" spans="9:13">
      <c r="I8469" s="35" t="s">
        <v>24295</v>
      </c>
      <c r="J8469" s="35" t="s">
        <v>24296</v>
      </c>
      <c r="K8469" s="35" t="s">
        <v>2617</v>
      </c>
      <c r="L8469" s="35"/>
      <c r="M8469" s="141">
        <v>44095</v>
      </c>
    </row>
    <row r="8470" spans="9:13">
      <c r="I8470" s="35" t="s">
        <v>24297</v>
      </c>
      <c r="J8470" s="35" t="s">
        <v>24298</v>
      </c>
      <c r="K8470" s="35" t="s">
        <v>2617</v>
      </c>
      <c r="L8470" s="35"/>
      <c r="M8470" s="141">
        <v>44095</v>
      </c>
    </row>
    <row r="8471" spans="9:13">
      <c r="I8471" s="35" t="s">
        <v>24299</v>
      </c>
      <c r="J8471" s="35" t="s">
        <v>24300</v>
      </c>
      <c r="K8471" s="35" t="s">
        <v>2617</v>
      </c>
      <c r="L8471" s="35"/>
      <c r="M8471" s="141">
        <v>44095</v>
      </c>
    </row>
    <row r="8472" spans="9:13">
      <c r="I8472" s="35" t="s">
        <v>24301</v>
      </c>
      <c r="J8472" s="35" t="s">
        <v>24302</v>
      </c>
      <c r="K8472" s="35" t="s">
        <v>2617</v>
      </c>
      <c r="L8472" s="35"/>
      <c r="M8472" s="141">
        <v>44095</v>
      </c>
    </row>
    <row r="8473" spans="9:13">
      <c r="I8473" s="35" t="s">
        <v>24303</v>
      </c>
      <c r="J8473" s="35" t="s">
        <v>24304</v>
      </c>
      <c r="K8473" s="35" t="s">
        <v>2617</v>
      </c>
      <c r="L8473" s="35"/>
      <c r="M8473" s="141">
        <v>44095</v>
      </c>
    </row>
    <row r="8474" spans="9:13">
      <c r="I8474" s="35" t="s">
        <v>24305</v>
      </c>
      <c r="J8474" s="35" t="s">
        <v>24306</v>
      </c>
      <c r="K8474" s="35" t="s">
        <v>2617</v>
      </c>
      <c r="L8474" s="35"/>
      <c r="M8474" s="141">
        <v>44095</v>
      </c>
    </row>
    <row r="8475" spans="9:13">
      <c r="I8475" s="35" t="s">
        <v>24307</v>
      </c>
      <c r="J8475" s="35" t="s">
        <v>24308</v>
      </c>
      <c r="K8475" s="35" t="s">
        <v>2617</v>
      </c>
      <c r="L8475" s="35"/>
      <c r="M8475" s="141">
        <v>44095</v>
      </c>
    </row>
    <row r="8476" spans="9:13">
      <c r="I8476" s="35" t="s">
        <v>24309</v>
      </c>
      <c r="J8476" s="35" t="s">
        <v>24310</v>
      </c>
      <c r="K8476" s="35" t="s">
        <v>2617</v>
      </c>
      <c r="L8476" s="35"/>
      <c r="M8476" s="141">
        <v>44095</v>
      </c>
    </row>
    <row r="8477" spans="9:13">
      <c r="I8477" s="35" t="s">
        <v>24311</v>
      </c>
      <c r="J8477" s="35" t="s">
        <v>24312</v>
      </c>
      <c r="K8477" s="35" t="s">
        <v>2617</v>
      </c>
      <c r="L8477" s="35"/>
      <c r="M8477" s="141">
        <v>44095</v>
      </c>
    </row>
    <row r="8478" spans="9:13">
      <c r="I8478" s="35" t="s">
        <v>24313</v>
      </c>
      <c r="J8478" s="35" t="s">
        <v>24314</v>
      </c>
      <c r="K8478" s="35" t="s">
        <v>2617</v>
      </c>
      <c r="L8478" s="35"/>
      <c r="M8478" s="141">
        <v>44095</v>
      </c>
    </row>
    <row r="8479" spans="9:13">
      <c r="I8479" s="35" t="s">
        <v>24315</v>
      </c>
      <c r="J8479" s="35" t="s">
        <v>24316</v>
      </c>
      <c r="K8479" s="35" t="s">
        <v>2617</v>
      </c>
      <c r="L8479" s="35"/>
      <c r="M8479" s="141">
        <v>44095</v>
      </c>
    </row>
    <row r="8480" spans="9:13">
      <c r="I8480" s="35" t="s">
        <v>24317</v>
      </c>
      <c r="J8480" s="35" t="s">
        <v>24318</v>
      </c>
      <c r="K8480" s="35" t="s">
        <v>2617</v>
      </c>
      <c r="L8480" s="35"/>
      <c r="M8480" s="141">
        <v>44095</v>
      </c>
    </row>
    <row r="8481" spans="9:13">
      <c r="I8481" s="35" t="s">
        <v>24319</v>
      </c>
      <c r="J8481" s="35" t="s">
        <v>24320</v>
      </c>
      <c r="K8481" s="35" t="s">
        <v>2617</v>
      </c>
      <c r="L8481" s="35"/>
      <c r="M8481" s="141">
        <v>44095</v>
      </c>
    </row>
    <row r="8482" spans="9:13">
      <c r="I8482" s="35" t="s">
        <v>24321</v>
      </c>
      <c r="J8482" s="35" t="s">
        <v>24322</v>
      </c>
      <c r="K8482" s="35" t="s">
        <v>2617</v>
      </c>
      <c r="L8482" s="35"/>
      <c r="M8482" s="141">
        <v>44095</v>
      </c>
    </row>
    <row r="8483" spans="9:13">
      <c r="I8483" s="35" t="s">
        <v>24323</v>
      </c>
      <c r="J8483" s="35" t="s">
        <v>24324</v>
      </c>
      <c r="K8483" s="35" t="s">
        <v>2617</v>
      </c>
      <c r="L8483" s="35"/>
      <c r="M8483" s="141">
        <v>44095</v>
      </c>
    </row>
    <row r="8484" spans="9:13">
      <c r="I8484" s="35" t="s">
        <v>24325</v>
      </c>
      <c r="J8484" s="35" t="s">
        <v>24326</v>
      </c>
      <c r="K8484" s="35" t="s">
        <v>2617</v>
      </c>
      <c r="L8484" s="35"/>
      <c r="M8484" s="141">
        <v>44095</v>
      </c>
    </row>
    <row r="8485" spans="9:13">
      <c r="I8485" s="35" t="s">
        <v>24327</v>
      </c>
      <c r="J8485" s="35" t="s">
        <v>24328</v>
      </c>
      <c r="K8485" s="35" t="s">
        <v>2617</v>
      </c>
      <c r="L8485" s="35"/>
      <c r="M8485" s="141">
        <v>44095</v>
      </c>
    </row>
    <row r="8486" spans="9:13">
      <c r="I8486" s="35" t="s">
        <v>24329</v>
      </c>
      <c r="J8486" s="35" t="s">
        <v>24330</v>
      </c>
      <c r="K8486" s="35" t="s">
        <v>2617</v>
      </c>
      <c r="L8486" s="35"/>
      <c r="M8486" s="141">
        <v>44095</v>
      </c>
    </row>
    <row r="8487" spans="9:13">
      <c r="I8487" s="35" t="s">
        <v>24331</v>
      </c>
      <c r="J8487" s="35" t="s">
        <v>24332</v>
      </c>
      <c r="K8487" s="35" t="s">
        <v>2617</v>
      </c>
      <c r="L8487" s="35"/>
      <c r="M8487" s="141">
        <v>44095</v>
      </c>
    </row>
    <row r="8488" spans="9:13">
      <c r="I8488" s="35" t="s">
        <v>24333</v>
      </c>
      <c r="J8488" s="35" t="s">
        <v>24334</v>
      </c>
      <c r="K8488" s="35" t="s">
        <v>2617</v>
      </c>
      <c r="L8488" s="35"/>
      <c r="M8488" s="141">
        <v>44095</v>
      </c>
    </row>
    <row r="8489" spans="9:13">
      <c r="I8489" s="35" t="s">
        <v>24335</v>
      </c>
      <c r="J8489" s="35" t="s">
        <v>24336</v>
      </c>
      <c r="K8489" s="35" t="s">
        <v>2617</v>
      </c>
      <c r="L8489" s="35"/>
      <c r="M8489" s="141">
        <v>44095</v>
      </c>
    </row>
    <row r="8490" spans="9:13">
      <c r="I8490" s="35" t="s">
        <v>24337</v>
      </c>
      <c r="J8490" s="35" t="s">
        <v>24338</v>
      </c>
      <c r="K8490" s="35" t="s">
        <v>2617</v>
      </c>
      <c r="L8490" s="35"/>
      <c r="M8490" s="141">
        <v>44095</v>
      </c>
    </row>
    <row r="8491" spans="9:13">
      <c r="I8491" s="35" t="s">
        <v>24339</v>
      </c>
      <c r="J8491" s="35" t="s">
        <v>24340</v>
      </c>
      <c r="K8491" s="35" t="s">
        <v>2617</v>
      </c>
      <c r="L8491" s="35"/>
      <c r="M8491" s="141">
        <v>44095</v>
      </c>
    </row>
    <row r="8492" spans="9:13">
      <c r="I8492" s="35" t="s">
        <v>24341</v>
      </c>
      <c r="J8492" s="35" t="s">
        <v>24342</v>
      </c>
      <c r="K8492" s="35" t="s">
        <v>2617</v>
      </c>
      <c r="L8492" s="35"/>
      <c r="M8492" s="141">
        <v>44095</v>
      </c>
    </row>
    <row r="8493" spans="9:13">
      <c r="I8493" s="35" t="s">
        <v>24343</v>
      </c>
      <c r="J8493" s="35" t="s">
        <v>24344</v>
      </c>
      <c r="K8493" s="35" t="s">
        <v>2617</v>
      </c>
      <c r="L8493" s="35"/>
      <c r="M8493" s="141">
        <v>44095</v>
      </c>
    </row>
    <row r="8494" spans="9:13">
      <c r="I8494" s="35" t="s">
        <v>24345</v>
      </c>
      <c r="J8494" s="35" t="s">
        <v>24346</v>
      </c>
      <c r="K8494" s="35" t="s">
        <v>2617</v>
      </c>
      <c r="L8494" s="35"/>
      <c r="M8494" s="141">
        <v>44095</v>
      </c>
    </row>
    <row r="8495" spans="9:13">
      <c r="I8495" s="35" t="s">
        <v>24347</v>
      </c>
      <c r="J8495" s="35" t="s">
        <v>24348</v>
      </c>
      <c r="K8495" s="35" t="s">
        <v>2617</v>
      </c>
      <c r="L8495" s="35"/>
      <c r="M8495" s="141">
        <v>44095</v>
      </c>
    </row>
    <row r="8496" spans="9:13">
      <c r="I8496" s="35" t="s">
        <v>24349</v>
      </c>
      <c r="J8496" s="35" t="s">
        <v>24350</v>
      </c>
      <c r="K8496" s="35" t="s">
        <v>2617</v>
      </c>
      <c r="L8496" s="35"/>
      <c r="M8496" s="141">
        <v>44095</v>
      </c>
    </row>
    <row r="8497" spans="9:13">
      <c r="I8497" s="35" t="s">
        <v>24351</v>
      </c>
      <c r="J8497" s="35" t="s">
        <v>24352</v>
      </c>
      <c r="K8497" s="35" t="s">
        <v>2617</v>
      </c>
      <c r="L8497" s="35"/>
      <c r="M8497" s="141">
        <v>44095</v>
      </c>
    </row>
    <row r="8498" spans="9:13">
      <c r="I8498" s="35" t="s">
        <v>24353</v>
      </c>
      <c r="J8498" s="35" t="s">
        <v>24354</v>
      </c>
      <c r="K8498" s="35" t="s">
        <v>2617</v>
      </c>
      <c r="L8498" s="35"/>
      <c r="M8498" s="141">
        <v>44095</v>
      </c>
    </row>
    <row r="8499" spans="9:13">
      <c r="I8499" s="35" t="s">
        <v>24355</v>
      </c>
      <c r="J8499" s="35" t="s">
        <v>24356</v>
      </c>
      <c r="K8499" s="35" t="s">
        <v>2617</v>
      </c>
      <c r="L8499" s="35"/>
      <c r="M8499" s="141">
        <v>44095</v>
      </c>
    </row>
    <row r="8500" spans="9:13">
      <c r="I8500" s="35" t="s">
        <v>24357</v>
      </c>
      <c r="J8500" s="35" t="s">
        <v>24358</v>
      </c>
      <c r="K8500" s="35" t="s">
        <v>2617</v>
      </c>
      <c r="L8500" s="35"/>
      <c r="M8500" s="141">
        <v>44095</v>
      </c>
    </row>
    <row r="8501" spans="9:13">
      <c r="I8501" s="35" t="s">
        <v>24359</v>
      </c>
      <c r="J8501" s="35" t="s">
        <v>24360</v>
      </c>
      <c r="K8501" s="35" t="s">
        <v>2617</v>
      </c>
      <c r="L8501" s="35"/>
      <c r="M8501" s="141">
        <v>44095</v>
      </c>
    </row>
    <row r="8502" spans="9:13">
      <c r="I8502" s="35" t="s">
        <v>24361</v>
      </c>
      <c r="J8502" s="35" t="s">
        <v>24362</v>
      </c>
      <c r="K8502" s="35" t="s">
        <v>2617</v>
      </c>
      <c r="L8502" s="35"/>
      <c r="M8502" s="141">
        <v>44095</v>
      </c>
    </row>
    <row r="8503" spans="9:13">
      <c r="I8503" s="35" t="s">
        <v>24363</v>
      </c>
      <c r="J8503" s="35" t="s">
        <v>24364</v>
      </c>
      <c r="K8503" s="35" t="s">
        <v>2617</v>
      </c>
      <c r="L8503" s="35"/>
      <c r="M8503" s="141">
        <v>44095</v>
      </c>
    </row>
    <row r="8504" spans="9:13">
      <c r="I8504" s="35" t="s">
        <v>24365</v>
      </c>
      <c r="J8504" s="35" t="s">
        <v>24366</v>
      </c>
      <c r="K8504" s="35" t="s">
        <v>2617</v>
      </c>
      <c r="L8504" s="35"/>
      <c r="M8504" s="141">
        <v>44095</v>
      </c>
    </row>
    <row r="8505" spans="9:13">
      <c r="I8505" s="35" t="s">
        <v>24367</v>
      </c>
      <c r="J8505" s="35" t="s">
        <v>24368</v>
      </c>
      <c r="K8505" s="35" t="s">
        <v>2617</v>
      </c>
      <c r="L8505" s="35"/>
      <c r="M8505" s="141">
        <v>44095</v>
      </c>
    </row>
    <row r="8506" spans="9:13">
      <c r="I8506" s="35" t="s">
        <v>24369</v>
      </c>
      <c r="J8506" s="35" t="s">
        <v>24370</v>
      </c>
      <c r="K8506" s="35" t="s">
        <v>2617</v>
      </c>
      <c r="L8506" s="35"/>
      <c r="M8506" s="141">
        <v>44095</v>
      </c>
    </row>
    <row r="8507" spans="9:13">
      <c r="I8507" s="35" t="s">
        <v>24371</v>
      </c>
      <c r="J8507" s="35" t="s">
        <v>24372</v>
      </c>
      <c r="K8507" s="35" t="s">
        <v>2617</v>
      </c>
      <c r="L8507" s="35"/>
      <c r="M8507" s="141">
        <v>44095</v>
      </c>
    </row>
    <row r="8508" spans="9:13">
      <c r="I8508" s="35" t="s">
        <v>24373</v>
      </c>
      <c r="J8508" s="35" t="s">
        <v>24374</v>
      </c>
      <c r="K8508" s="35" t="s">
        <v>2617</v>
      </c>
      <c r="L8508" s="35"/>
      <c r="M8508" s="141">
        <v>44095</v>
      </c>
    </row>
    <row r="8509" spans="9:13">
      <c r="I8509" s="35" t="s">
        <v>24375</v>
      </c>
      <c r="J8509" s="35" t="s">
        <v>24376</v>
      </c>
      <c r="K8509" s="35" t="s">
        <v>2617</v>
      </c>
      <c r="L8509" s="35"/>
      <c r="M8509" s="141">
        <v>44095</v>
      </c>
    </row>
    <row r="8510" spans="9:13">
      <c r="I8510" s="35" t="s">
        <v>24377</v>
      </c>
      <c r="J8510" s="35" t="s">
        <v>24378</v>
      </c>
      <c r="K8510" s="35" t="s">
        <v>2617</v>
      </c>
      <c r="L8510" s="35"/>
      <c r="M8510" s="141">
        <v>44095</v>
      </c>
    </row>
    <row r="8511" spans="9:13">
      <c r="I8511" s="35" t="s">
        <v>24379</v>
      </c>
      <c r="J8511" s="35" t="s">
        <v>24380</v>
      </c>
      <c r="K8511" s="35" t="s">
        <v>2617</v>
      </c>
      <c r="L8511" s="35"/>
      <c r="M8511" s="141">
        <v>44095</v>
      </c>
    </row>
    <row r="8512" spans="9:13">
      <c r="I8512" s="35" t="s">
        <v>24381</v>
      </c>
      <c r="J8512" s="35" t="s">
        <v>24382</v>
      </c>
      <c r="K8512" s="35" t="s">
        <v>2617</v>
      </c>
      <c r="L8512" s="35"/>
      <c r="M8512" s="141">
        <v>44095</v>
      </c>
    </row>
    <row r="8513" spans="9:13">
      <c r="I8513" s="35" t="s">
        <v>24383</v>
      </c>
      <c r="J8513" s="35" t="s">
        <v>24384</v>
      </c>
      <c r="K8513" s="35" t="s">
        <v>2617</v>
      </c>
      <c r="L8513" s="35"/>
      <c r="M8513" s="141">
        <v>44095</v>
      </c>
    </row>
    <row r="8514" spans="9:13">
      <c r="I8514" s="35" t="s">
        <v>24385</v>
      </c>
      <c r="J8514" s="35" t="s">
        <v>24386</v>
      </c>
      <c r="K8514" s="35" t="s">
        <v>2617</v>
      </c>
      <c r="L8514" s="35"/>
      <c r="M8514" s="141">
        <v>44095</v>
      </c>
    </row>
    <row r="8515" spans="9:13">
      <c r="I8515" s="35" t="s">
        <v>24387</v>
      </c>
      <c r="J8515" s="35" t="s">
        <v>24388</v>
      </c>
      <c r="K8515" s="35" t="s">
        <v>2617</v>
      </c>
      <c r="L8515" s="35"/>
      <c r="M8515" s="141">
        <v>44095</v>
      </c>
    </row>
    <row r="8516" spans="9:13">
      <c r="I8516" s="35" t="s">
        <v>24389</v>
      </c>
      <c r="J8516" s="35" t="s">
        <v>24390</v>
      </c>
      <c r="K8516" s="35" t="s">
        <v>2617</v>
      </c>
      <c r="L8516" s="35"/>
      <c r="M8516" s="141">
        <v>44095</v>
      </c>
    </row>
    <row r="8517" spans="9:13">
      <c r="I8517" s="35" t="s">
        <v>24391</v>
      </c>
      <c r="J8517" s="35" t="s">
        <v>24392</v>
      </c>
      <c r="K8517" s="35" t="s">
        <v>2617</v>
      </c>
      <c r="L8517" s="35"/>
      <c r="M8517" s="141">
        <v>44095</v>
      </c>
    </row>
    <row r="8518" spans="9:13">
      <c r="I8518" s="35" t="s">
        <v>24393</v>
      </c>
      <c r="J8518" s="35" t="s">
        <v>24394</v>
      </c>
      <c r="K8518" s="35" t="s">
        <v>2617</v>
      </c>
      <c r="L8518" s="35"/>
      <c r="M8518" s="141">
        <v>44095</v>
      </c>
    </row>
    <row r="8519" spans="9:13">
      <c r="I8519" s="35" t="s">
        <v>24395</v>
      </c>
      <c r="J8519" s="35" t="s">
        <v>24396</v>
      </c>
      <c r="K8519" s="35" t="s">
        <v>2617</v>
      </c>
      <c r="L8519" s="35"/>
      <c r="M8519" s="141">
        <v>44095</v>
      </c>
    </row>
    <row r="8520" spans="9:13">
      <c r="I8520" s="35" t="s">
        <v>24397</v>
      </c>
      <c r="J8520" s="35" t="s">
        <v>24398</v>
      </c>
      <c r="K8520" s="35" t="s">
        <v>2617</v>
      </c>
      <c r="L8520" s="35"/>
      <c r="M8520" s="141">
        <v>44095</v>
      </c>
    </row>
    <row r="8521" spans="9:13">
      <c r="I8521" s="35" t="s">
        <v>24399</v>
      </c>
      <c r="J8521" s="35" t="s">
        <v>24400</v>
      </c>
      <c r="K8521" s="35" t="s">
        <v>2617</v>
      </c>
      <c r="L8521" s="35"/>
      <c r="M8521" s="141">
        <v>44095</v>
      </c>
    </row>
    <row r="8522" spans="9:13">
      <c r="I8522" s="35" t="s">
        <v>24401</v>
      </c>
      <c r="J8522" s="35" t="s">
        <v>24402</v>
      </c>
      <c r="K8522" s="35" t="s">
        <v>2617</v>
      </c>
      <c r="L8522" s="35"/>
      <c r="M8522" s="141">
        <v>44095</v>
      </c>
    </row>
    <row r="8523" spans="9:13">
      <c r="I8523" s="35" t="s">
        <v>24403</v>
      </c>
      <c r="J8523" s="35" t="s">
        <v>24404</v>
      </c>
      <c r="K8523" s="35" t="s">
        <v>2617</v>
      </c>
      <c r="L8523" s="35"/>
      <c r="M8523" s="141">
        <v>44095</v>
      </c>
    </row>
    <row r="8524" spans="9:13">
      <c r="I8524" s="35" t="s">
        <v>24405</v>
      </c>
      <c r="J8524" s="35" t="s">
        <v>24406</v>
      </c>
      <c r="K8524" s="35" t="s">
        <v>2617</v>
      </c>
      <c r="L8524" s="35"/>
      <c r="M8524" s="141">
        <v>44095</v>
      </c>
    </row>
    <row r="8525" spans="9:13">
      <c r="I8525" s="35" t="s">
        <v>24407</v>
      </c>
      <c r="J8525" s="35" t="s">
        <v>24408</v>
      </c>
      <c r="K8525" s="35" t="s">
        <v>2617</v>
      </c>
      <c r="L8525" s="35"/>
      <c r="M8525" s="141">
        <v>44095</v>
      </c>
    </row>
    <row r="8526" spans="9:13">
      <c r="I8526" s="35" t="s">
        <v>24409</v>
      </c>
      <c r="J8526" s="35" t="s">
        <v>24410</v>
      </c>
      <c r="K8526" s="35" t="s">
        <v>2617</v>
      </c>
      <c r="L8526" s="35"/>
      <c r="M8526" s="141">
        <v>44095</v>
      </c>
    </row>
    <row r="8527" spans="9:13">
      <c r="I8527" s="35" t="s">
        <v>24411</v>
      </c>
      <c r="J8527" s="35" t="s">
        <v>24412</v>
      </c>
      <c r="K8527" s="35" t="s">
        <v>2617</v>
      </c>
      <c r="L8527" s="35"/>
      <c r="M8527" s="141">
        <v>44095</v>
      </c>
    </row>
    <row r="8528" spans="9:13">
      <c r="I8528" s="35" t="s">
        <v>24413</v>
      </c>
      <c r="J8528" s="35" t="s">
        <v>24414</v>
      </c>
      <c r="K8528" s="35" t="s">
        <v>2617</v>
      </c>
      <c r="L8528" s="35"/>
      <c r="M8528" s="141">
        <v>44095</v>
      </c>
    </row>
    <row r="8529" spans="9:13">
      <c r="I8529" s="35" t="s">
        <v>24415</v>
      </c>
      <c r="J8529" s="35" t="s">
        <v>24416</v>
      </c>
      <c r="K8529" s="35" t="s">
        <v>2617</v>
      </c>
      <c r="L8529" s="35"/>
      <c r="M8529" s="141">
        <v>44095</v>
      </c>
    </row>
    <row r="8530" spans="9:13">
      <c r="I8530" s="35" t="s">
        <v>24417</v>
      </c>
      <c r="J8530" s="35" t="s">
        <v>24418</v>
      </c>
      <c r="K8530" s="35" t="s">
        <v>2617</v>
      </c>
      <c r="L8530" s="35"/>
      <c r="M8530" s="141">
        <v>44095</v>
      </c>
    </row>
    <row r="8531" spans="9:13">
      <c r="I8531" s="35" t="s">
        <v>24419</v>
      </c>
      <c r="J8531" s="35" t="s">
        <v>24420</v>
      </c>
      <c r="K8531" s="35" t="s">
        <v>2617</v>
      </c>
      <c r="L8531" s="35"/>
      <c r="M8531" s="141">
        <v>44095</v>
      </c>
    </row>
    <row r="8532" spans="9:13">
      <c r="I8532" s="35" t="s">
        <v>24421</v>
      </c>
      <c r="J8532" s="35" t="s">
        <v>24422</v>
      </c>
      <c r="K8532" s="35" t="s">
        <v>2617</v>
      </c>
      <c r="L8532" s="35"/>
      <c r="M8532" s="141">
        <v>44095</v>
      </c>
    </row>
    <row r="8533" spans="9:13">
      <c r="I8533" s="35" t="s">
        <v>24423</v>
      </c>
      <c r="J8533" s="35" t="s">
        <v>24424</v>
      </c>
      <c r="K8533" s="35" t="s">
        <v>2617</v>
      </c>
      <c r="L8533" s="35"/>
      <c r="M8533" s="141">
        <v>44095</v>
      </c>
    </row>
    <row r="8534" spans="9:13">
      <c r="I8534" s="35" t="s">
        <v>24425</v>
      </c>
      <c r="J8534" s="35" t="s">
        <v>24426</v>
      </c>
      <c r="K8534" s="35" t="s">
        <v>2617</v>
      </c>
      <c r="L8534" s="35"/>
      <c r="M8534" s="141">
        <v>44095</v>
      </c>
    </row>
    <row r="8535" spans="9:13">
      <c r="I8535" s="35" t="s">
        <v>24427</v>
      </c>
      <c r="J8535" s="35" t="s">
        <v>24428</v>
      </c>
      <c r="K8535" s="35" t="s">
        <v>2617</v>
      </c>
      <c r="L8535" s="35"/>
      <c r="M8535" s="141">
        <v>44095</v>
      </c>
    </row>
    <row r="8536" spans="9:13">
      <c r="I8536" s="35" t="s">
        <v>24429</v>
      </c>
      <c r="J8536" s="35" t="s">
        <v>24430</v>
      </c>
      <c r="K8536" s="35" t="s">
        <v>2617</v>
      </c>
      <c r="L8536" s="35"/>
      <c r="M8536" s="141">
        <v>44095</v>
      </c>
    </row>
    <row r="8537" spans="9:13">
      <c r="I8537" s="35" t="s">
        <v>24431</v>
      </c>
      <c r="J8537" s="35" t="s">
        <v>24432</v>
      </c>
      <c r="K8537" s="35" t="s">
        <v>2617</v>
      </c>
      <c r="L8537" s="35"/>
      <c r="M8537" s="141">
        <v>44095</v>
      </c>
    </row>
    <row r="8538" spans="9:13">
      <c r="I8538" s="35" t="s">
        <v>24433</v>
      </c>
      <c r="J8538" s="35" t="s">
        <v>24434</v>
      </c>
      <c r="K8538" s="35" t="s">
        <v>2617</v>
      </c>
      <c r="L8538" s="35"/>
      <c r="M8538" s="141">
        <v>44095</v>
      </c>
    </row>
    <row r="8539" spans="9:13">
      <c r="I8539" s="35" t="s">
        <v>24435</v>
      </c>
      <c r="J8539" s="35" t="s">
        <v>24436</v>
      </c>
      <c r="K8539" s="35" t="s">
        <v>2617</v>
      </c>
      <c r="L8539" s="35"/>
      <c r="M8539" s="141">
        <v>44095</v>
      </c>
    </row>
    <row r="8540" spans="9:13">
      <c r="I8540" s="35" t="s">
        <v>24437</v>
      </c>
      <c r="J8540" s="35" t="s">
        <v>24438</v>
      </c>
      <c r="K8540" s="35" t="s">
        <v>2617</v>
      </c>
      <c r="L8540" s="35"/>
      <c r="M8540" s="141">
        <v>44095</v>
      </c>
    </row>
    <row r="8541" spans="9:13">
      <c r="I8541" s="35" t="s">
        <v>24439</v>
      </c>
      <c r="J8541" s="35" t="s">
        <v>24440</v>
      </c>
      <c r="K8541" s="35" t="s">
        <v>2617</v>
      </c>
      <c r="L8541" s="35"/>
      <c r="M8541" s="141">
        <v>44095</v>
      </c>
    </row>
    <row r="8542" spans="9:13">
      <c r="I8542" s="35" t="s">
        <v>24441</v>
      </c>
      <c r="J8542" s="35" t="s">
        <v>24442</v>
      </c>
      <c r="K8542" s="35" t="s">
        <v>2617</v>
      </c>
      <c r="L8542" s="35"/>
      <c r="M8542" s="141">
        <v>44095</v>
      </c>
    </row>
    <row r="8543" spans="9:13">
      <c r="I8543" s="35" t="s">
        <v>24443</v>
      </c>
      <c r="J8543" s="35" t="s">
        <v>24444</v>
      </c>
      <c r="K8543" s="35" t="s">
        <v>2617</v>
      </c>
      <c r="L8543" s="35"/>
      <c r="M8543" s="141">
        <v>44095</v>
      </c>
    </row>
    <row r="8544" spans="9:13">
      <c r="I8544" s="35" t="s">
        <v>24445</v>
      </c>
      <c r="J8544" s="35" t="s">
        <v>24446</v>
      </c>
      <c r="K8544" s="35" t="s">
        <v>2617</v>
      </c>
      <c r="L8544" s="35"/>
      <c r="M8544" s="141">
        <v>44095</v>
      </c>
    </row>
    <row r="8545" spans="9:13">
      <c r="I8545" s="35" t="s">
        <v>24447</v>
      </c>
      <c r="J8545" s="35" t="s">
        <v>24448</v>
      </c>
      <c r="K8545" s="35" t="s">
        <v>2617</v>
      </c>
      <c r="L8545" s="35"/>
      <c r="M8545" s="141">
        <v>44095</v>
      </c>
    </row>
    <row r="8546" spans="9:13">
      <c r="I8546" s="35" t="s">
        <v>24449</v>
      </c>
      <c r="J8546" s="35" t="s">
        <v>24450</v>
      </c>
      <c r="K8546" s="35" t="s">
        <v>2617</v>
      </c>
      <c r="L8546" s="35"/>
      <c r="M8546" s="141">
        <v>44095</v>
      </c>
    </row>
    <row r="8547" spans="9:13">
      <c r="I8547" s="35" t="s">
        <v>24451</v>
      </c>
      <c r="J8547" s="35" t="s">
        <v>24452</v>
      </c>
      <c r="K8547" s="35" t="s">
        <v>2617</v>
      </c>
      <c r="L8547" s="35"/>
      <c r="M8547" s="141">
        <v>44095</v>
      </c>
    </row>
    <row r="8548" spans="9:13">
      <c r="I8548" s="35" t="s">
        <v>24453</v>
      </c>
      <c r="J8548" s="35" t="s">
        <v>24454</v>
      </c>
      <c r="K8548" s="35" t="s">
        <v>2617</v>
      </c>
      <c r="L8548" s="35"/>
      <c r="M8548" s="141">
        <v>44095</v>
      </c>
    </row>
    <row r="8549" spans="9:13">
      <c r="I8549" s="35" t="s">
        <v>24455</v>
      </c>
      <c r="J8549" s="35" t="s">
        <v>24456</v>
      </c>
      <c r="K8549" s="35" t="s">
        <v>2617</v>
      </c>
      <c r="L8549" s="35"/>
      <c r="M8549" s="141">
        <v>44095</v>
      </c>
    </row>
    <row r="8550" spans="9:13">
      <c r="I8550" s="35" t="s">
        <v>24457</v>
      </c>
      <c r="J8550" s="35" t="s">
        <v>24458</v>
      </c>
      <c r="K8550" s="35" t="s">
        <v>2617</v>
      </c>
      <c r="L8550" s="35"/>
      <c r="M8550" s="141">
        <v>44095</v>
      </c>
    </row>
    <row r="8551" spans="9:13">
      <c r="I8551" s="35" t="s">
        <v>24459</v>
      </c>
      <c r="J8551" s="35" t="s">
        <v>24460</v>
      </c>
      <c r="K8551" s="35" t="s">
        <v>2617</v>
      </c>
      <c r="L8551" s="35"/>
      <c r="M8551" s="141">
        <v>44095</v>
      </c>
    </row>
    <row r="8552" spans="9:13">
      <c r="I8552" s="35" t="s">
        <v>24461</v>
      </c>
      <c r="J8552" s="35" t="s">
        <v>24462</v>
      </c>
      <c r="K8552" s="35" t="s">
        <v>2617</v>
      </c>
      <c r="L8552" s="35"/>
      <c r="M8552" s="141">
        <v>44095</v>
      </c>
    </row>
    <row r="8553" spans="9:13">
      <c r="I8553" s="35" t="s">
        <v>24463</v>
      </c>
      <c r="J8553" s="35" t="s">
        <v>24464</v>
      </c>
      <c r="K8553" s="35" t="s">
        <v>2617</v>
      </c>
      <c r="L8553" s="35"/>
      <c r="M8553" s="141">
        <v>44095</v>
      </c>
    </row>
    <row r="8554" spans="9:13">
      <c r="I8554" s="35" t="s">
        <v>24465</v>
      </c>
      <c r="J8554" s="35" t="s">
        <v>24466</v>
      </c>
      <c r="K8554" s="35" t="s">
        <v>2617</v>
      </c>
      <c r="L8554" s="35"/>
      <c r="M8554" s="141">
        <v>44095</v>
      </c>
    </row>
    <row r="8555" spans="9:13">
      <c r="I8555" s="35" t="s">
        <v>24467</v>
      </c>
      <c r="J8555" s="35" t="s">
        <v>24468</v>
      </c>
      <c r="K8555" s="35" t="s">
        <v>2617</v>
      </c>
      <c r="L8555" s="35"/>
      <c r="M8555" s="141">
        <v>44095</v>
      </c>
    </row>
    <row r="8556" spans="9:13">
      <c r="I8556" s="35" t="s">
        <v>24469</v>
      </c>
      <c r="J8556" s="35" t="s">
        <v>24470</v>
      </c>
      <c r="K8556" s="35" t="s">
        <v>2617</v>
      </c>
      <c r="L8556" s="35"/>
      <c r="M8556" s="141">
        <v>44095</v>
      </c>
    </row>
    <row r="8557" spans="9:13">
      <c r="I8557" s="35" t="s">
        <v>24471</v>
      </c>
      <c r="J8557" s="35" t="s">
        <v>24472</v>
      </c>
      <c r="K8557" s="35" t="s">
        <v>2617</v>
      </c>
      <c r="L8557" s="35"/>
      <c r="M8557" s="141">
        <v>44095</v>
      </c>
    </row>
    <row r="8558" spans="9:13">
      <c r="I8558" s="35" t="s">
        <v>24473</v>
      </c>
      <c r="J8558" s="35" t="s">
        <v>24474</v>
      </c>
      <c r="K8558" s="35" t="s">
        <v>2617</v>
      </c>
      <c r="L8558" s="35"/>
      <c r="M8558" s="141">
        <v>44095</v>
      </c>
    </row>
    <row r="8559" spans="9:13">
      <c r="I8559" s="35" t="s">
        <v>24475</v>
      </c>
      <c r="J8559" s="35" t="s">
        <v>24476</v>
      </c>
      <c r="K8559" s="35" t="s">
        <v>2617</v>
      </c>
      <c r="L8559" s="35"/>
      <c r="M8559" s="141">
        <v>44095</v>
      </c>
    </row>
    <row r="8560" spans="9:13">
      <c r="I8560" s="35" t="s">
        <v>24477</v>
      </c>
      <c r="J8560" s="35" t="s">
        <v>24478</v>
      </c>
      <c r="K8560" s="35" t="s">
        <v>2617</v>
      </c>
      <c r="L8560" s="35"/>
      <c r="M8560" s="141">
        <v>44095</v>
      </c>
    </row>
    <row r="8561" spans="9:13">
      <c r="I8561" s="35" t="s">
        <v>24479</v>
      </c>
      <c r="J8561" s="35" t="s">
        <v>24480</v>
      </c>
      <c r="K8561" s="35" t="s">
        <v>2617</v>
      </c>
      <c r="L8561" s="35"/>
      <c r="M8561" s="141">
        <v>44095</v>
      </c>
    </row>
    <row r="8562" spans="9:13">
      <c r="I8562" s="35" t="s">
        <v>24481</v>
      </c>
      <c r="J8562" s="35" t="s">
        <v>24482</v>
      </c>
      <c r="K8562" s="35" t="s">
        <v>2617</v>
      </c>
      <c r="L8562" s="35"/>
      <c r="M8562" s="141">
        <v>44095</v>
      </c>
    </row>
    <row r="8563" spans="9:13">
      <c r="I8563" s="35" t="s">
        <v>24483</v>
      </c>
      <c r="J8563" s="35" t="s">
        <v>24484</v>
      </c>
      <c r="K8563" s="35" t="s">
        <v>2617</v>
      </c>
      <c r="L8563" s="35"/>
      <c r="M8563" s="141">
        <v>44095</v>
      </c>
    </row>
    <row r="8564" spans="9:13">
      <c r="I8564" s="35" t="s">
        <v>24485</v>
      </c>
      <c r="J8564" s="35" t="s">
        <v>24486</v>
      </c>
      <c r="K8564" s="35" t="s">
        <v>2617</v>
      </c>
      <c r="L8564" s="35"/>
      <c r="M8564" s="141">
        <v>44095</v>
      </c>
    </row>
    <row r="8565" spans="9:13">
      <c r="I8565" s="35" t="s">
        <v>24487</v>
      </c>
      <c r="J8565" s="35" t="s">
        <v>24488</v>
      </c>
      <c r="K8565" s="35" t="s">
        <v>2617</v>
      </c>
      <c r="L8565" s="35"/>
      <c r="M8565" s="141">
        <v>44095</v>
      </c>
    </row>
    <row r="8566" spans="9:13">
      <c r="I8566" s="35" t="s">
        <v>24489</v>
      </c>
      <c r="J8566" s="35" t="s">
        <v>24490</v>
      </c>
      <c r="K8566" s="35" t="s">
        <v>2617</v>
      </c>
      <c r="L8566" s="35"/>
      <c r="M8566" s="141">
        <v>44095</v>
      </c>
    </row>
    <row r="8567" spans="9:13">
      <c r="I8567" s="35" t="s">
        <v>24491</v>
      </c>
      <c r="J8567" s="35" t="s">
        <v>24492</v>
      </c>
      <c r="K8567" s="35" t="s">
        <v>2617</v>
      </c>
      <c r="L8567" s="35"/>
      <c r="M8567" s="141">
        <v>44095</v>
      </c>
    </row>
    <row r="8568" spans="9:13">
      <c r="I8568" s="35" t="s">
        <v>24493</v>
      </c>
      <c r="J8568" s="35" t="s">
        <v>24494</v>
      </c>
      <c r="K8568" s="35" t="s">
        <v>2617</v>
      </c>
      <c r="L8568" s="35"/>
      <c r="M8568" s="141">
        <v>44095</v>
      </c>
    </row>
    <row r="8569" spans="9:13">
      <c r="I8569" s="35" t="s">
        <v>24495</v>
      </c>
      <c r="J8569" s="35" t="s">
        <v>24496</v>
      </c>
      <c r="K8569" s="35" t="s">
        <v>2617</v>
      </c>
      <c r="L8569" s="35"/>
      <c r="M8569" s="141">
        <v>44095</v>
      </c>
    </row>
    <row r="8570" spans="9:13">
      <c r="I8570" s="35" t="s">
        <v>24497</v>
      </c>
      <c r="J8570" s="35" t="s">
        <v>24498</v>
      </c>
      <c r="K8570" s="35" t="s">
        <v>2617</v>
      </c>
      <c r="L8570" s="35"/>
      <c r="M8570" s="141">
        <v>44095</v>
      </c>
    </row>
    <row r="8571" spans="9:13">
      <c r="I8571" s="35" t="s">
        <v>24499</v>
      </c>
      <c r="J8571" s="35" t="s">
        <v>24500</v>
      </c>
      <c r="K8571" s="35" t="s">
        <v>2617</v>
      </c>
      <c r="L8571" s="35"/>
      <c r="M8571" s="141">
        <v>44095</v>
      </c>
    </row>
    <row r="8572" spans="9:13">
      <c r="I8572" s="35" t="s">
        <v>24501</v>
      </c>
      <c r="J8572" s="35" t="s">
        <v>24502</v>
      </c>
      <c r="K8572" s="35" t="s">
        <v>2617</v>
      </c>
      <c r="L8572" s="35"/>
      <c r="M8572" s="141">
        <v>44095</v>
      </c>
    </row>
    <row r="8573" spans="9:13">
      <c r="I8573" s="35" t="s">
        <v>24503</v>
      </c>
      <c r="J8573" s="35" t="s">
        <v>24504</v>
      </c>
      <c r="K8573" s="35" t="s">
        <v>2617</v>
      </c>
      <c r="L8573" s="35"/>
      <c r="M8573" s="141">
        <v>44095</v>
      </c>
    </row>
    <row r="8574" spans="9:13">
      <c r="I8574" s="35" t="s">
        <v>24505</v>
      </c>
      <c r="J8574" s="35" t="s">
        <v>24506</v>
      </c>
      <c r="K8574" s="35" t="s">
        <v>2617</v>
      </c>
      <c r="L8574" s="35"/>
      <c r="M8574" s="141">
        <v>44095</v>
      </c>
    </row>
    <row r="8575" spans="9:13">
      <c r="I8575" s="35" t="s">
        <v>24507</v>
      </c>
      <c r="J8575" s="35" t="s">
        <v>24508</v>
      </c>
      <c r="K8575" s="35" t="s">
        <v>2617</v>
      </c>
      <c r="L8575" s="35"/>
      <c r="M8575" s="141">
        <v>44095</v>
      </c>
    </row>
    <row r="8576" spans="9:13">
      <c r="I8576" s="35" t="s">
        <v>24509</v>
      </c>
      <c r="J8576" s="35" t="s">
        <v>24510</v>
      </c>
      <c r="K8576" s="35" t="s">
        <v>2617</v>
      </c>
      <c r="L8576" s="35"/>
      <c r="M8576" s="141">
        <v>44095</v>
      </c>
    </row>
    <row r="8577" spans="9:13">
      <c r="I8577" s="35" t="s">
        <v>24511</v>
      </c>
      <c r="J8577" s="35" t="s">
        <v>24512</v>
      </c>
      <c r="K8577" s="35" t="s">
        <v>2617</v>
      </c>
      <c r="L8577" s="35"/>
      <c r="M8577" s="141">
        <v>44095</v>
      </c>
    </row>
    <row r="8578" spans="9:13">
      <c r="I8578" s="35" t="s">
        <v>24513</v>
      </c>
      <c r="J8578" s="35" t="s">
        <v>24514</v>
      </c>
      <c r="K8578" s="35" t="s">
        <v>2617</v>
      </c>
      <c r="L8578" s="35"/>
      <c r="M8578" s="141">
        <v>44095</v>
      </c>
    </row>
    <row r="8579" spans="9:13">
      <c r="I8579" s="35" t="s">
        <v>24515</v>
      </c>
      <c r="J8579" s="35" t="s">
        <v>24516</v>
      </c>
      <c r="K8579" s="35" t="s">
        <v>2617</v>
      </c>
      <c r="L8579" s="35"/>
      <c r="M8579" s="141">
        <v>44095</v>
      </c>
    </row>
    <row r="8580" spans="9:13">
      <c r="I8580" s="35" t="s">
        <v>24517</v>
      </c>
      <c r="J8580" s="35" t="s">
        <v>24518</v>
      </c>
      <c r="K8580" s="35" t="s">
        <v>2617</v>
      </c>
      <c r="L8580" s="35"/>
      <c r="M8580" s="141">
        <v>44095</v>
      </c>
    </row>
    <row r="8581" spans="9:13">
      <c r="I8581" s="35" t="s">
        <v>24519</v>
      </c>
      <c r="J8581" s="35" t="s">
        <v>24520</v>
      </c>
      <c r="K8581" s="35" t="s">
        <v>2617</v>
      </c>
      <c r="L8581" s="35"/>
      <c r="M8581" s="141">
        <v>44095</v>
      </c>
    </row>
    <row r="8582" spans="9:13">
      <c r="I8582" s="35" t="s">
        <v>24521</v>
      </c>
      <c r="J8582" s="35" t="s">
        <v>24522</v>
      </c>
      <c r="K8582" s="35" t="s">
        <v>2617</v>
      </c>
      <c r="L8582" s="35"/>
      <c r="M8582" s="141">
        <v>44095</v>
      </c>
    </row>
    <row r="8583" spans="9:13">
      <c r="I8583" s="35" t="s">
        <v>24523</v>
      </c>
      <c r="J8583" s="35" t="s">
        <v>24524</v>
      </c>
      <c r="K8583" s="35" t="s">
        <v>2617</v>
      </c>
      <c r="L8583" s="35"/>
      <c r="M8583" s="141">
        <v>44095</v>
      </c>
    </row>
    <row r="8584" spans="9:13">
      <c r="I8584" s="35" t="s">
        <v>24525</v>
      </c>
      <c r="J8584" s="35" t="s">
        <v>24526</v>
      </c>
      <c r="K8584" s="35" t="s">
        <v>2617</v>
      </c>
      <c r="L8584" s="35"/>
      <c r="M8584" s="141">
        <v>44095</v>
      </c>
    </row>
    <row r="8585" spans="9:13">
      <c r="I8585" s="35" t="s">
        <v>24527</v>
      </c>
      <c r="J8585" s="35" t="s">
        <v>24528</v>
      </c>
      <c r="K8585" s="35" t="s">
        <v>2617</v>
      </c>
      <c r="L8585" s="35"/>
      <c r="M8585" s="141">
        <v>44095</v>
      </c>
    </row>
    <row r="8586" spans="9:13">
      <c r="I8586" s="35" t="s">
        <v>24529</v>
      </c>
      <c r="J8586" s="35" t="s">
        <v>24530</v>
      </c>
      <c r="K8586" s="35" t="s">
        <v>2617</v>
      </c>
      <c r="L8586" s="35"/>
      <c r="M8586" s="141">
        <v>44095</v>
      </c>
    </row>
    <row r="8587" spans="9:13">
      <c r="I8587" s="35" t="s">
        <v>24531</v>
      </c>
      <c r="J8587" s="35" t="s">
        <v>24532</v>
      </c>
      <c r="K8587" s="35" t="s">
        <v>2617</v>
      </c>
      <c r="L8587" s="35"/>
      <c r="M8587" s="141">
        <v>44095</v>
      </c>
    </row>
    <row r="8588" spans="9:13">
      <c r="I8588" s="35" t="s">
        <v>24533</v>
      </c>
      <c r="J8588" s="35" t="s">
        <v>24534</v>
      </c>
      <c r="K8588" s="35" t="s">
        <v>2617</v>
      </c>
      <c r="L8588" s="35"/>
      <c r="M8588" s="141">
        <v>44095</v>
      </c>
    </row>
    <row r="8589" spans="9:13">
      <c r="I8589" s="35" t="s">
        <v>24535</v>
      </c>
      <c r="J8589" s="35" t="s">
        <v>24536</v>
      </c>
      <c r="K8589" s="35" t="s">
        <v>2617</v>
      </c>
      <c r="L8589" s="35"/>
      <c r="M8589" s="141">
        <v>44095</v>
      </c>
    </row>
    <row r="8590" spans="9:13">
      <c r="I8590" s="35" t="s">
        <v>24537</v>
      </c>
      <c r="J8590" s="35" t="s">
        <v>24538</v>
      </c>
      <c r="K8590" s="35" t="s">
        <v>2617</v>
      </c>
      <c r="L8590" s="35"/>
      <c r="M8590" s="141">
        <v>44095</v>
      </c>
    </row>
    <row r="8591" spans="9:13">
      <c r="I8591" s="35" t="s">
        <v>24539</v>
      </c>
      <c r="J8591" s="35" t="s">
        <v>24540</v>
      </c>
      <c r="K8591" s="35" t="s">
        <v>2617</v>
      </c>
      <c r="L8591" s="35"/>
      <c r="M8591" s="141">
        <v>44095</v>
      </c>
    </row>
    <row r="8592" spans="9:13">
      <c r="I8592" s="35" t="s">
        <v>24541</v>
      </c>
      <c r="J8592" s="35" t="s">
        <v>24542</v>
      </c>
      <c r="K8592" s="35" t="s">
        <v>2617</v>
      </c>
      <c r="L8592" s="35"/>
      <c r="M8592" s="141">
        <v>44095</v>
      </c>
    </row>
    <row r="8593" spans="9:13">
      <c r="I8593" s="35" t="s">
        <v>24543</v>
      </c>
      <c r="J8593" s="35" t="s">
        <v>24544</v>
      </c>
      <c r="K8593" s="35" t="s">
        <v>2617</v>
      </c>
      <c r="L8593" s="35"/>
      <c r="M8593" s="141">
        <v>44095</v>
      </c>
    </row>
    <row r="8594" spans="9:13">
      <c r="I8594" s="35" t="s">
        <v>24545</v>
      </c>
      <c r="J8594" s="35" t="s">
        <v>24546</v>
      </c>
      <c r="K8594" s="35" t="s">
        <v>2617</v>
      </c>
      <c r="L8594" s="35"/>
      <c r="M8594" s="141">
        <v>44095</v>
      </c>
    </row>
    <row r="8595" spans="9:13">
      <c r="I8595" s="35" t="s">
        <v>24547</v>
      </c>
      <c r="J8595" s="35" t="s">
        <v>24548</v>
      </c>
      <c r="K8595" s="35" t="s">
        <v>2617</v>
      </c>
      <c r="L8595" s="35"/>
      <c r="M8595" s="141">
        <v>44095</v>
      </c>
    </row>
    <row r="8596" spans="9:13">
      <c r="I8596" s="35" t="s">
        <v>24549</v>
      </c>
      <c r="J8596" s="35" t="s">
        <v>24550</v>
      </c>
      <c r="K8596" s="35" t="s">
        <v>2617</v>
      </c>
      <c r="L8596" s="35"/>
      <c r="M8596" s="141">
        <v>44095</v>
      </c>
    </row>
    <row r="8597" spans="9:13">
      <c r="I8597" s="35" t="s">
        <v>24551</v>
      </c>
      <c r="J8597" s="35" t="s">
        <v>24552</v>
      </c>
      <c r="K8597" s="35" t="s">
        <v>2617</v>
      </c>
      <c r="L8597" s="35"/>
      <c r="M8597" s="141">
        <v>44095</v>
      </c>
    </row>
    <row r="8598" spans="9:13">
      <c r="I8598" s="35" t="s">
        <v>24553</v>
      </c>
      <c r="J8598" s="35" t="s">
        <v>24554</v>
      </c>
      <c r="K8598" s="35" t="s">
        <v>2617</v>
      </c>
      <c r="L8598" s="35"/>
      <c r="M8598" s="141">
        <v>44095</v>
      </c>
    </row>
    <row r="8599" spans="9:13">
      <c r="I8599" s="35" t="s">
        <v>24555</v>
      </c>
      <c r="J8599" s="35" t="s">
        <v>24556</v>
      </c>
      <c r="K8599" s="35" t="s">
        <v>2617</v>
      </c>
      <c r="L8599" s="35"/>
      <c r="M8599" s="141">
        <v>44095</v>
      </c>
    </row>
    <row r="8600" spans="9:13">
      <c r="I8600" s="35" t="s">
        <v>24557</v>
      </c>
      <c r="J8600" s="35" t="s">
        <v>24558</v>
      </c>
      <c r="K8600" s="35" t="s">
        <v>2617</v>
      </c>
      <c r="L8600" s="35"/>
      <c r="M8600" s="141">
        <v>44095</v>
      </c>
    </row>
    <row r="8601" spans="9:13">
      <c r="I8601" s="35" t="s">
        <v>24559</v>
      </c>
      <c r="J8601" s="35" t="s">
        <v>24560</v>
      </c>
      <c r="K8601" s="35" t="s">
        <v>2617</v>
      </c>
      <c r="L8601" s="35"/>
      <c r="M8601" s="141">
        <v>44095</v>
      </c>
    </row>
    <row r="8602" spans="9:13">
      <c r="I8602" s="35" t="s">
        <v>24561</v>
      </c>
      <c r="J8602" s="35" t="s">
        <v>24562</v>
      </c>
      <c r="K8602" s="35" t="s">
        <v>2617</v>
      </c>
      <c r="L8602" s="35"/>
      <c r="M8602" s="141">
        <v>44095</v>
      </c>
    </row>
    <row r="8603" spans="9:13">
      <c r="I8603" s="35" t="s">
        <v>24563</v>
      </c>
      <c r="J8603" s="35" t="s">
        <v>24564</v>
      </c>
      <c r="K8603" s="35" t="s">
        <v>2617</v>
      </c>
      <c r="L8603" s="35"/>
      <c r="M8603" s="141">
        <v>44095</v>
      </c>
    </row>
    <row r="8604" spans="9:13">
      <c r="I8604" s="35" t="s">
        <v>24565</v>
      </c>
      <c r="J8604" s="35" t="s">
        <v>24566</v>
      </c>
      <c r="K8604" s="35" t="s">
        <v>2617</v>
      </c>
      <c r="L8604" s="35"/>
      <c r="M8604" s="141">
        <v>44095</v>
      </c>
    </row>
    <row r="8605" spans="9:13">
      <c r="I8605" s="35" t="s">
        <v>24567</v>
      </c>
      <c r="J8605" s="35" t="s">
        <v>24568</v>
      </c>
      <c r="K8605" s="35" t="s">
        <v>2617</v>
      </c>
      <c r="L8605" s="35"/>
      <c r="M8605" s="141">
        <v>44095</v>
      </c>
    </row>
    <row r="8606" spans="9:13">
      <c r="I8606" s="35" t="s">
        <v>24569</v>
      </c>
      <c r="J8606" s="35" t="s">
        <v>24570</v>
      </c>
      <c r="K8606" s="35" t="s">
        <v>2617</v>
      </c>
      <c r="L8606" s="35"/>
      <c r="M8606" s="141">
        <v>44095</v>
      </c>
    </row>
    <row r="8607" spans="9:13">
      <c r="I8607" s="35" t="s">
        <v>24571</v>
      </c>
      <c r="J8607" s="35" t="s">
        <v>24572</v>
      </c>
      <c r="K8607" s="35" t="s">
        <v>2617</v>
      </c>
      <c r="L8607" s="35"/>
      <c r="M8607" s="141">
        <v>44095</v>
      </c>
    </row>
    <row r="8608" spans="9:13">
      <c r="I8608" s="35" t="s">
        <v>24573</v>
      </c>
      <c r="J8608" s="35" t="s">
        <v>24574</v>
      </c>
      <c r="K8608" s="35" t="s">
        <v>2617</v>
      </c>
      <c r="L8608" s="35"/>
      <c r="M8608" s="141">
        <v>44095</v>
      </c>
    </row>
    <row r="8609" spans="9:13">
      <c r="I8609" s="35" t="s">
        <v>24575</v>
      </c>
      <c r="J8609" s="35" t="s">
        <v>24576</v>
      </c>
      <c r="K8609" s="35" t="s">
        <v>2617</v>
      </c>
      <c r="L8609" s="35"/>
      <c r="M8609" s="141">
        <v>44095</v>
      </c>
    </row>
    <row r="8610" spans="9:13">
      <c r="I8610" s="35" t="s">
        <v>24577</v>
      </c>
      <c r="J8610" s="35" t="s">
        <v>24578</v>
      </c>
      <c r="K8610" s="35" t="s">
        <v>2617</v>
      </c>
      <c r="L8610" s="35"/>
      <c r="M8610" s="141">
        <v>44095</v>
      </c>
    </row>
    <row r="8611" spans="9:13">
      <c r="I8611" s="35" t="s">
        <v>24579</v>
      </c>
      <c r="J8611" s="35" t="s">
        <v>24580</v>
      </c>
      <c r="K8611" s="35" t="s">
        <v>2617</v>
      </c>
      <c r="L8611" s="35"/>
      <c r="M8611" s="141">
        <v>44095</v>
      </c>
    </row>
    <row r="8612" spans="9:13">
      <c r="I8612" s="35" t="s">
        <v>24581</v>
      </c>
      <c r="J8612" s="35" t="s">
        <v>24582</v>
      </c>
      <c r="K8612" s="35" t="s">
        <v>2617</v>
      </c>
      <c r="L8612" s="35"/>
      <c r="M8612" s="141">
        <v>44095</v>
      </c>
    </row>
    <row r="8613" spans="9:13">
      <c r="I8613" s="35" t="s">
        <v>10726</v>
      </c>
      <c r="J8613" s="35" t="s">
        <v>24583</v>
      </c>
      <c r="K8613" s="35" t="s">
        <v>2617</v>
      </c>
      <c r="L8613" s="35"/>
      <c r="M8613" s="141">
        <v>44095</v>
      </c>
    </row>
    <row r="8614" spans="9:13">
      <c r="I8614" s="35" t="s">
        <v>24584</v>
      </c>
      <c r="J8614" s="35" t="s">
        <v>24585</v>
      </c>
      <c r="K8614" s="35" t="s">
        <v>2617</v>
      </c>
      <c r="L8614" s="35"/>
      <c r="M8614" s="141">
        <v>44095</v>
      </c>
    </row>
    <row r="8615" spans="9:13">
      <c r="I8615" s="35" t="s">
        <v>24586</v>
      </c>
      <c r="J8615" s="35" t="s">
        <v>24587</v>
      </c>
      <c r="K8615" s="35" t="s">
        <v>2617</v>
      </c>
      <c r="L8615" s="35"/>
      <c r="M8615" s="141">
        <v>44095</v>
      </c>
    </row>
    <row r="8616" spans="9:13">
      <c r="I8616" s="35" t="s">
        <v>24588</v>
      </c>
      <c r="J8616" s="35" t="s">
        <v>24589</v>
      </c>
      <c r="K8616" s="35" t="s">
        <v>2617</v>
      </c>
      <c r="L8616" s="35"/>
      <c r="M8616" s="141">
        <v>44095</v>
      </c>
    </row>
    <row r="8617" spans="9:13">
      <c r="I8617" s="35" t="s">
        <v>24590</v>
      </c>
      <c r="J8617" s="35" t="s">
        <v>24591</v>
      </c>
      <c r="K8617" s="35" t="s">
        <v>2617</v>
      </c>
      <c r="L8617" s="35"/>
      <c r="M8617" s="141">
        <v>44095</v>
      </c>
    </row>
    <row r="8618" spans="9:13">
      <c r="I8618" s="35" t="s">
        <v>24592</v>
      </c>
      <c r="J8618" s="35" t="s">
        <v>24593</v>
      </c>
      <c r="K8618" s="35" t="s">
        <v>2617</v>
      </c>
      <c r="L8618" s="35"/>
      <c r="M8618" s="141">
        <v>44095</v>
      </c>
    </row>
    <row r="8619" spans="9:13">
      <c r="I8619" s="35" t="s">
        <v>24594</v>
      </c>
      <c r="J8619" s="35" t="s">
        <v>24595</v>
      </c>
      <c r="K8619" s="35" t="s">
        <v>2617</v>
      </c>
      <c r="L8619" s="35"/>
      <c r="M8619" s="141">
        <v>44095</v>
      </c>
    </row>
    <row r="8620" spans="9:13">
      <c r="I8620" s="35" t="s">
        <v>24596</v>
      </c>
      <c r="J8620" s="35" t="s">
        <v>24597</v>
      </c>
      <c r="K8620" s="35" t="s">
        <v>2617</v>
      </c>
      <c r="L8620" s="35"/>
      <c r="M8620" s="141">
        <v>44095</v>
      </c>
    </row>
    <row r="8621" spans="9:13">
      <c r="I8621" s="35" t="s">
        <v>24598</v>
      </c>
      <c r="J8621" s="35" t="s">
        <v>24599</v>
      </c>
      <c r="K8621" s="35" t="s">
        <v>2617</v>
      </c>
      <c r="L8621" s="35"/>
      <c r="M8621" s="141">
        <v>44095</v>
      </c>
    </row>
    <row r="8622" spans="9:13">
      <c r="I8622" s="35" t="s">
        <v>24600</v>
      </c>
      <c r="J8622" s="35" t="s">
        <v>24601</v>
      </c>
      <c r="K8622" s="35" t="s">
        <v>2617</v>
      </c>
      <c r="L8622" s="35"/>
      <c r="M8622" s="141">
        <v>44095</v>
      </c>
    </row>
    <row r="8623" spans="9:13">
      <c r="I8623" s="35" t="s">
        <v>24602</v>
      </c>
      <c r="J8623" s="35" t="s">
        <v>24603</v>
      </c>
      <c r="K8623" s="35" t="s">
        <v>2617</v>
      </c>
      <c r="L8623" s="35"/>
      <c r="M8623" s="141">
        <v>44095</v>
      </c>
    </row>
    <row r="8624" spans="9:13">
      <c r="I8624" s="35" t="s">
        <v>24604</v>
      </c>
      <c r="J8624" s="35" t="s">
        <v>24605</v>
      </c>
      <c r="K8624" s="35" t="s">
        <v>2617</v>
      </c>
      <c r="L8624" s="35"/>
      <c r="M8624" s="141">
        <v>44095</v>
      </c>
    </row>
    <row r="8625" spans="9:13">
      <c r="I8625" s="35" t="s">
        <v>24606</v>
      </c>
      <c r="J8625" s="35" t="s">
        <v>24607</v>
      </c>
      <c r="K8625" s="35" t="s">
        <v>2617</v>
      </c>
      <c r="L8625" s="35"/>
      <c r="M8625" s="141">
        <v>44095</v>
      </c>
    </row>
    <row r="8626" spans="9:13">
      <c r="I8626" s="35" t="s">
        <v>24608</v>
      </c>
      <c r="J8626" s="35" t="s">
        <v>24609</v>
      </c>
      <c r="K8626" s="35" t="s">
        <v>2617</v>
      </c>
      <c r="L8626" s="35"/>
      <c r="M8626" s="141">
        <v>44095</v>
      </c>
    </row>
    <row r="8627" spans="9:13">
      <c r="I8627" s="35" t="s">
        <v>24610</v>
      </c>
      <c r="J8627" s="35" t="s">
        <v>24611</v>
      </c>
      <c r="K8627" s="35" t="s">
        <v>2617</v>
      </c>
      <c r="L8627" s="35"/>
      <c r="M8627" s="141">
        <v>44095</v>
      </c>
    </row>
    <row r="8628" spans="9:13">
      <c r="I8628" s="35" t="s">
        <v>24612</v>
      </c>
      <c r="J8628" s="35" t="s">
        <v>24613</v>
      </c>
      <c r="K8628" s="35" t="s">
        <v>2617</v>
      </c>
      <c r="L8628" s="35"/>
      <c r="M8628" s="141">
        <v>44095</v>
      </c>
    </row>
    <row r="8629" spans="9:13">
      <c r="I8629" s="35" t="s">
        <v>24614</v>
      </c>
      <c r="J8629" s="35" t="s">
        <v>24615</v>
      </c>
      <c r="K8629" s="35" t="s">
        <v>2617</v>
      </c>
      <c r="L8629" s="35"/>
      <c r="M8629" s="141">
        <v>44095</v>
      </c>
    </row>
    <row r="8630" spans="9:13">
      <c r="I8630" s="35" t="s">
        <v>24616</v>
      </c>
      <c r="J8630" s="35" t="s">
        <v>24617</v>
      </c>
      <c r="K8630" s="35" t="s">
        <v>2617</v>
      </c>
      <c r="L8630" s="35"/>
      <c r="M8630" s="141">
        <v>44095</v>
      </c>
    </row>
    <row r="8631" spans="9:13">
      <c r="I8631" s="35" t="s">
        <v>24618</v>
      </c>
      <c r="J8631" s="35" t="s">
        <v>24619</v>
      </c>
      <c r="K8631" s="35" t="s">
        <v>2617</v>
      </c>
      <c r="L8631" s="35"/>
      <c r="M8631" s="141">
        <v>44095</v>
      </c>
    </row>
    <row r="8632" spans="9:13">
      <c r="I8632" s="35" t="s">
        <v>24620</v>
      </c>
      <c r="J8632" s="35" t="s">
        <v>24621</v>
      </c>
      <c r="K8632" s="35" t="s">
        <v>2617</v>
      </c>
      <c r="L8632" s="35"/>
      <c r="M8632" s="141">
        <v>44095</v>
      </c>
    </row>
    <row r="8633" spans="9:13">
      <c r="I8633" s="35" t="s">
        <v>24622</v>
      </c>
      <c r="J8633" s="35" t="s">
        <v>24623</v>
      </c>
      <c r="K8633" s="35" t="s">
        <v>2617</v>
      </c>
      <c r="L8633" s="35"/>
      <c r="M8633" s="141">
        <v>44095</v>
      </c>
    </row>
    <row r="8634" spans="9:13">
      <c r="I8634" s="35" t="s">
        <v>24624</v>
      </c>
      <c r="J8634" s="35" t="s">
        <v>24625</v>
      </c>
      <c r="K8634" s="35" t="s">
        <v>2617</v>
      </c>
      <c r="L8634" s="35"/>
      <c r="M8634" s="141">
        <v>44095</v>
      </c>
    </row>
    <row r="8635" spans="9:13">
      <c r="I8635" s="35" t="s">
        <v>24626</v>
      </c>
      <c r="J8635" s="35" t="s">
        <v>24627</v>
      </c>
      <c r="K8635" s="35" t="s">
        <v>2617</v>
      </c>
      <c r="L8635" s="35"/>
      <c r="M8635" s="141">
        <v>44095</v>
      </c>
    </row>
    <row r="8636" spans="9:13">
      <c r="I8636" s="35" t="s">
        <v>24628</v>
      </c>
      <c r="J8636" s="35" t="s">
        <v>24629</v>
      </c>
      <c r="K8636" s="35" t="s">
        <v>2617</v>
      </c>
      <c r="L8636" s="35"/>
      <c r="M8636" s="141">
        <v>44095</v>
      </c>
    </row>
    <row r="8637" spans="9:13">
      <c r="I8637" s="35" t="s">
        <v>24630</v>
      </c>
      <c r="J8637" s="35" t="s">
        <v>24631</v>
      </c>
      <c r="K8637" s="35" t="s">
        <v>2617</v>
      </c>
      <c r="L8637" s="35"/>
      <c r="M8637" s="141">
        <v>44095</v>
      </c>
    </row>
    <row r="8638" spans="9:13">
      <c r="I8638" s="35" t="s">
        <v>24632</v>
      </c>
      <c r="J8638" s="35" t="s">
        <v>24633</v>
      </c>
      <c r="K8638" s="35" t="s">
        <v>2617</v>
      </c>
      <c r="L8638" s="35"/>
      <c r="M8638" s="141">
        <v>44095</v>
      </c>
    </row>
    <row r="8639" spans="9:13">
      <c r="I8639" s="35" t="s">
        <v>24634</v>
      </c>
      <c r="J8639" s="35" t="s">
        <v>24635</v>
      </c>
      <c r="K8639" s="35" t="s">
        <v>2617</v>
      </c>
      <c r="L8639" s="35"/>
      <c r="M8639" s="141">
        <v>44095</v>
      </c>
    </row>
    <row r="8640" spans="9:13">
      <c r="I8640" s="35" t="s">
        <v>24636</v>
      </c>
      <c r="J8640" s="35" t="s">
        <v>24637</v>
      </c>
      <c r="K8640" s="35" t="s">
        <v>2617</v>
      </c>
      <c r="L8640" s="35"/>
      <c r="M8640" s="141">
        <v>44095</v>
      </c>
    </row>
    <row r="8641" spans="9:13">
      <c r="I8641" s="35" t="s">
        <v>24638</v>
      </c>
      <c r="J8641" s="35" t="s">
        <v>24639</v>
      </c>
      <c r="K8641" s="35" t="s">
        <v>2617</v>
      </c>
      <c r="L8641" s="35"/>
      <c r="M8641" s="141">
        <v>44095</v>
      </c>
    </row>
    <row r="8642" spans="9:13">
      <c r="I8642" s="35" t="s">
        <v>24640</v>
      </c>
      <c r="J8642" s="35" t="s">
        <v>24641</v>
      </c>
      <c r="K8642" s="35" t="s">
        <v>2617</v>
      </c>
      <c r="L8642" s="35"/>
      <c r="M8642" s="141">
        <v>44095</v>
      </c>
    </row>
    <row r="8643" spans="9:13">
      <c r="I8643" s="35" t="s">
        <v>24642</v>
      </c>
      <c r="J8643" s="35" t="s">
        <v>24643</v>
      </c>
      <c r="K8643" s="35" t="s">
        <v>2617</v>
      </c>
      <c r="L8643" s="35"/>
      <c r="M8643" s="141">
        <v>44095</v>
      </c>
    </row>
    <row r="8644" spans="9:13">
      <c r="I8644" s="35" t="s">
        <v>24644</v>
      </c>
      <c r="J8644" s="35" t="s">
        <v>24645</v>
      </c>
      <c r="K8644" s="35" t="s">
        <v>2617</v>
      </c>
      <c r="L8644" s="35"/>
      <c r="M8644" s="141">
        <v>44095</v>
      </c>
    </row>
    <row r="8645" spans="9:13">
      <c r="I8645" s="35" t="s">
        <v>24646</v>
      </c>
      <c r="J8645" s="35" t="s">
        <v>24647</v>
      </c>
      <c r="K8645" s="35" t="s">
        <v>2617</v>
      </c>
      <c r="L8645" s="35"/>
      <c r="M8645" s="141">
        <v>44095</v>
      </c>
    </row>
    <row r="8646" spans="9:13">
      <c r="I8646" s="35" t="s">
        <v>24648</v>
      </c>
      <c r="J8646" s="35" t="s">
        <v>24649</v>
      </c>
      <c r="K8646" s="35" t="s">
        <v>2617</v>
      </c>
      <c r="L8646" s="35"/>
      <c r="M8646" s="141">
        <v>44095</v>
      </c>
    </row>
    <row r="8647" spans="9:13">
      <c r="I8647" s="35" t="s">
        <v>24650</v>
      </c>
      <c r="J8647" s="35" t="s">
        <v>24651</v>
      </c>
      <c r="K8647" s="35" t="s">
        <v>2617</v>
      </c>
      <c r="L8647" s="35"/>
      <c r="M8647" s="141">
        <v>44095</v>
      </c>
    </row>
    <row r="8648" spans="9:13">
      <c r="I8648" s="35" t="s">
        <v>24652</v>
      </c>
      <c r="J8648" s="35" t="s">
        <v>24653</v>
      </c>
      <c r="K8648" s="35" t="s">
        <v>2617</v>
      </c>
      <c r="L8648" s="35"/>
      <c r="M8648" s="141">
        <v>44095</v>
      </c>
    </row>
    <row r="8649" spans="9:13">
      <c r="I8649" s="35" t="s">
        <v>24654</v>
      </c>
      <c r="J8649" s="35" t="s">
        <v>24655</v>
      </c>
      <c r="K8649" s="35" t="s">
        <v>2617</v>
      </c>
      <c r="L8649" s="35"/>
      <c r="M8649" s="141">
        <v>44095</v>
      </c>
    </row>
    <row r="8650" spans="9:13">
      <c r="I8650" s="35" t="s">
        <v>24656</v>
      </c>
      <c r="J8650" s="35" t="s">
        <v>24657</v>
      </c>
      <c r="K8650" s="35" t="s">
        <v>2617</v>
      </c>
      <c r="L8650" s="35"/>
      <c r="M8650" s="141">
        <v>44095</v>
      </c>
    </row>
    <row r="8651" spans="9:13">
      <c r="I8651" s="35" t="s">
        <v>24658</v>
      </c>
      <c r="J8651" s="35" t="s">
        <v>24659</v>
      </c>
      <c r="K8651" s="35" t="s">
        <v>2617</v>
      </c>
      <c r="L8651" s="35"/>
      <c r="M8651" s="141">
        <v>44095</v>
      </c>
    </row>
    <row r="8652" spans="9:13">
      <c r="I8652" s="35" t="s">
        <v>24660</v>
      </c>
      <c r="J8652" s="35" t="s">
        <v>24661</v>
      </c>
      <c r="K8652" s="35" t="s">
        <v>2617</v>
      </c>
      <c r="L8652" s="35"/>
      <c r="M8652" s="141">
        <v>44095</v>
      </c>
    </row>
    <row r="8653" spans="9:13">
      <c r="I8653" s="35" t="s">
        <v>24662</v>
      </c>
      <c r="J8653" s="35" t="s">
        <v>24663</v>
      </c>
      <c r="K8653" s="35" t="s">
        <v>2617</v>
      </c>
      <c r="L8653" s="35"/>
      <c r="M8653" s="141">
        <v>44095</v>
      </c>
    </row>
    <row r="8654" spans="9:13">
      <c r="I8654" s="35" t="s">
        <v>24664</v>
      </c>
      <c r="J8654" s="35" t="s">
        <v>24665</v>
      </c>
      <c r="K8654" s="35" t="s">
        <v>2617</v>
      </c>
      <c r="L8654" s="35"/>
      <c r="M8654" s="141">
        <v>44095</v>
      </c>
    </row>
    <row r="8655" spans="9:13">
      <c r="I8655" s="35" t="s">
        <v>24666</v>
      </c>
      <c r="J8655" s="35" t="s">
        <v>24667</v>
      </c>
      <c r="K8655" s="35" t="s">
        <v>2617</v>
      </c>
      <c r="L8655" s="35"/>
      <c r="M8655" s="141">
        <v>44095</v>
      </c>
    </row>
    <row r="8656" spans="9:13">
      <c r="I8656" s="35" t="s">
        <v>24668</v>
      </c>
      <c r="J8656" s="35" t="s">
        <v>24669</v>
      </c>
      <c r="K8656" s="35" t="s">
        <v>2617</v>
      </c>
      <c r="L8656" s="35"/>
      <c r="M8656" s="141">
        <v>44095</v>
      </c>
    </row>
    <row r="8657" spans="9:13">
      <c r="I8657" s="35" t="s">
        <v>24670</v>
      </c>
      <c r="J8657" s="35" t="s">
        <v>24671</v>
      </c>
      <c r="K8657" s="35" t="s">
        <v>2617</v>
      </c>
      <c r="L8657" s="35"/>
      <c r="M8657" s="141">
        <v>44095</v>
      </c>
    </row>
    <row r="8658" spans="9:13">
      <c r="I8658" s="35" t="s">
        <v>24672</v>
      </c>
      <c r="J8658" s="35" t="s">
        <v>24673</v>
      </c>
      <c r="K8658" s="35" t="s">
        <v>2617</v>
      </c>
      <c r="L8658" s="35"/>
      <c r="M8658" s="141">
        <v>44095</v>
      </c>
    </row>
    <row r="8659" spans="9:13">
      <c r="I8659" s="35" t="s">
        <v>24674</v>
      </c>
      <c r="J8659" s="35" t="s">
        <v>24675</v>
      </c>
      <c r="K8659" s="35" t="s">
        <v>2617</v>
      </c>
      <c r="L8659" s="35"/>
      <c r="M8659" s="141">
        <v>44095</v>
      </c>
    </row>
    <row r="8660" spans="9:13">
      <c r="I8660" s="35" t="s">
        <v>24676</v>
      </c>
      <c r="J8660" s="35" t="s">
        <v>24677</v>
      </c>
      <c r="K8660" s="35" t="s">
        <v>2617</v>
      </c>
      <c r="L8660" s="35"/>
      <c r="M8660" s="141">
        <v>44095</v>
      </c>
    </row>
    <row r="8661" spans="9:13">
      <c r="I8661" s="35" t="s">
        <v>24678</v>
      </c>
      <c r="J8661" s="35" t="s">
        <v>24679</v>
      </c>
      <c r="K8661" s="35" t="s">
        <v>2617</v>
      </c>
      <c r="L8661" s="35"/>
      <c r="M8661" s="141">
        <v>44095</v>
      </c>
    </row>
    <row r="8662" spans="9:13">
      <c r="I8662" s="35" t="s">
        <v>24680</v>
      </c>
      <c r="J8662" s="35" t="s">
        <v>24681</v>
      </c>
      <c r="K8662" s="35" t="s">
        <v>2617</v>
      </c>
      <c r="L8662" s="35"/>
      <c r="M8662" s="141">
        <v>44095</v>
      </c>
    </row>
    <row r="8663" spans="9:13">
      <c r="I8663" s="35" t="s">
        <v>24682</v>
      </c>
      <c r="J8663" s="35" t="s">
        <v>24683</v>
      </c>
      <c r="K8663" s="35" t="s">
        <v>2617</v>
      </c>
      <c r="L8663" s="35"/>
      <c r="M8663" s="141">
        <v>44095</v>
      </c>
    </row>
    <row r="8664" spans="9:13">
      <c r="I8664" s="35" t="s">
        <v>24684</v>
      </c>
      <c r="J8664" s="35" t="s">
        <v>24685</v>
      </c>
      <c r="K8664" s="35" t="s">
        <v>2617</v>
      </c>
      <c r="L8664" s="35"/>
      <c r="M8664" s="141">
        <v>44095</v>
      </c>
    </row>
    <row r="8665" spans="9:13">
      <c r="I8665" s="35" t="s">
        <v>24686</v>
      </c>
      <c r="J8665" s="35" t="s">
        <v>24687</v>
      </c>
      <c r="K8665" s="35" t="s">
        <v>2617</v>
      </c>
      <c r="L8665" s="35"/>
      <c r="M8665" s="141">
        <v>44095</v>
      </c>
    </row>
    <row r="8666" spans="9:13">
      <c r="I8666" s="35" t="s">
        <v>24688</v>
      </c>
      <c r="J8666" s="35" t="s">
        <v>24689</v>
      </c>
      <c r="K8666" s="35" t="s">
        <v>2617</v>
      </c>
      <c r="L8666" s="35"/>
      <c r="M8666" s="141">
        <v>44095</v>
      </c>
    </row>
    <row r="8667" spans="9:13">
      <c r="I8667" s="35" t="s">
        <v>24690</v>
      </c>
      <c r="J8667" s="35" t="s">
        <v>24691</v>
      </c>
      <c r="K8667" s="35" t="s">
        <v>2617</v>
      </c>
      <c r="L8667" s="35"/>
      <c r="M8667" s="141">
        <v>44095</v>
      </c>
    </row>
    <row r="8668" spans="9:13">
      <c r="I8668" s="35" t="s">
        <v>24692</v>
      </c>
      <c r="J8668" s="35" t="s">
        <v>24693</v>
      </c>
      <c r="K8668" s="35" t="s">
        <v>2617</v>
      </c>
      <c r="L8668" s="35"/>
      <c r="M8668" s="141">
        <v>44095</v>
      </c>
    </row>
    <row r="8669" spans="9:13">
      <c r="I8669" s="35" t="s">
        <v>24694</v>
      </c>
      <c r="J8669" s="35" t="s">
        <v>24695</v>
      </c>
      <c r="K8669" s="35" t="s">
        <v>2617</v>
      </c>
      <c r="L8669" s="35"/>
      <c r="M8669" s="141">
        <v>44095</v>
      </c>
    </row>
    <row r="8670" spans="9:13">
      <c r="I8670" s="35" t="s">
        <v>24696</v>
      </c>
      <c r="J8670" s="35" t="s">
        <v>24697</v>
      </c>
      <c r="K8670" s="35" t="s">
        <v>2617</v>
      </c>
      <c r="L8670" s="35"/>
      <c r="M8670" s="141">
        <v>44095</v>
      </c>
    </row>
    <row r="8671" spans="9:13">
      <c r="I8671" s="35" t="s">
        <v>10503</v>
      </c>
      <c r="J8671" s="35" t="s">
        <v>24698</v>
      </c>
      <c r="K8671" s="35" t="s">
        <v>2617</v>
      </c>
      <c r="L8671" s="35"/>
      <c r="M8671" s="141">
        <v>44095</v>
      </c>
    </row>
    <row r="8672" spans="9:13">
      <c r="I8672" s="35" t="s">
        <v>24699</v>
      </c>
      <c r="J8672" s="35" t="s">
        <v>24700</v>
      </c>
      <c r="K8672" s="35" t="s">
        <v>2617</v>
      </c>
      <c r="L8672" s="35"/>
      <c r="M8672" s="141">
        <v>44095</v>
      </c>
    </row>
    <row r="8673" spans="9:13">
      <c r="I8673" s="35" t="s">
        <v>24701</v>
      </c>
      <c r="J8673" s="35" t="s">
        <v>24702</v>
      </c>
      <c r="K8673" s="35" t="s">
        <v>2617</v>
      </c>
      <c r="L8673" s="35"/>
      <c r="M8673" s="141">
        <v>44095</v>
      </c>
    </row>
    <row r="8674" spans="9:13">
      <c r="I8674" s="35" t="s">
        <v>24703</v>
      </c>
      <c r="J8674" s="35" t="s">
        <v>24704</v>
      </c>
      <c r="K8674" s="35" t="s">
        <v>2617</v>
      </c>
      <c r="L8674" s="35"/>
      <c r="M8674" s="141">
        <v>44095</v>
      </c>
    </row>
    <row r="8675" spans="9:13">
      <c r="I8675" s="35" t="s">
        <v>24705</v>
      </c>
      <c r="J8675" s="35" t="s">
        <v>24706</v>
      </c>
      <c r="K8675" s="35" t="s">
        <v>2617</v>
      </c>
      <c r="L8675" s="35"/>
      <c r="M8675" s="141">
        <v>44095</v>
      </c>
    </row>
    <row r="8676" spans="9:13">
      <c r="I8676" s="35" t="s">
        <v>24707</v>
      </c>
      <c r="J8676" s="35" t="s">
        <v>24708</v>
      </c>
      <c r="K8676" s="35" t="s">
        <v>2617</v>
      </c>
      <c r="L8676" s="35"/>
      <c r="M8676" s="141">
        <v>44095</v>
      </c>
    </row>
    <row r="8677" spans="9:13">
      <c r="I8677" s="35" t="s">
        <v>24709</v>
      </c>
      <c r="J8677" s="35" t="s">
        <v>24710</v>
      </c>
      <c r="K8677" s="35" t="s">
        <v>2617</v>
      </c>
      <c r="L8677" s="35"/>
      <c r="M8677" s="141">
        <v>44095</v>
      </c>
    </row>
    <row r="8678" spans="9:13">
      <c r="I8678" s="35" t="s">
        <v>24711</v>
      </c>
      <c r="J8678" s="35" t="s">
        <v>24712</v>
      </c>
      <c r="K8678" s="35" t="s">
        <v>2617</v>
      </c>
      <c r="L8678" s="35"/>
      <c r="M8678" s="141">
        <v>44095</v>
      </c>
    </row>
    <row r="8679" spans="9:13">
      <c r="I8679" s="35" t="s">
        <v>24713</v>
      </c>
      <c r="J8679" s="35" t="s">
        <v>24714</v>
      </c>
      <c r="K8679" s="35" t="s">
        <v>2617</v>
      </c>
      <c r="L8679" s="35"/>
      <c r="M8679" s="141">
        <v>44095</v>
      </c>
    </row>
    <row r="8680" spans="9:13">
      <c r="I8680" s="35" t="s">
        <v>24715</v>
      </c>
      <c r="J8680" s="35" t="s">
        <v>24716</v>
      </c>
      <c r="K8680" s="35" t="s">
        <v>2617</v>
      </c>
      <c r="L8680" s="35"/>
      <c r="M8680" s="141">
        <v>44095</v>
      </c>
    </row>
    <row r="8681" spans="9:13">
      <c r="I8681" s="35" t="s">
        <v>24717</v>
      </c>
      <c r="J8681" s="35" t="s">
        <v>24718</v>
      </c>
      <c r="K8681" s="35" t="s">
        <v>2617</v>
      </c>
      <c r="L8681" s="35"/>
      <c r="M8681" s="141">
        <v>44095</v>
      </c>
    </row>
    <row r="8682" spans="9:13">
      <c r="I8682" s="35" t="s">
        <v>24719</v>
      </c>
      <c r="J8682" s="35" t="s">
        <v>24720</v>
      </c>
      <c r="K8682" s="35" t="s">
        <v>2617</v>
      </c>
      <c r="L8682" s="35"/>
      <c r="M8682" s="141">
        <v>44095</v>
      </c>
    </row>
    <row r="8683" spans="9:13">
      <c r="I8683" s="35" t="s">
        <v>24721</v>
      </c>
      <c r="J8683" s="35" t="s">
        <v>24722</v>
      </c>
      <c r="K8683" s="35" t="s">
        <v>2617</v>
      </c>
      <c r="L8683" s="35"/>
      <c r="M8683" s="141">
        <v>44095</v>
      </c>
    </row>
    <row r="8684" spans="9:13">
      <c r="I8684" s="35" t="s">
        <v>24723</v>
      </c>
      <c r="J8684" s="35" t="s">
        <v>24724</v>
      </c>
      <c r="K8684" s="35" t="s">
        <v>2617</v>
      </c>
      <c r="L8684" s="35"/>
      <c r="M8684" s="141">
        <v>44095</v>
      </c>
    </row>
    <row r="8685" spans="9:13">
      <c r="I8685" s="35" t="s">
        <v>24725</v>
      </c>
      <c r="J8685" s="35" t="s">
        <v>24726</v>
      </c>
      <c r="K8685" s="35" t="s">
        <v>2617</v>
      </c>
      <c r="L8685" s="35"/>
      <c r="M8685" s="141">
        <v>44095</v>
      </c>
    </row>
    <row r="8686" spans="9:13">
      <c r="I8686" s="35" t="s">
        <v>24727</v>
      </c>
      <c r="J8686" s="35" t="s">
        <v>24728</v>
      </c>
      <c r="K8686" s="35" t="s">
        <v>2617</v>
      </c>
      <c r="L8686" s="35"/>
      <c r="M8686" s="141">
        <v>44095</v>
      </c>
    </row>
    <row r="8687" spans="9:13">
      <c r="I8687" s="35" t="s">
        <v>24729</v>
      </c>
      <c r="J8687" s="35" t="s">
        <v>24730</v>
      </c>
      <c r="K8687" s="35" t="s">
        <v>2617</v>
      </c>
      <c r="L8687" s="35"/>
      <c r="M8687" s="141">
        <v>44095</v>
      </c>
    </row>
    <row r="8688" spans="9:13">
      <c r="I8688" s="35" t="s">
        <v>24731</v>
      </c>
      <c r="J8688" s="35" t="s">
        <v>24732</v>
      </c>
      <c r="K8688" s="35" t="s">
        <v>2617</v>
      </c>
      <c r="L8688" s="35"/>
      <c r="M8688" s="141">
        <v>44095</v>
      </c>
    </row>
    <row r="8689" spans="9:13">
      <c r="I8689" s="35" t="s">
        <v>24733</v>
      </c>
      <c r="J8689" s="35" t="s">
        <v>24734</v>
      </c>
      <c r="K8689" s="35" t="s">
        <v>2617</v>
      </c>
      <c r="L8689" s="35"/>
      <c r="M8689" s="141">
        <v>44095</v>
      </c>
    </row>
    <row r="8690" spans="9:13">
      <c r="I8690" s="35" t="s">
        <v>24735</v>
      </c>
      <c r="J8690" s="35" t="s">
        <v>24736</v>
      </c>
      <c r="K8690" s="35" t="s">
        <v>2617</v>
      </c>
      <c r="L8690" s="35"/>
      <c r="M8690" s="141">
        <v>44095</v>
      </c>
    </row>
    <row r="8691" spans="9:13">
      <c r="I8691" s="35" t="s">
        <v>24737</v>
      </c>
      <c r="J8691" s="35" t="s">
        <v>24738</v>
      </c>
      <c r="K8691" s="35" t="s">
        <v>2617</v>
      </c>
      <c r="L8691" s="35"/>
      <c r="M8691" s="141">
        <v>44095</v>
      </c>
    </row>
    <row r="8692" spans="9:13">
      <c r="I8692" s="35" t="s">
        <v>24739</v>
      </c>
      <c r="J8692" s="35" t="s">
        <v>24740</v>
      </c>
      <c r="K8692" s="35" t="s">
        <v>2617</v>
      </c>
      <c r="L8692" s="35"/>
      <c r="M8692" s="141">
        <v>44095</v>
      </c>
    </row>
    <row r="8693" spans="9:13">
      <c r="I8693" s="35" t="s">
        <v>24741</v>
      </c>
      <c r="J8693" s="35" t="s">
        <v>24742</v>
      </c>
      <c r="K8693" s="35" t="s">
        <v>2617</v>
      </c>
      <c r="L8693" s="35"/>
      <c r="M8693" s="141">
        <v>44095</v>
      </c>
    </row>
    <row r="8694" spans="9:13">
      <c r="I8694" s="35" t="s">
        <v>24743</v>
      </c>
      <c r="J8694" s="35" t="s">
        <v>24744</v>
      </c>
      <c r="K8694" s="35" t="s">
        <v>2617</v>
      </c>
      <c r="L8694" s="35"/>
      <c r="M8694" s="141">
        <v>44095</v>
      </c>
    </row>
    <row r="8695" spans="9:13">
      <c r="I8695" s="35" t="s">
        <v>24745</v>
      </c>
      <c r="J8695" s="35" t="s">
        <v>24746</v>
      </c>
      <c r="K8695" s="35" t="s">
        <v>2617</v>
      </c>
      <c r="L8695" s="35"/>
      <c r="M8695" s="141">
        <v>44095</v>
      </c>
    </row>
    <row r="8696" spans="9:13">
      <c r="I8696" s="35" t="s">
        <v>24747</v>
      </c>
      <c r="J8696" s="35" t="s">
        <v>24748</v>
      </c>
      <c r="K8696" s="35" t="s">
        <v>2617</v>
      </c>
      <c r="L8696" s="35"/>
      <c r="M8696" s="141">
        <v>44095</v>
      </c>
    </row>
    <row r="8697" spans="9:13">
      <c r="I8697" s="35" t="s">
        <v>24749</v>
      </c>
      <c r="J8697" s="35" t="s">
        <v>24750</v>
      </c>
      <c r="K8697" s="35" t="s">
        <v>2617</v>
      </c>
      <c r="L8697" s="35"/>
      <c r="M8697" s="141">
        <v>44095</v>
      </c>
    </row>
    <row r="8698" spans="9:13">
      <c r="I8698" s="35" t="s">
        <v>24751</v>
      </c>
      <c r="J8698" s="35" t="s">
        <v>24752</v>
      </c>
      <c r="K8698" s="35" t="s">
        <v>2617</v>
      </c>
      <c r="L8698" s="35"/>
      <c r="M8698" s="141">
        <v>44095</v>
      </c>
    </row>
    <row r="8699" spans="9:13">
      <c r="I8699" s="35" t="s">
        <v>24753</v>
      </c>
      <c r="J8699" s="35" t="s">
        <v>24754</v>
      </c>
      <c r="K8699" s="35" t="s">
        <v>2617</v>
      </c>
      <c r="L8699" s="35"/>
      <c r="M8699" s="141">
        <v>44095</v>
      </c>
    </row>
    <row r="8700" spans="9:13">
      <c r="I8700" s="35" t="s">
        <v>24755</v>
      </c>
      <c r="J8700" s="35" t="s">
        <v>24756</v>
      </c>
      <c r="K8700" s="35" t="s">
        <v>2617</v>
      </c>
      <c r="L8700" s="35"/>
      <c r="M8700" s="141">
        <v>44095</v>
      </c>
    </row>
    <row r="8701" spans="9:13">
      <c r="I8701" s="35" t="s">
        <v>24757</v>
      </c>
      <c r="J8701" s="35" t="s">
        <v>24758</v>
      </c>
      <c r="K8701" s="35" t="s">
        <v>2617</v>
      </c>
      <c r="L8701" s="35"/>
      <c r="M8701" s="141">
        <v>44095</v>
      </c>
    </row>
    <row r="8702" spans="9:13">
      <c r="I8702" s="35" t="s">
        <v>24759</v>
      </c>
      <c r="J8702" s="35" t="s">
        <v>24760</v>
      </c>
      <c r="K8702" s="35" t="s">
        <v>2617</v>
      </c>
      <c r="L8702" s="35"/>
      <c r="M8702" s="141">
        <v>44095</v>
      </c>
    </row>
    <row r="8703" spans="9:13">
      <c r="I8703" s="35" t="s">
        <v>24761</v>
      </c>
      <c r="J8703" s="35" t="s">
        <v>24762</v>
      </c>
      <c r="K8703" s="35" t="s">
        <v>2617</v>
      </c>
      <c r="L8703" s="35"/>
      <c r="M8703" s="141">
        <v>44095</v>
      </c>
    </row>
    <row r="8704" spans="9:13">
      <c r="I8704" s="35" t="s">
        <v>24763</v>
      </c>
      <c r="J8704" s="35" t="s">
        <v>24764</v>
      </c>
      <c r="K8704" s="35" t="s">
        <v>2617</v>
      </c>
      <c r="L8704" s="35"/>
      <c r="M8704" s="141">
        <v>44095</v>
      </c>
    </row>
    <row r="8705" spans="9:13">
      <c r="I8705" s="35" t="s">
        <v>24765</v>
      </c>
      <c r="J8705" s="35" t="s">
        <v>24766</v>
      </c>
      <c r="K8705" s="35" t="s">
        <v>2617</v>
      </c>
      <c r="L8705" s="35"/>
      <c r="M8705" s="141">
        <v>44095</v>
      </c>
    </row>
    <row r="8706" spans="9:13">
      <c r="I8706" s="35" t="s">
        <v>24767</v>
      </c>
      <c r="J8706" s="35" t="s">
        <v>24768</v>
      </c>
      <c r="K8706" s="35" t="s">
        <v>2617</v>
      </c>
      <c r="L8706" s="35"/>
      <c r="M8706" s="141">
        <v>44095</v>
      </c>
    </row>
    <row r="8707" spans="9:13">
      <c r="I8707" s="35" t="s">
        <v>24769</v>
      </c>
      <c r="J8707" s="35" t="s">
        <v>24770</v>
      </c>
      <c r="K8707" s="35" t="s">
        <v>2617</v>
      </c>
      <c r="L8707" s="35"/>
      <c r="M8707" s="141">
        <v>44095</v>
      </c>
    </row>
    <row r="8708" spans="9:13">
      <c r="I8708" s="35" t="s">
        <v>24771</v>
      </c>
      <c r="J8708" s="35" t="s">
        <v>24772</v>
      </c>
      <c r="K8708" s="35" t="s">
        <v>2617</v>
      </c>
      <c r="L8708" s="35"/>
      <c r="M8708" s="141">
        <v>44095</v>
      </c>
    </row>
    <row r="8709" spans="9:13">
      <c r="I8709" s="35" t="s">
        <v>24773</v>
      </c>
      <c r="J8709" s="35" t="s">
        <v>24774</v>
      </c>
      <c r="K8709" s="35" t="s">
        <v>2617</v>
      </c>
      <c r="L8709" s="35"/>
      <c r="M8709" s="141">
        <v>44095</v>
      </c>
    </row>
    <row r="8710" spans="9:13">
      <c r="I8710" s="35" t="s">
        <v>24775</v>
      </c>
      <c r="J8710" s="35" t="s">
        <v>24776</v>
      </c>
      <c r="K8710" s="35" t="s">
        <v>2617</v>
      </c>
      <c r="L8710" s="35"/>
      <c r="M8710" s="141">
        <v>44095</v>
      </c>
    </row>
    <row r="8711" spans="9:13">
      <c r="I8711" s="35" t="s">
        <v>24777</v>
      </c>
      <c r="J8711" s="35" t="s">
        <v>24778</v>
      </c>
      <c r="K8711" s="35" t="s">
        <v>2617</v>
      </c>
      <c r="L8711" s="35"/>
      <c r="M8711" s="141">
        <v>44095</v>
      </c>
    </row>
    <row r="8712" spans="9:13">
      <c r="I8712" s="35" t="s">
        <v>24779</v>
      </c>
      <c r="J8712" s="35" t="s">
        <v>24780</v>
      </c>
      <c r="K8712" s="35" t="s">
        <v>2617</v>
      </c>
      <c r="L8712" s="35"/>
      <c r="M8712" s="141">
        <v>44095</v>
      </c>
    </row>
    <row r="8713" spans="9:13">
      <c r="I8713" s="35" t="s">
        <v>24781</v>
      </c>
      <c r="J8713" s="35" t="s">
        <v>24782</v>
      </c>
      <c r="K8713" s="35" t="s">
        <v>2617</v>
      </c>
      <c r="L8713" s="35"/>
      <c r="M8713" s="141">
        <v>44095</v>
      </c>
    </row>
    <row r="8714" spans="9:13">
      <c r="I8714" s="35" t="s">
        <v>24783</v>
      </c>
      <c r="J8714" s="35" t="s">
        <v>24784</v>
      </c>
      <c r="K8714" s="35" t="s">
        <v>2617</v>
      </c>
      <c r="L8714" s="35"/>
      <c r="M8714" s="141">
        <v>44095</v>
      </c>
    </row>
    <row r="8715" spans="9:13">
      <c r="I8715" s="35" t="s">
        <v>24785</v>
      </c>
      <c r="J8715" s="35" t="s">
        <v>24786</v>
      </c>
      <c r="K8715" s="35" t="s">
        <v>2617</v>
      </c>
      <c r="L8715" s="35"/>
      <c r="M8715" s="141">
        <v>44095</v>
      </c>
    </row>
    <row r="8716" spans="9:13">
      <c r="I8716" s="35" t="s">
        <v>24787</v>
      </c>
      <c r="J8716" s="35" t="s">
        <v>24788</v>
      </c>
      <c r="K8716" s="35" t="s">
        <v>2617</v>
      </c>
      <c r="L8716" s="35"/>
      <c r="M8716" s="141">
        <v>44095</v>
      </c>
    </row>
    <row r="8717" spans="9:13">
      <c r="I8717" s="35" t="s">
        <v>24789</v>
      </c>
      <c r="J8717" s="35" t="s">
        <v>24790</v>
      </c>
      <c r="K8717" s="35" t="s">
        <v>2617</v>
      </c>
      <c r="L8717" s="35"/>
      <c r="M8717" s="141">
        <v>44095</v>
      </c>
    </row>
    <row r="8718" spans="9:13">
      <c r="I8718" s="35" t="s">
        <v>24791</v>
      </c>
      <c r="J8718" s="35" t="s">
        <v>24792</v>
      </c>
      <c r="K8718" s="35" t="s">
        <v>2617</v>
      </c>
      <c r="L8718" s="35"/>
      <c r="M8718" s="141">
        <v>44095</v>
      </c>
    </row>
    <row r="8719" spans="9:13">
      <c r="I8719" s="35" t="s">
        <v>24793</v>
      </c>
      <c r="J8719" s="35" t="s">
        <v>24794</v>
      </c>
      <c r="K8719" s="35" t="s">
        <v>2617</v>
      </c>
      <c r="L8719" s="35"/>
      <c r="M8719" s="141">
        <v>44095</v>
      </c>
    </row>
    <row r="8720" spans="9:13">
      <c r="I8720" s="35" t="s">
        <v>24795</v>
      </c>
      <c r="J8720" s="35" t="s">
        <v>24796</v>
      </c>
      <c r="K8720" s="35" t="s">
        <v>2617</v>
      </c>
      <c r="L8720" s="35"/>
      <c r="M8720" s="141">
        <v>44095</v>
      </c>
    </row>
    <row r="8721" spans="9:13">
      <c r="I8721" s="35" t="s">
        <v>24797</v>
      </c>
      <c r="J8721" s="35" t="s">
        <v>24798</v>
      </c>
      <c r="K8721" s="35" t="s">
        <v>2617</v>
      </c>
      <c r="L8721" s="35"/>
      <c r="M8721" s="141">
        <v>44095</v>
      </c>
    </row>
    <row r="8722" spans="9:13">
      <c r="I8722" s="35" t="s">
        <v>24799</v>
      </c>
      <c r="J8722" s="35" t="s">
        <v>24800</v>
      </c>
      <c r="K8722" s="35" t="s">
        <v>2617</v>
      </c>
      <c r="L8722" s="35"/>
      <c r="M8722" s="141">
        <v>44095</v>
      </c>
    </row>
    <row r="8723" spans="9:13">
      <c r="I8723" s="35" t="s">
        <v>24801</v>
      </c>
      <c r="J8723" s="35" t="s">
        <v>24802</v>
      </c>
      <c r="K8723" s="35" t="s">
        <v>2617</v>
      </c>
      <c r="L8723" s="35"/>
      <c r="M8723" s="141">
        <v>44095</v>
      </c>
    </row>
    <row r="8724" spans="9:13">
      <c r="I8724" s="35" t="s">
        <v>24803</v>
      </c>
      <c r="J8724" s="35" t="s">
        <v>24804</v>
      </c>
      <c r="K8724" s="35" t="s">
        <v>2617</v>
      </c>
      <c r="L8724" s="35"/>
      <c r="M8724" s="141">
        <v>44095</v>
      </c>
    </row>
    <row r="8725" spans="9:13">
      <c r="I8725" s="35" t="s">
        <v>24805</v>
      </c>
      <c r="J8725" s="35" t="s">
        <v>24806</v>
      </c>
      <c r="K8725" s="35" t="s">
        <v>2617</v>
      </c>
      <c r="L8725" s="35"/>
      <c r="M8725" s="141">
        <v>44095</v>
      </c>
    </row>
    <row r="8726" spans="9:13">
      <c r="I8726" s="35" t="s">
        <v>24807</v>
      </c>
      <c r="J8726" s="35" t="s">
        <v>24808</v>
      </c>
      <c r="K8726" s="35" t="s">
        <v>2617</v>
      </c>
      <c r="L8726" s="35"/>
      <c r="M8726" s="141">
        <v>44095</v>
      </c>
    </row>
    <row r="8727" spans="9:13">
      <c r="I8727" s="35" t="s">
        <v>24809</v>
      </c>
      <c r="J8727" s="35" t="s">
        <v>24810</v>
      </c>
      <c r="K8727" s="35" t="s">
        <v>2617</v>
      </c>
      <c r="L8727" s="35"/>
      <c r="M8727" s="141">
        <v>44095</v>
      </c>
    </row>
    <row r="8728" spans="9:13">
      <c r="I8728" s="35" t="s">
        <v>24811</v>
      </c>
      <c r="J8728" s="35" t="s">
        <v>24812</v>
      </c>
      <c r="K8728" s="35" t="s">
        <v>2617</v>
      </c>
      <c r="L8728" s="35"/>
      <c r="M8728" s="141">
        <v>44095</v>
      </c>
    </row>
    <row r="8729" spans="9:13">
      <c r="I8729" s="35" t="s">
        <v>24813</v>
      </c>
      <c r="J8729" s="35" t="s">
        <v>24814</v>
      </c>
      <c r="K8729" s="35" t="s">
        <v>2617</v>
      </c>
      <c r="L8729" s="35"/>
      <c r="M8729" s="141">
        <v>44095</v>
      </c>
    </row>
    <row r="8730" spans="9:13">
      <c r="I8730" s="35" t="s">
        <v>24815</v>
      </c>
      <c r="J8730" s="35" t="s">
        <v>24816</v>
      </c>
      <c r="K8730" s="35" t="s">
        <v>2617</v>
      </c>
      <c r="L8730" s="35"/>
      <c r="M8730" s="141">
        <v>44095</v>
      </c>
    </row>
    <row r="8731" spans="9:13">
      <c r="I8731" s="35" t="s">
        <v>24817</v>
      </c>
      <c r="J8731" s="35" t="s">
        <v>24818</v>
      </c>
      <c r="K8731" s="35" t="s">
        <v>2617</v>
      </c>
      <c r="L8731" s="35"/>
      <c r="M8731" s="141">
        <v>44095</v>
      </c>
    </row>
    <row r="8732" spans="9:13">
      <c r="I8732" s="35" t="s">
        <v>24819</v>
      </c>
      <c r="J8732" s="35" t="s">
        <v>24820</v>
      </c>
      <c r="K8732" s="35" t="s">
        <v>2617</v>
      </c>
      <c r="L8732" s="35"/>
      <c r="M8732" s="141">
        <v>44095</v>
      </c>
    </row>
    <row r="8733" spans="9:13">
      <c r="I8733" s="35" t="s">
        <v>24821</v>
      </c>
      <c r="J8733" s="35" t="s">
        <v>24822</v>
      </c>
      <c r="K8733" s="35" t="s">
        <v>2617</v>
      </c>
      <c r="L8733" s="35"/>
      <c r="M8733" s="141">
        <v>44095</v>
      </c>
    </row>
    <row r="8734" spans="9:13">
      <c r="I8734" s="35" t="s">
        <v>24823</v>
      </c>
      <c r="J8734" s="35" t="s">
        <v>24824</v>
      </c>
      <c r="K8734" s="35" t="s">
        <v>2617</v>
      </c>
      <c r="L8734" s="35"/>
      <c r="M8734" s="141">
        <v>44095</v>
      </c>
    </row>
    <row r="8735" spans="9:13">
      <c r="I8735" s="35" t="s">
        <v>24825</v>
      </c>
      <c r="J8735" s="35" t="s">
        <v>24826</v>
      </c>
      <c r="K8735" s="35" t="s">
        <v>2617</v>
      </c>
      <c r="L8735" s="35"/>
      <c r="M8735" s="141">
        <v>44095</v>
      </c>
    </row>
    <row r="8736" spans="9:13">
      <c r="I8736" s="35" t="s">
        <v>24827</v>
      </c>
      <c r="J8736" s="35" t="s">
        <v>24828</v>
      </c>
      <c r="K8736" s="35" t="s">
        <v>2617</v>
      </c>
      <c r="L8736" s="35"/>
      <c r="M8736" s="141">
        <v>44095</v>
      </c>
    </row>
    <row r="8737" spans="9:13">
      <c r="I8737" s="35" t="s">
        <v>24829</v>
      </c>
      <c r="J8737" s="35" t="s">
        <v>24830</v>
      </c>
      <c r="K8737" s="35" t="s">
        <v>2617</v>
      </c>
      <c r="L8737" s="35"/>
      <c r="M8737" s="141">
        <v>44095</v>
      </c>
    </row>
    <row r="8738" spans="9:13">
      <c r="I8738" s="35" t="s">
        <v>24179</v>
      </c>
      <c r="J8738" s="35" t="s">
        <v>24831</v>
      </c>
      <c r="K8738" s="35" t="s">
        <v>2617</v>
      </c>
      <c r="L8738" s="35"/>
      <c r="M8738" s="141">
        <v>44091</v>
      </c>
    </row>
    <row r="8739" spans="9:13">
      <c r="I8739" s="35" t="s">
        <v>24832</v>
      </c>
      <c r="J8739" s="35" t="s">
        <v>24833</v>
      </c>
      <c r="K8739" s="35" t="s">
        <v>2617</v>
      </c>
      <c r="L8739" s="35"/>
      <c r="M8739" s="141">
        <v>44102</v>
      </c>
    </row>
    <row r="8740" spans="9:13">
      <c r="I8740" s="35" t="s">
        <v>24834</v>
      </c>
      <c r="J8740" s="35" t="s">
        <v>24835</v>
      </c>
      <c r="K8740" s="35" t="s">
        <v>2617</v>
      </c>
      <c r="L8740" s="35"/>
      <c r="M8740" s="141">
        <v>44106</v>
      </c>
    </row>
    <row r="8741" spans="9:13">
      <c r="I8741" s="35" t="s">
        <v>24836</v>
      </c>
      <c r="J8741" s="35" t="s">
        <v>24837</v>
      </c>
      <c r="K8741" s="35" t="s">
        <v>2617</v>
      </c>
      <c r="L8741" s="35"/>
      <c r="M8741" s="141">
        <v>43481</v>
      </c>
    </row>
    <row r="8742" spans="9:13">
      <c r="I8742" s="35" t="s">
        <v>24838</v>
      </c>
      <c r="J8742" s="35" t="s">
        <v>24839</v>
      </c>
      <c r="K8742" s="35" t="s">
        <v>2617</v>
      </c>
      <c r="L8742" s="35"/>
      <c r="M8742" s="141">
        <v>43481</v>
      </c>
    </row>
    <row r="8743" spans="9:13">
      <c r="I8743" s="35" t="s">
        <v>24840</v>
      </c>
      <c r="J8743" s="35" t="s">
        <v>24841</v>
      </c>
      <c r="K8743" s="35" t="s">
        <v>2617</v>
      </c>
      <c r="L8743" s="35"/>
      <c r="M8743" s="141">
        <v>44106</v>
      </c>
    </row>
    <row r="8744" spans="9:13">
      <c r="I8744" s="35" t="s">
        <v>24842</v>
      </c>
      <c r="J8744" s="35" t="s">
        <v>24843</v>
      </c>
      <c r="K8744" s="35" t="s">
        <v>2617</v>
      </c>
      <c r="L8744" s="35"/>
      <c r="M8744" s="141">
        <v>44120</v>
      </c>
    </row>
    <row r="8745" spans="9:13">
      <c r="I8745" s="35" t="s">
        <v>24844</v>
      </c>
      <c r="J8745" s="35" t="s">
        <v>24845</v>
      </c>
      <c r="K8745" s="35" t="s">
        <v>2617</v>
      </c>
      <c r="L8745" s="35"/>
      <c r="M8745" s="141">
        <v>44127</v>
      </c>
    </row>
    <row r="8746" spans="9:13">
      <c r="I8746" s="35" t="s">
        <v>24846</v>
      </c>
      <c r="J8746" s="35" t="s">
        <v>24847</v>
      </c>
      <c r="K8746" s="35" t="s">
        <v>2617</v>
      </c>
      <c r="L8746" s="35"/>
      <c r="M8746" s="141">
        <v>44127</v>
      </c>
    </row>
    <row r="8747" spans="9:13">
      <c r="I8747" s="35" t="s">
        <v>24848</v>
      </c>
      <c r="J8747" s="35" t="s">
        <v>24849</v>
      </c>
      <c r="K8747" s="35" t="s">
        <v>2617</v>
      </c>
      <c r="L8747" s="35"/>
      <c r="M8747" s="141">
        <v>44127</v>
      </c>
    </row>
    <row r="8748" spans="9:13">
      <c r="I8748" s="35" t="s">
        <v>24850</v>
      </c>
      <c r="J8748" s="35" t="s">
        <v>24851</v>
      </c>
      <c r="K8748" s="35" t="s">
        <v>2617</v>
      </c>
      <c r="L8748" s="35"/>
      <c r="M8748" s="141">
        <v>44127</v>
      </c>
    </row>
    <row r="8749" spans="9:13">
      <c r="I8749" s="35" t="s">
        <v>24852</v>
      </c>
      <c r="J8749" s="35" t="s">
        <v>24853</v>
      </c>
      <c r="K8749" s="35" t="s">
        <v>2617</v>
      </c>
      <c r="L8749" s="35"/>
      <c r="M8749" s="141">
        <v>44130</v>
      </c>
    </row>
    <row r="8750" spans="9:13">
      <c r="I8750" s="35" t="s">
        <v>24854</v>
      </c>
      <c r="J8750" s="35" t="s">
        <v>24855</v>
      </c>
      <c r="K8750" s="35" t="s">
        <v>2617</v>
      </c>
      <c r="L8750" s="35"/>
      <c r="M8750" s="141">
        <v>44131</v>
      </c>
    </row>
    <row r="8751" spans="9:13">
      <c r="I8751" s="35" t="s">
        <v>24856</v>
      </c>
      <c r="J8751" s="35" t="s">
        <v>24857</v>
      </c>
      <c r="K8751" s="35" t="s">
        <v>2617</v>
      </c>
      <c r="L8751" s="35"/>
      <c r="M8751" s="141">
        <v>44040</v>
      </c>
    </row>
    <row r="8752" spans="9:13">
      <c r="I8752" s="35" t="s">
        <v>24858</v>
      </c>
      <c r="J8752" s="35" t="s">
        <v>24859</v>
      </c>
      <c r="K8752" s="35" t="s">
        <v>2617</v>
      </c>
      <c r="L8752" s="35"/>
      <c r="M8752" s="141">
        <v>44097</v>
      </c>
    </row>
    <row r="8753" spans="9:13">
      <c r="I8753" s="35" t="s">
        <v>24860</v>
      </c>
      <c r="J8753" s="35" t="s">
        <v>24861</v>
      </c>
      <c r="K8753" s="35" t="s">
        <v>2617</v>
      </c>
      <c r="L8753" s="35"/>
      <c r="M8753" s="141">
        <v>44127</v>
      </c>
    </row>
    <row r="8754" spans="9:13">
      <c r="I8754" s="35" t="s">
        <v>24862</v>
      </c>
      <c r="J8754" s="35" t="s">
        <v>24863</v>
      </c>
      <c r="K8754" s="35" t="s">
        <v>2617</v>
      </c>
      <c r="L8754" s="35"/>
      <c r="M8754" s="141">
        <v>44155</v>
      </c>
    </row>
    <row r="8755" spans="9:13">
      <c r="I8755" s="35" t="s">
        <v>24864</v>
      </c>
      <c r="J8755" s="35" t="s">
        <v>24865</v>
      </c>
      <c r="K8755" s="35" t="s">
        <v>2617</v>
      </c>
      <c r="L8755" s="35"/>
      <c r="M8755" s="141">
        <v>44155</v>
      </c>
    </row>
    <row r="8756" spans="9:13">
      <c r="I8756" s="35" t="s">
        <v>24866</v>
      </c>
      <c r="J8756" s="35" t="s">
        <v>24867</v>
      </c>
      <c r="K8756" s="35" t="s">
        <v>2617</v>
      </c>
      <c r="L8756" s="35"/>
      <c r="M8756" s="141">
        <v>44159</v>
      </c>
    </row>
    <row r="8757" spans="9:13">
      <c r="I8757" s="35" t="s">
        <v>24868</v>
      </c>
      <c r="J8757" s="35" t="s">
        <v>24869</v>
      </c>
      <c r="K8757" s="35" t="s">
        <v>2617</v>
      </c>
      <c r="L8757" s="35"/>
      <c r="M8757" s="141">
        <v>44159</v>
      </c>
    </row>
    <row r="8758" spans="9:13">
      <c r="I8758" s="35" t="s">
        <v>24870</v>
      </c>
      <c r="J8758" s="35" t="s">
        <v>24871</v>
      </c>
      <c r="K8758" s="35" t="s">
        <v>2617</v>
      </c>
      <c r="L8758" s="35"/>
      <c r="M8758" s="141">
        <v>44160</v>
      </c>
    </row>
    <row r="8759" spans="9:13">
      <c r="I8759" s="35" t="s">
        <v>24872</v>
      </c>
      <c r="J8759" s="35" t="s">
        <v>24873</v>
      </c>
      <c r="K8759" s="35" t="s">
        <v>2617</v>
      </c>
      <c r="L8759" s="35"/>
      <c r="M8759" s="141">
        <v>44161</v>
      </c>
    </row>
    <row r="8760" spans="9:13">
      <c r="I8760" s="35" t="s">
        <v>24874</v>
      </c>
      <c r="J8760" s="35" t="s">
        <v>24875</v>
      </c>
      <c r="K8760" s="35" t="s">
        <v>2617</v>
      </c>
      <c r="L8760" s="35"/>
      <c r="M8760" s="141">
        <v>44196</v>
      </c>
    </row>
    <row r="8761" spans="9:13">
      <c r="I8761" s="35" t="s">
        <v>24876</v>
      </c>
      <c r="J8761" s="35" t="s">
        <v>24877</v>
      </c>
      <c r="K8761" s="35" t="s">
        <v>2617</v>
      </c>
      <c r="L8761" s="35"/>
      <c r="M8761" s="141">
        <v>44176</v>
      </c>
    </row>
    <row r="8762" spans="9:13">
      <c r="I8762" s="35" t="s">
        <v>24878</v>
      </c>
      <c r="J8762" s="35" t="s">
        <v>24879</v>
      </c>
      <c r="K8762" s="35" t="s">
        <v>2617</v>
      </c>
      <c r="L8762" s="35"/>
      <c r="M8762" s="141">
        <v>44182</v>
      </c>
    </row>
    <row r="8763" spans="9:13">
      <c r="I8763" s="35" t="s">
        <v>24880</v>
      </c>
      <c r="J8763" s="35" t="s">
        <v>24881</v>
      </c>
      <c r="K8763" s="35" t="s">
        <v>2617</v>
      </c>
      <c r="L8763" s="35"/>
      <c r="M8763" s="141">
        <v>44183</v>
      </c>
    </row>
    <row r="8764" spans="9:13">
      <c r="I8764" s="35" t="s">
        <v>24882</v>
      </c>
      <c r="J8764" s="35" t="s">
        <v>24883</v>
      </c>
      <c r="K8764" s="35" t="s">
        <v>2617</v>
      </c>
      <c r="L8764" s="35"/>
      <c r="M8764" s="141">
        <v>44183</v>
      </c>
    </row>
    <row r="8765" spans="9:13">
      <c r="I8765" s="35" t="s">
        <v>24884</v>
      </c>
      <c r="J8765" s="35" t="s">
        <v>24885</v>
      </c>
      <c r="K8765" s="35" t="s">
        <v>2617</v>
      </c>
      <c r="L8765" s="35"/>
      <c r="M8765" s="141">
        <v>44183</v>
      </c>
    </row>
    <row r="8766" spans="9:13">
      <c r="I8766" s="35" t="s">
        <v>24886</v>
      </c>
      <c r="J8766" s="35" t="s">
        <v>24887</v>
      </c>
      <c r="K8766" s="35" t="s">
        <v>2617</v>
      </c>
      <c r="L8766" s="35"/>
      <c r="M8766" s="141">
        <v>44183</v>
      </c>
    </row>
    <row r="8767" spans="9:13">
      <c r="I8767" s="35" t="s">
        <v>24888</v>
      </c>
      <c r="J8767" s="35" t="s">
        <v>24889</v>
      </c>
      <c r="K8767" s="35" t="s">
        <v>2617</v>
      </c>
      <c r="L8767" s="35"/>
      <c r="M8767" s="141">
        <v>44186</v>
      </c>
    </row>
    <row r="8768" spans="9:13">
      <c r="I8768" s="35" t="s">
        <v>24890</v>
      </c>
      <c r="J8768" s="35" t="s">
        <v>24891</v>
      </c>
      <c r="K8768" s="35" t="s">
        <v>2617</v>
      </c>
      <c r="L8768" s="35"/>
      <c r="M8768" s="141">
        <v>44186</v>
      </c>
    </row>
    <row r="8769" spans="9:13">
      <c r="I8769" s="35" t="s">
        <v>24892</v>
      </c>
      <c r="J8769" s="35" t="s">
        <v>24893</v>
      </c>
      <c r="K8769" s="35" t="s">
        <v>2617</v>
      </c>
      <c r="L8769" s="35"/>
      <c r="M8769" s="141">
        <v>44186</v>
      </c>
    </row>
    <row r="8770" spans="9:13">
      <c r="I8770" s="35" t="s">
        <v>24894</v>
      </c>
      <c r="J8770" s="35" t="s">
        <v>24895</v>
      </c>
      <c r="K8770" s="35" t="s">
        <v>2617</v>
      </c>
      <c r="L8770" s="35"/>
      <c r="M8770" s="141">
        <v>44186</v>
      </c>
    </row>
    <row r="8771" spans="9:13">
      <c r="I8771" s="35" t="s">
        <v>24896</v>
      </c>
      <c r="J8771" s="35" t="s">
        <v>24897</v>
      </c>
      <c r="K8771" s="35" t="s">
        <v>2617</v>
      </c>
      <c r="L8771" s="35"/>
      <c r="M8771" s="141">
        <v>44186</v>
      </c>
    </row>
    <row r="8772" spans="9:13">
      <c r="I8772" s="35" t="s">
        <v>24898</v>
      </c>
      <c r="J8772" s="35" t="s">
        <v>24899</v>
      </c>
      <c r="K8772" s="35" t="s">
        <v>2617</v>
      </c>
      <c r="L8772" s="35"/>
      <c r="M8772" s="141">
        <v>44186</v>
      </c>
    </row>
    <row r="8773" spans="9:13">
      <c r="I8773" s="35" t="s">
        <v>24900</v>
      </c>
      <c r="J8773" s="35" t="s">
        <v>24901</v>
      </c>
      <c r="K8773" s="35" t="s">
        <v>2617</v>
      </c>
      <c r="L8773" s="35"/>
      <c r="M8773" s="141">
        <v>44186</v>
      </c>
    </row>
    <row r="8774" spans="9:13">
      <c r="I8774" s="35" t="s">
        <v>24902</v>
      </c>
      <c r="J8774" s="35" t="s">
        <v>24903</v>
      </c>
      <c r="K8774" s="35" t="s">
        <v>2617</v>
      </c>
      <c r="L8774" s="35"/>
      <c r="M8774" s="141">
        <v>44186</v>
      </c>
    </row>
    <row r="8775" spans="9:13">
      <c r="I8775" s="35" t="s">
        <v>24904</v>
      </c>
      <c r="J8775" s="35" t="s">
        <v>24905</v>
      </c>
      <c r="K8775" s="35" t="s">
        <v>2617</v>
      </c>
      <c r="L8775" s="35"/>
      <c r="M8775" s="141">
        <v>44186</v>
      </c>
    </row>
    <row r="8776" spans="9:13">
      <c r="I8776" s="35" t="s">
        <v>24906</v>
      </c>
      <c r="J8776" s="35" t="s">
        <v>24907</v>
      </c>
      <c r="K8776" s="35" t="s">
        <v>2617</v>
      </c>
      <c r="L8776" s="35"/>
      <c r="M8776" s="141">
        <v>44186</v>
      </c>
    </row>
    <row r="8777" spans="9:13">
      <c r="I8777" s="35" t="s">
        <v>24908</v>
      </c>
      <c r="J8777" s="35" t="s">
        <v>24909</v>
      </c>
      <c r="K8777" s="35" t="s">
        <v>2617</v>
      </c>
      <c r="L8777" s="35"/>
      <c r="M8777" s="141">
        <v>44186</v>
      </c>
    </row>
    <row r="8778" spans="9:13">
      <c r="I8778" s="35" t="s">
        <v>24910</v>
      </c>
      <c r="J8778" s="35" t="s">
        <v>24911</v>
      </c>
      <c r="K8778" s="35" t="s">
        <v>2617</v>
      </c>
      <c r="L8778" s="35"/>
      <c r="M8778" s="141">
        <v>44186</v>
      </c>
    </row>
    <row r="8779" spans="9:13">
      <c r="I8779" s="35" t="s">
        <v>24912</v>
      </c>
      <c r="J8779" s="35" t="s">
        <v>24913</v>
      </c>
      <c r="K8779" s="35" t="s">
        <v>2617</v>
      </c>
      <c r="L8779" s="35"/>
      <c r="M8779" s="141">
        <v>44186</v>
      </c>
    </row>
    <row r="8780" spans="9:13">
      <c r="I8780" s="35" t="s">
        <v>24914</v>
      </c>
      <c r="J8780" s="35" t="s">
        <v>24915</v>
      </c>
      <c r="K8780" s="35" t="s">
        <v>2617</v>
      </c>
      <c r="L8780" s="35"/>
      <c r="M8780" s="141">
        <v>44186</v>
      </c>
    </row>
    <row r="8781" spans="9:13">
      <c r="I8781" s="35" t="s">
        <v>24916</v>
      </c>
      <c r="J8781" s="35" t="s">
        <v>24917</v>
      </c>
      <c r="K8781" s="35" t="s">
        <v>2617</v>
      </c>
      <c r="L8781" s="35"/>
      <c r="M8781" s="141">
        <v>44186</v>
      </c>
    </row>
    <row r="8782" spans="9:13">
      <c r="I8782" s="35" t="s">
        <v>24918</v>
      </c>
      <c r="J8782" s="35" t="s">
        <v>24919</v>
      </c>
      <c r="K8782" s="35" t="s">
        <v>2617</v>
      </c>
      <c r="L8782" s="35"/>
      <c r="M8782" s="141">
        <v>44186</v>
      </c>
    </row>
    <row r="8783" spans="9:13">
      <c r="I8783" s="35" t="s">
        <v>24920</v>
      </c>
      <c r="J8783" s="35" t="s">
        <v>24921</v>
      </c>
      <c r="K8783" s="35" t="s">
        <v>2617</v>
      </c>
      <c r="L8783" s="35"/>
      <c r="M8783" s="141">
        <v>44186</v>
      </c>
    </row>
    <row r="8784" spans="9:13">
      <c r="I8784" s="35" t="s">
        <v>24922</v>
      </c>
      <c r="J8784" s="35" t="s">
        <v>24923</v>
      </c>
      <c r="K8784" s="35" t="s">
        <v>2617</v>
      </c>
      <c r="L8784" s="35"/>
      <c r="M8784" s="141">
        <v>44186</v>
      </c>
    </row>
    <row r="8785" spans="9:13">
      <c r="I8785" s="35" t="s">
        <v>24924</v>
      </c>
      <c r="J8785" s="35" t="s">
        <v>24925</v>
      </c>
      <c r="K8785" s="35" t="s">
        <v>2617</v>
      </c>
      <c r="L8785" s="35"/>
      <c r="M8785" s="141">
        <v>44186</v>
      </c>
    </row>
    <row r="8786" spans="9:13">
      <c r="I8786" s="35" t="s">
        <v>24926</v>
      </c>
      <c r="J8786" s="35" t="s">
        <v>24927</v>
      </c>
      <c r="K8786" s="35" t="s">
        <v>2617</v>
      </c>
      <c r="L8786" s="35"/>
      <c r="M8786" s="141">
        <v>44186</v>
      </c>
    </row>
    <row r="8787" spans="9:13">
      <c r="I8787" s="35" t="s">
        <v>24928</v>
      </c>
      <c r="J8787" s="35" t="s">
        <v>24929</v>
      </c>
      <c r="K8787" s="35" t="s">
        <v>2617</v>
      </c>
      <c r="L8787" s="35"/>
      <c r="M8787" s="141">
        <v>44186</v>
      </c>
    </row>
    <row r="8788" spans="9:13">
      <c r="I8788" s="35" t="s">
        <v>24930</v>
      </c>
      <c r="J8788" s="35" t="s">
        <v>24931</v>
      </c>
      <c r="K8788" s="35" t="s">
        <v>2617</v>
      </c>
      <c r="L8788" s="35"/>
      <c r="M8788" s="141">
        <v>44186</v>
      </c>
    </row>
    <row r="8789" spans="9:13">
      <c r="I8789" s="35" t="s">
        <v>24932</v>
      </c>
      <c r="J8789" s="35" t="s">
        <v>24933</v>
      </c>
      <c r="K8789" s="35" t="s">
        <v>2617</v>
      </c>
      <c r="L8789" s="35"/>
      <c r="M8789" s="141">
        <v>44186</v>
      </c>
    </row>
    <row r="8790" spans="9:13">
      <c r="I8790" s="35" t="s">
        <v>24934</v>
      </c>
      <c r="J8790" s="35" t="s">
        <v>24935</v>
      </c>
      <c r="K8790" s="35" t="s">
        <v>2617</v>
      </c>
      <c r="L8790" s="35"/>
      <c r="M8790" s="141">
        <v>44186</v>
      </c>
    </row>
    <row r="8791" spans="9:13">
      <c r="I8791" s="35" t="s">
        <v>24936</v>
      </c>
      <c r="J8791" s="35" t="s">
        <v>24937</v>
      </c>
      <c r="K8791" s="35" t="s">
        <v>2617</v>
      </c>
      <c r="L8791" s="35"/>
      <c r="M8791" s="141">
        <v>44186</v>
      </c>
    </row>
    <row r="8792" spans="9:13">
      <c r="I8792" s="35" t="s">
        <v>24938</v>
      </c>
      <c r="J8792" s="35" t="s">
        <v>24939</v>
      </c>
      <c r="K8792" s="35" t="s">
        <v>2617</v>
      </c>
      <c r="L8792" s="35"/>
      <c r="M8792" s="141">
        <v>44186</v>
      </c>
    </row>
    <row r="8793" spans="9:13">
      <c r="I8793" s="35" t="s">
        <v>24940</v>
      </c>
      <c r="J8793" s="35" t="s">
        <v>24941</v>
      </c>
      <c r="K8793" s="35" t="s">
        <v>2617</v>
      </c>
      <c r="L8793" s="35"/>
      <c r="M8793" s="141">
        <v>44186</v>
      </c>
    </row>
    <row r="8794" spans="9:13">
      <c r="I8794" s="35" t="s">
        <v>24942</v>
      </c>
      <c r="J8794" s="35" t="s">
        <v>24943</v>
      </c>
      <c r="K8794" s="35" t="s">
        <v>2617</v>
      </c>
      <c r="L8794" s="35"/>
      <c r="M8794" s="141">
        <v>44186</v>
      </c>
    </row>
    <row r="8795" spans="9:13">
      <c r="I8795" s="35" t="s">
        <v>24944</v>
      </c>
      <c r="J8795" s="35" t="s">
        <v>24945</v>
      </c>
      <c r="K8795" s="35" t="s">
        <v>2617</v>
      </c>
      <c r="L8795" s="35"/>
      <c r="M8795" s="141">
        <v>44186</v>
      </c>
    </row>
    <row r="8796" spans="9:13">
      <c r="I8796" s="35" t="s">
        <v>24946</v>
      </c>
      <c r="J8796" s="35" t="s">
        <v>24947</v>
      </c>
      <c r="K8796" s="35" t="s">
        <v>2617</v>
      </c>
      <c r="L8796" s="35"/>
      <c r="M8796" s="141">
        <v>44186</v>
      </c>
    </row>
    <row r="8797" spans="9:13">
      <c r="I8797" s="35" t="s">
        <v>24948</v>
      </c>
      <c r="J8797" s="35" t="s">
        <v>24949</v>
      </c>
      <c r="K8797" s="35" t="s">
        <v>2617</v>
      </c>
      <c r="L8797" s="35"/>
      <c r="M8797" s="141">
        <v>44186</v>
      </c>
    </row>
    <row r="8798" spans="9:13">
      <c r="I8798" s="35" t="s">
        <v>24950</v>
      </c>
      <c r="J8798" s="35" t="s">
        <v>24951</v>
      </c>
      <c r="K8798" s="35" t="s">
        <v>2617</v>
      </c>
      <c r="L8798" s="35"/>
      <c r="M8798" s="141">
        <v>44186</v>
      </c>
    </row>
    <row r="8799" spans="9:13">
      <c r="I8799" s="35" t="s">
        <v>24952</v>
      </c>
      <c r="J8799" s="35" t="s">
        <v>24953</v>
      </c>
      <c r="K8799" s="35" t="s">
        <v>2617</v>
      </c>
      <c r="L8799" s="35"/>
      <c r="M8799" s="141">
        <v>44186</v>
      </c>
    </row>
    <row r="8800" spans="9:13">
      <c r="I8800" s="35" t="s">
        <v>24954</v>
      </c>
      <c r="J8800" s="35" t="s">
        <v>24955</v>
      </c>
      <c r="K8800" s="35" t="s">
        <v>2617</v>
      </c>
      <c r="L8800" s="35"/>
      <c r="M8800" s="141">
        <v>44186</v>
      </c>
    </row>
    <row r="8801" spans="9:13">
      <c r="I8801" s="35" t="s">
        <v>24956</v>
      </c>
      <c r="J8801" s="35" t="s">
        <v>24957</v>
      </c>
      <c r="K8801" s="35" t="s">
        <v>2617</v>
      </c>
      <c r="L8801" s="35"/>
      <c r="M8801" s="141">
        <v>44186</v>
      </c>
    </row>
    <row r="8802" spans="9:13">
      <c r="I8802" s="35" t="s">
        <v>24958</v>
      </c>
      <c r="J8802" s="35" t="s">
        <v>24959</v>
      </c>
      <c r="K8802" s="35" t="s">
        <v>2617</v>
      </c>
      <c r="L8802" s="35"/>
      <c r="M8802" s="141">
        <v>44186</v>
      </c>
    </row>
    <row r="8803" spans="9:13">
      <c r="I8803" s="35" t="s">
        <v>24960</v>
      </c>
      <c r="J8803" s="35" t="s">
        <v>24961</v>
      </c>
      <c r="K8803" s="35" t="s">
        <v>2617</v>
      </c>
      <c r="L8803" s="35"/>
      <c r="M8803" s="141">
        <v>44186</v>
      </c>
    </row>
    <row r="8804" spans="9:13">
      <c r="I8804" s="35" t="s">
        <v>24962</v>
      </c>
      <c r="J8804" s="35" t="s">
        <v>24963</v>
      </c>
      <c r="K8804" s="35" t="s">
        <v>2617</v>
      </c>
      <c r="L8804" s="35"/>
      <c r="M8804" s="141">
        <v>44186</v>
      </c>
    </row>
    <row r="8805" spans="9:13">
      <c r="I8805" s="35" t="s">
        <v>24964</v>
      </c>
      <c r="J8805" s="35" t="s">
        <v>24965</v>
      </c>
      <c r="K8805" s="35" t="s">
        <v>2617</v>
      </c>
      <c r="L8805" s="35"/>
      <c r="M8805" s="141">
        <v>44186</v>
      </c>
    </row>
    <row r="8806" spans="9:13">
      <c r="I8806" s="35" t="s">
        <v>24966</v>
      </c>
      <c r="J8806" s="35" t="s">
        <v>24967</v>
      </c>
      <c r="K8806" s="35" t="s">
        <v>2617</v>
      </c>
      <c r="L8806" s="35"/>
      <c r="M8806" s="141">
        <v>44186</v>
      </c>
    </row>
    <row r="8807" spans="9:13">
      <c r="I8807" s="35" t="s">
        <v>24968</v>
      </c>
      <c r="J8807" s="35" t="s">
        <v>24969</v>
      </c>
      <c r="K8807" s="35" t="s">
        <v>2617</v>
      </c>
      <c r="L8807" s="35"/>
      <c r="M8807" s="141">
        <v>44186</v>
      </c>
    </row>
    <row r="8808" spans="9:13">
      <c r="I8808" s="35" t="s">
        <v>24970</v>
      </c>
      <c r="J8808" s="35" t="s">
        <v>24971</v>
      </c>
      <c r="K8808" s="35" t="s">
        <v>2617</v>
      </c>
      <c r="L8808" s="35"/>
      <c r="M8808" s="141">
        <v>44186</v>
      </c>
    </row>
    <row r="8809" spans="9:13">
      <c r="I8809" s="35" t="s">
        <v>24972</v>
      </c>
      <c r="J8809" s="35" t="s">
        <v>24973</v>
      </c>
      <c r="K8809" s="35" t="s">
        <v>2617</v>
      </c>
      <c r="L8809" s="35"/>
      <c r="M8809" s="141">
        <v>44186</v>
      </c>
    </row>
    <row r="8810" spans="9:13">
      <c r="I8810" s="35" t="s">
        <v>24974</v>
      </c>
      <c r="J8810" s="35" t="s">
        <v>24975</v>
      </c>
      <c r="K8810" s="35" t="s">
        <v>2617</v>
      </c>
      <c r="L8810" s="35"/>
      <c r="M8810" s="141">
        <v>44186</v>
      </c>
    </row>
    <row r="8811" spans="9:13">
      <c r="I8811" s="35" t="s">
        <v>24976</v>
      </c>
      <c r="J8811" s="35" t="s">
        <v>24977</v>
      </c>
      <c r="K8811" s="35" t="s">
        <v>2617</v>
      </c>
      <c r="L8811" s="35"/>
      <c r="M8811" s="141">
        <v>44186</v>
      </c>
    </row>
    <row r="8812" spans="9:13">
      <c r="I8812" s="35" t="s">
        <v>24978</v>
      </c>
      <c r="J8812" s="35" t="s">
        <v>24979</v>
      </c>
      <c r="K8812" s="35" t="s">
        <v>2617</v>
      </c>
      <c r="L8812" s="35"/>
      <c r="M8812" s="141">
        <v>44186</v>
      </c>
    </row>
    <row r="8813" spans="9:13">
      <c r="I8813" s="35" t="s">
        <v>24980</v>
      </c>
      <c r="J8813" s="35" t="s">
        <v>24981</v>
      </c>
      <c r="K8813" s="35" t="s">
        <v>2617</v>
      </c>
      <c r="L8813" s="35"/>
      <c r="M8813" s="141">
        <v>44186</v>
      </c>
    </row>
    <row r="8814" spans="9:13">
      <c r="I8814" s="35" t="s">
        <v>24982</v>
      </c>
      <c r="J8814" s="35" t="s">
        <v>24983</v>
      </c>
      <c r="K8814" s="35" t="s">
        <v>2617</v>
      </c>
      <c r="L8814" s="35"/>
      <c r="M8814" s="141">
        <v>44186</v>
      </c>
    </row>
    <row r="8815" spans="9:13">
      <c r="I8815" s="35" t="s">
        <v>24984</v>
      </c>
      <c r="J8815" s="35" t="s">
        <v>24985</v>
      </c>
      <c r="K8815" s="35" t="s">
        <v>2617</v>
      </c>
      <c r="L8815" s="35"/>
      <c r="M8815" s="141">
        <v>44186</v>
      </c>
    </row>
    <row r="8816" spans="9:13">
      <c r="I8816" s="35" t="s">
        <v>24986</v>
      </c>
      <c r="J8816" s="35" t="s">
        <v>24987</v>
      </c>
      <c r="K8816" s="35" t="s">
        <v>2617</v>
      </c>
      <c r="L8816" s="35"/>
      <c r="M8816" s="141">
        <v>44186</v>
      </c>
    </row>
    <row r="8817" spans="9:13">
      <c r="I8817" s="35" t="s">
        <v>24988</v>
      </c>
      <c r="J8817" s="35" t="s">
        <v>24989</v>
      </c>
      <c r="K8817" s="35" t="s">
        <v>2617</v>
      </c>
      <c r="L8817" s="35"/>
      <c r="M8817" s="141">
        <v>44186</v>
      </c>
    </row>
    <row r="8818" spans="9:13">
      <c r="I8818" s="35" t="s">
        <v>24990</v>
      </c>
      <c r="J8818" s="35" t="s">
        <v>24991</v>
      </c>
      <c r="K8818" s="35" t="s">
        <v>2617</v>
      </c>
      <c r="L8818" s="35"/>
      <c r="M8818" s="141">
        <v>44186</v>
      </c>
    </row>
    <row r="8819" spans="9:13">
      <c r="I8819" s="35" t="s">
        <v>24992</v>
      </c>
      <c r="J8819" s="35" t="s">
        <v>24993</v>
      </c>
      <c r="K8819" s="35" t="s">
        <v>2617</v>
      </c>
      <c r="L8819" s="35"/>
      <c r="M8819" s="141">
        <v>44194</v>
      </c>
    </row>
    <row r="8820" spans="9:13">
      <c r="I8820" s="35" t="s">
        <v>24994</v>
      </c>
      <c r="J8820" s="35" t="s">
        <v>24995</v>
      </c>
      <c r="K8820" s="35" t="s">
        <v>2617</v>
      </c>
      <c r="L8820" s="35"/>
      <c r="M8820" s="141">
        <v>44196</v>
      </c>
    </row>
    <row r="8821" spans="9:13">
      <c r="I8821" s="35" t="s">
        <v>24996</v>
      </c>
      <c r="J8821" s="35" t="s">
        <v>24997</v>
      </c>
      <c r="K8821" s="35" t="s">
        <v>2617</v>
      </c>
      <c r="L8821" s="35"/>
      <c r="M8821" s="141">
        <v>44196</v>
      </c>
    </row>
    <row r="8822" spans="9:13">
      <c r="I8822" s="35" t="s">
        <v>24998</v>
      </c>
      <c r="J8822" s="35" t="s">
        <v>24999</v>
      </c>
      <c r="K8822" s="35" t="s">
        <v>2617</v>
      </c>
      <c r="L8822" s="35"/>
      <c r="M8822" s="141">
        <v>44196</v>
      </c>
    </row>
    <row r="8823" spans="9:13">
      <c r="I8823" s="35" t="s">
        <v>10767</v>
      </c>
      <c r="J8823" s="35" t="s">
        <v>25000</v>
      </c>
      <c r="K8823" s="35" t="s">
        <v>2617</v>
      </c>
      <c r="L8823" s="35"/>
      <c r="M8823" s="141">
        <v>44196</v>
      </c>
    </row>
    <row r="8824" spans="9:13">
      <c r="I8824" s="35" t="s">
        <v>25001</v>
      </c>
      <c r="J8824" s="35" t="s">
        <v>25002</v>
      </c>
      <c r="K8824" s="35" t="s">
        <v>2617</v>
      </c>
      <c r="L8824" s="35"/>
      <c r="M8824" s="141">
        <v>44246</v>
      </c>
    </row>
    <row r="8825" spans="9:13">
      <c r="I8825" s="35" t="s">
        <v>25003</v>
      </c>
      <c r="J8825" s="35" t="s">
        <v>25004</v>
      </c>
      <c r="K8825" s="35" t="s">
        <v>2617</v>
      </c>
      <c r="L8825" s="35"/>
      <c r="M8825" s="141">
        <v>44246</v>
      </c>
    </row>
    <row r="8826" spans="9:13">
      <c r="I8826" s="35" t="s">
        <v>25005</v>
      </c>
      <c r="J8826" s="35" t="s">
        <v>10175</v>
      </c>
      <c r="K8826" s="35" t="s">
        <v>2617</v>
      </c>
      <c r="L8826" s="35"/>
      <c r="M8826" s="141">
        <v>44246</v>
      </c>
    </row>
    <row r="8827" spans="9:13">
      <c r="I8827" s="35" t="s">
        <v>25006</v>
      </c>
      <c r="J8827" s="35" t="s">
        <v>25007</v>
      </c>
      <c r="K8827" s="35" t="s">
        <v>2617</v>
      </c>
      <c r="L8827" s="35"/>
      <c r="M8827" s="141">
        <v>44186</v>
      </c>
    </row>
    <row r="8828" spans="9:13">
      <c r="I8828" s="152">
        <v>1119</v>
      </c>
      <c r="J8828" s="35" t="s">
        <v>25008</v>
      </c>
      <c r="K8828" s="35" t="s">
        <v>2617</v>
      </c>
      <c r="L8828" s="35"/>
      <c r="M8828" s="141">
        <v>44186</v>
      </c>
    </row>
    <row r="8829" spans="9:13">
      <c r="I8829" s="152">
        <v>1120</v>
      </c>
      <c r="J8829" s="35" t="s">
        <v>25009</v>
      </c>
      <c r="K8829" s="35" t="s">
        <v>2617</v>
      </c>
      <c r="L8829" s="35"/>
      <c r="M8829" s="141">
        <v>44186</v>
      </c>
    </row>
    <row r="8830" spans="9:13">
      <c r="I8830" s="152">
        <v>1337</v>
      </c>
      <c r="J8830" s="35" t="s">
        <v>25010</v>
      </c>
      <c r="K8830" s="35" t="s">
        <v>2617</v>
      </c>
      <c r="L8830" s="35"/>
      <c r="M8830" s="141">
        <v>44186</v>
      </c>
    </row>
    <row r="8831" spans="9:13">
      <c r="I8831" s="152">
        <v>3083</v>
      </c>
      <c r="J8831" s="35" t="s">
        <v>25011</v>
      </c>
      <c r="K8831" s="35" t="s">
        <v>2617</v>
      </c>
      <c r="L8831" s="35"/>
      <c r="M8831" s="141">
        <v>44186</v>
      </c>
    </row>
    <row r="8832" spans="9:13">
      <c r="I8832" s="152">
        <v>3656</v>
      </c>
      <c r="J8832" s="35" t="s">
        <v>25012</v>
      </c>
      <c r="K8832" s="35" t="s">
        <v>2617</v>
      </c>
      <c r="L8832" s="35"/>
      <c r="M8832" s="141">
        <v>44186</v>
      </c>
    </row>
    <row r="8833" spans="9:13">
      <c r="I8833" s="152">
        <v>3903</v>
      </c>
      <c r="J8833" s="35" t="s">
        <v>25013</v>
      </c>
      <c r="K8833" s="35" t="s">
        <v>2617</v>
      </c>
      <c r="L8833" s="35"/>
      <c r="M8833" s="141">
        <v>44186</v>
      </c>
    </row>
    <row r="8834" spans="9:13">
      <c r="I8834" s="152">
        <v>3932</v>
      </c>
      <c r="J8834" s="35" t="s">
        <v>25014</v>
      </c>
      <c r="K8834" s="35" t="s">
        <v>2617</v>
      </c>
      <c r="L8834" s="35"/>
      <c r="M8834" s="141">
        <v>44186</v>
      </c>
    </row>
    <row r="8835" spans="9:13">
      <c r="I8835" s="152">
        <v>6180</v>
      </c>
      <c r="J8835" s="35" t="s">
        <v>25015</v>
      </c>
      <c r="K8835" s="35" t="s">
        <v>2617</v>
      </c>
      <c r="L8835" s="35"/>
      <c r="M8835" s="141">
        <v>44186</v>
      </c>
    </row>
    <row r="8836" spans="9:13">
      <c r="I8836" s="152">
        <v>8454</v>
      </c>
      <c r="J8836" s="35" t="s">
        <v>25016</v>
      </c>
      <c r="K8836" s="35" t="s">
        <v>2617</v>
      </c>
      <c r="L8836" s="35"/>
      <c r="M8836" s="141">
        <v>44186</v>
      </c>
    </row>
    <row r="8837" spans="9:13">
      <c r="I8837" s="152">
        <v>9922</v>
      </c>
      <c r="J8837" s="35" t="s">
        <v>25017</v>
      </c>
      <c r="K8837" s="35" t="s">
        <v>2617</v>
      </c>
      <c r="L8837" s="35"/>
      <c r="M8837" s="141">
        <v>44186</v>
      </c>
    </row>
    <row r="8838" spans="9:13">
      <c r="I8838" s="152">
        <v>6618</v>
      </c>
      <c r="J8838" s="35" t="s">
        <v>25018</v>
      </c>
      <c r="K8838" s="35" t="s">
        <v>2617</v>
      </c>
      <c r="L8838" s="35"/>
      <c r="M8838" s="141">
        <v>44186</v>
      </c>
    </row>
    <row r="8839" spans="9:13">
      <c r="I8839" s="35" t="s">
        <v>25019</v>
      </c>
      <c r="J8839" s="35" t="s">
        <v>13761</v>
      </c>
      <c r="K8839" s="35" t="s">
        <v>2617</v>
      </c>
      <c r="L8839" s="35"/>
      <c r="M8839" s="141">
        <v>44214</v>
      </c>
    </row>
    <row r="8840" spans="9:13">
      <c r="I8840" s="35" t="s">
        <v>25020</v>
      </c>
      <c r="J8840" s="35" t="s">
        <v>13775</v>
      </c>
      <c r="K8840" s="35" t="s">
        <v>2617</v>
      </c>
      <c r="L8840" s="35"/>
      <c r="M8840" s="141">
        <v>44215</v>
      </c>
    </row>
    <row r="8841" spans="9:13">
      <c r="I8841" s="35" t="s">
        <v>25021</v>
      </c>
      <c r="J8841" s="35" t="s">
        <v>25022</v>
      </c>
      <c r="K8841" s="35" t="s">
        <v>2617</v>
      </c>
      <c r="L8841" s="35"/>
      <c r="M8841" s="141">
        <v>44223</v>
      </c>
    </row>
    <row r="8842" spans="9:13">
      <c r="I8842" s="35" t="s">
        <v>25023</v>
      </c>
      <c r="J8842" s="35" t="s">
        <v>25024</v>
      </c>
      <c r="K8842" s="35" t="s">
        <v>2617</v>
      </c>
      <c r="L8842" s="35"/>
      <c r="M8842" s="141">
        <v>44235</v>
      </c>
    </row>
    <row r="8843" spans="9:13">
      <c r="I8843" s="35" t="s">
        <v>25025</v>
      </c>
      <c r="J8843" s="35" t="s">
        <v>25026</v>
      </c>
      <c r="K8843" s="35" t="s">
        <v>2617</v>
      </c>
      <c r="L8843" s="35"/>
      <c r="M8843" s="141">
        <v>44235</v>
      </c>
    </row>
    <row r="8844" spans="9:13">
      <c r="I8844" s="35" t="s">
        <v>25027</v>
      </c>
      <c r="J8844" s="35" t="s">
        <v>25028</v>
      </c>
      <c r="K8844" s="35" t="s">
        <v>2617</v>
      </c>
      <c r="L8844" s="35"/>
      <c r="M8844" s="141">
        <v>43119</v>
      </c>
    </row>
    <row r="8845" spans="9:13">
      <c r="I8845" s="35" t="s">
        <v>25029</v>
      </c>
      <c r="J8845" s="35" t="s">
        <v>25030</v>
      </c>
      <c r="K8845" s="35" t="s">
        <v>2617</v>
      </c>
      <c r="L8845" s="35"/>
      <c r="M8845" s="141">
        <v>43619</v>
      </c>
    </row>
    <row r="8846" spans="9:13">
      <c r="I8846" s="35" t="s">
        <v>25031</v>
      </c>
      <c r="J8846" s="35" t="s">
        <v>25032</v>
      </c>
      <c r="K8846" s="35" t="s">
        <v>2617</v>
      </c>
      <c r="L8846" s="35"/>
      <c r="M8846" s="141">
        <v>43619</v>
      </c>
    </row>
    <row r="8847" spans="9:13">
      <c r="I8847" s="35" t="s">
        <v>25033</v>
      </c>
      <c r="J8847" s="35" t="s">
        <v>25034</v>
      </c>
      <c r="K8847" s="35" t="s">
        <v>2617</v>
      </c>
      <c r="L8847" s="35"/>
      <c r="M8847" s="141">
        <v>44155</v>
      </c>
    </row>
    <row r="8848" spans="9:13">
      <c r="I8848" s="35" t="s">
        <v>25035</v>
      </c>
      <c r="J8848" s="35" t="s">
        <v>25036</v>
      </c>
      <c r="K8848" s="35" t="s">
        <v>2617</v>
      </c>
      <c r="L8848" s="35"/>
      <c r="M8848" s="141">
        <v>44193</v>
      </c>
    </row>
    <row r="8849" spans="9:13">
      <c r="I8849" s="35" t="s">
        <v>25037</v>
      </c>
      <c r="J8849" s="35" t="s">
        <v>25038</v>
      </c>
      <c r="K8849" s="35" t="s">
        <v>2617</v>
      </c>
      <c r="L8849" s="35"/>
      <c r="M8849" s="141">
        <v>44194</v>
      </c>
    </row>
    <row r="8850" spans="9:13">
      <c r="I8850" s="35" t="s">
        <v>25039</v>
      </c>
      <c r="J8850" s="35" t="s">
        <v>25040</v>
      </c>
      <c r="K8850" s="35" t="s">
        <v>2617</v>
      </c>
      <c r="L8850" s="35"/>
      <c r="M8850" s="141">
        <v>44194</v>
      </c>
    </row>
    <row r="8851" spans="9:13">
      <c r="I8851" s="35" t="s">
        <v>25041</v>
      </c>
      <c r="J8851" s="35" t="s">
        <v>25042</v>
      </c>
      <c r="K8851" s="35" t="s">
        <v>2617</v>
      </c>
      <c r="L8851" s="35"/>
      <c r="M8851" s="141">
        <v>44232</v>
      </c>
    </row>
    <row r="8852" spans="9:13">
      <c r="I8852" s="35" t="s">
        <v>25043</v>
      </c>
      <c r="J8852" s="35" t="s">
        <v>25044</v>
      </c>
      <c r="K8852" s="35" t="s">
        <v>2617</v>
      </c>
      <c r="L8852" s="35"/>
      <c r="M8852" s="141">
        <v>44249</v>
      </c>
    </row>
    <row r="8853" spans="9:13">
      <c r="I8853" s="35" t="s">
        <v>25045</v>
      </c>
      <c r="J8853" s="35" t="s">
        <v>25046</v>
      </c>
      <c r="K8853" s="35" t="s">
        <v>2617</v>
      </c>
      <c r="L8853" s="35"/>
      <c r="M8853" s="141">
        <v>44249</v>
      </c>
    </row>
    <row r="8854" spans="9:13">
      <c r="I8854" s="35" t="s">
        <v>25047</v>
      </c>
      <c r="J8854" s="35" t="s">
        <v>25048</v>
      </c>
      <c r="K8854" s="35" t="s">
        <v>2617</v>
      </c>
      <c r="L8854" s="35"/>
      <c r="M8854" s="141">
        <v>44249</v>
      </c>
    </row>
    <row r="8855" spans="9:13">
      <c r="I8855" s="35" t="s">
        <v>25049</v>
      </c>
      <c r="J8855" s="35" t="s">
        <v>25050</v>
      </c>
      <c r="K8855" s="35" t="s">
        <v>2617</v>
      </c>
      <c r="L8855" s="35"/>
      <c r="M8855" s="141">
        <v>44249</v>
      </c>
    </row>
    <row r="8856" spans="9:13">
      <c r="I8856" s="35" t="s">
        <v>25051</v>
      </c>
      <c r="J8856" s="35" t="s">
        <v>25052</v>
      </c>
      <c r="K8856" s="35" t="s">
        <v>2617</v>
      </c>
      <c r="L8856" s="35"/>
      <c r="M8856" s="141">
        <v>44251</v>
      </c>
    </row>
    <row r="8857" spans="9:13">
      <c r="I8857" s="35" t="s">
        <v>25053</v>
      </c>
      <c r="J8857" s="35" t="s">
        <v>25054</v>
      </c>
      <c r="K8857" s="35" t="s">
        <v>2617</v>
      </c>
      <c r="L8857" s="35"/>
      <c r="M8857" s="141">
        <v>44263</v>
      </c>
    </row>
    <row r="8858" spans="9:13">
      <c r="I8858" s="35" t="s">
        <v>25055</v>
      </c>
      <c r="J8858" s="35" t="s">
        <v>25056</v>
      </c>
      <c r="K8858" s="35" t="s">
        <v>2617</v>
      </c>
      <c r="L8858" s="35"/>
      <c r="M8858" s="141">
        <v>44266</v>
      </c>
    </row>
    <row r="8859" spans="9:13">
      <c r="I8859" s="35" t="s">
        <v>25057</v>
      </c>
      <c r="J8859" s="35" t="s">
        <v>25058</v>
      </c>
      <c r="K8859" s="35" t="s">
        <v>2617</v>
      </c>
      <c r="L8859" s="35"/>
      <c r="M8859" s="141">
        <v>44270</v>
      </c>
    </row>
    <row r="8860" spans="9:13">
      <c r="I8860" s="35" t="s">
        <v>25059</v>
      </c>
      <c r="J8860" s="35" t="s">
        <v>25060</v>
      </c>
      <c r="K8860" s="35" t="s">
        <v>2617</v>
      </c>
      <c r="L8860" s="35"/>
      <c r="M8860" s="141">
        <v>44270</v>
      </c>
    </row>
    <row r="8861" spans="9:13">
      <c r="I8861" s="35" t="s">
        <v>25061</v>
      </c>
      <c r="J8861" s="35" t="s">
        <v>25062</v>
      </c>
      <c r="K8861" s="35" t="s">
        <v>2617</v>
      </c>
      <c r="L8861" s="35"/>
      <c r="M8861" s="141">
        <v>44270</v>
      </c>
    </row>
    <row r="8862" spans="9:13">
      <c r="I8862" s="35" t="s">
        <v>25063</v>
      </c>
      <c r="J8862" s="35" t="s">
        <v>25064</v>
      </c>
      <c r="K8862" s="35" t="s">
        <v>2617</v>
      </c>
      <c r="L8862" s="35"/>
      <c r="M8862" s="141">
        <v>44270</v>
      </c>
    </row>
    <row r="8863" spans="9:13">
      <c r="I8863" s="35" t="s">
        <v>25065</v>
      </c>
      <c r="J8863" s="35" t="s">
        <v>25066</v>
      </c>
      <c r="K8863" s="35" t="s">
        <v>2617</v>
      </c>
      <c r="L8863" s="35"/>
      <c r="M8863" s="141">
        <v>44270</v>
      </c>
    </row>
    <row r="8864" spans="9:13">
      <c r="I8864" s="35" t="s">
        <v>25067</v>
      </c>
      <c r="J8864" s="35" t="s">
        <v>25068</v>
      </c>
      <c r="K8864" s="35" t="s">
        <v>2617</v>
      </c>
      <c r="L8864" s="35"/>
      <c r="M8864" s="141">
        <v>44270</v>
      </c>
    </row>
    <row r="8865" spans="9:13">
      <c r="I8865" s="35" t="s">
        <v>25069</v>
      </c>
      <c r="J8865" s="35" t="s">
        <v>25070</v>
      </c>
      <c r="K8865" s="35" t="s">
        <v>2617</v>
      </c>
      <c r="L8865" s="35"/>
      <c r="M8865" s="141">
        <v>44270</v>
      </c>
    </row>
    <row r="8866" spans="9:13">
      <c r="I8866" s="35" t="s">
        <v>25071</v>
      </c>
      <c r="J8866" s="35" t="s">
        <v>25072</v>
      </c>
      <c r="K8866" s="35" t="s">
        <v>2617</v>
      </c>
      <c r="L8866" s="35"/>
      <c r="M8866" s="141">
        <v>44270</v>
      </c>
    </row>
    <row r="8867" spans="9:13">
      <c r="I8867" s="35" t="s">
        <v>25073</v>
      </c>
      <c r="J8867" s="35" t="s">
        <v>25074</v>
      </c>
      <c r="K8867" s="35" t="s">
        <v>2617</v>
      </c>
      <c r="L8867" s="35"/>
      <c r="M8867" s="141">
        <v>44270</v>
      </c>
    </row>
    <row r="8868" spans="9:13">
      <c r="I8868" s="35" t="s">
        <v>25075</v>
      </c>
      <c r="J8868" s="35" t="s">
        <v>25076</v>
      </c>
      <c r="K8868" s="35" t="s">
        <v>2617</v>
      </c>
      <c r="L8868" s="35"/>
      <c r="M8868" s="141">
        <v>44270</v>
      </c>
    </row>
    <row r="8869" spans="9:13">
      <c r="I8869" s="35" t="s">
        <v>25077</v>
      </c>
      <c r="J8869" s="35" t="s">
        <v>25078</v>
      </c>
      <c r="K8869" s="35" t="s">
        <v>2617</v>
      </c>
      <c r="L8869" s="35"/>
      <c r="M8869" s="141">
        <v>44270</v>
      </c>
    </row>
    <row r="8870" spans="9:13">
      <c r="I8870" s="35" t="s">
        <v>25079</v>
      </c>
      <c r="J8870" s="35" t="s">
        <v>25080</v>
      </c>
      <c r="K8870" s="35" t="s">
        <v>2617</v>
      </c>
      <c r="L8870" s="35"/>
      <c r="M8870" s="141">
        <v>44270</v>
      </c>
    </row>
    <row r="8871" spans="9:13">
      <c r="I8871" s="35" t="s">
        <v>25081</v>
      </c>
      <c r="J8871" s="35" t="s">
        <v>25082</v>
      </c>
      <c r="K8871" s="35" t="s">
        <v>2617</v>
      </c>
      <c r="L8871" s="35"/>
      <c r="M8871" s="141">
        <v>44270</v>
      </c>
    </row>
    <row r="8872" spans="9:13">
      <c r="I8872" s="35" t="s">
        <v>25083</v>
      </c>
      <c r="J8872" s="35" t="s">
        <v>25084</v>
      </c>
      <c r="K8872" s="35" t="s">
        <v>2617</v>
      </c>
      <c r="L8872" s="35"/>
      <c r="M8872" s="141">
        <v>44270</v>
      </c>
    </row>
    <row r="8873" spans="9:13">
      <c r="I8873" s="35" t="s">
        <v>25085</v>
      </c>
      <c r="J8873" s="35" t="s">
        <v>25086</v>
      </c>
      <c r="K8873" s="35" t="s">
        <v>2617</v>
      </c>
      <c r="L8873" s="35"/>
      <c r="M8873" s="141">
        <v>44270</v>
      </c>
    </row>
    <row r="8874" spans="9:13">
      <c r="I8874" s="35" t="s">
        <v>25087</v>
      </c>
      <c r="J8874" s="35" t="s">
        <v>25088</v>
      </c>
      <c r="K8874" s="35" t="s">
        <v>2617</v>
      </c>
      <c r="L8874" s="35"/>
      <c r="M8874" s="141">
        <v>44270</v>
      </c>
    </row>
    <row r="8875" spans="9:13">
      <c r="I8875" s="35" t="s">
        <v>25089</v>
      </c>
      <c r="J8875" s="35" t="s">
        <v>25090</v>
      </c>
      <c r="K8875" s="35" t="s">
        <v>2617</v>
      </c>
      <c r="L8875" s="35"/>
      <c r="M8875" s="141">
        <v>44270</v>
      </c>
    </row>
    <row r="8876" spans="9:13">
      <c r="I8876" s="35" t="s">
        <v>25091</v>
      </c>
      <c r="J8876" s="35" t="s">
        <v>25092</v>
      </c>
      <c r="K8876" s="35" t="s">
        <v>2617</v>
      </c>
      <c r="L8876" s="35"/>
      <c r="M8876" s="141">
        <v>44270</v>
      </c>
    </row>
    <row r="8877" spans="9:13">
      <c r="I8877" s="35" t="s">
        <v>25093</v>
      </c>
      <c r="J8877" s="35" t="s">
        <v>25094</v>
      </c>
      <c r="K8877" s="35" t="s">
        <v>2617</v>
      </c>
      <c r="L8877" s="35"/>
      <c r="M8877" s="141">
        <v>44270</v>
      </c>
    </row>
    <row r="8878" spans="9:13">
      <c r="I8878" s="35" t="s">
        <v>25095</v>
      </c>
      <c r="J8878" s="35" t="s">
        <v>25096</v>
      </c>
      <c r="K8878" s="35" t="s">
        <v>2617</v>
      </c>
      <c r="L8878" s="35"/>
      <c r="M8878" s="141">
        <v>44270</v>
      </c>
    </row>
    <row r="8879" spans="9:13">
      <c r="I8879" s="35" t="s">
        <v>25097</v>
      </c>
      <c r="J8879" s="35" t="s">
        <v>25098</v>
      </c>
      <c r="K8879" s="35" t="s">
        <v>2617</v>
      </c>
      <c r="L8879" s="35"/>
      <c r="M8879" s="141">
        <v>44270</v>
      </c>
    </row>
    <row r="8880" spans="9:13">
      <c r="I8880" s="35" t="s">
        <v>25099</v>
      </c>
      <c r="J8880" s="35" t="s">
        <v>25100</v>
      </c>
      <c r="K8880" s="35" t="s">
        <v>2617</v>
      </c>
      <c r="L8880" s="35"/>
      <c r="M8880" s="141">
        <v>44270</v>
      </c>
    </row>
    <row r="8881" spans="9:13">
      <c r="I8881" s="35" t="s">
        <v>25101</v>
      </c>
      <c r="J8881" s="35" t="s">
        <v>25102</v>
      </c>
      <c r="K8881" s="35" t="s">
        <v>2617</v>
      </c>
      <c r="L8881" s="35"/>
      <c r="M8881" s="141">
        <v>44270</v>
      </c>
    </row>
    <row r="8882" spans="9:13">
      <c r="I8882" s="35" t="s">
        <v>25103</v>
      </c>
      <c r="J8882" s="35" t="s">
        <v>25104</v>
      </c>
      <c r="K8882" s="35" t="s">
        <v>2617</v>
      </c>
      <c r="L8882" s="35"/>
      <c r="M8882" s="141">
        <v>44270</v>
      </c>
    </row>
    <row r="8883" spans="9:13">
      <c r="I8883" s="35" t="s">
        <v>25105</v>
      </c>
      <c r="J8883" s="35" t="s">
        <v>25106</v>
      </c>
      <c r="K8883" s="35" t="s">
        <v>2617</v>
      </c>
      <c r="L8883" s="35"/>
      <c r="M8883" s="141">
        <v>44270</v>
      </c>
    </row>
    <row r="8884" spans="9:13">
      <c r="I8884" s="35" t="s">
        <v>25107</v>
      </c>
      <c r="J8884" s="35" t="s">
        <v>25108</v>
      </c>
      <c r="K8884" s="35" t="s">
        <v>2617</v>
      </c>
      <c r="L8884" s="35"/>
      <c r="M8884" s="141">
        <v>44270</v>
      </c>
    </row>
    <row r="8885" spans="9:13">
      <c r="I8885" s="35" t="s">
        <v>25109</v>
      </c>
      <c r="J8885" s="35" t="s">
        <v>25110</v>
      </c>
      <c r="K8885" s="35" t="s">
        <v>2617</v>
      </c>
      <c r="L8885" s="35"/>
      <c r="M8885" s="141">
        <v>44270</v>
      </c>
    </row>
    <row r="8886" spans="9:13">
      <c r="I8886" s="35" t="s">
        <v>25111</v>
      </c>
      <c r="J8886" s="35" t="s">
        <v>25112</v>
      </c>
      <c r="K8886" s="35" t="s">
        <v>2617</v>
      </c>
      <c r="L8886" s="35"/>
      <c r="M8886" s="141">
        <v>44270</v>
      </c>
    </row>
    <row r="8887" spans="9:13">
      <c r="I8887" s="35" t="s">
        <v>25113</v>
      </c>
      <c r="J8887" s="35" t="s">
        <v>25114</v>
      </c>
      <c r="K8887" s="35" t="s">
        <v>2617</v>
      </c>
      <c r="L8887" s="35"/>
      <c r="M8887" s="141">
        <v>44270</v>
      </c>
    </row>
    <row r="8888" spans="9:13">
      <c r="I8888" s="35" t="s">
        <v>25115</v>
      </c>
      <c r="J8888" s="35" t="s">
        <v>25116</v>
      </c>
      <c r="K8888" s="35" t="s">
        <v>2617</v>
      </c>
      <c r="L8888" s="35"/>
      <c r="M8888" s="141">
        <v>44270</v>
      </c>
    </row>
    <row r="8889" spans="9:13">
      <c r="I8889" s="35" t="s">
        <v>25117</v>
      </c>
      <c r="J8889" s="35" t="s">
        <v>25118</v>
      </c>
      <c r="K8889" s="35" t="s">
        <v>2617</v>
      </c>
      <c r="L8889" s="35"/>
      <c r="M8889" s="141">
        <v>44270</v>
      </c>
    </row>
    <row r="8890" spans="9:13">
      <c r="I8890" s="35" t="s">
        <v>25119</v>
      </c>
      <c r="J8890" s="35" t="s">
        <v>25120</v>
      </c>
      <c r="K8890" s="35" t="s">
        <v>2617</v>
      </c>
      <c r="L8890" s="35"/>
      <c r="M8890" s="141">
        <v>44270</v>
      </c>
    </row>
    <row r="8891" spans="9:13">
      <c r="I8891" s="35" t="s">
        <v>25121</v>
      </c>
      <c r="J8891" s="35" t="s">
        <v>25122</v>
      </c>
      <c r="K8891" s="35" t="s">
        <v>2617</v>
      </c>
      <c r="L8891" s="35"/>
      <c r="M8891" s="141">
        <v>44270</v>
      </c>
    </row>
    <row r="8892" spans="9:13">
      <c r="I8892" s="35" t="s">
        <v>25123</v>
      </c>
      <c r="J8892" s="35" t="s">
        <v>25124</v>
      </c>
      <c r="K8892" s="35" t="s">
        <v>2617</v>
      </c>
      <c r="L8892" s="35"/>
      <c r="M8892" s="141">
        <v>44270</v>
      </c>
    </row>
    <row r="8893" spans="9:13">
      <c r="I8893" s="35" t="s">
        <v>25125</v>
      </c>
      <c r="J8893" s="35" t="s">
        <v>25126</v>
      </c>
      <c r="K8893" s="35" t="s">
        <v>2617</v>
      </c>
      <c r="L8893" s="35"/>
      <c r="M8893" s="141">
        <v>44270</v>
      </c>
    </row>
    <row r="8894" spans="9:13">
      <c r="I8894" s="35" t="s">
        <v>25127</v>
      </c>
      <c r="J8894" s="35" t="s">
        <v>25128</v>
      </c>
      <c r="K8894" s="35" t="s">
        <v>2617</v>
      </c>
      <c r="L8894" s="35"/>
      <c r="M8894" s="141">
        <v>44270</v>
      </c>
    </row>
    <row r="8895" spans="9:13">
      <c r="I8895" s="35" t="s">
        <v>25129</v>
      </c>
      <c r="J8895" s="35" t="s">
        <v>25130</v>
      </c>
      <c r="K8895" s="35" t="s">
        <v>2617</v>
      </c>
      <c r="L8895" s="35"/>
      <c r="M8895" s="141">
        <v>44270</v>
      </c>
    </row>
    <row r="8896" spans="9:13">
      <c r="I8896" s="35" t="s">
        <v>25131</v>
      </c>
      <c r="J8896" s="35" t="s">
        <v>25132</v>
      </c>
      <c r="K8896" s="35" t="s">
        <v>2617</v>
      </c>
      <c r="L8896" s="35"/>
      <c r="M8896" s="141">
        <v>44270</v>
      </c>
    </row>
    <row r="8897" spans="9:13">
      <c r="I8897" s="35" t="s">
        <v>25133</v>
      </c>
      <c r="J8897" s="35" t="s">
        <v>25134</v>
      </c>
      <c r="K8897" s="35" t="s">
        <v>2617</v>
      </c>
      <c r="L8897" s="35"/>
      <c r="M8897" s="141">
        <v>44270</v>
      </c>
    </row>
    <row r="8898" spans="9:13">
      <c r="I8898" s="35" t="s">
        <v>25135</v>
      </c>
      <c r="J8898" s="35" t="s">
        <v>25136</v>
      </c>
      <c r="K8898" s="35" t="s">
        <v>2617</v>
      </c>
      <c r="L8898" s="35"/>
      <c r="M8898" s="141">
        <v>44270</v>
      </c>
    </row>
    <row r="8899" spans="9:13">
      <c r="I8899" s="35" t="s">
        <v>25137</v>
      </c>
      <c r="J8899" s="35" t="s">
        <v>25138</v>
      </c>
      <c r="K8899" s="35" t="s">
        <v>2617</v>
      </c>
      <c r="L8899" s="35"/>
      <c r="M8899" s="141">
        <v>44270</v>
      </c>
    </row>
    <row r="8900" spans="9:13">
      <c r="I8900" s="35" t="s">
        <v>25139</v>
      </c>
      <c r="J8900" s="35" t="s">
        <v>25140</v>
      </c>
      <c r="K8900" s="35" t="s">
        <v>2617</v>
      </c>
      <c r="L8900" s="35"/>
      <c r="M8900" s="141">
        <v>44270</v>
      </c>
    </row>
    <row r="8901" spans="9:13">
      <c r="I8901" s="35" t="s">
        <v>25141</v>
      </c>
      <c r="J8901" s="35" t="s">
        <v>25142</v>
      </c>
      <c r="K8901" s="35" t="s">
        <v>2617</v>
      </c>
      <c r="L8901" s="35"/>
      <c r="M8901" s="141">
        <v>44270</v>
      </c>
    </row>
    <row r="8902" spans="9:13">
      <c r="I8902" s="35" t="s">
        <v>25143</v>
      </c>
      <c r="J8902" s="35" t="s">
        <v>25144</v>
      </c>
      <c r="K8902" s="35" t="s">
        <v>2617</v>
      </c>
      <c r="L8902" s="35"/>
      <c r="M8902" s="141">
        <v>44270</v>
      </c>
    </row>
    <row r="8903" spans="9:13">
      <c r="I8903" s="35" t="s">
        <v>25145</v>
      </c>
      <c r="J8903" s="35" t="s">
        <v>25146</v>
      </c>
      <c r="K8903" s="35" t="s">
        <v>2617</v>
      </c>
      <c r="L8903" s="35"/>
      <c r="M8903" s="141">
        <v>44270</v>
      </c>
    </row>
    <row r="8904" spans="9:13">
      <c r="I8904" s="35" t="s">
        <v>25147</v>
      </c>
      <c r="J8904" s="35" t="s">
        <v>25148</v>
      </c>
      <c r="K8904" s="35" t="s">
        <v>2617</v>
      </c>
      <c r="L8904" s="35"/>
      <c r="M8904" s="141">
        <v>44270</v>
      </c>
    </row>
    <row r="8905" spans="9:13">
      <c r="I8905" s="35" t="s">
        <v>25149</v>
      </c>
      <c r="J8905" s="35" t="s">
        <v>25150</v>
      </c>
      <c r="K8905" s="35" t="s">
        <v>2617</v>
      </c>
      <c r="L8905" s="35"/>
      <c r="M8905" s="141">
        <v>44270</v>
      </c>
    </row>
    <row r="8906" spans="9:13">
      <c r="I8906" s="35" t="s">
        <v>25151</v>
      </c>
      <c r="J8906" s="35" t="s">
        <v>25152</v>
      </c>
      <c r="K8906" s="35" t="s">
        <v>2617</v>
      </c>
      <c r="L8906" s="35"/>
      <c r="M8906" s="141">
        <v>44270</v>
      </c>
    </row>
    <row r="8907" spans="9:13">
      <c r="I8907" s="35" t="s">
        <v>25153</v>
      </c>
      <c r="J8907" s="35" t="s">
        <v>25154</v>
      </c>
      <c r="K8907" s="35" t="s">
        <v>2617</v>
      </c>
      <c r="L8907" s="35"/>
      <c r="M8907" s="141">
        <v>44270</v>
      </c>
    </row>
    <row r="8908" spans="9:13">
      <c r="I8908" s="35" t="s">
        <v>25155</v>
      </c>
      <c r="J8908" s="35" t="s">
        <v>25156</v>
      </c>
      <c r="K8908" s="35" t="s">
        <v>2617</v>
      </c>
      <c r="L8908" s="35"/>
      <c r="M8908" s="141">
        <v>44270</v>
      </c>
    </row>
    <row r="8909" spans="9:13">
      <c r="I8909" s="35" t="s">
        <v>25157</v>
      </c>
      <c r="J8909" s="35" t="s">
        <v>25158</v>
      </c>
      <c r="K8909" s="35" t="s">
        <v>2617</v>
      </c>
      <c r="L8909" s="35"/>
      <c r="M8909" s="141">
        <v>44270</v>
      </c>
    </row>
    <row r="8910" spans="9:13">
      <c r="I8910" s="35" t="s">
        <v>25159</v>
      </c>
      <c r="J8910" s="35" t="s">
        <v>25160</v>
      </c>
      <c r="K8910" s="35" t="s">
        <v>2617</v>
      </c>
      <c r="L8910" s="35"/>
      <c r="M8910" s="141">
        <v>44270</v>
      </c>
    </row>
    <row r="8911" spans="9:13">
      <c r="I8911" s="35" t="s">
        <v>25161</v>
      </c>
      <c r="J8911" s="35" t="s">
        <v>25162</v>
      </c>
      <c r="K8911" s="35" t="s">
        <v>2617</v>
      </c>
      <c r="L8911" s="35"/>
      <c r="M8911" s="141">
        <v>44270</v>
      </c>
    </row>
    <row r="8912" spans="9:13">
      <c r="I8912" s="35" t="s">
        <v>25163</v>
      </c>
      <c r="J8912" s="35" t="s">
        <v>25164</v>
      </c>
      <c r="K8912" s="35" t="s">
        <v>2617</v>
      </c>
      <c r="L8912" s="35"/>
      <c r="M8912" s="141">
        <v>44270</v>
      </c>
    </row>
    <row r="8913" spans="9:13">
      <c r="I8913" s="35" t="s">
        <v>25165</v>
      </c>
      <c r="J8913" s="35" t="s">
        <v>25166</v>
      </c>
      <c r="K8913" s="35" t="s">
        <v>2617</v>
      </c>
      <c r="L8913" s="35"/>
      <c r="M8913" s="141">
        <v>44270</v>
      </c>
    </row>
    <row r="8914" spans="9:13">
      <c r="I8914" s="35" t="s">
        <v>25167</v>
      </c>
      <c r="J8914" s="35" t="s">
        <v>25168</v>
      </c>
      <c r="K8914" s="35" t="s">
        <v>2617</v>
      </c>
      <c r="L8914" s="35"/>
      <c r="M8914" s="141">
        <v>44270</v>
      </c>
    </row>
    <row r="8915" spans="9:13">
      <c r="I8915" s="35" t="s">
        <v>25169</v>
      </c>
      <c r="J8915" s="35" t="s">
        <v>25170</v>
      </c>
      <c r="K8915" s="35" t="s">
        <v>2617</v>
      </c>
      <c r="L8915" s="35"/>
      <c r="M8915" s="141">
        <v>44270</v>
      </c>
    </row>
    <row r="8916" spans="9:13">
      <c r="I8916" s="35" t="s">
        <v>25171</v>
      </c>
      <c r="J8916" s="35" t="s">
        <v>25172</v>
      </c>
      <c r="K8916" s="35" t="s">
        <v>2617</v>
      </c>
      <c r="L8916" s="35"/>
      <c r="M8916" s="141">
        <v>44270</v>
      </c>
    </row>
    <row r="8917" spans="9:13">
      <c r="I8917" s="35" t="s">
        <v>25173</v>
      </c>
      <c r="J8917" s="35" t="s">
        <v>25174</v>
      </c>
      <c r="K8917" s="35" t="s">
        <v>2617</v>
      </c>
      <c r="L8917" s="35"/>
      <c r="M8917" s="141">
        <v>44270</v>
      </c>
    </row>
    <row r="8918" spans="9:13">
      <c r="I8918" s="35" t="s">
        <v>25175</v>
      </c>
      <c r="J8918" s="35" t="s">
        <v>25176</v>
      </c>
      <c r="K8918" s="35" t="s">
        <v>2617</v>
      </c>
      <c r="L8918" s="35"/>
      <c r="M8918" s="141">
        <v>44270</v>
      </c>
    </row>
    <row r="8919" spans="9:13">
      <c r="I8919" s="35" t="s">
        <v>25177</v>
      </c>
      <c r="J8919" s="35" t="s">
        <v>25178</v>
      </c>
      <c r="K8919" s="35" t="s">
        <v>2617</v>
      </c>
      <c r="L8919" s="35"/>
      <c r="M8919" s="141">
        <v>44270</v>
      </c>
    </row>
    <row r="8920" spans="9:13">
      <c r="I8920" s="35" t="s">
        <v>25179</v>
      </c>
      <c r="J8920" s="35" t="s">
        <v>25180</v>
      </c>
      <c r="K8920" s="35" t="s">
        <v>2617</v>
      </c>
      <c r="L8920" s="35"/>
      <c r="M8920" s="141">
        <v>44270</v>
      </c>
    </row>
    <row r="8921" spans="9:13">
      <c r="I8921" s="35" t="s">
        <v>25181</v>
      </c>
      <c r="J8921" s="35" t="s">
        <v>25182</v>
      </c>
      <c r="K8921" s="35" t="s">
        <v>2617</v>
      </c>
      <c r="L8921" s="35"/>
      <c r="M8921" s="141">
        <v>44270</v>
      </c>
    </row>
    <row r="8922" spans="9:13">
      <c r="I8922" s="35" t="s">
        <v>25183</v>
      </c>
      <c r="J8922" s="35" t="s">
        <v>25184</v>
      </c>
      <c r="K8922" s="35" t="s">
        <v>2617</v>
      </c>
      <c r="L8922" s="35"/>
      <c r="M8922" s="141">
        <v>44270</v>
      </c>
    </row>
    <row r="8923" spans="9:13">
      <c r="I8923" s="35" t="s">
        <v>25185</v>
      </c>
      <c r="J8923" s="35" t="s">
        <v>25186</v>
      </c>
      <c r="K8923" s="35" t="s">
        <v>2617</v>
      </c>
      <c r="L8923" s="35"/>
      <c r="M8923" s="141">
        <v>44270</v>
      </c>
    </row>
    <row r="8924" spans="9:13">
      <c r="I8924" s="35" t="s">
        <v>25187</v>
      </c>
      <c r="J8924" s="35" t="s">
        <v>25188</v>
      </c>
      <c r="K8924" s="35" t="s">
        <v>2617</v>
      </c>
      <c r="L8924" s="35"/>
      <c r="M8924" s="141">
        <v>44270</v>
      </c>
    </row>
    <row r="8925" spans="9:13">
      <c r="I8925" s="35" t="s">
        <v>25189</v>
      </c>
      <c r="J8925" s="35" t="s">
        <v>25190</v>
      </c>
      <c r="K8925" s="35" t="s">
        <v>2617</v>
      </c>
      <c r="L8925" s="35"/>
      <c r="M8925" s="141">
        <v>44270</v>
      </c>
    </row>
    <row r="8926" spans="9:13">
      <c r="I8926" s="35" t="s">
        <v>25191</v>
      </c>
      <c r="J8926" s="35" t="s">
        <v>25192</v>
      </c>
      <c r="K8926" s="35" t="s">
        <v>2617</v>
      </c>
      <c r="L8926" s="35"/>
      <c r="M8926" s="141">
        <v>44270</v>
      </c>
    </row>
    <row r="8927" spans="9:13">
      <c r="I8927" s="35" t="s">
        <v>25193</v>
      </c>
      <c r="J8927" s="35" t="s">
        <v>25194</v>
      </c>
      <c r="K8927" s="35" t="s">
        <v>2617</v>
      </c>
      <c r="L8927" s="35"/>
      <c r="M8927" s="141">
        <v>44270</v>
      </c>
    </row>
    <row r="8928" spans="9:13">
      <c r="I8928" s="35" t="s">
        <v>25195</v>
      </c>
      <c r="J8928" s="35" t="s">
        <v>25196</v>
      </c>
      <c r="K8928" s="35" t="s">
        <v>2617</v>
      </c>
      <c r="L8928" s="35"/>
      <c r="M8928" s="141">
        <v>44270</v>
      </c>
    </row>
    <row r="8929" spans="9:13">
      <c r="I8929" s="35" t="s">
        <v>25197</v>
      </c>
      <c r="J8929" s="35" t="s">
        <v>25198</v>
      </c>
      <c r="K8929" s="35" t="s">
        <v>2617</v>
      </c>
      <c r="L8929" s="35"/>
      <c r="M8929" s="141">
        <v>44270</v>
      </c>
    </row>
    <row r="8930" spans="9:13">
      <c r="I8930" s="35" t="s">
        <v>25199</v>
      </c>
      <c r="J8930" s="35" t="s">
        <v>25200</v>
      </c>
      <c r="K8930" s="35" t="s">
        <v>2617</v>
      </c>
      <c r="L8930" s="35"/>
      <c r="M8930" s="141">
        <v>44270</v>
      </c>
    </row>
    <row r="8931" spans="9:13">
      <c r="I8931" s="35" t="s">
        <v>25201</v>
      </c>
      <c r="J8931" s="35" t="s">
        <v>25202</v>
      </c>
      <c r="K8931" s="35" t="s">
        <v>2617</v>
      </c>
      <c r="L8931" s="35"/>
      <c r="M8931" s="141">
        <v>44270</v>
      </c>
    </row>
    <row r="8932" spans="9:13">
      <c r="I8932" s="35" t="s">
        <v>25203</v>
      </c>
      <c r="J8932" s="35" t="s">
        <v>25204</v>
      </c>
      <c r="K8932" s="35" t="s">
        <v>2617</v>
      </c>
      <c r="L8932" s="35"/>
      <c r="M8932" s="141">
        <v>44270</v>
      </c>
    </row>
    <row r="8933" spans="9:13">
      <c r="I8933" s="35" t="s">
        <v>25205</v>
      </c>
      <c r="J8933" s="35" t="s">
        <v>25206</v>
      </c>
      <c r="K8933" s="35" t="s">
        <v>2617</v>
      </c>
      <c r="L8933" s="35"/>
      <c r="M8933" s="141">
        <v>44270</v>
      </c>
    </row>
    <row r="8934" spans="9:13">
      <c r="I8934" s="35" t="s">
        <v>25207</v>
      </c>
      <c r="J8934" s="35" t="s">
        <v>25208</v>
      </c>
      <c r="K8934" s="35" t="s">
        <v>2617</v>
      </c>
      <c r="L8934" s="35"/>
      <c r="M8934" s="141">
        <v>44270</v>
      </c>
    </row>
    <row r="8935" spans="9:13">
      <c r="I8935" s="35" t="s">
        <v>25209</v>
      </c>
      <c r="J8935" s="35" t="s">
        <v>25210</v>
      </c>
      <c r="K8935" s="35" t="s">
        <v>2617</v>
      </c>
      <c r="L8935" s="35"/>
      <c r="M8935" s="141">
        <v>44270</v>
      </c>
    </row>
    <row r="8936" spans="9:13">
      <c r="I8936" s="35" t="s">
        <v>25211</v>
      </c>
      <c r="J8936" s="35" t="s">
        <v>25212</v>
      </c>
      <c r="K8936" s="35" t="s">
        <v>2617</v>
      </c>
      <c r="L8936" s="35"/>
      <c r="M8936" s="141">
        <v>44270</v>
      </c>
    </row>
    <row r="8937" spans="9:13">
      <c r="I8937" s="35" t="s">
        <v>25213</v>
      </c>
      <c r="J8937" s="35" t="s">
        <v>25214</v>
      </c>
      <c r="K8937" s="35" t="s">
        <v>2617</v>
      </c>
      <c r="L8937" s="35"/>
      <c r="M8937" s="141">
        <v>44270</v>
      </c>
    </row>
    <row r="8938" spans="9:13">
      <c r="I8938" s="35" t="s">
        <v>25215</v>
      </c>
      <c r="J8938" s="35" t="s">
        <v>25216</v>
      </c>
      <c r="K8938" s="35" t="s">
        <v>2617</v>
      </c>
      <c r="L8938" s="35"/>
      <c r="M8938" s="141">
        <v>44270</v>
      </c>
    </row>
    <row r="8939" spans="9:13">
      <c r="I8939" s="35" t="s">
        <v>25217</v>
      </c>
      <c r="J8939" s="35" t="s">
        <v>25218</v>
      </c>
      <c r="K8939" s="35" t="s">
        <v>2617</v>
      </c>
      <c r="L8939" s="35"/>
      <c r="M8939" s="141">
        <v>44270</v>
      </c>
    </row>
    <row r="8940" spans="9:13">
      <c r="I8940" s="35" t="s">
        <v>25219</v>
      </c>
      <c r="J8940" s="35" t="s">
        <v>25220</v>
      </c>
      <c r="K8940" s="35" t="s">
        <v>2617</v>
      </c>
      <c r="L8940" s="35"/>
      <c r="M8940" s="141">
        <v>44270</v>
      </c>
    </row>
    <row r="8941" spans="9:13">
      <c r="I8941" s="35" t="s">
        <v>25221</v>
      </c>
      <c r="J8941" s="35" t="s">
        <v>25222</v>
      </c>
      <c r="K8941" s="35" t="s">
        <v>2617</v>
      </c>
      <c r="L8941" s="35"/>
      <c r="M8941" s="141">
        <v>44270</v>
      </c>
    </row>
    <row r="8942" spans="9:13">
      <c r="I8942" s="35" t="s">
        <v>25223</v>
      </c>
      <c r="J8942" s="35" t="s">
        <v>25224</v>
      </c>
      <c r="K8942" s="35" t="s">
        <v>2617</v>
      </c>
      <c r="L8942" s="35"/>
      <c r="M8942" s="141">
        <v>44270</v>
      </c>
    </row>
    <row r="8943" spans="9:13">
      <c r="I8943" s="35" t="s">
        <v>25225</v>
      </c>
      <c r="J8943" s="35" t="s">
        <v>25226</v>
      </c>
      <c r="K8943" s="35" t="s">
        <v>2617</v>
      </c>
      <c r="L8943" s="35"/>
      <c r="M8943" s="141">
        <v>44270</v>
      </c>
    </row>
    <row r="8944" spans="9:13">
      <c r="I8944" s="35" t="s">
        <v>25227</v>
      </c>
      <c r="J8944" s="35" t="s">
        <v>25228</v>
      </c>
      <c r="K8944" s="35" t="s">
        <v>2617</v>
      </c>
      <c r="L8944" s="35"/>
      <c r="M8944" s="141">
        <v>44270</v>
      </c>
    </row>
    <row r="8945" spans="9:13">
      <c r="I8945" s="35" t="s">
        <v>25229</v>
      </c>
      <c r="J8945" s="35" t="s">
        <v>25230</v>
      </c>
      <c r="K8945" s="35" t="s">
        <v>2617</v>
      </c>
      <c r="L8945" s="35"/>
      <c r="M8945" s="141">
        <v>44270</v>
      </c>
    </row>
    <row r="8946" spans="9:13">
      <c r="I8946" s="35" t="s">
        <v>25231</v>
      </c>
      <c r="J8946" s="35" t="s">
        <v>25232</v>
      </c>
      <c r="K8946" s="35" t="s">
        <v>2617</v>
      </c>
      <c r="L8946" s="35"/>
      <c r="M8946" s="141">
        <v>44270</v>
      </c>
    </row>
    <row r="8947" spans="9:13">
      <c r="I8947" s="35" t="s">
        <v>25233</v>
      </c>
      <c r="J8947" s="35" t="s">
        <v>25234</v>
      </c>
      <c r="K8947" s="35" t="s">
        <v>2617</v>
      </c>
      <c r="L8947" s="35"/>
      <c r="M8947" s="141">
        <v>44270</v>
      </c>
    </row>
    <row r="8948" spans="9:13">
      <c r="I8948" s="35" t="s">
        <v>25235</v>
      </c>
      <c r="J8948" s="35" t="s">
        <v>25236</v>
      </c>
      <c r="K8948" s="35" t="s">
        <v>2617</v>
      </c>
      <c r="L8948" s="35"/>
      <c r="M8948" s="141">
        <v>44270</v>
      </c>
    </row>
    <row r="8949" spans="9:13">
      <c r="I8949" s="35" t="s">
        <v>25237</v>
      </c>
      <c r="J8949" s="35" t="s">
        <v>25238</v>
      </c>
      <c r="K8949" s="35" t="s">
        <v>2617</v>
      </c>
      <c r="L8949" s="35"/>
      <c r="M8949" s="141">
        <v>44270</v>
      </c>
    </row>
    <row r="8950" spans="9:13">
      <c r="I8950" s="35" t="s">
        <v>25239</v>
      </c>
      <c r="J8950" s="35" t="s">
        <v>25240</v>
      </c>
      <c r="K8950" s="35" t="s">
        <v>2617</v>
      </c>
      <c r="L8950" s="35"/>
      <c r="M8950" s="141">
        <v>44270</v>
      </c>
    </row>
    <row r="8951" spans="9:13">
      <c r="I8951" s="35" t="s">
        <v>25241</v>
      </c>
      <c r="J8951" s="35" t="s">
        <v>25242</v>
      </c>
      <c r="K8951" s="35" t="s">
        <v>2617</v>
      </c>
      <c r="L8951" s="35"/>
      <c r="M8951" s="141">
        <v>44270</v>
      </c>
    </row>
    <row r="8952" spans="9:13">
      <c r="I8952" s="35" t="s">
        <v>25243</v>
      </c>
      <c r="J8952" s="35" t="s">
        <v>25244</v>
      </c>
      <c r="K8952" s="35" t="s">
        <v>2617</v>
      </c>
      <c r="L8952" s="35"/>
      <c r="M8952" s="141">
        <v>44270</v>
      </c>
    </row>
    <row r="8953" spans="9:13">
      <c r="I8953" s="35" t="s">
        <v>25245</v>
      </c>
      <c r="J8953" s="35" t="s">
        <v>25246</v>
      </c>
      <c r="K8953" s="35" t="s">
        <v>2617</v>
      </c>
      <c r="L8953" s="35"/>
      <c r="M8953" s="141">
        <v>44270</v>
      </c>
    </row>
    <row r="8954" spans="9:13">
      <c r="I8954" s="35" t="s">
        <v>25247</v>
      </c>
      <c r="J8954" s="35" t="s">
        <v>25248</v>
      </c>
      <c r="K8954" s="35" t="s">
        <v>2617</v>
      </c>
      <c r="L8954" s="35"/>
      <c r="M8954" s="141">
        <v>44270</v>
      </c>
    </row>
    <row r="8955" spans="9:13">
      <c r="I8955" s="35" t="s">
        <v>25249</v>
      </c>
      <c r="J8955" s="35" t="s">
        <v>25250</v>
      </c>
      <c r="K8955" s="35" t="s">
        <v>2617</v>
      </c>
      <c r="L8955" s="35"/>
      <c r="M8955" s="141">
        <v>44270</v>
      </c>
    </row>
    <row r="8956" spans="9:13">
      <c r="I8956" s="35" t="s">
        <v>25251</v>
      </c>
      <c r="J8956" s="35" t="s">
        <v>25252</v>
      </c>
      <c r="K8956" s="35" t="s">
        <v>2617</v>
      </c>
      <c r="L8956" s="35"/>
      <c r="M8956" s="141">
        <v>44270</v>
      </c>
    </row>
    <row r="8957" spans="9:13">
      <c r="I8957" s="35" t="s">
        <v>25253</v>
      </c>
      <c r="J8957" s="35" t="s">
        <v>25254</v>
      </c>
      <c r="K8957" s="35" t="s">
        <v>2617</v>
      </c>
      <c r="L8957" s="35"/>
      <c r="M8957" s="141">
        <v>44270</v>
      </c>
    </row>
    <row r="8958" spans="9:13">
      <c r="I8958" s="35" t="s">
        <v>25255</v>
      </c>
      <c r="J8958" s="35" t="s">
        <v>25256</v>
      </c>
      <c r="K8958" s="35" t="s">
        <v>2617</v>
      </c>
      <c r="L8958" s="35"/>
      <c r="M8958" s="141">
        <v>44270</v>
      </c>
    </row>
    <row r="8959" spans="9:13">
      <c r="I8959" s="35" t="s">
        <v>25257</v>
      </c>
      <c r="J8959" s="35" t="s">
        <v>25258</v>
      </c>
      <c r="K8959" s="35" t="s">
        <v>2617</v>
      </c>
      <c r="L8959" s="35"/>
      <c r="M8959" s="141">
        <v>44270</v>
      </c>
    </row>
    <row r="8960" spans="9:13">
      <c r="I8960" s="35" t="s">
        <v>25259</v>
      </c>
      <c r="J8960" s="35" t="s">
        <v>25260</v>
      </c>
      <c r="K8960" s="35" t="s">
        <v>2617</v>
      </c>
      <c r="L8960" s="35"/>
      <c r="M8960" s="141">
        <v>44270</v>
      </c>
    </row>
    <row r="8961" spans="9:13">
      <c r="I8961" s="35" t="s">
        <v>25261</v>
      </c>
      <c r="J8961" s="35" t="s">
        <v>25262</v>
      </c>
      <c r="K8961" s="35" t="s">
        <v>2617</v>
      </c>
      <c r="L8961" s="35"/>
      <c r="M8961" s="141">
        <v>44270</v>
      </c>
    </row>
    <row r="8962" spans="9:13">
      <c r="I8962" s="35" t="s">
        <v>25263</v>
      </c>
      <c r="J8962" s="35" t="s">
        <v>25264</v>
      </c>
      <c r="K8962" s="35" t="s">
        <v>2617</v>
      </c>
      <c r="L8962" s="35"/>
      <c r="M8962" s="141">
        <v>44270</v>
      </c>
    </row>
    <row r="8963" spans="9:13">
      <c r="I8963" s="35" t="s">
        <v>25265</v>
      </c>
      <c r="J8963" s="35" t="s">
        <v>25266</v>
      </c>
      <c r="K8963" s="35" t="s">
        <v>2617</v>
      </c>
      <c r="L8963" s="35"/>
      <c r="M8963" s="141">
        <v>44270</v>
      </c>
    </row>
    <row r="8964" spans="9:13">
      <c r="I8964" s="35" t="s">
        <v>25267</v>
      </c>
      <c r="J8964" s="35" t="s">
        <v>25268</v>
      </c>
      <c r="K8964" s="35" t="s">
        <v>2617</v>
      </c>
      <c r="L8964" s="35"/>
      <c r="M8964" s="141">
        <v>44270</v>
      </c>
    </row>
    <row r="8965" spans="9:13">
      <c r="I8965" s="35" t="s">
        <v>25269</v>
      </c>
      <c r="J8965" s="35" t="s">
        <v>25270</v>
      </c>
      <c r="K8965" s="35" t="s">
        <v>2617</v>
      </c>
      <c r="L8965" s="35"/>
      <c r="M8965" s="141">
        <v>44270</v>
      </c>
    </row>
    <row r="8966" spans="9:13">
      <c r="I8966" s="35" t="s">
        <v>25271</v>
      </c>
      <c r="J8966" s="35" t="s">
        <v>25272</v>
      </c>
      <c r="K8966" s="35" t="s">
        <v>2617</v>
      </c>
      <c r="L8966" s="35"/>
      <c r="M8966" s="141">
        <v>44270</v>
      </c>
    </row>
    <row r="8967" spans="9:13">
      <c r="I8967" s="35" t="s">
        <v>25273</v>
      </c>
      <c r="J8967" s="35" t="s">
        <v>25274</v>
      </c>
      <c r="K8967" s="35" t="s">
        <v>2617</v>
      </c>
      <c r="L8967" s="35"/>
      <c r="M8967" s="141">
        <v>44270</v>
      </c>
    </row>
    <row r="8968" spans="9:13">
      <c r="I8968" s="35" t="s">
        <v>25275</v>
      </c>
      <c r="J8968" s="35" t="s">
        <v>25276</v>
      </c>
      <c r="K8968" s="35" t="s">
        <v>2617</v>
      </c>
      <c r="L8968" s="35"/>
      <c r="M8968" s="141">
        <v>44270</v>
      </c>
    </row>
    <row r="8969" spans="9:13">
      <c r="I8969" s="35" t="s">
        <v>25277</v>
      </c>
      <c r="J8969" s="35" t="s">
        <v>25278</v>
      </c>
      <c r="K8969" s="35" t="s">
        <v>2617</v>
      </c>
      <c r="L8969" s="35"/>
      <c r="M8969" s="141">
        <v>44270</v>
      </c>
    </row>
    <row r="8970" spans="9:13">
      <c r="I8970" s="35" t="s">
        <v>25279</v>
      </c>
      <c r="J8970" s="35" t="s">
        <v>25280</v>
      </c>
      <c r="K8970" s="35" t="s">
        <v>2617</v>
      </c>
      <c r="L8970" s="35"/>
      <c r="M8970" s="141">
        <v>44270</v>
      </c>
    </row>
    <row r="8971" spans="9:13">
      <c r="I8971" s="35" t="s">
        <v>25281</v>
      </c>
      <c r="J8971" s="35" t="s">
        <v>25282</v>
      </c>
      <c r="K8971" s="35" t="s">
        <v>2617</v>
      </c>
      <c r="L8971" s="35"/>
      <c r="M8971" s="141">
        <v>44270</v>
      </c>
    </row>
    <row r="8972" spans="9:13">
      <c r="I8972" s="35" t="s">
        <v>25283</v>
      </c>
      <c r="J8972" s="35" t="s">
        <v>25284</v>
      </c>
      <c r="K8972" s="35" t="s">
        <v>2617</v>
      </c>
      <c r="L8972" s="35"/>
      <c r="M8972" s="141">
        <v>44270</v>
      </c>
    </row>
    <row r="8973" spans="9:13">
      <c r="I8973" s="35" t="s">
        <v>25285</v>
      </c>
      <c r="J8973" s="35" t="s">
        <v>25286</v>
      </c>
      <c r="K8973" s="35" t="s">
        <v>2617</v>
      </c>
      <c r="L8973" s="35"/>
      <c r="M8973" s="141">
        <v>44264</v>
      </c>
    </row>
    <row r="8974" spans="9:13">
      <c r="I8974" s="35" t="s">
        <v>25287</v>
      </c>
      <c r="J8974" s="35" t="s">
        <v>25288</v>
      </c>
      <c r="K8974" s="35" t="s">
        <v>2617</v>
      </c>
      <c r="L8974" s="35"/>
      <c r="M8974" s="141">
        <v>44265</v>
      </c>
    </row>
    <row r="8975" spans="9:13">
      <c r="I8975" s="35" t="s">
        <v>25289</v>
      </c>
      <c r="J8975" s="35" t="s">
        <v>25290</v>
      </c>
      <c r="K8975" s="35" t="s">
        <v>2617</v>
      </c>
      <c r="L8975" s="35"/>
      <c r="M8975" s="141">
        <v>44267</v>
      </c>
    </row>
    <row r="8976" spans="9:13">
      <c r="I8976" s="35" t="s">
        <v>25291</v>
      </c>
      <c r="J8976" s="35" t="s">
        <v>25292</v>
      </c>
      <c r="K8976" s="35" t="s">
        <v>2617</v>
      </c>
      <c r="L8976" s="35"/>
      <c r="M8976" s="141">
        <v>44271</v>
      </c>
    </row>
    <row r="8977" spans="9:13">
      <c r="I8977" s="35" t="s">
        <v>25293</v>
      </c>
      <c r="J8977" s="35" t="s">
        <v>25294</v>
      </c>
      <c r="K8977" s="35" t="s">
        <v>2617</v>
      </c>
      <c r="L8977" s="35"/>
      <c r="M8977" s="141">
        <v>44278</v>
      </c>
    </row>
    <row r="8978" spans="9:13">
      <c r="I8978" s="35" t="s">
        <v>25295</v>
      </c>
      <c r="J8978" s="35" t="s">
        <v>25296</v>
      </c>
      <c r="K8978" s="35" t="s">
        <v>2617</v>
      </c>
      <c r="L8978" s="35"/>
      <c r="M8978" s="141">
        <v>44278</v>
      </c>
    </row>
    <row r="8979" spans="9:13">
      <c r="I8979" s="35" t="s">
        <v>25297</v>
      </c>
      <c r="J8979" s="35" t="s">
        <v>25298</v>
      </c>
      <c r="K8979" s="35" t="s">
        <v>2617</v>
      </c>
      <c r="L8979" s="35"/>
      <c r="M8979" s="141">
        <v>44279</v>
      </c>
    </row>
    <row r="8980" spans="9:13">
      <c r="I8980" s="35" t="s">
        <v>25299</v>
      </c>
      <c r="J8980" s="35" t="s">
        <v>25300</v>
      </c>
      <c r="K8980" s="35" t="s">
        <v>2617</v>
      </c>
      <c r="L8980" s="35"/>
      <c r="M8980" s="141">
        <v>44279</v>
      </c>
    </row>
    <row r="8981" spans="9:13">
      <c r="I8981" s="35" t="s">
        <v>25301</v>
      </c>
      <c r="J8981" s="35" t="s">
        <v>25302</v>
      </c>
      <c r="K8981" s="35" t="s">
        <v>2617</v>
      </c>
      <c r="L8981" s="35"/>
      <c r="M8981" s="141">
        <v>44279</v>
      </c>
    </row>
    <row r="8982" spans="9:13">
      <c r="I8982" s="35" t="s">
        <v>25303</v>
      </c>
      <c r="J8982" s="35" t="s">
        <v>25304</v>
      </c>
      <c r="K8982" s="35" t="s">
        <v>2617</v>
      </c>
      <c r="L8982" s="35"/>
      <c r="M8982" s="141">
        <v>44279</v>
      </c>
    </row>
    <row r="8983" spans="9:13">
      <c r="I8983" s="35" t="s">
        <v>25305</v>
      </c>
      <c r="J8983" s="35" t="s">
        <v>25306</v>
      </c>
      <c r="K8983" s="35" t="s">
        <v>2617</v>
      </c>
      <c r="L8983" s="35"/>
      <c r="M8983" s="141">
        <v>44279</v>
      </c>
    </row>
    <row r="8984" spans="9:13">
      <c r="I8984" s="35" t="s">
        <v>25307</v>
      </c>
      <c r="J8984" s="35" t="s">
        <v>25308</v>
      </c>
      <c r="K8984" s="35" t="s">
        <v>2617</v>
      </c>
      <c r="L8984" s="35"/>
      <c r="M8984" s="141">
        <v>44279</v>
      </c>
    </row>
    <row r="8985" spans="9:13">
      <c r="I8985" s="35" t="s">
        <v>25309</v>
      </c>
      <c r="J8985" s="35" t="s">
        <v>25310</v>
      </c>
      <c r="K8985" s="35" t="s">
        <v>2617</v>
      </c>
      <c r="L8985" s="35"/>
      <c r="M8985" s="141">
        <v>44279</v>
      </c>
    </row>
    <row r="8986" spans="9:13">
      <c r="I8986" s="35" t="s">
        <v>25311</v>
      </c>
      <c r="J8986" s="35" t="s">
        <v>25312</v>
      </c>
      <c r="K8986" s="35" t="s">
        <v>2617</v>
      </c>
      <c r="L8986" s="35"/>
      <c r="M8986" s="141">
        <v>44279</v>
      </c>
    </row>
    <row r="8987" spans="9:13">
      <c r="I8987" s="35" t="s">
        <v>25313</v>
      </c>
      <c r="J8987" s="35" t="s">
        <v>25314</v>
      </c>
      <c r="K8987" s="35" t="s">
        <v>2617</v>
      </c>
      <c r="L8987" s="35"/>
      <c r="M8987" s="141">
        <v>44279</v>
      </c>
    </row>
    <row r="8988" spans="9:13">
      <c r="I8988" s="35" t="s">
        <v>25315</v>
      </c>
      <c r="J8988" s="35" t="s">
        <v>25316</v>
      </c>
      <c r="K8988" s="35" t="s">
        <v>2617</v>
      </c>
      <c r="L8988" s="35"/>
      <c r="M8988" s="141">
        <v>44291</v>
      </c>
    </row>
    <row r="8989" spans="9:13">
      <c r="I8989" s="35" t="s">
        <v>25317</v>
      </c>
      <c r="J8989" s="35" t="s">
        <v>25318</v>
      </c>
      <c r="K8989" s="35" t="s">
        <v>2617</v>
      </c>
      <c r="L8989" s="35"/>
      <c r="M8989" s="141">
        <v>44291</v>
      </c>
    </row>
    <row r="8990" spans="9:13">
      <c r="I8990" s="35" t="s">
        <v>25319</v>
      </c>
      <c r="J8990" s="35" t="s">
        <v>25320</v>
      </c>
      <c r="K8990" s="35" t="s">
        <v>2617</v>
      </c>
      <c r="L8990" s="35"/>
      <c r="M8990" s="141">
        <v>44295</v>
      </c>
    </row>
    <row r="8991" spans="9:13">
      <c r="I8991" s="35" t="s">
        <v>25321</v>
      </c>
      <c r="J8991" s="35" t="s">
        <v>25322</v>
      </c>
      <c r="K8991" s="35" t="s">
        <v>2617</v>
      </c>
      <c r="L8991" s="35"/>
      <c r="M8991" s="141">
        <v>44298</v>
      </c>
    </row>
    <row r="8992" spans="9:13">
      <c r="I8992" s="35" t="s">
        <v>25323</v>
      </c>
      <c r="J8992" s="35" t="s">
        <v>25324</v>
      </c>
      <c r="K8992" s="35" t="s">
        <v>2617</v>
      </c>
      <c r="L8992" s="35"/>
      <c r="M8992" s="141">
        <v>44300</v>
      </c>
    </row>
    <row r="8993" spans="9:13">
      <c r="I8993" s="35" t="s">
        <v>25325</v>
      </c>
      <c r="J8993" s="35" t="s">
        <v>25326</v>
      </c>
      <c r="K8993" s="35" t="s">
        <v>2617</v>
      </c>
      <c r="L8993" s="35"/>
      <c r="M8993" s="141">
        <v>44207</v>
      </c>
    </row>
    <row r="8994" spans="9:13">
      <c r="I8994" s="35" t="s">
        <v>25327</v>
      </c>
      <c r="J8994" s="35" t="s">
        <v>25328</v>
      </c>
      <c r="K8994" s="35" t="s">
        <v>2617</v>
      </c>
      <c r="L8994" s="35"/>
      <c r="M8994" s="141">
        <v>44267</v>
      </c>
    </row>
    <row r="8995" spans="9:13">
      <c r="I8995" s="35" t="s">
        <v>25329</v>
      </c>
      <c r="J8995" s="35" t="s">
        <v>25330</v>
      </c>
      <c r="K8995" s="35" t="s">
        <v>2617</v>
      </c>
      <c r="L8995" s="35"/>
      <c r="M8995" s="141">
        <v>44267</v>
      </c>
    </row>
    <row r="8996" spans="9:13">
      <c r="I8996" s="35" t="s">
        <v>25331</v>
      </c>
      <c r="J8996" s="35" t="s">
        <v>25332</v>
      </c>
      <c r="K8996" s="35" t="s">
        <v>2617</v>
      </c>
      <c r="L8996" s="35"/>
      <c r="M8996" s="141">
        <v>44267</v>
      </c>
    </row>
    <row r="8997" spans="9:13">
      <c r="I8997" s="35" t="s">
        <v>25333</v>
      </c>
      <c r="J8997" s="35" t="s">
        <v>25334</v>
      </c>
      <c r="K8997" s="35" t="s">
        <v>2617</v>
      </c>
      <c r="L8997" s="35"/>
      <c r="M8997" s="141">
        <v>44274</v>
      </c>
    </row>
    <row r="8998" spans="9:13">
      <c r="I8998" s="35" t="s">
        <v>25335</v>
      </c>
      <c r="J8998" s="35" t="s">
        <v>25336</v>
      </c>
      <c r="K8998" s="35" t="s">
        <v>2617</v>
      </c>
      <c r="L8998" s="35"/>
      <c r="M8998" s="141">
        <v>44307</v>
      </c>
    </row>
    <row r="8999" spans="9:13">
      <c r="I8999" s="35" t="s">
        <v>25337</v>
      </c>
      <c r="J8999" s="35" t="s">
        <v>25338</v>
      </c>
      <c r="K8999" s="35" t="s">
        <v>2617</v>
      </c>
      <c r="L8999" s="35"/>
      <c r="M8999" s="141">
        <v>44307</v>
      </c>
    </row>
    <row r="9000" spans="9:13">
      <c r="I9000" s="35" t="s">
        <v>25339</v>
      </c>
      <c r="J9000" s="35" t="s">
        <v>25340</v>
      </c>
      <c r="K9000" s="35" t="s">
        <v>2617</v>
      </c>
      <c r="L9000" s="35"/>
      <c r="M9000" s="141">
        <v>44309</v>
      </c>
    </row>
    <row r="9001" spans="9:13">
      <c r="I9001" s="35" t="s">
        <v>25341</v>
      </c>
      <c r="J9001" s="35" t="s">
        <v>25342</v>
      </c>
      <c r="K9001" s="35" t="s">
        <v>2617</v>
      </c>
      <c r="L9001" s="35"/>
      <c r="M9001" s="141">
        <v>44316</v>
      </c>
    </row>
    <row r="9002" spans="9:13">
      <c r="I9002" s="35" t="s">
        <v>25343</v>
      </c>
      <c r="J9002" s="35" t="s">
        <v>25344</v>
      </c>
      <c r="K9002" s="35" t="s">
        <v>2617</v>
      </c>
      <c r="L9002" s="35"/>
      <c r="M9002" s="141">
        <v>44316</v>
      </c>
    </row>
    <row r="9003" spans="9:13">
      <c r="I9003" s="35" t="s">
        <v>25345</v>
      </c>
      <c r="J9003" s="35" t="s">
        <v>25346</v>
      </c>
      <c r="K9003" s="35" t="s">
        <v>2617</v>
      </c>
      <c r="L9003" s="35"/>
      <c r="M9003" s="141">
        <v>44322</v>
      </c>
    </row>
    <row r="9004" spans="9:13">
      <c r="I9004" s="35" t="s">
        <v>25347</v>
      </c>
      <c r="J9004" s="35" t="s">
        <v>25348</v>
      </c>
      <c r="K9004" s="35" t="s">
        <v>2617</v>
      </c>
      <c r="L9004" s="35"/>
      <c r="M9004" s="141">
        <v>44322</v>
      </c>
    </row>
    <row r="9005" spans="9:13">
      <c r="I9005" s="35" t="s">
        <v>25349</v>
      </c>
      <c r="J9005" s="35" t="s">
        <v>25350</v>
      </c>
      <c r="K9005" s="35" t="s">
        <v>2617</v>
      </c>
      <c r="L9005" s="35"/>
      <c r="M9005" s="141">
        <v>44342</v>
      </c>
    </row>
    <row r="9006" spans="9:13">
      <c r="I9006" s="35" t="s">
        <v>25351</v>
      </c>
      <c r="J9006" s="35" t="s">
        <v>25352</v>
      </c>
      <c r="K9006" s="35" t="s">
        <v>2617</v>
      </c>
      <c r="L9006" s="35"/>
      <c r="M9006" s="141">
        <v>44342</v>
      </c>
    </row>
    <row r="9007" spans="9:13">
      <c r="I9007" s="35" t="s">
        <v>25353</v>
      </c>
      <c r="J9007" s="35" t="s">
        <v>25354</v>
      </c>
      <c r="K9007" s="35" t="s">
        <v>2617</v>
      </c>
      <c r="L9007" s="35"/>
      <c r="M9007" s="141">
        <v>44343</v>
      </c>
    </row>
    <row r="9008" spans="9:13">
      <c r="I9008" s="35" t="s">
        <v>25355</v>
      </c>
      <c r="J9008" s="35" t="s">
        <v>25356</v>
      </c>
      <c r="K9008" s="35" t="s">
        <v>2617</v>
      </c>
      <c r="L9008" s="35"/>
      <c r="M9008" s="141">
        <v>44359</v>
      </c>
    </row>
    <row r="9009" spans="9:13">
      <c r="I9009" s="35" t="s">
        <v>25357</v>
      </c>
      <c r="J9009" s="35" t="s">
        <v>25358</v>
      </c>
      <c r="K9009" s="35" t="s">
        <v>2617</v>
      </c>
      <c r="L9009" s="35"/>
      <c r="M9009" s="141">
        <v>44356</v>
      </c>
    </row>
    <row r="9010" spans="9:13">
      <c r="I9010" s="35" t="s">
        <v>25359</v>
      </c>
      <c r="J9010" s="35" t="s">
        <v>25360</v>
      </c>
      <c r="K9010" s="35" t="s">
        <v>2204</v>
      </c>
      <c r="L9010" s="35"/>
      <c r="M9010" s="141">
        <v>44364</v>
      </c>
    </row>
    <row r="9011" spans="9:13">
      <c r="I9011" s="35" t="s">
        <v>25361</v>
      </c>
      <c r="J9011" s="35" t="s">
        <v>25362</v>
      </c>
      <c r="K9011" s="35" t="s">
        <v>2617</v>
      </c>
      <c r="L9011" s="35"/>
      <c r="M9011" s="141">
        <v>44365</v>
      </c>
    </row>
    <row r="9012" spans="9:13">
      <c r="I9012" s="35" t="s">
        <v>25363</v>
      </c>
      <c r="J9012" s="35" t="s">
        <v>25364</v>
      </c>
      <c r="K9012" s="35" t="s">
        <v>2617</v>
      </c>
      <c r="L9012" s="35"/>
      <c r="M9012" s="141">
        <v>44365</v>
      </c>
    </row>
    <row r="9013" spans="9:13">
      <c r="I9013" s="35" t="s">
        <v>25365</v>
      </c>
      <c r="J9013" s="35" t="s">
        <v>25366</v>
      </c>
      <c r="K9013" s="35" t="s">
        <v>2617</v>
      </c>
      <c r="L9013" s="35"/>
      <c r="M9013" s="141">
        <v>44365</v>
      </c>
    </row>
    <row r="9014" spans="9:13">
      <c r="I9014" s="35" t="s">
        <v>25367</v>
      </c>
      <c r="J9014" s="35" t="s">
        <v>25368</v>
      </c>
      <c r="K9014" s="35" t="s">
        <v>2617</v>
      </c>
      <c r="L9014" s="35"/>
      <c r="M9014" s="141">
        <v>44365</v>
      </c>
    </row>
    <row r="9015" spans="9:13">
      <c r="I9015" s="35" t="s">
        <v>25369</v>
      </c>
      <c r="J9015" s="35" t="s">
        <v>25370</v>
      </c>
      <c r="K9015" s="35" t="s">
        <v>2617</v>
      </c>
      <c r="L9015" s="35"/>
      <c r="M9015" s="141">
        <v>44365</v>
      </c>
    </row>
    <row r="9016" spans="9:13">
      <c r="I9016" s="35" t="s">
        <v>25371</v>
      </c>
      <c r="J9016" s="35" t="s">
        <v>25372</v>
      </c>
      <c r="K9016" s="35" t="s">
        <v>2617</v>
      </c>
      <c r="L9016" s="35"/>
      <c r="M9016" s="141">
        <v>44365</v>
      </c>
    </row>
    <row r="9017" spans="9:13">
      <c r="I9017" s="35" t="s">
        <v>25373</v>
      </c>
      <c r="J9017" s="35" t="s">
        <v>25374</v>
      </c>
      <c r="K9017" s="35" t="s">
        <v>2617</v>
      </c>
      <c r="L9017" s="35"/>
      <c r="M9017" s="141">
        <v>44365</v>
      </c>
    </row>
    <row r="9018" spans="9:13">
      <c r="I9018" s="35" t="s">
        <v>25375</v>
      </c>
      <c r="J9018" s="35" t="s">
        <v>25376</v>
      </c>
      <c r="K9018" s="35" t="s">
        <v>2617</v>
      </c>
      <c r="L9018" s="35"/>
      <c r="M9018" s="141">
        <v>44365</v>
      </c>
    </row>
    <row r="9019" spans="9:13">
      <c r="I9019" s="35" t="s">
        <v>25377</v>
      </c>
      <c r="J9019" s="35" t="s">
        <v>25378</v>
      </c>
      <c r="K9019" s="35" t="s">
        <v>2617</v>
      </c>
      <c r="L9019" s="35"/>
      <c r="M9019" s="141">
        <v>44365</v>
      </c>
    </row>
    <row r="9020" spans="9:13">
      <c r="I9020" s="35" t="s">
        <v>25379</v>
      </c>
      <c r="J9020" s="35" t="s">
        <v>25380</v>
      </c>
      <c r="K9020" s="35" t="s">
        <v>2617</v>
      </c>
      <c r="L9020" s="35"/>
      <c r="M9020" s="141">
        <v>44365</v>
      </c>
    </row>
    <row r="9021" spans="9:13">
      <c r="I9021" s="35" t="s">
        <v>25381</v>
      </c>
      <c r="J9021" s="35" t="s">
        <v>25382</v>
      </c>
      <c r="K9021" s="35" t="s">
        <v>2617</v>
      </c>
      <c r="L9021" s="35"/>
      <c r="M9021" s="141">
        <v>44365</v>
      </c>
    </row>
    <row r="9022" spans="9:13">
      <c r="I9022" s="35" t="s">
        <v>25383</v>
      </c>
      <c r="J9022" s="35" t="s">
        <v>25384</v>
      </c>
      <c r="K9022" s="35" t="s">
        <v>2617</v>
      </c>
      <c r="L9022" s="35"/>
      <c r="M9022" s="141">
        <v>44365</v>
      </c>
    </row>
    <row r="9023" spans="9:13">
      <c r="I9023" s="35" t="s">
        <v>25385</v>
      </c>
      <c r="J9023" s="35" t="s">
        <v>25386</v>
      </c>
      <c r="K9023" s="35" t="s">
        <v>2617</v>
      </c>
      <c r="L9023" s="35"/>
      <c r="M9023" s="141">
        <v>44365</v>
      </c>
    </row>
    <row r="9024" spans="9:13">
      <c r="I9024" s="35" t="s">
        <v>25387</v>
      </c>
      <c r="J9024" s="35" t="s">
        <v>25388</v>
      </c>
      <c r="K9024" s="35" t="s">
        <v>2617</v>
      </c>
      <c r="L9024" s="35"/>
      <c r="M9024" s="141">
        <v>44365</v>
      </c>
    </row>
    <row r="9025" spans="9:13">
      <c r="I9025" s="35" t="s">
        <v>25389</v>
      </c>
      <c r="J9025" s="35" t="s">
        <v>25390</v>
      </c>
      <c r="K9025" s="35" t="s">
        <v>2617</v>
      </c>
      <c r="L9025" s="35"/>
      <c r="M9025" s="141">
        <v>44365</v>
      </c>
    </row>
    <row r="9026" spans="9:13">
      <c r="I9026" s="35" t="s">
        <v>25391</v>
      </c>
      <c r="J9026" s="35" t="s">
        <v>25392</v>
      </c>
      <c r="K9026" s="35" t="s">
        <v>2617</v>
      </c>
      <c r="L9026" s="35"/>
      <c r="M9026" s="141">
        <v>44365</v>
      </c>
    </row>
    <row r="9027" spans="9:13">
      <c r="I9027" s="35" t="s">
        <v>25393</v>
      </c>
      <c r="J9027" s="35" t="s">
        <v>25394</v>
      </c>
      <c r="K9027" s="35" t="s">
        <v>2617</v>
      </c>
      <c r="L9027" s="35"/>
      <c r="M9027" s="141">
        <v>44365</v>
      </c>
    </row>
    <row r="9028" spans="9:13">
      <c r="I9028" s="35" t="s">
        <v>25395</v>
      </c>
      <c r="J9028" s="35" t="s">
        <v>25396</v>
      </c>
      <c r="K9028" s="35" t="s">
        <v>2617</v>
      </c>
      <c r="L9028" s="35"/>
      <c r="M9028" s="141">
        <v>44365</v>
      </c>
    </row>
    <row r="9029" spans="9:13">
      <c r="I9029" s="35" t="s">
        <v>25397</v>
      </c>
      <c r="J9029" s="35" t="s">
        <v>25398</v>
      </c>
      <c r="K9029" s="35" t="s">
        <v>2617</v>
      </c>
      <c r="L9029" s="35"/>
      <c r="M9029" s="141">
        <v>44365</v>
      </c>
    </row>
    <row r="9030" spans="9:13">
      <c r="I9030" s="35" t="s">
        <v>25399</v>
      </c>
      <c r="J9030" s="35" t="s">
        <v>25400</v>
      </c>
      <c r="K9030" s="35" t="s">
        <v>2617</v>
      </c>
      <c r="L9030" s="35"/>
      <c r="M9030" s="141">
        <v>44365</v>
      </c>
    </row>
    <row r="9031" spans="9:13">
      <c r="I9031" s="35" t="s">
        <v>25401</v>
      </c>
      <c r="J9031" s="35" t="s">
        <v>25402</v>
      </c>
      <c r="K9031" s="35" t="s">
        <v>2617</v>
      </c>
      <c r="L9031" s="35"/>
      <c r="M9031" s="141">
        <v>44365</v>
      </c>
    </row>
    <row r="9032" spans="9:13">
      <c r="I9032" s="35" t="s">
        <v>25403</v>
      </c>
      <c r="J9032" s="35" t="s">
        <v>25404</v>
      </c>
      <c r="K9032" s="35" t="s">
        <v>2617</v>
      </c>
      <c r="L9032" s="35"/>
      <c r="M9032" s="141">
        <v>44365</v>
      </c>
    </row>
    <row r="9033" spans="9:13">
      <c r="I9033" s="35" t="s">
        <v>25405</v>
      </c>
      <c r="J9033" s="35" t="s">
        <v>25406</v>
      </c>
      <c r="K9033" s="35" t="s">
        <v>2617</v>
      </c>
      <c r="L9033" s="35"/>
      <c r="M9033" s="141">
        <v>44365</v>
      </c>
    </row>
    <row r="9034" spans="9:13">
      <c r="I9034" s="35" t="s">
        <v>25407</v>
      </c>
      <c r="J9034" s="35" t="s">
        <v>25408</v>
      </c>
      <c r="K9034" s="35" t="s">
        <v>2617</v>
      </c>
      <c r="L9034" s="35"/>
      <c r="M9034" s="141">
        <v>44365</v>
      </c>
    </row>
    <row r="9035" spans="9:13">
      <c r="I9035" s="35" t="s">
        <v>25409</v>
      </c>
      <c r="J9035" s="35" t="s">
        <v>25410</v>
      </c>
      <c r="K9035" s="35" t="s">
        <v>2617</v>
      </c>
      <c r="L9035" s="35"/>
      <c r="M9035" s="141">
        <v>44365</v>
      </c>
    </row>
    <row r="9036" spans="9:13">
      <c r="I9036" s="35" t="s">
        <v>25411</v>
      </c>
      <c r="J9036" s="35" t="s">
        <v>25412</v>
      </c>
      <c r="K9036" s="35" t="s">
        <v>2617</v>
      </c>
      <c r="L9036" s="35"/>
      <c r="M9036" s="141">
        <v>44365</v>
      </c>
    </row>
    <row r="9037" spans="9:13">
      <c r="I9037" s="35" t="s">
        <v>25413</v>
      </c>
      <c r="J9037" s="35" t="s">
        <v>25414</v>
      </c>
      <c r="K9037" s="35" t="s">
        <v>2617</v>
      </c>
      <c r="L9037" s="35"/>
      <c r="M9037" s="141">
        <v>44365</v>
      </c>
    </row>
    <row r="9038" spans="9:13">
      <c r="I9038" s="35" t="s">
        <v>25415</v>
      </c>
      <c r="J9038" s="35" t="s">
        <v>25416</v>
      </c>
      <c r="K9038" s="35" t="s">
        <v>2617</v>
      </c>
      <c r="L9038" s="35"/>
      <c r="M9038" s="141">
        <v>44365</v>
      </c>
    </row>
    <row r="9039" spans="9:13">
      <c r="I9039" s="35" t="s">
        <v>25417</v>
      </c>
      <c r="J9039" s="35" t="s">
        <v>25418</v>
      </c>
      <c r="K9039" s="35" t="s">
        <v>2617</v>
      </c>
      <c r="L9039" s="35"/>
      <c r="M9039" s="141">
        <v>44365</v>
      </c>
    </row>
    <row r="9040" spans="9:13">
      <c r="I9040" s="35" t="s">
        <v>10064</v>
      </c>
      <c r="J9040" s="35" t="s">
        <v>25419</v>
      </c>
      <c r="K9040" s="35" t="s">
        <v>2617</v>
      </c>
      <c r="L9040" s="35"/>
      <c r="M9040" s="141">
        <v>44365</v>
      </c>
    </row>
    <row r="9041" spans="9:13">
      <c r="I9041" s="35" t="s">
        <v>10770</v>
      </c>
      <c r="J9041" s="35" t="s">
        <v>25420</v>
      </c>
      <c r="K9041" s="35" t="s">
        <v>2617</v>
      </c>
      <c r="L9041" s="35"/>
      <c r="M9041" s="141">
        <v>44365</v>
      </c>
    </row>
    <row r="9042" spans="9:13">
      <c r="I9042" s="35" t="s">
        <v>25421</v>
      </c>
      <c r="J9042" s="35" t="s">
        <v>25422</v>
      </c>
      <c r="K9042" s="35" t="s">
        <v>2617</v>
      </c>
      <c r="L9042" s="35"/>
      <c r="M9042" s="141">
        <v>44365</v>
      </c>
    </row>
    <row r="9043" spans="9:13">
      <c r="I9043" s="35" t="s">
        <v>25423</v>
      </c>
      <c r="J9043" s="35" t="s">
        <v>25424</v>
      </c>
      <c r="K9043" s="35" t="s">
        <v>2617</v>
      </c>
      <c r="L9043" s="35"/>
      <c r="M9043" s="141">
        <v>44365</v>
      </c>
    </row>
    <row r="9044" spans="9:13">
      <c r="I9044" s="35" t="s">
        <v>25425</v>
      </c>
      <c r="J9044" s="35" t="s">
        <v>25426</v>
      </c>
      <c r="K9044" s="35" t="s">
        <v>2617</v>
      </c>
      <c r="L9044" s="35"/>
      <c r="M9044" s="141">
        <v>44365</v>
      </c>
    </row>
    <row r="9045" spans="9:13">
      <c r="I9045" s="35" t="s">
        <v>25427</v>
      </c>
      <c r="J9045" s="35" t="s">
        <v>25428</v>
      </c>
      <c r="K9045" s="35" t="s">
        <v>2617</v>
      </c>
      <c r="L9045" s="35"/>
      <c r="M9045" s="141">
        <v>44365</v>
      </c>
    </row>
    <row r="9046" spans="9:13">
      <c r="I9046" s="35" t="s">
        <v>25429</v>
      </c>
      <c r="J9046" s="35" t="s">
        <v>25430</v>
      </c>
      <c r="K9046" s="35" t="s">
        <v>2617</v>
      </c>
      <c r="L9046" s="35"/>
      <c r="M9046" s="141">
        <v>44365</v>
      </c>
    </row>
    <row r="9047" spans="9:13">
      <c r="I9047" s="35" t="s">
        <v>25431</v>
      </c>
      <c r="J9047" s="35" t="s">
        <v>25432</v>
      </c>
      <c r="K9047" s="35" t="s">
        <v>2617</v>
      </c>
      <c r="L9047" s="35"/>
      <c r="M9047" s="141">
        <v>44365</v>
      </c>
    </row>
    <row r="9048" spans="9:13">
      <c r="I9048" s="35" t="s">
        <v>25433</v>
      </c>
      <c r="J9048" s="35" t="s">
        <v>25434</v>
      </c>
      <c r="K9048" s="35" t="s">
        <v>2617</v>
      </c>
      <c r="L9048" s="35"/>
      <c r="M9048" s="141">
        <v>44365</v>
      </c>
    </row>
    <row r="9049" spans="9:13">
      <c r="I9049" s="35" t="s">
        <v>25435</v>
      </c>
      <c r="J9049" s="35" t="s">
        <v>25436</v>
      </c>
      <c r="K9049" s="35" t="s">
        <v>2617</v>
      </c>
      <c r="L9049" s="35"/>
      <c r="M9049" s="141">
        <v>44365</v>
      </c>
    </row>
    <row r="9050" spans="9:13">
      <c r="I9050" s="35" t="s">
        <v>25437</v>
      </c>
      <c r="J9050" s="35" t="s">
        <v>25438</v>
      </c>
      <c r="K9050" s="35" t="s">
        <v>2617</v>
      </c>
      <c r="L9050" s="35"/>
      <c r="M9050" s="141">
        <v>44365</v>
      </c>
    </row>
    <row r="9051" spans="9:13">
      <c r="I9051" s="35" t="s">
        <v>25439</v>
      </c>
      <c r="J9051" s="35" t="s">
        <v>25440</v>
      </c>
      <c r="K9051" s="35" t="s">
        <v>2617</v>
      </c>
      <c r="L9051" s="35"/>
      <c r="M9051" s="141">
        <v>44365</v>
      </c>
    </row>
    <row r="9052" spans="9:13">
      <c r="I9052" s="35" t="s">
        <v>25441</v>
      </c>
      <c r="J9052" s="35" t="s">
        <v>25442</v>
      </c>
      <c r="K9052" s="35" t="s">
        <v>2617</v>
      </c>
      <c r="L9052" s="35"/>
      <c r="M9052" s="141">
        <v>44365</v>
      </c>
    </row>
    <row r="9053" spans="9:13">
      <c r="I9053" s="35" t="s">
        <v>25443</v>
      </c>
      <c r="J9053" s="35" t="s">
        <v>25444</v>
      </c>
      <c r="K9053" s="35" t="s">
        <v>2617</v>
      </c>
      <c r="L9053" s="35"/>
      <c r="M9053" s="141">
        <v>44365</v>
      </c>
    </row>
    <row r="9054" spans="9:13">
      <c r="I9054" s="35" t="s">
        <v>25445</v>
      </c>
      <c r="J9054" s="35" t="s">
        <v>25446</v>
      </c>
      <c r="K9054" s="35" t="s">
        <v>2617</v>
      </c>
      <c r="L9054" s="35"/>
      <c r="M9054" s="141">
        <v>44365</v>
      </c>
    </row>
    <row r="9055" spans="9:13">
      <c r="I9055" s="35" t="s">
        <v>25447</v>
      </c>
      <c r="J9055" s="35" t="s">
        <v>25448</v>
      </c>
      <c r="K9055" s="35" t="s">
        <v>2617</v>
      </c>
      <c r="L9055" s="35"/>
      <c r="M9055" s="141">
        <v>44365</v>
      </c>
    </row>
    <row r="9056" spans="9:13">
      <c r="I9056" s="35" t="s">
        <v>25449</v>
      </c>
      <c r="J9056" s="35" t="s">
        <v>25450</v>
      </c>
      <c r="K9056" s="35" t="s">
        <v>2617</v>
      </c>
      <c r="L9056" s="35"/>
      <c r="M9056" s="141">
        <v>44365</v>
      </c>
    </row>
    <row r="9057" spans="9:13">
      <c r="I9057" s="35" t="s">
        <v>25451</v>
      </c>
      <c r="J9057" s="35" t="s">
        <v>25452</v>
      </c>
      <c r="K9057" s="35" t="s">
        <v>2617</v>
      </c>
      <c r="L9057" s="35"/>
      <c r="M9057" s="141">
        <v>44365</v>
      </c>
    </row>
    <row r="9058" spans="9:13">
      <c r="I9058" s="35" t="s">
        <v>25453</v>
      </c>
      <c r="J9058" s="35" t="s">
        <v>25454</v>
      </c>
      <c r="K9058" s="35" t="s">
        <v>2617</v>
      </c>
      <c r="L9058" s="35"/>
      <c r="M9058" s="141">
        <v>44365</v>
      </c>
    </row>
    <row r="9059" spans="9:13">
      <c r="I9059" s="35" t="s">
        <v>25455</v>
      </c>
      <c r="J9059" s="35" t="s">
        <v>25456</v>
      </c>
      <c r="K9059" s="35" t="s">
        <v>2617</v>
      </c>
      <c r="L9059" s="35"/>
      <c r="M9059" s="141">
        <v>44365</v>
      </c>
    </row>
    <row r="9060" spans="9:13">
      <c r="I9060" s="35" t="s">
        <v>25457</v>
      </c>
      <c r="J9060" s="35" t="s">
        <v>25458</v>
      </c>
      <c r="K9060" s="35" t="s">
        <v>2617</v>
      </c>
      <c r="L9060" s="35"/>
      <c r="M9060" s="141">
        <v>44365</v>
      </c>
    </row>
    <row r="9061" spans="9:13">
      <c r="I9061" s="35" t="s">
        <v>25459</v>
      </c>
      <c r="J9061" s="35" t="s">
        <v>25460</v>
      </c>
      <c r="K9061" s="35" t="s">
        <v>2617</v>
      </c>
      <c r="L9061" s="35"/>
      <c r="M9061" s="141">
        <v>44365</v>
      </c>
    </row>
    <row r="9062" spans="9:13">
      <c r="I9062" s="35" t="s">
        <v>25461</v>
      </c>
      <c r="J9062" s="35" t="s">
        <v>25462</v>
      </c>
      <c r="K9062" s="35" t="s">
        <v>2617</v>
      </c>
      <c r="L9062" s="35"/>
      <c r="M9062" s="141">
        <v>44365</v>
      </c>
    </row>
    <row r="9063" spans="9:13">
      <c r="I9063" s="35" t="s">
        <v>25463</v>
      </c>
      <c r="J9063" s="35" t="s">
        <v>25464</v>
      </c>
      <c r="K9063" s="35" t="s">
        <v>2617</v>
      </c>
      <c r="L9063" s="35"/>
      <c r="M9063" s="141">
        <v>44365</v>
      </c>
    </row>
    <row r="9064" spans="9:13">
      <c r="I9064" s="35" t="s">
        <v>25465</v>
      </c>
      <c r="J9064" s="35" t="s">
        <v>25466</v>
      </c>
      <c r="K9064" s="35" t="s">
        <v>2617</v>
      </c>
      <c r="L9064" s="35"/>
      <c r="M9064" s="141">
        <v>44365</v>
      </c>
    </row>
    <row r="9065" spans="9:13">
      <c r="I9065" s="35" t="s">
        <v>25467</v>
      </c>
      <c r="J9065" s="35" t="s">
        <v>25468</v>
      </c>
      <c r="K9065" s="35" t="s">
        <v>2617</v>
      </c>
      <c r="L9065" s="35"/>
      <c r="M9065" s="141">
        <v>44365</v>
      </c>
    </row>
    <row r="9066" spans="9:13">
      <c r="I9066" s="35" t="s">
        <v>25469</v>
      </c>
      <c r="J9066" s="35" t="s">
        <v>25470</v>
      </c>
      <c r="K9066" s="35" t="s">
        <v>2617</v>
      </c>
      <c r="L9066" s="35"/>
      <c r="M9066" s="141">
        <v>44365</v>
      </c>
    </row>
    <row r="9067" spans="9:13">
      <c r="I9067" s="35" t="s">
        <v>25471</v>
      </c>
      <c r="J9067" s="35" t="s">
        <v>25472</v>
      </c>
      <c r="K9067" s="35" t="s">
        <v>2617</v>
      </c>
      <c r="L9067" s="35"/>
      <c r="M9067" s="141">
        <v>44365</v>
      </c>
    </row>
    <row r="9068" spans="9:13">
      <c r="I9068" s="35" t="s">
        <v>25473</v>
      </c>
      <c r="J9068" s="35" t="s">
        <v>25474</v>
      </c>
      <c r="K9068" s="35" t="s">
        <v>2617</v>
      </c>
      <c r="L9068" s="35"/>
      <c r="M9068" s="141">
        <v>44365</v>
      </c>
    </row>
    <row r="9069" spans="9:13">
      <c r="I9069" s="35" t="s">
        <v>25475</v>
      </c>
      <c r="J9069" s="35" t="s">
        <v>25476</v>
      </c>
      <c r="K9069" s="35" t="s">
        <v>2617</v>
      </c>
      <c r="L9069" s="35"/>
      <c r="M9069" s="141">
        <v>44365</v>
      </c>
    </row>
    <row r="9070" spans="9:13">
      <c r="I9070" s="35" t="s">
        <v>25477</v>
      </c>
      <c r="J9070" s="35" t="s">
        <v>25478</v>
      </c>
      <c r="K9070" s="35" t="s">
        <v>2617</v>
      </c>
      <c r="L9070" s="35"/>
      <c r="M9070" s="141">
        <v>44365</v>
      </c>
    </row>
    <row r="9071" spans="9:13">
      <c r="I9071" s="35" t="s">
        <v>25479</v>
      </c>
      <c r="J9071" s="35" t="s">
        <v>25480</v>
      </c>
      <c r="K9071" s="35" t="s">
        <v>2617</v>
      </c>
      <c r="L9071" s="35"/>
      <c r="M9071" s="141">
        <v>44365</v>
      </c>
    </row>
    <row r="9072" spans="9:13">
      <c r="I9072" s="35" t="s">
        <v>25481</v>
      </c>
      <c r="J9072" s="35" t="s">
        <v>25482</v>
      </c>
      <c r="K9072" s="35" t="s">
        <v>2617</v>
      </c>
      <c r="L9072" s="35"/>
      <c r="M9072" s="141">
        <v>44365</v>
      </c>
    </row>
    <row r="9073" spans="9:13">
      <c r="I9073" s="35" t="s">
        <v>25483</v>
      </c>
      <c r="J9073" s="35" t="s">
        <v>25484</v>
      </c>
      <c r="K9073" s="35" t="s">
        <v>2617</v>
      </c>
      <c r="L9073" s="35"/>
      <c r="M9073" s="141">
        <v>44365</v>
      </c>
    </row>
    <row r="9074" spans="9:13">
      <c r="I9074" s="35" t="s">
        <v>25485</v>
      </c>
      <c r="J9074" s="35" t="s">
        <v>25486</v>
      </c>
      <c r="K9074" s="35" t="s">
        <v>2617</v>
      </c>
      <c r="L9074" s="35"/>
      <c r="M9074" s="141">
        <v>44365</v>
      </c>
    </row>
    <row r="9075" spans="9:13">
      <c r="I9075" s="35" t="s">
        <v>25487</v>
      </c>
      <c r="J9075" s="35" t="s">
        <v>25488</v>
      </c>
      <c r="K9075" s="35" t="s">
        <v>2617</v>
      </c>
      <c r="L9075" s="35"/>
      <c r="M9075" s="141">
        <v>44365</v>
      </c>
    </row>
    <row r="9076" spans="9:13">
      <c r="I9076" s="35" t="s">
        <v>25489</v>
      </c>
      <c r="J9076" s="35" t="s">
        <v>25490</v>
      </c>
      <c r="K9076" s="35" t="s">
        <v>2617</v>
      </c>
      <c r="L9076" s="35"/>
      <c r="M9076" s="141">
        <v>44365</v>
      </c>
    </row>
    <row r="9077" spans="9:13">
      <c r="I9077" s="35" t="s">
        <v>25491</v>
      </c>
      <c r="J9077" s="35" t="s">
        <v>25492</v>
      </c>
      <c r="K9077" s="35" t="s">
        <v>2617</v>
      </c>
      <c r="L9077" s="35"/>
      <c r="M9077" s="141">
        <v>44365</v>
      </c>
    </row>
    <row r="9078" spans="9:13">
      <c r="I9078" s="35" t="s">
        <v>25493</v>
      </c>
      <c r="J9078" s="35" t="s">
        <v>25494</v>
      </c>
      <c r="K9078" s="35" t="s">
        <v>2617</v>
      </c>
      <c r="L9078" s="35"/>
      <c r="M9078" s="141">
        <v>44365</v>
      </c>
    </row>
    <row r="9079" spans="9:13">
      <c r="I9079" s="35" t="s">
        <v>25495</v>
      </c>
      <c r="J9079" s="35" t="s">
        <v>25496</v>
      </c>
      <c r="K9079" s="35" t="s">
        <v>2617</v>
      </c>
      <c r="L9079" s="35"/>
      <c r="M9079" s="141">
        <v>44365</v>
      </c>
    </row>
    <row r="9080" spans="9:13">
      <c r="I9080" s="35" t="s">
        <v>25497</v>
      </c>
      <c r="J9080" s="35" t="s">
        <v>25498</v>
      </c>
      <c r="K9080" s="35" t="s">
        <v>2617</v>
      </c>
      <c r="L9080" s="35"/>
      <c r="M9080" s="141">
        <v>44365</v>
      </c>
    </row>
    <row r="9081" spans="9:13">
      <c r="I9081" s="35" t="s">
        <v>25499</v>
      </c>
      <c r="J9081" s="35" t="s">
        <v>25500</v>
      </c>
      <c r="K9081" s="35" t="s">
        <v>2617</v>
      </c>
      <c r="L9081" s="35"/>
      <c r="M9081" s="141">
        <v>44365</v>
      </c>
    </row>
    <row r="9082" spans="9:13">
      <c r="I9082" s="35" t="s">
        <v>25501</v>
      </c>
      <c r="J9082" s="35" t="s">
        <v>25502</v>
      </c>
      <c r="K9082" s="35" t="s">
        <v>2617</v>
      </c>
      <c r="L9082" s="35"/>
      <c r="M9082" s="141">
        <v>44365</v>
      </c>
    </row>
    <row r="9083" spans="9:13">
      <c r="I9083" s="35" t="s">
        <v>25503</v>
      </c>
      <c r="J9083" s="35" t="s">
        <v>25504</v>
      </c>
      <c r="K9083" s="35" t="s">
        <v>2617</v>
      </c>
      <c r="L9083" s="35"/>
      <c r="M9083" s="141">
        <v>44365</v>
      </c>
    </row>
    <row r="9084" spans="9:13">
      <c r="I9084" s="35" t="s">
        <v>25505</v>
      </c>
      <c r="J9084" s="35" t="s">
        <v>25506</v>
      </c>
      <c r="K9084" s="35" t="s">
        <v>2617</v>
      </c>
      <c r="L9084" s="35"/>
      <c r="M9084" s="141">
        <v>44365</v>
      </c>
    </row>
    <row r="9085" spans="9:13">
      <c r="I9085" s="35" t="s">
        <v>148</v>
      </c>
      <c r="J9085" s="35" t="s">
        <v>25507</v>
      </c>
      <c r="K9085" s="35" t="s">
        <v>2617</v>
      </c>
      <c r="L9085" s="35"/>
      <c r="M9085" s="141">
        <v>44365</v>
      </c>
    </row>
    <row r="9086" spans="9:13">
      <c r="I9086" s="35" t="s">
        <v>25508</v>
      </c>
      <c r="J9086" s="35" t="s">
        <v>25509</v>
      </c>
      <c r="K9086" s="35" t="s">
        <v>2617</v>
      </c>
      <c r="L9086" s="35"/>
      <c r="M9086" s="141">
        <v>44365</v>
      </c>
    </row>
    <row r="9087" spans="9:13">
      <c r="I9087" s="35" t="s">
        <v>25510</v>
      </c>
      <c r="J9087" s="35" t="s">
        <v>25511</v>
      </c>
      <c r="K9087" s="35" t="s">
        <v>2617</v>
      </c>
      <c r="L9087" s="35"/>
      <c r="M9087" s="141">
        <v>44365</v>
      </c>
    </row>
    <row r="9088" spans="9:13">
      <c r="I9088" s="35" t="s">
        <v>25512</v>
      </c>
      <c r="J9088" s="35" t="s">
        <v>25513</v>
      </c>
      <c r="K9088" s="35" t="s">
        <v>2617</v>
      </c>
      <c r="L9088" s="35"/>
      <c r="M9088" s="141">
        <v>44365</v>
      </c>
    </row>
    <row r="9089" spans="9:13">
      <c r="I9089" s="35" t="s">
        <v>25514</v>
      </c>
      <c r="J9089" s="35" t="s">
        <v>25515</v>
      </c>
      <c r="K9089" s="35" t="s">
        <v>2617</v>
      </c>
      <c r="L9089" s="35"/>
      <c r="M9089" s="141">
        <v>44365</v>
      </c>
    </row>
    <row r="9090" spans="9:13">
      <c r="I9090" s="35" t="s">
        <v>25516</v>
      </c>
      <c r="J9090" s="35" t="s">
        <v>25517</v>
      </c>
      <c r="K9090" s="35" t="s">
        <v>2617</v>
      </c>
      <c r="L9090" s="35"/>
      <c r="M9090" s="141">
        <v>44365</v>
      </c>
    </row>
    <row r="9091" spans="9:13">
      <c r="I9091" s="35" t="s">
        <v>25518</v>
      </c>
      <c r="J9091" s="35" t="s">
        <v>25519</v>
      </c>
      <c r="K9091" s="35" t="s">
        <v>2617</v>
      </c>
      <c r="L9091" s="35"/>
      <c r="M9091" s="141">
        <v>44365</v>
      </c>
    </row>
    <row r="9092" spans="9:13">
      <c r="I9092" s="35" t="s">
        <v>25520</v>
      </c>
      <c r="J9092" s="35" t="s">
        <v>25521</v>
      </c>
      <c r="K9092" s="35" t="s">
        <v>2617</v>
      </c>
      <c r="L9092" s="35"/>
      <c r="M9092" s="141">
        <v>44365</v>
      </c>
    </row>
    <row r="9093" spans="9:13">
      <c r="I9093" s="35" t="s">
        <v>25522</v>
      </c>
      <c r="J9093" s="35" t="s">
        <v>25523</v>
      </c>
      <c r="K9093" s="35" t="s">
        <v>2617</v>
      </c>
      <c r="L9093" s="35"/>
      <c r="M9093" s="141">
        <v>44365</v>
      </c>
    </row>
    <row r="9094" spans="9:13">
      <c r="I9094" s="35" t="s">
        <v>25524</v>
      </c>
      <c r="J9094" s="35" t="s">
        <v>25525</v>
      </c>
      <c r="K9094" s="35" t="s">
        <v>2617</v>
      </c>
      <c r="L9094" s="35"/>
      <c r="M9094" s="141">
        <v>44365</v>
      </c>
    </row>
    <row r="9095" spans="9:13">
      <c r="I9095" s="35" t="s">
        <v>25526</v>
      </c>
      <c r="J9095" s="35" t="s">
        <v>25527</v>
      </c>
      <c r="K9095" s="35" t="s">
        <v>2617</v>
      </c>
      <c r="L9095" s="35"/>
      <c r="M9095" s="141">
        <v>44365</v>
      </c>
    </row>
    <row r="9096" spans="9:13">
      <c r="I9096" s="35" t="s">
        <v>25528</v>
      </c>
      <c r="J9096" s="35" t="s">
        <v>25529</v>
      </c>
      <c r="K9096" s="35" t="s">
        <v>2617</v>
      </c>
      <c r="L9096" s="35"/>
      <c r="M9096" s="141">
        <v>44365</v>
      </c>
    </row>
    <row r="9097" spans="9:13">
      <c r="I9097" s="35" t="s">
        <v>25530</v>
      </c>
      <c r="J9097" s="35" t="s">
        <v>25531</v>
      </c>
      <c r="K9097" s="35" t="s">
        <v>2617</v>
      </c>
      <c r="L9097" s="35"/>
      <c r="M9097" s="141">
        <v>44365</v>
      </c>
    </row>
    <row r="9098" spans="9:13">
      <c r="I9098" s="35" t="s">
        <v>25532</v>
      </c>
      <c r="J9098" s="35" t="s">
        <v>25533</v>
      </c>
      <c r="K9098" s="35" t="s">
        <v>2617</v>
      </c>
      <c r="L9098" s="35"/>
      <c r="M9098" s="141">
        <v>44365</v>
      </c>
    </row>
    <row r="9099" spans="9:13">
      <c r="I9099" s="35" t="s">
        <v>25534</v>
      </c>
      <c r="J9099" s="35" t="s">
        <v>25535</v>
      </c>
      <c r="K9099" s="35" t="s">
        <v>2617</v>
      </c>
      <c r="L9099" s="35"/>
      <c r="M9099" s="141">
        <v>44365</v>
      </c>
    </row>
    <row r="9100" spans="9:13">
      <c r="I9100" s="35" t="s">
        <v>25536</v>
      </c>
      <c r="J9100" s="35" t="s">
        <v>25537</v>
      </c>
      <c r="K9100" s="35" t="s">
        <v>2617</v>
      </c>
      <c r="L9100" s="35"/>
      <c r="M9100" s="141">
        <v>44365</v>
      </c>
    </row>
    <row r="9101" spans="9:13">
      <c r="I9101" s="35" t="s">
        <v>25538</v>
      </c>
      <c r="J9101" s="35" t="s">
        <v>25539</v>
      </c>
      <c r="K9101" s="35" t="s">
        <v>2617</v>
      </c>
      <c r="L9101" s="35"/>
      <c r="M9101" s="141">
        <v>44365</v>
      </c>
    </row>
    <row r="9102" spans="9:13">
      <c r="I9102" s="35" t="s">
        <v>25540</v>
      </c>
      <c r="J9102" s="35" t="s">
        <v>25541</v>
      </c>
      <c r="K9102" s="35" t="s">
        <v>2617</v>
      </c>
      <c r="L9102" s="35"/>
      <c r="M9102" s="141">
        <v>44365</v>
      </c>
    </row>
    <row r="9103" spans="9:13">
      <c r="I9103" s="35" t="s">
        <v>25542</v>
      </c>
      <c r="J9103" s="35" t="s">
        <v>25543</v>
      </c>
      <c r="K9103" s="35" t="s">
        <v>2617</v>
      </c>
      <c r="L9103" s="35"/>
      <c r="M9103" s="141">
        <v>44365</v>
      </c>
    </row>
    <row r="9104" spans="9:13">
      <c r="I9104" s="35" t="s">
        <v>25544</v>
      </c>
      <c r="J9104" s="35" t="s">
        <v>25545</v>
      </c>
      <c r="K9104" s="35" t="s">
        <v>2617</v>
      </c>
      <c r="L9104" s="35"/>
      <c r="M9104" s="141">
        <v>44365</v>
      </c>
    </row>
    <row r="9105" spans="9:13">
      <c r="I9105" s="35" t="s">
        <v>25546</v>
      </c>
      <c r="J9105" s="35" t="s">
        <v>25547</v>
      </c>
      <c r="K9105" s="35" t="s">
        <v>2617</v>
      </c>
      <c r="L9105" s="35"/>
      <c r="M9105" s="141">
        <v>44365</v>
      </c>
    </row>
    <row r="9106" spans="9:13">
      <c r="I9106" s="35" t="s">
        <v>25548</v>
      </c>
      <c r="J9106" s="35" t="s">
        <v>25549</v>
      </c>
      <c r="K9106" s="35" t="s">
        <v>2617</v>
      </c>
      <c r="L9106" s="35"/>
      <c r="M9106" s="141">
        <v>44365</v>
      </c>
    </row>
    <row r="9107" spans="9:13">
      <c r="I9107" s="35" t="s">
        <v>25550</v>
      </c>
      <c r="J9107" s="35" t="s">
        <v>25551</v>
      </c>
      <c r="K9107" s="35" t="s">
        <v>2617</v>
      </c>
      <c r="L9107" s="35"/>
      <c r="M9107" s="141">
        <v>44365</v>
      </c>
    </row>
    <row r="9108" spans="9:13">
      <c r="I9108" s="35" t="s">
        <v>25552</v>
      </c>
      <c r="J9108" s="35" t="s">
        <v>25553</v>
      </c>
      <c r="K9108" s="35" t="s">
        <v>2617</v>
      </c>
      <c r="L9108" s="35"/>
      <c r="M9108" s="141">
        <v>44365</v>
      </c>
    </row>
    <row r="9109" spans="9:13">
      <c r="I9109" s="35" t="s">
        <v>25554</v>
      </c>
      <c r="J9109" s="35" t="s">
        <v>25555</v>
      </c>
      <c r="K9109" s="35" t="s">
        <v>2617</v>
      </c>
      <c r="L9109" s="35"/>
      <c r="M9109" s="141">
        <v>44365</v>
      </c>
    </row>
    <row r="9110" spans="9:13">
      <c r="I9110" s="35" t="s">
        <v>25556</v>
      </c>
      <c r="J9110" s="35" t="s">
        <v>25557</v>
      </c>
      <c r="K9110" s="35" t="s">
        <v>2617</v>
      </c>
      <c r="L9110" s="35"/>
      <c r="M9110" s="141">
        <v>44365</v>
      </c>
    </row>
    <row r="9111" spans="9:13">
      <c r="I9111" s="35" t="s">
        <v>25558</v>
      </c>
      <c r="J9111" s="35" t="s">
        <v>25559</v>
      </c>
      <c r="K9111" s="35" t="s">
        <v>2617</v>
      </c>
      <c r="L9111" s="35"/>
      <c r="M9111" s="141">
        <v>44365</v>
      </c>
    </row>
    <row r="9112" spans="9:13">
      <c r="I9112" s="35" t="s">
        <v>25560</v>
      </c>
      <c r="J9112" s="35" t="s">
        <v>25561</v>
      </c>
      <c r="K9112" s="35" t="s">
        <v>2617</v>
      </c>
      <c r="L9112" s="35"/>
      <c r="M9112" s="141">
        <v>44365</v>
      </c>
    </row>
    <row r="9113" spans="9:13">
      <c r="I9113" s="35" t="s">
        <v>25562</v>
      </c>
      <c r="J9113" s="35" t="s">
        <v>25563</v>
      </c>
      <c r="K9113" s="35" t="s">
        <v>2617</v>
      </c>
      <c r="L9113" s="35"/>
      <c r="M9113" s="141">
        <v>44365</v>
      </c>
    </row>
    <row r="9114" spans="9:13">
      <c r="I9114" s="35" t="s">
        <v>25564</v>
      </c>
      <c r="J9114" s="35" t="s">
        <v>25565</v>
      </c>
      <c r="K9114" s="35" t="s">
        <v>2617</v>
      </c>
      <c r="L9114" s="35"/>
      <c r="M9114" s="141">
        <v>44365</v>
      </c>
    </row>
    <row r="9115" spans="9:13">
      <c r="I9115" s="35" t="s">
        <v>25566</v>
      </c>
      <c r="J9115" s="35" t="s">
        <v>25567</v>
      </c>
      <c r="K9115" s="35" t="s">
        <v>2617</v>
      </c>
      <c r="L9115" s="35"/>
      <c r="M9115" s="141">
        <v>44365</v>
      </c>
    </row>
    <row r="9116" spans="9:13">
      <c r="I9116" s="35" t="s">
        <v>25568</v>
      </c>
      <c r="J9116" s="35" t="s">
        <v>25569</v>
      </c>
      <c r="K9116" s="35" t="s">
        <v>2617</v>
      </c>
      <c r="L9116" s="35"/>
      <c r="M9116" s="141">
        <v>44365</v>
      </c>
    </row>
    <row r="9117" spans="9:13">
      <c r="I9117" s="35" t="s">
        <v>25570</v>
      </c>
      <c r="J9117" s="35" t="s">
        <v>25571</v>
      </c>
      <c r="K9117" s="35" t="s">
        <v>2617</v>
      </c>
      <c r="L9117" s="35"/>
      <c r="M9117" s="141">
        <v>44365</v>
      </c>
    </row>
    <row r="9118" spans="9:13">
      <c r="I9118" s="35" t="s">
        <v>25572</v>
      </c>
      <c r="J9118" s="35" t="s">
        <v>25573</v>
      </c>
      <c r="K9118" s="35" t="s">
        <v>2617</v>
      </c>
      <c r="L9118" s="35"/>
      <c r="M9118" s="141">
        <v>44365</v>
      </c>
    </row>
    <row r="9119" spans="9:13">
      <c r="I9119" s="35" t="s">
        <v>25574</v>
      </c>
      <c r="J9119" s="35" t="s">
        <v>25575</v>
      </c>
      <c r="K9119" s="35" t="s">
        <v>2617</v>
      </c>
      <c r="L9119" s="35"/>
      <c r="M9119" s="141">
        <v>44365</v>
      </c>
    </row>
    <row r="9120" spans="9:13">
      <c r="I9120" s="35" t="s">
        <v>25576</v>
      </c>
      <c r="J9120" s="35" t="s">
        <v>25577</v>
      </c>
      <c r="K9120" s="35" t="s">
        <v>2617</v>
      </c>
      <c r="L9120" s="35"/>
      <c r="M9120" s="141">
        <v>44365</v>
      </c>
    </row>
    <row r="9121" spans="9:13">
      <c r="I9121" s="35" t="s">
        <v>25578</v>
      </c>
      <c r="J9121" s="35" t="s">
        <v>25579</v>
      </c>
      <c r="K9121" s="35" t="s">
        <v>2617</v>
      </c>
      <c r="L9121" s="35"/>
      <c r="M9121" s="141">
        <v>44365</v>
      </c>
    </row>
    <row r="9122" spans="9:13">
      <c r="I9122" s="35" t="s">
        <v>25580</v>
      </c>
      <c r="J9122" s="35" t="s">
        <v>25581</v>
      </c>
      <c r="K9122" s="35" t="s">
        <v>2617</v>
      </c>
      <c r="L9122" s="35"/>
      <c r="M9122" s="141">
        <v>44365</v>
      </c>
    </row>
    <row r="9123" spans="9:13">
      <c r="I9123" s="35" t="s">
        <v>25582</v>
      </c>
      <c r="J9123" s="35" t="s">
        <v>25583</v>
      </c>
      <c r="K9123" s="35" t="s">
        <v>2617</v>
      </c>
      <c r="L9123" s="35"/>
      <c r="M9123" s="141">
        <v>44365</v>
      </c>
    </row>
    <row r="9124" spans="9:13">
      <c r="I9124" s="35" t="s">
        <v>25584</v>
      </c>
      <c r="J9124" s="35" t="s">
        <v>25585</v>
      </c>
      <c r="K9124" s="35" t="s">
        <v>2617</v>
      </c>
      <c r="L9124" s="35"/>
      <c r="M9124" s="141">
        <v>44365</v>
      </c>
    </row>
    <row r="9125" spans="9:13">
      <c r="I9125" s="35" t="s">
        <v>25586</v>
      </c>
      <c r="J9125" s="35" t="s">
        <v>25587</v>
      </c>
      <c r="K9125" s="35" t="s">
        <v>2617</v>
      </c>
      <c r="L9125" s="35"/>
      <c r="M9125" s="141">
        <v>44365</v>
      </c>
    </row>
    <row r="9126" spans="9:13">
      <c r="I9126" s="35" t="s">
        <v>25588</v>
      </c>
      <c r="J9126" s="35" t="s">
        <v>25589</v>
      </c>
      <c r="K9126" s="35" t="s">
        <v>2617</v>
      </c>
      <c r="L9126" s="35"/>
      <c r="M9126" s="141">
        <v>44365</v>
      </c>
    </row>
    <row r="9127" spans="9:13">
      <c r="I9127" s="35" t="s">
        <v>25590</v>
      </c>
      <c r="J9127" s="35" t="s">
        <v>25591</v>
      </c>
      <c r="K9127" s="35" t="s">
        <v>2617</v>
      </c>
      <c r="L9127" s="35"/>
      <c r="M9127" s="141">
        <v>44365</v>
      </c>
    </row>
    <row r="9128" spans="9:13">
      <c r="I9128" s="35" t="s">
        <v>25592</v>
      </c>
      <c r="J9128" s="35" t="s">
        <v>25593</v>
      </c>
      <c r="K9128" s="35" t="s">
        <v>2617</v>
      </c>
      <c r="L9128" s="35"/>
      <c r="M9128" s="141">
        <v>44365</v>
      </c>
    </row>
    <row r="9129" spans="9:13">
      <c r="I9129" s="35" t="s">
        <v>25594</v>
      </c>
      <c r="J9129" s="35" t="s">
        <v>25595</v>
      </c>
      <c r="K9129" s="35" t="s">
        <v>2617</v>
      </c>
      <c r="L9129" s="35"/>
      <c r="M9129" s="141">
        <v>44365</v>
      </c>
    </row>
    <row r="9130" spans="9:13">
      <c r="I9130" s="35" t="s">
        <v>25596</v>
      </c>
      <c r="J9130" s="35" t="s">
        <v>25597</v>
      </c>
      <c r="K9130" s="35" t="s">
        <v>2617</v>
      </c>
      <c r="L9130" s="35"/>
      <c r="M9130" s="141">
        <v>44365</v>
      </c>
    </row>
    <row r="9131" spans="9:13">
      <c r="I9131" s="35" t="s">
        <v>25598</v>
      </c>
      <c r="J9131" s="35" t="s">
        <v>25599</v>
      </c>
      <c r="K9131" s="35" t="s">
        <v>2617</v>
      </c>
      <c r="L9131" s="35"/>
      <c r="M9131" s="141">
        <v>44365</v>
      </c>
    </row>
    <row r="9132" spans="9:13">
      <c r="I9132" s="35" t="s">
        <v>25600</v>
      </c>
      <c r="J9132" s="35" t="s">
        <v>25601</v>
      </c>
      <c r="K9132" s="35" t="s">
        <v>2617</v>
      </c>
      <c r="L9132" s="35"/>
      <c r="M9132" s="141">
        <v>44365</v>
      </c>
    </row>
    <row r="9133" spans="9:13">
      <c r="I9133" s="35" t="s">
        <v>25602</v>
      </c>
      <c r="J9133" s="35" t="s">
        <v>25603</v>
      </c>
      <c r="K9133" s="35" t="s">
        <v>2617</v>
      </c>
      <c r="L9133" s="35"/>
      <c r="M9133" s="141">
        <v>44365</v>
      </c>
    </row>
    <row r="9134" spans="9:13">
      <c r="I9134" s="35" t="s">
        <v>25604</v>
      </c>
      <c r="J9134" s="35" t="s">
        <v>25605</v>
      </c>
      <c r="K9134" s="35" t="s">
        <v>2617</v>
      </c>
      <c r="L9134" s="35"/>
      <c r="M9134" s="141">
        <v>44365</v>
      </c>
    </row>
    <row r="9135" spans="9:13">
      <c r="I9135" s="35" t="s">
        <v>25606</v>
      </c>
      <c r="J9135" s="35" t="s">
        <v>25607</v>
      </c>
      <c r="K9135" s="35" t="s">
        <v>2617</v>
      </c>
      <c r="L9135" s="35"/>
      <c r="M9135" s="141">
        <v>44365</v>
      </c>
    </row>
    <row r="9136" spans="9:13">
      <c r="I9136" s="35" t="s">
        <v>25608</v>
      </c>
      <c r="J9136" s="35" t="s">
        <v>25609</v>
      </c>
      <c r="K9136" s="35" t="s">
        <v>2617</v>
      </c>
      <c r="L9136" s="35"/>
      <c r="M9136" s="141">
        <v>44365</v>
      </c>
    </row>
    <row r="9137" spans="9:13">
      <c r="I9137" s="35" t="s">
        <v>25610</v>
      </c>
      <c r="J9137" s="35" t="s">
        <v>25611</v>
      </c>
      <c r="K9137" s="35" t="s">
        <v>2617</v>
      </c>
      <c r="L9137" s="35"/>
      <c r="M9137" s="141">
        <v>44365</v>
      </c>
    </row>
    <row r="9138" spans="9:13">
      <c r="I9138" s="35" t="s">
        <v>25612</v>
      </c>
      <c r="J9138" s="35" t="s">
        <v>25613</v>
      </c>
      <c r="K9138" s="35" t="s">
        <v>2617</v>
      </c>
      <c r="L9138" s="35"/>
      <c r="M9138" s="141">
        <v>44365</v>
      </c>
    </row>
    <row r="9139" spans="9:13">
      <c r="I9139" s="35" t="s">
        <v>25614</v>
      </c>
      <c r="J9139" s="35" t="s">
        <v>25615</v>
      </c>
      <c r="K9139" s="35" t="s">
        <v>2617</v>
      </c>
      <c r="L9139" s="35"/>
      <c r="M9139" s="141">
        <v>44365</v>
      </c>
    </row>
    <row r="9140" spans="9:13">
      <c r="I9140" s="35" t="s">
        <v>25616</v>
      </c>
      <c r="J9140" s="35" t="s">
        <v>25617</v>
      </c>
      <c r="K9140" s="35" t="s">
        <v>2617</v>
      </c>
      <c r="L9140" s="35"/>
      <c r="M9140" s="141">
        <v>44365</v>
      </c>
    </row>
    <row r="9141" spans="9:13">
      <c r="I9141" s="35" t="s">
        <v>25618</v>
      </c>
      <c r="J9141" s="35" t="s">
        <v>25619</v>
      </c>
      <c r="K9141" s="35" t="s">
        <v>2617</v>
      </c>
      <c r="L9141" s="35"/>
      <c r="M9141" s="141">
        <v>44365</v>
      </c>
    </row>
    <row r="9142" spans="9:13">
      <c r="I9142" s="35" t="s">
        <v>25620</v>
      </c>
      <c r="J9142" s="35" t="s">
        <v>25621</v>
      </c>
      <c r="K9142" s="35" t="s">
        <v>2617</v>
      </c>
      <c r="L9142" s="35"/>
      <c r="M9142" s="141">
        <v>44365</v>
      </c>
    </row>
    <row r="9143" spans="9:13">
      <c r="I9143" s="35" t="s">
        <v>25622</v>
      </c>
      <c r="J9143" s="35" t="s">
        <v>25623</v>
      </c>
      <c r="K9143" s="35" t="s">
        <v>2617</v>
      </c>
      <c r="L9143" s="35"/>
      <c r="M9143" s="141">
        <v>44365</v>
      </c>
    </row>
    <row r="9144" spans="9:13">
      <c r="I9144" s="35" t="s">
        <v>25624</v>
      </c>
      <c r="J9144" s="35" t="s">
        <v>25625</v>
      </c>
      <c r="K9144" s="35" t="s">
        <v>2617</v>
      </c>
      <c r="L9144" s="35"/>
      <c r="M9144" s="141">
        <v>44365</v>
      </c>
    </row>
    <row r="9145" spans="9:13">
      <c r="I9145" s="35" t="s">
        <v>25626</v>
      </c>
      <c r="J9145" s="35" t="s">
        <v>25627</v>
      </c>
      <c r="K9145" s="35" t="s">
        <v>2617</v>
      </c>
      <c r="L9145" s="35"/>
      <c r="M9145" s="141">
        <v>44365</v>
      </c>
    </row>
    <row r="9146" spans="9:13">
      <c r="I9146" s="35" t="s">
        <v>25628</v>
      </c>
      <c r="J9146" s="35" t="s">
        <v>25629</v>
      </c>
      <c r="K9146" s="35" t="s">
        <v>2617</v>
      </c>
      <c r="L9146" s="35"/>
      <c r="M9146" s="141">
        <v>44365</v>
      </c>
    </row>
    <row r="9147" spans="9:13">
      <c r="I9147" s="35" t="s">
        <v>25630</v>
      </c>
      <c r="J9147" s="35" t="s">
        <v>25631</v>
      </c>
      <c r="K9147" s="35" t="s">
        <v>2617</v>
      </c>
      <c r="L9147" s="35"/>
      <c r="M9147" s="141">
        <v>44365</v>
      </c>
    </row>
    <row r="9148" spans="9:13">
      <c r="I9148" s="35" t="s">
        <v>25632</v>
      </c>
      <c r="J9148" s="35" t="s">
        <v>25633</v>
      </c>
      <c r="K9148" s="35" t="s">
        <v>2617</v>
      </c>
      <c r="L9148" s="35"/>
      <c r="M9148" s="141">
        <v>44365</v>
      </c>
    </row>
    <row r="9149" spans="9:13">
      <c r="I9149" s="35" t="s">
        <v>25634</v>
      </c>
      <c r="J9149" s="35" t="s">
        <v>25635</v>
      </c>
      <c r="K9149" s="35" t="s">
        <v>2617</v>
      </c>
      <c r="L9149" s="35"/>
      <c r="M9149" s="141">
        <v>44365</v>
      </c>
    </row>
    <row r="9150" spans="9:13">
      <c r="I9150" s="35" t="s">
        <v>25636</v>
      </c>
      <c r="J9150" s="35" t="s">
        <v>25637</v>
      </c>
      <c r="K9150" s="35" t="s">
        <v>2617</v>
      </c>
      <c r="L9150" s="35"/>
      <c r="M9150" s="141">
        <v>44365</v>
      </c>
    </row>
    <row r="9151" spans="9:13">
      <c r="I9151" s="35" t="s">
        <v>25638</v>
      </c>
      <c r="J9151" s="35" t="s">
        <v>25639</v>
      </c>
      <c r="K9151" s="35" t="s">
        <v>2617</v>
      </c>
      <c r="L9151" s="35"/>
      <c r="M9151" s="141">
        <v>44365</v>
      </c>
    </row>
    <row r="9152" spans="9:13">
      <c r="I9152" s="35" t="s">
        <v>25640</v>
      </c>
      <c r="J9152" s="35" t="s">
        <v>25641</v>
      </c>
      <c r="K9152" s="35" t="s">
        <v>2617</v>
      </c>
      <c r="L9152" s="35"/>
      <c r="M9152" s="141">
        <v>44365</v>
      </c>
    </row>
    <row r="9153" spans="9:13">
      <c r="I9153" s="35" t="s">
        <v>25642</v>
      </c>
      <c r="J9153" s="35" t="s">
        <v>25643</v>
      </c>
      <c r="K9153" s="35" t="s">
        <v>2617</v>
      </c>
      <c r="L9153" s="35"/>
      <c r="M9153" s="141">
        <v>44365</v>
      </c>
    </row>
    <row r="9154" spans="9:13">
      <c r="I9154" s="35" t="s">
        <v>25644</v>
      </c>
      <c r="J9154" s="35" t="s">
        <v>25645</v>
      </c>
      <c r="K9154" s="35" t="s">
        <v>2617</v>
      </c>
      <c r="L9154" s="35"/>
      <c r="M9154" s="141">
        <v>44365</v>
      </c>
    </row>
    <row r="9155" spans="9:13">
      <c r="I9155" s="35" t="s">
        <v>25646</v>
      </c>
      <c r="J9155" s="35" t="s">
        <v>25647</v>
      </c>
      <c r="K9155" s="35" t="s">
        <v>2617</v>
      </c>
      <c r="L9155" s="35"/>
      <c r="M9155" s="141">
        <v>44365</v>
      </c>
    </row>
    <row r="9156" spans="9:13">
      <c r="I9156" s="35" t="s">
        <v>25648</v>
      </c>
      <c r="J9156" s="35" t="s">
        <v>25649</v>
      </c>
      <c r="K9156" s="35" t="s">
        <v>2617</v>
      </c>
      <c r="L9156" s="35"/>
      <c r="M9156" s="141">
        <v>44365</v>
      </c>
    </row>
    <row r="9157" spans="9:13">
      <c r="I9157" s="35" t="s">
        <v>25650</v>
      </c>
      <c r="J9157" s="35" t="s">
        <v>25651</v>
      </c>
      <c r="K9157" s="35" t="s">
        <v>2617</v>
      </c>
      <c r="L9157" s="35"/>
      <c r="M9157" s="141">
        <v>44365</v>
      </c>
    </row>
    <row r="9158" spans="9:13">
      <c r="I9158" s="35" t="s">
        <v>25652</v>
      </c>
      <c r="J9158" s="35" t="s">
        <v>25653</v>
      </c>
      <c r="K9158" s="35" t="s">
        <v>2617</v>
      </c>
      <c r="L9158" s="35"/>
      <c r="M9158" s="141">
        <v>44365</v>
      </c>
    </row>
    <row r="9159" spans="9:13">
      <c r="I9159" s="35" t="s">
        <v>25654</v>
      </c>
      <c r="J9159" s="35" t="s">
        <v>25655</v>
      </c>
      <c r="K9159" s="35" t="s">
        <v>2617</v>
      </c>
      <c r="L9159" s="35"/>
      <c r="M9159" s="141">
        <v>44365</v>
      </c>
    </row>
    <row r="9160" spans="9:13">
      <c r="I9160" s="35" t="s">
        <v>25656</v>
      </c>
      <c r="J9160" s="35" t="s">
        <v>25657</v>
      </c>
      <c r="K9160" s="35" t="s">
        <v>2617</v>
      </c>
      <c r="L9160" s="35"/>
      <c r="M9160" s="141">
        <v>44365</v>
      </c>
    </row>
    <row r="9161" spans="9:13">
      <c r="I9161" s="35" t="s">
        <v>25658</v>
      </c>
      <c r="J9161" s="35" t="s">
        <v>25659</v>
      </c>
      <c r="K9161" s="35" t="s">
        <v>2617</v>
      </c>
      <c r="L9161" s="35"/>
      <c r="M9161" s="141">
        <v>44365</v>
      </c>
    </row>
    <row r="9162" spans="9:13">
      <c r="I9162" s="35" t="s">
        <v>25660</v>
      </c>
      <c r="J9162" s="35" t="s">
        <v>25661</v>
      </c>
      <c r="K9162" s="35" t="s">
        <v>2617</v>
      </c>
      <c r="L9162" s="35"/>
      <c r="M9162" s="141">
        <v>44365</v>
      </c>
    </row>
    <row r="9163" spans="9:13">
      <c r="I9163" s="35" t="s">
        <v>25662</v>
      </c>
      <c r="J9163" s="35" t="s">
        <v>25663</v>
      </c>
      <c r="K9163" s="35" t="s">
        <v>2617</v>
      </c>
      <c r="L9163" s="35"/>
      <c r="M9163" s="141">
        <v>44365</v>
      </c>
    </row>
    <row r="9164" spans="9:13">
      <c r="I9164" s="35" t="s">
        <v>25664</v>
      </c>
      <c r="J9164" s="35" t="s">
        <v>25665</v>
      </c>
      <c r="K9164" s="35" t="s">
        <v>2617</v>
      </c>
      <c r="L9164" s="35"/>
      <c r="M9164" s="141">
        <v>44365</v>
      </c>
    </row>
    <row r="9165" spans="9:13">
      <c r="I9165" s="35" t="s">
        <v>25666</v>
      </c>
      <c r="J9165" s="35" t="s">
        <v>25667</v>
      </c>
      <c r="K9165" s="35" t="s">
        <v>2617</v>
      </c>
      <c r="L9165" s="35"/>
      <c r="M9165" s="141">
        <v>44365</v>
      </c>
    </row>
    <row r="9166" spans="9:13">
      <c r="I9166" s="35" t="s">
        <v>25668</v>
      </c>
      <c r="J9166" s="35" t="s">
        <v>25669</v>
      </c>
      <c r="K9166" s="35" t="s">
        <v>2617</v>
      </c>
      <c r="L9166" s="35"/>
      <c r="M9166" s="141">
        <v>44365</v>
      </c>
    </row>
    <row r="9167" spans="9:13">
      <c r="I9167" s="35" t="s">
        <v>25670</v>
      </c>
      <c r="J9167" s="35" t="s">
        <v>25671</v>
      </c>
      <c r="K9167" s="35" t="s">
        <v>2617</v>
      </c>
      <c r="L9167" s="35"/>
      <c r="M9167" s="141">
        <v>44365</v>
      </c>
    </row>
    <row r="9168" spans="9:13">
      <c r="I9168" s="35" t="s">
        <v>25672</v>
      </c>
      <c r="J9168" s="35" t="s">
        <v>25673</v>
      </c>
      <c r="K9168" s="35" t="s">
        <v>2617</v>
      </c>
      <c r="L9168" s="35"/>
      <c r="M9168" s="141">
        <v>44365</v>
      </c>
    </row>
    <row r="9169" spans="9:13">
      <c r="I9169" s="35" t="s">
        <v>25674</v>
      </c>
      <c r="J9169" s="35" t="s">
        <v>25675</v>
      </c>
      <c r="K9169" s="35" t="s">
        <v>2617</v>
      </c>
      <c r="L9169" s="35"/>
      <c r="M9169" s="141">
        <v>44365</v>
      </c>
    </row>
    <row r="9170" spans="9:13">
      <c r="I9170" s="35" t="s">
        <v>25676</v>
      </c>
      <c r="J9170" s="35" t="s">
        <v>25677</v>
      </c>
      <c r="K9170" s="35" t="s">
        <v>2617</v>
      </c>
      <c r="L9170" s="35"/>
      <c r="M9170" s="141">
        <v>44365</v>
      </c>
    </row>
    <row r="9171" spans="9:13">
      <c r="I9171" s="35" t="s">
        <v>25678</v>
      </c>
      <c r="J9171" s="35" t="s">
        <v>25679</v>
      </c>
      <c r="K9171" s="35" t="s">
        <v>2617</v>
      </c>
      <c r="L9171" s="35"/>
      <c r="M9171" s="141">
        <v>44365</v>
      </c>
    </row>
    <row r="9172" spans="9:13">
      <c r="I9172" s="35" t="s">
        <v>25680</v>
      </c>
      <c r="J9172" s="35" t="s">
        <v>25681</v>
      </c>
      <c r="K9172" s="35" t="s">
        <v>2617</v>
      </c>
      <c r="L9172" s="35"/>
      <c r="M9172" s="141">
        <v>44365</v>
      </c>
    </row>
    <row r="9173" spans="9:13">
      <c r="I9173" s="35" t="s">
        <v>25682</v>
      </c>
      <c r="J9173" s="35" t="s">
        <v>25683</v>
      </c>
      <c r="K9173" s="35" t="s">
        <v>2617</v>
      </c>
      <c r="L9173" s="35"/>
      <c r="M9173" s="141">
        <v>44365</v>
      </c>
    </row>
    <row r="9174" spans="9:13">
      <c r="I9174" s="35" t="s">
        <v>25684</v>
      </c>
      <c r="J9174" s="35" t="s">
        <v>25685</v>
      </c>
      <c r="K9174" s="35" t="s">
        <v>2617</v>
      </c>
      <c r="L9174" s="35"/>
      <c r="M9174" s="141">
        <v>44365</v>
      </c>
    </row>
    <row r="9175" spans="9:13">
      <c r="I9175" s="35" t="s">
        <v>25686</v>
      </c>
      <c r="J9175" s="35" t="s">
        <v>25687</v>
      </c>
      <c r="K9175" s="35" t="s">
        <v>2617</v>
      </c>
      <c r="L9175" s="35"/>
      <c r="M9175" s="141">
        <v>44365</v>
      </c>
    </row>
    <row r="9176" spans="9:13">
      <c r="I9176" s="35" t="s">
        <v>25688</v>
      </c>
      <c r="J9176" s="35" t="s">
        <v>25689</v>
      </c>
      <c r="K9176" s="35" t="s">
        <v>2617</v>
      </c>
      <c r="L9176" s="35"/>
      <c r="M9176" s="141">
        <v>44365</v>
      </c>
    </row>
    <row r="9177" spans="9:13">
      <c r="I9177" s="35" t="s">
        <v>25690</v>
      </c>
      <c r="J9177" s="35" t="s">
        <v>25691</v>
      </c>
      <c r="K9177" s="35" t="s">
        <v>2617</v>
      </c>
      <c r="L9177" s="35"/>
      <c r="M9177" s="141">
        <v>44365</v>
      </c>
    </row>
    <row r="9178" spans="9:13">
      <c r="I9178" s="35" t="s">
        <v>25692</v>
      </c>
      <c r="J9178" s="35" t="s">
        <v>25693</v>
      </c>
      <c r="K9178" s="35" t="s">
        <v>2617</v>
      </c>
      <c r="L9178" s="35"/>
      <c r="M9178" s="141">
        <v>44365</v>
      </c>
    </row>
    <row r="9179" spans="9:13">
      <c r="I9179" s="35" t="s">
        <v>25694</v>
      </c>
      <c r="J9179" s="35" t="s">
        <v>25695</v>
      </c>
      <c r="K9179" s="35" t="s">
        <v>2617</v>
      </c>
      <c r="L9179" s="35"/>
      <c r="M9179" s="141">
        <v>44365</v>
      </c>
    </row>
    <row r="9180" spans="9:13">
      <c r="I9180" s="35" t="s">
        <v>25696</v>
      </c>
      <c r="J9180" s="35" t="s">
        <v>25697</v>
      </c>
      <c r="K9180" s="35" t="s">
        <v>2617</v>
      </c>
      <c r="L9180" s="35"/>
      <c r="M9180" s="141">
        <v>44365</v>
      </c>
    </row>
    <row r="9181" spans="9:13">
      <c r="I9181" s="35" t="s">
        <v>25698</v>
      </c>
      <c r="J9181" s="35" t="s">
        <v>25699</v>
      </c>
      <c r="K9181" s="35" t="s">
        <v>2617</v>
      </c>
      <c r="L9181" s="35"/>
      <c r="M9181" s="141">
        <v>44365</v>
      </c>
    </row>
    <row r="9182" spans="9:13">
      <c r="I9182" s="35" t="s">
        <v>25700</v>
      </c>
      <c r="J9182" s="35" t="s">
        <v>25701</v>
      </c>
      <c r="K9182" s="35" t="s">
        <v>2617</v>
      </c>
      <c r="L9182" s="35"/>
      <c r="M9182" s="141">
        <v>44365</v>
      </c>
    </row>
    <row r="9183" spans="9:13">
      <c r="I9183" s="35" t="s">
        <v>25702</v>
      </c>
      <c r="J9183" s="35" t="s">
        <v>25703</v>
      </c>
      <c r="K9183" s="35" t="s">
        <v>2617</v>
      </c>
      <c r="L9183" s="35"/>
      <c r="M9183" s="141">
        <v>44365</v>
      </c>
    </row>
    <row r="9184" spans="9:13">
      <c r="I9184" s="35" t="s">
        <v>25704</v>
      </c>
      <c r="J9184" s="35" t="s">
        <v>25705</v>
      </c>
      <c r="K9184" s="35" t="s">
        <v>2617</v>
      </c>
      <c r="L9184" s="35"/>
      <c r="M9184" s="141">
        <v>44365</v>
      </c>
    </row>
    <row r="9185" spans="9:13">
      <c r="I9185" s="35" t="s">
        <v>25706</v>
      </c>
      <c r="J9185" s="35" t="s">
        <v>25707</v>
      </c>
      <c r="K9185" s="35" t="s">
        <v>2617</v>
      </c>
      <c r="L9185" s="35"/>
      <c r="M9185" s="141">
        <v>44365</v>
      </c>
    </row>
    <row r="9186" spans="9:13">
      <c r="I9186" s="35" t="s">
        <v>25708</v>
      </c>
      <c r="J9186" s="35" t="s">
        <v>25709</v>
      </c>
      <c r="K9186" s="35" t="s">
        <v>2617</v>
      </c>
      <c r="L9186" s="35"/>
      <c r="M9186" s="141">
        <v>44365</v>
      </c>
    </row>
    <row r="9187" spans="9:13">
      <c r="I9187" s="35" t="s">
        <v>25710</v>
      </c>
      <c r="J9187" s="35" t="s">
        <v>25711</v>
      </c>
      <c r="K9187" s="35" t="s">
        <v>2617</v>
      </c>
      <c r="L9187" s="35"/>
      <c r="M9187" s="141">
        <v>44365</v>
      </c>
    </row>
    <row r="9188" spans="9:13">
      <c r="I9188" s="35" t="s">
        <v>25712</v>
      </c>
      <c r="J9188" s="35" t="s">
        <v>25713</v>
      </c>
      <c r="K9188" s="35" t="s">
        <v>2617</v>
      </c>
      <c r="L9188" s="35"/>
      <c r="M9188" s="141">
        <v>44365</v>
      </c>
    </row>
    <row r="9189" spans="9:13">
      <c r="I9189" s="35" t="s">
        <v>25714</v>
      </c>
      <c r="J9189" s="35" t="s">
        <v>25715</v>
      </c>
      <c r="K9189" s="35" t="s">
        <v>2617</v>
      </c>
      <c r="L9189" s="35"/>
      <c r="M9189" s="141">
        <v>44365</v>
      </c>
    </row>
    <row r="9190" spans="9:13">
      <c r="I9190" s="35" t="s">
        <v>25716</v>
      </c>
      <c r="J9190" s="35" t="s">
        <v>25717</v>
      </c>
      <c r="K9190" s="35" t="s">
        <v>2617</v>
      </c>
      <c r="L9190" s="35"/>
      <c r="M9190" s="141">
        <v>44365</v>
      </c>
    </row>
    <row r="9191" spans="9:13">
      <c r="I9191" s="35" t="s">
        <v>25718</v>
      </c>
      <c r="J9191" s="35" t="s">
        <v>25719</v>
      </c>
      <c r="K9191" s="35" t="s">
        <v>2617</v>
      </c>
      <c r="L9191" s="35"/>
      <c r="M9191" s="141">
        <v>44365</v>
      </c>
    </row>
    <row r="9192" spans="9:13">
      <c r="I9192" s="35" t="s">
        <v>25720</v>
      </c>
      <c r="J9192" s="35" t="s">
        <v>25721</v>
      </c>
      <c r="K9192" s="35" t="s">
        <v>2617</v>
      </c>
      <c r="L9192" s="35"/>
      <c r="M9192" s="141">
        <v>44365</v>
      </c>
    </row>
    <row r="9193" spans="9:13">
      <c r="I9193" s="35" t="s">
        <v>25722</v>
      </c>
      <c r="J9193" s="35" t="s">
        <v>25723</v>
      </c>
      <c r="K9193" s="35" t="s">
        <v>2617</v>
      </c>
      <c r="L9193" s="35"/>
      <c r="M9193" s="141">
        <v>44365</v>
      </c>
    </row>
    <row r="9194" spans="9:13">
      <c r="I9194" s="35" t="s">
        <v>25724</v>
      </c>
      <c r="J9194" s="35" t="s">
        <v>25725</v>
      </c>
      <c r="K9194" s="35" t="s">
        <v>2617</v>
      </c>
      <c r="L9194" s="35"/>
      <c r="M9194" s="141">
        <v>44365</v>
      </c>
    </row>
    <row r="9195" spans="9:13">
      <c r="I9195" s="35" t="s">
        <v>25726</v>
      </c>
      <c r="J9195" s="35" t="s">
        <v>25727</v>
      </c>
      <c r="K9195" s="35" t="s">
        <v>2617</v>
      </c>
      <c r="L9195" s="35"/>
      <c r="M9195" s="141">
        <v>44365</v>
      </c>
    </row>
    <row r="9196" spans="9:13">
      <c r="I9196" s="35" t="s">
        <v>25728</v>
      </c>
      <c r="J9196" s="35" t="s">
        <v>25729</v>
      </c>
      <c r="K9196" s="35" t="s">
        <v>2617</v>
      </c>
      <c r="L9196" s="35"/>
      <c r="M9196" s="141">
        <v>44365</v>
      </c>
    </row>
    <row r="9197" spans="9:13">
      <c r="I9197" s="35" t="s">
        <v>25730</v>
      </c>
      <c r="J9197" s="35" t="s">
        <v>25731</v>
      </c>
      <c r="K9197" s="35" t="s">
        <v>2617</v>
      </c>
      <c r="L9197" s="35"/>
      <c r="M9197" s="141">
        <v>44365</v>
      </c>
    </row>
    <row r="9198" spans="9:13">
      <c r="I9198" s="35" t="s">
        <v>25732</v>
      </c>
      <c r="J9198" s="35" t="s">
        <v>25733</v>
      </c>
      <c r="K9198" s="35" t="s">
        <v>2617</v>
      </c>
      <c r="L9198" s="35"/>
      <c r="M9198" s="141">
        <v>44365</v>
      </c>
    </row>
    <row r="9199" spans="9:13">
      <c r="I9199" s="35" t="s">
        <v>25734</v>
      </c>
      <c r="J9199" s="35" t="s">
        <v>25735</v>
      </c>
      <c r="K9199" s="35" t="s">
        <v>2617</v>
      </c>
      <c r="L9199" s="35"/>
      <c r="M9199" s="141">
        <v>44365</v>
      </c>
    </row>
    <row r="9200" spans="9:13">
      <c r="I9200" s="35" t="s">
        <v>25736</v>
      </c>
      <c r="J9200" s="35" t="s">
        <v>25737</v>
      </c>
      <c r="K9200" s="35" t="s">
        <v>2617</v>
      </c>
      <c r="L9200" s="35"/>
      <c r="M9200" s="141">
        <v>44365</v>
      </c>
    </row>
    <row r="9201" spans="9:13">
      <c r="I9201" s="35" t="s">
        <v>25738</v>
      </c>
      <c r="J9201" s="35" t="s">
        <v>25739</v>
      </c>
      <c r="K9201" s="35" t="s">
        <v>2617</v>
      </c>
      <c r="L9201" s="35"/>
      <c r="M9201" s="141">
        <v>44365</v>
      </c>
    </row>
    <row r="9202" spans="9:13">
      <c r="I9202" s="35" t="s">
        <v>25740</v>
      </c>
      <c r="J9202" s="35" t="s">
        <v>25741</v>
      </c>
      <c r="K9202" s="35" t="s">
        <v>2617</v>
      </c>
      <c r="L9202" s="35"/>
      <c r="M9202" s="141">
        <v>44365</v>
      </c>
    </row>
    <row r="9203" spans="9:13">
      <c r="I9203" s="35" t="s">
        <v>25742</v>
      </c>
      <c r="J9203" s="35" t="s">
        <v>25743</v>
      </c>
      <c r="K9203" s="35" t="s">
        <v>2617</v>
      </c>
      <c r="L9203" s="35"/>
      <c r="M9203" s="141">
        <v>44365</v>
      </c>
    </row>
    <row r="9204" spans="9:13">
      <c r="I9204" s="35" t="s">
        <v>25744</v>
      </c>
      <c r="J9204" s="35" t="s">
        <v>25745</v>
      </c>
      <c r="K9204" s="35" t="s">
        <v>2617</v>
      </c>
      <c r="L9204" s="35"/>
      <c r="M9204" s="141">
        <v>44365</v>
      </c>
    </row>
    <row r="9205" spans="9:13">
      <c r="I9205" s="35" t="s">
        <v>25746</v>
      </c>
      <c r="J9205" s="35" t="s">
        <v>25747</v>
      </c>
      <c r="K9205" s="35" t="s">
        <v>2617</v>
      </c>
      <c r="L9205" s="35"/>
      <c r="M9205" s="141">
        <v>44365</v>
      </c>
    </row>
    <row r="9206" spans="9:13">
      <c r="I9206" s="35" t="s">
        <v>25748</v>
      </c>
      <c r="J9206" s="35" t="s">
        <v>25749</v>
      </c>
      <c r="K9206" s="35" t="s">
        <v>2617</v>
      </c>
      <c r="L9206" s="35"/>
      <c r="M9206" s="141">
        <v>44365</v>
      </c>
    </row>
    <row r="9207" spans="9:13">
      <c r="I9207" s="35" t="s">
        <v>25750</v>
      </c>
      <c r="J9207" s="35" t="s">
        <v>25751</v>
      </c>
      <c r="K9207" s="35" t="s">
        <v>2617</v>
      </c>
      <c r="L9207" s="35"/>
      <c r="M9207" s="141">
        <v>44365</v>
      </c>
    </row>
    <row r="9208" spans="9:13">
      <c r="I9208" s="35" t="s">
        <v>25752</v>
      </c>
      <c r="J9208" s="35" t="s">
        <v>25753</v>
      </c>
      <c r="K9208" s="35" t="s">
        <v>2617</v>
      </c>
      <c r="L9208" s="35"/>
      <c r="M9208" s="141">
        <v>44365</v>
      </c>
    </row>
    <row r="9209" spans="9:13">
      <c r="I9209" s="35" t="s">
        <v>25754</v>
      </c>
      <c r="J9209" s="35" t="s">
        <v>25755</v>
      </c>
      <c r="K9209" s="35" t="s">
        <v>2617</v>
      </c>
      <c r="L9209" s="35"/>
      <c r="M9209" s="141">
        <v>44365</v>
      </c>
    </row>
    <row r="9210" spans="9:13">
      <c r="I9210" s="35" t="s">
        <v>25756</v>
      </c>
      <c r="J9210" s="35" t="s">
        <v>25757</v>
      </c>
      <c r="K9210" s="35" t="s">
        <v>2617</v>
      </c>
      <c r="L9210" s="35"/>
      <c r="M9210" s="141">
        <v>44365</v>
      </c>
    </row>
    <row r="9211" spans="9:13">
      <c r="I9211" s="35" t="s">
        <v>25758</v>
      </c>
      <c r="J9211" s="35" t="s">
        <v>25759</v>
      </c>
      <c r="K9211" s="35" t="s">
        <v>2617</v>
      </c>
      <c r="L9211" s="35"/>
      <c r="M9211" s="141">
        <v>44365</v>
      </c>
    </row>
    <row r="9212" spans="9:13">
      <c r="I9212" s="35" t="s">
        <v>25760</v>
      </c>
      <c r="J9212" s="35" t="s">
        <v>25761</v>
      </c>
      <c r="K9212" s="35" t="s">
        <v>2617</v>
      </c>
      <c r="L9212" s="35"/>
      <c r="M9212" s="141">
        <v>44365</v>
      </c>
    </row>
    <row r="9213" spans="9:13">
      <c r="I9213" s="35" t="s">
        <v>25762</v>
      </c>
      <c r="J9213" s="35" t="s">
        <v>25763</v>
      </c>
      <c r="K9213" s="35" t="s">
        <v>2617</v>
      </c>
      <c r="L9213" s="35"/>
      <c r="M9213" s="141">
        <v>44365</v>
      </c>
    </row>
    <row r="9214" spans="9:13">
      <c r="I9214" s="35" t="s">
        <v>25764</v>
      </c>
      <c r="J9214" s="35" t="s">
        <v>25765</v>
      </c>
      <c r="K9214" s="35" t="s">
        <v>2617</v>
      </c>
      <c r="L9214" s="35"/>
      <c r="M9214" s="141">
        <v>44365</v>
      </c>
    </row>
    <row r="9215" spans="9:13">
      <c r="I9215" s="35" t="s">
        <v>25766</v>
      </c>
      <c r="J9215" s="35" t="s">
        <v>25767</v>
      </c>
      <c r="K9215" s="35" t="s">
        <v>2617</v>
      </c>
      <c r="L9215" s="35"/>
      <c r="M9215" s="141">
        <v>44365</v>
      </c>
    </row>
    <row r="9216" spans="9:13">
      <c r="I9216" s="35" t="s">
        <v>25768</v>
      </c>
      <c r="J9216" s="35" t="s">
        <v>25769</v>
      </c>
      <c r="K9216" s="35" t="s">
        <v>2617</v>
      </c>
      <c r="L9216" s="35"/>
      <c r="M9216" s="141">
        <v>44365</v>
      </c>
    </row>
    <row r="9217" spans="9:13">
      <c r="I9217" s="35" t="s">
        <v>25770</v>
      </c>
      <c r="J9217" s="35" t="s">
        <v>25771</v>
      </c>
      <c r="K9217" s="35" t="s">
        <v>2617</v>
      </c>
      <c r="L9217" s="35"/>
      <c r="M9217" s="141">
        <v>44365</v>
      </c>
    </row>
    <row r="9218" spans="9:13">
      <c r="I9218" s="35" t="s">
        <v>25772</v>
      </c>
      <c r="J9218" s="35" t="s">
        <v>25773</v>
      </c>
      <c r="K9218" s="35" t="s">
        <v>2617</v>
      </c>
      <c r="L9218" s="35"/>
      <c r="M9218" s="141">
        <v>44365</v>
      </c>
    </row>
    <row r="9219" spans="9:13">
      <c r="I9219" s="35" t="s">
        <v>25774</v>
      </c>
      <c r="J9219" s="35" t="s">
        <v>25775</v>
      </c>
      <c r="K9219" s="35" t="s">
        <v>2617</v>
      </c>
      <c r="L9219" s="35"/>
      <c r="M9219" s="141">
        <v>44365</v>
      </c>
    </row>
    <row r="9220" spans="9:13">
      <c r="I9220" s="35" t="s">
        <v>25776</v>
      </c>
      <c r="J9220" s="35" t="s">
        <v>25777</v>
      </c>
      <c r="K9220" s="35" t="s">
        <v>2617</v>
      </c>
      <c r="L9220" s="35"/>
      <c r="M9220" s="141">
        <v>44365</v>
      </c>
    </row>
    <row r="9221" spans="9:13">
      <c r="I9221" s="35" t="s">
        <v>25778</v>
      </c>
      <c r="J9221" s="35" t="s">
        <v>25779</v>
      </c>
      <c r="K9221" s="35" t="s">
        <v>2617</v>
      </c>
      <c r="L9221" s="35"/>
      <c r="M9221" s="141">
        <v>44365</v>
      </c>
    </row>
    <row r="9222" spans="9:13">
      <c r="I9222" s="35" t="s">
        <v>25780</v>
      </c>
      <c r="J9222" s="35" t="s">
        <v>25781</v>
      </c>
      <c r="K9222" s="35" t="s">
        <v>2617</v>
      </c>
      <c r="L9222" s="35"/>
      <c r="M9222" s="141">
        <v>44365</v>
      </c>
    </row>
    <row r="9223" spans="9:13">
      <c r="I9223" s="35" t="s">
        <v>25782</v>
      </c>
      <c r="J9223" s="35" t="s">
        <v>25783</v>
      </c>
      <c r="K9223" s="35" t="s">
        <v>2617</v>
      </c>
      <c r="L9223" s="35"/>
      <c r="M9223" s="141">
        <v>44365</v>
      </c>
    </row>
    <row r="9224" spans="9:13">
      <c r="I9224" s="35" t="s">
        <v>25784</v>
      </c>
      <c r="J9224" s="35" t="s">
        <v>25785</v>
      </c>
      <c r="K9224" s="35" t="s">
        <v>2617</v>
      </c>
      <c r="L9224" s="35"/>
      <c r="M9224" s="141">
        <v>44365</v>
      </c>
    </row>
    <row r="9225" spans="9:13">
      <c r="I9225" s="35" t="s">
        <v>25786</v>
      </c>
      <c r="J9225" s="35" t="s">
        <v>25787</v>
      </c>
      <c r="K9225" s="35" t="s">
        <v>2617</v>
      </c>
      <c r="L9225" s="35"/>
      <c r="M9225" s="141">
        <v>44365</v>
      </c>
    </row>
    <row r="9226" spans="9:13">
      <c r="I9226" s="35" t="s">
        <v>25788</v>
      </c>
      <c r="J9226" s="35" t="s">
        <v>25789</v>
      </c>
      <c r="K9226" s="35" t="s">
        <v>2617</v>
      </c>
      <c r="L9226" s="35"/>
      <c r="M9226" s="141">
        <v>44365</v>
      </c>
    </row>
    <row r="9227" spans="9:13">
      <c r="I9227" s="35" t="s">
        <v>25790</v>
      </c>
      <c r="J9227" s="35" t="s">
        <v>25791</v>
      </c>
      <c r="K9227" s="35" t="s">
        <v>2617</v>
      </c>
      <c r="L9227" s="35"/>
      <c r="M9227" s="141">
        <v>44365</v>
      </c>
    </row>
    <row r="9228" spans="9:13">
      <c r="I9228" s="35" t="s">
        <v>25792</v>
      </c>
      <c r="J9228" s="35" t="s">
        <v>25793</v>
      </c>
      <c r="K9228" s="35" t="s">
        <v>2617</v>
      </c>
      <c r="L9228" s="35"/>
      <c r="M9228" s="141">
        <v>44365</v>
      </c>
    </row>
    <row r="9229" spans="9:13">
      <c r="I9229" s="35" t="s">
        <v>25794</v>
      </c>
      <c r="J9229" s="35" t="s">
        <v>25795</v>
      </c>
      <c r="K9229" s="35" t="s">
        <v>2617</v>
      </c>
      <c r="L9229" s="35"/>
      <c r="M9229" s="141">
        <v>44365</v>
      </c>
    </row>
    <row r="9230" spans="9:13">
      <c r="I9230" s="35" t="s">
        <v>25796</v>
      </c>
      <c r="J9230" s="35" t="s">
        <v>25797</v>
      </c>
      <c r="K9230" s="35" t="s">
        <v>2617</v>
      </c>
      <c r="L9230" s="35"/>
      <c r="M9230" s="141">
        <v>44365</v>
      </c>
    </row>
    <row r="9231" spans="9:13">
      <c r="I9231" s="35" t="s">
        <v>25798</v>
      </c>
      <c r="J9231" s="35" t="s">
        <v>25799</v>
      </c>
      <c r="K9231" s="35" t="s">
        <v>2617</v>
      </c>
      <c r="L9231" s="35"/>
      <c r="M9231" s="141">
        <v>44365</v>
      </c>
    </row>
    <row r="9232" spans="9:13">
      <c r="I9232" s="35" t="s">
        <v>25800</v>
      </c>
      <c r="J9232" s="35" t="s">
        <v>25801</v>
      </c>
      <c r="K9232" s="35" t="s">
        <v>2617</v>
      </c>
      <c r="L9232" s="35"/>
      <c r="M9232" s="141">
        <v>44365</v>
      </c>
    </row>
    <row r="9233" spans="9:13">
      <c r="I9233" s="35" t="s">
        <v>25802</v>
      </c>
      <c r="J9233" s="35" t="s">
        <v>25803</v>
      </c>
      <c r="K9233" s="35" t="s">
        <v>2617</v>
      </c>
      <c r="L9233" s="35"/>
      <c r="M9233" s="141">
        <v>44365</v>
      </c>
    </row>
    <row r="9234" spans="9:13">
      <c r="I9234" s="35" t="s">
        <v>25804</v>
      </c>
      <c r="J9234" s="35" t="s">
        <v>25805</v>
      </c>
      <c r="K9234" s="35" t="s">
        <v>2617</v>
      </c>
      <c r="L9234" s="35"/>
      <c r="M9234" s="141">
        <v>44365</v>
      </c>
    </row>
    <row r="9235" spans="9:13">
      <c r="I9235" s="35" t="s">
        <v>25806</v>
      </c>
      <c r="J9235" s="35" t="s">
        <v>25807</v>
      </c>
      <c r="K9235" s="35" t="s">
        <v>2617</v>
      </c>
      <c r="L9235" s="35"/>
      <c r="M9235" s="141">
        <v>44365</v>
      </c>
    </row>
    <row r="9236" spans="9:13">
      <c r="I9236" s="35" t="s">
        <v>25808</v>
      </c>
      <c r="J9236" s="35" t="s">
        <v>25809</v>
      </c>
      <c r="K9236" s="35" t="s">
        <v>2617</v>
      </c>
      <c r="L9236" s="35"/>
      <c r="M9236" s="141">
        <v>44365</v>
      </c>
    </row>
    <row r="9237" spans="9:13">
      <c r="I9237" s="35" t="s">
        <v>25810</v>
      </c>
      <c r="J9237" s="35" t="s">
        <v>25811</v>
      </c>
      <c r="K9237" s="35" t="s">
        <v>2617</v>
      </c>
      <c r="L9237" s="35"/>
      <c r="M9237" s="141">
        <v>44365</v>
      </c>
    </row>
    <row r="9238" spans="9:13">
      <c r="I9238" s="35" t="s">
        <v>25812</v>
      </c>
      <c r="J9238" s="35" t="s">
        <v>25813</v>
      </c>
      <c r="K9238" s="35" t="s">
        <v>2617</v>
      </c>
      <c r="L9238" s="35"/>
      <c r="M9238" s="141">
        <v>44365</v>
      </c>
    </row>
    <row r="9239" spans="9:13">
      <c r="I9239" s="35" t="s">
        <v>25814</v>
      </c>
      <c r="J9239" s="35" t="s">
        <v>25815</v>
      </c>
      <c r="K9239" s="35" t="s">
        <v>2617</v>
      </c>
      <c r="L9239" s="35"/>
      <c r="M9239" s="141">
        <v>44365</v>
      </c>
    </row>
    <row r="9240" spans="9:13">
      <c r="I9240" s="35" t="s">
        <v>25816</v>
      </c>
      <c r="J9240" s="35" t="s">
        <v>25817</v>
      </c>
      <c r="K9240" s="35" t="s">
        <v>2617</v>
      </c>
      <c r="L9240" s="35"/>
      <c r="M9240" s="141">
        <v>44365</v>
      </c>
    </row>
    <row r="9241" spans="9:13">
      <c r="I9241" s="35" t="s">
        <v>25818</v>
      </c>
      <c r="J9241" s="35" t="s">
        <v>25819</v>
      </c>
      <c r="K9241" s="35" t="s">
        <v>2617</v>
      </c>
      <c r="L9241" s="35"/>
      <c r="M9241" s="141">
        <v>44365</v>
      </c>
    </row>
    <row r="9242" spans="9:13">
      <c r="I9242" s="35" t="s">
        <v>25820</v>
      </c>
      <c r="J9242" s="35" t="s">
        <v>25821</v>
      </c>
      <c r="K9242" s="35" t="s">
        <v>2617</v>
      </c>
      <c r="L9242" s="35"/>
      <c r="M9242" s="141">
        <v>44365</v>
      </c>
    </row>
    <row r="9243" spans="9:13">
      <c r="I9243" s="35" t="s">
        <v>25822</v>
      </c>
      <c r="J9243" s="35" t="s">
        <v>25823</v>
      </c>
      <c r="K9243" s="35" t="s">
        <v>2617</v>
      </c>
      <c r="L9243" s="35"/>
      <c r="M9243" s="141">
        <v>44365</v>
      </c>
    </row>
    <row r="9244" spans="9:13">
      <c r="I9244" s="35" t="s">
        <v>25824</v>
      </c>
      <c r="J9244" s="35" t="s">
        <v>25825</v>
      </c>
      <c r="K9244" s="35" t="s">
        <v>2617</v>
      </c>
      <c r="L9244" s="35"/>
      <c r="M9244" s="141">
        <v>44365</v>
      </c>
    </row>
    <row r="9245" spans="9:13">
      <c r="I9245" s="35" t="s">
        <v>25826</v>
      </c>
      <c r="J9245" s="35" t="s">
        <v>25827</v>
      </c>
      <c r="K9245" s="35" t="s">
        <v>2617</v>
      </c>
      <c r="L9245" s="35"/>
      <c r="M9245" s="141">
        <v>44365</v>
      </c>
    </row>
    <row r="9246" spans="9:13">
      <c r="I9246" s="35" t="s">
        <v>25828</v>
      </c>
      <c r="J9246" s="35" t="s">
        <v>25829</v>
      </c>
      <c r="K9246" s="35" t="s">
        <v>2617</v>
      </c>
      <c r="L9246" s="35"/>
      <c r="M9246" s="141">
        <v>44365</v>
      </c>
    </row>
    <row r="9247" spans="9:13">
      <c r="I9247" s="35" t="s">
        <v>25830</v>
      </c>
      <c r="J9247" s="35" t="s">
        <v>25831</v>
      </c>
      <c r="K9247" s="35" t="s">
        <v>2617</v>
      </c>
      <c r="L9247" s="35"/>
      <c r="M9247" s="141">
        <v>44365</v>
      </c>
    </row>
    <row r="9248" spans="9:13">
      <c r="I9248" s="35" t="s">
        <v>25832</v>
      </c>
      <c r="J9248" s="35" t="s">
        <v>25833</v>
      </c>
      <c r="K9248" s="35" t="s">
        <v>2617</v>
      </c>
      <c r="L9248" s="35"/>
      <c r="M9248" s="141">
        <v>44365</v>
      </c>
    </row>
    <row r="9249" spans="9:13">
      <c r="I9249" s="35" t="s">
        <v>25834</v>
      </c>
      <c r="J9249" s="35" t="s">
        <v>25835</v>
      </c>
      <c r="K9249" s="35" t="s">
        <v>2617</v>
      </c>
      <c r="L9249" s="35"/>
      <c r="M9249" s="141">
        <v>44365</v>
      </c>
    </row>
    <row r="9250" spans="9:13">
      <c r="I9250" s="35" t="s">
        <v>25836</v>
      </c>
      <c r="J9250" s="35" t="s">
        <v>25837</v>
      </c>
      <c r="K9250" s="35" t="s">
        <v>2617</v>
      </c>
      <c r="L9250" s="35"/>
      <c r="M9250" s="141">
        <v>44365</v>
      </c>
    </row>
    <row r="9251" spans="9:13">
      <c r="I9251" s="35" t="s">
        <v>25838</v>
      </c>
      <c r="J9251" s="35" t="s">
        <v>25839</v>
      </c>
      <c r="K9251" s="35" t="s">
        <v>2617</v>
      </c>
      <c r="L9251" s="35"/>
      <c r="M9251" s="141">
        <v>44365</v>
      </c>
    </row>
    <row r="9252" spans="9:13">
      <c r="I9252" s="35" t="s">
        <v>25840</v>
      </c>
      <c r="J9252" s="35" t="s">
        <v>25841</v>
      </c>
      <c r="K9252" s="35" t="s">
        <v>2617</v>
      </c>
      <c r="L9252" s="35"/>
      <c r="M9252" s="141">
        <v>44365</v>
      </c>
    </row>
    <row r="9253" spans="9:13">
      <c r="I9253" s="35" t="s">
        <v>25842</v>
      </c>
      <c r="J9253" s="35" t="s">
        <v>25843</v>
      </c>
      <c r="K9253" s="35" t="s">
        <v>2617</v>
      </c>
      <c r="L9253" s="35"/>
      <c r="M9253" s="141">
        <v>44365</v>
      </c>
    </row>
    <row r="9254" spans="9:13">
      <c r="I9254" s="35" t="s">
        <v>25844</v>
      </c>
      <c r="J9254" s="35" t="s">
        <v>25845</v>
      </c>
      <c r="K9254" s="35" t="s">
        <v>2617</v>
      </c>
      <c r="L9254" s="35"/>
      <c r="M9254" s="141">
        <v>44365</v>
      </c>
    </row>
    <row r="9255" spans="9:13">
      <c r="I9255" s="35" t="s">
        <v>25846</v>
      </c>
      <c r="J9255" s="35" t="s">
        <v>25847</v>
      </c>
      <c r="K9255" s="35" t="s">
        <v>2617</v>
      </c>
      <c r="L9255" s="35"/>
      <c r="M9255" s="141">
        <v>44365</v>
      </c>
    </row>
    <row r="9256" spans="9:13">
      <c r="I9256" s="35" t="s">
        <v>25848</v>
      </c>
      <c r="J9256" s="35" t="s">
        <v>25849</v>
      </c>
      <c r="K9256" s="35" t="s">
        <v>2617</v>
      </c>
      <c r="L9256" s="35"/>
      <c r="M9256" s="141">
        <v>44365</v>
      </c>
    </row>
    <row r="9257" spans="9:13">
      <c r="I9257" s="35" t="s">
        <v>25850</v>
      </c>
      <c r="J9257" s="35" t="s">
        <v>25851</v>
      </c>
      <c r="K9257" s="35" t="s">
        <v>2617</v>
      </c>
      <c r="L9257" s="35"/>
      <c r="M9257" s="141">
        <v>44365</v>
      </c>
    </row>
    <row r="9258" spans="9:13">
      <c r="I9258" s="35" t="s">
        <v>25852</v>
      </c>
      <c r="J9258" s="35" t="s">
        <v>25853</v>
      </c>
      <c r="K9258" s="35" t="s">
        <v>2617</v>
      </c>
      <c r="L9258" s="35"/>
      <c r="M9258" s="141">
        <v>44365</v>
      </c>
    </row>
    <row r="9259" spans="9:13">
      <c r="I9259" s="35" t="s">
        <v>25854</v>
      </c>
      <c r="J9259" s="35" t="s">
        <v>25855</v>
      </c>
      <c r="K9259" s="35" t="s">
        <v>2617</v>
      </c>
      <c r="L9259" s="35"/>
      <c r="M9259" s="141">
        <v>44365</v>
      </c>
    </row>
    <row r="9260" spans="9:13">
      <c r="I9260" s="35" t="s">
        <v>25856</v>
      </c>
      <c r="J9260" s="35" t="s">
        <v>25857</v>
      </c>
      <c r="K9260" s="35" t="s">
        <v>2617</v>
      </c>
      <c r="L9260" s="35"/>
      <c r="M9260" s="141">
        <v>44365</v>
      </c>
    </row>
    <row r="9261" spans="9:13">
      <c r="I9261" s="35" t="s">
        <v>25858</v>
      </c>
      <c r="J9261" s="35" t="s">
        <v>25859</v>
      </c>
      <c r="K9261" s="35" t="s">
        <v>2617</v>
      </c>
      <c r="L9261" s="35"/>
      <c r="M9261" s="141">
        <v>44365</v>
      </c>
    </row>
    <row r="9262" spans="9:13">
      <c r="I9262" s="35" t="s">
        <v>25860</v>
      </c>
      <c r="J9262" s="35" t="s">
        <v>25861</v>
      </c>
      <c r="K9262" s="35" t="s">
        <v>2617</v>
      </c>
      <c r="L9262" s="35"/>
      <c r="M9262" s="141">
        <v>44365</v>
      </c>
    </row>
    <row r="9263" spans="9:13">
      <c r="I9263" s="35" t="s">
        <v>25862</v>
      </c>
      <c r="J9263" s="35" t="s">
        <v>25863</v>
      </c>
      <c r="K9263" s="35" t="s">
        <v>2617</v>
      </c>
      <c r="L9263" s="35"/>
      <c r="M9263" s="141">
        <v>44365</v>
      </c>
    </row>
    <row r="9264" spans="9:13">
      <c r="I9264" s="35" t="s">
        <v>25864</v>
      </c>
      <c r="J9264" s="35" t="s">
        <v>25865</v>
      </c>
      <c r="K9264" s="35" t="s">
        <v>2617</v>
      </c>
      <c r="L9264" s="35"/>
      <c r="M9264" s="141">
        <v>44365</v>
      </c>
    </row>
    <row r="9265" spans="9:13">
      <c r="I9265" s="35" t="s">
        <v>25866</v>
      </c>
      <c r="J9265" s="35" t="s">
        <v>25867</v>
      </c>
      <c r="K9265" s="35" t="s">
        <v>2617</v>
      </c>
      <c r="L9265" s="35"/>
      <c r="M9265" s="141">
        <v>44365</v>
      </c>
    </row>
    <row r="9266" spans="9:13">
      <c r="I9266" s="35" t="s">
        <v>25868</v>
      </c>
      <c r="J9266" s="35" t="s">
        <v>25869</v>
      </c>
      <c r="K9266" s="35" t="s">
        <v>2617</v>
      </c>
      <c r="L9266" s="35"/>
      <c r="M9266" s="141">
        <v>44365</v>
      </c>
    </row>
    <row r="9267" spans="9:13">
      <c r="I9267" s="35" t="s">
        <v>25870</v>
      </c>
      <c r="J9267" s="35" t="s">
        <v>25871</v>
      </c>
      <c r="K9267" s="35" t="s">
        <v>2617</v>
      </c>
      <c r="L9267" s="35"/>
      <c r="M9267" s="141">
        <v>44365</v>
      </c>
    </row>
    <row r="9268" spans="9:13">
      <c r="I9268" s="35" t="s">
        <v>25872</v>
      </c>
      <c r="J9268" s="35" t="s">
        <v>25873</v>
      </c>
      <c r="K9268" s="35" t="s">
        <v>2617</v>
      </c>
      <c r="L9268" s="35"/>
      <c r="M9268" s="141">
        <v>44365</v>
      </c>
    </row>
    <row r="9269" spans="9:13">
      <c r="I9269" s="35" t="s">
        <v>25874</v>
      </c>
      <c r="J9269" s="35" t="s">
        <v>25875</v>
      </c>
      <c r="K9269" s="35" t="s">
        <v>2617</v>
      </c>
      <c r="L9269" s="35"/>
      <c r="M9269" s="141">
        <v>44365</v>
      </c>
    </row>
    <row r="9270" spans="9:13">
      <c r="I9270" s="35" t="s">
        <v>25876</v>
      </c>
      <c r="J9270" s="35" t="s">
        <v>25877</v>
      </c>
      <c r="K9270" s="35" t="s">
        <v>2617</v>
      </c>
      <c r="L9270" s="35"/>
      <c r="M9270" s="141">
        <v>44365</v>
      </c>
    </row>
    <row r="9271" spans="9:13">
      <c r="I9271" s="35" t="s">
        <v>25878</v>
      </c>
      <c r="J9271" s="35" t="s">
        <v>25879</v>
      </c>
      <c r="K9271" s="35" t="s">
        <v>2617</v>
      </c>
      <c r="L9271" s="35"/>
      <c r="M9271" s="141">
        <v>44365</v>
      </c>
    </row>
    <row r="9272" spans="9:13">
      <c r="I9272" s="35" t="s">
        <v>25880</v>
      </c>
      <c r="J9272" s="35" t="s">
        <v>25881</v>
      </c>
      <c r="K9272" s="35" t="s">
        <v>2617</v>
      </c>
      <c r="L9272" s="35"/>
      <c r="M9272" s="141">
        <v>44365</v>
      </c>
    </row>
    <row r="9273" spans="9:13">
      <c r="I9273" s="35" t="s">
        <v>25882</v>
      </c>
      <c r="J9273" s="35" t="s">
        <v>25883</v>
      </c>
      <c r="K9273" s="35" t="s">
        <v>2617</v>
      </c>
      <c r="L9273" s="35"/>
      <c r="M9273" s="141">
        <v>44365</v>
      </c>
    </row>
    <row r="9274" spans="9:13">
      <c r="I9274" s="35" t="s">
        <v>25884</v>
      </c>
      <c r="J9274" s="35" t="s">
        <v>25885</v>
      </c>
      <c r="K9274" s="35" t="s">
        <v>2617</v>
      </c>
      <c r="L9274" s="35"/>
      <c r="M9274" s="141">
        <v>44365</v>
      </c>
    </row>
    <row r="9275" spans="9:13">
      <c r="I9275" s="35" t="s">
        <v>25886</v>
      </c>
      <c r="J9275" s="35" t="s">
        <v>25887</v>
      </c>
      <c r="K9275" s="35" t="s">
        <v>2617</v>
      </c>
      <c r="L9275" s="35"/>
      <c r="M9275" s="141">
        <v>44365</v>
      </c>
    </row>
    <row r="9276" spans="9:13">
      <c r="I9276" s="35" t="s">
        <v>25888</v>
      </c>
      <c r="J9276" s="35" t="s">
        <v>25889</v>
      </c>
      <c r="K9276" s="35" t="s">
        <v>2617</v>
      </c>
      <c r="L9276" s="35"/>
      <c r="M9276" s="141">
        <v>44365</v>
      </c>
    </row>
    <row r="9277" spans="9:13">
      <c r="I9277" s="35" t="s">
        <v>25890</v>
      </c>
      <c r="J9277" s="35" t="s">
        <v>25891</v>
      </c>
      <c r="K9277" s="35" t="s">
        <v>2617</v>
      </c>
      <c r="L9277" s="35"/>
      <c r="M9277" s="141">
        <v>44365</v>
      </c>
    </row>
    <row r="9278" spans="9:13">
      <c r="I9278" s="35" t="s">
        <v>25892</v>
      </c>
      <c r="J9278" s="35" t="s">
        <v>25893</v>
      </c>
      <c r="K9278" s="35" t="s">
        <v>2617</v>
      </c>
      <c r="L9278" s="35"/>
      <c r="M9278" s="141">
        <v>44365</v>
      </c>
    </row>
    <row r="9279" spans="9:13">
      <c r="I9279" s="35" t="s">
        <v>25894</v>
      </c>
      <c r="J9279" s="35" t="s">
        <v>25895</v>
      </c>
      <c r="K9279" s="35" t="s">
        <v>2617</v>
      </c>
      <c r="L9279" s="35"/>
      <c r="M9279" s="141">
        <v>44365</v>
      </c>
    </row>
    <row r="9280" spans="9:13">
      <c r="I9280" s="35" t="s">
        <v>25896</v>
      </c>
      <c r="J9280" s="35" t="s">
        <v>25897</v>
      </c>
      <c r="K9280" s="35" t="s">
        <v>2617</v>
      </c>
      <c r="L9280" s="35"/>
      <c r="M9280" s="141">
        <v>44365</v>
      </c>
    </row>
    <row r="9281" spans="9:13">
      <c r="I9281" s="35" t="s">
        <v>25898</v>
      </c>
      <c r="J9281" s="35" t="s">
        <v>25899</v>
      </c>
      <c r="K9281" s="35" t="s">
        <v>2617</v>
      </c>
      <c r="L9281" s="35"/>
      <c r="M9281" s="141">
        <v>44365</v>
      </c>
    </row>
    <row r="9282" spans="9:13">
      <c r="I9282" s="35" t="s">
        <v>25900</v>
      </c>
      <c r="J9282" s="35" t="s">
        <v>25901</v>
      </c>
      <c r="K9282" s="35" t="s">
        <v>2617</v>
      </c>
      <c r="L9282" s="35"/>
      <c r="M9282" s="141">
        <v>44365</v>
      </c>
    </row>
    <row r="9283" spans="9:13">
      <c r="I9283" s="35" t="s">
        <v>25902</v>
      </c>
      <c r="J9283" s="35" t="s">
        <v>25903</v>
      </c>
      <c r="K9283" s="35" t="s">
        <v>2617</v>
      </c>
      <c r="L9283" s="35"/>
      <c r="M9283" s="141">
        <v>44365</v>
      </c>
    </row>
    <row r="9284" spans="9:13">
      <c r="I9284" s="35" t="s">
        <v>25904</v>
      </c>
      <c r="J9284" s="35" t="s">
        <v>25905</v>
      </c>
      <c r="K9284" s="35" t="s">
        <v>2617</v>
      </c>
      <c r="L9284" s="35"/>
      <c r="M9284" s="141">
        <v>44365</v>
      </c>
    </row>
    <row r="9285" spans="9:13">
      <c r="I9285" s="35" t="s">
        <v>25906</v>
      </c>
      <c r="J9285" s="35" t="s">
        <v>25907</v>
      </c>
      <c r="K9285" s="35" t="s">
        <v>2617</v>
      </c>
      <c r="L9285" s="35"/>
      <c r="M9285" s="141">
        <v>44365</v>
      </c>
    </row>
    <row r="9286" spans="9:13">
      <c r="I9286" s="35" t="s">
        <v>25908</v>
      </c>
      <c r="J9286" s="35" t="s">
        <v>25909</v>
      </c>
      <c r="K9286" s="35" t="s">
        <v>2617</v>
      </c>
      <c r="L9286" s="35"/>
      <c r="M9286" s="141">
        <v>44365</v>
      </c>
    </row>
    <row r="9287" spans="9:13">
      <c r="I9287" s="35" t="s">
        <v>25910</v>
      </c>
      <c r="J9287" s="35" t="s">
        <v>25911</v>
      </c>
      <c r="K9287" s="35" t="s">
        <v>2617</v>
      </c>
      <c r="L9287" s="35"/>
      <c r="M9287" s="141">
        <v>44365</v>
      </c>
    </row>
    <row r="9288" spans="9:13">
      <c r="I9288" s="35" t="s">
        <v>25912</v>
      </c>
      <c r="J9288" s="35" t="s">
        <v>25913</v>
      </c>
      <c r="K9288" s="35" t="s">
        <v>2617</v>
      </c>
      <c r="L9288" s="35"/>
      <c r="M9288" s="141">
        <v>44365</v>
      </c>
    </row>
    <row r="9289" spans="9:13">
      <c r="I9289" s="35" t="s">
        <v>25914</v>
      </c>
      <c r="J9289" s="35" t="s">
        <v>25915</v>
      </c>
      <c r="K9289" s="35" t="s">
        <v>2617</v>
      </c>
      <c r="L9289" s="35"/>
      <c r="M9289" s="141">
        <v>44365</v>
      </c>
    </row>
    <row r="9290" spans="9:13">
      <c r="I9290" s="35" t="s">
        <v>25916</v>
      </c>
      <c r="J9290" s="35" t="s">
        <v>25917</v>
      </c>
      <c r="K9290" s="35" t="s">
        <v>2617</v>
      </c>
      <c r="L9290" s="35"/>
      <c r="M9290" s="141">
        <v>44365</v>
      </c>
    </row>
    <row r="9291" spans="9:13">
      <c r="I9291" s="35" t="s">
        <v>25918</v>
      </c>
      <c r="J9291" s="35" t="s">
        <v>25919</v>
      </c>
      <c r="K9291" s="35" t="s">
        <v>2617</v>
      </c>
      <c r="L9291" s="35"/>
      <c r="M9291" s="141">
        <v>44365</v>
      </c>
    </row>
    <row r="9292" spans="9:13">
      <c r="I9292" s="35" t="s">
        <v>25920</v>
      </c>
      <c r="J9292" s="35" t="s">
        <v>25921</v>
      </c>
      <c r="K9292" s="35" t="s">
        <v>2617</v>
      </c>
      <c r="L9292" s="35"/>
      <c r="M9292" s="141">
        <v>44365</v>
      </c>
    </row>
    <row r="9293" spans="9:13">
      <c r="I9293" s="35" t="s">
        <v>25922</v>
      </c>
      <c r="J9293" s="35" t="s">
        <v>25923</v>
      </c>
      <c r="K9293" s="35" t="s">
        <v>2617</v>
      </c>
      <c r="L9293" s="35"/>
      <c r="M9293" s="141">
        <v>44365</v>
      </c>
    </row>
    <row r="9294" spans="9:13">
      <c r="I9294" s="35" t="s">
        <v>25924</v>
      </c>
      <c r="J9294" s="35" t="s">
        <v>25925</v>
      </c>
      <c r="K9294" s="35" t="s">
        <v>2617</v>
      </c>
      <c r="L9294" s="35"/>
      <c r="M9294" s="141">
        <v>44365</v>
      </c>
    </row>
    <row r="9295" spans="9:13">
      <c r="I9295" s="35" t="s">
        <v>25926</v>
      </c>
      <c r="J9295" s="35" t="s">
        <v>25927</v>
      </c>
      <c r="K9295" s="35" t="s">
        <v>2617</v>
      </c>
      <c r="L9295" s="35"/>
      <c r="M9295" s="141">
        <v>44365</v>
      </c>
    </row>
    <row r="9296" spans="9:13">
      <c r="I9296" s="35" t="s">
        <v>25928</v>
      </c>
      <c r="J9296" s="35" t="s">
        <v>25929</v>
      </c>
      <c r="K9296" s="35" t="s">
        <v>2617</v>
      </c>
      <c r="L9296" s="35"/>
      <c r="M9296" s="141">
        <v>44365</v>
      </c>
    </row>
    <row r="9297" spans="9:13">
      <c r="I9297" s="35" t="s">
        <v>25930</v>
      </c>
      <c r="J9297" s="35" t="s">
        <v>25931</v>
      </c>
      <c r="K9297" s="35" t="s">
        <v>2617</v>
      </c>
      <c r="L9297" s="35"/>
      <c r="M9297" s="141">
        <v>44365</v>
      </c>
    </row>
    <row r="9298" spans="9:13">
      <c r="I9298" s="35" t="s">
        <v>25932</v>
      </c>
      <c r="J9298" s="35" t="s">
        <v>25933</v>
      </c>
      <c r="K9298" s="35" t="s">
        <v>2617</v>
      </c>
      <c r="L9298" s="35"/>
      <c r="M9298" s="141">
        <v>44365</v>
      </c>
    </row>
    <row r="9299" spans="9:13">
      <c r="I9299" s="35" t="s">
        <v>25934</v>
      </c>
      <c r="J9299" s="35" t="s">
        <v>25935</v>
      </c>
      <c r="K9299" s="35" t="s">
        <v>2617</v>
      </c>
      <c r="L9299" s="35"/>
      <c r="M9299" s="141">
        <v>44365</v>
      </c>
    </row>
    <row r="9300" spans="9:13">
      <c r="I9300" s="35" t="s">
        <v>25936</v>
      </c>
      <c r="J9300" s="35" t="s">
        <v>25937</v>
      </c>
      <c r="K9300" s="35" t="s">
        <v>2617</v>
      </c>
      <c r="L9300" s="35"/>
      <c r="M9300" s="141">
        <v>44365</v>
      </c>
    </row>
    <row r="9301" spans="9:13">
      <c r="I9301" s="35" t="s">
        <v>25938</v>
      </c>
      <c r="J9301" s="35" t="s">
        <v>25939</v>
      </c>
      <c r="K9301" s="35" t="s">
        <v>2617</v>
      </c>
      <c r="L9301" s="35"/>
      <c r="M9301" s="141">
        <v>44365</v>
      </c>
    </row>
    <row r="9302" spans="9:13">
      <c r="I9302" s="35" t="s">
        <v>25940</v>
      </c>
      <c r="J9302" s="35" t="s">
        <v>25941</v>
      </c>
      <c r="K9302" s="35" t="s">
        <v>2617</v>
      </c>
      <c r="L9302" s="35"/>
      <c r="M9302" s="141">
        <v>44365</v>
      </c>
    </row>
    <row r="9303" spans="9:13">
      <c r="I9303" s="35" t="s">
        <v>25942</v>
      </c>
      <c r="J9303" s="35" t="s">
        <v>25943</v>
      </c>
      <c r="K9303" s="35" t="s">
        <v>2617</v>
      </c>
      <c r="L9303" s="35"/>
      <c r="M9303" s="141">
        <v>44365</v>
      </c>
    </row>
    <row r="9304" spans="9:13">
      <c r="I9304" s="35" t="s">
        <v>25944</v>
      </c>
      <c r="J9304" s="35" t="s">
        <v>25945</v>
      </c>
      <c r="K9304" s="35" t="s">
        <v>2617</v>
      </c>
      <c r="L9304" s="35"/>
      <c r="M9304" s="141">
        <v>44365</v>
      </c>
    </row>
    <row r="9305" spans="9:13">
      <c r="I9305" s="35" t="s">
        <v>25946</v>
      </c>
      <c r="J9305" s="35" t="s">
        <v>25947</v>
      </c>
      <c r="K9305" s="35" t="s">
        <v>2617</v>
      </c>
      <c r="L9305" s="35"/>
      <c r="M9305" s="141">
        <v>44365</v>
      </c>
    </row>
    <row r="9306" spans="9:13">
      <c r="I9306" s="35" t="s">
        <v>25948</v>
      </c>
      <c r="J9306" s="35" t="s">
        <v>25949</v>
      </c>
      <c r="K9306" s="35" t="s">
        <v>2617</v>
      </c>
      <c r="L9306" s="35"/>
      <c r="M9306" s="141">
        <v>44365</v>
      </c>
    </row>
    <row r="9307" spans="9:13">
      <c r="I9307" s="35" t="s">
        <v>25950</v>
      </c>
      <c r="J9307" s="35" t="s">
        <v>25951</v>
      </c>
      <c r="K9307" s="35" t="s">
        <v>2617</v>
      </c>
      <c r="L9307" s="35"/>
      <c r="M9307" s="141">
        <v>44365</v>
      </c>
    </row>
    <row r="9308" spans="9:13">
      <c r="I9308" s="35" t="s">
        <v>25952</v>
      </c>
      <c r="J9308" s="35" t="s">
        <v>25953</v>
      </c>
      <c r="K9308" s="35" t="s">
        <v>2617</v>
      </c>
      <c r="L9308" s="35"/>
      <c r="M9308" s="141">
        <v>44365</v>
      </c>
    </row>
    <row r="9309" spans="9:13">
      <c r="I9309" s="35" t="s">
        <v>25954</v>
      </c>
      <c r="J9309" s="35" t="s">
        <v>25955</v>
      </c>
      <c r="K9309" s="35" t="s">
        <v>2617</v>
      </c>
      <c r="L9309" s="35"/>
      <c r="M9309" s="141">
        <v>44365</v>
      </c>
    </row>
    <row r="9310" spans="9:13">
      <c r="I9310" s="35" t="s">
        <v>25956</v>
      </c>
      <c r="J9310" s="35" t="s">
        <v>25957</v>
      </c>
      <c r="K9310" s="35" t="s">
        <v>2617</v>
      </c>
      <c r="L9310" s="35"/>
      <c r="M9310" s="141">
        <v>44365</v>
      </c>
    </row>
    <row r="9311" spans="9:13">
      <c r="I9311" s="35" t="s">
        <v>25958</v>
      </c>
      <c r="J9311" s="35" t="s">
        <v>25959</v>
      </c>
      <c r="K9311" s="35" t="s">
        <v>2617</v>
      </c>
      <c r="L9311" s="35"/>
      <c r="M9311" s="141">
        <v>44365</v>
      </c>
    </row>
    <row r="9312" spans="9:13">
      <c r="I9312" s="35" t="s">
        <v>25960</v>
      </c>
      <c r="J9312" s="35" t="s">
        <v>25961</v>
      </c>
      <c r="K9312" s="35" t="s">
        <v>2617</v>
      </c>
      <c r="L9312" s="35"/>
      <c r="M9312" s="141">
        <v>44365</v>
      </c>
    </row>
    <row r="9313" spans="9:13">
      <c r="I9313" s="35" t="s">
        <v>25962</v>
      </c>
      <c r="J9313" s="35" t="s">
        <v>25963</v>
      </c>
      <c r="K9313" s="35" t="s">
        <v>2617</v>
      </c>
      <c r="L9313" s="35"/>
      <c r="M9313" s="141">
        <v>44365</v>
      </c>
    </row>
    <row r="9314" spans="9:13">
      <c r="I9314" s="35" t="s">
        <v>25964</v>
      </c>
      <c r="J9314" s="35" t="s">
        <v>25965</v>
      </c>
      <c r="K9314" s="35" t="s">
        <v>2617</v>
      </c>
      <c r="L9314" s="35"/>
      <c r="M9314" s="141">
        <v>44365</v>
      </c>
    </row>
    <row r="9315" spans="9:13">
      <c r="I9315" s="35" t="s">
        <v>25966</v>
      </c>
      <c r="J9315" s="35" t="s">
        <v>25967</v>
      </c>
      <c r="K9315" s="35" t="s">
        <v>2617</v>
      </c>
      <c r="L9315" s="35"/>
      <c r="M9315" s="141">
        <v>44365</v>
      </c>
    </row>
    <row r="9316" spans="9:13">
      <c r="I9316" s="35" t="s">
        <v>25968</v>
      </c>
      <c r="J9316" s="35" t="s">
        <v>25969</v>
      </c>
      <c r="K9316" s="35" t="s">
        <v>2617</v>
      </c>
      <c r="L9316" s="35"/>
      <c r="M9316" s="141">
        <v>44365</v>
      </c>
    </row>
    <row r="9317" spans="9:13">
      <c r="I9317" s="35" t="s">
        <v>25970</v>
      </c>
      <c r="J9317" s="35" t="s">
        <v>25971</v>
      </c>
      <c r="K9317" s="35" t="s">
        <v>2617</v>
      </c>
      <c r="L9317" s="35"/>
      <c r="M9317" s="141">
        <v>44365</v>
      </c>
    </row>
    <row r="9318" spans="9:13">
      <c r="I9318" s="35" t="s">
        <v>25972</v>
      </c>
      <c r="J9318" s="35" t="s">
        <v>25973</v>
      </c>
      <c r="K9318" s="35" t="s">
        <v>2617</v>
      </c>
      <c r="L9318" s="35"/>
      <c r="M9318" s="141">
        <v>44365</v>
      </c>
    </row>
    <row r="9319" spans="9:13">
      <c r="I9319" s="35" t="s">
        <v>25974</v>
      </c>
      <c r="J9319" s="35" t="s">
        <v>25975</v>
      </c>
      <c r="K9319" s="35" t="s">
        <v>2617</v>
      </c>
      <c r="L9319" s="35"/>
      <c r="M9319" s="141">
        <v>44365</v>
      </c>
    </row>
    <row r="9320" spans="9:13">
      <c r="I9320" s="35" t="s">
        <v>25976</v>
      </c>
      <c r="J9320" s="35" t="s">
        <v>25977</v>
      </c>
      <c r="K9320" s="35" t="s">
        <v>2617</v>
      </c>
      <c r="L9320" s="35"/>
      <c r="M9320" s="141">
        <v>44365</v>
      </c>
    </row>
    <row r="9321" spans="9:13">
      <c r="I9321" s="35" t="s">
        <v>25978</v>
      </c>
      <c r="J9321" s="35" t="s">
        <v>25979</v>
      </c>
      <c r="K9321" s="35" t="s">
        <v>2617</v>
      </c>
      <c r="L9321" s="35"/>
      <c r="M9321" s="141">
        <v>44365</v>
      </c>
    </row>
    <row r="9322" spans="9:13">
      <c r="I9322" s="35" t="s">
        <v>25980</v>
      </c>
      <c r="J9322" s="35" t="s">
        <v>25981</v>
      </c>
      <c r="K9322" s="35" t="s">
        <v>2617</v>
      </c>
      <c r="L9322" s="35"/>
      <c r="M9322" s="141">
        <v>44365</v>
      </c>
    </row>
    <row r="9323" spans="9:13">
      <c r="I9323" s="35" t="s">
        <v>25982</v>
      </c>
      <c r="J9323" s="35" t="s">
        <v>25983</v>
      </c>
      <c r="K9323" s="35" t="s">
        <v>2617</v>
      </c>
      <c r="L9323" s="35"/>
      <c r="M9323" s="141">
        <v>44365</v>
      </c>
    </row>
    <row r="9324" spans="9:13">
      <c r="I9324" s="35" t="s">
        <v>25984</v>
      </c>
      <c r="J9324" s="35" t="s">
        <v>25985</v>
      </c>
      <c r="K9324" s="35" t="s">
        <v>2617</v>
      </c>
      <c r="L9324" s="35"/>
      <c r="M9324" s="141">
        <v>44365</v>
      </c>
    </row>
    <row r="9325" spans="9:13">
      <c r="I9325" s="35" t="s">
        <v>25986</v>
      </c>
      <c r="J9325" s="35" t="s">
        <v>25987</v>
      </c>
      <c r="K9325" s="35" t="s">
        <v>2617</v>
      </c>
      <c r="L9325" s="35"/>
      <c r="M9325" s="141">
        <v>44365</v>
      </c>
    </row>
    <row r="9326" spans="9:13">
      <c r="I9326" s="35" t="s">
        <v>25988</v>
      </c>
      <c r="J9326" s="35" t="s">
        <v>25989</v>
      </c>
      <c r="K9326" s="35" t="s">
        <v>2617</v>
      </c>
      <c r="L9326" s="35"/>
      <c r="M9326" s="141">
        <v>44365</v>
      </c>
    </row>
    <row r="9327" spans="9:13">
      <c r="I9327" s="35" t="s">
        <v>25990</v>
      </c>
      <c r="J9327" s="35" t="s">
        <v>25991</v>
      </c>
      <c r="K9327" s="35" t="s">
        <v>2617</v>
      </c>
      <c r="L9327" s="35"/>
      <c r="M9327" s="141">
        <v>44365</v>
      </c>
    </row>
    <row r="9328" spans="9:13">
      <c r="I9328" s="35" t="s">
        <v>25992</v>
      </c>
      <c r="J9328" s="35" t="s">
        <v>25993</v>
      </c>
      <c r="K9328" s="35" t="s">
        <v>2617</v>
      </c>
      <c r="L9328" s="35"/>
      <c r="M9328" s="141">
        <v>44365</v>
      </c>
    </row>
    <row r="9329" spans="9:13">
      <c r="I9329" s="35" t="s">
        <v>25994</v>
      </c>
      <c r="J9329" s="35" t="s">
        <v>25995</v>
      </c>
      <c r="K9329" s="35" t="s">
        <v>2617</v>
      </c>
      <c r="L9329" s="35"/>
      <c r="M9329" s="141">
        <v>44365</v>
      </c>
    </row>
    <row r="9330" spans="9:13">
      <c r="I9330" s="35" t="s">
        <v>25996</v>
      </c>
      <c r="J9330" s="35" t="s">
        <v>25997</v>
      </c>
      <c r="K9330" s="35" t="s">
        <v>2617</v>
      </c>
      <c r="L9330" s="35"/>
      <c r="M9330" s="141">
        <v>44365</v>
      </c>
    </row>
    <row r="9331" spans="9:13">
      <c r="I9331" s="35" t="s">
        <v>25998</v>
      </c>
      <c r="J9331" s="35" t="s">
        <v>25999</v>
      </c>
      <c r="K9331" s="35" t="s">
        <v>2617</v>
      </c>
      <c r="L9331" s="35"/>
      <c r="M9331" s="141">
        <v>44365</v>
      </c>
    </row>
    <row r="9332" spans="9:13">
      <c r="I9332" s="35" t="s">
        <v>26000</v>
      </c>
      <c r="J9332" s="35" t="s">
        <v>26001</v>
      </c>
      <c r="K9332" s="35" t="s">
        <v>2617</v>
      </c>
      <c r="L9332" s="35"/>
      <c r="M9332" s="141">
        <v>44365</v>
      </c>
    </row>
    <row r="9333" spans="9:13">
      <c r="I9333" s="35" t="s">
        <v>26002</v>
      </c>
      <c r="J9333" s="35" t="s">
        <v>26003</v>
      </c>
      <c r="K9333" s="35" t="s">
        <v>2617</v>
      </c>
      <c r="L9333" s="35"/>
      <c r="M9333" s="141">
        <v>44365</v>
      </c>
    </row>
    <row r="9334" spans="9:13">
      <c r="I9334" s="35" t="s">
        <v>26004</v>
      </c>
      <c r="J9334" s="35" t="s">
        <v>26005</v>
      </c>
      <c r="K9334" s="35" t="s">
        <v>2617</v>
      </c>
      <c r="L9334" s="35"/>
      <c r="M9334" s="141">
        <v>44365</v>
      </c>
    </row>
    <row r="9335" spans="9:13">
      <c r="I9335" s="35" t="s">
        <v>26006</v>
      </c>
      <c r="J9335" s="35" t="s">
        <v>26007</v>
      </c>
      <c r="K9335" s="35" t="s">
        <v>2617</v>
      </c>
      <c r="L9335" s="35"/>
      <c r="M9335" s="141">
        <v>44365</v>
      </c>
    </row>
    <row r="9336" spans="9:13">
      <c r="I9336" s="35" t="s">
        <v>26008</v>
      </c>
      <c r="J9336" s="35" t="s">
        <v>26009</v>
      </c>
      <c r="K9336" s="35" t="s">
        <v>2617</v>
      </c>
      <c r="L9336" s="35"/>
      <c r="M9336" s="141">
        <v>44365</v>
      </c>
    </row>
    <row r="9337" spans="9:13">
      <c r="I9337" s="35" t="s">
        <v>26010</v>
      </c>
      <c r="J9337" s="35" t="s">
        <v>26011</v>
      </c>
      <c r="K9337" s="35" t="s">
        <v>2617</v>
      </c>
      <c r="L9337" s="35"/>
      <c r="M9337" s="141">
        <v>44365</v>
      </c>
    </row>
    <row r="9338" spans="9:13">
      <c r="I9338" s="35" t="s">
        <v>26012</v>
      </c>
      <c r="J9338" s="35" t="s">
        <v>26013</v>
      </c>
      <c r="K9338" s="35" t="s">
        <v>2617</v>
      </c>
      <c r="L9338" s="35"/>
      <c r="M9338" s="141">
        <v>44365</v>
      </c>
    </row>
    <row r="9339" spans="9:13">
      <c r="I9339" s="35" t="s">
        <v>26014</v>
      </c>
      <c r="J9339" s="35" t="s">
        <v>26015</v>
      </c>
      <c r="K9339" s="35" t="s">
        <v>2617</v>
      </c>
      <c r="L9339" s="35"/>
      <c r="M9339" s="141">
        <v>44365</v>
      </c>
    </row>
    <row r="9340" spans="9:13">
      <c r="I9340" s="35" t="s">
        <v>26016</v>
      </c>
      <c r="J9340" s="35" t="s">
        <v>26017</v>
      </c>
      <c r="K9340" s="35" t="s">
        <v>2617</v>
      </c>
      <c r="L9340" s="35"/>
      <c r="M9340" s="141">
        <v>44365</v>
      </c>
    </row>
    <row r="9341" spans="9:13">
      <c r="I9341" s="35" t="s">
        <v>26018</v>
      </c>
      <c r="J9341" s="35" t="s">
        <v>26019</v>
      </c>
      <c r="K9341" s="35" t="s">
        <v>2617</v>
      </c>
      <c r="L9341" s="35"/>
      <c r="M9341" s="141">
        <v>44365</v>
      </c>
    </row>
    <row r="9342" spans="9:13">
      <c r="I9342" s="35" t="s">
        <v>26020</v>
      </c>
      <c r="J9342" s="35" t="s">
        <v>26021</v>
      </c>
      <c r="K9342" s="35" t="s">
        <v>2617</v>
      </c>
      <c r="L9342" s="35"/>
      <c r="M9342" s="141">
        <v>44365</v>
      </c>
    </row>
    <row r="9343" spans="9:13">
      <c r="I9343" s="35" t="s">
        <v>26022</v>
      </c>
      <c r="J9343" s="35" t="s">
        <v>26023</v>
      </c>
      <c r="K9343" s="35" t="s">
        <v>2617</v>
      </c>
      <c r="L9343" s="35"/>
      <c r="M9343" s="141">
        <v>44365</v>
      </c>
    </row>
    <row r="9344" spans="9:13">
      <c r="I9344" s="35" t="s">
        <v>26024</v>
      </c>
      <c r="J9344" s="35" t="s">
        <v>26025</v>
      </c>
      <c r="K9344" s="35" t="s">
        <v>2617</v>
      </c>
      <c r="L9344" s="35"/>
      <c r="M9344" s="141">
        <v>44365</v>
      </c>
    </row>
    <row r="9345" spans="9:13">
      <c r="I9345" s="35" t="s">
        <v>26026</v>
      </c>
      <c r="J9345" s="35" t="s">
        <v>26027</v>
      </c>
      <c r="K9345" s="35" t="s">
        <v>2617</v>
      </c>
      <c r="L9345" s="35"/>
      <c r="M9345" s="141">
        <v>44365</v>
      </c>
    </row>
    <row r="9346" spans="9:13">
      <c r="I9346" s="35" t="s">
        <v>26028</v>
      </c>
      <c r="J9346" s="35" t="s">
        <v>26029</v>
      </c>
      <c r="K9346" s="35" t="s">
        <v>2617</v>
      </c>
      <c r="L9346" s="35"/>
      <c r="M9346" s="141">
        <v>44365</v>
      </c>
    </row>
    <row r="9347" spans="9:13">
      <c r="I9347" s="35" t="s">
        <v>26030</v>
      </c>
      <c r="J9347" s="35" t="s">
        <v>26031</v>
      </c>
      <c r="K9347" s="35" t="s">
        <v>2617</v>
      </c>
      <c r="L9347" s="35"/>
      <c r="M9347" s="141">
        <v>44365</v>
      </c>
    </row>
    <row r="9348" spans="9:13">
      <c r="I9348" s="35" t="s">
        <v>26032</v>
      </c>
      <c r="J9348" s="35" t="s">
        <v>26033</v>
      </c>
      <c r="K9348" s="35" t="s">
        <v>2617</v>
      </c>
      <c r="L9348" s="35"/>
      <c r="M9348" s="141">
        <v>44365</v>
      </c>
    </row>
    <row r="9349" spans="9:13">
      <c r="I9349" s="35" t="s">
        <v>26034</v>
      </c>
      <c r="J9349" s="35" t="s">
        <v>26035</v>
      </c>
      <c r="K9349" s="35" t="s">
        <v>2617</v>
      </c>
      <c r="L9349" s="35"/>
      <c r="M9349" s="141">
        <v>44365</v>
      </c>
    </row>
    <row r="9350" spans="9:13">
      <c r="I9350" s="35" t="s">
        <v>26036</v>
      </c>
      <c r="J9350" s="35" t="s">
        <v>26037</v>
      </c>
      <c r="K9350" s="35" t="s">
        <v>2617</v>
      </c>
      <c r="L9350" s="35"/>
      <c r="M9350" s="141">
        <v>44365</v>
      </c>
    </row>
    <row r="9351" spans="9:13">
      <c r="I9351" s="35" t="s">
        <v>26038</v>
      </c>
      <c r="J9351" s="35" t="s">
        <v>26039</v>
      </c>
      <c r="K9351" s="35" t="s">
        <v>2617</v>
      </c>
      <c r="L9351" s="35"/>
      <c r="M9351" s="141">
        <v>44365</v>
      </c>
    </row>
    <row r="9352" spans="9:13">
      <c r="I9352" s="35" t="s">
        <v>26040</v>
      </c>
      <c r="J9352" s="35" t="s">
        <v>26041</v>
      </c>
      <c r="K9352" s="35" t="s">
        <v>2617</v>
      </c>
      <c r="L9352" s="35"/>
      <c r="M9352" s="141">
        <v>44365</v>
      </c>
    </row>
    <row r="9353" spans="9:13">
      <c r="I9353" s="35" t="s">
        <v>26042</v>
      </c>
      <c r="J9353" s="35" t="s">
        <v>26043</v>
      </c>
      <c r="K9353" s="35" t="s">
        <v>2617</v>
      </c>
      <c r="L9353" s="35"/>
      <c r="M9353" s="141">
        <v>44365</v>
      </c>
    </row>
    <row r="9354" spans="9:13">
      <c r="I9354" s="35" t="s">
        <v>26044</v>
      </c>
      <c r="J9354" s="35" t="s">
        <v>26045</v>
      </c>
      <c r="K9354" s="35" t="s">
        <v>2617</v>
      </c>
      <c r="L9354" s="35"/>
      <c r="M9354" s="141">
        <v>44365</v>
      </c>
    </row>
    <row r="9355" spans="9:13">
      <c r="I9355" s="35" t="s">
        <v>26046</v>
      </c>
      <c r="J9355" s="35" t="s">
        <v>26047</v>
      </c>
      <c r="K9355" s="35" t="s">
        <v>2617</v>
      </c>
      <c r="L9355" s="35"/>
      <c r="M9355" s="141">
        <v>44365</v>
      </c>
    </row>
    <row r="9356" spans="9:13">
      <c r="I9356" s="35" t="s">
        <v>26048</v>
      </c>
      <c r="J9356" s="35" t="s">
        <v>26049</v>
      </c>
      <c r="K9356" s="35" t="s">
        <v>2617</v>
      </c>
      <c r="L9356" s="35"/>
      <c r="M9356" s="141">
        <v>44365</v>
      </c>
    </row>
    <row r="9357" spans="9:13">
      <c r="I9357" s="35" t="s">
        <v>26050</v>
      </c>
      <c r="J9357" s="35" t="s">
        <v>26051</v>
      </c>
      <c r="K9357" s="35" t="s">
        <v>2617</v>
      </c>
      <c r="L9357" s="35"/>
      <c r="M9357" s="141">
        <v>44365</v>
      </c>
    </row>
    <row r="9358" spans="9:13">
      <c r="I9358" s="35" t="s">
        <v>26052</v>
      </c>
      <c r="J9358" s="35" t="s">
        <v>26053</v>
      </c>
      <c r="K9358" s="35" t="s">
        <v>2617</v>
      </c>
      <c r="L9358" s="35"/>
      <c r="M9358" s="141">
        <v>44365</v>
      </c>
    </row>
    <row r="9359" spans="9:13">
      <c r="I9359" s="35" t="s">
        <v>26054</v>
      </c>
      <c r="J9359" s="35" t="s">
        <v>26055</v>
      </c>
      <c r="K9359" s="35" t="s">
        <v>2617</v>
      </c>
      <c r="L9359" s="35"/>
      <c r="M9359" s="141">
        <v>44365</v>
      </c>
    </row>
    <row r="9360" spans="9:13">
      <c r="I9360" s="35" t="s">
        <v>26056</v>
      </c>
      <c r="J9360" s="35" t="s">
        <v>26057</v>
      </c>
      <c r="K9360" s="35" t="s">
        <v>2617</v>
      </c>
      <c r="L9360" s="35"/>
      <c r="M9360" s="141">
        <v>44365</v>
      </c>
    </row>
    <row r="9361" spans="9:13">
      <c r="I9361" s="35" t="s">
        <v>26058</v>
      </c>
      <c r="J9361" s="35" t="s">
        <v>26059</v>
      </c>
      <c r="K9361" s="35" t="s">
        <v>2617</v>
      </c>
      <c r="L9361" s="35"/>
      <c r="M9361" s="141">
        <v>44365</v>
      </c>
    </row>
    <row r="9362" spans="9:13">
      <c r="I9362" s="35" t="s">
        <v>26060</v>
      </c>
      <c r="J9362" s="35" t="s">
        <v>26061</v>
      </c>
      <c r="K9362" s="35" t="s">
        <v>2617</v>
      </c>
      <c r="L9362" s="35"/>
      <c r="M9362" s="141">
        <v>44365</v>
      </c>
    </row>
    <row r="9363" spans="9:13">
      <c r="I9363" s="35" t="s">
        <v>26062</v>
      </c>
      <c r="J9363" s="35" t="s">
        <v>26063</v>
      </c>
      <c r="K9363" s="35" t="s">
        <v>2617</v>
      </c>
      <c r="L9363" s="35"/>
      <c r="M9363" s="141">
        <v>44365</v>
      </c>
    </row>
    <row r="9364" spans="9:13">
      <c r="I9364" s="35" t="s">
        <v>26064</v>
      </c>
      <c r="J9364" s="35" t="s">
        <v>26065</v>
      </c>
      <c r="K9364" s="35" t="s">
        <v>2617</v>
      </c>
      <c r="L9364" s="35"/>
      <c r="M9364" s="141">
        <v>44365</v>
      </c>
    </row>
    <row r="9365" spans="9:13">
      <c r="I9365" s="35" t="s">
        <v>26066</v>
      </c>
      <c r="J9365" s="35" t="s">
        <v>26067</v>
      </c>
      <c r="K9365" s="35" t="s">
        <v>2617</v>
      </c>
      <c r="L9365" s="35"/>
      <c r="M9365" s="141">
        <v>44365</v>
      </c>
    </row>
    <row r="9366" spans="9:13">
      <c r="I9366" s="35" t="s">
        <v>26068</v>
      </c>
      <c r="J9366" s="35" t="s">
        <v>26069</v>
      </c>
      <c r="K9366" s="35" t="s">
        <v>2617</v>
      </c>
      <c r="L9366" s="35"/>
      <c r="M9366" s="141">
        <v>44365</v>
      </c>
    </row>
    <row r="9367" spans="9:13">
      <c r="I9367" s="35" t="s">
        <v>26070</v>
      </c>
      <c r="J9367" s="35" t="s">
        <v>26071</v>
      </c>
      <c r="K9367" s="35" t="s">
        <v>2617</v>
      </c>
      <c r="L9367" s="35"/>
      <c r="M9367" s="141">
        <v>44365</v>
      </c>
    </row>
    <row r="9368" spans="9:13">
      <c r="I9368" s="35" t="s">
        <v>26072</v>
      </c>
      <c r="J9368" s="35" t="s">
        <v>26073</v>
      </c>
      <c r="K9368" s="35" t="s">
        <v>2617</v>
      </c>
      <c r="L9368" s="35"/>
      <c r="M9368" s="141">
        <v>44365</v>
      </c>
    </row>
    <row r="9369" spans="9:13">
      <c r="I9369" s="35" t="s">
        <v>26074</v>
      </c>
      <c r="J9369" s="35" t="s">
        <v>26075</v>
      </c>
      <c r="K9369" s="35" t="s">
        <v>2617</v>
      </c>
      <c r="L9369" s="35"/>
      <c r="M9369" s="141">
        <v>44365</v>
      </c>
    </row>
    <row r="9370" spans="9:13">
      <c r="I9370" s="35" t="s">
        <v>26076</v>
      </c>
      <c r="J9370" s="35" t="s">
        <v>26077</v>
      </c>
      <c r="K9370" s="35" t="s">
        <v>2617</v>
      </c>
      <c r="L9370" s="35"/>
      <c r="M9370" s="141">
        <v>44365</v>
      </c>
    </row>
    <row r="9371" spans="9:13">
      <c r="I9371" s="35" t="s">
        <v>26078</v>
      </c>
      <c r="J9371" s="35" t="s">
        <v>26079</v>
      </c>
      <c r="K9371" s="35" t="s">
        <v>2617</v>
      </c>
      <c r="L9371" s="35"/>
      <c r="M9371" s="141">
        <v>44365</v>
      </c>
    </row>
    <row r="9372" spans="9:13">
      <c r="I9372" s="35" t="s">
        <v>26080</v>
      </c>
      <c r="J9372" s="35" t="s">
        <v>26081</v>
      </c>
      <c r="K9372" s="35" t="s">
        <v>2617</v>
      </c>
      <c r="L9372" s="35"/>
      <c r="M9372" s="141">
        <v>44365</v>
      </c>
    </row>
    <row r="9373" spans="9:13">
      <c r="I9373" s="35" t="s">
        <v>26082</v>
      </c>
      <c r="J9373" s="35" t="s">
        <v>26083</v>
      </c>
      <c r="K9373" s="35" t="s">
        <v>2617</v>
      </c>
      <c r="L9373" s="35"/>
      <c r="M9373" s="141">
        <v>44365</v>
      </c>
    </row>
    <row r="9374" spans="9:13">
      <c r="I9374" s="35" t="s">
        <v>26084</v>
      </c>
      <c r="J9374" s="35" t="s">
        <v>26085</v>
      </c>
      <c r="K9374" s="35" t="s">
        <v>2617</v>
      </c>
      <c r="L9374" s="35"/>
      <c r="M9374" s="141">
        <v>44365</v>
      </c>
    </row>
    <row r="9375" spans="9:13">
      <c r="I9375" s="35" t="s">
        <v>26086</v>
      </c>
      <c r="J9375" s="35" t="s">
        <v>26087</v>
      </c>
      <c r="K9375" s="35" t="s">
        <v>2617</v>
      </c>
      <c r="L9375" s="35"/>
      <c r="M9375" s="141">
        <v>44365</v>
      </c>
    </row>
    <row r="9376" spans="9:13">
      <c r="I9376" s="35" t="s">
        <v>26088</v>
      </c>
      <c r="J9376" s="35" t="s">
        <v>26089</v>
      </c>
      <c r="K9376" s="35" t="s">
        <v>2617</v>
      </c>
      <c r="L9376" s="35"/>
      <c r="M9376" s="141">
        <v>44365</v>
      </c>
    </row>
    <row r="9377" spans="9:13">
      <c r="I9377" s="35" t="s">
        <v>26090</v>
      </c>
      <c r="J9377" s="35" t="s">
        <v>26091</v>
      </c>
      <c r="K9377" s="35" t="s">
        <v>2617</v>
      </c>
      <c r="L9377" s="35"/>
      <c r="M9377" s="141">
        <v>44365</v>
      </c>
    </row>
    <row r="9378" spans="9:13">
      <c r="I9378" s="35" t="s">
        <v>26092</v>
      </c>
      <c r="J9378" s="35" t="s">
        <v>26093</v>
      </c>
      <c r="K9378" s="35" t="s">
        <v>2617</v>
      </c>
      <c r="L9378" s="35"/>
      <c r="M9378" s="141">
        <v>44365</v>
      </c>
    </row>
    <row r="9379" spans="9:13">
      <c r="I9379" s="35" t="s">
        <v>26094</v>
      </c>
      <c r="J9379" s="35" t="s">
        <v>26095</v>
      </c>
      <c r="K9379" s="35" t="s">
        <v>2617</v>
      </c>
      <c r="L9379" s="35"/>
      <c r="M9379" s="141">
        <v>44365</v>
      </c>
    </row>
    <row r="9380" spans="9:13">
      <c r="I9380" s="35" t="s">
        <v>26096</v>
      </c>
      <c r="J9380" s="35" t="s">
        <v>26097</v>
      </c>
      <c r="K9380" s="35" t="s">
        <v>2617</v>
      </c>
      <c r="L9380" s="35"/>
      <c r="M9380" s="141">
        <v>44365</v>
      </c>
    </row>
    <row r="9381" spans="9:13">
      <c r="I9381" s="35" t="s">
        <v>26098</v>
      </c>
      <c r="J9381" s="35" t="s">
        <v>26099</v>
      </c>
      <c r="K9381" s="35" t="s">
        <v>2617</v>
      </c>
      <c r="L9381" s="35"/>
      <c r="M9381" s="141">
        <v>44365</v>
      </c>
    </row>
    <row r="9382" spans="9:13">
      <c r="I9382" s="35" t="s">
        <v>26100</v>
      </c>
      <c r="J9382" s="35" t="s">
        <v>26101</v>
      </c>
      <c r="K9382" s="35" t="s">
        <v>2617</v>
      </c>
      <c r="L9382" s="35"/>
      <c r="M9382" s="141">
        <v>44365</v>
      </c>
    </row>
    <row r="9383" spans="9:13">
      <c r="I9383" s="35" t="s">
        <v>26102</v>
      </c>
      <c r="J9383" s="35" t="s">
        <v>26103</v>
      </c>
      <c r="K9383" s="35" t="s">
        <v>2617</v>
      </c>
      <c r="L9383" s="35"/>
      <c r="M9383" s="141">
        <v>44365</v>
      </c>
    </row>
    <row r="9384" spans="9:13">
      <c r="I9384" s="35" t="s">
        <v>26104</v>
      </c>
      <c r="J9384" s="35" t="s">
        <v>26105</v>
      </c>
      <c r="K9384" s="35" t="s">
        <v>2617</v>
      </c>
      <c r="L9384" s="35"/>
      <c r="M9384" s="141">
        <v>44365</v>
      </c>
    </row>
    <row r="9385" spans="9:13">
      <c r="I9385" s="35" t="s">
        <v>26106</v>
      </c>
      <c r="J9385" s="35" t="s">
        <v>26107</v>
      </c>
      <c r="K9385" s="35" t="s">
        <v>2617</v>
      </c>
      <c r="L9385" s="35"/>
      <c r="M9385" s="141">
        <v>44365</v>
      </c>
    </row>
    <row r="9386" spans="9:13">
      <c r="I9386" s="35" t="s">
        <v>26108</v>
      </c>
      <c r="J9386" s="35" t="s">
        <v>26109</v>
      </c>
      <c r="K9386" s="35" t="s">
        <v>2617</v>
      </c>
      <c r="L9386" s="35"/>
      <c r="M9386" s="141">
        <v>44365</v>
      </c>
    </row>
    <row r="9387" spans="9:13">
      <c r="I9387" s="35" t="s">
        <v>26110</v>
      </c>
      <c r="J9387" s="35" t="s">
        <v>26111</v>
      </c>
      <c r="K9387" s="35" t="s">
        <v>2617</v>
      </c>
      <c r="L9387" s="35"/>
      <c r="M9387" s="141">
        <v>44365</v>
      </c>
    </row>
    <row r="9388" spans="9:13">
      <c r="I9388" s="35" t="s">
        <v>26112</v>
      </c>
      <c r="J9388" s="35" t="s">
        <v>26113</v>
      </c>
      <c r="K9388" s="35" t="s">
        <v>2617</v>
      </c>
      <c r="L9388" s="35"/>
      <c r="M9388" s="141">
        <v>44365</v>
      </c>
    </row>
    <row r="9389" spans="9:13">
      <c r="I9389" s="35" t="s">
        <v>26114</v>
      </c>
      <c r="J9389" s="35" t="s">
        <v>26115</v>
      </c>
      <c r="K9389" s="35" t="s">
        <v>2617</v>
      </c>
      <c r="L9389" s="35"/>
      <c r="M9389" s="141">
        <v>44365</v>
      </c>
    </row>
    <row r="9390" spans="9:13">
      <c r="I9390" s="35" t="s">
        <v>26116</v>
      </c>
      <c r="J9390" s="35" t="s">
        <v>26117</v>
      </c>
      <c r="K9390" s="35" t="s">
        <v>2617</v>
      </c>
      <c r="L9390" s="35"/>
      <c r="M9390" s="141">
        <v>44365</v>
      </c>
    </row>
    <row r="9391" spans="9:13">
      <c r="I9391" s="35" t="s">
        <v>26118</v>
      </c>
      <c r="J9391" s="35" t="s">
        <v>26119</v>
      </c>
      <c r="K9391" s="35" t="s">
        <v>2617</v>
      </c>
      <c r="L9391" s="35"/>
      <c r="M9391" s="141">
        <v>44365</v>
      </c>
    </row>
    <row r="9392" spans="9:13">
      <c r="I9392" s="35" t="s">
        <v>26120</v>
      </c>
      <c r="J9392" s="35" t="s">
        <v>26121</v>
      </c>
      <c r="K9392" s="35" t="s">
        <v>2617</v>
      </c>
      <c r="L9392" s="35"/>
      <c r="M9392" s="141">
        <v>44365</v>
      </c>
    </row>
    <row r="9393" spans="9:13">
      <c r="I9393" s="35" t="s">
        <v>26122</v>
      </c>
      <c r="J9393" s="35" t="s">
        <v>26123</v>
      </c>
      <c r="K9393" s="35" t="s">
        <v>2617</v>
      </c>
      <c r="L9393" s="35"/>
      <c r="M9393" s="141">
        <v>44365</v>
      </c>
    </row>
    <row r="9394" spans="9:13">
      <c r="I9394" s="35" t="s">
        <v>26124</v>
      </c>
      <c r="J9394" s="35" t="s">
        <v>26125</v>
      </c>
      <c r="K9394" s="35" t="s">
        <v>2617</v>
      </c>
      <c r="L9394" s="35"/>
      <c r="M9394" s="141">
        <v>44365</v>
      </c>
    </row>
    <row r="9395" spans="9:13">
      <c r="I9395" s="35" t="s">
        <v>26126</v>
      </c>
      <c r="J9395" s="35" t="s">
        <v>26127</v>
      </c>
      <c r="K9395" s="35" t="s">
        <v>2617</v>
      </c>
      <c r="L9395" s="35"/>
      <c r="M9395" s="141">
        <v>44365</v>
      </c>
    </row>
    <row r="9396" spans="9:13">
      <c r="I9396" s="35" t="s">
        <v>26128</v>
      </c>
      <c r="J9396" s="35" t="s">
        <v>26129</v>
      </c>
      <c r="K9396" s="35" t="s">
        <v>2617</v>
      </c>
      <c r="L9396" s="35"/>
      <c r="M9396" s="141">
        <v>44365</v>
      </c>
    </row>
    <row r="9397" spans="9:13">
      <c r="I9397" s="35" t="s">
        <v>26130</v>
      </c>
      <c r="J9397" s="35" t="s">
        <v>26131</v>
      </c>
      <c r="K9397" s="35" t="s">
        <v>2617</v>
      </c>
      <c r="L9397" s="35"/>
      <c r="M9397" s="141">
        <v>44365</v>
      </c>
    </row>
    <row r="9398" spans="9:13">
      <c r="I9398" s="35" t="s">
        <v>26132</v>
      </c>
      <c r="J9398" s="35" t="s">
        <v>26133</v>
      </c>
      <c r="K9398" s="35" t="s">
        <v>2617</v>
      </c>
      <c r="L9398" s="35"/>
      <c r="M9398" s="141">
        <v>44365</v>
      </c>
    </row>
    <row r="9399" spans="9:13">
      <c r="I9399" s="35" t="s">
        <v>26134</v>
      </c>
      <c r="J9399" s="35" t="s">
        <v>26135</v>
      </c>
      <c r="K9399" s="35" t="s">
        <v>2617</v>
      </c>
      <c r="L9399" s="35"/>
      <c r="M9399" s="141">
        <v>44365</v>
      </c>
    </row>
    <row r="9400" spans="9:13">
      <c r="I9400" s="35" t="s">
        <v>10764</v>
      </c>
      <c r="J9400" s="35" t="s">
        <v>26136</v>
      </c>
      <c r="K9400" s="35" t="s">
        <v>2617</v>
      </c>
      <c r="L9400" s="35"/>
      <c r="M9400" s="141">
        <v>44365</v>
      </c>
    </row>
    <row r="9401" spans="9:13">
      <c r="I9401" s="35" t="s">
        <v>26137</v>
      </c>
      <c r="J9401" s="35" t="s">
        <v>26138</v>
      </c>
      <c r="K9401" s="35" t="s">
        <v>2617</v>
      </c>
      <c r="L9401" s="35"/>
      <c r="M9401" s="141">
        <v>44365</v>
      </c>
    </row>
    <row r="9402" spans="9:13">
      <c r="I9402" s="35" t="s">
        <v>26139</v>
      </c>
      <c r="J9402" s="35" t="s">
        <v>26140</v>
      </c>
      <c r="K9402" s="35" t="s">
        <v>2617</v>
      </c>
      <c r="L9402" s="35"/>
      <c r="M9402" s="141">
        <v>44365</v>
      </c>
    </row>
    <row r="9403" spans="9:13">
      <c r="I9403" s="35" t="s">
        <v>26141</v>
      </c>
      <c r="J9403" s="35" t="s">
        <v>26142</v>
      </c>
      <c r="K9403" s="35" t="s">
        <v>2617</v>
      </c>
      <c r="L9403" s="35"/>
      <c r="M9403" s="141">
        <v>44365</v>
      </c>
    </row>
    <row r="9404" spans="9:13">
      <c r="I9404" s="35" t="s">
        <v>26143</v>
      </c>
      <c r="J9404" s="35" t="s">
        <v>26144</v>
      </c>
      <c r="K9404" s="35" t="s">
        <v>2617</v>
      </c>
      <c r="L9404" s="35"/>
      <c r="M9404" s="141">
        <v>44365</v>
      </c>
    </row>
    <row r="9405" spans="9:13">
      <c r="I9405" s="35" t="s">
        <v>26145</v>
      </c>
      <c r="J9405" s="35" t="s">
        <v>26146</v>
      </c>
      <c r="K9405" s="35" t="s">
        <v>2617</v>
      </c>
      <c r="L9405" s="35"/>
      <c r="M9405" s="141">
        <v>44365</v>
      </c>
    </row>
    <row r="9406" spans="9:13">
      <c r="I9406" s="35" t="s">
        <v>26147</v>
      </c>
      <c r="J9406" s="35" t="s">
        <v>26148</v>
      </c>
      <c r="K9406" s="35" t="s">
        <v>2617</v>
      </c>
      <c r="L9406" s="35"/>
      <c r="M9406" s="141">
        <v>44365</v>
      </c>
    </row>
    <row r="9407" spans="9:13">
      <c r="I9407" s="35" t="s">
        <v>26149</v>
      </c>
      <c r="J9407" s="35" t="s">
        <v>26150</v>
      </c>
      <c r="K9407" s="35" t="s">
        <v>2617</v>
      </c>
      <c r="L9407" s="35"/>
      <c r="M9407" s="141">
        <v>44365</v>
      </c>
    </row>
    <row r="9408" spans="9:13">
      <c r="I9408" s="35" t="s">
        <v>26151</v>
      </c>
      <c r="J9408" s="35" t="s">
        <v>26152</v>
      </c>
      <c r="K9408" s="35" t="s">
        <v>2617</v>
      </c>
      <c r="L9408" s="35"/>
      <c r="M9408" s="141">
        <v>44365</v>
      </c>
    </row>
    <row r="9409" spans="9:13">
      <c r="I9409" s="35" t="s">
        <v>26153</v>
      </c>
      <c r="J9409" s="35" t="s">
        <v>26154</v>
      </c>
      <c r="K9409" s="35" t="s">
        <v>2617</v>
      </c>
      <c r="L9409" s="35"/>
      <c r="M9409" s="141">
        <v>44365</v>
      </c>
    </row>
    <row r="9410" spans="9:13">
      <c r="I9410" s="35" t="s">
        <v>26155</v>
      </c>
      <c r="J9410" s="35" t="s">
        <v>26156</v>
      </c>
      <c r="K9410" s="35" t="s">
        <v>2617</v>
      </c>
      <c r="L9410" s="35"/>
      <c r="M9410" s="141">
        <v>44365</v>
      </c>
    </row>
    <row r="9411" spans="9:13">
      <c r="I9411" s="35" t="s">
        <v>26157</v>
      </c>
      <c r="J9411" s="35" t="s">
        <v>26158</v>
      </c>
      <c r="K9411" s="35" t="s">
        <v>2617</v>
      </c>
      <c r="L9411" s="35"/>
      <c r="M9411" s="141">
        <v>44365</v>
      </c>
    </row>
    <row r="9412" spans="9:13">
      <c r="I9412" s="35" t="s">
        <v>26159</v>
      </c>
      <c r="J9412" s="35" t="s">
        <v>26160</v>
      </c>
      <c r="K9412" s="35" t="s">
        <v>2617</v>
      </c>
      <c r="L9412" s="35"/>
      <c r="M9412" s="141">
        <v>44365</v>
      </c>
    </row>
    <row r="9413" spans="9:13">
      <c r="I9413" s="35" t="s">
        <v>26161</v>
      </c>
      <c r="J9413" s="35" t="s">
        <v>26162</v>
      </c>
      <c r="K9413" s="35" t="s">
        <v>2617</v>
      </c>
      <c r="L9413" s="35"/>
      <c r="M9413" s="141">
        <v>44365</v>
      </c>
    </row>
    <row r="9414" spans="9:13">
      <c r="I9414" s="35" t="s">
        <v>26163</v>
      </c>
      <c r="J9414" s="35" t="s">
        <v>26164</v>
      </c>
      <c r="K9414" s="35" t="s">
        <v>2617</v>
      </c>
      <c r="L9414" s="35"/>
      <c r="M9414" s="141">
        <v>44365</v>
      </c>
    </row>
    <row r="9415" spans="9:13">
      <c r="I9415" s="35" t="s">
        <v>26165</v>
      </c>
      <c r="J9415" s="35" t="s">
        <v>26166</v>
      </c>
      <c r="K9415" s="35" t="s">
        <v>2617</v>
      </c>
      <c r="L9415" s="35"/>
      <c r="M9415" s="141">
        <v>44365</v>
      </c>
    </row>
    <row r="9416" spans="9:13">
      <c r="I9416" s="35" t="s">
        <v>26167</v>
      </c>
      <c r="J9416" s="35" t="s">
        <v>26168</v>
      </c>
      <c r="K9416" s="35" t="s">
        <v>2617</v>
      </c>
      <c r="L9416" s="35"/>
      <c r="M9416" s="141">
        <v>44365</v>
      </c>
    </row>
    <row r="9417" spans="9:13">
      <c r="I9417" s="35" t="s">
        <v>26169</v>
      </c>
      <c r="J9417" s="35" t="s">
        <v>26170</v>
      </c>
      <c r="K9417" s="35" t="s">
        <v>2617</v>
      </c>
      <c r="L9417" s="35"/>
      <c r="M9417" s="141">
        <v>44365</v>
      </c>
    </row>
    <row r="9418" spans="9:13">
      <c r="I9418" s="35" t="s">
        <v>26171</v>
      </c>
      <c r="J9418" s="35" t="s">
        <v>26172</v>
      </c>
      <c r="K9418" s="35" t="s">
        <v>2617</v>
      </c>
      <c r="L9418" s="35"/>
      <c r="M9418" s="141">
        <v>44365</v>
      </c>
    </row>
    <row r="9419" spans="9:13">
      <c r="I9419" s="35" t="s">
        <v>26173</v>
      </c>
      <c r="J9419" s="35" t="s">
        <v>26174</v>
      </c>
      <c r="K9419" s="35" t="s">
        <v>2617</v>
      </c>
      <c r="L9419" s="35"/>
      <c r="M9419" s="141">
        <v>44365</v>
      </c>
    </row>
    <row r="9420" spans="9:13">
      <c r="I9420" s="35" t="s">
        <v>26175</v>
      </c>
      <c r="J9420" s="35" t="s">
        <v>26176</v>
      </c>
      <c r="K9420" s="35" t="s">
        <v>2617</v>
      </c>
      <c r="L9420" s="35"/>
      <c r="M9420" s="141">
        <v>44365</v>
      </c>
    </row>
    <row r="9421" spans="9:13">
      <c r="I9421" s="35" t="s">
        <v>26177</v>
      </c>
      <c r="J9421" s="35" t="s">
        <v>26178</v>
      </c>
      <c r="K9421" s="35" t="s">
        <v>2617</v>
      </c>
      <c r="L9421" s="35"/>
      <c r="M9421" s="141">
        <v>44365</v>
      </c>
    </row>
    <row r="9422" spans="9:13">
      <c r="I9422" s="35" t="s">
        <v>26179</v>
      </c>
      <c r="J9422" s="35" t="s">
        <v>26180</v>
      </c>
      <c r="K9422" s="35" t="s">
        <v>2617</v>
      </c>
      <c r="L9422" s="35"/>
      <c r="M9422" s="141">
        <v>44365</v>
      </c>
    </row>
    <row r="9423" spans="9:13">
      <c r="I9423" s="35" t="s">
        <v>26181</v>
      </c>
      <c r="J9423" s="35" t="s">
        <v>26182</v>
      </c>
      <c r="K9423" s="35" t="s">
        <v>2617</v>
      </c>
      <c r="L9423" s="35"/>
      <c r="M9423" s="141">
        <v>44365</v>
      </c>
    </row>
    <row r="9424" spans="9:13">
      <c r="I9424" s="35" t="s">
        <v>26183</v>
      </c>
      <c r="J9424" s="35" t="s">
        <v>26184</v>
      </c>
      <c r="K9424" s="35" t="s">
        <v>2617</v>
      </c>
      <c r="L9424" s="35"/>
      <c r="M9424" s="141">
        <v>44365</v>
      </c>
    </row>
    <row r="9425" spans="9:13">
      <c r="I9425" s="35" t="s">
        <v>26185</v>
      </c>
      <c r="J9425" s="35" t="s">
        <v>26186</v>
      </c>
      <c r="K9425" s="35" t="s">
        <v>2617</v>
      </c>
      <c r="L9425" s="35"/>
      <c r="M9425" s="141">
        <v>44365</v>
      </c>
    </row>
    <row r="9426" spans="9:13">
      <c r="I9426" s="35" t="s">
        <v>26187</v>
      </c>
      <c r="J9426" s="35" t="s">
        <v>26188</v>
      </c>
      <c r="K9426" s="35" t="s">
        <v>2617</v>
      </c>
      <c r="L9426" s="35"/>
      <c r="M9426" s="141">
        <v>44365</v>
      </c>
    </row>
    <row r="9427" spans="9:13">
      <c r="I9427" s="35" t="s">
        <v>26189</v>
      </c>
      <c r="J9427" s="35" t="s">
        <v>26190</v>
      </c>
      <c r="K9427" s="35" t="s">
        <v>2617</v>
      </c>
      <c r="L9427" s="35"/>
      <c r="M9427" s="141">
        <v>44365</v>
      </c>
    </row>
    <row r="9428" spans="9:13">
      <c r="I9428" s="35" t="s">
        <v>26191</v>
      </c>
      <c r="J9428" s="35" t="s">
        <v>26192</v>
      </c>
      <c r="K9428" s="35" t="s">
        <v>2617</v>
      </c>
      <c r="L9428" s="35"/>
      <c r="M9428" s="141">
        <v>44365</v>
      </c>
    </row>
    <row r="9429" spans="9:13">
      <c r="I9429" s="35" t="s">
        <v>26193</v>
      </c>
      <c r="J9429" s="35" t="s">
        <v>26194</v>
      </c>
      <c r="K9429" s="35" t="s">
        <v>2617</v>
      </c>
      <c r="L9429" s="35"/>
      <c r="M9429" s="141">
        <v>44365</v>
      </c>
    </row>
    <row r="9430" spans="9:13">
      <c r="I9430" s="35" t="s">
        <v>26195</v>
      </c>
      <c r="J9430" s="35" t="s">
        <v>26196</v>
      </c>
      <c r="K9430" s="35" t="s">
        <v>2617</v>
      </c>
      <c r="L9430" s="35"/>
      <c r="M9430" s="141">
        <v>44365</v>
      </c>
    </row>
    <row r="9431" spans="9:13">
      <c r="I9431" s="35" t="s">
        <v>26197</v>
      </c>
      <c r="J9431" s="35" t="s">
        <v>26198</v>
      </c>
      <c r="K9431" s="35" t="s">
        <v>2617</v>
      </c>
      <c r="L9431" s="35"/>
      <c r="M9431" s="141">
        <v>44365</v>
      </c>
    </row>
    <row r="9432" spans="9:13">
      <c r="I9432" s="35" t="s">
        <v>26199</v>
      </c>
      <c r="J9432" s="35" t="s">
        <v>26200</v>
      </c>
      <c r="K9432" s="35" t="s">
        <v>2617</v>
      </c>
      <c r="L9432" s="35"/>
      <c r="M9432" s="141">
        <v>44365</v>
      </c>
    </row>
    <row r="9433" spans="9:13">
      <c r="I9433" s="35" t="s">
        <v>26201</v>
      </c>
      <c r="J9433" s="35" t="s">
        <v>26202</v>
      </c>
      <c r="K9433" s="35" t="s">
        <v>2617</v>
      </c>
      <c r="L9433" s="35"/>
      <c r="M9433" s="141">
        <v>44365</v>
      </c>
    </row>
    <row r="9434" spans="9:13">
      <c r="I9434" s="35" t="s">
        <v>26203</v>
      </c>
      <c r="J9434" s="35" t="s">
        <v>26204</v>
      </c>
      <c r="K9434" s="35" t="s">
        <v>2617</v>
      </c>
      <c r="L9434" s="35"/>
      <c r="M9434" s="141">
        <v>44365</v>
      </c>
    </row>
    <row r="9435" spans="9:13">
      <c r="I9435" s="35" t="s">
        <v>26205</v>
      </c>
      <c r="J9435" s="35" t="s">
        <v>26206</v>
      </c>
      <c r="K9435" s="35" t="s">
        <v>2617</v>
      </c>
      <c r="L9435" s="35"/>
      <c r="M9435" s="141">
        <v>44365</v>
      </c>
    </row>
    <row r="9436" spans="9:13">
      <c r="I9436" s="35" t="s">
        <v>26207</v>
      </c>
      <c r="J9436" s="35" t="s">
        <v>26208</v>
      </c>
      <c r="K9436" s="35" t="s">
        <v>2617</v>
      </c>
      <c r="L9436" s="35"/>
      <c r="M9436" s="141">
        <v>44365</v>
      </c>
    </row>
    <row r="9437" spans="9:13">
      <c r="I9437" s="35" t="s">
        <v>26209</v>
      </c>
      <c r="J9437" s="35" t="s">
        <v>26210</v>
      </c>
      <c r="K9437" s="35" t="s">
        <v>2617</v>
      </c>
      <c r="L9437" s="35"/>
      <c r="M9437" s="141">
        <v>44365</v>
      </c>
    </row>
    <row r="9438" spans="9:13">
      <c r="I9438" s="35" t="s">
        <v>26211</v>
      </c>
      <c r="J9438" s="35" t="s">
        <v>26212</v>
      </c>
      <c r="K9438" s="35" t="s">
        <v>2617</v>
      </c>
      <c r="L9438" s="35"/>
      <c r="M9438" s="141">
        <v>44365</v>
      </c>
    </row>
    <row r="9439" spans="9:13">
      <c r="I9439" s="35" t="s">
        <v>26213</v>
      </c>
      <c r="J9439" s="35" t="s">
        <v>26214</v>
      </c>
      <c r="K9439" s="35" t="s">
        <v>2617</v>
      </c>
      <c r="L9439" s="35"/>
      <c r="M9439" s="141">
        <v>44365</v>
      </c>
    </row>
    <row r="9440" spans="9:13">
      <c r="I9440" s="35" t="s">
        <v>26215</v>
      </c>
      <c r="J9440" s="35" t="s">
        <v>26216</v>
      </c>
      <c r="K9440" s="35" t="s">
        <v>2617</v>
      </c>
      <c r="L9440" s="35"/>
      <c r="M9440" s="141">
        <v>44365</v>
      </c>
    </row>
    <row r="9441" spans="9:13">
      <c r="I9441" s="35" t="s">
        <v>26217</v>
      </c>
      <c r="J9441" s="35" t="s">
        <v>26218</v>
      </c>
      <c r="K9441" s="35" t="s">
        <v>2617</v>
      </c>
      <c r="L9441" s="35"/>
      <c r="M9441" s="141">
        <v>44365</v>
      </c>
    </row>
    <row r="9442" spans="9:13">
      <c r="I9442" s="35" t="s">
        <v>26219</v>
      </c>
      <c r="J9442" s="35" t="s">
        <v>26220</v>
      </c>
      <c r="K9442" s="35" t="s">
        <v>2617</v>
      </c>
      <c r="L9442" s="35"/>
      <c r="M9442" s="141">
        <v>44365</v>
      </c>
    </row>
    <row r="9443" spans="9:13">
      <c r="I9443" s="35" t="s">
        <v>26221</v>
      </c>
      <c r="J9443" s="35" t="s">
        <v>26222</v>
      </c>
      <c r="K9443" s="35" t="s">
        <v>2617</v>
      </c>
      <c r="L9443" s="35"/>
      <c r="M9443" s="141">
        <v>44365</v>
      </c>
    </row>
    <row r="9444" spans="9:13">
      <c r="I9444" s="35" t="s">
        <v>26223</v>
      </c>
      <c r="J9444" s="35" t="s">
        <v>26224</v>
      </c>
      <c r="K9444" s="35" t="s">
        <v>2617</v>
      </c>
      <c r="L9444" s="35"/>
      <c r="M9444" s="141">
        <v>44365</v>
      </c>
    </row>
    <row r="9445" spans="9:13">
      <c r="I9445" s="35" t="s">
        <v>26225</v>
      </c>
      <c r="J9445" s="35" t="s">
        <v>26226</v>
      </c>
      <c r="K9445" s="35" t="s">
        <v>2617</v>
      </c>
      <c r="L9445" s="35"/>
      <c r="M9445" s="141">
        <v>44365</v>
      </c>
    </row>
    <row r="9446" spans="9:13">
      <c r="I9446" s="35" t="s">
        <v>26227</v>
      </c>
      <c r="J9446" s="35" t="s">
        <v>26228</v>
      </c>
      <c r="K9446" s="35" t="s">
        <v>2617</v>
      </c>
      <c r="L9446" s="35"/>
      <c r="M9446" s="141">
        <v>44365</v>
      </c>
    </row>
    <row r="9447" spans="9:13">
      <c r="I9447" s="35" t="s">
        <v>26229</v>
      </c>
      <c r="J9447" s="35" t="s">
        <v>26230</v>
      </c>
      <c r="K9447" s="35" t="s">
        <v>2617</v>
      </c>
      <c r="L9447" s="35"/>
      <c r="M9447" s="141">
        <v>44365</v>
      </c>
    </row>
    <row r="9448" spans="9:13">
      <c r="I9448" s="35" t="s">
        <v>26231</v>
      </c>
      <c r="J9448" s="35" t="s">
        <v>26232</v>
      </c>
      <c r="K9448" s="35" t="s">
        <v>2617</v>
      </c>
      <c r="L9448" s="35"/>
      <c r="M9448" s="141">
        <v>44365</v>
      </c>
    </row>
    <row r="9449" spans="9:13">
      <c r="I9449" s="35" t="s">
        <v>26233</v>
      </c>
      <c r="J9449" s="35" t="s">
        <v>26234</v>
      </c>
      <c r="K9449" s="35" t="s">
        <v>2617</v>
      </c>
      <c r="L9449" s="35"/>
      <c r="M9449" s="141">
        <v>44365</v>
      </c>
    </row>
    <row r="9450" spans="9:13">
      <c r="I9450" s="35" t="s">
        <v>26235</v>
      </c>
      <c r="J9450" s="35" t="s">
        <v>26236</v>
      </c>
      <c r="K9450" s="35" t="s">
        <v>2617</v>
      </c>
      <c r="L9450" s="35"/>
      <c r="M9450" s="141">
        <v>44365</v>
      </c>
    </row>
    <row r="9451" spans="9:13">
      <c r="I9451" s="35" t="s">
        <v>26237</v>
      </c>
      <c r="J9451" s="35" t="s">
        <v>26238</v>
      </c>
      <c r="K9451" s="35" t="s">
        <v>2617</v>
      </c>
      <c r="L9451" s="35"/>
      <c r="M9451" s="141">
        <v>44365</v>
      </c>
    </row>
    <row r="9452" spans="9:13">
      <c r="I9452" s="35" t="s">
        <v>26239</v>
      </c>
      <c r="J9452" s="35" t="s">
        <v>26240</v>
      </c>
      <c r="K9452" s="35" t="s">
        <v>2617</v>
      </c>
      <c r="L9452" s="35"/>
      <c r="M9452" s="141">
        <v>44365</v>
      </c>
    </row>
    <row r="9453" spans="9:13">
      <c r="I9453" s="35" t="s">
        <v>26241</v>
      </c>
      <c r="J9453" s="35" t="s">
        <v>26242</v>
      </c>
      <c r="K9453" s="35" t="s">
        <v>2617</v>
      </c>
      <c r="L9453" s="35"/>
      <c r="M9453" s="141">
        <v>44365</v>
      </c>
    </row>
    <row r="9454" spans="9:13">
      <c r="I9454" s="35" t="s">
        <v>26243</v>
      </c>
      <c r="J9454" s="35" t="s">
        <v>26244</v>
      </c>
      <c r="K9454" s="35" t="s">
        <v>2617</v>
      </c>
      <c r="L9454" s="35"/>
      <c r="M9454" s="141">
        <v>44365</v>
      </c>
    </row>
    <row r="9455" spans="9:13">
      <c r="I9455" s="35" t="s">
        <v>26245</v>
      </c>
      <c r="J9455" s="35" t="s">
        <v>26246</v>
      </c>
      <c r="K9455" s="35" t="s">
        <v>2617</v>
      </c>
      <c r="L9455" s="35"/>
      <c r="M9455" s="141">
        <v>44365</v>
      </c>
    </row>
    <row r="9456" spans="9:13">
      <c r="I9456" s="35" t="s">
        <v>26247</v>
      </c>
      <c r="J9456" s="35" t="s">
        <v>26248</v>
      </c>
      <c r="K9456" s="35" t="s">
        <v>2617</v>
      </c>
      <c r="L9456" s="35"/>
      <c r="M9456" s="141">
        <v>44365</v>
      </c>
    </row>
    <row r="9457" spans="9:13">
      <c r="I9457" s="35" t="s">
        <v>26249</v>
      </c>
      <c r="J9457" s="35" t="s">
        <v>26250</v>
      </c>
      <c r="K9457" s="35" t="s">
        <v>2617</v>
      </c>
      <c r="L9457" s="35"/>
      <c r="M9457" s="141">
        <v>44365</v>
      </c>
    </row>
    <row r="9458" spans="9:13">
      <c r="I9458" s="35" t="s">
        <v>26251</v>
      </c>
      <c r="J9458" s="35" t="s">
        <v>26252</v>
      </c>
      <c r="K9458" s="35" t="s">
        <v>2617</v>
      </c>
      <c r="L9458" s="35"/>
      <c r="M9458" s="141">
        <v>44365</v>
      </c>
    </row>
    <row r="9459" spans="9:13">
      <c r="I9459" s="35" t="s">
        <v>26253</v>
      </c>
      <c r="J9459" s="35" t="s">
        <v>26254</v>
      </c>
      <c r="K9459" s="35" t="s">
        <v>2617</v>
      </c>
      <c r="L9459" s="35"/>
      <c r="M9459" s="141">
        <v>44365</v>
      </c>
    </row>
    <row r="9460" spans="9:13">
      <c r="I9460" s="35" t="s">
        <v>26255</v>
      </c>
      <c r="J9460" s="35" t="s">
        <v>26256</v>
      </c>
      <c r="K9460" s="35" t="s">
        <v>2617</v>
      </c>
      <c r="L9460" s="35"/>
      <c r="M9460" s="141">
        <v>44365</v>
      </c>
    </row>
    <row r="9461" spans="9:13">
      <c r="I9461" s="35" t="s">
        <v>26257</v>
      </c>
      <c r="J9461" s="35" t="s">
        <v>26258</v>
      </c>
      <c r="K9461" s="35" t="s">
        <v>2617</v>
      </c>
      <c r="L9461" s="35"/>
      <c r="M9461" s="141">
        <v>44365</v>
      </c>
    </row>
    <row r="9462" spans="9:13">
      <c r="I9462" s="35" t="s">
        <v>26259</v>
      </c>
      <c r="J9462" s="35" t="s">
        <v>26260</v>
      </c>
      <c r="K9462" s="35" t="s">
        <v>2617</v>
      </c>
      <c r="L9462" s="35"/>
      <c r="M9462" s="141">
        <v>44365</v>
      </c>
    </row>
    <row r="9463" spans="9:13">
      <c r="I9463" s="35" t="s">
        <v>26261</v>
      </c>
      <c r="J9463" s="35" t="s">
        <v>26262</v>
      </c>
      <c r="K9463" s="35" t="s">
        <v>2617</v>
      </c>
      <c r="L9463" s="35"/>
      <c r="M9463" s="141">
        <v>44365</v>
      </c>
    </row>
    <row r="9464" spans="9:13">
      <c r="I9464" s="35" t="s">
        <v>26263</v>
      </c>
      <c r="J9464" s="35" t="s">
        <v>26264</v>
      </c>
      <c r="K9464" s="35" t="s">
        <v>2617</v>
      </c>
      <c r="L9464" s="35"/>
      <c r="M9464" s="141">
        <v>44365</v>
      </c>
    </row>
    <row r="9465" spans="9:13">
      <c r="I9465" s="35" t="s">
        <v>26265</v>
      </c>
      <c r="J9465" s="35" t="s">
        <v>26266</v>
      </c>
      <c r="K9465" s="35" t="s">
        <v>2617</v>
      </c>
      <c r="L9465" s="35"/>
      <c r="M9465" s="141">
        <v>44365</v>
      </c>
    </row>
    <row r="9466" spans="9:13">
      <c r="I9466" s="35" t="s">
        <v>26267</v>
      </c>
      <c r="J9466" s="35" t="s">
        <v>26268</v>
      </c>
      <c r="K9466" s="35" t="s">
        <v>2617</v>
      </c>
      <c r="L9466" s="35"/>
      <c r="M9466" s="141">
        <v>44365</v>
      </c>
    </row>
    <row r="9467" spans="9:13">
      <c r="I9467" s="35" t="s">
        <v>26269</v>
      </c>
      <c r="J9467" s="35" t="s">
        <v>26270</v>
      </c>
      <c r="K9467" s="35" t="s">
        <v>2617</v>
      </c>
      <c r="L9467" s="35"/>
      <c r="M9467" s="141">
        <v>44365</v>
      </c>
    </row>
    <row r="9468" spans="9:13">
      <c r="I9468" s="35" t="s">
        <v>26271</v>
      </c>
      <c r="J9468" s="35" t="s">
        <v>26272</v>
      </c>
      <c r="K9468" s="35" t="s">
        <v>2617</v>
      </c>
      <c r="L9468" s="35"/>
      <c r="M9468" s="141">
        <v>44365</v>
      </c>
    </row>
    <row r="9469" spans="9:13">
      <c r="I9469" s="35" t="s">
        <v>26273</v>
      </c>
      <c r="J9469" s="35" t="s">
        <v>26274</v>
      </c>
      <c r="K9469" s="35" t="s">
        <v>2617</v>
      </c>
      <c r="L9469" s="35"/>
      <c r="M9469" s="141">
        <v>44365</v>
      </c>
    </row>
    <row r="9470" spans="9:13">
      <c r="I9470" s="35" t="s">
        <v>26275</v>
      </c>
      <c r="J9470" s="35" t="s">
        <v>26276</v>
      </c>
      <c r="K9470" s="35" t="s">
        <v>2617</v>
      </c>
      <c r="L9470" s="35"/>
      <c r="M9470" s="141">
        <v>44365</v>
      </c>
    </row>
    <row r="9471" spans="9:13">
      <c r="I9471" s="35" t="s">
        <v>26277</v>
      </c>
      <c r="J9471" s="35" t="s">
        <v>26278</v>
      </c>
      <c r="K9471" s="35" t="s">
        <v>2617</v>
      </c>
      <c r="L9471" s="35"/>
      <c r="M9471" s="141">
        <v>44365</v>
      </c>
    </row>
    <row r="9472" spans="9:13">
      <c r="I9472" s="35" t="s">
        <v>26279</v>
      </c>
      <c r="J9472" s="35" t="s">
        <v>26280</v>
      </c>
      <c r="K9472" s="35" t="s">
        <v>2617</v>
      </c>
      <c r="L9472" s="35"/>
      <c r="M9472" s="141">
        <v>44365</v>
      </c>
    </row>
    <row r="9473" spans="9:13">
      <c r="I9473" s="35" t="s">
        <v>26281</v>
      </c>
      <c r="J9473" s="35" t="s">
        <v>26282</v>
      </c>
      <c r="K9473" s="35" t="s">
        <v>2617</v>
      </c>
      <c r="L9473" s="35"/>
      <c r="M9473" s="141">
        <v>44365</v>
      </c>
    </row>
    <row r="9474" spans="9:13">
      <c r="I9474" s="35" t="s">
        <v>26283</v>
      </c>
      <c r="J9474" s="35" t="s">
        <v>26284</v>
      </c>
      <c r="K9474" s="35" t="s">
        <v>2617</v>
      </c>
      <c r="L9474" s="35"/>
      <c r="M9474" s="141">
        <v>44365</v>
      </c>
    </row>
    <row r="9475" spans="9:13">
      <c r="I9475" s="35" t="s">
        <v>26285</v>
      </c>
      <c r="J9475" s="35" t="s">
        <v>26286</v>
      </c>
      <c r="K9475" s="35" t="s">
        <v>2617</v>
      </c>
      <c r="L9475" s="35"/>
      <c r="M9475" s="141">
        <v>44365</v>
      </c>
    </row>
    <row r="9476" spans="9:13">
      <c r="I9476" s="35" t="s">
        <v>26287</v>
      </c>
      <c r="J9476" s="35" t="s">
        <v>26288</v>
      </c>
      <c r="K9476" s="35" t="s">
        <v>2617</v>
      </c>
      <c r="L9476" s="35"/>
      <c r="M9476" s="141">
        <v>44365</v>
      </c>
    </row>
    <row r="9477" spans="9:13">
      <c r="I9477" s="35" t="s">
        <v>26289</v>
      </c>
      <c r="J9477" s="35" t="s">
        <v>26290</v>
      </c>
      <c r="K9477" s="35" t="s">
        <v>2617</v>
      </c>
      <c r="L9477" s="35"/>
      <c r="M9477" s="141">
        <v>44365</v>
      </c>
    </row>
    <row r="9478" spans="9:13">
      <c r="I9478" s="35" t="s">
        <v>26291</v>
      </c>
      <c r="J9478" s="35" t="s">
        <v>26292</v>
      </c>
      <c r="K9478" s="35" t="s">
        <v>2617</v>
      </c>
      <c r="L9478" s="35"/>
      <c r="M9478" s="141">
        <v>44365</v>
      </c>
    </row>
    <row r="9479" spans="9:13">
      <c r="I9479" s="35" t="s">
        <v>26293</v>
      </c>
      <c r="J9479" s="35" t="s">
        <v>26294</v>
      </c>
      <c r="K9479" s="35" t="s">
        <v>2617</v>
      </c>
      <c r="L9479" s="35"/>
      <c r="M9479" s="141">
        <v>44365</v>
      </c>
    </row>
    <row r="9480" spans="9:13">
      <c r="I9480" s="35" t="s">
        <v>26295</v>
      </c>
      <c r="J9480" s="35" t="s">
        <v>26296</v>
      </c>
      <c r="K9480" s="35" t="s">
        <v>2617</v>
      </c>
      <c r="L9480" s="35"/>
      <c r="M9480" s="141">
        <v>44365</v>
      </c>
    </row>
    <row r="9481" spans="9:13">
      <c r="I9481" s="35" t="s">
        <v>26297</v>
      </c>
      <c r="J9481" s="35" t="s">
        <v>26298</v>
      </c>
      <c r="K9481" s="35" t="s">
        <v>2617</v>
      </c>
      <c r="L9481" s="35"/>
      <c r="M9481" s="141">
        <v>44365</v>
      </c>
    </row>
    <row r="9482" spans="9:13">
      <c r="I9482" s="35" t="s">
        <v>26299</v>
      </c>
      <c r="J9482" s="35" t="s">
        <v>26300</v>
      </c>
      <c r="K9482" s="35" t="s">
        <v>2617</v>
      </c>
      <c r="L9482" s="35"/>
      <c r="M9482" s="141">
        <v>44365</v>
      </c>
    </row>
    <row r="9483" spans="9:13">
      <c r="I9483" s="35" t="s">
        <v>26301</v>
      </c>
      <c r="J9483" s="35" t="s">
        <v>26302</v>
      </c>
      <c r="K9483" s="35" t="s">
        <v>2617</v>
      </c>
      <c r="L9483" s="35"/>
      <c r="M9483" s="141">
        <v>44365</v>
      </c>
    </row>
    <row r="9484" spans="9:13">
      <c r="I9484" s="35" t="s">
        <v>26303</v>
      </c>
      <c r="J9484" s="35" t="s">
        <v>26304</v>
      </c>
      <c r="K9484" s="35" t="s">
        <v>2617</v>
      </c>
      <c r="L9484" s="35"/>
      <c r="M9484" s="141">
        <v>44365</v>
      </c>
    </row>
    <row r="9485" spans="9:13">
      <c r="I9485" s="35" t="s">
        <v>26305</v>
      </c>
      <c r="J9485" s="35" t="s">
        <v>26306</v>
      </c>
      <c r="K9485" s="35" t="s">
        <v>2617</v>
      </c>
      <c r="L9485" s="35"/>
      <c r="M9485" s="141">
        <v>44365</v>
      </c>
    </row>
    <row r="9486" spans="9:13">
      <c r="I9486" s="35" t="s">
        <v>26307</v>
      </c>
      <c r="J9486" s="35" t="s">
        <v>26308</v>
      </c>
      <c r="K9486" s="35" t="s">
        <v>2617</v>
      </c>
      <c r="L9486" s="35"/>
      <c r="M9486" s="141">
        <v>44365</v>
      </c>
    </row>
    <row r="9487" spans="9:13">
      <c r="I9487" s="35" t="s">
        <v>26309</v>
      </c>
      <c r="J9487" s="35" t="s">
        <v>26310</v>
      </c>
      <c r="K9487" s="35" t="s">
        <v>2617</v>
      </c>
      <c r="L9487" s="35"/>
      <c r="M9487" s="141">
        <v>44365</v>
      </c>
    </row>
    <row r="9488" spans="9:13">
      <c r="I9488" s="35" t="s">
        <v>26311</v>
      </c>
      <c r="J9488" s="35" t="s">
        <v>26312</v>
      </c>
      <c r="K9488" s="35" t="s">
        <v>2617</v>
      </c>
      <c r="L9488" s="35"/>
      <c r="M9488" s="141">
        <v>44365</v>
      </c>
    </row>
    <row r="9489" spans="9:13">
      <c r="I9489" s="35" t="s">
        <v>26313</v>
      </c>
      <c r="J9489" s="35" t="s">
        <v>26314</v>
      </c>
      <c r="K9489" s="35" t="s">
        <v>2617</v>
      </c>
      <c r="L9489" s="35"/>
      <c r="M9489" s="141">
        <v>44365</v>
      </c>
    </row>
    <row r="9490" spans="9:13">
      <c r="I9490" s="35" t="s">
        <v>26315</v>
      </c>
      <c r="J9490" s="35" t="s">
        <v>26316</v>
      </c>
      <c r="K9490" s="35" t="s">
        <v>2617</v>
      </c>
      <c r="L9490" s="35"/>
      <c r="M9490" s="141">
        <v>44365</v>
      </c>
    </row>
    <row r="9491" spans="9:13">
      <c r="I9491" s="35" t="s">
        <v>26317</v>
      </c>
      <c r="J9491" s="35" t="s">
        <v>26318</v>
      </c>
      <c r="K9491" s="35" t="s">
        <v>2617</v>
      </c>
      <c r="L9491" s="35"/>
      <c r="M9491" s="141">
        <v>44365</v>
      </c>
    </row>
    <row r="9492" spans="9:13">
      <c r="I9492" s="35" t="s">
        <v>26319</v>
      </c>
      <c r="J9492" s="35" t="s">
        <v>26320</v>
      </c>
      <c r="K9492" s="35" t="s">
        <v>2617</v>
      </c>
      <c r="L9492" s="35"/>
      <c r="M9492" s="141">
        <v>44365</v>
      </c>
    </row>
    <row r="9493" spans="9:13">
      <c r="I9493" s="35" t="s">
        <v>26321</v>
      </c>
      <c r="J9493" s="35" t="s">
        <v>26322</v>
      </c>
      <c r="K9493" s="35" t="s">
        <v>2617</v>
      </c>
      <c r="L9493" s="35"/>
      <c r="M9493" s="141">
        <v>44365</v>
      </c>
    </row>
    <row r="9494" spans="9:13">
      <c r="I9494" s="35" t="s">
        <v>26323</v>
      </c>
      <c r="J9494" s="35" t="s">
        <v>26324</v>
      </c>
      <c r="K9494" s="35" t="s">
        <v>2617</v>
      </c>
      <c r="L9494" s="35"/>
      <c r="M9494" s="141">
        <v>44365</v>
      </c>
    </row>
    <row r="9495" spans="9:13">
      <c r="I9495" s="35" t="s">
        <v>26325</v>
      </c>
      <c r="J9495" s="35" t="s">
        <v>26326</v>
      </c>
      <c r="K9495" s="35" t="s">
        <v>2617</v>
      </c>
      <c r="L9495" s="35"/>
      <c r="M9495" s="141">
        <v>44365</v>
      </c>
    </row>
    <row r="9496" spans="9:13">
      <c r="I9496" s="35" t="s">
        <v>26327</v>
      </c>
      <c r="J9496" s="35" t="s">
        <v>26328</v>
      </c>
      <c r="K9496" s="35" t="s">
        <v>2617</v>
      </c>
      <c r="L9496" s="35"/>
      <c r="M9496" s="141">
        <v>44365</v>
      </c>
    </row>
    <row r="9497" spans="9:13">
      <c r="I9497" s="35" t="s">
        <v>26329</v>
      </c>
      <c r="J9497" s="35" t="s">
        <v>26330</v>
      </c>
      <c r="K9497" s="35" t="s">
        <v>2617</v>
      </c>
      <c r="L9497" s="35"/>
      <c r="M9497" s="141">
        <v>44365</v>
      </c>
    </row>
    <row r="9498" spans="9:13">
      <c r="I9498" s="35" t="s">
        <v>26331</v>
      </c>
      <c r="J9498" s="35" t="s">
        <v>26332</v>
      </c>
      <c r="K9498" s="35" t="s">
        <v>2617</v>
      </c>
      <c r="L9498" s="35"/>
      <c r="M9498" s="141">
        <v>44365</v>
      </c>
    </row>
    <row r="9499" spans="9:13">
      <c r="I9499" s="35" t="s">
        <v>26333</v>
      </c>
      <c r="J9499" s="35" t="s">
        <v>26334</v>
      </c>
      <c r="K9499" s="35" t="s">
        <v>2617</v>
      </c>
      <c r="L9499" s="35"/>
      <c r="M9499" s="141">
        <v>44365</v>
      </c>
    </row>
    <row r="9500" spans="9:13">
      <c r="I9500" s="35" t="s">
        <v>26335</v>
      </c>
      <c r="J9500" s="35" t="s">
        <v>26336</v>
      </c>
      <c r="K9500" s="35" t="s">
        <v>2617</v>
      </c>
      <c r="L9500" s="35"/>
      <c r="M9500" s="141">
        <v>44365</v>
      </c>
    </row>
    <row r="9501" spans="9:13">
      <c r="I9501" s="35" t="s">
        <v>26337</v>
      </c>
      <c r="J9501" s="35" t="s">
        <v>26338</v>
      </c>
      <c r="K9501" s="35" t="s">
        <v>2617</v>
      </c>
      <c r="L9501" s="35"/>
      <c r="M9501" s="141">
        <v>44365</v>
      </c>
    </row>
    <row r="9502" spans="9:13">
      <c r="I9502" s="35" t="s">
        <v>26339</v>
      </c>
      <c r="J9502" s="35" t="s">
        <v>26340</v>
      </c>
      <c r="K9502" s="35" t="s">
        <v>2617</v>
      </c>
      <c r="L9502" s="35"/>
      <c r="M9502" s="141">
        <v>44365</v>
      </c>
    </row>
    <row r="9503" spans="9:13">
      <c r="I9503" s="35" t="s">
        <v>26341</v>
      </c>
      <c r="J9503" s="35" t="s">
        <v>26342</v>
      </c>
      <c r="K9503" s="35" t="s">
        <v>2617</v>
      </c>
      <c r="L9503" s="35"/>
      <c r="M9503" s="141">
        <v>44365</v>
      </c>
    </row>
    <row r="9504" spans="9:13">
      <c r="I9504" s="35" t="s">
        <v>26343</v>
      </c>
      <c r="J9504" s="35" t="s">
        <v>26344</v>
      </c>
      <c r="K9504" s="35" t="s">
        <v>2617</v>
      </c>
      <c r="L9504" s="35"/>
      <c r="M9504" s="141">
        <v>44365</v>
      </c>
    </row>
    <row r="9505" spans="9:13">
      <c r="I9505" s="35" t="s">
        <v>26345</v>
      </c>
      <c r="J9505" s="35" t="s">
        <v>26346</v>
      </c>
      <c r="K9505" s="35" t="s">
        <v>2617</v>
      </c>
      <c r="L9505" s="35"/>
      <c r="M9505" s="141">
        <v>44365</v>
      </c>
    </row>
    <row r="9506" spans="9:13">
      <c r="I9506" s="35" t="s">
        <v>26347</v>
      </c>
      <c r="J9506" s="35" t="s">
        <v>26348</v>
      </c>
      <c r="K9506" s="35" t="s">
        <v>2617</v>
      </c>
      <c r="L9506" s="35"/>
      <c r="M9506" s="141">
        <v>44365</v>
      </c>
    </row>
    <row r="9507" spans="9:13">
      <c r="I9507" s="35" t="s">
        <v>26349</v>
      </c>
      <c r="J9507" s="35" t="s">
        <v>26350</v>
      </c>
      <c r="K9507" s="35" t="s">
        <v>2617</v>
      </c>
      <c r="L9507" s="35"/>
      <c r="M9507" s="141">
        <v>44365</v>
      </c>
    </row>
    <row r="9508" spans="9:13">
      <c r="I9508" s="35" t="s">
        <v>26351</v>
      </c>
      <c r="J9508" s="35" t="s">
        <v>26352</v>
      </c>
      <c r="K9508" s="35" t="s">
        <v>2617</v>
      </c>
      <c r="L9508" s="35"/>
      <c r="M9508" s="141">
        <v>44365</v>
      </c>
    </row>
    <row r="9509" spans="9:13">
      <c r="I9509" s="35" t="s">
        <v>26353</v>
      </c>
      <c r="J9509" s="35" t="s">
        <v>26354</v>
      </c>
      <c r="K9509" s="35" t="s">
        <v>2617</v>
      </c>
      <c r="L9509" s="35"/>
      <c r="M9509" s="141">
        <v>44365</v>
      </c>
    </row>
    <row r="9510" spans="9:13">
      <c r="I9510" s="35" t="s">
        <v>26355</v>
      </c>
      <c r="J9510" s="35" t="s">
        <v>26356</v>
      </c>
      <c r="K9510" s="35" t="s">
        <v>2617</v>
      </c>
      <c r="L9510" s="35"/>
      <c r="M9510" s="141">
        <v>44365</v>
      </c>
    </row>
    <row r="9511" spans="9:13">
      <c r="I9511" s="35" t="s">
        <v>26357</v>
      </c>
      <c r="J9511" s="35" t="s">
        <v>26358</v>
      </c>
      <c r="K9511" s="35" t="s">
        <v>2617</v>
      </c>
      <c r="L9511" s="35"/>
      <c r="M9511" s="141">
        <v>44365</v>
      </c>
    </row>
    <row r="9512" spans="9:13">
      <c r="I9512" s="35" t="s">
        <v>26359</v>
      </c>
      <c r="J9512" s="35" t="s">
        <v>26360</v>
      </c>
      <c r="K9512" s="35" t="s">
        <v>2617</v>
      </c>
      <c r="L9512" s="35"/>
      <c r="M9512" s="141">
        <v>44365</v>
      </c>
    </row>
    <row r="9513" spans="9:13">
      <c r="I9513" s="35" t="s">
        <v>26361</v>
      </c>
      <c r="J9513" s="35" t="s">
        <v>26362</v>
      </c>
      <c r="K9513" s="35" t="s">
        <v>2617</v>
      </c>
      <c r="L9513" s="35"/>
      <c r="M9513" s="141">
        <v>44365</v>
      </c>
    </row>
    <row r="9514" spans="9:13">
      <c r="I9514" s="35" t="s">
        <v>26363</v>
      </c>
      <c r="J9514" s="35" t="s">
        <v>26364</v>
      </c>
      <c r="K9514" s="35" t="s">
        <v>2617</v>
      </c>
      <c r="L9514" s="35"/>
      <c r="M9514" s="141">
        <v>44365</v>
      </c>
    </row>
    <row r="9515" spans="9:13">
      <c r="I9515" s="35" t="s">
        <v>26365</v>
      </c>
      <c r="J9515" s="35" t="s">
        <v>26366</v>
      </c>
      <c r="K9515" s="35" t="s">
        <v>2617</v>
      </c>
      <c r="L9515" s="35"/>
      <c r="M9515" s="141">
        <v>44365</v>
      </c>
    </row>
    <row r="9516" spans="9:13">
      <c r="I9516" s="35" t="s">
        <v>26367</v>
      </c>
      <c r="J9516" s="35" t="s">
        <v>26368</v>
      </c>
      <c r="K9516" s="35" t="s">
        <v>2617</v>
      </c>
      <c r="L9516" s="35"/>
      <c r="M9516" s="141">
        <v>44365</v>
      </c>
    </row>
    <row r="9517" spans="9:13">
      <c r="I9517" s="35" t="s">
        <v>26369</v>
      </c>
      <c r="J9517" s="35" t="s">
        <v>26370</v>
      </c>
      <c r="K9517" s="35" t="s">
        <v>2617</v>
      </c>
      <c r="L9517" s="35"/>
      <c r="M9517" s="141">
        <v>44365</v>
      </c>
    </row>
    <row r="9518" spans="9:13">
      <c r="I9518" s="35" t="s">
        <v>26371</v>
      </c>
      <c r="J9518" s="35" t="s">
        <v>26372</v>
      </c>
      <c r="K9518" s="35" t="s">
        <v>2617</v>
      </c>
      <c r="L9518" s="35"/>
      <c r="M9518" s="141">
        <v>44365</v>
      </c>
    </row>
    <row r="9519" spans="9:13">
      <c r="I9519" s="35" t="s">
        <v>26373</v>
      </c>
      <c r="J9519" s="35" t="s">
        <v>26374</v>
      </c>
      <c r="K9519" s="35" t="s">
        <v>2617</v>
      </c>
      <c r="L9519" s="35"/>
      <c r="M9519" s="141">
        <v>44365</v>
      </c>
    </row>
    <row r="9520" spans="9:13">
      <c r="I9520" s="35" t="s">
        <v>26375</v>
      </c>
      <c r="J9520" s="35" t="s">
        <v>26376</v>
      </c>
      <c r="K9520" s="35" t="s">
        <v>2617</v>
      </c>
      <c r="L9520" s="35"/>
      <c r="M9520" s="141">
        <v>44365</v>
      </c>
    </row>
    <row r="9521" spans="9:13">
      <c r="I9521" s="35" t="s">
        <v>26377</v>
      </c>
      <c r="J9521" s="35" t="s">
        <v>26378</v>
      </c>
      <c r="K9521" s="35" t="s">
        <v>2617</v>
      </c>
      <c r="L9521" s="35"/>
      <c r="M9521" s="141">
        <v>44365</v>
      </c>
    </row>
    <row r="9522" spans="9:13">
      <c r="I9522" s="35" t="s">
        <v>26379</v>
      </c>
      <c r="J9522" s="35" t="s">
        <v>26380</v>
      </c>
      <c r="K9522" s="35" t="s">
        <v>2617</v>
      </c>
      <c r="L9522" s="35"/>
      <c r="M9522" s="141">
        <v>44365</v>
      </c>
    </row>
    <row r="9523" spans="9:13">
      <c r="I9523" s="35" t="s">
        <v>26381</v>
      </c>
      <c r="J9523" s="35" t="s">
        <v>26382</v>
      </c>
      <c r="K9523" s="35" t="s">
        <v>2617</v>
      </c>
      <c r="L9523" s="35"/>
      <c r="M9523" s="141">
        <v>44365</v>
      </c>
    </row>
    <row r="9524" spans="9:13">
      <c r="I9524" s="35" t="s">
        <v>26383</v>
      </c>
      <c r="J9524" s="35" t="s">
        <v>26384</v>
      </c>
      <c r="K9524" s="35" t="s">
        <v>2617</v>
      </c>
      <c r="L9524" s="35"/>
      <c r="M9524" s="141">
        <v>44365</v>
      </c>
    </row>
    <row r="9525" spans="9:13">
      <c r="I9525" s="35" t="s">
        <v>26385</v>
      </c>
      <c r="J9525" s="35" t="s">
        <v>26386</v>
      </c>
      <c r="K9525" s="35" t="s">
        <v>2617</v>
      </c>
      <c r="L9525" s="35"/>
      <c r="M9525" s="141">
        <v>44365</v>
      </c>
    </row>
    <row r="9526" spans="9:13">
      <c r="I9526" s="35" t="s">
        <v>26387</v>
      </c>
      <c r="J9526" s="35" t="s">
        <v>26388</v>
      </c>
      <c r="K9526" s="35" t="s">
        <v>2617</v>
      </c>
      <c r="L9526" s="35"/>
      <c r="M9526" s="141">
        <v>44365</v>
      </c>
    </row>
    <row r="9527" spans="9:13">
      <c r="I9527" s="35" t="s">
        <v>26389</v>
      </c>
      <c r="J9527" s="35" t="s">
        <v>26390</v>
      </c>
      <c r="K9527" s="35" t="s">
        <v>2617</v>
      </c>
      <c r="L9527" s="35"/>
      <c r="M9527" s="141">
        <v>44365</v>
      </c>
    </row>
    <row r="9528" spans="9:13">
      <c r="I9528" s="35" t="s">
        <v>26391</v>
      </c>
      <c r="J9528" s="35" t="s">
        <v>26392</v>
      </c>
      <c r="K9528" s="35" t="s">
        <v>2617</v>
      </c>
      <c r="L9528" s="35"/>
      <c r="M9528" s="141">
        <v>44365</v>
      </c>
    </row>
    <row r="9529" spans="9:13">
      <c r="I9529" s="35" t="s">
        <v>26393</v>
      </c>
      <c r="J9529" s="35" t="s">
        <v>26394</v>
      </c>
      <c r="K9529" s="35" t="s">
        <v>2617</v>
      </c>
      <c r="L9529" s="35"/>
      <c r="M9529" s="141">
        <v>44365</v>
      </c>
    </row>
    <row r="9530" spans="9:13">
      <c r="I9530" s="35" t="s">
        <v>26395</v>
      </c>
      <c r="J9530" s="35" t="s">
        <v>26396</v>
      </c>
      <c r="K9530" s="35" t="s">
        <v>2617</v>
      </c>
      <c r="L9530" s="35"/>
      <c r="M9530" s="141">
        <v>44365</v>
      </c>
    </row>
    <row r="9531" spans="9:13">
      <c r="I9531" s="35" t="s">
        <v>26397</v>
      </c>
      <c r="J9531" s="35" t="s">
        <v>26398</v>
      </c>
      <c r="K9531" s="35" t="s">
        <v>2617</v>
      </c>
      <c r="L9531" s="35"/>
      <c r="M9531" s="141">
        <v>44365</v>
      </c>
    </row>
    <row r="9532" spans="9:13">
      <c r="I9532" s="35" t="s">
        <v>26399</v>
      </c>
      <c r="J9532" s="35" t="s">
        <v>26400</v>
      </c>
      <c r="K9532" s="35" t="s">
        <v>2617</v>
      </c>
      <c r="L9532" s="35"/>
      <c r="M9532" s="141">
        <v>44365</v>
      </c>
    </row>
    <row r="9533" spans="9:13">
      <c r="I9533" s="35" t="s">
        <v>26401</v>
      </c>
      <c r="J9533" s="35" t="s">
        <v>26402</v>
      </c>
      <c r="K9533" s="35" t="s">
        <v>2617</v>
      </c>
      <c r="L9533" s="35"/>
      <c r="M9533" s="141">
        <v>44365</v>
      </c>
    </row>
    <row r="9534" spans="9:13">
      <c r="I9534" s="35" t="s">
        <v>26403</v>
      </c>
      <c r="J9534" s="35" t="s">
        <v>26404</v>
      </c>
      <c r="K9534" s="35" t="s">
        <v>2617</v>
      </c>
      <c r="L9534" s="35"/>
      <c r="M9534" s="141">
        <v>44365</v>
      </c>
    </row>
    <row r="9535" spans="9:13">
      <c r="I9535" s="35" t="s">
        <v>26405</v>
      </c>
      <c r="J9535" s="35" t="s">
        <v>26406</v>
      </c>
      <c r="K9535" s="35" t="s">
        <v>2617</v>
      </c>
      <c r="L9535" s="35"/>
      <c r="M9535" s="141">
        <v>44365</v>
      </c>
    </row>
    <row r="9536" spans="9:13">
      <c r="I9536" s="35" t="s">
        <v>26407</v>
      </c>
      <c r="J9536" s="35" t="s">
        <v>26408</v>
      </c>
      <c r="K9536" s="35" t="s">
        <v>2617</v>
      </c>
      <c r="L9536" s="35"/>
      <c r="M9536" s="141">
        <v>44365</v>
      </c>
    </row>
    <row r="9537" spans="9:13">
      <c r="I9537" s="35" t="s">
        <v>26409</v>
      </c>
      <c r="J9537" s="35" t="s">
        <v>26410</v>
      </c>
      <c r="K9537" s="35" t="s">
        <v>2617</v>
      </c>
      <c r="L9537" s="35"/>
      <c r="M9537" s="141">
        <v>44365</v>
      </c>
    </row>
    <row r="9538" spans="9:13">
      <c r="I9538" s="35" t="s">
        <v>26411</v>
      </c>
      <c r="J9538" s="35" t="s">
        <v>26412</v>
      </c>
      <c r="K9538" s="35" t="s">
        <v>2617</v>
      </c>
      <c r="L9538" s="35"/>
      <c r="M9538" s="141">
        <v>44365</v>
      </c>
    </row>
    <row r="9539" spans="9:13">
      <c r="I9539" s="35" t="s">
        <v>26413</v>
      </c>
      <c r="J9539" s="35" t="s">
        <v>26414</v>
      </c>
      <c r="K9539" s="35" t="s">
        <v>2617</v>
      </c>
      <c r="L9539" s="35"/>
      <c r="M9539" s="141">
        <v>44365</v>
      </c>
    </row>
    <row r="9540" spans="9:13">
      <c r="I9540" s="35" t="s">
        <v>26415</v>
      </c>
      <c r="J9540" s="35" t="s">
        <v>26416</v>
      </c>
      <c r="K9540" s="35" t="s">
        <v>2617</v>
      </c>
      <c r="L9540" s="35"/>
      <c r="M9540" s="141">
        <v>44365</v>
      </c>
    </row>
    <row r="9541" spans="9:13">
      <c r="I9541" s="35" t="s">
        <v>26417</v>
      </c>
      <c r="J9541" s="35" t="s">
        <v>26418</v>
      </c>
      <c r="K9541" s="35" t="s">
        <v>2617</v>
      </c>
      <c r="L9541" s="35"/>
      <c r="M9541" s="141">
        <v>44365</v>
      </c>
    </row>
    <row r="9542" spans="9:13">
      <c r="I9542" s="35" t="s">
        <v>26419</v>
      </c>
      <c r="J9542" s="35" t="s">
        <v>26420</v>
      </c>
      <c r="K9542" s="35" t="s">
        <v>2617</v>
      </c>
      <c r="L9542" s="35"/>
      <c r="M9542" s="141">
        <v>44365</v>
      </c>
    </row>
    <row r="9543" spans="9:13">
      <c r="I9543" s="35" t="s">
        <v>26421</v>
      </c>
      <c r="J9543" s="35" t="s">
        <v>26422</v>
      </c>
      <c r="K9543" s="35" t="s">
        <v>2617</v>
      </c>
      <c r="L9543" s="35"/>
      <c r="M9543" s="141">
        <v>44365</v>
      </c>
    </row>
    <row r="9544" spans="9:13">
      <c r="I9544" s="35" t="s">
        <v>26423</v>
      </c>
      <c r="J9544" s="35" t="s">
        <v>26424</v>
      </c>
      <c r="K9544" s="35" t="s">
        <v>2617</v>
      </c>
      <c r="L9544" s="35"/>
      <c r="M9544" s="141">
        <v>44365</v>
      </c>
    </row>
    <row r="9545" spans="9:13">
      <c r="I9545" s="35" t="s">
        <v>26425</v>
      </c>
      <c r="J9545" s="35" t="s">
        <v>26426</v>
      </c>
      <c r="K9545" s="35" t="s">
        <v>2617</v>
      </c>
      <c r="L9545" s="35"/>
      <c r="M9545" s="141">
        <v>44365</v>
      </c>
    </row>
    <row r="9546" spans="9:13">
      <c r="I9546" s="35" t="s">
        <v>26427</v>
      </c>
      <c r="J9546" s="35" t="s">
        <v>26428</v>
      </c>
      <c r="K9546" s="35" t="s">
        <v>2617</v>
      </c>
      <c r="L9546" s="35"/>
      <c r="M9546" s="141">
        <v>44365</v>
      </c>
    </row>
    <row r="9547" spans="9:13">
      <c r="I9547" s="35" t="s">
        <v>26429</v>
      </c>
      <c r="J9547" s="35" t="s">
        <v>26430</v>
      </c>
      <c r="K9547" s="35" t="s">
        <v>2617</v>
      </c>
      <c r="L9547" s="35"/>
      <c r="M9547" s="141">
        <v>44365</v>
      </c>
    </row>
    <row r="9548" spans="9:13">
      <c r="I9548" s="35" t="s">
        <v>26431</v>
      </c>
      <c r="J9548" s="35" t="s">
        <v>26432</v>
      </c>
      <c r="K9548" s="35" t="s">
        <v>2617</v>
      </c>
      <c r="L9548" s="35"/>
      <c r="M9548" s="141">
        <v>44365</v>
      </c>
    </row>
    <row r="9549" spans="9:13">
      <c r="I9549" s="35" t="s">
        <v>26433</v>
      </c>
      <c r="J9549" s="35" t="s">
        <v>26434</v>
      </c>
      <c r="K9549" s="35" t="s">
        <v>2617</v>
      </c>
      <c r="L9549" s="35"/>
      <c r="M9549" s="141">
        <v>44365</v>
      </c>
    </row>
    <row r="9550" spans="9:13">
      <c r="I9550" s="35" t="s">
        <v>26435</v>
      </c>
      <c r="J9550" s="35" t="s">
        <v>26436</v>
      </c>
      <c r="K9550" s="35" t="s">
        <v>2617</v>
      </c>
      <c r="L9550" s="35"/>
      <c r="M9550" s="141">
        <v>44365</v>
      </c>
    </row>
    <row r="9551" spans="9:13">
      <c r="I9551" s="35" t="s">
        <v>26437</v>
      </c>
      <c r="J9551" s="35" t="s">
        <v>26438</v>
      </c>
      <c r="K9551" s="35" t="s">
        <v>2617</v>
      </c>
      <c r="L9551" s="35"/>
      <c r="M9551" s="141">
        <v>44365</v>
      </c>
    </row>
    <row r="9552" spans="9:13">
      <c r="I9552" s="35" t="s">
        <v>26439</v>
      </c>
      <c r="J9552" s="35" t="s">
        <v>26440</v>
      </c>
      <c r="K9552" s="35" t="s">
        <v>2617</v>
      </c>
      <c r="L9552" s="35"/>
      <c r="M9552" s="141">
        <v>44365</v>
      </c>
    </row>
    <row r="9553" spans="9:13">
      <c r="I9553" s="35" t="s">
        <v>26441</v>
      </c>
      <c r="J9553" s="35" t="s">
        <v>26442</v>
      </c>
      <c r="K9553" s="35" t="s">
        <v>2617</v>
      </c>
      <c r="L9553" s="35"/>
      <c r="M9553" s="141">
        <v>44365</v>
      </c>
    </row>
    <row r="9554" spans="9:13">
      <c r="I9554" s="35" t="s">
        <v>26443</v>
      </c>
      <c r="J9554" s="35" t="s">
        <v>26444</v>
      </c>
      <c r="K9554" s="35" t="s">
        <v>2617</v>
      </c>
      <c r="L9554" s="35"/>
      <c r="M9554" s="141">
        <v>44365</v>
      </c>
    </row>
    <row r="9555" spans="9:13">
      <c r="I9555" s="35" t="s">
        <v>26445</v>
      </c>
      <c r="J9555" s="35" t="s">
        <v>26446</v>
      </c>
      <c r="K9555" s="35" t="s">
        <v>2617</v>
      </c>
      <c r="L9555" s="35"/>
      <c r="M9555" s="141">
        <v>44365</v>
      </c>
    </row>
    <row r="9556" spans="9:13">
      <c r="I9556" s="35" t="s">
        <v>26447</v>
      </c>
      <c r="J9556" s="35" t="s">
        <v>26448</v>
      </c>
      <c r="K9556" s="35" t="s">
        <v>2617</v>
      </c>
      <c r="L9556" s="35"/>
      <c r="M9556" s="141">
        <v>44365</v>
      </c>
    </row>
    <row r="9557" spans="9:13">
      <c r="I9557" s="35" t="s">
        <v>26449</v>
      </c>
      <c r="J9557" s="35" t="s">
        <v>26450</v>
      </c>
      <c r="K9557" s="35" t="s">
        <v>2617</v>
      </c>
      <c r="L9557" s="35"/>
      <c r="M9557" s="141">
        <v>44365</v>
      </c>
    </row>
    <row r="9558" spans="9:13">
      <c r="I9558" s="35" t="s">
        <v>26451</v>
      </c>
      <c r="J9558" s="35" t="s">
        <v>26452</v>
      </c>
      <c r="K9558" s="35" t="s">
        <v>2617</v>
      </c>
      <c r="L9558" s="35"/>
      <c r="M9558" s="141">
        <v>44365</v>
      </c>
    </row>
    <row r="9559" spans="9:13">
      <c r="I9559" s="35" t="s">
        <v>26453</v>
      </c>
      <c r="J9559" s="35" t="s">
        <v>26454</v>
      </c>
      <c r="K9559" s="35" t="s">
        <v>2617</v>
      </c>
      <c r="L9559" s="35"/>
      <c r="M9559" s="141">
        <v>44365</v>
      </c>
    </row>
    <row r="9560" spans="9:13">
      <c r="I9560" s="35" t="s">
        <v>26455</v>
      </c>
      <c r="J9560" s="35" t="s">
        <v>26456</v>
      </c>
      <c r="K9560" s="35" t="s">
        <v>2617</v>
      </c>
      <c r="L9560" s="35"/>
      <c r="M9560" s="141">
        <v>44365</v>
      </c>
    </row>
    <row r="9561" spans="9:13">
      <c r="I9561" s="35" t="s">
        <v>26457</v>
      </c>
      <c r="J9561" s="35" t="s">
        <v>26458</v>
      </c>
      <c r="K9561" s="35" t="s">
        <v>2617</v>
      </c>
      <c r="L9561" s="35"/>
      <c r="M9561" s="141">
        <v>44365</v>
      </c>
    </row>
    <row r="9562" spans="9:13">
      <c r="I9562" s="35" t="s">
        <v>26459</v>
      </c>
      <c r="J9562" s="35" t="s">
        <v>26460</v>
      </c>
      <c r="K9562" s="35" t="s">
        <v>2617</v>
      </c>
      <c r="L9562" s="35"/>
      <c r="M9562" s="141">
        <v>44365</v>
      </c>
    </row>
    <row r="9563" spans="9:13">
      <c r="I9563" s="35" t="s">
        <v>26461</v>
      </c>
      <c r="J9563" s="35" t="s">
        <v>26462</v>
      </c>
      <c r="K9563" s="35" t="s">
        <v>2617</v>
      </c>
      <c r="L9563" s="35"/>
      <c r="M9563" s="141">
        <v>44365</v>
      </c>
    </row>
    <row r="9564" spans="9:13">
      <c r="I9564" s="35" t="s">
        <v>26463</v>
      </c>
      <c r="J9564" s="35" t="s">
        <v>26464</v>
      </c>
      <c r="K9564" s="35" t="s">
        <v>2617</v>
      </c>
      <c r="L9564" s="35"/>
      <c r="M9564" s="141">
        <v>44365</v>
      </c>
    </row>
    <row r="9565" spans="9:13">
      <c r="I9565" s="35" t="s">
        <v>26465</v>
      </c>
      <c r="J9565" s="35" t="s">
        <v>26466</v>
      </c>
      <c r="K9565" s="35" t="s">
        <v>2617</v>
      </c>
      <c r="L9565" s="35"/>
      <c r="M9565" s="141">
        <v>44365</v>
      </c>
    </row>
    <row r="9566" spans="9:13">
      <c r="I9566" s="35" t="s">
        <v>26467</v>
      </c>
      <c r="J9566" s="35" t="s">
        <v>26468</v>
      </c>
      <c r="K9566" s="35" t="s">
        <v>2617</v>
      </c>
      <c r="L9566" s="35"/>
      <c r="M9566" s="141">
        <v>44365</v>
      </c>
    </row>
    <row r="9567" spans="9:13">
      <c r="I9567" s="35" t="s">
        <v>26469</v>
      </c>
      <c r="J9567" s="35" t="s">
        <v>26470</v>
      </c>
      <c r="K9567" s="35" t="s">
        <v>2617</v>
      </c>
      <c r="L9567" s="35"/>
      <c r="M9567" s="141">
        <v>44365</v>
      </c>
    </row>
    <row r="9568" spans="9:13">
      <c r="I9568" s="35" t="s">
        <v>26471</v>
      </c>
      <c r="J9568" s="35" t="s">
        <v>26472</v>
      </c>
      <c r="K9568" s="35" t="s">
        <v>2617</v>
      </c>
      <c r="L9568" s="35"/>
      <c r="M9568" s="141">
        <v>44365</v>
      </c>
    </row>
    <row r="9569" spans="9:13">
      <c r="I9569" s="35" t="s">
        <v>26473</v>
      </c>
      <c r="J9569" s="35" t="s">
        <v>26474</v>
      </c>
      <c r="K9569" s="35" t="s">
        <v>2617</v>
      </c>
      <c r="L9569" s="35"/>
      <c r="M9569" s="141">
        <v>44365</v>
      </c>
    </row>
    <row r="9570" spans="9:13">
      <c r="I9570" s="35" t="s">
        <v>26475</v>
      </c>
      <c r="J9570" s="35" t="s">
        <v>26476</v>
      </c>
      <c r="K9570" s="35" t="s">
        <v>2617</v>
      </c>
      <c r="L9570" s="35"/>
      <c r="M9570" s="141">
        <v>44365</v>
      </c>
    </row>
    <row r="9571" spans="9:13">
      <c r="I9571" s="35" t="s">
        <v>26477</v>
      </c>
      <c r="J9571" s="35" t="s">
        <v>26478</v>
      </c>
      <c r="K9571" s="35" t="s">
        <v>2617</v>
      </c>
      <c r="L9571" s="35"/>
      <c r="M9571" s="141">
        <v>44365</v>
      </c>
    </row>
    <row r="9572" spans="9:13">
      <c r="I9572" s="35" t="s">
        <v>26479</v>
      </c>
      <c r="J9572" s="35" t="s">
        <v>26480</v>
      </c>
      <c r="K9572" s="35" t="s">
        <v>2617</v>
      </c>
      <c r="L9572" s="35"/>
      <c r="M9572" s="141">
        <v>44365</v>
      </c>
    </row>
    <row r="9573" spans="9:13">
      <c r="I9573" s="35" t="s">
        <v>26481</v>
      </c>
      <c r="J9573" s="35" t="s">
        <v>26482</v>
      </c>
      <c r="K9573" s="35" t="s">
        <v>2617</v>
      </c>
      <c r="L9573" s="35"/>
      <c r="M9573" s="141">
        <v>44365</v>
      </c>
    </row>
    <row r="9574" spans="9:13">
      <c r="I9574" s="35" t="s">
        <v>26483</v>
      </c>
      <c r="J9574" s="35" t="s">
        <v>26484</v>
      </c>
      <c r="K9574" s="35" t="s">
        <v>2617</v>
      </c>
      <c r="L9574" s="35"/>
      <c r="M9574" s="141">
        <v>44365</v>
      </c>
    </row>
    <row r="9575" spans="9:13">
      <c r="I9575" s="35" t="s">
        <v>26485</v>
      </c>
      <c r="J9575" s="35" t="s">
        <v>26486</v>
      </c>
      <c r="K9575" s="35" t="s">
        <v>2617</v>
      </c>
      <c r="L9575" s="35"/>
      <c r="M9575" s="141">
        <v>44365</v>
      </c>
    </row>
    <row r="9576" spans="9:13">
      <c r="I9576" s="35" t="s">
        <v>26487</v>
      </c>
      <c r="J9576" s="35" t="s">
        <v>26488</v>
      </c>
      <c r="K9576" s="35" t="s">
        <v>2617</v>
      </c>
      <c r="L9576" s="35"/>
      <c r="M9576" s="141">
        <v>44365</v>
      </c>
    </row>
    <row r="9577" spans="9:13">
      <c r="I9577" s="35" t="s">
        <v>26489</v>
      </c>
      <c r="J9577" s="35" t="s">
        <v>26490</v>
      </c>
      <c r="K9577" s="35" t="s">
        <v>2617</v>
      </c>
      <c r="L9577" s="35"/>
      <c r="M9577" s="141">
        <v>44365</v>
      </c>
    </row>
    <row r="9578" spans="9:13">
      <c r="I9578" s="35" t="s">
        <v>26491</v>
      </c>
      <c r="J9578" s="35" t="s">
        <v>26492</v>
      </c>
      <c r="K9578" s="35" t="s">
        <v>2617</v>
      </c>
      <c r="L9578" s="35"/>
      <c r="M9578" s="141">
        <v>44365</v>
      </c>
    </row>
    <row r="9579" spans="9:13">
      <c r="I9579" s="35" t="s">
        <v>26493</v>
      </c>
      <c r="J9579" s="35" t="s">
        <v>26494</v>
      </c>
      <c r="K9579" s="35" t="s">
        <v>2617</v>
      </c>
      <c r="L9579" s="35"/>
      <c r="M9579" s="141">
        <v>44365</v>
      </c>
    </row>
    <row r="9580" spans="9:13">
      <c r="I9580" s="35" t="s">
        <v>26495</v>
      </c>
      <c r="J9580" s="35" t="s">
        <v>26496</v>
      </c>
      <c r="K9580" s="35" t="s">
        <v>2617</v>
      </c>
      <c r="L9580" s="35"/>
      <c r="M9580" s="141">
        <v>44365</v>
      </c>
    </row>
    <row r="9581" spans="9:13">
      <c r="I9581" s="35" t="s">
        <v>26497</v>
      </c>
      <c r="J9581" s="35" t="s">
        <v>26498</v>
      </c>
      <c r="K9581" s="35" t="s">
        <v>2617</v>
      </c>
      <c r="L9581" s="35"/>
      <c r="M9581" s="141">
        <v>44365</v>
      </c>
    </row>
    <row r="9582" spans="9:13">
      <c r="I9582" s="35" t="s">
        <v>26499</v>
      </c>
      <c r="J9582" s="35" t="s">
        <v>26500</v>
      </c>
      <c r="K9582" s="35" t="s">
        <v>2617</v>
      </c>
      <c r="L9582" s="35"/>
      <c r="M9582" s="141">
        <v>44365</v>
      </c>
    </row>
    <row r="9583" spans="9:13">
      <c r="I9583" s="35" t="s">
        <v>26501</v>
      </c>
      <c r="J9583" s="35" t="s">
        <v>26502</v>
      </c>
      <c r="K9583" s="35" t="s">
        <v>2617</v>
      </c>
      <c r="L9583" s="35"/>
      <c r="M9583" s="141">
        <v>44365</v>
      </c>
    </row>
    <row r="9584" spans="9:13">
      <c r="I9584" s="35" t="s">
        <v>26503</v>
      </c>
      <c r="J9584" s="35" t="s">
        <v>26504</v>
      </c>
      <c r="K9584" s="35" t="s">
        <v>2617</v>
      </c>
      <c r="L9584" s="35"/>
      <c r="M9584" s="141">
        <v>44365</v>
      </c>
    </row>
    <row r="9585" spans="9:13">
      <c r="I9585" s="35" t="s">
        <v>26505</v>
      </c>
      <c r="J9585" s="35" t="s">
        <v>26506</v>
      </c>
      <c r="K9585" s="35" t="s">
        <v>2617</v>
      </c>
      <c r="L9585" s="35"/>
      <c r="M9585" s="141">
        <v>44365</v>
      </c>
    </row>
    <row r="9586" spans="9:13">
      <c r="I9586" s="35" t="s">
        <v>26507</v>
      </c>
      <c r="J9586" s="35" t="s">
        <v>26508</v>
      </c>
      <c r="K9586" s="35" t="s">
        <v>2617</v>
      </c>
      <c r="L9586" s="35"/>
      <c r="M9586" s="141">
        <v>44365</v>
      </c>
    </row>
    <row r="9587" spans="9:13">
      <c r="I9587" s="35" t="s">
        <v>26509</v>
      </c>
      <c r="J9587" s="35" t="s">
        <v>26510</v>
      </c>
      <c r="K9587" s="35" t="s">
        <v>2617</v>
      </c>
      <c r="L9587" s="35"/>
      <c r="M9587" s="141">
        <v>44365</v>
      </c>
    </row>
    <row r="9588" spans="9:13">
      <c r="I9588" s="35" t="s">
        <v>26511</v>
      </c>
      <c r="J9588" s="35" t="s">
        <v>26512</v>
      </c>
      <c r="K9588" s="35" t="s">
        <v>2617</v>
      </c>
      <c r="L9588" s="35"/>
      <c r="M9588" s="141">
        <v>44365</v>
      </c>
    </row>
    <row r="9589" spans="9:13">
      <c r="I9589" s="35" t="s">
        <v>26513</v>
      </c>
      <c r="J9589" s="35" t="s">
        <v>26514</v>
      </c>
      <c r="K9589" s="35" t="s">
        <v>2617</v>
      </c>
      <c r="L9589" s="35"/>
      <c r="M9589" s="141">
        <v>44365</v>
      </c>
    </row>
    <row r="9590" spans="9:13">
      <c r="I9590" s="35" t="s">
        <v>26515</v>
      </c>
      <c r="J9590" s="35" t="s">
        <v>26516</v>
      </c>
      <c r="K9590" s="35" t="s">
        <v>2617</v>
      </c>
      <c r="L9590" s="35"/>
      <c r="M9590" s="141">
        <v>44365</v>
      </c>
    </row>
    <row r="9591" spans="9:13">
      <c r="I9591" s="35" t="s">
        <v>26517</v>
      </c>
      <c r="J9591" s="35" t="s">
        <v>26518</v>
      </c>
      <c r="K9591" s="35" t="s">
        <v>2617</v>
      </c>
      <c r="L9591" s="35"/>
      <c r="M9591" s="141">
        <v>44365</v>
      </c>
    </row>
    <row r="9592" spans="9:13">
      <c r="I9592" s="35" t="s">
        <v>26519</v>
      </c>
      <c r="J9592" s="35" t="s">
        <v>26520</v>
      </c>
      <c r="K9592" s="35" t="s">
        <v>2617</v>
      </c>
      <c r="L9592" s="35"/>
      <c r="M9592" s="141">
        <v>44365</v>
      </c>
    </row>
    <row r="9593" spans="9:13">
      <c r="I9593" s="35" t="s">
        <v>26521</v>
      </c>
      <c r="J9593" s="35" t="s">
        <v>26522</v>
      </c>
      <c r="K9593" s="35" t="s">
        <v>2617</v>
      </c>
      <c r="L9593" s="35"/>
      <c r="M9593" s="141">
        <v>44365</v>
      </c>
    </row>
    <row r="9594" spans="9:13">
      <c r="I9594" s="35" t="s">
        <v>26523</v>
      </c>
      <c r="J9594" s="35" t="s">
        <v>26524</v>
      </c>
      <c r="K9594" s="35" t="s">
        <v>2617</v>
      </c>
      <c r="L9594" s="35"/>
      <c r="M9594" s="141">
        <v>44365</v>
      </c>
    </row>
    <row r="9595" spans="9:13">
      <c r="I9595" s="35" t="s">
        <v>26525</v>
      </c>
      <c r="J9595" s="35" t="s">
        <v>26526</v>
      </c>
      <c r="K9595" s="35" t="s">
        <v>2617</v>
      </c>
      <c r="L9595" s="35"/>
      <c r="M9595" s="141">
        <v>44365</v>
      </c>
    </row>
    <row r="9596" spans="9:13">
      <c r="I9596" s="35" t="s">
        <v>26527</v>
      </c>
      <c r="J9596" s="35" t="s">
        <v>26528</v>
      </c>
      <c r="K9596" s="35" t="s">
        <v>2617</v>
      </c>
      <c r="L9596" s="35"/>
      <c r="M9596" s="141">
        <v>44365</v>
      </c>
    </row>
    <row r="9597" spans="9:13">
      <c r="I9597" s="35" t="s">
        <v>26529</v>
      </c>
      <c r="J9597" s="35" t="s">
        <v>26530</v>
      </c>
      <c r="K9597" s="35" t="s">
        <v>2617</v>
      </c>
      <c r="L9597" s="35"/>
      <c r="M9597" s="141">
        <v>44365</v>
      </c>
    </row>
    <row r="9598" spans="9:13">
      <c r="I9598" s="35" t="s">
        <v>26531</v>
      </c>
      <c r="J9598" s="35" t="s">
        <v>26532</v>
      </c>
      <c r="K9598" s="35" t="s">
        <v>2617</v>
      </c>
      <c r="L9598" s="35"/>
      <c r="M9598" s="141">
        <v>44365</v>
      </c>
    </row>
    <row r="9599" spans="9:13">
      <c r="I9599" s="35" t="s">
        <v>26533</v>
      </c>
      <c r="J9599" s="35" t="s">
        <v>26534</v>
      </c>
      <c r="K9599" s="35" t="s">
        <v>2617</v>
      </c>
      <c r="L9599" s="35"/>
      <c r="M9599" s="141">
        <v>44365</v>
      </c>
    </row>
    <row r="9600" spans="9:13">
      <c r="I9600" s="35" t="s">
        <v>26535</v>
      </c>
      <c r="J9600" s="35" t="s">
        <v>26536</v>
      </c>
      <c r="K9600" s="35" t="s">
        <v>2617</v>
      </c>
      <c r="L9600" s="35"/>
      <c r="M9600" s="141">
        <v>44365</v>
      </c>
    </row>
    <row r="9601" spans="9:13">
      <c r="I9601" s="35" t="s">
        <v>26537</v>
      </c>
      <c r="J9601" s="35" t="s">
        <v>26538</v>
      </c>
      <c r="K9601" s="35" t="s">
        <v>2617</v>
      </c>
      <c r="L9601" s="35"/>
      <c r="M9601" s="141">
        <v>44365</v>
      </c>
    </row>
    <row r="9602" spans="9:13">
      <c r="I9602" s="35" t="s">
        <v>26539</v>
      </c>
      <c r="J9602" s="35" t="s">
        <v>26540</v>
      </c>
      <c r="K9602" s="35" t="s">
        <v>2617</v>
      </c>
      <c r="L9602" s="35"/>
      <c r="M9602" s="141">
        <v>44365</v>
      </c>
    </row>
    <row r="9603" spans="9:13">
      <c r="I9603" s="35" t="s">
        <v>26541</v>
      </c>
      <c r="J9603" s="35" t="s">
        <v>26542</v>
      </c>
      <c r="K9603" s="35" t="s">
        <v>2617</v>
      </c>
      <c r="L9603" s="35"/>
      <c r="M9603" s="141">
        <v>44365</v>
      </c>
    </row>
    <row r="9604" spans="9:13">
      <c r="I9604" s="35" t="s">
        <v>26543</v>
      </c>
      <c r="J9604" s="35" t="s">
        <v>26544</v>
      </c>
      <c r="K9604" s="35" t="s">
        <v>2617</v>
      </c>
      <c r="L9604" s="35"/>
      <c r="M9604" s="141">
        <v>44365</v>
      </c>
    </row>
    <row r="9605" spans="9:13">
      <c r="I9605" s="35" t="s">
        <v>26545</v>
      </c>
      <c r="J9605" s="35" t="s">
        <v>26546</v>
      </c>
      <c r="K9605" s="35" t="s">
        <v>2617</v>
      </c>
      <c r="L9605" s="35"/>
      <c r="M9605" s="141">
        <v>44365</v>
      </c>
    </row>
    <row r="9606" spans="9:13">
      <c r="I9606" s="35" t="s">
        <v>26547</v>
      </c>
      <c r="J9606" s="35" t="s">
        <v>26548</v>
      </c>
      <c r="K9606" s="35" t="s">
        <v>2617</v>
      </c>
      <c r="L9606" s="35"/>
      <c r="M9606" s="141">
        <v>44365</v>
      </c>
    </row>
    <row r="9607" spans="9:13">
      <c r="I9607" s="35" t="s">
        <v>26549</v>
      </c>
      <c r="J9607" s="35" t="s">
        <v>26550</v>
      </c>
      <c r="K9607" s="35" t="s">
        <v>2617</v>
      </c>
      <c r="L9607" s="35"/>
      <c r="M9607" s="141">
        <v>44365</v>
      </c>
    </row>
    <row r="9608" spans="9:13">
      <c r="I9608" s="35" t="s">
        <v>26551</v>
      </c>
      <c r="J9608" s="35" t="s">
        <v>26552</v>
      </c>
      <c r="K9608" s="35" t="s">
        <v>2617</v>
      </c>
      <c r="L9608" s="35"/>
      <c r="M9608" s="141">
        <v>44365</v>
      </c>
    </row>
    <row r="9609" spans="9:13">
      <c r="I9609" s="35" t="s">
        <v>26553</v>
      </c>
      <c r="J9609" s="35" t="s">
        <v>26554</v>
      </c>
      <c r="K9609" s="35" t="s">
        <v>2617</v>
      </c>
      <c r="L9609" s="35"/>
      <c r="M9609" s="141">
        <v>44365</v>
      </c>
    </row>
    <row r="9610" spans="9:13">
      <c r="I9610" s="35" t="s">
        <v>26555</v>
      </c>
      <c r="J9610" s="35" t="s">
        <v>26556</v>
      </c>
      <c r="K9610" s="35" t="s">
        <v>2617</v>
      </c>
      <c r="L9610" s="35"/>
      <c r="M9610" s="141">
        <v>44365</v>
      </c>
    </row>
    <row r="9611" spans="9:13">
      <c r="I9611" s="35" t="s">
        <v>26557</v>
      </c>
      <c r="J9611" s="35" t="s">
        <v>26558</v>
      </c>
      <c r="K9611" s="35" t="s">
        <v>2617</v>
      </c>
      <c r="L9611" s="35"/>
      <c r="M9611" s="141">
        <v>44365</v>
      </c>
    </row>
    <row r="9612" spans="9:13">
      <c r="I9612" s="35" t="s">
        <v>26559</v>
      </c>
      <c r="J9612" s="35" t="s">
        <v>26560</v>
      </c>
      <c r="K9612" s="35" t="s">
        <v>2617</v>
      </c>
      <c r="L9612" s="35"/>
      <c r="M9612" s="141">
        <v>44365</v>
      </c>
    </row>
    <row r="9613" spans="9:13">
      <c r="I9613" s="35" t="s">
        <v>26561</v>
      </c>
      <c r="J9613" s="35" t="s">
        <v>26562</v>
      </c>
      <c r="K9613" s="35" t="s">
        <v>2617</v>
      </c>
      <c r="L9613" s="35"/>
      <c r="M9613" s="141">
        <v>44365</v>
      </c>
    </row>
    <row r="9614" spans="9:13">
      <c r="I9614" s="35" t="s">
        <v>26563</v>
      </c>
      <c r="J9614" s="35" t="s">
        <v>26564</v>
      </c>
      <c r="K9614" s="35" t="s">
        <v>2617</v>
      </c>
      <c r="L9614" s="35"/>
      <c r="M9614" s="141">
        <v>44365</v>
      </c>
    </row>
    <row r="9615" spans="9:13">
      <c r="I9615" s="35" t="s">
        <v>26565</v>
      </c>
      <c r="J9615" s="35" t="s">
        <v>26566</v>
      </c>
      <c r="K9615" s="35" t="s">
        <v>2617</v>
      </c>
      <c r="L9615" s="35"/>
      <c r="M9615" s="141">
        <v>44365</v>
      </c>
    </row>
    <row r="9616" spans="9:13">
      <c r="I9616" s="35" t="s">
        <v>26567</v>
      </c>
      <c r="J9616" s="35" t="s">
        <v>26568</v>
      </c>
      <c r="K9616" s="35" t="s">
        <v>2617</v>
      </c>
      <c r="L9616" s="35"/>
      <c r="M9616" s="141">
        <v>44365</v>
      </c>
    </row>
    <row r="9617" spans="9:13">
      <c r="I9617" s="35" t="s">
        <v>26569</v>
      </c>
      <c r="J9617" s="35" t="s">
        <v>26570</v>
      </c>
      <c r="K9617" s="35" t="s">
        <v>2617</v>
      </c>
      <c r="L9617" s="35"/>
      <c r="M9617" s="141">
        <v>44365</v>
      </c>
    </row>
    <row r="9618" spans="9:13">
      <c r="I9618" s="35" t="s">
        <v>26571</v>
      </c>
      <c r="J9618" s="35" t="s">
        <v>26572</v>
      </c>
      <c r="K9618" s="35" t="s">
        <v>2617</v>
      </c>
      <c r="L9618" s="35"/>
      <c r="M9618" s="141">
        <v>44365</v>
      </c>
    </row>
    <row r="9619" spans="9:13">
      <c r="I9619" s="35" t="s">
        <v>26573</v>
      </c>
      <c r="J9619" s="35" t="s">
        <v>26574</v>
      </c>
      <c r="K9619" s="35" t="s">
        <v>2617</v>
      </c>
      <c r="L9619" s="35"/>
      <c r="M9619" s="141">
        <v>44365</v>
      </c>
    </row>
    <row r="9620" spans="9:13">
      <c r="I9620" s="35" t="s">
        <v>26575</v>
      </c>
      <c r="J9620" s="35" t="s">
        <v>26576</v>
      </c>
      <c r="K9620" s="35" t="s">
        <v>2617</v>
      </c>
      <c r="L9620" s="35"/>
      <c r="M9620" s="141">
        <v>44365</v>
      </c>
    </row>
    <row r="9621" spans="9:13">
      <c r="I9621" s="35" t="s">
        <v>26577</v>
      </c>
      <c r="J9621" s="35" t="s">
        <v>26578</v>
      </c>
      <c r="K9621" s="35" t="s">
        <v>2617</v>
      </c>
      <c r="L9621" s="35"/>
      <c r="M9621" s="141">
        <v>44365</v>
      </c>
    </row>
    <row r="9622" spans="9:13">
      <c r="I9622" s="35" t="s">
        <v>26579</v>
      </c>
      <c r="J9622" s="35" t="s">
        <v>26580</v>
      </c>
      <c r="K9622" s="35" t="s">
        <v>2617</v>
      </c>
      <c r="L9622" s="35"/>
      <c r="M9622" s="141">
        <v>44365</v>
      </c>
    </row>
    <row r="9623" spans="9:13">
      <c r="I9623" s="35" t="s">
        <v>26581</v>
      </c>
      <c r="J9623" s="35" t="s">
        <v>26582</v>
      </c>
      <c r="K9623" s="35" t="s">
        <v>2617</v>
      </c>
      <c r="L9623" s="35"/>
      <c r="M9623" s="141">
        <v>44365</v>
      </c>
    </row>
    <row r="9624" spans="9:13">
      <c r="I9624" s="35" t="s">
        <v>26583</v>
      </c>
      <c r="J9624" s="35" t="s">
        <v>26584</v>
      </c>
      <c r="K9624" s="35" t="s">
        <v>2617</v>
      </c>
      <c r="L9624" s="35"/>
      <c r="M9624" s="141">
        <v>44365</v>
      </c>
    </row>
    <row r="9625" spans="9:13">
      <c r="I9625" s="35" t="s">
        <v>26585</v>
      </c>
      <c r="J9625" s="35" t="s">
        <v>26586</v>
      </c>
      <c r="K9625" s="35" t="s">
        <v>2617</v>
      </c>
      <c r="L9625" s="35"/>
      <c r="M9625" s="141">
        <v>44365</v>
      </c>
    </row>
    <row r="9626" spans="9:13">
      <c r="I9626" s="35" t="s">
        <v>26587</v>
      </c>
      <c r="J9626" s="35" t="s">
        <v>26588</v>
      </c>
      <c r="K9626" s="35" t="s">
        <v>2617</v>
      </c>
      <c r="L9626" s="35"/>
      <c r="M9626" s="141">
        <v>44365</v>
      </c>
    </row>
    <row r="9627" spans="9:13">
      <c r="I9627" s="35" t="s">
        <v>26589</v>
      </c>
      <c r="J9627" s="35" t="s">
        <v>26590</v>
      </c>
      <c r="K9627" s="35" t="s">
        <v>2617</v>
      </c>
      <c r="L9627" s="35"/>
      <c r="M9627" s="141">
        <v>44365</v>
      </c>
    </row>
    <row r="9628" spans="9:13">
      <c r="I9628" s="35" t="s">
        <v>26591</v>
      </c>
      <c r="J9628" s="35" t="s">
        <v>26592</v>
      </c>
      <c r="K9628" s="35" t="s">
        <v>2617</v>
      </c>
      <c r="L9628" s="35"/>
      <c r="M9628" s="141">
        <v>44365</v>
      </c>
    </row>
    <row r="9629" spans="9:13">
      <c r="I9629" s="35" t="s">
        <v>26593</v>
      </c>
      <c r="J9629" s="35" t="s">
        <v>26594</v>
      </c>
      <c r="K9629" s="35" t="s">
        <v>2617</v>
      </c>
      <c r="L9629" s="35"/>
      <c r="M9629" s="141">
        <v>44365</v>
      </c>
    </row>
    <row r="9630" spans="9:13">
      <c r="I9630" s="35" t="s">
        <v>26595</v>
      </c>
      <c r="J9630" s="35" t="s">
        <v>26596</v>
      </c>
      <c r="K9630" s="35" t="s">
        <v>2617</v>
      </c>
      <c r="L9630" s="35"/>
      <c r="M9630" s="141">
        <v>44365</v>
      </c>
    </row>
    <row r="9631" spans="9:13">
      <c r="I9631" s="35" t="s">
        <v>26597</v>
      </c>
      <c r="J9631" s="35" t="s">
        <v>26598</v>
      </c>
      <c r="K9631" s="35" t="s">
        <v>2617</v>
      </c>
      <c r="L9631" s="35"/>
      <c r="M9631" s="141">
        <v>44365</v>
      </c>
    </row>
    <row r="9632" spans="9:13">
      <c r="I9632" s="35" t="s">
        <v>26599</v>
      </c>
      <c r="J9632" s="35" t="s">
        <v>26600</v>
      </c>
      <c r="K9632" s="35" t="s">
        <v>2617</v>
      </c>
      <c r="L9632" s="35"/>
      <c r="M9632" s="141">
        <v>44365</v>
      </c>
    </row>
    <row r="9633" spans="9:13">
      <c r="I9633" s="35" t="s">
        <v>26601</v>
      </c>
      <c r="J9633" s="35" t="s">
        <v>26602</v>
      </c>
      <c r="K9633" s="35" t="s">
        <v>2617</v>
      </c>
      <c r="L9633" s="35"/>
      <c r="M9633" s="141">
        <v>44365</v>
      </c>
    </row>
    <row r="9634" spans="9:13">
      <c r="I9634" s="35" t="s">
        <v>26603</v>
      </c>
      <c r="J9634" s="35" t="s">
        <v>26604</v>
      </c>
      <c r="K9634" s="35" t="s">
        <v>2617</v>
      </c>
      <c r="L9634" s="35"/>
      <c r="M9634" s="141">
        <v>44365</v>
      </c>
    </row>
    <row r="9635" spans="9:13">
      <c r="I9635" s="35" t="s">
        <v>26605</v>
      </c>
      <c r="J9635" s="35" t="s">
        <v>26606</v>
      </c>
      <c r="K9635" s="35" t="s">
        <v>2617</v>
      </c>
      <c r="L9635" s="35"/>
      <c r="M9635" s="141">
        <v>44365</v>
      </c>
    </row>
    <row r="9636" spans="9:13">
      <c r="I9636" s="35" t="s">
        <v>26607</v>
      </c>
      <c r="J9636" s="35" t="s">
        <v>26608</v>
      </c>
      <c r="K9636" s="35" t="s">
        <v>2617</v>
      </c>
      <c r="L9636" s="35"/>
      <c r="M9636" s="141">
        <v>44365</v>
      </c>
    </row>
    <row r="9637" spans="9:13">
      <c r="I9637" s="35" t="s">
        <v>26609</v>
      </c>
      <c r="J9637" s="35" t="s">
        <v>26610</v>
      </c>
      <c r="K9637" s="35" t="s">
        <v>2617</v>
      </c>
      <c r="L9637" s="35"/>
      <c r="M9637" s="141">
        <v>44365</v>
      </c>
    </row>
    <row r="9638" spans="9:13">
      <c r="I9638" s="35" t="s">
        <v>26611</v>
      </c>
      <c r="J9638" s="35" t="s">
        <v>26612</v>
      </c>
      <c r="K9638" s="35" t="s">
        <v>2617</v>
      </c>
      <c r="L9638" s="35"/>
      <c r="M9638" s="141">
        <v>44365</v>
      </c>
    </row>
    <row r="9639" spans="9:13">
      <c r="I9639" s="35" t="s">
        <v>26613</v>
      </c>
      <c r="J9639" s="35" t="s">
        <v>26614</v>
      </c>
      <c r="K9639" s="35" t="s">
        <v>2617</v>
      </c>
      <c r="L9639" s="35"/>
      <c r="M9639" s="141">
        <v>44365</v>
      </c>
    </row>
    <row r="9640" spans="9:13">
      <c r="I9640" s="35" t="s">
        <v>26615</v>
      </c>
      <c r="J9640" s="35" t="s">
        <v>26616</v>
      </c>
      <c r="K9640" s="35" t="s">
        <v>2617</v>
      </c>
      <c r="L9640" s="35"/>
      <c r="M9640" s="141">
        <v>44365</v>
      </c>
    </row>
    <row r="9641" spans="9:13">
      <c r="I9641" s="35" t="s">
        <v>26617</v>
      </c>
      <c r="J9641" s="35" t="s">
        <v>26618</v>
      </c>
      <c r="K9641" s="35" t="s">
        <v>2617</v>
      </c>
      <c r="L9641" s="35"/>
      <c r="M9641" s="141">
        <v>44365</v>
      </c>
    </row>
    <row r="9642" spans="9:13">
      <c r="I9642" s="35" t="s">
        <v>26619</v>
      </c>
      <c r="J9642" s="35" t="s">
        <v>26620</v>
      </c>
      <c r="K9642" s="35" t="s">
        <v>2617</v>
      </c>
      <c r="L9642" s="35"/>
      <c r="M9642" s="141">
        <v>44365</v>
      </c>
    </row>
    <row r="9643" spans="9:13">
      <c r="I9643" s="35" t="s">
        <v>26621</v>
      </c>
      <c r="J9643" s="35" t="s">
        <v>26622</v>
      </c>
      <c r="K9643" s="35" t="s">
        <v>2617</v>
      </c>
      <c r="L9643" s="35"/>
      <c r="M9643" s="141">
        <v>44365</v>
      </c>
    </row>
    <row r="9644" spans="9:13">
      <c r="I9644" s="35" t="s">
        <v>26623</v>
      </c>
      <c r="J9644" s="35" t="s">
        <v>26624</v>
      </c>
      <c r="K9644" s="35" t="s">
        <v>2617</v>
      </c>
      <c r="L9644" s="35"/>
      <c r="M9644" s="141">
        <v>44365</v>
      </c>
    </row>
    <row r="9645" spans="9:13">
      <c r="I9645" s="35" t="s">
        <v>26625</v>
      </c>
      <c r="J9645" s="35" t="s">
        <v>26626</v>
      </c>
      <c r="K9645" s="35" t="s">
        <v>2617</v>
      </c>
      <c r="L9645" s="35"/>
      <c r="M9645" s="141">
        <v>44365</v>
      </c>
    </row>
    <row r="9646" spans="9:13">
      <c r="I9646" s="35" t="s">
        <v>26627</v>
      </c>
      <c r="J9646" s="35" t="s">
        <v>26628</v>
      </c>
      <c r="K9646" s="35" t="s">
        <v>2617</v>
      </c>
      <c r="L9646" s="35"/>
      <c r="M9646" s="141">
        <v>44365</v>
      </c>
    </row>
    <row r="9647" spans="9:13">
      <c r="I9647" s="35" t="s">
        <v>26629</v>
      </c>
      <c r="J9647" s="35" t="s">
        <v>26630</v>
      </c>
      <c r="K9647" s="35" t="s">
        <v>2617</v>
      </c>
      <c r="L9647" s="35"/>
      <c r="M9647" s="141">
        <v>44365</v>
      </c>
    </row>
    <row r="9648" spans="9:13">
      <c r="I9648" s="35" t="s">
        <v>26631</v>
      </c>
      <c r="J9648" s="35" t="s">
        <v>26632</v>
      </c>
      <c r="K9648" s="35" t="s">
        <v>2617</v>
      </c>
      <c r="L9648" s="35"/>
      <c r="M9648" s="141">
        <v>44365</v>
      </c>
    </row>
    <row r="9649" spans="9:13">
      <c r="I9649" s="35" t="s">
        <v>26633</v>
      </c>
      <c r="J9649" s="35" t="s">
        <v>26634</v>
      </c>
      <c r="K9649" s="35" t="s">
        <v>2617</v>
      </c>
      <c r="L9649" s="35"/>
      <c r="M9649" s="141">
        <v>44365</v>
      </c>
    </row>
    <row r="9650" spans="9:13">
      <c r="I9650" s="35" t="s">
        <v>26635</v>
      </c>
      <c r="J9650" s="35" t="s">
        <v>26636</v>
      </c>
      <c r="K9650" s="35" t="s">
        <v>2617</v>
      </c>
      <c r="L9650" s="35"/>
      <c r="M9650" s="141">
        <v>44365</v>
      </c>
    </row>
    <row r="9651" spans="9:13">
      <c r="I9651" s="35" t="s">
        <v>26637</v>
      </c>
      <c r="J9651" s="35" t="s">
        <v>26638</v>
      </c>
      <c r="K9651" s="35" t="s">
        <v>2617</v>
      </c>
      <c r="L9651" s="35"/>
      <c r="M9651" s="141">
        <v>44365</v>
      </c>
    </row>
    <row r="9652" spans="9:13">
      <c r="I9652" s="35" t="s">
        <v>26639</v>
      </c>
      <c r="J9652" s="35" t="s">
        <v>26640</v>
      </c>
      <c r="K9652" s="35" t="s">
        <v>2617</v>
      </c>
      <c r="L9652" s="35"/>
      <c r="M9652" s="141">
        <v>44365</v>
      </c>
    </row>
    <row r="9653" spans="9:13">
      <c r="I9653" s="35" t="s">
        <v>26641</v>
      </c>
      <c r="J9653" s="35" t="s">
        <v>26642</v>
      </c>
      <c r="K9653" s="35" t="s">
        <v>2617</v>
      </c>
      <c r="L9653" s="35"/>
      <c r="M9653" s="141">
        <v>44365</v>
      </c>
    </row>
    <row r="9654" spans="9:13">
      <c r="I9654" s="35" t="s">
        <v>26643</v>
      </c>
      <c r="J9654" s="35" t="s">
        <v>26644</v>
      </c>
      <c r="K9654" s="35" t="s">
        <v>2617</v>
      </c>
      <c r="L9654" s="35"/>
      <c r="M9654" s="141">
        <v>44365</v>
      </c>
    </row>
    <row r="9655" spans="9:13">
      <c r="I9655" s="35" t="s">
        <v>26645</v>
      </c>
      <c r="J9655" s="35" t="s">
        <v>26646</v>
      </c>
      <c r="K9655" s="35" t="s">
        <v>2617</v>
      </c>
      <c r="L9655" s="35"/>
      <c r="M9655" s="141">
        <v>44365</v>
      </c>
    </row>
    <row r="9656" spans="9:13">
      <c r="I9656" s="35" t="s">
        <v>26647</v>
      </c>
      <c r="J9656" s="35" t="s">
        <v>26648</v>
      </c>
      <c r="K9656" s="35" t="s">
        <v>2617</v>
      </c>
      <c r="L9656" s="35"/>
      <c r="M9656" s="141">
        <v>44365</v>
      </c>
    </row>
    <row r="9657" spans="9:13">
      <c r="I9657" s="35" t="s">
        <v>26649</v>
      </c>
      <c r="J9657" s="35" t="s">
        <v>26650</v>
      </c>
      <c r="K9657" s="35" t="s">
        <v>2617</v>
      </c>
      <c r="L9657" s="35"/>
      <c r="M9657" s="141">
        <v>44365</v>
      </c>
    </row>
    <row r="9658" spans="9:13">
      <c r="I9658" s="35" t="s">
        <v>26651</v>
      </c>
      <c r="J9658" s="35" t="s">
        <v>26652</v>
      </c>
      <c r="K9658" s="35" t="s">
        <v>2617</v>
      </c>
      <c r="L9658" s="35"/>
      <c r="M9658" s="141">
        <v>44365</v>
      </c>
    </row>
    <row r="9659" spans="9:13">
      <c r="I9659" s="35" t="s">
        <v>26653</v>
      </c>
      <c r="J9659" s="35" t="s">
        <v>26654</v>
      </c>
      <c r="K9659" s="35" t="s">
        <v>2617</v>
      </c>
      <c r="L9659" s="35"/>
      <c r="M9659" s="141">
        <v>44365</v>
      </c>
    </row>
    <row r="9660" spans="9:13">
      <c r="I9660" s="35" t="s">
        <v>26655</v>
      </c>
      <c r="J9660" s="35" t="s">
        <v>26656</v>
      </c>
      <c r="K9660" s="35" t="s">
        <v>2617</v>
      </c>
      <c r="L9660" s="35"/>
      <c r="M9660" s="141">
        <v>44365</v>
      </c>
    </row>
    <row r="9661" spans="9:13">
      <c r="I9661" s="35" t="s">
        <v>26657</v>
      </c>
      <c r="J9661" s="35" t="s">
        <v>26658</v>
      </c>
      <c r="K9661" s="35" t="s">
        <v>2617</v>
      </c>
      <c r="L9661" s="35"/>
      <c r="M9661" s="141">
        <v>44365</v>
      </c>
    </row>
    <row r="9662" spans="9:13">
      <c r="I9662" s="35" t="s">
        <v>26659</v>
      </c>
      <c r="J9662" s="35" t="s">
        <v>26660</v>
      </c>
      <c r="K9662" s="35" t="s">
        <v>2617</v>
      </c>
      <c r="L9662" s="35"/>
      <c r="M9662" s="141">
        <v>44365</v>
      </c>
    </row>
    <row r="9663" spans="9:13">
      <c r="I9663" s="35" t="s">
        <v>26661</v>
      </c>
      <c r="J9663" s="35" t="s">
        <v>26662</v>
      </c>
      <c r="K9663" s="35" t="s">
        <v>2617</v>
      </c>
      <c r="L9663" s="35"/>
      <c r="M9663" s="141">
        <v>44365</v>
      </c>
    </row>
    <row r="9664" spans="9:13">
      <c r="I9664" s="35" t="s">
        <v>26663</v>
      </c>
      <c r="J9664" s="35" t="s">
        <v>26664</v>
      </c>
      <c r="K9664" s="35" t="s">
        <v>2617</v>
      </c>
      <c r="L9664" s="35"/>
      <c r="M9664" s="141">
        <v>44365</v>
      </c>
    </row>
    <row r="9665" spans="9:13">
      <c r="I9665" s="35" t="s">
        <v>26665</v>
      </c>
      <c r="J9665" s="35" t="s">
        <v>26666</v>
      </c>
      <c r="K9665" s="35" t="s">
        <v>2617</v>
      </c>
      <c r="L9665" s="35"/>
      <c r="M9665" s="141">
        <v>44365</v>
      </c>
    </row>
    <row r="9666" spans="9:13">
      <c r="I9666" s="35" t="s">
        <v>26667</v>
      </c>
      <c r="J9666" s="35" t="s">
        <v>26668</v>
      </c>
      <c r="K9666" s="35" t="s">
        <v>2617</v>
      </c>
      <c r="L9666" s="35"/>
      <c r="M9666" s="141">
        <v>44365</v>
      </c>
    </row>
    <row r="9667" spans="9:13">
      <c r="I9667" s="35" t="s">
        <v>26669</v>
      </c>
      <c r="J9667" s="35" t="s">
        <v>26670</v>
      </c>
      <c r="K9667" s="35" t="s">
        <v>2617</v>
      </c>
      <c r="L9667" s="35"/>
      <c r="M9667" s="141">
        <v>44365</v>
      </c>
    </row>
    <row r="9668" spans="9:13">
      <c r="I9668" s="35" t="s">
        <v>26671</v>
      </c>
      <c r="J9668" s="35" t="s">
        <v>26672</v>
      </c>
      <c r="K9668" s="35" t="s">
        <v>2617</v>
      </c>
      <c r="L9668" s="35"/>
      <c r="M9668" s="141">
        <v>44365</v>
      </c>
    </row>
    <row r="9669" spans="9:13">
      <c r="I9669" s="35" t="s">
        <v>26673</v>
      </c>
      <c r="J9669" s="35" t="s">
        <v>26674</v>
      </c>
      <c r="K9669" s="35" t="s">
        <v>2617</v>
      </c>
      <c r="L9669" s="35"/>
      <c r="M9669" s="141">
        <v>44365</v>
      </c>
    </row>
    <row r="9670" spans="9:13">
      <c r="I9670" s="35" t="s">
        <v>26675</v>
      </c>
      <c r="J9670" s="35" t="s">
        <v>26676</v>
      </c>
      <c r="K9670" s="35" t="s">
        <v>2617</v>
      </c>
      <c r="L9670" s="35"/>
      <c r="M9670" s="141">
        <v>44365</v>
      </c>
    </row>
    <row r="9671" spans="9:13">
      <c r="I9671" s="35" t="s">
        <v>26677</v>
      </c>
      <c r="J9671" s="35" t="s">
        <v>26678</v>
      </c>
      <c r="K9671" s="35" t="s">
        <v>2617</v>
      </c>
      <c r="L9671" s="35"/>
      <c r="M9671" s="141">
        <v>44365</v>
      </c>
    </row>
    <row r="9672" spans="9:13">
      <c r="I9672" s="35" t="s">
        <v>26679</v>
      </c>
      <c r="J9672" s="35" t="s">
        <v>26680</v>
      </c>
      <c r="K9672" s="35" t="s">
        <v>2617</v>
      </c>
      <c r="L9672" s="35"/>
      <c r="M9672" s="141">
        <v>44365</v>
      </c>
    </row>
    <row r="9673" spans="9:13">
      <c r="I9673" s="35" t="s">
        <v>26681</v>
      </c>
      <c r="J9673" s="35" t="s">
        <v>26682</v>
      </c>
      <c r="K9673" s="35" t="s">
        <v>2617</v>
      </c>
      <c r="L9673" s="35"/>
      <c r="M9673" s="141">
        <v>44365</v>
      </c>
    </row>
    <row r="9674" spans="9:13">
      <c r="I9674" s="35" t="s">
        <v>26683</v>
      </c>
      <c r="J9674" s="35" t="s">
        <v>26684</v>
      </c>
      <c r="K9674" s="35" t="s">
        <v>2617</v>
      </c>
      <c r="L9674" s="35"/>
      <c r="M9674" s="141">
        <v>44365</v>
      </c>
    </row>
    <row r="9675" spans="9:13">
      <c r="I9675" s="35" t="s">
        <v>26685</v>
      </c>
      <c r="J9675" s="35" t="s">
        <v>26686</v>
      </c>
      <c r="K9675" s="35" t="s">
        <v>2617</v>
      </c>
      <c r="L9675" s="35"/>
      <c r="M9675" s="141">
        <v>44365</v>
      </c>
    </row>
    <row r="9676" spans="9:13">
      <c r="I9676" s="35" t="s">
        <v>26687</v>
      </c>
      <c r="J9676" s="35" t="s">
        <v>26688</v>
      </c>
      <c r="K9676" s="35" t="s">
        <v>2617</v>
      </c>
      <c r="L9676" s="35"/>
      <c r="M9676" s="141">
        <v>44365</v>
      </c>
    </row>
    <row r="9677" spans="9:13">
      <c r="I9677" s="35" t="s">
        <v>26689</v>
      </c>
      <c r="J9677" s="35" t="s">
        <v>26690</v>
      </c>
      <c r="K9677" s="35" t="s">
        <v>2617</v>
      </c>
      <c r="L9677" s="35"/>
      <c r="M9677" s="141">
        <v>44365</v>
      </c>
    </row>
    <row r="9678" spans="9:13">
      <c r="I9678" s="35" t="s">
        <v>26691</v>
      </c>
      <c r="J9678" s="35" t="s">
        <v>26692</v>
      </c>
      <c r="K9678" s="35" t="s">
        <v>2617</v>
      </c>
      <c r="L9678" s="35"/>
      <c r="M9678" s="141">
        <v>44365</v>
      </c>
    </row>
    <row r="9679" spans="9:13">
      <c r="I9679" s="35" t="s">
        <v>26693</v>
      </c>
      <c r="J9679" s="35" t="s">
        <v>26694</v>
      </c>
      <c r="K9679" s="35" t="s">
        <v>2617</v>
      </c>
      <c r="L9679" s="35"/>
      <c r="M9679" s="141">
        <v>44365</v>
      </c>
    </row>
    <row r="9680" spans="9:13">
      <c r="I9680" s="35" t="s">
        <v>26695</v>
      </c>
      <c r="J9680" s="35" t="s">
        <v>26696</v>
      </c>
      <c r="K9680" s="35" t="s">
        <v>2617</v>
      </c>
      <c r="L9680" s="35"/>
      <c r="M9680" s="141">
        <v>44365</v>
      </c>
    </row>
    <row r="9681" spans="9:13">
      <c r="I9681" s="35" t="s">
        <v>26697</v>
      </c>
      <c r="J9681" s="35" t="s">
        <v>26698</v>
      </c>
      <c r="K9681" s="35" t="s">
        <v>2617</v>
      </c>
      <c r="L9681" s="35"/>
      <c r="M9681" s="141">
        <v>44365</v>
      </c>
    </row>
    <row r="9682" spans="9:13">
      <c r="I9682" s="35" t="s">
        <v>26699</v>
      </c>
      <c r="J9682" s="35" t="s">
        <v>26700</v>
      </c>
      <c r="K9682" s="35" t="s">
        <v>2617</v>
      </c>
      <c r="L9682" s="35"/>
      <c r="M9682" s="141">
        <v>44365</v>
      </c>
    </row>
    <row r="9683" spans="9:13">
      <c r="I9683" s="35" t="s">
        <v>26701</v>
      </c>
      <c r="J9683" s="35" t="s">
        <v>26702</v>
      </c>
      <c r="K9683" s="35" t="s">
        <v>2617</v>
      </c>
      <c r="L9683" s="35"/>
      <c r="M9683" s="141">
        <v>44365</v>
      </c>
    </row>
    <row r="9684" spans="9:13">
      <c r="I9684" s="35" t="s">
        <v>26703</v>
      </c>
      <c r="J9684" s="35" t="s">
        <v>26704</v>
      </c>
      <c r="K9684" s="35" t="s">
        <v>2617</v>
      </c>
      <c r="L9684" s="35"/>
      <c r="M9684" s="141">
        <v>44365</v>
      </c>
    </row>
    <row r="9685" spans="9:13">
      <c r="I9685" s="35" t="s">
        <v>26705</v>
      </c>
      <c r="J9685" s="35" t="s">
        <v>26706</v>
      </c>
      <c r="K9685" s="35" t="s">
        <v>2617</v>
      </c>
      <c r="L9685" s="35"/>
      <c r="M9685" s="141">
        <v>44365</v>
      </c>
    </row>
    <row r="9686" spans="9:13">
      <c r="I9686" s="35" t="s">
        <v>26707</v>
      </c>
      <c r="J9686" s="35" t="s">
        <v>26708</v>
      </c>
      <c r="K9686" s="35" t="s">
        <v>2617</v>
      </c>
      <c r="L9686" s="35"/>
      <c r="M9686" s="141">
        <v>44365</v>
      </c>
    </row>
    <row r="9687" spans="9:13">
      <c r="I9687" s="35" t="s">
        <v>26709</v>
      </c>
      <c r="J9687" s="35" t="s">
        <v>26710</v>
      </c>
      <c r="K9687" s="35" t="s">
        <v>2617</v>
      </c>
      <c r="L9687" s="35"/>
      <c r="M9687" s="141">
        <v>44365</v>
      </c>
    </row>
    <row r="9688" spans="9:13">
      <c r="I9688" s="35" t="s">
        <v>26711</v>
      </c>
      <c r="J9688" s="35" t="s">
        <v>26712</v>
      </c>
      <c r="K9688" s="35" t="s">
        <v>2617</v>
      </c>
      <c r="L9688" s="35"/>
      <c r="M9688" s="141">
        <v>44365</v>
      </c>
    </row>
    <row r="9689" spans="9:13">
      <c r="I9689" s="35" t="s">
        <v>26713</v>
      </c>
      <c r="J9689" s="35" t="s">
        <v>26714</v>
      </c>
      <c r="K9689" s="35" t="s">
        <v>2617</v>
      </c>
      <c r="L9689" s="35"/>
      <c r="M9689" s="141">
        <v>44365</v>
      </c>
    </row>
    <row r="9690" spans="9:13">
      <c r="I9690" s="35" t="s">
        <v>26715</v>
      </c>
      <c r="J9690" s="35" t="s">
        <v>26716</v>
      </c>
      <c r="K9690" s="35" t="s">
        <v>2617</v>
      </c>
      <c r="L9690" s="35"/>
      <c r="M9690" s="141">
        <v>44365</v>
      </c>
    </row>
    <row r="9691" spans="9:13">
      <c r="I9691" s="35" t="s">
        <v>26717</v>
      </c>
      <c r="J9691" s="35" t="s">
        <v>26718</v>
      </c>
      <c r="K9691" s="35" t="s">
        <v>2617</v>
      </c>
      <c r="L9691" s="35"/>
      <c r="M9691" s="141">
        <v>44365</v>
      </c>
    </row>
    <row r="9692" spans="9:13">
      <c r="I9692" s="35" t="s">
        <v>26719</v>
      </c>
      <c r="J9692" s="35" t="s">
        <v>26720</v>
      </c>
      <c r="K9692" s="35" t="s">
        <v>2617</v>
      </c>
      <c r="L9692" s="35"/>
      <c r="M9692" s="141">
        <v>44365</v>
      </c>
    </row>
    <row r="9693" spans="9:13">
      <c r="I9693" s="35" t="s">
        <v>26721</v>
      </c>
      <c r="J9693" s="35" t="s">
        <v>26722</v>
      </c>
      <c r="K9693" s="35" t="s">
        <v>2617</v>
      </c>
      <c r="L9693" s="35"/>
      <c r="M9693" s="141">
        <v>44365</v>
      </c>
    </row>
    <row r="9694" spans="9:13">
      <c r="I9694" s="35" t="s">
        <v>26723</v>
      </c>
      <c r="J9694" s="35" t="s">
        <v>26724</v>
      </c>
      <c r="K9694" s="35" t="s">
        <v>2617</v>
      </c>
      <c r="L9694" s="35"/>
      <c r="M9694" s="141">
        <v>44365</v>
      </c>
    </row>
    <row r="9695" spans="9:13">
      <c r="I9695" s="35" t="s">
        <v>26725</v>
      </c>
      <c r="J9695" s="35" t="s">
        <v>26726</v>
      </c>
      <c r="K9695" s="35" t="s">
        <v>2617</v>
      </c>
      <c r="L9695" s="35"/>
      <c r="M9695" s="141">
        <v>44365</v>
      </c>
    </row>
    <row r="9696" spans="9:13">
      <c r="I9696" s="35" t="s">
        <v>26727</v>
      </c>
      <c r="J9696" s="35" t="s">
        <v>26728</v>
      </c>
      <c r="K9696" s="35" t="s">
        <v>2617</v>
      </c>
      <c r="L9696" s="35"/>
      <c r="M9696" s="141">
        <v>44365</v>
      </c>
    </row>
    <row r="9697" spans="9:13">
      <c r="I9697" s="35" t="s">
        <v>26729</v>
      </c>
      <c r="J9697" s="35" t="s">
        <v>26730</v>
      </c>
      <c r="K9697" s="35" t="s">
        <v>2617</v>
      </c>
      <c r="L9697" s="35"/>
      <c r="M9697" s="141">
        <v>44365</v>
      </c>
    </row>
    <row r="9698" spans="9:13">
      <c r="I9698" s="35" t="s">
        <v>26731</v>
      </c>
      <c r="J9698" s="35" t="s">
        <v>26732</v>
      </c>
      <c r="K9698" s="35" t="s">
        <v>2617</v>
      </c>
      <c r="L9698" s="35"/>
      <c r="M9698" s="141">
        <v>44365</v>
      </c>
    </row>
    <row r="9699" spans="9:13">
      <c r="I9699" s="35" t="s">
        <v>26733</v>
      </c>
      <c r="J9699" s="35" t="s">
        <v>26734</v>
      </c>
      <c r="K9699" s="35" t="s">
        <v>2617</v>
      </c>
      <c r="L9699" s="35"/>
      <c r="M9699" s="141">
        <v>44365</v>
      </c>
    </row>
    <row r="9700" spans="9:13">
      <c r="I9700" s="35" t="s">
        <v>26735</v>
      </c>
      <c r="J9700" s="35" t="s">
        <v>26736</v>
      </c>
      <c r="K9700" s="35" t="s">
        <v>2617</v>
      </c>
      <c r="L9700" s="35"/>
      <c r="M9700" s="141">
        <v>44365</v>
      </c>
    </row>
    <row r="9701" spans="9:13">
      <c r="I9701" s="35" t="s">
        <v>26737</v>
      </c>
      <c r="J9701" s="35" t="s">
        <v>26738</v>
      </c>
      <c r="K9701" s="35" t="s">
        <v>2617</v>
      </c>
      <c r="L9701" s="35"/>
      <c r="M9701" s="141">
        <v>44365</v>
      </c>
    </row>
    <row r="9702" spans="9:13">
      <c r="I9702" s="35" t="s">
        <v>26739</v>
      </c>
      <c r="J9702" s="35" t="s">
        <v>26740</v>
      </c>
      <c r="K9702" s="35" t="s">
        <v>2617</v>
      </c>
      <c r="L9702" s="35"/>
      <c r="M9702" s="141">
        <v>44365</v>
      </c>
    </row>
    <row r="9703" spans="9:13">
      <c r="I9703" s="35" t="s">
        <v>26741</v>
      </c>
      <c r="J9703" s="35" t="s">
        <v>26742</v>
      </c>
      <c r="K9703" s="35" t="s">
        <v>2617</v>
      </c>
      <c r="L9703" s="35"/>
      <c r="M9703" s="141">
        <v>44365</v>
      </c>
    </row>
    <row r="9704" spans="9:13">
      <c r="I9704" s="35" t="s">
        <v>26743</v>
      </c>
      <c r="J9704" s="35" t="s">
        <v>26744</v>
      </c>
      <c r="K9704" s="35" t="s">
        <v>2617</v>
      </c>
      <c r="L9704" s="35"/>
      <c r="M9704" s="141">
        <v>44365</v>
      </c>
    </row>
    <row r="9705" spans="9:13">
      <c r="I9705" s="35" t="s">
        <v>26745</v>
      </c>
      <c r="J9705" s="35" t="s">
        <v>26746</v>
      </c>
      <c r="K9705" s="35" t="s">
        <v>2617</v>
      </c>
      <c r="L9705" s="35"/>
      <c r="M9705" s="141">
        <v>44365</v>
      </c>
    </row>
    <row r="9706" spans="9:13">
      <c r="I9706" s="35" t="s">
        <v>26747</v>
      </c>
      <c r="J9706" s="35" t="s">
        <v>26748</v>
      </c>
      <c r="K9706" s="35" t="s">
        <v>2617</v>
      </c>
      <c r="L9706" s="35"/>
      <c r="M9706" s="141">
        <v>44365</v>
      </c>
    </row>
    <row r="9707" spans="9:13">
      <c r="I9707" s="35" t="s">
        <v>26749</v>
      </c>
      <c r="J9707" s="35" t="s">
        <v>26750</v>
      </c>
      <c r="K9707" s="35" t="s">
        <v>2617</v>
      </c>
      <c r="L9707" s="35"/>
      <c r="M9707" s="141">
        <v>44365</v>
      </c>
    </row>
    <row r="9708" spans="9:13">
      <c r="I9708" s="35" t="s">
        <v>26751</v>
      </c>
      <c r="J9708" s="35" t="s">
        <v>26752</v>
      </c>
      <c r="K9708" s="35" t="s">
        <v>2617</v>
      </c>
      <c r="L9708" s="35"/>
      <c r="M9708" s="141">
        <v>44365</v>
      </c>
    </row>
    <row r="9709" spans="9:13">
      <c r="I9709" s="35" t="s">
        <v>26753</v>
      </c>
      <c r="J9709" s="35" t="s">
        <v>26754</v>
      </c>
      <c r="K9709" s="35" t="s">
        <v>2617</v>
      </c>
      <c r="L9709" s="35"/>
      <c r="M9709" s="141">
        <v>44365</v>
      </c>
    </row>
    <row r="9710" spans="9:13">
      <c r="I9710" s="35" t="s">
        <v>26755</v>
      </c>
      <c r="J9710" s="35" t="s">
        <v>26756</v>
      </c>
      <c r="K9710" s="35" t="s">
        <v>2617</v>
      </c>
      <c r="L9710" s="35"/>
      <c r="M9710" s="141">
        <v>44365</v>
      </c>
    </row>
    <row r="9711" spans="9:13">
      <c r="I9711" s="35" t="s">
        <v>26757</v>
      </c>
      <c r="J9711" s="35" t="s">
        <v>26758</v>
      </c>
      <c r="K9711" s="35" t="s">
        <v>2617</v>
      </c>
      <c r="L9711" s="35"/>
      <c r="M9711" s="141">
        <v>44365</v>
      </c>
    </row>
    <row r="9712" spans="9:13">
      <c r="I9712" s="35" t="s">
        <v>26759</v>
      </c>
      <c r="J9712" s="35" t="s">
        <v>26760</v>
      </c>
      <c r="K9712" s="35" t="s">
        <v>2617</v>
      </c>
      <c r="L9712" s="35"/>
      <c r="M9712" s="141">
        <v>44365</v>
      </c>
    </row>
    <row r="9713" spans="9:13">
      <c r="I9713" s="35" t="s">
        <v>26761</v>
      </c>
      <c r="J9713" s="35" t="s">
        <v>26762</v>
      </c>
      <c r="K9713" s="35" t="s">
        <v>2617</v>
      </c>
      <c r="L9713" s="35"/>
      <c r="M9713" s="141">
        <v>44365</v>
      </c>
    </row>
    <row r="9714" spans="9:13">
      <c r="I9714" s="35" t="s">
        <v>26763</v>
      </c>
      <c r="J9714" s="35" t="s">
        <v>26764</v>
      </c>
      <c r="K9714" s="35" t="s">
        <v>2617</v>
      </c>
      <c r="L9714" s="35"/>
      <c r="M9714" s="141">
        <v>44365</v>
      </c>
    </row>
    <row r="9715" spans="9:13">
      <c r="I9715" s="35" t="s">
        <v>26765</v>
      </c>
      <c r="J9715" s="35" t="s">
        <v>26766</v>
      </c>
      <c r="K9715" s="35" t="s">
        <v>2617</v>
      </c>
      <c r="L9715" s="35"/>
      <c r="M9715" s="141">
        <v>44365</v>
      </c>
    </row>
    <row r="9716" spans="9:13">
      <c r="I9716" s="35" t="s">
        <v>26767</v>
      </c>
      <c r="J9716" s="35" t="s">
        <v>26768</v>
      </c>
      <c r="K9716" s="35" t="s">
        <v>2617</v>
      </c>
      <c r="L9716" s="35"/>
      <c r="M9716" s="141">
        <v>44365</v>
      </c>
    </row>
    <row r="9717" spans="9:13">
      <c r="I9717" s="35" t="s">
        <v>26769</v>
      </c>
      <c r="J9717" s="35" t="s">
        <v>26770</v>
      </c>
      <c r="K9717" s="35" t="s">
        <v>2617</v>
      </c>
      <c r="L9717" s="35"/>
      <c r="M9717" s="141">
        <v>44365</v>
      </c>
    </row>
    <row r="9718" spans="9:13">
      <c r="I9718" s="35" t="s">
        <v>26771</v>
      </c>
      <c r="J9718" s="35" t="s">
        <v>26772</v>
      </c>
      <c r="K9718" s="35" t="s">
        <v>2617</v>
      </c>
      <c r="L9718" s="35"/>
      <c r="M9718" s="141">
        <v>44365</v>
      </c>
    </row>
    <row r="9719" spans="9:13">
      <c r="I9719" s="35" t="s">
        <v>26773</v>
      </c>
      <c r="J9719" s="35" t="s">
        <v>26774</v>
      </c>
      <c r="K9719" s="35" t="s">
        <v>2617</v>
      </c>
      <c r="L9719" s="35"/>
      <c r="M9719" s="141">
        <v>44365</v>
      </c>
    </row>
    <row r="9720" spans="9:13">
      <c r="I9720" s="35" t="s">
        <v>26775</v>
      </c>
      <c r="J9720" s="35" t="s">
        <v>26776</v>
      </c>
      <c r="K9720" s="35" t="s">
        <v>2617</v>
      </c>
      <c r="L9720" s="35"/>
      <c r="M9720" s="141">
        <v>44365</v>
      </c>
    </row>
    <row r="9721" spans="9:13">
      <c r="I9721" s="35" t="s">
        <v>26777</v>
      </c>
      <c r="J9721" s="35" t="s">
        <v>26778</v>
      </c>
      <c r="K9721" s="35" t="s">
        <v>2617</v>
      </c>
      <c r="L9721" s="35"/>
      <c r="M9721" s="141">
        <v>44365</v>
      </c>
    </row>
    <row r="9722" spans="9:13">
      <c r="I9722" s="35" t="s">
        <v>26779</v>
      </c>
      <c r="J9722" s="35" t="s">
        <v>26780</v>
      </c>
      <c r="K9722" s="35" t="s">
        <v>2617</v>
      </c>
      <c r="L9722" s="35"/>
      <c r="M9722" s="141">
        <v>44365</v>
      </c>
    </row>
    <row r="9723" spans="9:13">
      <c r="I9723" s="35" t="s">
        <v>26781</v>
      </c>
      <c r="J9723" s="35" t="s">
        <v>26782</v>
      </c>
      <c r="K9723" s="35" t="s">
        <v>2617</v>
      </c>
      <c r="L9723" s="35"/>
      <c r="M9723" s="141">
        <v>44365</v>
      </c>
    </row>
    <row r="9724" spans="9:13">
      <c r="I9724" s="35" t="s">
        <v>26783</v>
      </c>
      <c r="J9724" s="35" t="s">
        <v>26784</v>
      </c>
      <c r="K9724" s="35" t="s">
        <v>2617</v>
      </c>
      <c r="L9724" s="35"/>
      <c r="M9724" s="141">
        <v>44365</v>
      </c>
    </row>
    <row r="9725" spans="9:13">
      <c r="I9725" s="35" t="s">
        <v>26785</v>
      </c>
      <c r="J9725" s="35" t="s">
        <v>26786</v>
      </c>
      <c r="K9725" s="35" t="s">
        <v>2617</v>
      </c>
      <c r="L9725" s="35"/>
      <c r="M9725" s="141">
        <v>44365</v>
      </c>
    </row>
    <row r="9726" spans="9:13">
      <c r="I9726" s="35" t="s">
        <v>26787</v>
      </c>
      <c r="J9726" s="35" t="s">
        <v>26788</v>
      </c>
      <c r="K9726" s="35" t="s">
        <v>2617</v>
      </c>
      <c r="L9726" s="35"/>
      <c r="M9726" s="141">
        <v>44365</v>
      </c>
    </row>
    <row r="9727" spans="9:13">
      <c r="I9727" s="35" t="s">
        <v>26789</v>
      </c>
      <c r="J9727" s="35" t="s">
        <v>26790</v>
      </c>
      <c r="K9727" s="35" t="s">
        <v>2617</v>
      </c>
      <c r="L9727" s="35"/>
      <c r="M9727" s="141">
        <v>44365</v>
      </c>
    </row>
    <row r="9728" spans="9:13">
      <c r="I9728" s="35" t="s">
        <v>26791</v>
      </c>
      <c r="J9728" s="35" t="s">
        <v>26792</v>
      </c>
      <c r="K9728" s="35" t="s">
        <v>2617</v>
      </c>
      <c r="L9728" s="35"/>
      <c r="M9728" s="141">
        <v>44365</v>
      </c>
    </row>
    <row r="9729" spans="9:13">
      <c r="I9729" s="35" t="s">
        <v>26793</v>
      </c>
      <c r="J9729" s="35" t="s">
        <v>26794</v>
      </c>
      <c r="K9729" s="35" t="s">
        <v>2617</v>
      </c>
      <c r="L9729" s="35"/>
      <c r="M9729" s="141">
        <v>44365</v>
      </c>
    </row>
    <row r="9730" spans="9:13">
      <c r="I9730" s="35" t="s">
        <v>26795</v>
      </c>
      <c r="J9730" s="35" t="s">
        <v>26796</v>
      </c>
      <c r="K9730" s="35" t="s">
        <v>2617</v>
      </c>
      <c r="L9730" s="35"/>
      <c r="M9730" s="141">
        <v>44365</v>
      </c>
    </row>
    <row r="9731" spans="9:13">
      <c r="I9731" s="35" t="s">
        <v>26797</v>
      </c>
      <c r="J9731" s="35" t="s">
        <v>26798</v>
      </c>
      <c r="K9731" s="35" t="s">
        <v>2617</v>
      </c>
      <c r="L9731" s="35"/>
      <c r="M9731" s="141">
        <v>44365</v>
      </c>
    </row>
    <row r="9732" spans="9:13">
      <c r="I9732" s="35" t="s">
        <v>26799</v>
      </c>
      <c r="J9732" s="35" t="s">
        <v>26800</v>
      </c>
      <c r="K9732" s="35" t="s">
        <v>2617</v>
      </c>
      <c r="L9732" s="35"/>
      <c r="M9732" s="141">
        <v>44365</v>
      </c>
    </row>
    <row r="9733" spans="9:13">
      <c r="I9733" s="35" t="s">
        <v>26801</v>
      </c>
      <c r="J9733" s="35" t="s">
        <v>26802</v>
      </c>
      <c r="K9733" s="35" t="s">
        <v>2617</v>
      </c>
      <c r="L9733" s="35"/>
      <c r="M9733" s="141">
        <v>44365</v>
      </c>
    </row>
    <row r="9734" spans="9:13">
      <c r="I9734" s="35" t="s">
        <v>26803</v>
      </c>
      <c r="J9734" s="35" t="s">
        <v>26804</v>
      </c>
      <c r="K9734" s="35" t="s">
        <v>2617</v>
      </c>
      <c r="L9734" s="35"/>
      <c r="M9734" s="141">
        <v>44365</v>
      </c>
    </row>
    <row r="9735" spans="9:13">
      <c r="I9735" s="35" t="s">
        <v>26805</v>
      </c>
      <c r="J9735" s="35" t="s">
        <v>26806</v>
      </c>
      <c r="K9735" s="35" t="s">
        <v>2617</v>
      </c>
      <c r="L9735" s="35"/>
      <c r="M9735" s="141">
        <v>44365</v>
      </c>
    </row>
    <row r="9736" spans="9:13">
      <c r="I9736" s="35" t="s">
        <v>26807</v>
      </c>
      <c r="J9736" s="35" t="s">
        <v>26808</v>
      </c>
      <c r="K9736" s="35" t="s">
        <v>2617</v>
      </c>
      <c r="L9736" s="35"/>
      <c r="M9736" s="141">
        <v>44365</v>
      </c>
    </row>
    <row r="9737" spans="9:13">
      <c r="I9737" s="35" t="s">
        <v>26809</v>
      </c>
      <c r="J9737" s="35" t="s">
        <v>26810</v>
      </c>
      <c r="K9737" s="35" t="s">
        <v>2617</v>
      </c>
      <c r="L9737" s="35"/>
      <c r="M9737" s="141">
        <v>44365</v>
      </c>
    </row>
    <row r="9738" spans="9:13">
      <c r="I9738" s="35" t="s">
        <v>26811</v>
      </c>
      <c r="J9738" s="35" t="s">
        <v>26812</v>
      </c>
      <c r="K9738" s="35" t="s">
        <v>2617</v>
      </c>
      <c r="L9738" s="35"/>
      <c r="M9738" s="141">
        <v>44365</v>
      </c>
    </row>
    <row r="9739" spans="9:13">
      <c r="I9739" s="35" t="s">
        <v>26813</v>
      </c>
      <c r="J9739" s="35" t="s">
        <v>26814</v>
      </c>
      <c r="K9739" s="35" t="s">
        <v>2617</v>
      </c>
      <c r="L9739" s="35"/>
      <c r="M9739" s="141">
        <v>44365</v>
      </c>
    </row>
    <row r="9740" spans="9:13">
      <c r="I9740" s="35" t="s">
        <v>26815</v>
      </c>
      <c r="J9740" s="35" t="s">
        <v>26816</v>
      </c>
      <c r="K9740" s="35" t="s">
        <v>2617</v>
      </c>
      <c r="L9740" s="35"/>
      <c r="M9740" s="141">
        <v>44365</v>
      </c>
    </row>
    <row r="9741" spans="9:13">
      <c r="I9741" s="35" t="s">
        <v>26817</v>
      </c>
      <c r="J9741" s="35" t="s">
        <v>26818</v>
      </c>
      <c r="K9741" s="35" t="s">
        <v>2617</v>
      </c>
      <c r="L9741" s="35"/>
      <c r="M9741" s="141">
        <v>44365</v>
      </c>
    </row>
    <row r="9742" spans="9:13">
      <c r="I9742" s="35" t="s">
        <v>26819</v>
      </c>
      <c r="J9742" s="35" t="s">
        <v>26820</v>
      </c>
      <c r="K9742" s="35" t="s">
        <v>2617</v>
      </c>
      <c r="L9742" s="35"/>
      <c r="M9742" s="141">
        <v>44365</v>
      </c>
    </row>
    <row r="9743" spans="9:13">
      <c r="I9743" s="35" t="s">
        <v>26821</v>
      </c>
      <c r="J9743" s="35" t="s">
        <v>26822</v>
      </c>
      <c r="K9743" s="35" t="s">
        <v>2617</v>
      </c>
      <c r="L9743" s="35"/>
      <c r="M9743" s="141">
        <v>44365</v>
      </c>
    </row>
    <row r="9744" spans="9:13">
      <c r="I9744" s="35" t="s">
        <v>26823</v>
      </c>
      <c r="J9744" s="35" t="s">
        <v>26824</v>
      </c>
      <c r="K9744" s="35" t="s">
        <v>2617</v>
      </c>
      <c r="L9744" s="35"/>
      <c r="M9744" s="141">
        <v>44365</v>
      </c>
    </row>
    <row r="9745" spans="9:13">
      <c r="I9745" s="35" t="s">
        <v>26825</v>
      </c>
      <c r="J9745" s="35" t="s">
        <v>26826</v>
      </c>
      <c r="K9745" s="35" t="s">
        <v>2617</v>
      </c>
      <c r="L9745" s="35"/>
      <c r="M9745" s="141">
        <v>44365</v>
      </c>
    </row>
    <row r="9746" spans="9:13">
      <c r="I9746" s="35" t="s">
        <v>26827</v>
      </c>
      <c r="J9746" s="35" t="s">
        <v>26828</v>
      </c>
      <c r="K9746" s="35" t="s">
        <v>2617</v>
      </c>
      <c r="L9746" s="35"/>
      <c r="M9746" s="141">
        <v>44365</v>
      </c>
    </row>
    <row r="9747" spans="9:13">
      <c r="I9747" s="35" t="s">
        <v>26829</v>
      </c>
      <c r="J9747" s="35" t="s">
        <v>26830</v>
      </c>
      <c r="K9747" s="35" t="s">
        <v>2204</v>
      </c>
      <c r="L9747" s="35"/>
      <c r="M9747" s="141">
        <v>44372</v>
      </c>
    </row>
    <row r="9748" spans="9:13">
      <c r="I9748" s="35" t="s">
        <v>26831</v>
      </c>
      <c r="J9748" s="35" t="s">
        <v>26832</v>
      </c>
      <c r="K9748" s="35" t="s">
        <v>2204</v>
      </c>
      <c r="L9748" s="35"/>
      <c r="M9748" s="141">
        <v>44372</v>
      </c>
    </row>
    <row r="9749" spans="9:13">
      <c r="I9749" s="35" t="s">
        <v>26833</v>
      </c>
      <c r="J9749" s="35" t="s">
        <v>26834</v>
      </c>
      <c r="K9749" s="35" t="s">
        <v>2617</v>
      </c>
      <c r="L9749" s="35"/>
      <c r="M9749" s="141">
        <v>44375</v>
      </c>
    </row>
    <row r="9750" spans="9:13">
      <c r="I9750" s="35" t="s">
        <v>26835</v>
      </c>
      <c r="J9750" s="35" t="s">
        <v>26836</v>
      </c>
      <c r="K9750" s="35" t="s">
        <v>2204</v>
      </c>
      <c r="L9750" s="35"/>
      <c r="M9750" s="141">
        <v>44378</v>
      </c>
    </row>
    <row r="9751" spans="9:13">
      <c r="I9751" s="35" t="s">
        <v>26837</v>
      </c>
      <c r="J9751" s="35" t="s">
        <v>26838</v>
      </c>
      <c r="K9751" s="35" t="s">
        <v>2617</v>
      </c>
      <c r="L9751" s="35"/>
      <c r="M9751" s="141">
        <v>44384</v>
      </c>
    </row>
    <row r="9752" spans="9:13">
      <c r="I9752" s="35" t="s">
        <v>26839</v>
      </c>
      <c r="J9752" s="35" t="s">
        <v>26840</v>
      </c>
      <c r="K9752" s="35" t="s">
        <v>2617</v>
      </c>
      <c r="L9752" s="35"/>
      <c r="M9752" s="141">
        <v>44384</v>
      </c>
    </row>
    <row r="9753" spans="9:13">
      <c r="I9753" s="35" t="s">
        <v>26841</v>
      </c>
      <c r="J9753" s="35" t="s">
        <v>26842</v>
      </c>
      <c r="K9753" s="35" t="s">
        <v>2204</v>
      </c>
      <c r="L9753" s="35"/>
      <c r="M9753" s="141">
        <v>44390</v>
      </c>
    </row>
    <row r="9754" spans="9:13">
      <c r="I9754" s="35" t="s">
        <v>26843</v>
      </c>
      <c r="J9754" s="35" t="s">
        <v>26844</v>
      </c>
      <c r="K9754" s="35" t="s">
        <v>2617</v>
      </c>
      <c r="L9754" s="35"/>
      <c r="M9754" s="141">
        <v>44405</v>
      </c>
    </row>
    <row r="9755" spans="9:13">
      <c r="I9755" s="35" t="s">
        <v>26845</v>
      </c>
      <c r="J9755" s="35" t="s">
        <v>26846</v>
      </c>
      <c r="K9755" s="35" t="s">
        <v>2617</v>
      </c>
      <c r="L9755" s="35"/>
      <c r="M9755" s="141">
        <v>44413</v>
      </c>
    </row>
    <row r="9756" spans="9:13">
      <c r="I9756" s="35" t="s">
        <v>26847</v>
      </c>
      <c r="J9756" s="35" t="s">
        <v>26848</v>
      </c>
      <c r="K9756" s="35" t="s">
        <v>2617</v>
      </c>
      <c r="L9756" s="35"/>
      <c r="M9756" s="141">
        <v>44299</v>
      </c>
    </row>
    <row r="9757" spans="9:13">
      <c r="I9757" s="35" t="s">
        <v>26849</v>
      </c>
      <c r="J9757" s="35" t="s">
        <v>26850</v>
      </c>
      <c r="K9757" s="35" t="s">
        <v>2617</v>
      </c>
      <c r="L9757" s="35"/>
      <c r="M9757" s="141">
        <v>44299</v>
      </c>
    </row>
    <row r="9758" spans="9:13">
      <c r="I9758" s="35" t="s">
        <v>26851</v>
      </c>
      <c r="J9758" s="35" t="s">
        <v>26852</v>
      </c>
      <c r="K9758" s="35" t="s">
        <v>2617</v>
      </c>
      <c r="L9758" s="35"/>
      <c r="M9758" s="141">
        <v>44413</v>
      </c>
    </row>
    <row r="9759" spans="9:13">
      <c r="I9759" s="35" t="s">
        <v>26853</v>
      </c>
      <c r="J9759" s="35" t="s">
        <v>26854</v>
      </c>
      <c r="K9759" s="35" t="s">
        <v>2617</v>
      </c>
      <c r="L9759" s="35"/>
      <c r="M9759" s="141">
        <v>44413</v>
      </c>
    </row>
    <row r="9760" spans="9:13">
      <c r="I9760" s="35" t="s">
        <v>26855</v>
      </c>
      <c r="J9760" s="35" t="s">
        <v>26856</v>
      </c>
      <c r="K9760" s="35" t="s">
        <v>2617</v>
      </c>
      <c r="L9760" s="35"/>
      <c r="M9760" s="141">
        <v>44413</v>
      </c>
    </row>
    <row r="9761" spans="9:13">
      <c r="I9761" s="35" t="s">
        <v>26857</v>
      </c>
      <c r="J9761" s="35" t="s">
        <v>26858</v>
      </c>
      <c r="K9761" s="35" t="s">
        <v>2617</v>
      </c>
      <c r="L9761" s="35"/>
      <c r="M9761" s="141">
        <v>44413</v>
      </c>
    </row>
    <row r="9762" spans="9:13">
      <c r="I9762" s="35" t="s">
        <v>26859</v>
      </c>
      <c r="J9762" s="35" t="s">
        <v>26860</v>
      </c>
      <c r="K9762" s="35" t="s">
        <v>2204</v>
      </c>
      <c r="L9762" s="35"/>
      <c r="M9762" s="141">
        <v>44418</v>
      </c>
    </row>
    <row r="9763" spans="9:13">
      <c r="I9763" s="35" t="s">
        <v>26861</v>
      </c>
      <c r="J9763" s="35" t="s">
        <v>26862</v>
      </c>
      <c r="K9763" s="35" t="s">
        <v>2617</v>
      </c>
      <c r="L9763" s="35"/>
      <c r="M9763" s="141">
        <v>44421</v>
      </c>
    </row>
    <row r="9764" spans="9:13">
      <c r="I9764" s="35" t="s">
        <v>26863</v>
      </c>
      <c r="J9764" s="35" t="s">
        <v>26864</v>
      </c>
      <c r="K9764" s="35" t="s">
        <v>2617</v>
      </c>
      <c r="L9764" s="35"/>
      <c r="M9764" s="141">
        <v>44421</v>
      </c>
    </row>
    <row r="9765" spans="9:13">
      <c r="I9765" s="35" t="s">
        <v>26865</v>
      </c>
      <c r="J9765" s="35" t="s">
        <v>26866</v>
      </c>
      <c r="K9765" s="35" t="s">
        <v>2617</v>
      </c>
      <c r="L9765" s="35"/>
      <c r="M9765" s="141">
        <v>44421</v>
      </c>
    </row>
    <row r="9766" spans="9:13">
      <c r="I9766" s="35" t="s">
        <v>26867</v>
      </c>
      <c r="J9766" s="35" t="s">
        <v>26868</v>
      </c>
      <c r="K9766" s="35" t="s">
        <v>2617</v>
      </c>
      <c r="L9766" s="35"/>
      <c r="M9766" s="141">
        <v>44421</v>
      </c>
    </row>
    <row r="9767" spans="9:13">
      <c r="I9767" s="35" t="s">
        <v>26869</v>
      </c>
      <c r="J9767" s="35" t="s">
        <v>26870</v>
      </c>
      <c r="K9767" s="35" t="s">
        <v>2617</v>
      </c>
      <c r="L9767" s="35"/>
      <c r="M9767" s="141">
        <v>44424</v>
      </c>
    </row>
    <row r="9768" spans="9:13">
      <c r="I9768" s="35" t="s">
        <v>26871</v>
      </c>
      <c r="J9768" s="35" t="s">
        <v>26872</v>
      </c>
      <c r="K9768" s="35" t="s">
        <v>2617</v>
      </c>
      <c r="L9768" s="35"/>
      <c r="M9768" s="141">
        <v>44424</v>
      </c>
    </row>
    <row r="9769" spans="9:13">
      <c r="I9769" s="35" t="s">
        <v>26873</v>
      </c>
      <c r="J9769" s="35" t="s">
        <v>26874</v>
      </c>
      <c r="K9769" s="35" t="s">
        <v>2617</v>
      </c>
      <c r="L9769" s="35"/>
      <c r="M9769" s="141">
        <v>44433</v>
      </c>
    </row>
    <row r="9770" spans="9:13">
      <c r="I9770" s="35" t="s">
        <v>26875</v>
      </c>
      <c r="J9770" s="35" t="s">
        <v>26876</v>
      </c>
      <c r="K9770" s="35" t="s">
        <v>2617</v>
      </c>
      <c r="L9770" s="35"/>
      <c r="M9770" s="141">
        <v>44433</v>
      </c>
    </row>
    <row r="9771" spans="9:13">
      <c r="I9771" s="35" t="s">
        <v>26877</v>
      </c>
      <c r="J9771" s="35" t="s">
        <v>26878</v>
      </c>
      <c r="K9771" s="35" t="s">
        <v>2617</v>
      </c>
      <c r="L9771" s="35"/>
      <c r="M9771" s="141">
        <v>44433</v>
      </c>
    </row>
    <row r="9772" spans="9:13">
      <c r="I9772" s="35" t="s">
        <v>26879</v>
      </c>
      <c r="J9772" s="35" t="s">
        <v>26880</v>
      </c>
      <c r="K9772" s="35" t="s">
        <v>2617</v>
      </c>
      <c r="L9772" s="35"/>
      <c r="M9772" s="141">
        <v>44435</v>
      </c>
    </row>
    <row r="9773" spans="9:13">
      <c r="I9773" s="35" t="s">
        <v>26881</v>
      </c>
      <c r="J9773" s="35" t="s">
        <v>26882</v>
      </c>
      <c r="K9773" s="35" t="s">
        <v>2617</v>
      </c>
      <c r="L9773" s="35"/>
      <c r="M9773" s="141">
        <v>44440</v>
      </c>
    </row>
    <row r="9774" spans="9:13">
      <c r="I9774" s="35" t="s">
        <v>26883</v>
      </c>
      <c r="J9774" s="35" t="s">
        <v>26884</v>
      </c>
      <c r="K9774" s="35" t="s">
        <v>2204</v>
      </c>
      <c r="L9774" s="35"/>
      <c r="M9774" s="141">
        <v>44438</v>
      </c>
    </row>
    <row r="9775" spans="9:13">
      <c r="I9775" s="35" t="s">
        <v>26885</v>
      </c>
      <c r="J9775" s="35" t="s">
        <v>26886</v>
      </c>
      <c r="K9775" s="35" t="s">
        <v>2617</v>
      </c>
      <c r="L9775" s="35"/>
      <c r="M9775" s="141">
        <v>44439</v>
      </c>
    </row>
    <row r="9776" spans="9:13">
      <c r="I9776" s="35" t="s">
        <v>26887</v>
      </c>
      <c r="J9776" s="35" t="s">
        <v>26888</v>
      </c>
      <c r="K9776" s="35" t="s">
        <v>2617</v>
      </c>
      <c r="L9776" s="35"/>
      <c r="M9776" s="141">
        <v>44442</v>
      </c>
    </row>
    <row r="9777" spans="9:13">
      <c r="I9777" s="35" t="s">
        <v>26889</v>
      </c>
      <c r="J9777" s="35" t="s">
        <v>26890</v>
      </c>
      <c r="K9777" s="35" t="s">
        <v>2617</v>
      </c>
      <c r="L9777" s="35"/>
      <c r="M9777" s="141">
        <v>44447</v>
      </c>
    </row>
    <row r="9778" spans="9:13">
      <c r="I9778" s="35" t="s">
        <v>26891</v>
      </c>
      <c r="J9778" s="35" t="s">
        <v>26892</v>
      </c>
      <c r="K9778" s="35" t="s">
        <v>2204</v>
      </c>
      <c r="L9778" s="35"/>
      <c r="M9778" s="141">
        <v>44454</v>
      </c>
    </row>
    <row r="9779" spans="9:13">
      <c r="I9779" s="35" t="s">
        <v>10811</v>
      </c>
      <c r="J9779" s="35" t="s">
        <v>26893</v>
      </c>
      <c r="K9779" s="35" t="s">
        <v>2617</v>
      </c>
      <c r="L9779" s="35"/>
      <c r="M9779" s="141">
        <v>44456</v>
      </c>
    </row>
    <row r="9780" spans="9:13">
      <c r="I9780" s="35" t="s">
        <v>26894</v>
      </c>
      <c r="J9780" s="35" t="s">
        <v>26895</v>
      </c>
      <c r="K9780" s="35" t="s">
        <v>2617</v>
      </c>
      <c r="L9780" s="35"/>
      <c r="M9780" s="141">
        <v>44456</v>
      </c>
    </row>
    <row r="9781" spans="9:13">
      <c r="I9781" s="35" t="s">
        <v>26896</v>
      </c>
      <c r="J9781" s="35" t="s">
        <v>26897</v>
      </c>
      <c r="K9781" s="35" t="s">
        <v>2617</v>
      </c>
      <c r="L9781" s="35"/>
      <c r="M9781" s="141">
        <v>44456</v>
      </c>
    </row>
    <row r="9782" spans="9:13">
      <c r="I9782" s="35" t="s">
        <v>26898</v>
      </c>
      <c r="J9782" s="35" t="s">
        <v>26899</v>
      </c>
      <c r="K9782" s="35" t="s">
        <v>2617</v>
      </c>
      <c r="L9782" s="35"/>
      <c r="M9782" s="141">
        <v>44456</v>
      </c>
    </row>
    <row r="9783" spans="9:13">
      <c r="I9783" s="35" t="s">
        <v>26900</v>
      </c>
      <c r="J9783" s="35" t="s">
        <v>26901</v>
      </c>
      <c r="K9783" s="35" t="s">
        <v>2617</v>
      </c>
      <c r="L9783" s="35"/>
      <c r="M9783" s="141">
        <v>44456</v>
      </c>
    </row>
    <row r="9784" spans="9:13">
      <c r="I9784" s="35" t="s">
        <v>26902</v>
      </c>
      <c r="J9784" s="35" t="s">
        <v>26903</v>
      </c>
      <c r="K9784" s="35" t="s">
        <v>2617</v>
      </c>
      <c r="L9784" s="35"/>
      <c r="M9784" s="141">
        <v>44460</v>
      </c>
    </row>
    <row r="9785" spans="9:13">
      <c r="I9785" s="35" t="s">
        <v>26904</v>
      </c>
      <c r="J9785" s="35" t="s">
        <v>26905</v>
      </c>
      <c r="K9785" s="35" t="s">
        <v>2617</v>
      </c>
      <c r="L9785" s="35"/>
      <c r="M9785" s="141">
        <v>44460</v>
      </c>
    </row>
    <row r="9786" spans="9:13">
      <c r="I9786" s="35" t="s">
        <v>26906</v>
      </c>
      <c r="J9786" s="35" t="s">
        <v>26907</v>
      </c>
      <c r="K9786" s="35" t="s">
        <v>2617</v>
      </c>
      <c r="L9786" s="35"/>
      <c r="M9786" s="141">
        <v>44460</v>
      </c>
    </row>
    <row r="9787" spans="9:13">
      <c r="I9787" s="35" t="s">
        <v>26908</v>
      </c>
      <c r="J9787" s="35" t="s">
        <v>26909</v>
      </c>
      <c r="K9787" s="35" t="s">
        <v>2617</v>
      </c>
      <c r="L9787" s="35"/>
      <c r="M9787" s="141">
        <v>44460</v>
      </c>
    </row>
    <row r="9788" spans="9:13">
      <c r="I9788" s="35" t="s">
        <v>26910</v>
      </c>
      <c r="J9788" s="35" t="s">
        <v>26911</v>
      </c>
      <c r="K9788" s="35" t="s">
        <v>2617</v>
      </c>
      <c r="L9788" s="35"/>
      <c r="M9788" s="141">
        <v>44460</v>
      </c>
    </row>
    <row r="9789" spans="9:13">
      <c r="I9789" s="35" t="s">
        <v>26912</v>
      </c>
      <c r="J9789" s="35" t="s">
        <v>26913</v>
      </c>
      <c r="K9789" s="35" t="s">
        <v>2617</v>
      </c>
      <c r="L9789" s="35"/>
      <c r="M9789" s="141">
        <v>44460</v>
      </c>
    </row>
    <row r="9790" spans="9:13">
      <c r="I9790" s="35" t="s">
        <v>26914</v>
      </c>
      <c r="J9790" s="35" t="s">
        <v>26915</v>
      </c>
      <c r="K9790" s="35" t="s">
        <v>2617</v>
      </c>
      <c r="L9790" s="35"/>
      <c r="M9790" s="141">
        <v>44460</v>
      </c>
    </row>
    <row r="9791" spans="9:13">
      <c r="I9791" s="35" t="s">
        <v>26916</v>
      </c>
      <c r="J9791" s="35" t="s">
        <v>26917</v>
      </c>
      <c r="K9791" s="35" t="s">
        <v>2617</v>
      </c>
      <c r="L9791" s="35"/>
      <c r="M9791" s="141">
        <v>44460</v>
      </c>
    </row>
    <row r="9792" spans="9:13">
      <c r="I9792" s="35" t="s">
        <v>26918</v>
      </c>
      <c r="J9792" s="35" t="s">
        <v>26919</v>
      </c>
      <c r="K9792" s="35" t="s">
        <v>2617</v>
      </c>
      <c r="L9792" s="35"/>
      <c r="M9792" s="141">
        <v>44460</v>
      </c>
    </row>
    <row r="9793" spans="9:13">
      <c r="I9793" s="35" t="s">
        <v>26920</v>
      </c>
      <c r="J9793" s="35" t="s">
        <v>26921</v>
      </c>
      <c r="K9793" s="35" t="s">
        <v>2617</v>
      </c>
      <c r="L9793" s="35"/>
      <c r="M9793" s="141">
        <v>44460</v>
      </c>
    </row>
    <row r="9794" spans="9:13">
      <c r="I9794" s="35" t="s">
        <v>26922</v>
      </c>
      <c r="J9794" s="35" t="s">
        <v>26923</v>
      </c>
      <c r="K9794" s="35" t="s">
        <v>2617</v>
      </c>
      <c r="L9794" s="35"/>
      <c r="M9794" s="141">
        <v>44460</v>
      </c>
    </row>
    <row r="9795" spans="9:13">
      <c r="I9795" s="35" t="s">
        <v>26924</v>
      </c>
      <c r="J9795" s="35" t="s">
        <v>26925</v>
      </c>
      <c r="K9795" s="35" t="s">
        <v>2617</v>
      </c>
      <c r="L9795" s="35"/>
      <c r="M9795" s="141">
        <v>44460</v>
      </c>
    </row>
    <row r="9796" spans="9:13">
      <c r="I9796" s="35" t="s">
        <v>26926</v>
      </c>
      <c r="J9796" s="35" t="s">
        <v>26927</v>
      </c>
      <c r="K9796" s="35" t="s">
        <v>2617</v>
      </c>
      <c r="L9796" s="35"/>
      <c r="M9796" s="141">
        <v>44460</v>
      </c>
    </row>
    <row r="9797" spans="9:13">
      <c r="I9797" s="35" t="s">
        <v>26928</v>
      </c>
      <c r="J9797" s="35" t="s">
        <v>26929</v>
      </c>
      <c r="K9797" s="35" t="s">
        <v>2617</v>
      </c>
      <c r="L9797" s="35"/>
      <c r="M9797" s="141">
        <v>44460</v>
      </c>
    </row>
    <row r="9798" spans="9:13">
      <c r="I9798" s="35" t="s">
        <v>26930</v>
      </c>
      <c r="J9798" s="35" t="s">
        <v>26931</v>
      </c>
      <c r="K9798" s="35" t="s">
        <v>2617</v>
      </c>
      <c r="L9798" s="35"/>
      <c r="M9798" s="141">
        <v>44463</v>
      </c>
    </row>
    <row r="9799" spans="9:13">
      <c r="I9799" s="35" t="s">
        <v>26932</v>
      </c>
      <c r="J9799" s="35" t="s">
        <v>26933</v>
      </c>
      <c r="K9799" s="35" t="s">
        <v>2617</v>
      </c>
      <c r="L9799" s="35"/>
      <c r="M9799" s="141">
        <v>44463</v>
      </c>
    </row>
    <row r="9800" spans="9:13">
      <c r="I9800" s="35" t="s">
        <v>26934</v>
      </c>
      <c r="J9800" s="35" t="s">
        <v>26935</v>
      </c>
      <c r="K9800" s="35" t="s">
        <v>2617</v>
      </c>
      <c r="L9800" s="35"/>
      <c r="M9800" s="141">
        <v>44463</v>
      </c>
    </row>
    <row r="9801" spans="9:13">
      <c r="I9801" s="35" t="s">
        <v>26936</v>
      </c>
      <c r="J9801" s="35" t="s">
        <v>26937</v>
      </c>
      <c r="K9801" s="35" t="s">
        <v>2617</v>
      </c>
      <c r="L9801" s="35"/>
      <c r="M9801" s="141">
        <v>44463</v>
      </c>
    </row>
    <row r="9802" spans="9:13">
      <c r="I9802" s="35" t="s">
        <v>26938</v>
      </c>
      <c r="J9802" s="35" t="s">
        <v>26939</v>
      </c>
      <c r="K9802" s="35" t="s">
        <v>2617</v>
      </c>
      <c r="L9802" s="35"/>
      <c r="M9802" s="141">
        <v>44460</v>
      </c>
    </row>
    <row r="9803" spans="9:13">
      <c r="I9803" s="35" t="s">
        <v>26940</v>
      </c>
      <c r="J9803" s="35" t="s">
        <v>26941</v>
      </c>
      <c r="K9803" s="35" t="s">
        <v>2617</v>
      </c>
      <c r="L9803" s="35"/>
      <c r="M9803" s="141">
        <v>44480</v>
      </c>
    </row>
    <row r="9804" spans="9:13">
      <c r="I9804" s="35" t="s">
        <v>26942</v>
      </c>
      <c r="J9804" s="35" t="s">
        <v>26943</v>
      </c>
      <c r="K9804" s="35" t="s">
        <v>2617</v>
      </c>
      <c r="L9804" s="35"/>
      <c r="M9804" s="141">
        <v>44480</v>
      </c>
    </row>
    <row r="9805" spans="9:13">
      <c r="I9805" s="35" t="s">
        <v>26944</v>
      </c>
      <c r="J9805" s="35" t="s">
        <v>26945</v>
      </c>
      <c r="K9805" s="35" t="s">
        <v>2617</v>
      </c>
      <c r="L9805" s="35"/>
      <c r="M9805" s="141">
        <v>44480</v>
      </c>
    </row>
    <row r="9806" spans="9:13">
      <c r="I9806" s="35" t="s">
        <v>26946</v>
      </c>
      <c r="J9806" s="35" t="s">
        <v>26947</v>
      </c>
      <c r="K9806" s="35" t="s">
        <v>2617</v>
      </c>
      <c r="L9806" s="35"/>
      <c r="M9806" s="141">
        <v>44487</v>
      </c>
    </row>
    <row r="9807" spans="9:13">
      <c r="I9807" s="35" t="s">
        <v>26948</v>
      </c>
      <c r="J9807" s="35" t="s">
        <v>26949</v>
      </c>
      <c r="K9807" s="35" t="s">
        <v>2617</v>
      </c>
      <c r="L9807" s="35"/>
      <c r="M9807" s="141">
        <v>44488</v>
      </c>
    </row>
    <row r="9808" spans="9:13">
      <c r="I9808" s="35" t="s">
        <v>26950</v>
      </c>
      <c r="J9808" s="35" t="s">
        <v>26951</v>
      </c>
      <c r="K9808" s="35" t="s">
        <v>2617</v>
      </c>
      <c r="L9808" s="35"/>
      <c r="M9808" s="141">
        <v>44494</v>
      </c>
    </row>
    <row r="9809" spans="9:13">
      <c r="I9809" s="35" t="s">
        <v>26952</v>
      </c>
      <c r="J9809" s="35" t="s">
        <v>26953</v>
      </c>
      <c r="K9809" s="35" t="s">
        <v>2617</v>
      </c>
      <c r="L9809" s="35"/>
      <c r="M9809" s="141">
        <v>44503</v>
      </c>
    </row>
    <row r="9810" spans="9:13">
      <c r="I9810" s="35" t="s">
        <v>26954</v>
      </c>
      <c r="J9810" s="35" t="s">
        <v>26955</v>
      </c>
      <c r="K9810" s="35" t="s">
        <v>2617</v>
      </c>
      <c r="L9810" s="35"/>
      <c r="M9810" s="141">
        <v>44504</v>
      </c>
    </row>
    <row r="9811" spans="9:13">
      <c r="I9811" s="35" t="s">
        <v>26985</v>
      </c>
      <c r="J9811" s="35" t="s">
        <v>26986</v>
      </c>
      <c r="K9811" s="35" t="s">
        <v>2617</v>
      </c>
      <c r="L9811" s="35"/>
      <c r="M9811" s="141">
        <v>44249</v>
      </c>
    </row>
    <row r="9812" spans="9:13">
      <c r="I9812" s="35" t="s">
        <v>26987</v>
      </c>
      <c r="J9812" s="35" t="s">
        <v>26988</v>
      </c>
      <c r="K9812" s="35" t="s">
        <v>2617</v>
      </c>
      <c r="L9812" s="35"/>
      <c r="M9812" s="141">
        <v>44456</v>
      </c>
    </row>
    <row r="9813" spans="9:13">
      <c r="I9813" s="35" t="s">
        <v>26989</v>
      </c>
      <c r="J9813" s="35" t="s">
        <v>26990</v>
      </c>
      <c r="K9813" s="35" t="s">
        <v>2617</v>
      </c>
      <c r="L9813" s="35"/>
      <c r="M9813" s="141">
        <v>44511</v>
      </c>
    </row>
    <row r="9814" spans="9:13">
      <c r="I9814" s="35" t="s">
        <v>26991</v>
      </c>
      <c r="J9814" s="35" t="s">
        <v>26992</v>
      </c>
      <c r="K9814" s="35" t="s">
        <v>2204</v>
      </c>
      <c r="L9814" s="35"/>
      <c r="M9814" s="141">
        <v>44512</v>
      </c>
    </row>
    <row r="9815" spans="9:13">
      <c r="I9815" s="35" t="s">
        <v>26993</v>
      </c>
      <c r="J9815" s="35" t="s">
        <v>26994</v>
      </c>
      <c r="K9815" s="35" t="s">
        <v>2617</v>
      </c>
      <c r="L9815" s="35"/>
      <c r="M9815" s="141">
        <v>44516</v>
      </c>
    </row>
    <row r="9816" spans="9:13">
      <c r="I9816" s="35" t="s">
        <v>26995</v>
      </c>
      <c r="J9816" s="35" t="s">
        <v>26996</v>
      </c>
      <c r="K9816" s="35" t="s">
        <v>2204</v>
      </c>
      <c r="L9816" s="35"/>
      <c r="M9816" s="141">
        <v>44517</v>
      </c>
    </row>
    <row r="9817" spans="9:13">
      <c r="I9817" s="35" t="s">
        <v>26997</v>
      </c>
      <c r="J9817" s="35" t="s">
        <v>26998</v>
      </c>
      <c r="K9817" s="35" t="s">
        <v>2617</v>
      </c>
      <c r="L9817" s="35"/>
      <c r="M9817" s="141">
        <v>44526</v>
      </c>
    </row>
    <row r="9818" spans="9:13">
      <c r="I9818" s="35" t="s">
        <v>26999</v>
      </c>
      <c r="J9818" s="35" t="s">
        <v>27000</v>
      </c>
      <c r="K9818" s="35" t="s">
        <v>2617</v>
      </c>
      <c r="L9818" s="35"/>
      <c r="M9818" s="141">
        <v>44536</v>
      </c>
    </row>
    <row r="9819" spans="9:13">
      <c r="I9819" s="35" t="s">
        <v>27001</v>
      </c>
      <c r="J9819" s="35" t="s">
        <v>27002</v>
      </c>
      <c r="K9819" s="35" t="s">
        <v>2617</v>
      </c>
      <c r="L9819" s="35"/>
      <c r="M9819" s="141">
        <v>44536</v>
      </c>
    </row>
    <row r="9820" spans="9:13">
      <c r="I9820" s="35" t="s">
        <v>27003</v>
      </c>
      <c r="J9820" s="35" t="s">
        <v>27004</v>
      </c>
      <c r="K9820" s="35" t="s">
        <v>2617</v>
      </c>
      <c r="L9820" s="35"/>
      <c r="M9820" s="141">
        <v>44536</v>
      </c>
    </row>
    <row r="9821" spans="9:13">
      <c r="I9821" s="35" t="s">
        <v>27005</v>
      </c>
      <c r="J9821" s="35" t="s">
        <v>27006</v>
      </c>
      <c r="K9821" s="35" t="s">
        <v>2617</v>
      </c>
      <c r="L9821" s="35"/>
      <c r="M9821" s="141">
        <v>44544</v>
      </c>
    </row>
    <row r="9822" spans="9:13">
      <c r="I9822" s="35" t="s">
        <v>27011</v>
      </c>
      <c r="J9822" s="35" t="s">
        <v>27012</v>
      </c>
      <c r="K9822" s="35" t="s">
        <v>2617</v>
      </c>
      <c r="L9822" s="35"/>
      <c r="M9822" s="141">
        <v>44536</v>
      </c>
    </row>
    <row r="9823" spans="9:13">
      <c r="I9823" s="35" t="s">
        <v>27013</v>
      </c>
      <c r="J9823" s="35" t="s">
        <v>27014</v>
      </c>
      <c r="K9823" s="35" t="s">
        <v>2617</v>
      </c>
      <c r="L9823" s="35"/>
      <c r="M9823" s="141">
        <v>44536</v>
      </c>
    </row>
    <row r="9824" spans="9:13">
      <c r="I9824" s="35" t="s">
        <v>27015</v>
      </c>
      <c r="J9824" s="35" t="s">
        <v>27016</v>
      </c>
      <c r="K9824" s="35" t="s">
        <v>2617</v>
      </c>
      <c r="L9824" s="35"/>
      <c r="M9824" s="141">
        <v>44544</v>
      </c>
    </row>
    <row r="9825" spans="9:13">
      <c r="I9825" s="35" t="s">
        <v>27017</v>
      </c>
      <c r="J9825" s="35" t="s">
        <v>27018</v>
      </c>
      <c r="K9825" s="35" t="s">
        <v>2617</v>
      </c>
      <c r="L9825" s="35"/>
      <c r="M9825" s="141">
        <v>44547</v>
      </c>
    </row>
    <row r="9826" spans="9:13">
      <c r="I9826" s="35" t="s">
        <v>27019</v>
      </c>
      <c r="J9826" s="35" t="s">
        <v>27020</v>
      </c>
      <c r="K9826" s="35" t="s">
        <v>2204</v>
      </c>
      <c r="L9826" s="35"/>
      <c r="M9826" s="141">
        <v>44550</v>
      </c>
    </row>
    <row r="9827" spans="9:13">
      <c r="I9827" s="35" t="s">
        <v>27021</v>
      </c>
      <c r="J9827" s="35" t="s">
        <v>27022</v>
      </c>
      <c r="K9827" s="35" t="s">
        <v>2204</v>
      </c>
      <c r="L9827" s="35"/>
      <c r="M9827" s="141">
        <v>44550</v>
      </c>
    </row>
    <row r="9828" spans="9:13">
      <c r="I9828" s="35" t="s">
        <v>27023</v>
      </c>
      <c r="J9828" s="35" t="s">
        <v>27024</v>
      </c>
      <c r="K9828" s="35" t="s">
        <v>2617</v>
      </c>
      <c r="L9828" s="35"/>
      <c r="M9828" s="141">
        <v>44552</v>
      </c>
    </row>
    <row r="9829" spans="9:13">
      <c r="I9829" s="35" t="s">
        <v>27025</v>
      </c>
      <c r="J9829" s="35" t="s">
        <v>27026</v>
      </c>
      <c r="K9829" s="35" t="s">
        <v>2617</v>
      </c>
      <c r="L9829" s="35"/>
      <c r="M9829" s="141">
        <v>44557</v>
      </c>
    </row>
    <row r="9830" spans="9:13">
      <c r="I9830" s="35" t="s">
        <v>27027</v>
      </c>
      <c r="J9830" s="35" t="s">
        <v>27028</v>
      </c>
      <c r="K9830" s="35" t="s">
        <v>2617</v>
      </c>
      <c r="L9830" s="35"/>
      <c r="M9830" s="141">
        <v>44557</v>
      </c>
    </row>
    <row r="9831" spans="9:13">
      <c r="I9831" s="35" t="s">
        <v>27029</v>
      </c>
      <c r="J9831" s="35" t="s">
        <v>27030</v>
      </c>
      <c r="K9831" s="35" t="s">
        <v>2617</v>
      </c>
      <c r="L9831" s="35"/>
      <c r="M9831" s="141">
        <v>44582</v>
      </c>
    </row>
    <row r="9832" spans="9:13">
      <c r="I9832" s="35" t="s">
        <v>27031</v>
      </c>
      <c r="J9832" s="35" t="s">
        <v>27032</v>
      </c>
      <c r="K9832" s="35" t="s">
        <v>2617</v>
      </c>
      <c r="L9832" s="35"/>
      <c r="M9832" s="141">
        <v>44582</v>
      </c>
    </row>
    <row r="9833" spans="9:13">
      <c r="I9833" s="35" t="s">
        <v>27033</v>
      </c>
      <c r="J9833" s="35" t="s">
        <v>27034</v>
      </c>
      <c r="K9833" s="35" t="s">
        <v>2617</v>
      </c>
      <c r="L9833" s="35"/>
      <c r="M9833" s="141">
        <v>44582</v>
      </c>
    </row>
    <row r="9834" spans="9:13">
      <c r="I9834" s="35" t="s">
        <v>27035</v>
      </c>
      <c r="J9834" s="35" t="s">
        <v>27036</v>
      </c>
      <c r="K9834" s="35" t="s">
        <v>2617</v>
      </c>
      <c r="L9834" s="35"/>
      <c r="M9834" s="141">
        <v>44582</v>
      </c>
    </row>
    <row r="9835" spans="9:13">
      <c r="I9835" s="35" t="s">
        <v>27037</v>
      </c>
      <c r="J9835" s="35" t="s">
        <v>27038</v>
      </c>
      <c r="K9835" s="35" t="s">
        <v>2617</v>
      </c>
      <c r="L9835" s="35"/>
      <c r="M9835" s="141">
        <v>44582</v>
      </c>
    </row>
    <row r="9836" spans="9:13">
      <c r="I9836" s="35" t="s">
        <v>27039</v>
      </c>
      <c r="J9836" s="35" t="s">
        <v>27040</v>
      </c>
      <c r="K9836" s="35" t="s">
        <v>2617</v>
      </c>
      <c r="L9836" s="35"/>
      <c r="M9836" s="141">
        <v>44582</v>
      </c>
    </row>
    <row r="9837" spans="9:13">
      <c r="I9837" s="35" t="s">
        <v>27041</v>
      </c>
      <c r="J9837" s="35" t="s">
        <v>27042</v>
      </c>
      <c r="K9837" s="35" t="s">
        <v>2617</v>
      </c>
      <c r="L9837" s="35"/>
      <c r="M9837" s="141">
        <v>44582</v>
      </c>
    </row>
    <row r="9838" spans="9:13">
      <c r="I9838" s="35" t="s">
        <v>27043</v>
      </c>
      <c r="J9838" s="35" t="s">
        <v>27044</v>
      </c>
      <c r="K9838" s="35" t="s">
        <v>2617</v>
      </c>
      <c r="L9838" s="35"/>
      <c r="M9838" s="141">
        <v>44582</v>
      </c>
    </row>
    <row r="9839" spans="9:13">
      <c r="I9839" s="35" t="s">
        <v>27045</v>
      </c>
      <c r="J9839" s="35" t="s">
        <v>27046</v>
      </c>
      <c r="K9839" s="35" t="s">
        <v>2617</v>
      </c>
      <c r="L9839" s="35"/>
      <c r="M9839" s="141">
        <v>44582</v>
      </c>
    </row>
    <row r="9840" spans="9:13">
      <c r="I9840" s="35" t="s">
        <v>27047</v>
      </c>
      <c r="J9840" s="35" t="s">
        <v>27048</v>
      </c>
      <c r="K9840" s="35" t="s">
        <v>2617</v>
      </c>
      <c r="L9840" s="35"/>
      <c r="M9840" s="141">
        <v>44582</v>
      </c>
    </row>
    <row r="9841" spans="9:13">
      <c r="I9841" s="35" t="s">
        <v>27049</v>
      </c>
      <c r="J9841" s="35" t="s">
        <v>27050</v>
      </c>
      <c r="K9841" s="35" t="s">
        <v>2617</v>
      </c>
      <c r="L9841" s="35"/>
      <c r="M9841" s="141">
        <v>44582</v>
      </c>
    </row>
    <row r="9842" spans="9:13">
      <c r="I9842" s="35" t="s">
        <v>27051</v>
      </c>
      <c r="J9842" s="35" t="s">
        <v>27052</v>
      </c>
      <c r="K9842" s="35" t="s">
        <v>2617</v>
      </c>
      <c r="L9842" s="35"/>
      <c r="M9842" s="141">
        <v>44582</v>
      </c>
    </row>
    <row r="9843" spans="9:13">
      <c r="I9843" s="35" t="s">
        <v>27053</v>
      </c>
      <c r="J9843" s="35" t="s">
        <v>27054</v>
      </c>
      <c r="K9843" s="35" t="s">
        <v>2617</v>
      </c>
      <c r="L9843" s="35"/>
      <c r="M9843" s="141">
        <v>44582</v>
      </c>
    </row>
    <row r="9844" spans="9:13">
      <c r="I9844" s="35" t="s">
        <v>27055</v>
      </c>
      <c r="J9844" s="35" t="s">
        <v>27056</v>
      </c>
      <c r="K9844" s="35" t="s">
        <v>2617</v>
      </c>
      <c r="L9844" s="35"/>
      <c r="M9844" s="141">
        <v>44582</v>
      </c>
    </row>
    <row r="9845" spans="9:13">
      <c r="I9845" s="35" t="s">
        <v>27057</v>
      </c>
      <c r="J9845" s="35" t="s">
        <v>27058</v>
      </c>
      <c r="K9845" s="35" t="s">
        <v>2617</v>
      </c>
      <c r="L9845" s="35"/>
      <c r="M9845" s="141">
        <v>44582</v>
      </c>
    </row>
    <row r="9846" spans="9:13">
      <c r="I9846" s="35" t="s">
        <v>27059</v>
      </c>
      <c r="J9846" s="35" t="s">
        <v>27060</v>
      </c>
      <c r="K9846" s="35" t="s">
        <v>2617</v>
      </c>
      <c r="L9846" s="35"/>
      <c r="M9846" s="141">
        <v>44582</v>
      </c>
    </row>
    <row r="9847" spans="9:13">
      <c r="I9847" s="35" t="s">
        <v>27061</v>
      </c>
      <c r="J9847" s="35" t="s">
        <v>27062</v>
      </c>
      <c r="K9847" s="35" t="s">
        <v>2617</v>
      </c>
      <c r="L9847" s="35"/>
      <c r="M9847" s="141">
        <v>44582</v>
      </c>
    </row>
    <row r="9848" spans="9:13">
      <c r="I9848" s="35" t="s">
        <v>27063</v>
      </c>
      <c r="J9848" s="35" t="s">
        <v>27064</v>
      </c>
      <c r="K9848" s="35" t="s">
        <v>2617</v>
      </c>
      <c r="L9848" s="35"/>
      <c r="M9848" s="141">
        <v>44582</v>
      </c>
    </row>
    <row r="9849" spans="9:13">
      <c r="I9849" s="35" t="s">
        <v>27065</v>
      </c>
      <c r="J9849" s="35" t="s">
        <v>27066</v>
      </c>
      <c r="K9849" s="35" t="s">
        <v>2617</v>
      </c>
      <c r="L9849" s="35"/>
      <c r="M9849" s="141">
        <v>44582</v>
      </c>
    </row>
    <row r="9850" spans="9:13">
      <c r="I9850" s="35" t="s">
        <v>27067</v>
      </c>
      <c r="J9850" s="35" t="s">
        <v>27068</v>
      </c>
      <c r="K9850" s="35" t="s">
        <v>2617</v>
      </c>
      <c r="L9850" s="35"/>
      <c r="M9850" s="141">
        <v>44582</v>
      </c>
    </row>
    <row r="9851" spans="9:13">
      <c r="I9851" s="35" t="s">
        <v>27069</v>
      </c>
      <c r="J9851" s="35" t="s">
        <v>27070</v>
      </c>
      <c r="K9851" s="35" t="s">
        <v>2617</v>
      </c>
      <c r="L9851" s="35"/>
      <c r="M9851" s="141">
        <v>44582</v>
      </c>
    </row>
    <row r="9852" spans="9:13">
      <c r="I9852" s="35" t="s">
        <v>27071</v>
      </c>
      <c r="J9852" s="35" t="s">
        <v>27072</v>
      </c>
      <c r="K9852" s="35" t="s">
        <v>2617</v>
      </c>
      <c r="L9852" s="35"/>
      <c r="M9852" s="141">
        <v>44582</v>
      </c>
    </row>
    <row r="9853" spans="9:13">
      <c r="I9853" s="35" t="s">
        <v>27073</v>
      </c>
      <c r="J9853" s="35" t="s">
        <v>27074</v>
      </c>
      <c r="K9853" s="35" t="s">
        <v>2617</v>
      </c>
      <c r="L9853" s="35"/>
      <c r="M9853" s="141">
        <v>44582</v>
      </c>
    </row>
    <row r="9854" spans="9:13">
      <c r="I9854" s="35" t="s">
        <v>27075</v>
      </c>
      <c r="J9854" s="35" t="s">
        <v>27076</v>
      </c>
      <c r="K9854" s="35" t="s">
        <v>2617</v>
      </c>
      <c r="L9854" s="35"/>
      <c r="M9854" s="141">
        <v>44582</v>
      </c>
    </row>
    <row r="9855" spans="9:13">
      <c r="I9855" s="35" t="s">
        <v>27077</v>
      </c>
      <c r="J9855" s="35" t="s">
        <v>27078</v>
      </c>
      <c r="K9855" s="35" t="s">
        <v>2617</v>
      </c>
      <c r="L9855" s="35"/>
      <c r="M9855" s="141">
        <v>44582</v>
      </c>
    </row>
    <row r="9856" spans="9:13">
      <c r="I9856" s="35" t="s">
        <v>27079</v>
      </c>
      <c r="J9856" s="35" t="s">
        <v>27080</v>
      </c>
      <c r="K9856" s="35" t="s">
        <v>2617</v>
      </c>
      <c r="L9856" s="35"/>
      <c r="M9856" s="141">
        <v>44582</v>
      </c>
    </row>
    <row r="9857" spans="9:13">
      <c r="I9857" s="35" t="s">
        <v>27081</v>
      </c>
      <c r="J9857" s="35" t="s">
        <v>27082</v>
      </c>
      <c r="K9857" s="35" t="s">
        <v>2617</v>
      </c>
      <c r="L9857" s="35"/>
      <c r="M9857" s="141">
        <v>44582</v>
      </c>
    </row>
    <row r="9858" spans="9:13">
      <c r="I9858" s="35" t="s">
        <v>27083</v>
      </c>
      <c r="J9858" s="35" t="s">
        <v>27084</v>
      </c>
      <c r="K9858" s="35" t="s">
        <v>2617</v>
      </c>
      <c r="L9858" s="35"/>
      <c r="M9858" s="141">
        <v>44582</v>
      </c>
    </row>
    <row r="9859" spans="9:13">
      <c r="I9859" s="35" t="s">
        <v>27085</v>
      </c>
      <c r="J9859" s="35" t="s">
        <v>27086</v>
      </c>
      <c r="K9859" s="35" t="s">
        <v>2617</v>
      </c>
      <c r="L9859" s="35"/>
      <c r="M9859" s="141">
        <v>44582</v>
      </c>
    </row>
    <row r="9860" spans="9:13">
      <c r="I9860" s="35" t="s">
        <v>27087</v>
      </c>
      <c r="J9860" s="35" t="s">
        <v>27088</v>
      </c>
      <c r="K9860" s="35" t="s">
        <v>2617</v>
      </c>
      <c r="L9860" s="35"/>
      <c r="M9860" s="141">
        <v>44582</v>
      </c>
    </row>
    <row r="9861" spans="9:13">
      <c r="I9861" s="35" t="s">
        <v>27089</v>
      </c>
      <c r="J9861" s="35" t="s">
        <v>27090</v>
      </c>
      <c r="K9861" s="35" t="s">
        <v>2617</v>
      </c>
      <c r="L9861" s="35"/>
      <c r="M9861" s="141">
        <v>44582</v>
      </c>
    </row>
    <row r="9862" spans="9:13">
      <c r="I9862" s="35" t="s">
        <v>27091</v>
      </c>
      <c r="J9862" s="35" t="s">
        <v>27092</v>
      </c>
      <c r="K9862" s="35" t="s">
        <v>2617</v>
      </c>
      <c r="L9862" s="35"/>
      <c r="M9862" s="141">
        <v>44582</v>
      </c>
    </row>
    <row r="9863" spans="9:13">
      <c r="I9863" s="35" t="s">
        <v>27093</v>
      </c>
      <c r="J9863" s="35" t="s">
        <v>27094</v>
      </c>
      <c r="K9863" s="35" t="s">
        <v>2617</v>
      </c>
      <c r="L9863" s="35"/>
      <c r="M9863" s="141">
        <v>44582</v>
      </c>
    </row>
    <row r="9864" spans="9:13">
      <c r="I9864" s="35" t="s">
        <v>27095</v>
      </c>
      <c r="J9864" s="35" t="s">
        <v>27096</v>
      </c>
      <c r="K9864" s="35" t="s">
        <v>2617</v>
      </c>
      <c r="L9864" s="35"/>
      <c r="M9864" s="141">
        <v>44582</v>
      </c>
    </row>
    <row r="9865" spans="9:13">
      <c r="I9865" s="35" t="s">
        <v>27097</v>
      </c>
      <c r="J9865" s="35" t="s">
        <v>27098</v>
      </c>
      <c r="K9865" s="35" t="s">
        <v>2617</v>
      </c>
      <c r="L9865" s="35"/>
      <c r="M9865" s="141">
        <v>44582</v>
      </c>
    </row>
    <row r="9866" spans="9:13">
      <c r="I9866" s="35" t="s">
        <v>27099</v>
      </c>
      <c r="J9866" s="35" t="s">
        <v>27100</v>
      </c>
      <c r="K9866" s="35" t="s">
        <v>2617</v>
      </c>
      <c r="L9866" s="35"/>
      <c r="M9866" s="141">
        <v>44582</v>
      </c>
    </row>
    <row r="9867" spans="9:13">
      <c r="I9867" s="35" t="s">
        <v>27101</v>
      </c>
      <c r="J9867" s="35" t="s">
        <v>27102</v>
      </c>
      <c r="K9867" s="35" t="s">
        <v>2617</v>
      </c>
      <c r="L9867" s="35"/>
      <c r="M9867" s="141">
        <v>44582</v>
      </c>
    </row>
    <row r="9868" spans="9:13">
      <c r="I9868" s="35" t="s">
        <v>27103</v>
      </c>
      <c r="J9868" s="35" t="s">
        <v>27104</v>
      </c>
      <c r="K9868" s="35" t="s">
        <v>2617</v>
      </c>
      <c r="L9868" s="35"/>
      <c r="M9868" s="141">
        <v>44582</v>
      </c>
    </row>
    <row r="9869" spans="9:13">
      <c r="I9869" s="35" t="s">
        <v>27105</v>
      </c>
      <c r="J9869" s="35" t="s">
        <v>27106</v>
      </c>
      <c r="K9869" s="35" t="s">
        <v>2617</v>
      </c>
      <c r="L9869" s="35"/>
      <c r="M9869" s="141">
        <v>44582</v>
      </c>
    </row>
    <row r="9870" spans="9:13">
      <c r="I9870" s="35" t="s">
        <v>27107</v>
      </c>
      <c r="J9870" s="35" t="s">
        <v>27108</v>
      </c>
      <c r="K9870" s="35" t="s">
        <v>2617</v>
      </c>
      <c r="L9870" s="35"/>
      <c r="M9870" s="141">
        <v>44582</v>
      </c>
    </row>
    <row r="9871" spans="9:13">
      <c r="I9871" s="35" t="s">
        <v>27109</v>
      </c>
      <c r="J9871" s="35" t="s">
        <v>27110</v>
      </c>
      <c r="K9871" s="35" t="s">
        <v>2617</v>
      </c>
      <c r="L9871" s="35"/>
      <c r="M9871" s="141">
        <v>44582</v>
      </c>
    </row>
    <row r="9872" spans="9:13">
      <c r="I9872" s="35" t="s">
        <v>27111</v>
      </c>
      <c r="J9872" s="35" t="s">
        <v>27112</v>
      </c>
      <c r="K9872" s="35" t="s">
        <v>2617</v>
      </c>
      <c r="L9872" s="35"/>
      <c r="M9872" s="141">
        <v>44582</v>
      </c>
    </row>
    <row r="9873" spans="9:13">
      <c r="I9873" s="35" t="s">
        <v>27113</v>
      </c>
      <c r="J9873" s="35" t="s">
        <v>27114</v>
      </c>
      <c r="K9873" s="35" t="s">
        <v>2617</v>
      </c>
      <c r="L9873" s="35"/>
      <c r="M9873" s="141">
        <v>44582</v>
      </c>
    </row>
    <row r="9874" spans="9:13">
      <c r="I9874" s="35" t="s">
        <v>27115</v>
      </c>
      <c r="J9874" s="35" t="s">
        <v>27116</v>
      </c>
      <c r="K9874" s="35" t="s">
        <v>2617</v>
      </c>
      <c r="L9874" s="35"/>
      <c r="M9874" s="141">
        <v>44582</v>
      </c>
    </row>
    <row r="9875" spans="9:13">
      <c r="I9875" s="35" t="s">
        <v>27117</v>
      </c>
      <c r="J9875" s="35" t="s">
        <v>27118</v>
      </c>
      <c r="K9875" s="35" t="s">
        <v>2617</v>
      </c>
      <c r="L9875" s="35"/>
      <c r="M9875" s="141">
        <v>44582</v>
      </c>
    </row>
    <row r="9876" spans="9:13">
      <c r="I9876" s="35" t="s">
        <v>27119</v>
      </c>
      <c r="J9876" s="35" t="s">
        <v>27120</v>
      </c>
      <c r="K9876" s="35" t="s">
        <v>2617</v>
      </c>
      <c r="L9876" s="35"/>
      <c r="M9876" s="141">
        <v>44582</v>
      </c>
    </row>
    <row r="9877" spans="9:13">
      <c r="I9877" s="35" t="s">
        <v>27121</v>
      </c>
      <c r="J9877" s="35" t="s">
        <v>27122</v>
      </c>
      <c r="K9877" s="35" t="s">
        <v>2617</v>
      </c>
      <c r="L9877" s="35"/>
      <c r="M9877" s="141">
        <v>44582</v>
      </c>
    </row>
    <row r="9878" spans="9:13">
      <c r="I9878" s="35" t="s">
        <v>27123</v>
      </c>
      <c r="J9878" s="35" t="s">
        <v>27124</v>
      </c>
      <c r="K9878" s="35" t="s">
        <v>2617</v>
      </c>
      <c r="L9878" s="35"/>
      <c r="M9878" s="141">
        <v>44582</v>
      </c>
    </row>
    <row r="9879" spans="9:13">
      <c r="I9879" s="35" t="s">
        <v>27125</v>
      </c>
      <c r="J9879" s="35" t="s">
        <v>27126</v>
      </c>
      <c r="K9879" s="35" t="s">
        <v>2617</v>
      </c>
      <c r="L9879" s="35"/>
      <c r="M9879" s="141">
        <v>44582</v>
      </c>
    </row>
    <row r="9880" spans="9:13">
      <c r="I9880" s="35" t="s">
        <v>27127</v>
      </c>
      <c r="J9880" s="35" t="s">
        <v>27128</v>
      </c>
      <c r="K9880" s="35" t="s">
        <v>2617</v>
      </c>
      <c r="L9880" s="35"/>
      <c r="M9880" s="141">
        <v>44582</v>
      </c>
    </row>
    <row r="9881" spans="9:13">
      <c r="I9881" s="35" t="s">
        <v>27129</v>
      </c>
      <c r="J9881" s="35" t="s">
        <v>27130</v>
      </c>
      <c r="K9881" s="35" t="s">
        <v>2617</v>
      </c>
      <c r="L9881" s="35"/>
      <c r="M9881" s="141">
        <v>44582</v>
      </c>
    </row>
    <row r="9882" spans="9:13">
      <c r="I9882" s="35" t="s">
        <v>27131</v>
      </c>
      <c r="J9882" s="35" t="s">
        <v>27132</v>
      </c>
      <c r="K9882" s="35" t="s">
        <v>2617</v>
      </c>
      <c r="L9882" s="35"/>
      <c r="M9882" s="141">
        <v>44582</v>
      </c>
    </row>
    <row r="9883" spans="9:13">
      <c r="I9883" s="35" t="s">
        <v>27133</v>
      </c>
      <c r="J9883" s="35" t="s">
        <v>27134</v>
      </c>
      <c r="K9883" s="35" t="s">
        <v>2617</v>
      </c>
      <c r="L9883" s="35"/>
      <c r="M9883" s="141">
        <v>44582</v>
      </c>
    </row>
    <row r="9884" spans="9:13">
      <c r="I9884" s="35" t="s">
        <v>27135</v>
      </c>
      <c r="J9884" s="35" t="s">
        <v>27136</v>
      </c>
      <c r="K9884" s="35" t="s">
        <v>2617</v>
      </c>
      <c r="L9884" s="35"/>
      <c r="M9884" s="141">
        <v>44582</v>
      </c>
    </row>
    <row r="9885" spans="9:13">
      <c r="I9885" s="35" t="s">
        <v>27137</v>
      </c>
      <c r="J9885" s="35" t="s">
        <v>27138</v>
      </c>
      <c r="K9885" s="35" t="s">
        <v>2617</v>
      </c>
      <c r="L9885" s="35"/>
      <c r="M9885" s="141">
        <v>44582</v>
      </c>
    </row>
    <row r="9886" spans="9:13">
      <c r="I9886" s="35" t="s">
        <v>27139</v>
      </c>
      <c r="J9886" s="35" t="s">
        <v>27140</v>
      </c>
      <c r="K9886" s="35" t="s">
        <v>2617</v>
      </c>
      <c r="L9886" s="35"/>
      <c r="M9886" s="141">
        <v>44582</v>
      </c>
    </row>
    <row r="9887" spans="9:13">
      <c r="I9887" s="35" t="s">
        <v>27141</v>
      </c>
      <c r="J9887" s="35" t="s">
        <v>27142</v>
      </c>
      <c r="K9887" s="35" t="s">
        <v>2617</v>
      </c>
      <c r="L9887" s="35"/>
      <c r="M9887" s="141">
        <v>44582</v>
      </c>
    </row>
    <row r="9888" spans="9:13">
      <c r="I9888" s="35" t="s">
        <v>27143</v>
      </c>
      <c r="J9888" s="35" t="s">
        <v>27144</v>
      </c>
      <c r="K9888" s="35" t="s">
        <v>2617</v>
      </c>
      <c r="L9888" s="35"/>
      <c r="M9888" s="141">
        <v>44582</v>
      </c>
    </row>
    <row r="9889" spans="9:13">
      <c r="I9889" s="35" t="s">
        <v>27145</v>
      </c>
      <c r="J9889" s="35" t="s">
        <v>27146</v>
      </c>
      <c r="K9889" s="35" t="s">
        <v>2617</v>
      </c>
      <c r="L9889" s="35"/>
      <c r="M9889" s="141">
        <v>44582</v>
      </c>
    </row>
    <row r="9890" spans="9:13">
      <c r="I9890" s="35" t="s">
        <v>27147</v>
      </c>
      <c r="J9890" s="35" t="s">
        <v>27148</v>
      </c>
      <c r="K9890" s="35" t="s">
        <v>2617</v>
      </c>
      <c r="L9890" s="35"/>
      <c r="M9890" s="141">
        <v>44582</v>
      </c>
    </row>
    <row r="9891" spans="9:13">
      <c r="I9891" s="35" t="s">
        <v>27149</v>
      </c>
      <c r="J9891" s="35" t="s">
        <v>27150</v>
      </c>
      <c r="K9891" s="35" t="s">
        <v>2617</v>
      </c>
      <c r="L9891" s="35"/>
      <c r="M9891" s="141">
        <v>44582</v>
      </c>
    </row>
    <row r="9892" spans="9:13">
      <c r="I9892" s="35" t="s">
        <v>27151</v>
      </c>
      <c r="J9892" s="35" t="s">
        <v>27152</v>
      </c>
      <c r="K9892" s="35" t="s">
        <v>2617</v>
      </c>
      <c r="L9892" s="35"/>
      <c r="M9892" s="141">
        <v>44582</v>
      </c>
    </row>
    <row r="9893" spans="9:13">
      <c r="I9893" s="35" t="s">
        <v>27153</v>
      </c>
      <c r="J9893" s="35" t="s">
        <v>27154</v>
      </c>
      <c r="K9893" s="35" t="s">
        <v>2617</v>
      </c>
      <c r="L9893" s="35"/>
      <c r="M9893" s="141">
        <v>44582</v>
      </c>
    </row>
    <row r="9894" spans="9:13">
      <c r="I9894" s="35" t="s">
        <v>27155</v>
      </c>
      <c r="J9894" s="35" t="s">
        <v>27156</v>
      </c>
      <c r="K9894" s="35" t="s">
        <v>2617</v>
      </c>
      <c r="L9894" s="35"/>
      <c r="M9894" s="141">
        <v>44582</v>
      </c>
    </row>
    <row r="9895" spans="9:13">
      <c r="I9895" s="35" t="s">
        <v>27157</v>
      </c>
      <c r="J9895" s="35" t="s">
        <v>27158</v>
      </c>
      <c r="K9895" s="35" t="s">
        <v>2617</v>
      </c>
      <c r="L9895" s="35"/>
      <c r="M9895" s="141">
        <v>44582</v>
      </c>
    </row>
    <row r="9896" spans="9:13">
      <c r="I9896" s="35" t="s">
        <v>27159</v>
      </c>
      <c r="J9896" s="35" t="s">
        <v>27160</v>
      </c>
      <c r="K9896" s="35" t="s">
        <v>2617</v>
      </c>
      <c r="L9896" s="35"/>
      <c r="M9896" s="141">
        <v>44582</v>
      </c>
    </row>
    <row r="9897" spans="9:13">
      <c r="I9897" s="35" t="s">
        <v>27161</v>
      </c>
      <c r="J9897" s="35" t="s">
        <v>27162</v>
      </c>
      <c r="K9897" s="35" t="s">
        <v>2617</v>
      </c>
      <c r="L9897" s="35"/>
      <c r="M9897" s="141">
        <v>44582</v>
      </c>
    </row>
    <row r="9898" spans="9:13">
      <c r="I9898" s="35" t="s">
        <v>27163</v>
      </c>
      <c r="J9898" s="35" t="s">
        <v>27164</v>
      </c>
      <c r="K9898" s="35" t="s">
        <v>2617</v>
      </c>
      <c r="L9898" s="35"/>
      <c r="M9898" s="141">
        <v>44582</v>
      </c>
    </row>
    <row r="9899" spans="9:13">
      <c r="I9899" s="35" t="s">
        <v>27165</v>
      </c>
      <c r="J9899" s="35" t="s">
        <v>27166</v>
      </c>
      <c r="K9899" s="35" t="s">
        <v>2617</v>
      </c>
      <c r="L9899" s="35"/>
      <c r="M9899" s="141">
        <v>44582</v>
      </c>
    </row>
    <row r="9900" spans="9:13">
      <c r="I9900" s="35" t="s">
        <v>27167</v>
      </c>
      <c r="J9900" s="35" t="s">
        <v>27168</v>
      </c>
      <c r="K9900" s="35" t="s">
        <v>2617</v>
      </c>
      <c r="L9900" s="35"/>
      <c r="M9900" s="141">
        <v>44582</v>
      </c>
    </row>
    <row r="9901" spans="9:13">
      <c r="I9901" s="35" t="s">
        <v>27169</v>
      </c>
      <c r="J9901" s="35" t="s">
        <v>27170</v>
      </c>
      <c r="K9901" s="35" t="s">
        <v>2617</v>
      </c>
      <c r="L9901" s="35"/>
      <c r="M9901" s="141">
        <v>44582</v>
      </c>
    </row>
    <row r="9902" spans="9:13">
      <c r="I9902" s="35" t="s">
        <v>27171</v>
      </c>
      <c r="J9902" s="35" t="s">
        <v>27172</v>
      </c>
      <c r="K9902" s="35" t="s">
        <v>2617</v>
      </c>
      <c r="L9902" s="35"/>
      <c r="M9902" s="141">
        <v>44582</v>
      </c>
    </row>
    <row r="9903" spans="9:13">
      <c r="I9903" s="35" t="s">
        <v>27173</v>
      </c>
      <c r="J9903" s="35" t="s">
        <v>27174</v>
      </c>
      <c r="K9903" s="35" t="s">
        <v>2617</v>
      </c>
      <c r="L9903" s="35"/>
      <c r="M9903" s="141">
        <v>44582</v>
      </c>
    </row>
    <row r="9904" spans="9:13">
      <c r="I9904" s="35" t="s">
        <v>27175</v>
      </c>
      <c r="J9904" s="35" t="s">
        <v>27176</v>
      </c>
      <c r="K9904" s="35" t="s">
        <v>2617</v>
      </c>
      <c r="L9904" s="35"/>
      <c r="M9904" s="141">
        <v>44582</v>
      </c>
    </row>
    <row r="9905" spans="9:13">
      <c r="I9905" s="35" t="s">
        <v>27177</v>
      </c>
      <c r="J9905" s="35" t="s">
        <v>27178</v>
      </c>
      <c r="K9905" s="35" t="s">
        <v>2617</v>
      </c>
      <c r="L9905" s="35"/>
      <c r="M9905" s="141">
        <v>44582</v>
      </c>
    </row>
    <row r="9906" spans="9:13">
      <c r="I9906" s="35" t="s">
        <v>27179</v>
      </c>
      <c r="J9906" s="35" t="s">
        <v>27180</v>
      </c>
      <c r="K9906" s="35" t="s">
        <v>2617</v>
      </c>
      <c r="L9906" s="35"/>
      <c r="M9906" s="141">
        <v>44582</v>
      </c>
    </row>
    <row r="9907" spans="9:13">
      <c r="I9907" s="35" t="s">
        <v>27181</v>
      </c>
      <c r="J9907" s="35" t="s">
        <v>27182</v>
      </c>
      <c r="K9907" s="35" t="s">
        <v>2617</v>
      </c>
      <c r="L9907" s="35"/>
      <c r="M9907" s="141">
        <v>44582</v>
      </c>
    </row>
    <row r="9908" spans="9:13">
      <c r="I9908" s="35" t="s">
        <v>27183</v>
      </c>
      <c r="J9908" s="35" t="s">
        <v>27184</v>
      </c>
      <c r="K9908" s="35" t="s">
        <v>2617</v>
      </c>
      <c r="L9908" s="35"/>
      <c r="M9908" s="141">
        <v>44582</v>
      </c>
    </row>
    <row r="9909" spans="9:13">
      <c r="I9909" s="35" t="s">
        <v>27185</v>
      </c>
      <c r="J9909" s="35" t="s">
        <v>27186</v>
      </c>
      <c r="K9909" s="35" t="s">
        <v>2617</v>
      </c>
      <c r="L9909" s="35"/>
      <c r="M9909" s="141">
        <v>44582</v>
      </c>
    </row>
    <row r="9910" spans="9:13">
      <c r="I9910" s="35" t="s">
        <v>27187</v>
      </c>
      <c r="J9910" s="35" t="s">
        <v>27188</v>
      </c>
      <c r="K9910" s="35" t="s">
        <v>2617</v>
      </c>
      <c r="L9910" s="35"/>
      <c r="M9910" s="141">
        <v>44582</v>
      </c>
    </row>
    <row r="9911" spans="9:13">
      <c r="I9911" s="35" t="s">
        <v>27189</v>
      </c>
      <c r="J9911" s="35" t="s">
        <v>27190</v>
      </c>
      <c r="K9911" s="35" t="s">
        <v>2617</v>
      </c>
      <c r="L9911" s="35"/>
      <c r="M9911" s="141">
        <v>44582</v>
      </c>
    </row>
    <row r="9912" spans="9:13">
      <c r="I9912" s="35" t="s">
        <v>27191</v>
      </c>
      <c r="J9912" s="35" t="s">
        <v>27192</v>
      </c>
      <c r="K9912" s="35" t="s">
        <v>2617</v>
      </c>
      <c r="L9912" s="35"/>
      <c r="M9912" s="141">
        <v>44582</v>
      </c>
    </row>
    <row r="9913" spans="9:13">
      <c r="I9913" s="35" t="s">
        <v>27193</v>
      </c>
      <c r="J9913" s="35" t="s">
        <v>27194</v>
      </c>
      <c r="K9913" s="35" t="s">
        <v>2617</v>
      </c>
      <c r="L9913" s="35"/>
      <c r="M9913" s="141">
        <v>44582</v>
      </c>
    </row>
    <row r="9914" spans="9:13">
      <c r="I9914" s="35" t="s">
        <v>27195</v>
      </c>
      <c r="J9914" s="35" t="s">
        <v>27196</v>
      </c>
      <c r="K9914" s="35" t="s">
        <v>2617</v>
      </c>
      <c r="L9914" s="35"/>
      <c r="M9914" s="141">
        <v>44582</v>
      </c>
    </row>
    <row r="9915" spans="9:13">
      <c r="I9915" s="35" t="s">
        <v>27197</v>
      </c>
      <c r="J9915" s="35" t="s">
        <v>27198</v>
      </c>
      <c r="K9915" s="35" t="s">
        <v>2617</v>
      </c>
      <c r="L9915" s="35"/>
      <c r="M9915" s="141">
        <v>44582</v>
      </c>
    </row>
    <row r="9916" spans="9:13">
      <c r="I9916" s="35" t="s">
        <v>27199</v>
      </c>
      <c r="J9916" s="35" t="s">
        <v>27200</v>
      </c>
      <c r="K9916" s="35" t="s">
        <v>2617</v>
      </c>
      <c r="L9916" s="35"/>
      <c r="M9916" s="141">
        <v>44582</v>
      </c>
    </row>
    <row r="9917" spans="9:13">
      <c r="I9917" s="35" t="s">
        <v>27201</v>
      </c>
      <c r="J9917" s="35" t="s">
        <v>27202</v>
      </c>
      <c r="K9917" s="35" t="s">
        <v>2617</v>
      </c>
      <c r="L9917" s="35"/>
      <c r="M9917" s="141">
        <v>44582</v>
      </c>
    </row>
    <row r="9918" spans="9:13">
      <c r="I9918" s="35" t="s">
        <v>27203</v>
      </c>
      <c r="J9918" s="35" t="s">
        <v>27204</v>
      </c>
      <c r="K9918" s="35" t="s">
        <v>2617</v>
      </c>
      <c r="L9918" s="35"/>
      <c r="M9918" s="141">
        <v>44582</v>
      </c>
    </row>
    <row r="9919" spans="9:13">
      <c r="I9919" s="35" t="s">
        <v>27205</v>
      </c>
      <c r="J9919" s="35" t="s">
        <v>27206</v>
      </c>
      <c r="K9919" s="35" t="s">
        <v>2617</v>
      </c>
      <c r="L9919" s="35"/>
      <c r="M9919" s="141">
        <v>44582</v>
      </c>
    </row>
    <row r="9920" spans="9:13">
      <c r="I9920" s="35" t="s">
        <v>27207</v>
      </c>
      <c r="J9920" s="35" t="s">
        <v>27208</v>
      </c>
      <c r="K9920" s="35" t="s">
        <v>2617</v>
      </c>
      <c r="L9920" s="35"/>
      <c r="M9920" s="141">
        <v>44582</v>
      </c>
    </row>
    <row r="9921" spans="9:13">
      <c r="I9921" s="35" t="s">
        <v>27209</v>
      </c>
      <c r="J9921" s="35" t="s">
        <v>27210</v>
      </c>
      <c r="K9921" s="35" t="s">
        <v>2617</v>
      </c>
      <c r="L9921" s="35"/>
      <c r="M9921" s="141">
        <v>44582</v>
      </c>
    </row>
    <row r="9922" spans="9:13">
      <c r="I9922" s="35" t="s">
        <v>27211</v>
      </c>
      <c r="J9922" s="35" t="s">
        <v>27212</v>
      </c>
      <c r="K9922" s="35" t="s">
        <v>2617</v>
      </c>
      <c r="L9922" s="35"/>
      <c r="M9922" s="141">
        <v>44582</v>
      </c>
    </row>
    <row r="9923" spans="9:13">
      <c r="I9923" s="35" t="s">
        <v>27213</v>
      </c>
      <c r="J9923" s="35" t="s">
        <v>27214</v>
      </c>
      <c r="K9923" s="35" t="s">
        <v>2617</v>
      </c>
      <c r="L9923" s="35"/>
      <c r="M9923" s="141">
        <v>44582</v>
      </c>
    </row>
    <row r="9924" spans="9:13">
      <c r="I9924" s="35" t="s">
        <v>27215</v>
      </c>
      <c r="J9924" s="35" t="s">
        <v>27216</v>
      </c>
      <c r="K9924" s="35" t="s">
        <v>2617</v>
      </c>
      <c r="L9924" s="35"/>
      <c r="M9924" s="141">
        <v>44582</v>
      </c>
    </row>
    <row r="9925" spans="9:13">
      <c r="I9925" s="35" t="s">
        <v>27217</v>
      </c>
      <c r="J9925" s="35" t="s">
        <v>27218</v>
      </c>
      <c r="K9925" s="35" t="s">
        <v>2617</v>
      </c>
      <c r="L9925" s="35"/>
      <c r="M9925" s="141">
        <v>44582</v>
      </c>
    </row>
    <row r="9926" spans="9:13">
      <c r="I9926" s="35" t="s">
        <v>27219</v>
      </c>
      <c r="J9926" s="35" t="s">
        <v>27220</v>
      </c>
      <c r="K9926" s="35" t="s">
        <v>2617</v>
      </c>
      <c r="L9926" s="35"/>
      <c r="M9926" s="141">
        <v>44582</v>
      </c>
    </row>
    <row r="9927" spans="9:13">
      <c r="I9927" s="35" t="s">
        <v>27221</v>
      </c>
      <c r="J9927" s="35" t="s">
        <v>27222</v>
      </c>
      <c r="K9927" s="35" t="s">
        <v>2617</v>
      </c>
      <c r="L9927" s="35"/>
      <c r="M9927" s="141">
        <v>44582</v>
      </c>
    </row>
    <row r="9928" spans="9:13">
      <c r="I9928" s="35" t="s">
        <v>27223</v>
      </c>
      <c r="J9928" s="35" t="s">
        <v>27224</v>
      </c>
      <c r="K9928" s="35" t="s">
        <v>2617</v>
      </c>
      <c r="L9928" s="35"/>
      <c r="M9928" s="141">
        <v>44582</v>
      </c>
    </row>
    <row r="9929" spans="9:13">
      <c r="I9929" s="35" t="s">
        <v>27225</v>
      </c>
      <c r="J9929" s="35" t="s">
        <v>27226</v>
      </c>
      <c r="K9929" s="35" t="s">
        <v>2617</v>
      </c>
      <c r="L9929" s="35"/>
      <c r="M9929" s="141">
        <v>44582</v>
      </c>
    </row>
    <row r="9930" spans="9:13">
      <c r="I9930" s="35" t="s">
        <v>27227</v>
      </c>
      <c r="J9930" s="35" t="s">
        <v>27228</v>
      </c>
      <c r="K9930" s="35" t="s">
        <v>2617</v>
      </c>
      <c r="L9930" s="35"/>
      <c r="M9930" s="141">
        <v>44582</v>
      </c>
    </row>
    <row r="9931" spans="9:13">
      <c r="I9931" s="35" t="s">
        <v>27229</v>
      </c>
      <c r="J9931" s="35" t="s">
        <v>27230</v>
      </c>
      <c r="K9931" s="35" t="s">
        <v>2617</v>
      </c>
      <c r="L9931" s="35"/>
      <c r="M9931" s="141">
        <v>44582</v>
      </c>
    </row>
    <row r="9932" spans="9:13">
      <c r="I9932" s="35" t="s">
        <v>27231</v>
      </c>
      <c r="J9932" s="35" t="s">
        <v>27232</v>
      </c>
      <c r="K9932" s="35" t="s">
        <v>2617</v>
      </c>
      <c r="L9932" s="35"/>
      <c r="M9932" s="141">
        <v>44582</v>
      </c>
    </row>
    <row r="9933" spans="9:13">
      <c r="I9933" s="35" t="s">
        <v>27233</v>
      </c>
      <c r="J9933" s="35" t="s">
        <v>27234</v>
      </c>
      <c r="K9933" s="35" t="s">
        <v>2617</v>
      </c>
      <c r="L9933" s="35"/>
      <c r="M9933" s="141">
        <v>44582</v>
      </c>
    </row>
    <row r="9934" spans="9:13">
      <c r="I9934" s="35" t="s">
        <v>27235</v>
      </c>
      <c r="J9934" s="35" t="s">
        <v>27236</v>
      </c>
      <c r="K9934" s="35" t="s">
        <v>2617</v>
      </c>
      <c r="L9934" s="35"/>
      <c r="M9934" s="141">
        <v>44582</v>
      </c>
    </row>
    <row r="9935" spans="9:13">
      <c r="I9935" s="35" t="s">
        <v>27237</v>
      </c>
      <c r="J9935" s="35" t="s">
        <v>27238</v>
      </c>
      <c r="K9935" s="35" t="s">
        <v>2617</v>
      </c>
      <c r="L9935" s="35"/>
      <c r="M9935" s="141">
        <v>44582</v>
      </c>
    </row>
    <row r="9936" spans="9:13">
      <c r="I9936" s="35" t="s">
        <v>27239</v>
      </c>
      <c r="J9936" s="35" t="s">
        <v>27240</v>
      </c>
      <c r="K9936" s="35" t="s">
        <v>2617</v>
      </c>
      <c r="L9936" s="35"/>
      <c r="M9936" s="141">
        <v>44582</v>
      </c>
    </row>
    <row r="9937" spans="9:13">
      <c r="I9937" s="35" t="s">
        <v>27241</v>
      </c>
      <c r="J9937" s="35" t="s">
        <v>27242</v>
      </c>
      <c r="K9937" s="35" t="s">
        <v>2617</v>
      </c>
      <c r="L9937" s="35"/>
      <c r="M9937" s="141">
        <v>44582</v>
      </c>
    </row>
    <row r="9938" spans="9:13">
      <c r="I9938" s="35" t="s">
        <v>27243</v>
      </c>
      <c r="J9938" s="35" t="s">
        <v>27244</v>
      </c>
      <c r="K9938" s="35" t="s">
        <v>2617</v>
      </c>
      <c r="L9938" s="35"/>
      <c r="M9938" s="141">
        <v>44582</v>
      </c>
    </row>
    <row r="9939" spans="9:13">
      <c r="I9939" s="35" t="s">
        <v>27245</v>
      </c>
      <c r="J9939" s="35" t="s">
        <v>27246</v>
      </c>
      <c r="K9939" s="35" t="s">
        <v>2617</v>
      </c>
      <c r="L9939" s="35"/>
      <c r="M9939" s="141">
        <v>44582</v>
      </c>
    </row>
    <row r="9940" spans="9:13">
      <c r="I9940" s="35" t="s">
        <v>27247</v>
      </c>
      <c r="J9940" s="35" t="s">
        <v>27248</v>
      </c>
      <c r="K9940" s="35" t="s">
        <v>2617</v>
      </c>
      <c r="L9940" s="35"/>
      <c r="M9940" s="141">
        <v>44582</v>
      </c>
    </row>
    <row r="9941" spans="9:13">
      <c r="I9941" s="35" t="s">
        <v>27249</v>
      </c>
      <c r="J9941" s="35" t="s">
        <v>27250</v>
      </c>
      <c r="K9941" s="35" t="s">
        <v>2617</v>
      </c>
      <c r="L9941" s="35"/>
      <c r="M9941" s="141">
        <v>44582</v>
      </c>
    </row>
    <row r="9942" spans="9:13">
      <c r="I9942" s="35" t="s">
        <v>27251</v>
      </c>
      <c r="J9942" s="35" t="s">
        <v>27252</v>
      </c>
      <c r="K9942" s="35" t="s">
        <v>2617</v>
      </c>
      <c r="L9942" s="35"/>
      <c r="M9942" s="141">
        <v>44582</v>
      </c>
    </row>
    <row r="9943" spans="9:13">
      <c r="I9943" s="35" t="s">
        <v>27253</v>
      </c>
      <c r="J9943" s="35" t="s">
        <v>27254</v>
      </c>
      <c r="K9943" s="35" t="s">
        <v>2617</v>
      </c>
      <c r="L9943" s="35"/>
      <c r="M9943" s="141">
        <v>44582</v>
      </c>
    </row>
    <row r="9944" spans="9:13">
      <c r="I9944" s="35" t="s">
        <v>27255</v>
      </c>
      <c r="J9944" s="35" t="s">
        <v>27256</v>
      </c>
      <c r="K9944" s="35" t="s">
        <v>2617</v>
      </c>
      <c r="L9944" s="35"/>
      <c r="M9944" s="141">
        <v>44582</v>
      </c>
    </row>
    <row r="9945" spans="9:13">
      <c r="I9945" s="35" t="s">
        <v>27257</v>
      </c>
      <c r="J9945" s="35" t="s">
        <v>27258</v>
      </c>
      <c r="K9945" s="35" t="s">
        <v>2617</v>
      </c>
      <c r="L9945" s="35"/>
      <c r="M9945" s="141">
        <v>44582</v>
      </c>
    </row>
    <row r="9946" spans="9:13">
      <c r="I9946" s="35" t="s">
        <v>27259</v>
      </c>
      <c r="J9946" s="35" t="s">
        <v>27260</v>
      </c>
      <c r="K9946" s="35" t="s">
        <v>2617</v>
      </c>
      <c r="L9946" s="35"/>
      <c r="M9946" s="141">
        <v>44582</v>
      </c>
    </row>
    <row r="9947" spans="9:13">
      <c r="I9947" s="35" t="s">
        <v>27261</v>
      </c>
      <c r="J9947" s="35" t="s">
        <v>27262</v>
      </c>
      <c r="K9947" s="35" t="s">
        <v>2617</v>
      </c>
      <c r="L9947" s="35"/>
      <c r="M9947" s="141">
        <v>44582</v>
      </c>
    </row>
    <row r="9948" spans="9:13">
      <c r="I9948" s="35" t="s">
        <v>27263</v>
      </c>
      <c r="J9948" s="35" t="s">
        <v>27264</v>
      </c>
      <c r="K9948" s="35" t="s">
        <v>2617</v>
      </c>
      <c r="L9948" s="35"/>
      <c r="M9948" s="141">
        <v>44582</v>
      </c>
    </row>
    <row r="9949" spans="9:13">
      <c r="I9949" s="35" t="s">
        <v>27265</v>
      </c>
      <c r="J9949" s="35" t="s">
        <v>27266</v>
      </c>
      <c r="K9949" s="35" t="s">
        <v>2617</v>
      </c>
      <c r="L9949" s="35"/>
      <c r="M9949" s="141">
        <v>44582</v>
      </c>
    </row>
    <row r="9950" spans="9:13">
      <c r="I9950" s="35" t="s">
        <v>27267</v>
      </c>
      <c r="J9950" s="35" t="s">
        <v>27268</v>
      </c>
      <c r="K9950" s="35" t="s">
        <v>2617</v>
      </c>
      <c r="L9950" s="35"/>
      <c r="M9950" s="141">
        <v>44582</v>
      </c>
    </row>
    <row r="9951" spans="9:13">
      <c r="I9951" s="35" t="s">
        <v>27269</v>
      </c>
      <c r="J9951" s="35" t="s">
        <v>27270</v>
      </c>
      <c r="K9951" s="35" t="s">
        <v>2617</v>
      </c>
      <c r="L9951" s="35"/>
      <c r="M9951" s="141">
        <v>44582</v>
      </c>
    </row>
    <row r="9952" spans="9:13">
      <c r="I9952" s="35" t="s">
        <v>27271</v>
      </c>
      <c r="J9952" s="35" t="s">
        <v>27272</v>
      </c>
      <c r="K9952" s="35" t="s">
        <v>2617</v>
      </c>
      <c r="L9952" s="35"/>
      <c r="M9952" s="141">
        <v>44582</v>
      </c>
    </row>
    <row r="9953" spans="9:13">
      <c r="I9953" s="35" t="s">
        <v>27273</v>
      </c>
      <c r="J9953" s="35" t="s">
        <v>27274</v>
      </c>
      <c r="K9953" s="35" t="s">
        <v>2617</v>
      </c>
      <c r="L9953" s="35"/>
      <c r="M9953" s="141">
        <v>44582</v>
      </c>
    </row>
    <row r="9954" spans="9:13">
      <c r="I9954" s="35" t="s">
        <v>27275</v>
      </c>
      <c r="J9954" s="35" t="s">
        <v>27276</v>
      </c>
      <c r="K9954" s="35" t="s">
        <v>2617</v>
      </c>
      <c r="L9954" s="35"/>
      <c r="M9954" s="141">
        <v>44582</v>
      </c>
    </row>
    <row r="9955" spans="9:13">
      <c r="I9955" s="35" t="s">
        <v>27277</v>
      </c>
      <c r="J9955" s="35" t="s">
        <v>27278</v>
      </c>
      <c r="K9955" s="35" t="s">
        <v>2617</v>
      </c>
      <c r="L9955" s="35"/>
      <c r="M9955" s="141">
        <v>44582</v>
      </c>
    </row>
    <row r="9956" spans="9:13">
      <c r="I9956" s="35" t="s">
        <v>27279</v>
      </c>
      <c r="J9956" s="35" t="s">
        <v>27280</v>
      </c>
      <c r="K9956" s="35" t="s">
        <v>2617</v>
      </c>
      <c r="L9956" s="35"/>
      <c r="M9956" s="141">
        <v>44582</v>
      </c>
    </row>
    <row r="9957" spans="9:13">
      <c r="I9957" s="35" t="s">
        <v>27281</v>
      </c>
      <c r="J9957" s="35" t="s">
        <v>27282</v>
      </c>
      <c r="K9957" s="35" t="s">
        <v>2617</v>
      </c>
      <c r="L9957" s="35"/>
      <c r="M9957" s="141">
        <v>44557</v>
      </c>
    </row>
    <row r="9958" spans="9:13">
      <c r="I9958" s="35" t="s">
        <v>27306</v>
      </c>
      <c r="J9958" s="35" t="s">
        <v>27307</v>
      </c>
      <c r="K9958" s="35" t="s">
        <v>2617</v>
      </c>
      <c r="L9958" s="35"/>
      <c r="M9958" s="141">
        <v>44536</v>
      </c>
    </row>
    <row r="9959" spans="9:13">
      <c r="I9959" s="35" t="s">
        <v>27308</v>
      </c>
      <c r="J9959" s="35" t="s">
        <v>27309</v>
      </c>
      <c r="K9959" s="35" t="s">
        <v>2617</v>
      </c>
      <c r="L9959" s="35"/>
      <c r="M9959" s="141">
        <v>44578</v>
      </c>
    </row>
    <row r="9960" spans="9:13">
      <c r="I9960" s="35" t="s">
        <v>27310</v>
      </c>
      <c r="J9960" s="35" t="s">
        <v>27311</v>
      </c>
      <c r="K9960" s="35" t="s">
        <v>2617</v>
      </c>
      <c r="L9960" s="35"/>
      <c r="M9960" s="141">
        <v>44578</v>
      </c>
    </row>
    <row r="9961" spans="9:13">
      <c r="I9961" s="35" t="s">
        <v>27312</v>
      </c>
      <c r="J9961" s="35" t="s">
        <v>27313</v>
      </c>
      <c r="K9961" s="35" t="s">
        <v>2617</v>
      </c>
      <c r="L9961" s="35"/>
      <c r="M9961" s="141">
        <v>44580</v>
      </c>
    </row>
    <row r="9962" spans="9:13">
      <c r="I9962" s="35" t="s">
        <v>27314</v>
      </c>
      <c r="J9962" s="35" t="s">
        <v>27315</v>
      </c>
      <c r="K9962" s="35" t="s">
        <v>2617</v>
      </c>
      <c r="L9962" s="35"/>
      <c r="M9962" s="141">
        <v>44580</v>
      </c>
    </row>
    <row r="9963" spans="9:13">
      <c r="I9963" s="35" t="s">
        <v>27316</v>
      </c>
      <c r="J9963" s="35" t="s">
        <v>27317</v>
      </c>
      <c r="K9963" s="35" t="s">
        <v>2617</v>
      </c>
      <c r="L9963" s="35"/>
      <c r="M9963" s="141">
        <v>44580</v>
      </c>
    </row>
    <row r="9964" spans="9:13">
      <c r="I9964" s="35" t="s">
        <v>27318</v>
      </c>
      <c r="J9964" s="35" t="s">
        <v>27319</v>
      </c>
      <c r="K9964" s="35" t="s">
        <v>2617</v>
      </c>
      <c r="L9964" s="35"/>
      <c r="M9964" s="141">
        <v>44581</v>
      </c>
    </row>
    <row r="9965" spans="9:13">
      <c r="I9965" s="35" t="s">
        <v>27320</v>
      </c>
      <c r="J9965" s="35" t="s">
        <v>27321</v>
      </c>
      <c r="K9965" s="35" t="s">
        <v>2617</v>
      </c>
      <c r="L9965" s="35"/>
      <c r="M9965" s="141">
        <v>44582</v>
      </c>
    </row>
    <row r="9966" spans="9:13">
      <c r="I9966" s="35" t="s">
        <v>27322</v>
      </c>
      <c r="J9966" s="35" t="s">
        <v>27323</v>
      </c>
      <c r="K9966" s="35" t="s">
        <v>2617</v>
      </c>
      <c r="L9966" s="35"/>
      <c r="M9966" s="141">
        <v>44582</v>
      </c>
    </row>
    <row r="9967" spans="9:13">
      <c r="I9967" s="35" t="s">
        <v>27324</v>
      </c>
      <c r="J9967" s="35" t="s">
        <v>27325</v>
      </c>
      <c r="K9967" s="35" t="s">
        <v>2617</v>
      </c>
      <c r="L9967" s="35"/>
      <c r="M9967" s="141">
        <v>44599</v>
      </c>
    </row>
    <row r="9968" spans="9:13">
      <c r="I9968" s="35" t="s">
        <v>27363</v>
      </c>
      <c r="J9968" s="35" t="s">
        <v>27364</v>
      </c>
      <c r="K9968" s="35" t="s">
        <v>2617</v>
      </c>
      <c r="L9968" s="35"/>
      <c r="M9968" s="141">
        <v>44341</v>
      </c>
    </row>
    <row r="9969" spans="9:13">
      <c r="I9969" s="35" t="s">
        <v>27365</v>
      </c>
      <c r="J9969" s="35" t="s">
        <v>27366</v>
      </c>
      <c r="K9969" s="35" t="s">
        <v>2617</v>
      </c>
      <c r="L9969" s="35"/>
      <c r="M9969" s="141">
        <v>44341</v>
      </c>
    </row>
    <row r="9970" spans="9:13">
      <c r="I9970" s="35" t="s">
        <v>27367</v>
      </c>
      <c r="J9970" s="35" t="s">
        <v>27368</v>
      </c>
      <c r="K9970" s="35" t="s">
        <v>2617</v>
      </c>
      <c r="L9970" s="35"/>
      <c r="M9970" s="141">
        <v>44341</v>
      </c>
    </row>
    <row r="9971" spans="9:13">
      <c r="I9971" s="35" t="s">
        <v>27369</v>
      </c>
      <c r="J9971" s="35" t="s">
        <v>27370</v>
      </c>
      <c r="K9971" s="35" t="s">
        <v>2204</v>
      </c>
      <c r="L9971" s="35"/>
      <c r="M9971" s="141">
        <v>44599</v>
      </c>
    </row>
    <row r="9972" spans="9:13">
      <c r="I9972" s="35" t="s">
        <v>27371</v>
      </c>
      <c r="J9972" s="35" t="s">
        <v>27372</v>
      </c>
      <c r="K9972" s="35" t="s">
        <v>2617</v>
      </c>
      <c r="L9972" s="35"/>
      <c r="M9972" s="141">
        <v>44602</v>
      </c>
    </row>
    <row r="9973" spans="9:13">
      <c r="I9973" s="35" t="s">
        <v>27373</v>
      </c>
      <c r="J9973" s="35" t="s">
        <v>27374</v>
      </c>
      <c r="K9973" s="35" t="s">
        <v>2617</v>
      </c>
      <c r="L9973" s="35"/>
      <c r="M9973" s="141">
        <v>44608</v>
      </c>
    </row>
    <row r="9974" spans="9:13">
      <c r="I9974" s="35" t="s">
        <v>27375</v>
      </c>
      <c r="J9974" s="35" t="s">
        <v>27376</v>
      </c>
      <c r="K9974" s="35" t="s">
        <v>2617</v>
      </c>
      <c r="L9974" s="35"/>
      <c r="M9974" s="141">
        <v>44609</v>
      </c>
    </row>
    <row r="9975" spans="9:13">
      <c r="I9975" s="35" t="s">
        <v>27377</v>
      </c>
      <c r="J9975" s="35" t="s">
        <v>27378</v>
      </c>
      <c r="K9975" s="35" t="s">
        <v>2617</v>
      </c>
      <c r="L9975" s="35"/>
      <c r="M9975" s="141">
        <v>44609</v>
      </c>
    </row>
    <row r="9976" spans="9:13">
      <c r="I9976" s="35" t="s">
        <v>27379</v>
      </c>
      <c r="J9976" s="35" t="s">
        <v>27380</v>
      </c>
      <c r="K9976" s="35" t="s">
        <v>2617</v>
      </c>
      <c r="L9976" s="35"/>
      <c r="M9976" s="141">
        <v>44615</v>
      </c>
    </row>
    <row r="9977" spans="9:13">
      <c r="I9977" s="35" t="s">
        <v>27381</v>
      </c>
      <c r="J9977" s="35" t="s">
        <v>27382</v>
      </c>
      <c r="K9977" s="35" t="s">
        <v>2617</v>
      </c>
      <c r="L9977" s="35"/>
      <c r="M9977" s="141">
        <v>44622</v>
      </c>
    </row>
    <row r="9978" spans="9:13">
      <c r="I9978" s="35" t="s">
        <v>19248</v>
      </c>
      <c r="J9978" s="35" t="s">
        <v>27454</v>
      </c>
      <c r="K9978" s="35" t="s">
        <v>2617</v>
      </c>
      <c r="L9978" s="35"/>
      <c r="M9978" s="141">
        <v>43500</v>
      </c>
    </row>
    <row r="9979" spans="9:13">
      <c r="I9979" s="35" t="s">
        <v>27455</v>
      </c>
      <c r="J9979" s="35" t="s">
        <v>27456</v>
      </c>
      <c r="K9979" s="35" t="s">
        <v>2617</v>
      </c>
      <c r="L9979" s="35"/>
      <c r="M9979" s="141">
        <v>44624</v>
      </c>
    </row>
    <row r="9980" spans="9:13">
      <c r="I9980" s="35" t="s">
        <v>27457</v>
      </c>
      <c r="J9980" s="35" t="s">
        <v>27458</v>
      </c>
      <c r="K9980" s="35" t="s">
        <v>2204</v>
      </c>
      <c r="L9980" s="35"/>
      <c r="M9980" s="141">
        <v>44635</v>
      </c>
    </row>
    <row r="9981" spans="9:13">
      <c r="I9981" s="35" t="s">
        <v>27459</v>
      </c>
      <c r="J9981" s="35" t="s">
        <v>27460</v>
      </c>
      <c r="K9981" s="35" t="s">
        <v>2204</v>
      </c>
      <c r="L9981" s="35"/>
      <c r="M9981" s="141">
        <v>44642</v>
      </c>
    </row>
    <row r="9982" spans="9:13">
      <c r="I9982" s="35" t="s">
        <v>27461</v>
      </c>
      <c r="J9982" s="35" t="s">
        <v>27462</v>
      </c>
      <c r="K9982" s="35" t="s">
        <v>2617</v>
      </c>
      <c r="L9982" s="35"/>
      <c r="M9982" s="141">
        <v>44651</v>
      </c>
    </row>
    <row r="9983" spans="9:13">
      <c r="I9983" s="35" t="s">
        <v>27463</v>
      </c>
      <c r="J9983" s="35" t="s">
        <v>27464</v>
      </c>
      <c r="K9983" s="35" t="s">
        <v>2617</v>
      </c>
      <c r="L9983" s="35"/>
      <c r="M9983" s="141">
        <v>44651</v>
      </c>
    </row>
    <row r="9984" spans="9:13">
      <c r="I9984" s="35" t="s">
        <v>27467</v>
      </c>
      <c r="J9984" s="35" t="s">
        <v>27468</v>
      </c>
      <c r="K9984" s="35" t="s">
        <v>2617</v>
      </c>
      <c r="L9984" s="35"/>
      <c r="M9984" s="141">
        <v>44601</v>
      </c>
    </row>
    <row r="9985" spans="9:13">
      <c r="I9985" s="35" t="s">
        <v>27469</v>
      </c>
      <c r="J9985" s="35" t="s">
        <v>27470</v>
      </c>
      <c r="K9985" s="35" t="s">
        <v>2617</v>
      </c>
      <c r="L9985" s="35"/>
      <c r="M9985" s="141">
        <v>44601</v>
      </c>
    </row>
    <row r="9986" spans="9:13">
      <c r="I9986" s="35" t="s">
        <v>27471</v>
      </c>
      <c r="J9986" s="35" t="s">
        <v>27472</v>
      </c>
      <c r="K9986" s="35" t="s">
        <v>2617</v>
      </c>
      <c r="L9986" s="35"/>
      <c r="M9986" s="141">
        <v>44601</v>
      </c>
    </row>
    <row r="9987" spans="9:13">
      <c r="I9987" s="35" t="s">
        <v>27473</v>
      </c>
      <c r="J9987" s="35" t="s">
        <v>27474</v>
      </c>
      <c r="K9987" s="35" t="s">
        <v>2617</v>
      </c>
      <c r="L9987" s="35"/>
      <c r="M9987" s="141">
        <v>44601</v>
      </c>
    </row>
    <row r="9988" spans="9:13">
      <c r="I9988" s="35" t="s">
        <v>27475</v>
      </c>
      <c r="J9988" s="35" t="s">
        <v>27476</v>
      </c>
      <c r="K9988" s="35" t="s">
        <v>2617</v>
      </c>
      <c r="L9988" s="35"/>
      <c r="M9988" s="141">
        <v>44601</v>
      </c>
    </row>
    <row r="9989" spans="9:13">
      <c r="I9989" s="35" t="s">
        <v>27477</v>
      </c>
      <c r="J9989" s="35" t="s">
        <v>27478</v>
      </c>
      <c r="K9989" s="35" t="s">
        <v>2617</v>
      </c>
      <c r="L9989" s="35"/>
      <c r="M9989" s="141">
        <v>44636</v>
      </c>
    </row>
    <row r="9990" spans="9:13">
      <c r="I9990" s="35" t="s">
        <v>27479</v>
      </c>
      <c r="J9990" s="35" t="s">
        <v>27480</v>
      </c>
      <c r="K9990" s="35" t="s">
        <v>2617</v>
      </c>
      <c r="L9990" s="35"/>
      <c r="M9990" s="141">
        <v>44645</v>
      </c>
    </row>
    <row r="9991" spans="9:13">
      <c r="I9991" s="35" t="s">
        <v>27481</v>
      </c>
      <c r="J9991" s="35" t="s">
        <v>27482</v>
      </c>
      <c r="K9991" s="35" t="s">
        <v>2617</v>
      </c>
      <c r="L9991" s="35"/>
      <c r="M9991" s="141">
        <v>44645</v>
      </c>
    </row>
    <row r="9992" spans="9:13">
      <c r="I9992" s="35" t="s">
        <v>121</v>
      </c>
      <c r="J9992" s="35" t="s">
        <v>27483</v>
      </c>
      <c r="K9992" s="35" t="s">
        <v>2617</v>
      </c>
      <c r="L9992" s="35"/>
      <c r="M9992" s="141">
        <v>44651</v>
      </c>
    </row>
    <row r="9993" spans="9:13">
      <c r="I9993" s="35" t="s">
        <v>27484</v>
      </c>
      <c r="J9993" s="35" t="s">
        <v>27485</v>
      </c>
      <c r="K9993" s="35" t="s">
        <v>2617</v>
      </c>
      <c r="L9993" s="35"/>
      <c r="M9993" s="141">
        <v>44657</v>
      </c>
    </row>
    <row r="9994" spans="9:13">
      <c r="I9994" s="35" t="s">
        <v>27486</v>
      </c>
      <c r="J9994" s="35" t="s">
        <v>27487</v>
      </c>
      <c r="K9994" s="35" t="s">
        <v>2204</v>
      </c>
      <c r="L9994" s="35"/>
      <c r="M9994" s="141">
        <v>44662</v>
      </c>
    </row>
    <row r="9995" spans="9:13">
      <c r="I9995" s="35" t="s">
        <v>27488</v>
      </c>
      <c r="J9995" s="35" t="s">
        <v>27489</v>
      </c>
      <c r="K9995" s="35" t="s">
        <v>2617</v>
      </c>
      <c r="L9995" s="35"/>
      <c r="M9995" s="141">
        <v>44666</v>
      </c>
    </row>
    <row r="9996" spans="9:13">
      <c r="I9996" s="35" t="s">
        <v>27490</v>
      </c>
      <c r="J9996" s="35" t="s">
        <v>27491</v>
      </c>
      <c r="K9996" s="35" t="s">
        <v>2617</v>
      </c>
      <c r="L9996" s="35"/>
      <c r="M9996" s="141">
        <v>44666</v>
      </c>
    </row>
    <row r="9997" spans="9:13">
      <c r="I9997" s="35" t="s">
        <v>27492</v>
      </c>
      <c r="J9997" s="35" t="s">
        <v>27493</v>
      </c>
      <c r="K9997" s="35" t="s">
        <v>2617</v>
      </c>
      <c r="L9997" s="35"/>
      <c r="M9997" s="141">
        <v>44666</v>
      </c>
    </row>
    <row r="9998" spans="9:13">
      <c r="I9998" s="35" t="s">
        <v>27494</v>
      </c>
      <c r="J9998" s="35" t="s">
        <v>27495</v>
      </c>
      <c r="K9998" s="35" t="s">
        <v>2617</v>
      </c>
      <c r="L9998" s="35"/>
      <c r="M9998" s="141">
        <v>44666</v>
      </c>
    </row>
    <row r="9999" spans="9:13">
      <c r="I9999" s="35" t="s">
        <v>27496</v>
      </c>
      <c r="J9999" s="35" t="s">
        <v>27497</v>
      </c>
      <c r="K9999" s="35" t="s">
        <v>2617</v>
      </c>
      <c r="L9999" s="35"/>
      <c r="M9999" s="141">
        <v>44666</v>
      </c>
    </row>
    <row r="10000" spans="9:13">
      <c r="I10000" s="35" t="s">
        <v>27498</v>
      </c>
      <c r="J10000" s="35" t="s">
        <v>27499</v>
      </c>
      <c r="K10000" s="35" t="s">
        <v>2617</v>
      </c>
      <c r="L10000" s="35"/>
      <c r="M10000" s="141">
        <v>44666</v>
      </c>
    </row>
    <row r="10001" spans="9:13">
      <c r="I10001" s="35" t="s">
        <v>27500</v>
      </c>
      <c r="J10001" s="35" t="s">
        <v>27501</v>
      </c>
      <c r="K10001" s="35" t="s">
        <v>2617</v>
      </c>
      <c r="L10001" s="35"/>
      <c r="M10001" s="141">
        <v>44666</v>
      </c>
    </row>
    <row r="10002" spans="9:13">
      <c r="I10002" s="35" t="s">
        <v>27502</v>
      </c>
      <c r="J10002" s="35" t="s">
        <v>27503</v>
      </c>
      <c r="K10002" s="35" t="s">
        <v>2617</v>
      </c>
      <c r="L10002" s="35"/>
      <c r="M10002" s="141">
        <v>44666</v>
      </c>
    </row>
    <row r="10003" spans="9:13">
      <c r="I10003" s="35" t="s">
        <v>27504</v>
      </c>
      <c r="J10003" s="35" t="s">
        <v>27505</v>
      </c>
      <c r="K10003" s="35" t="s">
        <v>2617</v>
      </c>
      <c r="L10003" s="35"/>
      <c r="M10003" s="141">
        <v>44666</v>
      </c>
    </row>
    <row r="10004" spans="9:13">
      <c r="I10004" s="35" t="s">
        <v>27506</v>
      </c>
      <c r="J10004" s="35" t="s">
        <v>27507</v>
      </c>
      <c r="K10004" s="35" t="s">
        <v>2617</v>
      </c>
      <c r="L10004" s="35"/>
      <c r="M10004" s="141">
        <v>44666</v>
      </c>
    </row>
    <row r="10005" spans="9:13">
      <c r="I10005" s="35" t="s">
        <v>27508</v>
      </c>
      <c r="J10005" s="35" t="s">
        <v>27509</v>
      </c>
      <c r="K10005" s="35" t="s">
        <v>2617</v>
      </c>
      <c r="L10005" s="35"/>
      <c r="M10005" s="141">
        <v>44666</v>
      </c>
    </row>
    <row r="10006" spans="9:13">
      <c r="I10006" s="35" t="s">
        <v>27510</v>
      </c>
      <c r="J10006" s="35" t="s">
        <v>27511</v>
      </c>
      <c r="K10006" s="35" t="s">
        <v>2204</v>
      </c>
      <c r="L10006" s="35"/>
      <c r="M10006" s="141">
        <v>44688</v>
      </c>
    </row>
    <row r="10007" spans="9:13">
      <c r="I10007" s="35" t="s">
        <v>27512</v>
      </c>
      <c r="J10007" s="35" t="s">
        <v>27513</v>
      </c>
      <c r="K10007" s="35" t="s">
        <v>2617</v>
      </c>
      <c r="L10007" s="35"/>
      <c r="M10007" s="141">
        <v>44697</v>
      </c>
    </row>
    <row r="10008" spans="9:13">
      <c r="I10008" s="35" t="s">
        <v>27514</v>
      </c>
      <c r="J10008" s="35" t="s">
        <v>27515</v>
      </c>
      <c r="K10008" s="35" t="s">
        <v>2617</v>
      </c>
      <c r="L10008" s="35"/>
      <c r="M10008" s="141">
        <v>44697</v>
      </c>
    </row>
    <row r="10009" spans="9:13">
      <c r="I10009" s="35" t="s">
        <v>27516</v>
      </c>
      <c r="J10009" s="35" t="s">
        <v>27517</v>
      </c>
      <c r="K10009" s="35" t="s">
        <v>2617</v>
      </c>
      <c r="L10009" s="35"/>
      <c r="M10009" s="141">
        <v>44697</v>
      </c>
    </row>
    <row r="10010" spans="9:13">
      <c r="I10010" s="35" t="s">
        <v>27518</v>
      </c>
      <c r="J10010" s="35" t="s">
        <v>27519</v>
      </c>
      <c r="K10010" s="35" t="s">
        <v>2617</v>
      </c>
      <c r="L10010" s="35"/>
      <c r="M10010" s="141">
        <v>44697</v>
      </c>
    </row>
    <row r="10011" spans="9:13">
      <c r="I10011" s="35" t="s">
        <v>4275</v>
      </c>
      <c r="J10011" s="35" t="s">
        <v>27526</v>
      </c>
      <c r="K10011" s="35" t="s">
        <v>27527</v>
      </c>
      <c r="L10011" s="35"/>
      <c r="M10011" s="141">
        <v>44132</v>
      </c>
    </row>
    <row r="10012" spans="9:13">
      <c r="I10012" s="35" t="s">
        <v>27535</v>
      </c>
      <c r="J10012" s="35" t="s">
        <v>27536</v>
      </c>
      <c r="K10012" s="35" t="s">
        <v>2617</v>
      </c>
      <c r="L10012" s="35"/>
      <c r="M10012" s="141">
        <v>44666</v>
      </c>
    </row>
    <row r="10013" spans="9:13">
      <c r="I10013" s="35" t="s">
        <v>27537</v>
      </c>
      <c r="J10013" s="35" t="s">
        <v>27538</v>
      </c>
      <c r="K10013" s="35" t="s">
        <v>2204</v>
      </c>
      <c r="L10013" s="35"/>
      <c r="M10013" s="141">
        <v>44692</v>
      </c>
    </row>
    <row r="10014" spans="9:13">
      <c r="I10014" s="35" t="s">
        <v>27539</v>
      </c>
      <c r="J10014" s="35" t="s">
        <v>27540</v>
      </c>
      <c r="K10014" s="35" t="s">
        <v>2204</v>
      </c>
      <c r="L10014" s="35"/>
      <c r="M10014" s="141">
        <v>44692</v>
      </c>
    </row>
    <row r="10015" spans="9:13">
      <c r="I10015" s="35" t="s">
        <v>27541</v>
      </c>
      <c r="J10015" s="35" t="s">
        <v>27542</v>
      </c>
      <c r="K10015" s="35" t="s">
        <v>2204</v>
      </c>
      <c r="L10015" s="35"/>
      <c r="M10015" s="141">
        <v>44693</v>
      </c>
    </row>
    <row r="10016" spans="9:13">
      <c r="I10016" s="35" t="s">
        <v>27543</v>
      </c>
      <c r="J10016" s="35" t="s">
        <v>27544</v>
      </c>
      <c r="K10016" s="35" t="s">
        <v>2617</v>
      </c>
      <c r="L10016" s="35"/>
      <c r="M10016" s="141">
        <v>44697</v>
      </c>
    </row>
    <row r="10017" spans="9:13">
      <c r="I10017" s="35" t="s">
        <v>27545</v>
      </c>
      <c r="J10017" s="35" t="s">
        <v>27546</v>
      </c>
      <c r="K10017" s="35" t="s">
        <v>2204</v>
      </c>
      <c r="L10017" s="35"/>
      <c r="M10017" s="141">
        <v>44698</v>
      </c>
    </row>
    <row r="10018" spans="9:13">
      <c r="I10018" s="35" t="s">
        <v>27596</v>
      </c>
      <c r="J10018" s="35" t="s">
        <v>27597</v>
      </c>
      <c r="K10018" s="35" t="s">
        <v>2204</v>
      </c>
      <c r="L10018" s="35"/>
      <c r="M10018" s="141">
        <v>44698</v>
      </c>
    </row>
    <row r="10019" spans="9:13">
      <c r="I10019" s="35" t="s">
        <v>27598</v>
      </c>
      <c r="J10019" s="35" t="s">
        <v>27599</v>
      </c>
      <c r="K10019" s="35" t="s">
        <v>2204</v>
      </c>
      <c r="L10019" s="35"/>
      <c r="M10019" s="141">
        <v>44725</v>
      </c>
    </row>
    <row r="10020" spans="9:13">
      <c r="I10020" s="35" t="s">
        <v>27600</v>
      </c>
      <c r="J10020" s="35" t="s">
        <v>27601</v>
      </c>
      <c r="K10020" s="35" t="s">
        <v>2617</v>
      </c>
      <c r="L10020" s="35"/>
      <c r="M10020" s="141">
        <v>44726</v>
      </c>
    </row>
    <row r="10021" spans="9:13">
      <c r="I10021" s="35" t="s">
        <v>27602</v>
      </c>
      <c r="J10021" s="35" t="s">
        <v>27603</v>
      </c>
      <c r="K10021" s="35" t="s">
        <v>2204</v>
      </c>
      <c r="L10021" s="35"/>
      <c r="M10021" s="141">
        <v>44728</v>
      </c>
    </row>
    <row r="10022" spans="9:13">
      <c r="I10022" s="35" t="s">
        <v>27604</v>
      </c>
      <c r="J10022" s="35" t="s">
        <v>27605</v>
      </c>
      <c r="K10022" s="35" t="s">
        <v>2204</v>
      </c>
      <c r="L10022" s="35"/>
      <c r="M10022" s="141">
        <v>44732</v>
      </c>
    </row>
    <row r="10023" spans="9:13">
      <c r="I10023" s="35" t="s">
        <v>27618</v>
      </c>
      <c r="J10023" s="35" t="s">
        <v>27619</v>
      </c>
      <c r="K10023" s="35" t="s">
        <v>2617</v>
      </c>
      <c r="L10023" s="35"/>
      <c r="M10023" s="141">
        <v>44722</v>
      </c>
    </row>
    <row r="10024" spans="9:13">
      <c r="I10024" s="35" t="s">
        <v>27620</v>
      </c>
      <c r="J10024" s="35" t="s">
        <v>27621</v>
      </c>
      <c r="K10024" s="35" t="s">
        <v>2617</v>
      </c>
      <c r="L10024" s="35"/>
      <c r="M10024" s="141">
        <v>44739</v>
      </c>
    </row>
    <row r="10025" spans="9:13">
      <c r="I10025" s="35" t="s">
        <v>27622</v>
      </c>
      <c r="J10025" s="35" t="s">
        <v>27623</v>
      </c>
      <c r="K10025" s="35" t="s">
        <v>2617</v>
      </c>
      <c r="L10025" s="35"/>
      <c r="M10025" s="141">
        <v>44768</v>
      </c>
    </row>
    <row r="10026" spans="9:13">
      <c r="I10026" s="35" t="s">
        <v>27624</v>
      </c>
      <c r="J10026" s="35" t="s">
        <v>27625</v>
      </c>
      <c r="K10026" s="35" t="s">
        <v>2617</v>
      </c>
      <c r="L10026" s="35"/>
      <c r="M10026" s="141">
        <v>44792</v>
      </c>
    </row>
    <row r="10027" spans="9:13">
      <c r="I10027" s="35" t="s">
        <v>27626</v>
      </c>
      <c r="J10027" s="35" t="s">
        <v>27627</v>
      </c>
      <c r="K10027" s="35" t="s">
        <v>2617</v>
      </c>
      <c r="L10027" s="35"/>
      <c r="M10027" s="141">
        <v>44792</v>
      </c>
    </row>
    <row r="10028" spans="9:13">
      <c r="I10028" s="35" t="s">
        <v>27628</v>
      </c>
      <c r="J10028" s="35" t="s">
        <v>27629</v>
      </c>
      <c r="K10028" s="35" t="s">
        <v>2617</v>
      </c>
      <c r="L10028" s="35"/>
      <c r="M10028" s="141">
        <v>44792</v>
      </c>
    </row>
    <row r="10029" spans="9:13">
      <c r="I10029" s="35" t="s">
        <v>27630</v>
      </c>
      <c r="J10029" s="35" t="s">
        <v>27631</v>
      </c>
      <c r="K10029" s="35" t="s">
        <v>2617</v>
      </c>
      <c r="L10029" s="35"/>
      <c r="M10029" s="141">
        <v>44792</v>
      </c>
    </row>
    <row r="10030" spans="9:13">
      <c r="I10030" s="35" t="s">
        <v>27632</v>
      </c>
      <c r="J10030" s="35" t="s">
        <v>27633</v>
      </c>
      <c r="K10030" s="35" t="s">
        <v>2617</v>
      </c>
      <c r="L10030" s="35"/>
      <c r="M10030" s="141">
        <v>44792</v>
      </c>
    </row>
    <row r="10031" spans="9:13">
      <c r="I10031" s="35" t="s">
        <v>27634</v>
      </c>
      <c r="J10031" s="35" t="s">
        <v>27635</v>
      </c>
      <c r="K10031" s="35" t="s">
        <v>2617</v>
      </c>
      <c r="L10031" s="35"/>
      <c r="M10031" s="141">
        <v>44792</v>
      </c>
    </row>
    <row r="10032" spans="9:13">
      <c r="I10032" s="35" t="s">
        <v>27636</v>
      </c>
      <c r="J10032" s="35" t="s">
        <v>27637</v>
      </c>
      <c r="K10032" s="35" t="s">
        <v>2617</v>
      </c>
      <c r="L10032" s="35"/>
      <c r="M10032" s="141">
        <v>44792</v>
      </c>
    </row>
    <row r="10033" spans="9:13">
      <c r="I10033" s="35" t="s">
        <v>27638</v>
      </c>
      <c r="J10033" s="35" t="s">
        <v>27639</v>
      </c>
      <c r="K10033" s="35" t="s">
        <v>2617</v>
      </c>
      <c r="L10033" s="35"/>
      <c r="M10033" s="141">
        <v>44792</v>
      </c>
    </row>
    <row r="10034" spans="9:13">
      <c r="I10034" s="35" t="s">
        <v>27640</v>
      </c>
      <c r="J10034" s="35" t="s">
        <v>27641</v>
      </c>
      <c r="K10034" s="35" t="s">
        <v>2617</v>
      </c>
      <c r="L10034" s="35"/>
      <c r="M10034" s="141">
        <v>44792</v>
      </c>
    </row>
    <row r="10035" spans="9:13">
      <c r="I10035" s="35" t="s">
        <v>27642</v>
      </c>
      <c r="J10035" s="35" t="s">
        <v>27643</v>
      </c>
      <c r="K10035" s="35" t="s">
        <v>2617</v>
      </c>
      <c r="L10035" s="35"/>
      <c r="M10035" s="141">
        <v>44792</v>
      </c>
    </row>
    <row r="10036" spans="9:13">
      <c r="I10036" s="35" t="s">
        <v>27644</v>
      </c>
      <c r="J10036" s="35" t="s">
        <v>27645</v>
      </c>
      <c r="K10036" s="35" t="s">
        <v>2617</v>
      </c>
      <c r="L10036" s="35"/>
      <c r="M10036" s="141">
        <v>44792</v>
      </c>
    </row>
    <row r="10037" spans="9:13">
      <c r="I10037" s="35" t="s">
        <v>27646</v>
      </c>
      <c r="J10037" s="35" t="s">
        <v>27647</v>
      </c>
      <c r="K10037" s="35" t="s">
        <v>2617</v>
      </c>
      <c r="L10037" s="35"/>
      <c r="M10037" s="141">
        <v>44792</v>
      </c>
    </row>
    <row r="10038" spans="9:13">
      <c r="I10038" s="35" t="s">
        <v>27648</v>
      </c>
      <c r="J10038" s="35" t="s">
        <v>27649</v>
      </c>
      <c r="K10038" s="35" t="s">
        <v>2617</v>
      </c>
      <c r="L10038" s="35"/>
      <c r="M10038" s="141">
        <v>44792</v>
      </c>
    </row>
    <row r="10039" spans="9:13">
      <c r="I10039" s="35" t="s">
        <v>27650</v>
      </c>
      <c r="J10039" s="35" t="s">
        <v>27651</v>
      </c>
      <c r="K10039" s="35" t="s">
        <v>2617</v>
      </c>
      <c r="L10039" s="35"/>
      <c r="M10039" s="141">
        <v>44792</v>
      </c>
    </row>
    <row r="10040" spans="9:13">
      <c r="I10040" s="35" t="s">
        <v>27652</v>
      </c>
      <c r="J10040" s="35" t="s">
        <v>27653</v>
      </c>
      <c r="K10040" s="35" t="s">
        <v>2617</v>
      </c>
      <c r="L10040" s="35"/>
      <c r="M10040" s="141">
        <v>44792</v>
      </c>
    </row>
    <row r="10041" spans="9:13">
      <c r="I10041" s="35" t="s">
        <v>27654</v>
      </c>
      <c r="J10041" s="35" t="s">
        <v>27655</v>
      </c>
      <c r="K10041" s="35" t="s">
        <v>2617</v>
      </c>
      <c r="L10041" s="35"/>
      <c r="M10041" s="141">
        <v>44792</v>
      </c>
    </row>
    <row r="10042" spans="9:13">
      <c r="I10042" s="35" t="s">
        <v>27656</v>
      </c>
      <c r="J10042" s="35" t="s">
        <v>27657</v>
      </c>
      <c r="K10042" s="35" t="s">
        <v>2617</v>
      </c>
      <c r="L10042" s="35"/>
      <c r="M10042" s="141">
        <v>44792</v>
      </c>
    </row>
    <row r="10043" spans="9:13">
      <c r="I10043" s="35" t="s">
        <v>27658</v>
      </c>
      <c r="J10043" s="35" t="s">
        <v>27659</v>
      </c>
      <c r="K10043" s="35" t="s">
        <v>2617</v>
      </c>
      <c r="L10043" s="35"/>
      <c r="M10043" s="141">
        <v>44792</v>
      </c>
    </row>
    <row r="10044" spans="9:13">
      <c r="I10044" s="35" t="s">
        <v>27660</v>
      </c>
      <c r="J10044" s="35" t="s">
        <v>27661</v>
      </c>
      <c r="K10044" s="35" t="s">
        <v>2617</v>
      </c>
      <c r="L10044" s="35"/>
      <c r="M10044" s="141">
        <v>44792</v>
      </c>
    </row>
    <row r="10045" spans="9:13">
      <c r="I10045" s="35" t="s">
        <v>27662</v>
      </c>
      <c r="J10045" s="35" t="s">
        <v>27663</v>
      </c>
      <c r="K10045" s="35" t="s">
        <v>2617</v>
      </c>
      <c r="L10045" s="35"/>
      <c r="M10045" s="141">
        <v>44792</v>
      </c>
    </row>
    <row r="10046" spans="9:13">
      <c r="I10046" s="35" t="s">
        <v>27664</v>
      </c>
      <c r="J10046" s="35" t="s">
        <v>27665</v>
      </c>
      <c r="K10046" s="35" t="s">
        <v>2617</v>
      </c>
      <c r="L10046" s="35"/>
      <c r="M10046" s="141">
        <v>44792</v>
      </c>
    </row>
    <row r="10047" spans="9:13">
      <c r="I10047" s="35" t="s">
        <v>27666</v>
      </c>
      <c r="J10047" s="35" t="s">
        <v>27667</v>
      </c>
      <c r="K10047" s="35" t="s">
        <v>2617</v>
      </c>
      <c r="L10047" s="35"/>
      <c r="M10047" s="141">
        <v>44792</v>
      </c>
    </row>
    <row r="10048" spans="9:13">
      <c r="I10048" s="35" t="s">
        <v>27668</v>
      </c>
      <c r="J10048" s="35" t="s">
        <v>27669</v>
      </c>
      <c r="K10048" s="35" t="s">
        <v>2617</v>
      </c>
      <c r="L10048" s="35"/>
      <c r="M10048" s="141">
        <v>44792</v>
      </c>
    </row>
    <row r="10049" spans="9:13">
      <c r="I10049" s="35" t="s">
        <v>27670</v>
      </c>
      <c r="J10049" s="35" t="s">
        <v>27671</v>
      </c>
      <c r="K10049" s="35" t="s">
        <v>2617</v>
      </c>
      <c r="L10049" s="35"/>
      <c r="M10049" s="141">
        <v>44792</v>
      </c>
    </row>
    <row r="10050" spans="9:13">
      <c r="I10050" s="35" t="s">
        <v>27672</v>
      </c>
      <c r="J10050" s="35" t="s">
        <v>27673</v>
      </c>
      <c r="K10050" s="35" t="s">
        <v>2617</v>
      </c>
      <c r="L10050" s="35"/>
      <c r="M10050" s="141">
        <v>44792</v>
      </c>
    </row>
    <row r="10051" spans="9:13">
      <c r="I10051" s="35" t="s">
        <v>27674</v>
      </c>
      <c r="J10051" s="35" t="s">
        <v>27675</v>
      </c>
      <c r="K10051" s="35" t="s">
        <v>2617</v>
      </c>
      <c r="L10051" s="35"/>
      <c r="M10051" s="141">
        <v>44792</v>
      </c>
    </row>
    <row r="10052" spans="9:13">
      <c r="I10052" s="35" t="s">
        <v>27676</v>
      </c>
      <c r="J10052" s="35" t="s">
        <v>27677</v>
      </c>
      <c r="K10052" s="35" t="s">
        <v>2617</v>
      </c>
      <c r="L10052" s="35"/>
      <c r="M10052" s="141">
        <v>44792</v>
      </c>
    </row>
    <row r="10053" spans="9:13">
      <c r="I10053" s="35" t="s">
        <v>27678</v>
      </c>
      <c r="J10053" s="35" t="s">
        <v>27679</v>
      </c>
      <c r="K10053" s="35" t="s">
        <v>2617</v>
      </c>
      <c r="L10053" s="35"/>
      <c r="M10053" s="141">
        <v>44792</v>
      </c>
    </row>
    <row r="10054" spans="9:13">
      <c r="I10054" s="35" t="s">
        <v>27680</v>
      </c>
      <c r="J10054" s="35" t="s">
        <v>27681</v>
      </c>
      <c r="K10054" s="35" t="s">
        <v>2617</v>
      </c>
      <c r="L10054" s="35"/>
      <c r="M10054" s="141">
        <v>44792</v>
      </c>
    </row>
    <row r="10055" spans="9:13">
      <c r="I10055" s="35" t="s">
        <v>27682</v>
      </c>
      <c r="J10055" s="35" t="s">
        <v>27683</v>
      </c>
      <c r="K10055" s="35" t="s">
        <v>2617</v>
      </c>
      <c r="L10055" s="35"/>
      <c r="M10055" s="141">
        <v>44792</v>
      </c>
    </row>
    <row r="10056" spans="9:13">
      <c r="I10056" s="35" t="s">
        <v>27684</v>
      </c>
      <c r="J10056" s="35" t="s">
        <v>27685</v>
      </c>
      <c r="K10056" s="35" t="s">
        <v>2617</v>
      </c>
      <c r="L10056" s="35"/>
      <c r="M10056" s="141">
        <v>44792</v>
      </c>
    </row>
    <row r="10057" spans="9:13">
      <c r="I10057" s="35" t="s">
        <v>27686</v>
      </c>
      <c r="J10057" s="35" t="s">
        <v>27687</v>
      </c>
      <c r="K10057" s="35" t="s">
        <v>2617</v>
      </c>
      <c r="L10057" s="35"/>
      <c r="M10057" s="141">
        <v>44792</v>
      </c>
    </row>
    <row r="10058" spans="9:13">
      <c r="I10058" s="35" t="s">
        <v>27688</v>
      </c>
      <c r="J10058" s="35" t="s">
        <v>27689</v>
      </c>
      <c r="K10058" s="35" t="s">
        <v>2617</v>
      </c>
      <c r="L10058" s="35"/>
      <c r="M10058" s="141">
        <v>44792</v>
      </c>
    </row>
    <row r="10059" spans="9:13">
      <c r="I10059" s="35" t="s">
        <v>27690</v>
      </c>
      <c r="J10059" s="35" t="s">
        <v>27691</v>
      </c>
      <c r="K10059" s="35" t="s">
        <v>2617</v>
      </c>
      <c r="L10059" s="35"/>
      <c r="M10059" s="141">
        <v>44792</v>
      </c>
    </row>
    <row r="10060" spans="9:13">
      <c r="I10060" s="35" t="s">
        <v>27692</v>
      </c>
      <c r="J10060" s="35" t="s">
        <v>27693</v>
      </c>
      <c r="K10060" s="35" t="s">
        <v>2617</v>
      </c>
      <c r="L10060" s="35"/>
      <c r="M10060" s="141">
        <v>44792</v>
      </c>
    </row>
    <row r="10061" spans="9:13">
      <c r="I10061" s="35" t="s">
        <v>27694</v>
      </c>
      <c r="J10061" s="35" t="s">
        <v>27695</v>
      </c>
      <c r="K10061" s="35" t="s">
        <v>2617</v>
      </c>
      <c r="L10061" s="35"/>
      <c r="M10061" s="141">
        <v>44792</v>
      </c>
    </row>
    <row r="10062" spans="9:13">
      <c r="I10062" s="35" t="s">
        <v>27696</v>
      </c>
      <c r="J10062" s="35" t="s">
        <v>27697</v>
      </c>
      <c r="K10062" s="35" t="s">
        <v>2617</v>
      </c>
      <c r="L10062" s="35"/>
      <c r="M10062" s="141">
        <v>44792</v>
      </c>
    </row>
    <row r="10063" spans="9:13">
      <c r="I10063" s="35" t="s">
        <v>27698</v>
      </c>
      <c r="J10063" s="35" t="s">
        <v>27699</v>
      </c>
      <c r="K10063" s="35" t="s">
        <v>2617</v>
      </c>
      <c r="L10063" s="35"/>
      <c r="M10063" s="141">
        <v>44792</v>
      </c>
    </row>
    <row r="10064" spans="9:13">
      <c r="I10064" s="35" t="s">
        <v>27700</v>
      </c>
      <c r="J10064" s="35" t="s">
        <v>27701</v>
      </c>
      <c r="K10064" s="35" t="s">
        <v>2617</v>
      </c>
      <c r="L10064" s="35"/>
      <c r="M10064" s="141">
        <v>44792</v>
      </c>
    </row>
    <row r="10065" spans="9:13">
      <c r="I10065" s="35" t="s">
        <v>27702</v>
      </c>
      <c r="J10065" s="35" t="s">
        <v>27703</v>
      </c>
      <c r="K10065" s="35" t="s">
        <v>2617</v>
      </c>
      <c r="L10065" s="35"/>
      <c r="M10065" s="141">
        <v>44792</v>
      </c>
    </row>
    <row r="10066" spans="9:13">
      <c r="I10066" s="35" t="s">
        <v>27704</v>
      </c>
      <c r="J10066" s="35" t="s">
        <v>27705</v>
      </c>
      <c r="K10066" s="35" t="s">
        <v>2617</v>
      </c>
      <c r="L10066" s="35"/>
      <c r="M10066" s="141">
        <v>44792</v>
      </c>
    </row>
    <row r="10067" spans="9:13">
      <c r="I10067" s="35" t="s">
        <v>27706</v>
      </c>
      <c r="J10067" s="35" t="s">
        <v>27707</v>
      </c>
      <c r="K10067" s="35" t="s">
        <v>2617</v>
      </c>
      <c r="L10067" s="35"/>
      <c r="M10067" s="141">
        <v>44792</v>
      </c>
    </row>
    <row r="10068" spans="9:13">
      <c r="I10068" s="35" t="s">
        <v>27708</v>
      </c>
      <c r="J10068" s="35" t="s">
        <v>27709</v>
      </c>
      <c r="K10068" s="35" t="s">
        <v>2617</v>
      </c>
      <c r="L10068" s="35"/>
      <c r="M10068" s="141">
        <v>44792</v>
      </c>
    </row>
    <row r="10069" spans="9:13">
      <c r="I10069" s="35" t="s">
        <v>27710</v>
      </c>
      <c r="J10069" s="35" t="s">
        <v>27711</v>
      </c>
      <c r="K10069" s="35" t="s">
        <v>2617</v>
      </c>
      <c r="L10069" s="35"/>
      <c r="M10069" s="141">
        <v>44792</v>
      </c>
    </row>
    <row r="10070" spans="9:13">
      <c r="I10070" s="35" t="s">
        <v>27712</v>
      </c>
      <c r="J10070" s="35" t="s">
        <v>27713</v>
      </c>
      <c r="K10070" s="35" t="s">
        <v>2617</v>
      </c>
      <c r="L10070" s="35"/>
      <c r="M10070" s="141">
        <v>44792</v>
      </c>
    </row>
    <row r="10071" spans="9:13">
      <c r="I10071" s="35" t="s">
        <v>27714</v>
      </c>
      <c r="J10071" s="35" t="s">
        <v>27715</v>
      </c>
      <c r="K10071" s="35" t="s">
        <v>2617</v>
      </c>
      <c r="L10071" s="35"/>
      <c r="M10071" s="141">
        <v>44792</v>
      </c>
    </row>
    <row r="10072" spans="9:13">
      <c r="I10072" s="35" t="s">
        <v>27716</v>
      </c>
      <c r="J10072" s="35" t="s">
        <v>27717</v>
      </c>
      <c r="K10072" s="35" t="s">
        <v>2617</v>
      </c>
      <c r="L10072" s="35"/>
      <c r="M10072" s="141">
        <v>44792</v>
      </c>
    </row>
    <row r="10073" spans="9:13">
      <c r="I10073" s="35" t="s">
        <v>27718</v>
      </c>
      <c r="J10073" s="35" t="s">
        <v>27719</v>
      </c>
      <c r="K10073" s="35" t="s">
        <v>2617</v>
      </c>
      <c r="L10073" s="35"/>
      <c r="M10073" s="141">
        <v>44792</v>
      </c>
    </row>
    <row r="10074" spans="9:13">
      <c r="I10074" s="35" t="s">
        <v>27720</v>
      </c>
      <c r="J10074" s="35" t="s">
        <v>27721</v>
      </c>
      <c r="K10074" s="35" t="s">
        <v>2617</v>
      </c>
      <c r="L10074" s="35"/>
      <c r="M10074" s="141">
        <v>44792</v>
      </c>
    </row>
    <row r="10075" spans="9:13">
      <c r="I10075" s="35" t="s">
        <v>27722</v>
      </c>
      <c r="J10075" s="35" t="s">
        <v>27723</v>
      </c>
      <c r="K10075" s="35" t="s">
        <v>2617</v>
      </c>
      <c r="L10075" s="35"/>
      <c r="M10075" s="141">
        <v>44778</v>
      </c>
    </row>
    <row r="10076" spans="9:13">
      <c r="I10076" s="35" t="s">
        <v>27724</v>
      </c>
      <c r="J10076" s="35" t="s">
        <v>27725</v>
      </c>
      <c r="K10076" s="35" t="s">
        <v>2617</v>
      </c>
      <c r="L10076" s="35"/>
      <c r="M10076" s="141">
        <v>44778</v>
      </c>
    </row>
    <row r="10077" spans="9:13">
      <c r="I10077" s="35" t="s">
        <v>27726</v>
      </c>
      <c r="J10077" s="35" t="s">
        <v>27727</v>
      </c>
      <c r="K10077" s="35" t="s">
        <v>2617</v>
      </c>
      <c r="L10077" s="35"/>
      <c r="M10077" s="141">
        <v>44784</v>
      </c>
    </row>
    <row r="10078" spans="9:13">
      <c r="I10078" s="35" t="s">
        <v>27793</v>
      </c>
      <c r="J10078" s="35" t="s">
        <v>27794</v>
      </c>
      <c r="K10078" s="35" t="s">
        <v>2617</v>
      </c>
      <c r="L10078" s="35"/>
      <c r="M10078" s="141">
        <v>44739</v>
      </c>
    </row>
    <row r="10079" spans="9:13">
      <c r="I10079" s="35" t="s">
        <v>27795</v>
      </c>
      <c r="J10079" s="35" t="s">
        <v>27796</v>
      </c>
      <c r="K10079" s="35" t="s">
        <v>2617</v>
      </c>
      <c r="L10079" s="35"/>
      <c r="M10079" s="141">
        <v>44776</v>
      </c>
    </row>
    <row r="10080" spans="9:13">
      <c r="I10080" s="35" t="s">
        <v>27797</v>
      </c>
      <c r="J10080" s="35" t="s">
        <v>27798</v>
      </c>
      <c r="K10080" s="35" t="s">
        <v>2617</v>
      </c>
      <c r="L10080" s="35"/>
      <c r="M10080" s="141">
        <v>44778</v>
      </c>
    </row>
    <row r="10081" spans="9:13">
      <c r="I10081" s="35" t="s">
        <v>27799</v>
      </c>
      <c r="J10081" s="35" t="s">
        <v>27800</v>
      </c>
      <c r="K10081" s="35" t="s">
        <v>2617</v>
      </c>
      <c r="L10081" s="35"/>
      <c r="M10081" s="141">
        <v>44778</v>
      </c>
    </row>
    <row r="10082" spans="9:13">
      <c r="I10082" s="35" t="s">
        <v>27801</v>
      </c>
      <c r="J10082" s="35" t="s">
        <v>27802</v>
      </c>
      <c r="K10082" s="35" t="s">
        <v>2204</v>
      </c>
      <c r="L10082" s="35"/>
      <c r="M10082" s="141">
        <v>44783</v>
      </c>
    </row>
    <row r="10083" spans="9:13">
      <c r="I10083" s="35" t="s">
        <v>27803</v>
      </c>
      <c r="J10083" s="35" t="s">
        <v>27804</v>
      </c>
      <c r="K10083" s="35" t="s">
        <v>2617</v>
      </c>
      <c r="L10083" s="35"/>
      <c r="M10083" s="141">
        <v>44784</v>
      </c>
    </row>
    <row r="10084" spans="9:13">
      <c r="I10084" s="35" t="s">
        <v>27805</v>
      </c>
      <c r="J10084" s="35" t="s">
        <v>27806</v>
      </c>
      <c r="K10084" s="35" t="s">
        <v>2617</v>
      </c>
      <c r="L10084" s="35"/>
      <c r="M10084" s="141">
        <v>44784</v>
      </c>
    </row>
    <row r="10085" spans="9:13">
      <c r="I10085" s="35" t="s">
        <v>27815</v>
      </c>
      <c r="J10085" s="35" t="s">
        <v>27816</v>
      </c>
      <c r="K10085" s="35" t="s">
        <v>2204</v>
      </c>
      <c r="L10085" s="35"/>
      <c r="M10085" s="141">
        <v>44776</v>
      </c>
    </row>
    <row r="10086" spans="9:13">
      <c r="I10086" s="35" t="s">
        <v>27817</v>
      </c>
      <c r="J10086" s="35" t="s">
        <v>27818</v>
      </c>
      <c r="K10086" s="35" t="s">
        <v>2204</v>
      </c>
      <c r="L10086" s="35"/>
      <c r="M10086" s="141">
        <v>44776</v>
      </c>
    </row>
    <row r="10087" spans="9:13">
      <c r="I10087" s="35" t="s">
        <v>27823</v>
      </c>
      <c r="J10087" s="35" t="s">
        <v>27824</v>
      </c>
      <c r="K10087" s="35" t="s">
        <v>2617</v>
      </c>
      <c r="L10087" s="35"/>
      <c r="M10087" s="141">
        <v>44783</v>
      </c>
    </row>
    <row r="10088" spans="9:13">
      <c r="I10088" s="35" t="s">
        <v>27825</v>
      </c>
      <c r="J10088" s="35" t="s">
        <v>27826</v>
      </c>
      <c r="K10088" s="35" t="s">
        <v>2617</v>
      </c>
      <c r="L10088" s="35"/>
      <c r="M10088" s="141">
        <v>44806</v>
      </c>
    </row>
    <row r="10089" spans="9:13">
      <c r="I10089" s="35" t="s">
        <v>27827</v>
      </c>
      <c r="J10089" s="35" t="s">
        <v>27828</v>
      </c>
      <c r="K10089" s="35" t="s">
        <v>2617</v>
      </c>
      <c r="L10089" s="35"/>
      <c r="M10089" s="141">
        <v>44809</v>
      </c>
    </row>
    <row r="10090" spans="9:13">
      <c r="I10090" s="35" t="s">
        <v>27829</v>
      </c>
      <c r="J10090" s="35" t="s">
        <v>27830</v>
      </c>
      <c r="K10090" s="35" t="s">
        <v>2617</v>
      </c>
      <c r="L10090" s="35"/>
      <c r="M10090" s="141">
        <v>44816</v>
      </c>
    </row>
    <row r="10091" spans="9:13">
      <c r="I10091" s="35" t="s">
        <v>27831</v>
      </c>
      <c r="J10091" s="35" t="s">
        <v>27832</v>
      </c>
      <c r="K10091" s="35" t="s">
        <v>2617</v>
      </c>
      <c r="L10091" s="35"/>
      <c r="M10091" s="141">
        <v>44834</v>
      </c>
    </row>
    <row r="10092" spans="9:13">
      <c r="I10092" s="35" t="s">
        <v>27833</v>
      </c>
      <c r="J10092" s="35" t="s">
        <v>27834</v>
      </c>
      <c r="K10092" s="35" t="s">
        <v>2617</v>
      </c>
      <c r="L10092" s="35"/>
      <c r="M10092" s="141">
        <v>44851</v>
      </c>
    </row>
    <row r="10093" spans="9:13">
      <c r="I10093" s="35" t="s">
        <v>27835</v>
      </c>
      <c r="J10093" s="35" t="s">
        <v>27836</v>
      </c>
      <c r="K10093" s="35" t="s">
        <v>2617</v>
      </c>
      <c r="L10093" s="35"/>
      <c r="M10093" s="141">
        <v>44851</v>
      </c>
    </row>
    <row r="10094" spans="9:13">
      <c r="I10094" s="35" t="s">
        <v>27837</v>
      </c>
      <c r="J10094" s="35" t="s">
        <v>27838</v>
      </c>
      <c r="K10094" s="35" t="s">
        <v>2617</v>
      </c>
      <c r="L10094" s="35"/>
      <c r="M10094" s="141">
        <v>44851</v>
      </c>
    </row>
    <row r="10095" spans="9:13">
      <c r="I10095" s="35" t="s">
        <v>27839</v>
      </c>
      <c r="J10095" s="35" t="s">
        <v>27840</v>
      </c>
      <c r="K10095" s="35" t="s">
        <v>2617</v>
      </c>
      <c r="L10095" s="35"/>
      <c r="M10095" s="141">
        <v>44851</v>
      </c>
    </row>
    <row r="10096" spans="9:13">
      <c r="I10096" s="35" t="s">
        <v>27841</v>
      </c>
      <c r="J10096" s="35" t="s">
        <v>27842</v>
      </c>
      <c r="K10096" s="35" t="s">
        <v>2617</v>
      </c>
      <c r="L10096" s="35"/>
      <c r="M10096" s="141">
        <v>44851</v>
      </c>
    </row>
    <row r="10097" spans="9:13">
      <c r="I10097" s="35" t="s">
        <v>27843</v>
      </c>
      <c r="J10097" s="35" t="s">
        <v>27844</v>
      </c>
      <c r="K10097" s="35" t="s">
        <v>2617</v>
      </c>
      <c r="L10097" s="35"/>
      <c r="M10097" s="141">
        <v>44851</v>
      </c>
    </row>
    <row r="10098" spans="9:13">
      <c r="I10098" s="35" t="s">
        <v>27845</v>
      </c>
      <c r="J10098" s="35" t="s">
        <v>27846</v>
      </c>
      <c r="K10098" s="35" t="s">
        <v>2617</v>
      </c>
      <c r="L10098" s="35"/>
      <c r="M10098" s="141">
        <v>44851</v>
      </c>
    </row>
    <row r="10099" spans="9:13">
      <c r="I10099" s="35" t="s">
        <v>27847</v>
      </c>
      <c r="J10099" s="35" t="s">
        <v>27848</v>
      </c>
      <c r="K10099" s="35" t="s">
        <v>2617</v>
      </c>
      <c r="L10099" s="35"/>
      <c r="M10099" s="141">
        <v>44851</v>
      </c>
    </row>
    <row r="10100" spans="9:13">
      <c r="I10100" s="35" t="s">
        <v>27849</v>
      </c>
      <c r="J10100" s="35" t="s">
        <v>27850</v>
      </c>
      <c r="K10100" s="35" t="s">
        <v>2617</v>
      </c>
      <c r="L10100" s="35"/>
      <c r="M10100" s="141">
        <v>44851</v>
      </c>
    </row>
    <row r="10101" spans="9:13">
      <c r="I10101" s="35" t="s">
        <v>27851</v>
      </c>
      <c r="J10101" s="35" t="s">
        <v>27852</v>
      </c>
      <c r="K10101" s="35" t="s">
        <v>2617</v>
      </c>
      <c r="L10101" s="35"/>
      <c r="M10101" s="141">
        <v>44851</v>
      </c>
    </row>
    <row r="10102" spans="9:13">
      <c r="I10102" s="35" t="s">
        <v>27853</v>
      </c>
      <c r="J10102" s="35" t="s">
        <v>27854</v>
      </c>
      <c r="K10102" s="35" t="s">
        <v>2617</v>
      </c>
      <c r="L10102" s="35"/>
      <c r="M10102" s="141">
        <v>44851</v>
      </c>
    </row>
    <row r="10103" spans="9:13">
      <c r="I10103" s="35" t="s">
        <v>27855</v>
      </c>
      <c r="J10103" s="35" t="s">
        <v>27856</v>
      </c>
      <c r="K10103" s="35" t="s">
        <v>2617</v>
      </c>
      <c r="L10103" s="35"/>
      <c r="M10103" s="141">
        <v>44851</v>
      </c>
    </row>
    <row r="10104" spans="9:13">
      <c r="I10104" s="35" t="s">
        <v>27857</v>
      </c>
      <c r="J10104" s="35" t="s">
        <v>27858</v>
      </c>
      <c r="K10104" s="35" t="s">
        <v>2617</v>
      </c>
      <c r="L10104" s="35"/>
      <c r="M10104" s="141">
        <v>44851</v>
      </c>
    </row>
    <row r="10105" spans="9:13">
      <c r="I10105" s="35" t="s">
        <v>27859</v>
      </c>
      <c r="J10105" s="35" t="s">
        <v>27860</v>
      </c>
      <c r="K10105" s="35" t="s">
        <v>2617</v>
      </c>
      <c r="L10105" s="35"/>
      <c r="M10105" s="141">
        <v>44851</v>
      </c>
    </row>
    <row r="10106" spans="9:13">
      <c r="I10106" s="35" t="s">
        <v>27861</v>
      </c>
      <c r="J10106" s="35" t="s">
        <v>27862</v>
      </c>
      <c r="K10106" s="35" t="s">
        <v>2617</v>
      </c>
      <c r="L10106" s="35"/>
      <c r="M10106" s="141">
        <v>44851</v>
      </c>
    </row>
    <row r="10107" spans="9:13">
      <c r="I10107" s="35" t="s">
        <v>27863</v>
      </c>
      <c r="J10107" s="35" t="s">
        <v>27864</v>
      </c>
      <c r="K10107" s="35" t="s">
        <v>2617</v>
      </c>
      <c r="L10107" s="35"/>
      <c r="M10107" s="141">
        <v>44851</v>
      </c>
    </row>
    <row r="10108" spans="9:13">
      <c r="I10108" s="35" t="s">
        <v>27865</v>
      </c>
      <c r="J10108" s="35" t="s">
        <v>27866</v>
      </c>
      <c r="K10108" s="35" t="s">
        <v>2617</v>
      </c>
      <c r="L10108" s="35"/>
      <c r="M10108" s="141">
        <v>44851</v>
      </c>
    </row>
    <row r="10109" spans="9:13">
      <c r="I10109" s="35" t="s">
        <v>27867</v>
      </c>
      <c r="J10109" s="35" t="s">
        <v>27868</v>
      </c>
      <c r="K10109" s="35" t="s">
        <v>2617</v>
      </c>
      <c r="L10109" s="35"/>
      <c r="M10109" s="141">
        <v>44857</v>
      </c>
    </row>
    <row r="10110" spans="9:13">
      <c r="I10110" s="35" t="s">
        <v>27869</v>
      </c>
      <c r="J10110" s="35" t="s">
        <v>27870</v>
      </c>
      <c r="K10110" s="35" t="s">
        <v>2617</v>
      </c>
      <c r="L10110" s="35"/>
      <c r="M10110" s="141">
        <v>44862</v>
      </c>
    </row>
    <row r="10111" spans="9:13">
      <c r="I10111" s="35" t="s">
        <v>27871</v>
      </c>
      <c r="J10111" s="35" t="s">
        <v>27872</v>
      </c>
      <c r="K10111" s="35" t="s">
        <v>2617</v>
      </c>
      <c r="L10111" s="35"/>
      <c r="M10111" s="141">
        <v>44874</v>
      </c>
    </row>
    <row r="10112" spans="9:13">
      <c r="I10112" s="35" t="s">
        <v>27873</v>
      </c>
      <c r="J10112" s="35" t="s">
        <v>27874</v>
      </c>
      <c r="K10112" s="35" t="s">
        <v>27574</v>
      </c>
      <c r="L10112" s="35"/>
      <c r="M10112" s="141">
        <v>44886</v>
      </c>
    </row>
    <row r="10113" spans="9:13">
      <c r="I10113" s="35" t="s">
        <v>27875</v>
      </c>
      <c r="J10113" s="35" t="s">
        <v>27876</v>
      </c>
      <c r="K10113" s="35" t="s">
        <v>27574</v>
      </c>
      <c r="L10113" s="35"/>
      <c r="M10113" s="141">
        <v>44886</v>
      </c>
    </row>
    <row r="10114" spans="9:13">
      <c r="I10114" s="35" t="s">
        <v>27877</v>
      </c>
      <c r="J10114" s="35" t="s">
        <v>27878</v>
      </c>
      <c r="K10114" s="35" t="s">
        <v>27574</v>
      </c>
      <c r="L10114" s="35"/>
      <c r="M10114" s="141">
        <v>44886</v>
      </c>
    </row>
    <row r="10115" spans="9:13">
      <c r="I10115" s="35" t="s">
        <v>27922</v>
      </c>
      <c r="J10115" s="35" t="s">
        <v>27923</v>
      </c>
      <c r="K10115" s="35" t="s">
        <v>2617</v>
      </c>
      <c r="L10115" s="35"/>
      <c r="M10115" s="141">
        <v>44881</v>
      </c>
    </row>
    <row r="10116" spans="9:13">
      <c r="I10116" s="35" t="s">
        <v>27924</v>
      </c>
      <c r="J10116" s="35" t="s">
        <v>27925</v>
      </c>
      <c r="K10116" s="35" t="s">
        <v>2617</v>
      </c>
      <c r="L10116" s="35"/>
      <c r="M10116" s="141">
        <v>44881</v>
      </c>
    </row>
    <row r="10117" spans="9:13">
      <c r="I10117" s="35" t="s">
        <v>27926</v>
      </c>
      <c r="J10117" s="35" t="s">
        <v>27927</v>
      </c>
      <c r="K10117" s="35" t="s">
        <v>2617</v>
      </c>
      <c r="L10117" s="35"/>
      <c r="M10117" s="141">
        <v>44881</v>
      </c>
    </row>
    <row r="10118" spans="9:13">
      <c r="I10118" s="35" t="s">
        <v>27928</v>
      </c>
      <c r="J10118" s="35" t="s">
        <v>27929</v>
      </c>
      <c r="K10118" s="35" t="s">
        <v>2617</v>
      </c>
      <c r="L10118" s="35"/>
      <c r="M10118" s="141">
        <v>44881</v>
      </c>
    </row>
    <row r="10119" spans="9:13">
      <c r="I10119" s="35" t="s">
        <v>27930</v>
      </c>
      <c r="J10119" s="35" t="s">
        <v>27931</v>
      </c>
      <c r="K10119" s="35" t="s">
        <v>2617</v>
      </c>
      <c r="L10119" s="35"/>
      <c r="M10119" s="141">
        <v>44881</v>
      </c>
    </row>
    <row r="10120" spans="9:13">
      <c r="I10120" s="35" t="s">
        <v>27932</v>
      </c>
      <c r="J10120" s="35" t="s">
        <v>27933</v>
      </c>
      <c r="K10120" s="35" t="s">
        <v>2617</v>
      </c>
      <c r="L10120" s="35"/>
      <c r="M10120" s="141">
        <v>44881</v>
      </c>
    </row>
    <row r="10121" spans="9:13">
      <c r="I10121" s="35" t="s">
        <v>27934</v>
      </c>
      <c r="J10121" s="35" t="s">
        <v>27935</v>
      </c>
      <c r="K10121" s="35" t="s">
        <v>2617</v>
      </c>
      <c r="L10121" s="35"/>
      <c r="M10121" s="141">
        <v>44881</v>
      </c>
    </row>
    <row r="10122" spans="9:13">
      <c r="I10122" s="35" t="s">
        <v>27936</v>
      </c>
      <c r="J10122" s="35" t="s">
        <v>27937</v>
      </c>
      <c r="K10122" s="35" t="s">
        <v>2617</v>
      </c>
      <c r="L10122" s="35"/>
      <c r="M10122" s="141">
        <v>44881</v>
      </c>
    </row>
    <row r="10123" spans="9:13">
      <c r="I10123" s="35" t="s">
        <v>27938</v>
      </c>
      <c r="J10123" s="35" t="s">
        <v>27939</v>
      </c>
      <c r="K10123" s="35" t="s">
        <v>2617</v>
      </c>
      <c r="L10123" s="35"/>
      <c r="M10123" s="141">
        <v>44882</v>
      </c>
    </row>
    <row r="10124" spans="9:13">
      <c r="I10124" s="35" t="s">
        <v>27940</v>
      </c>
      <c r="J10124" s="35" t="s">
        <v>27941</v>
      </c>
      <c r="K10124" s="35" t="s">
        <v>2617</v>
      </c>
      <c r="L10124" s="35"/>
      <c r="M10124" s="141">
        <v>44887</v>
      </c>
    </row>
    <row r="10125" spans="9:13">
      <c r="I10125" s="35" t="s">
        <v>27970</v>
      </c>
      <c r="J10125" s="35" t="s">
        <v>27971</v>
      </c>
      <c r="K10125" s="35" t="s">
        <v>2204</v>
      </c>
      <c r="L10125" s="35"/>
      <c r="M10125" s="141">
        <v>44901</v>
      </c>
    </row>
    <row r="10126" spans="9:13">
      <c r="I10126" s="35" t="s">
        <v>27972</v>
      </c>
      <c r="J10126" s="35" t="s">
        <v>27973</v>
      </c>
      <c r="K10126" s="35" t="s">
        <v>2617</v>
      </c>
      <c r="L10126" s="35"/>
      <c r="M10126" s="141">
        <v>44914</v>
      </c>
    </row>
    <row r="10127" spans="9:13">
      <c r="I10127" s="35" t="s">
        <v>27974</v>
      </c>
      <c r="J10127" s="35" t="s">
        <v>27975</v>
      </c>
      <c r="K10127" s="35" t="s">
        <v>2617</v>
      </c>
      <c r="L10127" s="35"/>
      <c r="M10127" s="141">
        <v>44949</v>
      </c>
    </row>
    <row r="10128" spans="9:13">
      <c r="I10128" s="35" t="s">
        <v>27976</v>
      </c>
      <c r="J10128" s="35" t="s">
        <v>27977</v>
      </c>
      <c r="K10128" s="35" t="s">
        <v>2617</v>
      </c>
      <c r="L10128" s="35"/>
      <c r="M10128" s="141">
        <v>44949</v>
      </c>
    </row>
    <row r="10129" spans="9:13">
      <c r="I10129" s="35" t="s">
        <v>27978</v>
      </c>
      <c r="J10129" s="35" t="s">
        <v>27979</v>
      </c>
      <c r="K10129" s="35" t="s">
        <v>2617</v>
      </c>
      <c r="L10129" s="35"/>
      <c r="M10129" s="141">
        <v>44949</v>
      </c>
    </row>
    <row r="10130" spans="9:13">
      <c r="I10130" s="35" t="s">
        <v>27980</v>
      </c>
      <c r="J10130" s="35" t="s">
        <v>27981</v>
      </c>
      <c r="K10130" s="35" t="s">
        <v>2617</v>
      </c>
      <c r="L10130" s="35"/>
      <c r="M10130" s="141">
        <v>44949</v>
      </c>
    </row>
    <row r="10131" spans="9:13">
      <c r="I10131" s="35" t="s">
        <v>27982</v>
      </c>
      <c r="J10131" s="35" t="s">
        <v>27983</v>
      </c>
      <c r="K10131" s="35" t="s">
        <v>2617</v>
      </c>
      <c r="L10131" s="35"/>
      <c r="M10131" s="141">
        <v>44949</v>
      </c>
    </row>
    <row r="10132" spans="9:13">
      <c r="I10132" s="35" t="s">
        <v>27984</v>
      </c>
      <c r="J10132" s="35" t="s">
        <v>27985</v>
      </c>
      <c r="K10132" s="35" t="s">
        <v>2617</v>
      </c>
      <c r="L10132" s="35"/>
      <c r="M10132" s="141">
        <v>44949</v>
      </c>
    </row>
    <row r="10133" spans="9:13">
      <c r="I10133" s="35" t="s">
        <v>27986</v>
      </c>
      <c r="J10133" s="35" t="s">
        <v>27987</v>
      </c>
      <c r="K10133" s="35" t="s">
        <v>2617</v>
      </c>
      <c r="L10133" s="35"/>
      <c r="M10133" s="141">
        <v>44949</v>
      </c>
    </row>
    <row r="10134" spans="9:13">
      <c r="I10134" s="35" t="s">
        <v>27988</v>
      </c>
      <c r="J10134" s="35" t="s">
        <v>27989</v>
      </c>
      <c r="K10134" s="35" t="s">
        <v>2617</v>
      </c>
      <c r="L10134" s="35"/>
      <c r="M10134" s="141">
        <v>44949</v>
      </c>
    </row>
    <row r="10135" spans="9:13">
      <c r="I10135" s="35" t="s">
        <v>27990</v>
      </c>
      <c r="J10135" s="35" t="s">
        <v>27991</v>
      </c>
      <c r="K10135" s="35" t="s">
        <v>2617</v>
      </c>
      <c r="L10135" s="35"/>
      <c r="M10135" s="141">
        <v>44949</v>
      </c>
    </row>
    <row r="10136" spans="9:13">
      <c r="I10136" s="35" t="s">
        <v>27992</v>
      </c>
      <c r="J10136" s="35" t="s">
        <v>27993</v>
      </c>
      <c r="K10136" s="35" t="s">
        <v>2617</v>
      </c>
      <c r="L10136" s="35"/>
      <c r="M10136" s="141">
        <v>44949</v>
      </c>
    </row>
    <row r="10137" spans="9:13">
      <c r="I10137" s="35" t="s">
        <v>27994</v>
      </c>
      <c r="J10137" s="35" t="s">
        <v>27995</v>
      </c>
      <c r="K10137" s="35" t="s">
        <v>2617</v>
      </c>
      <c r="L10137" s="35"/>
      <c r="M10137" s="141">
        <v>44949</v>
      </c>
    </row>
    <row r="10138" spans="9:13">
      <c r="I10138" s="35" t="s">
        <v>27996</v>
      </c>
      <c r="J10138" s="35" t="s">
        <v>27997</v>
      </c>
      <c r="K10138" s="35" t="s">
        <v>2617</v>
      </c>
      <c r="L10138" s="35"/>
      <c r="M10138" s="141">
        <v>44949</v>
      </c>
    </row>
    <row r="10139" spans="9:13">
      <c r="I10139" s="35" t="s">
        <v>27998</v>
      </c>
      <c r="J10139" s="35" t="s">
        <v>27999</v>
      </c>
      <c r="K10139" s="35" t="s">
        <v>2617</v>
      </c>
      <c r="L10139" s="35"/>
      <c r="M10139" s="141">
        <v>44949</v>
      </c>
    </row>
    <row r="10140" spans="9:13">
      <c r="I10140" s="35" t="s">
        <v>28000</v>
      </c>
      <c r="J10140" s="35" t="s">
        <v>28001</v>
      </c>
      <c r="K10140" s="35" t="s">
        <v>2617</v>
      </c>
      <c r="L10140" s="35"/>
      <c r="M10140" s="141">
        <v>44949</v>
      </c>
    </row>
    <row r="10141" spans="9:13">
      <c r="I10141" s="35" t="s">
        <v>28002</v>
      </c>
      <c r="J10141" s="35" t="s">
        <v>28003</v>
      </c>
      <c r="K10141" s="35" t="s">
        <v>2617</v>
      </c>
      <c r="L10141" s="35"/>
      <c r="M10141" s="141">
        <v>44949</v>
      </c>
    </row>
    <row r="10142" spans="9:13">
      <c r="I10142" s="35" t="s">
        <v>28004</v>
      </c>
      <c r="J10142" s="35" t="s">
        <v>28005</v>
      </c>
      <c r="K10142" s="35" t="s">
        <v>2617</v>
      </c>
      <c r="L10142" s="35"/>
      <c r="M10142" s="141">
        <v>44949</v>
      </c>
    </row>
    <row r="10143" spans="9:13">
      <c r="I10143" s="35" t="s">
        <v>28006</v>
      </c>
      <c r="J10143" s="35" t="s">
        <v>28007</v>
      </c>
      <c r="K10143" s="35" t="s">
        <v>2617</v>
      </c>
      <c r="L10143" s="35"/>
      <c r="M10143" s="141">
        <v>44949</v>
      </c>
    </row>
    <row r="10144" spans="9:13">
      <c r="I10144" s="35" t="s">
        <v>28008</v>
      </c>
      <c r="J10144" s="35" t="s">
        <v>28009</v>
      </c>
      <c r="K10144" s="35" t="s">
        <v>2617</v>
      </c>
      <c r="L10144" s="35"/>
      <c r="M10144" s="141">
        <v>44949</v>
      </c>
    </row>
    <row r="10145" spans="9:13">
      <c r="I10145" s="35" t="s">
        <v>28010</v>
      </c>
      <c r="J10145" s="35" t="s">
        <v>28011</v>
      </c>
      <c r="K10145" s="35" t="s">
        <v>2617</v>
      </c>
      <c r="L10145" s="35"/>
      <c r="M10145" s="141">
        <v>44949</v>
      </c>
    </row>
    <row r="10146" spans="9:13">
      <c r="I10146" s="35" t="s">
        <v>28012</v>
      </c>
      <c r="J10146" s="35" t="s">
        <v>28013</v>
      </c>
      <c r="K10146" s="35" t="s">
        <v>2617</v>
      </c>
      <c r="L10146" s="35"/>
      <c r="M10146" s="141">
        <v>44949</v>
      </c>
    </row>
    <row r="10147" spans="9:13">
      <c r="I10147" s="35" t="s">
        <v>28014</v>
      </c>
      <c r="J10147" s="35" t="s">
        <v>28015</v>
      </c>
      <c r="K10147" s="35" t="s">
        <v>2617</v>
      </c>
      <c r="L10147" s="35"/>
      <c r="M10147" s="141">
        <v>44949</v>
      </c>
    </row>
    <row r="10148" spans="9:13">
      <c r="I10148" s="35" t="s">
        <v>28016</v>
      </c>
      <c r="J10148" s="35" t="s">
        <v>28017</v>
      </c>
      <c r="K10148" s="35" t="s">
        <v>2617</v>
      </c>
      <c r="L10148" s="35"/>
      <c r="M10148" s="141">
        <v>44949</v>
      </c>
    </row>
    <row r="10149" spans="9:13">
      <c r="I10149" s="35" t="s">
        <v>28018</v>
      </c>
      <c r="J10149" s="35" t="s">
        <v>28019</v>
      </c>
      <c r="K10149" s="35" t="s">
        <v>2617</v>
      </c>
      <c r="L10149" s="35"/>
      <c r="M10149" s="141">
        <v>44949</v>
      </c>
    </row>
    <row r="10150" spans="9:13">
      <c r="I10150" s="35" t="s">
        <v>28020</v>
      </c>
      <c r="J10150" s="35" t="s">
        <v>28021</v>
      </c>
      <c r="K10150" s="35" t="s">
        <v>2617</v>
      </c>
      <c r="L10150" s="35"/>
      <c r="M10150" s="141">
        <v>44949</v>
      </c>
    </row>
    <row r="10151" spans="9:13">
      <c r="I10151" s="35" t="s">
        <v>28022</v>
      </c>
      <c r="J10151" s="35" t="s">
        <v>28023</v>
      </c>
      <c r="K10151" s="35" t="s">
        <v>2617</v>
      </c>
      <c r="L10151" s="35"/>
      <c r="M10151" s="141">
        <v>44949</v>
      </c>
    </row>
    <row r="10152" spans="9:13">
      <c r="I10152" s="35" t="s">
        <v>28024</v>
      </c>
      <c r="J10152" s="35" t="s">
        <v>28025</v>
      </c>
      <c r="K10152" s="35" t="s">
        <v>2617</v>
      </c>
      <c r="L10152" s="35"/>
      <c r="M10152" s="141">
        <v>44949</v>
      </c>
    </row>
    <row r="10153" spans="9:13">
      <c r="I10153" s="35" t="s">
        <v>28026</v>
      </c>
      <c r="J10153" s="35" t="s">
        <v>28027</v>
      </c>
      <c r="K10153" s="35" t="s">
        <v>2617</v>
      </c>
      <c r="L10153" s="35"/>
      <c r="M10153" s="141">
        <v>44949</v>
      </c>
    </row>
    <row r="10154" spans="9:13">
      <c r="I10154" s="35" t="s">
        <v>28028</v>
      </c>
      <c r="J10154" s="35" t="s">
        <v>28029</v>
      </c>
      <c r="K10154" s="35" t="s">
        <v>2617</v>
      </c>
      <c r="L10154" s="35"/>
      <c r="M10154" s="141">
        <v>44949</v>
      </c>
    </row>
    <row r="10155" spans="9:13">
      <c r="I10155" s="35" t="s">
        <v>28030</v>
      </c>
      <c r="J10155" s="35" t="s">
        <v>28031</v>
      </c>
      <c r="K10155" s="35" t="s">
        <v>2617</v>
      </c>
      <c r="L10155" s="35"/>
      <c r="M10155" s="141">
        <v>44949</v>
      </c>
    </row>
    <row r="10156" spans="9:13">
      <c r="I10156" s="35" t="s">
        <v>28032</v>
      </c>
      <c r="J10156" s="35" t="s">
        <v>28033</v>
      </c>
      <c r="K10156" s="35" t="s">
        <v>2617</v>
      </c>
      <c r="L10156" s="35"/>
      <c r="M10156" s="141">
        <v>44949</v>
      </c>
    </row>
    <row r="10157" spans="9:13">
      <c r="I10157" s="35" t="s">
        <v>28034</v>
      </c>
      <c r="J10157" s="35" t="s">
        <v>28035</v>
      </c>
      <c r="K10157" s="35" t="s">
        <v>2617</v>
      </c>
      <c r="L10157" s="35"/>
      <c r="M10157" s="141">
        <v>44949</v>
      </c>
    </row>
    <row r="10158" spans="9:13">
      <c r="I10158" s="35" t="s">
        <v>28036</v>
      </c>
      <c r="J10158" s="35" t="s">
        <v>28037</v>
      </c>
      <c r="K10158" s="35" t="s">
        <v>2617</v>
      </c>
      <c r="L10158" s="35"/>
      <c r="M10158" s="141">
        <v>44949</v>
      </c>
    </row>
    <row r="10159" spans="9:13">
      <c r="I10159" s="35" t="s">
        <v>28038</v>
      </c>
      <c r="J10159" s="35" t="s">
        <v>28039</v>
      </c>
      <c r="K10159" s="35" t="s">
        <v>2617</v>
      </c>
      <c r="L10159" s="35"/>
      <c r="M10159" s="141">
        <v>44949</v>
      </c>
    </row>
    <row r="10160" spans="9:13">
      <c r="I10160" s="35" t="s">
        <v>28040</v>
      </c>
      <c r="J10160" s="35" t="s">
        <v>28041</v>
      </c>
      <c r="K10160" s="35" t="s">
        <v>2617</v>
      </c>
      <c r="L10160" s="35"/>
      <c r="M10160" s="141">
        <v>44949</v>
      </c>
    </row>
    <row r="10161" spans="9:13">
      <c r="I10161" s="35" t="s">
        <v>28042</v>
      </c>
      <c r="J10161" s="35" t="s">
        <v>28043</v>
      </c>
      <c r="K10161" s="35" t="s">
        <v>2617</v>
      </c>
      <c r="L10161" s="35"/>
      <c r="M10161" s="141">
        <v>44949</v>
      </c>
    </row>
    <row r="10162" spans="9:13">
      <c r="I10162" s="35" t="s">
        <v>28044</v>
      </c>
      <c r="J10162" s="35" t="s">
        <v>28045</v>
      </c>
      <c r="K10162" s="35" t="s">
        <v>2617</v>
      </c>
      <c r="L10162" s="35"/>
      <c r="M10162" s="141">
        <v>44949</v>
      </c>
    </row>
    <row r="10163" spans="9:13">
      <c r="I10163" s="35" t="s">
        <v>28046</v>
      </c>
      <c r="J10163" s="35" t="s">
        <v>28047</v>
      </c>
      <c r="K10163" s="35" t="s">
        <v>2617</v>
      </c>
      <c r="L10163" s="35"/>
      <c r="M10163" s="141">
        <v>44949</v>
      </c>
    </row>
    <row r="10164" spans="9:13">
      <c r="I10164" s="35" t="s">
        <v>28048</v>
      </c>
      <c r="J10164" s="35" t="s">
        <v>28049</v>
      </c>
      <c r="K10164" s="35" t="s">
        <v>2617</v>
      </c>
      <c r="L10164" s="35"/>
      <c r="M10164" s="141">
        <v>44949</v>
      </c>
    </row>
    <row r="10165" spans="9:13">
      <c r="I10165" s="35" t="s">
        <v>28050</v>
      </c>
      <c r="J10165" s="35" t="s">
        <v>28051</v>
      </c>
      <c r="K10165" s="35" t="s">
        <v>2617</v>
      </c>
      <c r="L10165" s="35"/>
      <c r="M10165" s="141">
        <v>44949</v>
      </c>
    </row>
    <row r="10166" spans="9:13">
      <c r="I10166" s="35" t="s">
        <v>28052</v>
      </c>
      <c r="J10166" s="35" t="s">
        <v>28053</v>
      </c>
      <c r="K10166" s="35" t="s">
        <v>2617</v>
      </c>
      <c r="L10166" s="35"/>
      <c r="M10166" s="141">
        <v>44949</v>
      </c>
    </row>
    <row r="10167" spans="9:13">
      <c r="I10167" s="35" t="s">
        <v>28054</v>
      </c>
      <c r="J10167" s="35" t="s">
        <v>28055</v>
      </c>
      <c r="K10167" s="35" t="s">
        <v>2617</v>
      </c>
      <c r="L10167" s="35"/>
      <c r="M10167" s="141">
        <v>44949</v>
      </c>
    </row>
    <row r="10168" spans="9:13">
      <c r="I10168" s="35" t="s">
        <v>28056</v>
      </c>
      <c r="J10168" s="35" t="s">
        <v>28057</v>
      </c>
      <c r="K10168" s="35" t="s">
        <v>2617</v>
      </c>
      <c r="L10168" s="35"/>
      <c r="M10168" s="141">
        <v>44949</v>
      </c>
    </row>
    <row r="10169" spans="9:13">
      <c r="I10169" s="35" t="s">
        <v>28058</v>
      </c>
      <c r="J10169" s="35" t="s">
        <v>28059</v>
      </c>
      <c r="K10169" s="35" t="s">
        <v>2617</v>
      </c>
      <c r="L10169" s="35"/>
      <c r="M10169" s="141">
        <v>44949</v>
      </c>
    </row>
    <row r="10170" spans="9:13">
      <c r="I10170" s="35" t="s">
        <v>28060</v>
      </c>
      <c r="J10170" s="35" t="s">
        <v>28061</v>
      </c>
      <c r="K10170" s="35" t="s">
        <v>2617</v>
      </c>
      <c r="L10170" s="35"/>
      <c r="M10170" s="141">
        <v>44949</v>
      </c>
    </row>
    <row r="10171" spans="9:13">
      <c r="I10171" s="35" t="s">
        <v>28062</v>
      </c>
      <c r="J10171" s="35" t="s">
        <v>28063</v>
      </c>
      <c r="K10171" s="35" t="s">
        <v>2617</v>
      </c>
      <c r="L10171" s="35"/>
      <c r="M10171" s="141">
        <v>44949</v>
      </c>
    </row>
    <row r="10172" spans="9:13">
      <c r="I10172" s="35" t="s">
        <v>28064</v>
      </c>
      <c r="J10172" s="35" t="s">
        <v>28065</v>
      </c>
      <c r="K10172" s="35" t="s">
        <v>2617</v>
      </c>
      <c r="L10172" s="35"/>
      <c r="M10172" s="141">
        <v>44949</v>
      </c>
    </row>
    <row r="10173" spans="9:13">
      <c r="I10173" s="35" t="s">
        <v>28066</v>
      </c>
      <c r="J10173" s="35" t="s">
        <v>28067</v>
      </c>
      <c r="K10173" s="35" t="s">
        <v>2617</v>
      </c>
      <c r="L10173" s="35"/>
      <c r="M10173" s="141">
        <v>44949</v>
      </c>
    </row>
    <row r="10174" spans="9:13">
      <c r="I10174" s="35" t="s">
        <v>28068</v>
      </c>
      <c r="J10174" s="35" t="s">
        <v>28069</v>
      </c>
      <c r="K10174" s="35" t="s">
        <v>2617</v>
      </c>
      <c r="L10174" s="35"/>
      <c r="M10174" s="141">
        <v>44949</v>
      </c>
    </row>
    <row r="10175" spans="9:13">
      <c r="I10175" s="35" t="s">
        <v>28070</v>
      </c>
      <c r="J10175" s="35" t="s">
        <v>28071</v>
      </c>
      <c r="K10175" s="35" t="s">
        <v>2617</v>
      </c>
      <c r="L10175" s="35"/>
      <c r="M10175" s="141">
        <v>44949</v>
      </c>
    </row>
    <row r="10176" spans="9:13">
      <c r="I10176" s="35" t="s">
        <v>28072</v>
      </c>
      <c r="J10176" s="35" t="s">
        <v>28073</v>
      </c>
      <c r="K10176" s="35" t="s">
        <v>2617</v>
      </c>
      <c r="L10176" s="35"/>
      <c r="M10176" s="141">
        <v>44949</v>
      </c>
    </row>
    <row r="10177" spans="9:13">
      <c r="I10177" s="35" t="s">
        <v>28074</v>
      </c>
      <c r="J10177" s="35" t="s">
        <v>28075</v>
      </c>
      <c r="K10177" s="35" t="s">
        <v>2617</v>
      </c>
      <c r="L10177" s="35"/>
      <c r="M10177" s="141">
        <v>44949</v>
      </c>
    </row>
    <row r="10178" spans="9:13">
      <c r="I10178" s="35" t="s">
        <v>28076</v>
      </c>
      <c r="J10178" s="35" t="s">
        <v>28077</v>
      </c>
      <c r="K10178" s="35" t="s">
        <v>2617</v>
      </c>
      <c r="L10178" s="35"/>
      <c r="M10178" s="141">
        <v>44949</v>
      </c>
    </row>
    <row r="10179" spans="9:13">
      <c r="I10179" s="35" t="s">
        <v>28078</v>
      </c>
      <c r="J10179" s="35" t="s">
        <v>28079</v>
      </c>
      <c r="K10179" s="35" t="s">
        <v>2617</v>
      </c>
      <c r="L10179" s="35"/>
      <c r="M10179" s="141">
        <v>44949</v>
      </c>
    </row>
    <row r="10180" spans="9:13">
      <c r="I10180" s="35" t="s">
        <v>28080</v>
      </c>
      <c r="J10180" s="35" t="s">
        <v>28081</v>
      </c>
      <c r="K10180" s="35" t="s">
        <v>2617</v>
      </c>
      <c r="L10180" s="35"/>
      <c r="M10180" s="141">
        <v>44949</v>
      </c>
    </row>
    <row r="10181" spans="9:13">
      <c r="I10181" s="35" t="s">
        <v>28082</v>
      </c>
      <c r="J10181" s="35" t="s">
        <v>28083</v>
      </c>
      <c r="K10181" s="35" t="s">
        <v>2617</v>
      </c>
      <c r="L10181" s="35"/>
      <c r="M10181" s="141">
        <v>44949</v>
      </c>
    </row>
    <row r="10182" spans="9:13">
      <c r="I10182" s="35" t="s">
        <v>28084</v>
      </c>
      <c r="J10182" s="35" t="s">
        <v>28085</v>
      </c>
      <c r="K10182" s="35" t="s">
        <v>2617</v>
      </c>
      <c r="L10182" s="35"/>
      <c r="M10182" s="141">
        <v>44949</v>
      </c>
    </row>
    <row r="10183" spans="9:13">
      <c r="I10183" s="35" t="s">
        <v>28086</v>
      </c>
      <c r="J10183" s="35" t="s">
        <v>28087</v>
      </c>
      <c r="K10183" s="35" t="s">
        <v>2617</v>
      </c>
      <c r="L10183" s="35"/>
      <c r="M10183" s="141">
        <v>44949</v>
      </c>
    </row>
    <row r="10184" spans="9:13">
      <c r="I10184" s="35" t="s">
        <v>28088</v>
      </c>
      <c r="J10184" s="35" t="s">
        <v>28089</v>
      </c>
      <c r="K10184" s="35" t="s">
        <v>2617</v>
      </c>
      <c r="L10184" s="35"/>
      <c r="M10184" s="141">
        <v>44949</v>
      </c>
    </row>
    <row r="10185" spans="9:13">
      <c r="I10185" s="35" t="s">
        <v>28090</v>
      </c>
      <c r="J10185" s="35" t="s">
        <v>28091</v>
      </c>
      <c r="K10185" s="35" t="s">
        <v>2617</v>
      </c>
      <c r="L10185" s="35"/>
      <c r="M10185" s="141">
        <v>44949</v>
      </c>
    </row>
    <row r="10186" spans="9:13">
      <c r="I10186" s="35" t="s">
        <v>28092</v>
      </c>
      <c r="J10186" s="35" t="s">
        <v>28093</v>
      </c>
      <c r="K10186" s="35" t="s">
        <v>2617</v>
      </c>
      <c r="L10186" s="35"/>
      <c r="M10186" s="141">
        <v>44949</v>
      </c>
    </row>
    <row r="10187" spans="9:13">
      <c r="I10187" s="35" t="s">
        <v>28094</v>
      </c>
      <c r="J10187" s="35" t="s">
        <v>28095</v>
      </c>
      <c r="K10187" s="35" t="s">
        <v>2617</v>
      </c>
      <c r="L10187" s="35"/>
      <c r="M10187" s="141">
        <v>44949</v>
      </c>
    </row>
    <row r="10188" spans="9:13">
      <c r="I10188" s="35" t="s">
        <v>28096</v>
      </c>
      <c r="J10188" s="35" t="s">
        <v>28097</v>
      </c>
      <c r="K10188" s="35" t="s">
        <v>2617</v>
      </c>
      <c r="L10188" s="35"/>
      <c r="M10188" s="141">
        <v>44949</v>
      </c>
    </row>
    <row r="10189" spans="9:13">
      <c r="I10189" s="35" t="s">
        <v>28098</v>
      </c>
      <c r="J10189" s="35" t="s">
        <v>28099</v>
      </c>
      <c r="K10189" s="35" t="s">
        <v>2617</v>
      </c>
      <c r="L10189" s="35"/>
      <c r="M10189" s="141">
        <v>44949</v>
      </c>
    </row>
    <row r="10190" spans="9:13">
      <c r="I10190" s="35" t="s">
        <v>28100</v>
      </c>
      <c r="J10190" s="35" t="s">
        <v>28101</v>
      </c>
      <c r="K10190" s="35" t="s">
        <v>2617</v>
      </c>
      <c r="L10190" s="35"/>
      <c r="M10190" s="141">
        <v>44949</v>
      </c>
    </row>
    <row r="10191" spans="9:13">
      <c r="I10191" s="35" t="s">
        <v>28102</v>
      </c>
      <c r="J10191" s="35" t="s">
        <v>28103</v>
      </c>
      <c r="K10191" s="35" t="s">
        <v>2617</v>
      </c>
      <c r="L10191" s="35"/>
      <c r="M10191" s="141">
        <v>44949</v>
      </c>
    </row>
    <row r="10192" spans="9:13">
      <c r="I10192" s="35" t="s">
        <v>28104</v>
      </c>
      <c r="J10192" s="35" t="s">
        <v>28105</v>
      </c>
      <c r="K10192" s="35" t="s">
        <v>2617</v>
      </c>
      <c r="L10192" s="35"/>
      <c r="M10192" s="141">
        <v>44949</v>
      </c>
    </row>
    <row r="10193" spans="9:13">
      <c r="I10193" s="35" t="s">
        <v>28106</v>
      </c>
      <c r="J10193" s="35" t="s">
        <v>28107</v>
      </c>
      <c r="K10193" s="35" t="s">
        <v>2617</v>
      </c>
      <c r="L10193" s="35"/>
      <c r="M10193" s="141">
        <v>44949</v>
      </c>
    </row>
    <row r="10194" spans="9:13">
      <c r="I10194" s="35" t="s">
        <v>28108</v>
      </c>
      <c r="J10194" s="35" t="s">
        <v>28109</v>
      </c>
      <c r="K10194" s="35" t="s">
        <v>2617</v>
      </c>
      <c r="L10194" s="35"/>
      <c r="M10194" s="141">
        <v>44949</v>
      </c>
    </row>
    <row r="10195" spans="9:13">
      <c r="I10195" s="35" t="s">
        <v>28110</v>
      </c>
      <c r="J10195" s="35" t="s">
        <v>28111</v>
      </c>
      <c r="K10195" s="35" t="s">
        <v>2617</v>
      </c>
      <c r="L10195" s="35"/>
      <c r="M10195" s="141">
        <v>44949</v>
      </c>
    </row>
    <row r="10196" spans="9:13">
      <c r="I10196" s="35" t="s">
        <v>28112</v>
      </c>
      <c r="J10196" s="35" t="s">
        <v>28113</v>
      </c>
      <c r="K10196" s="35" t="s">
        <v>2617</v>
      </c>
      <c r="L10196" s="35"/>
      <c r="M10196" s="141">
        <v>44949</v>
      </c>
    </row>
    <row r="10197" spans="9:13">
      <c r="I10197" s="35" t="s">
        <v>28114</v>
      </c>
      <c r="J10197" s="35" t="s">
        <v>28115</v>
      </c>
      <c r="K10197" s="35" t="s">
        <v>2617</v>
      </c>
      <c r="L10197" s="35"/>
      <c r="M10197" s="141">
        <v>44949</v>
      </c>
    </row>
    <row r="10198" spans="9:13">
      <c r="I10198" s="35" t="s">
        <v>28116</v>
      </c>
      <c r="J10198" s="35" t="s">
        <v>28117</v>
      </c>
      <c r="K10198" s="35" t="s">
        <v>2617</v>
      </c>
      <c r="L10198" s="35"/>
      <c r="M10198" s="141">
        <v>44949</v>
      </c>
    </row>
    <row r="10199" spans="9:13">
      <c r="I10199" s="35" t="s">
        <v>28118</v>
      </c>
      <c r="J10199" s="35" t="s">
        <v>28119</v>
      </c>
      <c r="K10199" s="35" t="s">
        <v>2617</v>
      </c>
      <c r="L10199" s="35"/>
      <c r="M10199" s="141">
        <v>44949</v>
      </c>
    </row>
    <row r="10200" spans="9:13">
      <c r="I10200" s="35" t="s">
        <v>28120</v>
      </c>
      <c r="J10200" s="35" t="s">
        <v>28121</v>
      </c>
      <c r="K10200" s="35" t="s">
        <v>2617</v>
      </c>
      <c r="L10200" s="35"/>
      <c r="M10200" s="141">
        <v>44949</v>
      </c>
    </row>
    <row r="10201" spans="9:13">
      <c r="I10201" s="35" t="s">
        <v>28122</v>
      </c>
      <c r="J10201" s="35" t="s">
        <v>28123</v>
      </c>
      <c r="K10201" s="35" t="s">
        <v>2617</v>
      </c>
      <c r="L10201" s="35"/>
      <c r="M10201" s="141">
        <v>44949</v>
      </c>
    </row>
    <row r="10202" spans="9:13">
      <c r="I10202" s="35" t="s">
        <v>28124</v>
      </c>
      <c r="J10202" s="35" t="s">
        <v>28125</v>
      </c>
      <c r="K10202" s="35" t="s">
        <v>2617</v>
      </c>
      <c r="L10202" s="35"/>
      <c r="M10202" s="141">
        <v>44949</v>
      </c>
    </row>
    <row r="10203" spans="9:13">
      <c r="I10203" s="35" t="s">
        <v>28126</v>
      </c>
      <c r="J10203" s="35" t="s">
        <v>28127</v>
      </c>
      <c r="K10203" s="35" t="s">
        <v>2617</v>
      </c>
      <c r="L10203" s="35"/>
      <c r="M10203" s="141">
        <v>44949</v>
      </c>
    </row>
    <row r="10204" spans="9:13">
      <c r="I10204" s="35" t="s">
        <v>28128</v>
      </c>
      <c r="J10204" s="35" t="s">
        <v>28129</v>
      </c>
      <c r="K10204" s="35" t="s">
        <v>2617</v>
      </c>
      <c r="L10204" s="35"/>
      <c r="M10204" s="141">
        <v>44949</v>
      </c>
    </row>
    <row r="10205" spans="9:13">
      <c r="I10205" s="35" t="s">
        <v>28130</v>
      </c>
      <c r="J10205" s="35" t="s">
        <v>28131</v>
      </c>
      <c r="K10205" s="35" t="s">
        <v>2617</v>
      </c>
      <c r="L10205" s="35"/>
      <c r="M10205" s="141">
        <v>44949</v>
      </c>
    </row>
    <row r="10206" spans="9:13">
      <c r="I10206" s="35" t="s">
        <v>28132</v>
      </c>
      <c r="J10206" s="35" t="s">
        <v>28133</v>
      </c>
      <c r="K10206" s="35" t="s">
        <v>2617</v>
      </c>
      <c r="L10206" s="35"/>
      <c r="M10206" s="141">
        <v>44949</v>
      </c>
    </row>
    <row r="10207" spans="9:13">
      <c r="I10207" s="35" t="s">
        <v>28134</v>
      </c>
      <c r="J10207" s="35" t="s">
        <v>28135</v>
      </c>
      <c r="K10207" s="35" t="s">
        <v>2617</v>
      </c>
      <c r="L10207" s="35"/>
      <c r="M10207" s="141">
        <v>44949</v>
      </c>
    </row>
    <row r="10208" spans="9:13">
      <c r="I10208" s="35" t="s">
        <v>28136</v>
      </c>
      <c r="J10208" s="35" t="s">
        <v>28137</v>
      </c>
      <c r="K10208" s="35" t="s">
        <v>2617</v>
      </c>
      <c r="L10208" s="35"/>
      <c r="M10208" s="141">
        <v>44949</v>
      </c>
    </row>
    <row r="10209" spans="9:13">
      <c r="I10209" s="35" t="s">
        <v>28138</v>
      </c>
      <c r="J10209" s="35" t="s">
        <v>28139</v>
      </c>
      <c r="K10209" s="35" t="s">
        <v>2617</v>
      </c>
      <c r="L10209" s="35"/>
      <c r="M10209" s="141">
        <v>44949</v>
      </c>
    </row>
    <row r="10210" spans="9:13">
      <c r="I10210" s="35" t="s">
        <v>28140</v>
      </c>
      <c r="J10210" s="35" t="s">
        <v>28141</v>
      </c>
      <c r="K10210" s="35" t="s">
        <v>2617</v>
      </c>
      <c r="L10210" s="35"/>
      <c r="M10210" s="141">
        <v>44949</v>
      </c>
    </row>
    <row r="10211" spans="9:13">
      <c r="I10211" s="35" t="s">
        <v>28142</v>
      </c>
      <c r="J10211" s="35" t="s">
        <v>28143</v>
      </c>
      <c r="K10211" s="35" t="s">
        <v>2617</v>
      </c>
      <c r="L10211" s="35"/>
      <c r="M10211" s="141">
        <v>44949</v>
      </c>
    </row>
    <row r="10212" spans="9:13">
      <c r="I10212" s="35" t="s">
        <v>28144</v>
      </c>
      <c r="J10212" s="35" t="s">
        <v>28145</v>
      </c>
      <c r="K10212" s="35" t="s">
        <v>2617</v>
      </c>
      <c r="L10212" s="35"/>
      <c r="M10212" s="141">
        <v>44949</v>
      </c>
    </row>
    <row r="10213" spans="9:13">
      <c r="I10213" s="35" t="s">
        <v>28146</v>
      </c>
      <c r="J10213" s="35" t="s">
        <v>28147</v>
      </c>
      <c r="K10213" s="35" t="s">
        <v>2617</v>
      </c>
      <c r="L10213" s="35"/>
      <c r="M10213" s="141">
        <v>44949</v>
      </c>
    </row>
    <row r="10214" spans="9:13">
      <c r="I10214" s="35" t="s">
        <v>28148</v>
      </c>
      <c r="J10214" s="35" t="s">
        <v>28149</v>
      </c>
      <c r="K10214" s="35" t="s">
        <v>2617</v>
      </c>
      <c r="L10214" s="35"/>
      <c r="M10214" s="141">
        <v>44949</v>
      </c>
    </row>
    <row r="10215" spans="9:13">
      <c r="I10215" s="35" t="s">
        <v>28150</v>
      </c>
      <c r="J10215" s="35" t="s">
        <v>28151</v>
      </c>
      <c r="K10215" s="35" t="s">
        <v>2617</v>
      </c>
      <c r="L10215" s="35"/>
      <c r="M10215" s="141">
        <v>44949</v>
      </c>
    </row>
    <row r="10216" spans="9:13">
      <c r="I10216" s="35" t="s">
        <v>28152</v>
      </c>
      <c r="J10216" s="35" t="s">
        <v>28153</v>
      </c>
      <c r="K10216" s="35" t="s">
        <v>2617</v>
      </c>
      <c r="L10216" s="35"/>
      <c r="M10216" s="141">
        <v>44949</v>
      </c>
    </row>
    <row r="10217" spans="9:13">
      <c r="I10217" s="35" t="s">
        <v>28154</v>
      </c>
      <c r="J10217" s="35" t="s">
        <v>28155</v>
      </c>
      <c r="K10217" s="35" t="s">
        <v>2617</v>
      </c>
      <c r="L10217" s="35"/>
      <c r="M10217" s="141">
        <v>44949</v>
      </c>
    </row>
    <row r="10218" spans="9:13">
      <c r="I10218" s="35" t="s">
        <v>28156</v>
      </c>
      <c r="J10218" s="35" t="s">
        <v>28157</v>
      </c>
      <c r="K10218" s="35" t="s">
        <v>2617</v>
      </c>
      <c r="L10218" s="35"/>
      <c r="M10218" s="141">
        <v>44949</v>
      </c>
    </row>
    <row r="10219" spans="9:13">
      <c r="I10219" s="35" t="s">
        <v>28158</v>
      </c>
      <c r="J10219" s="35" t="s">
        <v>28159</v>
      </c>
      <c r="K10219" s="35" t="s">
        <v>2617</v>
      </c>
      <c r="L10219" s="35"/>
      <c r="M10219" s="141">
        <v>44949</v>
      </c>
    </row>
    <row r="10220" spans="9:13">
      <c r="I10220" s="35" t="s">
        <v>28160</v>
      </c>
      <c r="J10220" s="35" t="s">
        <v>28161</v>
      </c>
      <c r="K10220" s="35" t="s">
        <v>2617</v>
      </c>
      <c r="L10220" s="35"/>
      <c r="M10220" s="141">
        <v>44949</v>
      </c>
    </row>
    <row r="10221" spans="9:13">
      <c r="I10221" s="35" t="s">
        <v>28162</v>
      </c>
      <c r="J10221" s="35" t="s">
        <v>28163</v>
      </c>
      <c r="K10221" s="35" t="s">
        <v>2617</v>
      </c>
      <c r="L10221" s="35"/>
      <c r="M10221" s="141">
        <v>44949</v>
      </c>
    </row>
    <row r="10222" spans="9:13">
      <c r="I10222" s="35" t="s">
        <v>28164</v>
      </c>
      <c r="J10222" s="35" t="s">
        <v>28165</v>
      </c>
      <c r="K10222" s="35" t="s">
        <v>2617</v>
      </c>
      <c r="L10222" s="35"/>
      <c r="M10222" s="141">
        <v>44949</v>
      </c>
    </row>
    <row r="10223" spans="9:13">
      <c r="I10223" s="35" t="s">
        <v>28166</v>
      </c>
      <c r="J10223" s="35" t="s">
        <v>28167</v>
      </c>
      <c r="K10223" s="35" t="s">
        <v>2617</v>
      </c>
      <c r="L10223" s="35"/>
      <c r="M10223" s="141">
        <v>44949</v>
      </c>
    </row>
    <row r="10224" spans="9:13">
      <c r="I10224" s="35" t="s">
        <v>28168</v>
      </c>
      <c r="J10224" s="35" t="s">
        <v>28169</v>
      </c>
      <c r="K10224" s="35" t="s">
        <v>2617</v>
      </c>
      <c r="L10224" s="35"/>
      <c r="M10224" s="141">
        <v>44949</v>
      </c>
    </row>
    <row r="10225" spans="9:13">
      <c r="I10225" s="35" t="s">
        <v>28170</v>
      </c>
      <c r="J10225" s="35" t="s">
        <v>28171</v>
      </c>
      <c r="K10225" s="35" t="s">
        <v>2617</v>
      </c>
      <c r="L10225" s="35"/>
      <c r="M10225" s="141">
        <v>44949</v>
      </c>
    </row>
    <row r="10226" spans="9:13">
      <c r="I10226" s="35" t="s">
        <v>28172</v>
      </c>
      <c r="J10226" s="35" t="s">
        <v>28173</v>
      </c>
      <c r="K10226" s="35" t="s">
        <v>2617</v>
      </c>
      <c r="L10226" s="35"/>
      <c r="M10226" s="141">
        <v>44949</v>
      </c>
    </row>
    <row r="10227" spans="9:13">
      <c r="I10227" s="35" t="s">
        <v>28174</v>
      </c>
      <c r="J10227" s="35" t="s">
        <v>28175</v>
      </c>
      <c r="K10227" s="35" t="s">
        <v>2617</v>
      </c>
      <c r="L10227" s="35"/>
      <c r="M10227" s="141">
        <v>44949</v>
      </c>
    </row>
    <row r="10228" spans="9:13">
      <c r="I10228" s="35" t="s">
        <v>28176</v>
      </c>
      <c r="J10228" s="35" t="s">
        <v>28177</v>
      </c>
      <c r="K10228" s="35" t="s">
        <v>2617</v>
      </c>
      <c r="L10228" s="35"/>
      <c r="M10228" s="141">
        <v>44949</v>
      </c>
    </row>
    <row r="10229" spans="9:13">
      <c r="I10229" s="35" t="s">
        <v>28178</v>
      </c>
      <c r="J10229" s="35" t="s">
        <v>28179</v>
      </c>
      <c r="K10229" s="35" t="s">
        <v>2617</v>
      </c>
      <c r="L10229" s="35"/>
      <c r="M10229" s="141">
        <v>44949</v>
      </c>
    </row>
    <row r="10230" spans="9:13">
      <c r="I10230" s="35" t="s">
        <v>28180</v>
      </c>
      <c r="J10230" s="35" t="s">
        <v>28181</v>
      </c>
      <c r="K10230" s="35" t="s">
        <v>2617</v>
      </c>
      <c r="L10230" s="35"/>
      <c r="M10230" s="141">
        <v>44949</v>
      </c>
    </row>
    <row r="10231" spans="9:13">
      <c r="I10231" s="35" t="s">
        <v>28182</v>
      </c>
      <c r="J10231" s="35" t="s">
        <v>28183</v>
      </c>
      <c r="K10231" s="35" t="s">
        <v>2617</v>
      </c>
      <c r="L10231" s="35"/>
      <c r="M10231" s="141">
        <v>44949</v>
      </c>
    </row>
    <row r="10232" spans="9:13">
      <c r="I10232" s="35" t="s">
        <v>28184</v>
      </c>
      <c r="J10232" s="35" t="s">
        <v>28185</v>
      </c>
      <c r="K10232" s="35" t="s">
        <v>2617</v>
      </c>
      <c r="L10232" s="35"/>
      <c r="M10232" s="141">
        <v>44949</v>
      </c>
    </row>
    <row r="10233" spans="9:13">
      <c r="I10233" s="35" t="s">
        <v>28186</v>
      </c>
      <c r="J10233" s="35" t="s">
        <v>28187</v>
      </c>
      <c r="K10233" s="35" t="s">
        <v>2617</v>
      </c>
      <c r="L10233" s="35"/>
      <c r="M10233" s="141">
        <v>44949</v>
      </c>
    </row>
    <row r="10234" spans="9:13">
      <c r="I10234" s="35" t="s">
        <v>28188</v>
      </c>
      <c r="J10234" s="35" t="s">
        <v>28189</v>
      </c>
      <c r="K10234" s="35" t="s">
        <v>2617</v>
      </c>
      <c r="L10234" s="35"/>
      <c r="M10234" s="141">
        <v>44949</v>
      </c>
    </row>
    <row r="10235" spans="9:13">
      <c r="I10235" s="35" t="s">
        <v>28190</v>
      </c>
      <c r="J10235" s="35" t="s">
        <v>28191</v>
      </c>
      <c r="K10235" s="35" t="s">
        <v>2617</v>
      </c>
      <c r="L10235" s="35"/>
      <c r="M10235" s="141">
        <v>44949</v>
      </c>
    </row>
    <row r="10236" spans="9:13">
      <c r="I10236" s="35" t="s">
        <v>28192</v>
      </c>
      <c r="J10236" s="35" t="s">
        <v>28193</v>
      </c>
      <c r="K10236" s="35" t="s">
        <v>2617</v>
      </c>
      <c r="L10236" s="35"/>
      <c r="M10236" s="141">
        <v>44949</v>
      </c>
    </row>
    <row r="10237" spans="9:13">
      <c r="I10237" s="35" t="s">
        <v>28194</v>
      </c>
      <c r="J10237" s="35" t="s">
        <v>28195</v>
      </c>
      <c r="K10237" s="35" t="s">
        <v>2617</v>
      </c>
      <c r="L10237" s="35"/>
      <c r="M10237" s="141">
        <v>44949</v>
      </c>
    </row>
    <row r="10238" spans="9:13">
      <c r="I10238" s="35" t="s">
        <v>28196</v>
      </c>
      <c r="J10238" s="35" t="s">
        <v>28197</v>
      </c>
      <c r="K10238" s="35" t="s">
        <v>2617</v>
      </c>
      <c r="L10238" s="35"/>
      <c r="M10238" s="141">
        <v>44949</v>
      </c>
    </row>
    <row r="10239" spans="9:13">
      <c r="I10239" s="35" t="s">
        <v>28198</v>
      </c>
      <c r="J10239" s="35" t="s">
        <v>28199</v>
      </c>
      <c r="K10239" s="35" t="s">
        <v>2617</v>
      </c>
      <c r="L10239" s="35"/>
      <c r="M10239" s="141">
        <v>44949</v>
      </c>
    </row>
    <row r="10240" spans="9:13">
      <c r="I10240" s="35" t="s">
        <v>28200</v>
      </c>
      <c r="J10240" s="35" t="s">
        <v>28201</v>
      </c>
      <c r="K10240" s="35" t="s">
        <v>2617</v>
      </c>
      <c r="L10240" s="35"/>
      <c r="M10240" s="141">
        <v>44949</v>
      </c>
    </row>
    <row r="10241" spans="9:13">
      <c r="I10241" s="35" t="s">
        <v>28202</v>
      </c>
      <c r="J10241" s="35" t="s">
        <v>28203</v>
      </c>
      <c r="K10241" s="35" t="s">
        <v>2617</v>
      </c>
      <c r="L10241" s="35"/>
      <c r="M10241" s="141">
        <v>44949</v>
      </c>
    </row>
    <row r="10242" spans="9:13">
      <c r="I10242" s="35" t="s">
        <v>28204</v>
      </c>
      <c r="J10242" s="35" t="s">
        <v>28205</v>
      </c>
      <c r="K10242" s="35" t="s">
        <v>2617</v>
      </c>
      <c r="L10242" s="35"/>
      <c r="M10242" s="141">
        <v>44949</v>
      </c>
    </row>
    <row r="10243" spans="9:13">
      <c r="I10243" s="35" t="s">
        <v>28206</v>
      </c>
      <c r="J10243" s="35" t="s">
        <v>28207</v>
      </c>
      <c r="K10243" s="35" t="s">
        <v>2617</v>
      </c>
      <c r="L10243" s="35"/>
      <c r="M10243" s="141">
        <v>44949</v>
      </c>
    </row>
    <row r="10244" spans="9:13">
      <c r="I10244" s="35" t="s">
        <v>28208</v>
      </c>
      <c r="J10244" s="35" t="s">
        <v>28209</v>
      </c>
      <c r="K10244" s="35" t="s">
        <v>2617</v>
      </c>
      <c r="L10244" s="35"/>
      <c r="M10244" s="141">
        <v>44949</v>
      </c>
    </row>
    <row r="10245" spans="9:13">
      <c r="I10245" s="35" t="s">
        <v>28210</v>
      </c>
      <c r="J10245" s="35" t="s">
        <v>28211</v>
      </c>
      <c r="K10245" s="35" t="s">
        <v>2617</v>
      </c>
      <c r="L10245" s="35"/>
      <c r="M10245" s="141">
        <v>44949</v>
      </c>
    </row>
    <row r="10246" spans="9:13">
      <c r="I10246" s="35" t="s">
        <v>28212</v>
      </c>
      <c r="J10246" s="35" t="s">
        <v>28213</v>
      </c>
      <c r="K10246" s="35" t="s">
        <v>2617</v>
      </c>
      <c r="L10246" s="35"/>
      <c r="M10246" s="141">
        <v>44949</v>
      </c>
    </row>
    <row r="10247" spans="9:13">
      <c r="I10247" s="35" t="s">
        <v>28214</v>
      </c>
      <c r="J10247" s="35" t="s">
        <v>28215</v>
      </c>
      <c r="K10247" s="35" t="s">
        <v>2617</v>
      </c>
      <c r="L10247" s="35"/>
      <c r="M10247" s="141">
        <v>44949</v>
      </c>
    </row>
    <row r="10248" spans="9:13">
      <c r="I10248" s="35" t="s">
        <v>28216</v>
      </c>
      <c r="J10248" s="35" t="s">
        <v>28217</v>
      </c>
      <c r="K10248" s="35" t="s">
        <v>2617</v>
      </c>
      <c r="L10248" s="35"/>
      <c r="M10248" s="141">
        <v>44949</v>
      </c>
    </row>
    <row r="10249" spans="9:13">
      <c r="I10249" s="35" t="s">
        <v>28218</v>
      </c>
      <c r="J10249" s="35" t="s">
        <v>28219</v>
      </c>
      <c r="K10249" s="35" t="s">
        <v>2617</v>
      </c>
      <c r="L10249" s="35"/>
      <c r="M10249" s="141">
        <v>44949</v>
      </c>
    </row>
    <row r="10250" spans="9:13">
      <c r="I10250" s="35" t="s">
        <v>28220</v>
      </c>
      <c r="J10250" s="35" t="s">
        <v>28221</v>
      </c>
      <c r="K10250" s="35" t="s">
        <v>2617</v>
      </c>
      <c r="L10250" s="35"/>
      <c r="M10250" s="141">
        <v>44949</v>
      </c>
    </row>
    <row r="10251" spans="9:13">
      <c r="I10251" s="35" t="s">
        <v>28222</v>
      </c>
      <c r="J10251" s="35" t="s">
        <v>28223</v>
      </c>
      <c r="K10251" s="35" t="s">
        <v>2617</v>
      </c>
      <c r="L10251" s="35"/>
      <c r="M10251" s="141">
        <v>44949</v>
      </c>
    </row>
    <row r="10252" spans="9:13">
      <c r="I10252" s="35" t="s">
        <v>28224</v>
      </c>
      <c r="J10252" s="35" t="s">
        <v>28225</v>
      </c>
      <c r="K10252" s="35" t="s">
        <v>2617</v>
      </c>
      <c r="L10252" s="35"/>
      <c r="M10252" s="141">
        <v>44949</v>
      </c>
    </row>
    <row r="10253" spans="9:13">
      <c r="I10253" s="35" t="s">
        <v>28226</v>
      </c>
      <c r="J10253" s="35" t="s">
        <v>28227</v>
      </c>
      <c r="K10253" s="35" t="s">
        <v>2617</v>
      </c>
      <c r="L10253" s="35"/>
      <c r="M10253" s="141">
        <v>44949</v>
      </c>
    </row>
    <row r="10254" spans="9:13">
      <c r="I10254" s="35" t="s">
        <v>28228</v>
      </c>
      <c r="J10254" s="35" t="s">
        <v>28229</v>
      </c>
      <c r="K10254" s="35" t="s">
        <v>2617</v>
      </c>
      <c r="L10254" s="35"/>
      <c r="M10254" s="141">
        <v>44949</v>
      </c>
    </row>
    <row r="10255" spans="9:13">
      <c r="I10255" s="35" t="s">
        <v>28230</v>
      </c>
      <c r="J10255" s="35" t="s">
        <v>28231</v>
      </c>
      <c r="K10255" s="35" t="s">
        <v>2617</v>
      </c>
      <c r="L10255" s="35"/>
      <c r="M10255" s="141">
        <v>44949</v>
      </c>
    </row>
    <row r="10256" spans="9:13">
      <c r="I10256" s="35" t="s">
        <v>28232</v>
      </c>
      <c r="J10256" s="35" t="s">
        <v>28233</v>
      </c>
      <c r="K10256" s="35" t="s">
        <v>2617</v>
      </c>
      <c r="L10256" s="35"/>
      <c r="M10256" s="141">
        <v>44949</v>
      </c>
    </row>
    <row r="10257" spans="9:13">
      <c r="I10257" s="35" t="s">
        <v>28234</v>
      </c>
      <c r="J10257" s="35" t="s">
        <v>28235</v>
      </c>
      <c r="K10257" s="35" t="s">
        <v>2617</v>
      </c>
      <c r="L10257" s="35"/>
      <c r="M10257" s="141">
        <v>44949</v>
      </c>
    </row>
    <row r="10258" spans="9:13">
      <c r="I10258" s="35" t="s">
        <v>28236</v>
      </c>
      <c r="J10258" s="35" t="s">
        <v>28237</v>
      </c>
      <c r="K10258" s="35" t="s">
        <v>2617</v>
      </c>
      <c r="L10258" s="35"/>
      <c r="M10258" s="141">
        <v>44949</v>
      </c>
    </row>
    <row r="10259" spans="9:13">
      <c r="I10259" s="35" t="s">
        <v>28238</v>
      </c>
      <c r="J10259" s="35" t="s">
        <v>28239</v>
      </c>
      <c r="K10259" s="35" t="s">
        <v>2617</v>
      </c>
      <c r="L10259" s="35"/>
      <c r="M10259" s="141">
        <v>44949</v>
      </c>
    </row>
    <row r="10260" spans="9:13">
      <c r="I10260" s="35" t="s">
        <v>28240</v>
      </c>
      <c r="J10260" s="35" t="s">
        <v>28241</v>
      </c>
      <c r="K10260" s="35" t="s">
        <v>2617</v>
      </c>
      <c r="L10260" s="35"/>
      <c r="M10260" s="141">
        <v>44949</v>
      </c>
    </row>
    <row r="10261" spans="9:13">
      <c r="I10261" s="35" t="s">
        <v>28242</v>
      </c>
      <c r="J10261" s="35" t="s">
        <v>28243</v>
      </c>
      <c r="K10261" s="35" t="s">
        <v>2617</v>
      </c>
      <c r="L10261" s="35"/>
      <c r="M10261" s="141">
        <v>44949</v>
      </c>
    </row>
    <row r="10262" spans="9:13">
      <c r="I10262" s="35" t="s">
        <v>28244</v>
      </c>
      <c r="J10262" s="35" t="s">
        <v>28245</v>
      </c>
      <c r="K10262" s="35" t="s">
        <v>2617</v>
      </c>
      <c r="L10262" s="35"/>
      <c r="M10262" s="141">
        <v>44949</v>
      </c>
    </row>
    <row r="10263" spans="9:13">
      <c r="I10263" s="35" t="s">
        <v>28246</v>
      </c>
      <c r="J10263" s="35" t="s">
        <v>28247</v>
      </c>
      <c r="K10263" s="35" t="s">
        <v>2617</v>
      </c>
      <c r="L10263" s="35"/>
      <c r="M10263" s="141">
        <v>44949</v>
      </c>
    </row>
    <row r="10264" spans="9:13">
      <c r="I10264" s="35" t="s">
        <v>28248</v>
      </c>
      <c r="J10264" s="35" t="s">
        <v>28249</v>
      </c>
      <c r="K10264" s="35" t="s">
        <v>2617</v>
      </c>
      <c r="L10264" s="35"/>
      <c r="M10264" s="141">
        <v>44914</v>
      </c>
    </row>
    <row r="10265" spans="9:13">
      <c r="I10265" s="35" t="s">
        <v>28250</v>
      </c>
      <c r="J10265" s="35" t="s">
        <v>28251</v>
      </c>
      <c r="K10265" s="35" t="s">
        <v>2617</v>
      </c>
      <c r="L10265" s="35"/>
      <c r="M10265" s="141">
        <v>44917</v>
      </c>
    </row>
    <row r="10266" spans="9:13">
      <c r="I10266" s="35" t="s">
        <v>28252</v>
      </c>
      <c r="J10266" s="35" t="s">
        <v>28253</v>
      </c>
      <c r="K10266" s="35" t="s">
        <v>2617</v>
      </c>
      <c r="L10266" s="35"/>
      <c r="M10266" s="141">
        <v>44918</v>
      </c>
    </row>
    <row r="10267" spans="9:13">
      <c r="I10267" s="35" t="s">
        <v>28329</v>
      </c>
      <c r="J10267" s="35" t="s">
        <v>28330</v>
      </c>
      <c r="K10267" s="35" t="s">
        <v>2617</v>
      </c>
      <c r="L10267" s="35"/>
      <c r="M10267" s="141">
        <v>44946</v>
      </c>
    </row>
    <row r="10268" spans="9:13">
      <c r="I10268" s="35" t="s">
        <v>28331</v>
      </c>
      <c r="J10268" s="35" t="s">
        <v>28332</v>
      </c>
      <c r="K10268" s="35" t="s">
        <v>2617</v>
      </c>
      <c r="L10268" s="35"/>
      <c r="M10268" s="141">
        <v>44979</v>
      </c>
    </row>
    <row r="10269" spans="9:13">
      <c r="I10269" s="35" t="s">
        <v>28333</v>
      </c>
      <c r="J10269" s="35" t="s">
        <v>28334</v>
      </c>
      <c r="K10269" s="35" t="s">
        <v>2617</v>
      </c>
      <c r="L10269" s="35"/>
      <c r="M10269" s="141">
        <v>44965</v>
      </c>
    </row>
    <row r="10270" spans="9:13">
      <c r="I10270" s="35" t="s">
        <v>28335</v>
      </c>
      <c r="J10270" s="35" t="s">
        <v>28336</v>
      </c>
      <c r="K10270" s="35" t="s">
        <v>2617</v>
      </c>
      <c r="L10270" s="35"/>
      <c r="M10270" s="141">
        <v>44965</v>
      </c>
    </row>
    <row r="10271" spans="9:13">
      <c r="I10271" s="35" t="s">
        <v>28382</v>
      </c>
      <c r="J10271" s="35" t="s">
        <v>28383</v>
      </c>
      <c r="K10271" s="35" t="s">
        <v>2617</v>
      </c>
      <c r="L10271" s="35"/>
      <c r="M10271" s="141">
        <v>44894</v>
      </c>
    </row>
    <row r="10272" spans="9:13">
      <c r="I10272" s="35" t="s">
        <v>17673</v>
      </c>
      <c r="J10272" s="35" t="s">
        <v>28419</v>
      </c>
      <c r="K10272" s="35" t="s">
        <v>2617</v>
      </c>
      <c r="L10272" s="35"/>
      <c r="M10272" s="141">
        <v>43220</v>
      </c>
    </row>
    <row r="10273" spans="9:13">
      <c r="I10273" s="35" t="s">
        <v>17675</v>
      </c>
      <c r="J10273" s="35" t="s">
        <v>28420</v>
      </c>
      <c r="K10273" s="35" t="s">
        <v>2617</v>
      </c>
      <c r="L10273" s="35"/>
      <c r="M10273" s="141">
        <v>43220</v>
      </c>
    </row>
    <row r="10274" spans="9:13">
      <c r="I10274" s="35" t="s">
        <v>17677</v>
      </c>
      <c r="J10274" s="35" t="s">
        <v>28421</v>
      </c>
      <c r="K10274" s="35" t="s">
        <v>2617</v>
      </c>
      <c r="L10274" s="35"/>
      <c r="M10274" s="141">
        <v>43220</v>
      </c>
    </row>
    <row r="10275" spans="9:13">
      <c r="I10275" s="35" t="s">
        <v>28422</v>
      </c>
      <c r="J10275" s="35" t="s">
        <v>28423</v>
      </c>
      <c r="K10275" s="35" t="s">
        <v>2617</v>
      </c>
      <c r="L10275" s="35"/>
      <c r="M10275" s="141">
        <v>43220</v>
      </c>
    </row>
    <row r="10276" spans="9:13">
      <c r="I10276" s="35" t="s">
        <v>28424</v>
      </c>
      <c r="J10276" s="35" t="s">
        <v>28425</v>
      </c>
      <c r="K10276" s="35" t="s">
        <v>2617</v>
      </c>
      <c r="L10276" s="35"/>
      <c r="M10276" s="141">
        <v>44995</v>
      </c>
    </row>
    <row r="10277" spans="9:13">
      <c r="I10277" s="35" t="s">
        <v>28426</v>
      </c>
      <c r="J10277" s="35" t="s">
        <v>28427</v>
      </c>
      <c r="K10277" s="35" t="s">
        <v>2204</v>
      </c>
      <c r="L10277" s="35"/>
      <c r="M10277" s="141">
        <v>44995</v>
      </c>
    </row>
    <row r="10278" spans="9:13">
      <c r="I10278" s="35" t="s">
        <v>28428</v>
      </c>
      <c r="J10278" s="35" t="s">
        <v>28429</v>
      </c>
      <c r="K10278" s="35" t="s">
        <v>2617</v>
      </c>
      <c r="L10278" s="35"/>
      <c r="M10278" s="141">
        <v>44995</v>
      </c>
    </row>
    <row r="10279" spans="9:13">
      <c r="I10279" s="35" t="s">
        <v>28430</v>
      </c>
      <c r="J10279" s="35" t="s">
        <v>28431</v>
      </c>
      <c r="K10279" s="35" t="s">
        <v>2617</v>
      </c>
      <c r="L10279" s="35"/>
      <c r="M10279" s="141">
        <v>44995</v>
      </c>
    </row>
    <row r="10280" spans="9:13">
      <c r="I10280" s="35" t="s">
        <v>28432</v>
      </c>
      <c r="J10280" s="35" t="s">
        <v>28433</v>
      </c>
      <c r="K10280" s="35" t="s">
        <v>2617</v>
      </c>
      <c r="L10280" s="35"/>
      <c r="M10280" s="141">
        <v>44995</v>
      </c>
    </row>
    <row r="10281" spans="9:13">
      <c r="I10281" s="35" t="s">
        <v>28434</v>
      </c>
      <c r="J10281" s="35" t="s">
        <v>28435</v>
      </c>
      <c r="K10281" s="35" t="s">
        <v>2617</v>
      </c>
      <c r="L10281" s="35"/>
      <c r="M10281" s="141">
        <v>45000</v>
      </c>
    </row>
    <row r="10282" spans="9:13">
      <c r="I10282" s="35" t="s">
        <v>28436</v>
      </c>
      <c r="J10282" s="35" t="s">
        <v>28437</v>
      </c>
      <c r="K10282" s="35" t="s">
        <v>2617</v>
      </c>
      <c r="L10282" s="35"/>
      <c r="M10282" s="141">
        <v>45000</v>
      </c>
    </row>
    <row r="10283" spans="9:13">
      <c r="I10283" s="35" t="s">
        <v>28438</v>
      </c>
      <c r="J10283" s="35" t="s">
        <v>28439</v>
      </c>
      <c r="K10283" s="35" t="s">
        <v>2617</v>
      </c>
      <c r="L10283" s="35"/>
      <c r="M10283" s="141">
        <v>44637</v>
      </c>
    </row>
    <row r="10284" spans="9:13">
      <c r="I10284" s="35" t="s">
        <v>28440</v>
      </c>
      <c r="J10284" s="35" t="s">
        <v>28441</v>
      </c>
      <c r="K10284" s="35" t="s">
        <v>2617</v>
      </c>
      <c r="L10284" s="35"/>
      <c r="M10284" s="141">
        <v>45020</v>
      </c>
    </row>
    <row r="10285" spans="9:13">
      <c r="I10285" s="35" t="s">
        <v>28442</v>
      </c>
      <c r="J10285" s="35" t="s">
        <v>28443</v>
      </c>
      <c r="K10285" s="35" t="s">
        <v>2617</v>
      </c>
      <c r="L10285" s="35"/>
      <c r="M10285" s="141">
        <v>45027</v>
      </c>
    </row>
    <row r="10286" spans="9:13">
      <c r="I10286" s="35" t="s">
        <v>28444</v>
      </c>
      <c r="J10286" s="35" t="s">
        <v>28445</v>
      </c>
      <c r="K10286" s="35" t="s">
        <v>2617</v>
      </c>
      <c r="L10286" s="35"/>
      <c r="M10286" s="141">
        <v>45027</v>
      </c>
    </row>
    <row r="10287" spans="9:13">
      <c r="I10287" s="35" t="s">
        <v>28450</v>
      </c>
      <c r="J10287" s="35" t="s">
        <v>28451</v>
      </c>
      <c r="K10287" s="35" t="s">
        <v>2617</v>
      </c>
      <c r="L10287" s="35"/>
      <c r="M10287" s="141">
        <v>44718</v>
      </c>
    </row>
    <row r="10288" spans="9:13">
      <c r="I10288" s="35" t="s">
        <v>28452</v>
      </c>
      <c r="J10288" s="35" t="s">
        <v>28453</v>
      </c>
      <c r="K10288" s="35" t="s">
        <v>2617</v>
      </c>
      <c r="L10288" s="35"/>
      <c r="M10288" s="141">
        <v>44855</v>
      </c>
    </row>
    <row r="10289" spans="9:13">
      <c r="I10289" s="35" t="s">
        <v>28454</v>
      </c>
      <c r="J10289" s="35" t="s">
        <v>28455</v>
      </c>
      <c r="K10289" s="35" t="s">
        <v>2617</v>
      </c>
      <c r="L10289" s="35"/>
      <c r="M10289" s="141">
        <v>44987</v>
      </c>
    </row>
    <row r="10290" spans="9:13">
      <c r="I10290" s="35" t="s">
        <v>28456</v>
      </c>
      <c r="J10290" s="35" t="s">
        <v>28457</v>
      </c>
      <c r="K10290" s="35" t="s">
        <v>2617</v>
      </c>
      <c r="L10290" s="35"/>
      <c r="M10290" s="141">
        <v>45001</v>
      </c>
    </row>
    <row r="10291" spans="9:13">
      <c r="I10291" s="35" t="s">
        <v>28458</v>
      </c>
      <c r="J10291" s="35" t="s">
        <v>28459</v>
      </c>
      <c r="K10291" s="35" t="s">
        <v>2617</v>
      </c>
      <c r="L10291" s="35"/>
      <c r="M10291" s="141">
        <v>45001</v>
      </c>
    </row>
    <row r="10292" spans="9:13">
      <c r="I10292" s="35" t="s">
        <v>28460</v>
      </c>
      <c r="J10292" s="35" t="s">
        <v>28461</v>
      </c>
      <c r="K10292" s="35" t="s">
        <v>2617</v>
      </c>
      <c r="L10292" s="35"/>
      <c r="M10292" s="141">
        <v>45001</v>
      </c>
    </row>
    <row r="10293" spans="9:13">
      <c r="I10293" s="35" t="s">
        <v>28462</v>
      </c>
      <c r="J10293" s="35" t="s">
        <v>28463</v>
      </c>
      <c r="K10293" s="35" t="s">
        <v>2617</v>
      </c>
      <c r="L10293" s="35"/>
      <c r="M10293" s="141">
        <v>44657</v>
      </c>
    </row>
    <row r="10294" spans="9:13">
      <c r="I10294" s="35" t="s">
        <v>28464</v>
      </c>
      <c r="J10294" s="35" t="s">
        <v>28465</v>
      </c>
      <c r="K10294" s="35" t="s">
        <v>2617</v>
      </c>
      <c r="L10294" s="35"/>
      <c r="M10294" s="141">
        <v>45033</v>
      </c>
    </row>
    <row r="10295" spans="9:13">
      <c r="I10295" s="35" t="s">
        <v>28466</v>
      </c>
      <c r="J10295" s="35" t="s">
        <v>28467</v>
      </c>
      <c r="K10295" s="35" t="s">
        <v>2617</v>
      </c>
      <c r="L10295" s="35"/>
      <c r="M10295" s="141">
        <v>45055</v>
      </c>
    </row>
    <row r="10296" spans="9:13">
      <c r="I10296" s="35" t="s">
        <v>28782</v>
      </c>
      <c r="J10296" s="35" t="s">
        <v>28783</v>
      </c>
      <c r="K10296" s="35" t="s">
        <v>2617</v>
      </c>
      <c r="L10296" s="35"/>
      <c r="M10296" s="141">
        <v>43899</v>
      </c>
    </row>
    <row r="10297" spans="9:13">
      <c r="I10297" s="35" t="s">
        <v>28784</v>
      </c>
      <c r="J10297" s="35" t="s">
        <v>28785</v>
      </c>
      <c r="K10297" s="35" t="s">
        <v>2617</v>
      </c>
      <c r="L10297" s="35"/>
      <c r="M10297" s="141">
        <v>43899</v>
      </c>
    </row>
    <row r="10298" spans="9:13">
      <c r="I10298" s="35" t="s">
        <v>28786</v>
      </c>
      <c r="J10298" s="35" t="s">
        <v>28787</v>
      </c>
      <c r="K10298" s="35" t="s">
        <v>2617</v>
      </c>
      <c r="L10298" s="35"/>
      <c r="M10298" s="141">
        <v>43899</v>
      </c>
    </row>
    <row r="10299" spans="9:13">
      <c r="I10299" s="35" t="s">
        <v>28788</v>
      </c>
      <c r="J10299" s="35" t="s">
        <v>28789</v>
      </c>
      <c r="K10299" s="35" t="s">
        <v>2617</v>
      </c>
      <c r="L10299" s="35"/>
      <c r="M10299" s="141">
        <v>43899</v>
      </c>
    </row>
    <row r="10300" spans="9:13">
      <c r="I10300" s="35" t="s">
        <v>28790</v>
      </c>
      <c r="J10300" s="35" t="s">
        <v>28791</v>
      </c>
      <c r="K10300" s="35" t="s">
        <v>2617</v>
      </c>
      <c r="L10300" s="35"/>
      <c r="M10300" s="141">
        <v>43934</v>
      </c>
    </row>
    <row r="10301" spans="9:13">
      <c r="I10301" s="35" t="s">
        <v>28792</v>
      </c>
      <c r="J10301" s="35" t="s">
        <v>28793</v>
      </c>
      <c r="K10301" s="35" t="s">
        <v>2617</v>
      </c>
      <c r="L10301" s="35"/>
      <c r="M10301" s="141">
        <v>45055</v>
      </c>
    </row>
    <row r="10302" spans="9:13">
      <c r="I10302" s="35" t="s">
        <v>28794</v>
      </c>
      <c r="J10302" s="35" t="s">
        <v>28795</v>
      </c>
      <c r="K10302" s="35" t="s">
        <v>2617</v>
      </c>
      <c r="L10302" s="35"/>
      <c r="M10302" s="141">
        <v>45055</v>
      </c>
    </row>
    <row r="10303" spans="9:13">
      <c r="I10303" s="35" t="s">
        <v>28796</v>
      </c>
      <c r="J10303" s="35" t="s">
        <v>28797</v>
      </c>
      <c r="K10303" s="35" t="s">
        <v>2617</v>
      </c>
      <c r="L10303" s="35"/>
      <c r="M10303" s="141">
        <v>45062</v>
      </c>
    </row>
    <row r="10304" spans="9:13">
      <c r="I10304" s="35" t="s">
        <v>28798</v>
      </c>
      <c r="J10304" s="35" t="s">
        <v>28799</v>
      </c>
      <c r="K10304" s="35" t="s">
        <v>2204</v>
      </c>
      <c r="L10304" s="35"/>
      <c r="M10304" s="141">
        <v>45068</v>
      </c>
    </row>
    <row r="10305" spans="9:13">
      <c r="I10305" s="35" t="s">
        <v>28800</v>
      </c>
      <c r="J10305" s="35" t="s">
        <v>28801</v>
      </c>
      <c r="K10305" s="35" t="s">
        <v>2204</v>
      </c>
      <c r="L10305" s="35"/>
      <c r="M10305" s="141">
        <v>45068</v>
      </c>
    </row>
    <row r="10306" spans="9:13">
      <c r="I10306" s="35" t="s">
        <v>28802</v>
      </c>
      <c r="J10306" s="35" t="s">
        <v>28803</v>
      </c>
      <c r="K10306" s="35" t="s">
        <v>2617</v>
      </c>
      <c r="L10306" s="35"/>
      <c r="M10306" s="141">
        <v>45068</v>
      </c>
    </row>
    <row r="10307" spans="9:13">
      <c r="I10307" s="35" t="s">
        <v>28804</v>
      </c>
      <c r="J10307" s="35" t="s">
        <v>28805</v>
      </c>
      <c r="K10307" s="35" t="s">
        <v>2617</v>
      </c>
      <c r="L10307" s="35"/>
      <c r="M10307" s="141">
        <v>45069</v>
      </c>
    </row>
    <row r="10308" spans="9:13">
      <c r="I10308" s="35" t="s">
        <v>28814</v>
      </c>
      <c r="J10308" s="35" t="s">
        <v>28815</v>
      </c>
      <c r="K10308" s="35" t="s">
        <v>2617</v>
      </c>
      <c r="L10308" s="35"/>
      <c r="M10308" s="141">
        <v>45059</v>
      </c>
    </row>
    <row r="10309" spans="9:13">
      <c r="I10309" s="35" t="s">
        <v>28816</v>
      </c>
      <c r="J10309" s="35" t="s">
        <v>28817</v>
      </c>
      <c r="K10309" s="35" t="s">
        <v>2617</v>
      </c>
      <c r="L10309" s="35"/>
      <c r="M10309" s="141">
        <v>45069</v>
      </c>
    </row>
    <row r="10310" spans="9:13">
      <c r="I10310" s="35" t="s">
        <v>28818</v>
      </c>
      <c r="J10310" s="35" t="s">
        <v>28819</v>
      </c>
      <c r="K10310" s="35" t="s">
        <v>2204</v>
      </c>
      <c r="L10310" s="35"/>
      <c r="M10310" s="141">
        <v>45085</v>
      </c>
    </row>
    <row r="10311" spans="9:13">
      <c r="I10311" s="35" t="s">
        <v>28820</v>
      </c>
      <c r="J10311" s="35" t="s">
        <v>28821</v>
      </c>
      <c r="K10311" s="35" t="s">
        <v>2617</v>
      </c>
      <c r="L10311" s="35"/>
      <c r="M10311" s="141">
        <v>45103</v>
      </c>
    </row>
    <row r="10312" spans="9:13">
      <c r="I10312" s="35" t="s">
        <v>28822</v>
      </c>
      <c r="J10312" s="35" t="s">
        <v>28823</v>
      </c>
      <c r="K10312" s="35" t="s">
        <v>2617</v>
      </c>
      <c r="L10312" s="35"/>
      <c r="M10312" s="141">
        <v>45103</v>
      </c>
    </row>
    <row r="10313" spans="9:13">
      <c r="I10313" s="35" t="s">
        <v>28824</v>
      </c>
      <c r="J10313" s="35" t="s">
        <v>28825</v>
      </c>
      <c r="K10313" s="35" t="s">
        <v>2617</v>
      </c>
      <c r="L10313" s="35"/>
      <c r="M10313" s="141">
        <v>45103</v>
      </c>
    </row>
    <row r="10314" spans="9:13">
      <c r="I10314" s="35" t="s">
        <v>28826</v>
      </c>
      <c r="J10314" s="35" t="s">
        <v>28827</v>
      </c>
      <c r="K10314" s="35" t="s">
        <v>2617</v>
      </c>
      <c r="L10314" s="35"/>
      <c r="M10314" s="141">
        <v>45103</v>
      </c>
    </row>
    <row r="10315" spans="9:13">
      <c r="I10315" s="35" t="s">
        <v>28828</v>
      </c>
      <c r="J10315" s="35" t="s">
        <v>28829</v>
      </c>
      <c r="K10315" s="35" t="s">
        <v>2617</v>
      </c>
      <c r="L10315" s="35"/>
      <c r="M10315" s="141">
        <v>45103</v>
      </c>
    </row>
    <row r="10316" spans="9:13">
      <c r="I10316" s="35" t="s">
        <v>28830</v>
      </c>
      <c r="J10316" s="35" t="s">
        <v>28831</v>
      </c>
      <c r="K10316" s="35" t="s">
        <v>2617</v>
      </c>
      <c r="L10316" s="35"/>
      <c r="M10316" s="141">
        <v>45103</v>
      </c>
    </row>
    <row r="10317" spans="9:13">
      <c r="I10317" s="35" t="s">
        <v>28832</v>
      </c>
      <c r="J10317" s="35" t="s">
        <v>28833</v>
      </c>
      <c r="K10317" s="35" t="s">
        <v>2617</v>
      </c>
      <c r="L10317" s="35"/>
      <c r="M10317" s="141">
        <v>45103</v>
      </c>
    </row>
    <row r="10318" spans="9:13">
      <c r="I10318" s="35" t="s">
        <v>28834</v>
      </c>
      <c r="J10318" s="35" t="s">
        <v>28835</v>
      </c>
      <c r="K10318" s="35" t="s">
        <v>2617</v>
      </c>
      <c r="L10318" s="35"/>
      <c r="M10318" s="141">
        <v>45103</v>
      </c>
    </row>
    <row r="10319" spans="9:13">
      <c r="I10319" s="35" t="s">
        <v>28836</v>
      </c>
      <c r="J10319" s="35" t="s">
        <v>28837</v>
      </c>
      <c r="K10319" s="35" t="s">
        <v>2617</v>
      </c>
      <c r="L10319" s="35"/>
      <c r="M10319" s="141">
        <v>45103</v>
      </c>
    </row>
    <row r="10320" spans="9:13">
      <c r="I10320" s="35" t="s">
        <v>28838</v>
      </c>
      <c r="J10320" s="35" t="s">
        <v>28839</v>
      </c>
      <c r="K10320" s="35" t="s">
        <v>2617</v>
      </c>
      <c r="L10320" s="35"/>
      <c r="M10320" s="141">
        <v>45103</v>
      </c>
    </row>
    <row r="10321" spans="9:13">
      <c r="I10321" s="35" t="s">
        <v>28840</v>
      </c>
      <c r="J10321" s="35" t="s">
        <v>28841</v>
      </c>
      <c r="K10321" s="35" t="s">
        <v>2617</v>
      </c>
      <c r="L10321" s="35"/>
      <c r="M10321" s="141">
        <v>45103</v>
      </c>
    </row>
    <row r="10322" spans="9:13">
      <c r="I10322" s="35" t="s">
        <v>28842</v>
      </c>
      <c r="J10322" s="35" t="s">
        <v>28843</v>
      </c>
      <c r="K10322" s="35" t="s">
        <v>2617</v>
      </c>
      <c r="L10322" s="35"/>
      <c r="M10322" s="141">
        <v>45103</v>
      </c>
    </row>
    <row r="10323" spans="9:13">
      <c r="I10323" s="35" t="s">
        <v>28844</v>
      </c>
      <c r="J10323" s="35" t="s">
        <v>28845</v>
      </c>
      <c r="K10323" s="35" t="s">
        <v>2617</v>
      </c>
      <c r="L10323" s="35"/>
      <c r="M10323" s="141">
        <v>45103</v>
      </c>
    </row>
    <row r="10324" spans="9:13">
      <c r="I10324" s="35" t="s">
        <v>28846</v>
      </c>
      <c r="J10324" s="35" t="s">
        <v>28847</v>
      </c>
      <c r="K10324" s="35" t="s">
        <v>2617</v>
      </c>
      <c r="L10324" s="35"/>
      <c r="M10324" s="141">
        <v>45103</v>
      </c>
    </row>
    <row r="10325" spans="9:13">
      <c r="I10325" s="35" t="s">
        <v>28848</v>
      </c>
      <c r="J10325" s="35" t="s">
        <v>28849</v>
      </c>
      <c r="K10325" s="35" t="s">
        <v>2617</v>
      </c>
      <c r="L10325" s="35"/>
      <c r="M10325" s="141">
        <v>45103</v>
      </c>
    </row>
    <row r="10326" spans="9:13">
      <c r="I10326" s="35" t="s">
        <v>28850</v>
      </c>
      <c r="J10326" s="35" t="s">
        <v>28851</v>
      </c>
      <c r="K10326" s="35" t="s">
        <v>2617</v>
      </c>
      <c r="L10326" s="35"/>
      <c r="M10326" s="141">
        <v>45103</v>
      </c>
    </row>
    <row r="10327" spans="9:13">
      <c r="I10327" s="35" t="s">
        <v>28852</v>
      </c>
      <c r="J10327" s="35" t="s">
        <v>28853</v>
      </c>
      <c r="K10327" s="35" t="s">
        <v>2617</v>
      </c>
      <c r="L10327" s="35"/>
      <c r="M10327" s="141">
        <v>45103</v>
      </c>
    </row>
    <row r="10328" spans="9:13">
      <c r="I10328" s="35" t="s">
        <v>28854</v>
      </c>
      <c r="J10328" s="35" t="s">
        <v>28855</v>
      </c>
      <c r="K10328" s="35" t="s">
        <v>2617</v>
      </c>
      <c r="L10328" s="35"/>
      <c r="M10328" s="141">
        <v>45103</v>
      </c>
    </row>
    <row r="10329" spans="9:13">
      <c r="I10329" s="35" t="s">
        <v>28856</v>
      </c>
      <c r="J10329" s="35" t="s">
        <v>28857</v>
      </c>
      <c r="K10329" s="35" t="s">
        <v>2617</v>
      </c>
      <c r="L10329" s="35"/>
      <c r="M10329" s="141">
        <v>45103</v>
      </c>
    </row>
    <row r="10330" spans="9:13">
      <c r="I10330" s="35" t="s">
        <v>28858</v>
      </c>
      <c r="J10330" s="35" t="s">
        <v>28859</v>
      </c>
      <c r="K10330" s="35" t="s">
        <v>2617</v>
      </c>
      <c r="L10330" s="35"/>
      <c r="M10330" s="141">
        <v>45103</v>
      </c>
    </row>
    <row r="10331" spans="9:13">
      <c r="I10331" s="35" t="s">
        <v>28860</v>
      </c>
      <c r="J10331" s="35" t="s">
        <v>28861</v>
      </c>
      <c r="K10331" s="35" t="s">
        <v>2617</v>
      </c>
      <c r="L10331" s="35"/>
      <c r="M10331" s="141">
        <v>45103</v>
      </c>
    </row>
    <row r="10332" spans="9:13">
      <c r="I10332" s="35" t="s">
        <v>28862</v>
      </c>
      <c r="J10332" s="35" t="s">
        <v>28863</v>
      </c>
      <c r="K10332" s="35" t="s">
        <v>2617</v>
      </c>
      <c r="L10332" s="35"/>
      <c r="M10332" s="141">
        <v>45103</v>
      </c>
    </row>
    <row r="10333" spans="9:13">
      <c r="I10333" s="35" t="s">
        <v>28864</v>
      </c>
      <c r="J10333" s="35" t="s">
        <v>28865</v>
      </c>
      <c r="K10333" s="35" t="s">
        <v>2617</v>
      </c>
      <c r="L10333" s="35"/>
      <c r="M10333" s="141">
        <v>45103</v>
      </c>
    </row>
    <row r="10334" spans="9:13">
      <c r="I10334" s="35" t="s">
        <v>28866</v>
      </c>
      <c r="J10334" s="35" t="s">
        <v>28867</v>
      </c>
      <c r="K10334" s="35" t="s">
        <v>2617</v>
      </c>
      <c r="L10334" s="35"/>
      <c r="M10334" s="141">
        <v>45103</v>
      </c>
    </row>
    <row r="10335" spans="9:13">
      <c r="I10335" s="35" t="s">
        <v>28868</v>
      </c>
      <c r="J10335" s="35" t="s">
        <v>28869</v>
      </c>
      <c r="K10335" s="35" t="s">
        <v>2617</v>
      </c>
      <c r="L10335" s="35"/>
      <c r="M10335" s="141">
        <v>45103</v>
      </c>
    </row>
    <row r="10336" spans="9:13">
      <c r="I10336" s="35" t="s">
        <v>28870</v>
      </c>
      <c r="J10336" s="35" t="s">
        <v>28871</v>
      </c>
      <c r="K10336" s="35" t="s">
        <v>2617</v>
      </c>
      <c r="L10336" s="35"/>
      <c r="M10336" s="141">
        <v>45103</v>
      </c>
    </row>
    <row r="10337" spans="9:13">
      <c r="I10337" s="35" t="s">
        <v>28872</v>
      </c>
      <c r="J10337" s="35" t="s">
        <v>28873</v>
      </c>
      <c r="K10337" s="35" t="s">
        <v>2617</v>
      </c>
      <c r="L10337" s="35"/>
      <c r="M10337" s="141">
        <v>45103</v>
      </c>
    </row>
    <row r="10338" spans="9:13">
      <c r="I10338" s="35" t="s">
        <v>28874</v>
      </c>
      <c r="J10338" s="35" t="s">
        <v>28875</v>
      </c>
      <c r="K10338" s="35" t="s">
        <v>2617</v>
      </c>
      <c r="L10338" s="35"/>
      <c r="M10338" s="141">
        <v>45103</v>
      </c>
    </row>
    <row r="10339" spans="9:13">
      <c r="I10339" s="35" t="s">
        <v>28876</v>
      </c>
      <c r="J10339" s="35" t="s">
        <v>28877</v>
      </c>
      <c r="K10339" s="35" t="s">
        <v>2617</v>
      </c>
      <c r="L10339" s="35"/>
      <c r="M10339" s="141">
        <v>45103</v>
      </c>
    </row>
    <row r="10340" spans="9:13">
      <c r="I10340" s="35" t="s">
        <v>28878</v>
      </c>
      <c r="J10340" s="35" t="s">
        <v>28879</v>
      </c>
      <c r="K10340" s="35" t="s">
        <v>2617</v>
      </c>
      <c r="L10340" s="35"/>
      <c r="M10340" s="141">
        <v>45103</v>
      </c>
    </row>
    <row r="10341" spans="9:13">
      <c r="I10341" s="35" t="s">
        <v>28880</v>
      </c>
      <c r="J10341" s="35" t="s">
        <v>28881</v>
      </c>
      <c r="K10341" s="35" t="s">
        <v>2617</v>
      </c>
      <c r="L10341" s="35"/>
      <c r="M10341" s="141">
        <v>45103</v>
      </c>
    </row>
    <row r="10342" spans="9:13">
      <c r="I10342" s="35" t="s">
        <v>28882</v>
      </c>
      <c r="J10342" s="35" t="s">
        <v>28883</v>
      </c>
      <c r="K10342" s="35" t="s">
        <v>2617</v>
      </c>
      <c r="L10342" s="35"/>
      <c r="M10342" s="141">
        <v>45103</v>
      </c>
    </row>
    <row r="10343" spans="9:13">
      <c r="I10343" s="35" t="s">
        <v>28884</v>
      </c>
      <c r="J10343" s="35" t="s">
        <v>28885</v>
      </c>
      <c r="K10343" s="35" t="s">
        <v>2617</v>
      </c>
      <c r="L10343" s="35"/>
      <c r="M10343" s="141">
        <v>45103</v>
      </c>
    </row>
    <row r="10344" spans="9:13">
      <c r="I10344" s="35" t="s">
        <v>28886</v>
      </c>
      <c r="J10344" s="35" t="s">
        <v>28887</v>
      </c>
      <c r="K10344" s="35" t="s">
        <v>2617</v>
      </c>
      <c r="L10344" s="35"/>
      <c r="M10344" s="141">
        <v>45103</v>
      </c>
    </row>
    <row r="10345" spans="9:13">
      <c r="I10345" s="35" t="s">
        <v>28888</v>
      </c>
      <c r="J10345" s="35" t="s">
        <v>28889</v>
      </c>
      <c r="K10345" s="35" t="s">
        <v>2617</v>
      </c>
      <c r="L10345" s="35"/>
      <c r="M10345" s="141">
        <v>45103</v>
      </c>
    </row>
    <row r="10346" spans="9:13">
      <c r="I10346" s="35" t="s">
        <v>28890</v>
      </c>
      <c r="J10346" s="35" t="s">
        <v>28891</v>
      </c>
      <c r="K10346" s="35" t="s">
        <v>2617</v>
      </c>
      <c r="L10346" s="35"/>
      <c r="M10346" s="141">
        <v>45103</v>
      </c>
    </row>
    <row r="10347" spans="9:13">
      <c r="I10347" s="35" t="s">
        <v>28892</v>
      </c>
      <c r="J10347" s="35" t="s">
        <v>28893</v>
      </c>
      <c r="K10347" s="35" t="s">
        <v>2617</v>
      </c>
      <c r="L10347" s="35"/>
      <c r="M10347" s="141">
        <v>45103</v>
      </c>
    </row>
    <row r="10348" spans="9:13">
      <c r="I10348" s="35" t="s">
        <v>28894</v>
      </c>
      <c r="J10348" s="35" t="s">
        <v>28895</v>
      </c>
      <c r="K10348" s="35" t="s">
        <v>2617</v>
      </c>
      <c r="L10348" s="35"/>
      <c r="M10348" s="141">
        <v>45103</v>
      </c>
    </row>
    <row r="10349" spans="9:13">
      <c r="I10349" s="35" t="s">
        <v>28896</v>
      </c>
      <c r="J10349" s="35" t="s">
        <v>28897</v>
      </c>
      <c r="K10349" s="35" t="s">
        <v>2617</v>
      </c>
      <c r="L10349" s="35"/>
      <c r="M10349" s="141">
        <v>45103</v>
      </c>
    </row>
    <row r="10350" spans="9:13">
      <c r="I10350" s="35" t="s">
        <v>28898</v>
      </c>
      <c r="J10350" s="35" t="s">
        <v>28899</v>
      </c>
      <c r="K10350" s="35" t="s">
        <v>2617</v>
      </c>
      <c r="L10350" s="35"/>
      <c r="M10350" s="141">
        <v>45103</v>
      </c>
    </row>
    <row r="10351" spans="9:13">
      <c r="I10351" s="35" t="s">
        <v>28900</v>
      </c>
      <c r="J10351" s="35" t="s">
        <v>28901</v>
      </c>
      <c r="K10351" s="35" t="s">
        <v>2617</v>
      </c>
      <c r="L10351" s="35"/>
      <c r="M10351" s="141">
        <v>45103</v>
      </c>
    </row>
    <row r="10352" spans="9:13">
      <c r="I10352" s="35" t="s">
        <v>28902</v>
      </c>
      <c r="J10352" s="35" t="s">
        <v>28903</v>
      </c>
      <c r="K10352" s="35" t="s">
        <v>2617</v>
      </c>
      <c r="L10352" s="35"/>
      <c r="M10352" s="141">
        <v>45103</v>
      </c>
    </row>
    <row r="10353" spans="9:13">
      <c r="I10353" s="35" t="s">
        <v>28904</v>
      </c>
      <c r="J10353" s="35" t="s">
        <v>28905</v>
      </c>
      <c r="K10353" s="35" t="s">
        <v>2617</v>
      </c>
      <c r="L10353" s="35"/>
      <c r="M10353" s="141">
        <v>45103</v>
      </c>
    </row>
    <row r="10354" spans="9:13">
      <c r="I10354" s="35" t="s">
        <v>28906</v>
      </c>
      <c r="J10354" s="35" t="s">
        <v>28907</v>
      </c>
      <c r="K10354" s="35" t="s">
        <v>2617</v>
      </c>
      <c r="L10354" s="35"/>
      <c r="M10354" s="141">
        <v>45103</v>
      </c>
    </row>
    <row r="10355" spans="9:13">
      <c r="I10355" s="35" t="s">
        <v>28908</v>
      </c>
      <c r="J10355" s="35" t="s">
        <v>28909</v>
      </c>
      <c r="K10355" s="35" t="s">
        <v>2617</v>
      </c>
      <c r="L10355" s="35"/>
      <c r="M10355" s="141">
        <v>45103</v>
      </c>
    </row>
    <row r="10356" spans="9:13">
      <c r="I10356" s="35" t="s">
        <v>28910</v>
      </c>
      <c r="J10356" s="35" t="s">
        <v>28911</v>
      </c>
      <c r="K10356" s="35" t="s">
        <v>2617</v>
      </c>
      <c r="L10356" s="35"/>
      <c r="M10356" s="141">
        <v>45118</v>
      </c>
    </row>
    <row r="10357" spans="9:13">
      <c r="I10357" s="35" t="s">
        <v>20590</v>
      </c>
      <c r="J10357" s="35" t="s">
        <v>20591</v>
      </c>
      <c r="K10357" s="35" t="s">
        <v>2617</v>
      </c>
      <c r="L10357" s="35"/>
      <c r="M10357" s="141">
        <v>43581</v>
      </c>
    </row>
    <row r="10358" spans="9:13">
      <c r="I10358" s="35" t="s">
        <v>28918</v>
      </c>
      <c r="J10358" s="35" t="s">
        <v>28919</v>
      </c>
      <c r="K10358" s="35" t="s">
        <v>2617</v>
      </c>
      <c r="L10358" s="35"/>
      <c r="M10358" s="141">
        <v>45124</v>
      </c>
    </row>
    <row r="10359" spans="9:13">
      <c r="I10359" s="35" t="s">
        <v>28920</v>
      </c>
      <c r="J10359" s="35" t="s">
        <v>28921</v>
      </c>
      <c r="K10359" s="35" t="s">
        <v>2204</v>
      </c>
      <c r="L10359" s="35"/>
      <c r="M10359" s="141">
        <v>45125</v>
      </c>
    </row>
    <row r="10360" spans="9:13">
      <c r="I10360" s="35" t="s">
        <v>28922</v>
      </c>
      <c r="J10360" s="35" t="s">
        <v>28923</v>
      </c>
      <c r="K10360" s="35" t="s">
        <v>2204</v>
      </c>
      <c r="L10360" s="35"/>
      <c r="M10360" s="141">
        <v>45126</v>
      </c>
    </row>
    <row r="10361" spans="9:13">
      <c r="I10361" s="35" t="s">
        <v>28951</v>
      </c>
      <c r="J10361" s="35" t="s">
        <v>28952</v>
      </c>
      <c r="K10361" s="35" t="s">
        <v>2617</v>
      </c>
      <c r="L10361" s="35"/>
      <c r="M10361" s="141">
        <v>45096</v>
      </c>
    </row>
    <row r="10362" spans="9:13">
      <c r="I10362" s="35" t="s">
        <v>28953</v>
      </c>
      <c r="J10362" s="35" t="s">
        <v>28954</v>
      </c>
      <c r="K10362" s="35" t="s">
        <v>2617</v>
      </c>
      <c r="L10362" s="35"/>
      <c r="M10362" s="141">
        <v>45096</v>
      </c>
    </row>
    <row r="10363" spans="9:13">
      <c r="I10363" s="35" t="s">
        <v>28955</v>
      </c>
      <c r="J10363" s="35" t="s">
        <v>28956</v>
      </c>
      <c r="K10363" s="35" t="s">
        <v>2617</v>
      </c>
      <c r="L10363" s="35"/>
      <c r="M10363" s="141">
        <v>45096</v>
      </c>
    </row>
    <row r="10364" spans="9:13">
      <c r="I10364" s="35" t="s">
        <v>28957</v>
      </c>
      <c r="J10364" s="35" t="s">
        <v>28958</v>
      </c>
      <c r="K10364" s="35" t="s">
        <v>2204</v>
      </c>
      <c r="L10364" s="35"/>
      <c r="M10364" s="141">
        <v>45148</v>
      </c>
    </row>
    <row r="10365" spans="9:13">
      <c r="I10365" s="35" t="s">
        <v>28959</v>
      </c>
      <c r="J10365" s="35" t="s">
        <v>28960</v>
      </c>
      <c r="K10365" s="35" t="s">
        <v>2204</v>
      </c>
      <c r="L10365" s="35"/>
      <c r="M10365" s="141">
        <v>45152</v>
      </c>
    </row>
    <row r="10366" spans="9:13">
      <c r="I10366" s="35" t="s">
        <v>28961</v>
      </c>
      <c r="J10366" s="35" t="s">
        <v>28962</v>
      </c>
      <c r="K10366" s="35" t="s">
        <v>2204</v>
      </c>
      <c r="L10366" s="35"/>
      <c r="M10366" s="141">
        <v>45152</v>
      </c>
    </row>
    <row r="10367" spans="9:13">
      <c r="I10367" s="35" t="s">
        <v>28963</v>
      </c>
      <c r="J10367" s="35" t="s">
        <v>28964</v>
      </c>
      <c r="K10367" s="35" t="s">
        <v>2617</v>
      </c>
      <c r="L10367" s="35"/>
      <c r="M10367" s="141">
        <v>45152</v>
      </c>
    </row>
    <row r="10368" spans="9:13">
      <c r="I10368" s="35" t="s">
        <v>28965</v>
      </c>
      <c r="J10368" s="35" t="s">
        <v>28966</v>
      </c>
      <c r="K10368" s="35" t="s">
        <v>2617</v>
      </c>
      <c r="L10368" s="35"/>
      <c r="M10368" s="141">
        <v>45168</v>
      </c>
    </row>
    <row r="10369" spans="9:13">
      <c r="I10369" s="35" t="s">
        <v>28967</v>
      </c>
      <c r="J10369" s="35" t="s">
        <v>28968</v>
      </c>
      <c r="K10369" s="35" t="s">
        <v>2617</v>
      </c>
      <c r="L10369" s="35"/>
      <c r="M10369" s="141">
        <v>45168</v>
      </c>
    </row>
    <row r="10370" spans="9:13">
      <c r="I10370" s="35" t="s">
        <v>28969</v>
      </c>
      <c r="J10370" s="35" t="s">
        <v>28970</v>
      </c>
      <c r="K10370" s="35" t="s">
        <v>2617</v>
      </c>
      <c r="L10370" s="35"/>
      <c r="M10370" s="141">
        <v>45170</v>
      </c>
    </row>
    <row r="10371" spans="9:13">
      <c r="I10371" s="35" t="s">
        <v>28971</v>
      </c>
      <c r="J10371" s="35" t="s">
        <v>28972</v>
      </c>
      <c r="K10371" s="35" t="s">
        <v>2617</v>
      </c>
      <c r="L10371" s="35"/>
      <c r="M10371" s="141">
        <v>45170</v>
      </c>
    </row>
    <row r="10372" spans="9:13">
      <c r="I10372" s="35" t="s">
        <v>28973</v>
      </c>
      <c r="J10372" s="35" t="s">
        <v>28974</v>
      </c>
      <c r="K10372" s="35" t="s">
        <v>2617</v>
      </c>
      <c r="L10372" s="35"/>
      <c r="M10372" s="141">
        <v>45170</v>
      </c>
    </row>
    <row r="10373" spans="9:13">
      <c r="I10373" s="35" t="s">
        <v>28975</v>
      </c>
      <c r="J10373" s="35" t="s">
        <v>28976</v>
      </c>
      <c r="K10373" s="35" t="s">
        <v>2617</v>
      </c>
      <c r="L10373" s="35"/>
      <c r="M10373" s="141">
        <v>45175</v>
      </c>
    </row>
    <row r="10374" spans="9:13">
      <c r="I10374" s="35" t="s">
        <v>28977</v>
      </c>
      <c r="J10374" s="35" t="s">
        <v>28978</v>
      </c>
      <c r="K10374" s="35" t="s">
        <v>2617</v>
      </c>
      <c r="L10374" s="35"/>
      <c r="M10374" s="141">
        <v>45175</v>
      </c>
    </row>
    <row r="10375" spans="9:13">
      <c r="I10375" s="35" t="s">
        <v>28981</v>
      </c>
      <c r="J10375" s="35" t="s">
        <v>28982</v>
      </c>
      <c r="K10375" s="35" t="s">
        <v>2617</v>
      </c>
      <c r="L10375" s="35"/>
      <c r="M10375" s="141">
        <v>45140</v>
      </c>
    </row>
    <row r="10376" spans="9:13">
      <c r="I10376" s="35" t="s">
        <v>28983</v>
      </c>
      <c r="J10376" s="35" t="s">
        <v>28984</v>
      </c>
      <c r="K10376" s="35" t="s">
        <v>2617</v>
      </c>
      <c r="L10376" s="35"/>
      <c r="M10376" s="141">
        <v>45162</v>
      </c>
    </row>
    <row r="10377" spans="9:13">
      <c r="I10377" s="35" t="s">
        <v>28985</v>
      </c>
      <c r="J10377" s="35" t="s">
        <v>28986</v>
      </c>
      <c r="K10377" s="35" t="s">
        <v>2617</v>
      </c>
      <c r="L10377" s="35"/>
      <c r="M10377" s="141">
        <v>45167</v>
      </c>
    </row>
    <row r="10378" spans="9:13">
      <c r="I10378" s="35" t="s">
        <v>28987</v>
      </c>
      <c r="J10378" s="35" t="s">
        <v>28988</v>
      </c>
      <c r="K10378" s="35" t="s">
        <v>2617</v>
      </c>
      <c r="L10378" s="35"/>
      <c r="M10378" s="141">
        <v>45175</v>
      </c>
    </row>
    <row r="10379" spans="9:13">
      <c r="I10379" s="35" t="s">
        <v>28989</v>
      </c>
      <c r="J10379" s="35" t="s">
        <v>28990</v>
      </c>
      <c r="K10379" s="35" t="s">
        <v>2204</v>
      </c>
      <c r="L10379" s="35"/>
      <c r="M10379" s="141">
        <v>45195</v>
      </c>
    </row>
    <row r="10380" spans="9:13">
      <c r="I10380" s="35" t="s">
        <v>28991</v>
      </c>
      <c r="J10380" s="35" t="s">
        <v>28992</v>
      </c>
      <c r="K10380" s="35" t="s">
        <v>2617</v>
      </c>
      <c r="L10380" s="35"/>
      <c r="M10380" s="141">
        <v>45210</v>
      </c>
    </row>
    <row r="10381" spans="9:13">
      <c r="I10381" s="35" t="s">
        <v>28993</v>
      </c>
      <c r="J10381" s="35" t="s">
        <v>28994</v>
      </c>
      <c r="K10381" s="35" t="s">
        <v>2617</v>
      </c>
      <c r="L10381" s="35"/>
      <c r="M10381" s="141">
        <v>45210</v>
      </c>
    </row>
    <row r="10382" spans="9:13">
      <c r="I10382" s="35" t="s">
        <v>28995</v>
      </c>
      <c r="J10382" s="35" t="s">
        <v>28996</v>
      </c>
      <c r="K10382" s="35" t="s">
        <v>2617</v>
      </c>
      <c r="L10382" s="35"/>
      <c r="M10382" s="141">
        <v>45210</v>
      </c>
    </row>
    <row r="10383" spans="9:13">
      <c r="I10383" s="35" t="s">
        <v>28997</v>
      </c>
      <c r="J10383" s="35" t="s">
        <v>28998</v>
      </c>
      <c r="K10383" s="35" t="s">
        <v>2617</v>
      </c>
      <c r="L10383" s="35"/>
      <c r="M10383" s="141">
        <v>45210</v>
      </c>
    </row>
    <row r="10384" spans="9:13">
      <c r="I10384" s="35" t="s">
        <v>28999</v>
      </c>
      <c r="J10384" s="35" t="s">
        <v>29000</v>
      </c>
      <c r="K10384" s="35" t="s">
        <v>2617</v>
      </c>
      <c r="L10384" s="35"/>
      <c r="M10384" s="141">
        <v>45210</v>
      </c>
    </row>
    <row r="10385" spans="9:13">
      <c r="I10385" s="35" t="s">
        <v>29001</v>
      </c>
      <c r="J10385" s="35" t="s">
        <v>29002</v>
      </c>
      <c r="K10385" s="35" t="s">
        <v>2617</v>
      </c>
      <c r="L10385" s="35"/>
      <c r="M10385" s="141">
        <v>45210</v>
      </c>
    </row>
    <row r="10386" spans="9:13">
      <c r="I10386" s="35" t="s">
        <v>29051</v>
      </c>
      <c r="J10386" s="35" t="s">
        <v>29052</v>
      </c>
      <c r="K10386" s="35" t="s">
        <v>2204</v>
      </c>
      <c r="L10386" s="35"/>
      <c r="M10386" s="141">
        <v>45208</v>
      </c>
    </row>
    <row r="10387" spans="9:13">
      <c r="I10387" s="35" t="s">
        <v>29053</v>
      </c>
      <c r="J10387" s="35" t="s">
        <v>29054</v>
      </c>
      <c r="K10387" s="35" t="s">
        <v>2204</v>
      </c>
      <c r="L10387" s="35"/>
      <c r="M10387" s="141">
        <v>45222</v>
      </c>
    </row>
    <row r="10388" spans="9:13">
      <c r="I10388" s="35" t="s">
        <v>29055</v>
      </c>
      <c r="J10388" s="35" t="s">
        <v>29056</v>
      </c>
      <c r="K10388" s="35" t="s">
        <v>2204</v>
      </c>
      <c r="L10388" s="35"/>
      <c r="M10388" s="141">
        <v>45237</v>
      </c>
    </row>
    <row r="10389" spans="9:13">
      <c r="I10389" s="35" t="s">
        <v>29057</v>
      </c>
      <c r="J10389" s="35" t="s">
        <v>29058</v>
      </c>
      <c r="K10389" s="35" t="s">
        <v>2204</v>
      </c>
      <c r="L10389" s="35"/>
      <c r="M10389" s="141">
        <v>45250</v>
      </c>
    </row>
    <row r="10390" spans="9:13">
      <c r="I10390" s="35" t="s">
        <v>29059</v>
      </c>
      <c r="J10390" s="35" t="s">
        <v>29060</v>
      </c>
      <c r="K10390" s="35" t="s">
        <v>2204</v>
      </c>
      <c r="L10390" s="35"/>
      <c r="M10390" s="141">
        <v>45250</v>
      </c>
    </row>
    <row r="10391" spans="9:13">
      <c r="I10391" s="35" t="s">
        <v>29061</v>
      </c>
      <c r="J10391" s="35" t="s">
        <v>29062</v>
      </c>
      <c r="K10391" s="35" t="s">
        <v>2204</v>
      </c>
      <c r="L10391" s="35"/>
      <c r="M10391" s="141">
        <v>45250</v>
      </c>
    </row>
    <row r="10392" spans="9:13">
      <c r="I10392" s="35" t="s">
        <v>29063</v>
      </c>
      <c r="J10392" s="35" t="s">
        <v>29064</v>
      </c>
      <c r="K10392" s="35" t="s">
        <v>2204</v>
      </c>
      <c r="L10392" s="35"/>
      <c r="M10392" s="141">
        <v>45250</v>
      </c>
    </row>
    <row r="10393" spans="9:13">
      <c r="I10393" s="35" t="s">
        <v>29065</v>
      </c>
      <c r="J10393" s="35" t="s">
        <v>29066</v>
      </c>
      <c r="K10393" s="35" t="s">
        <v>2204</v>
      </c>
      <c r="L10393" s="35"/>
      <c r="M10393" s="141">
        <v>45250</v>
      </c>
    </row>
    <row r="10394" spans="9:13">
      <c r="I10394" s="35" t="s">
        <v>29067</v>
      </c>
      <c r="J10394" s="35" t="s">
        <v>29068</v>
      </c>
      <c r="K10394" s="35" t="s">
        <v>2204</v>
      </c>
      <c r="L10394" s="35"/>
      <c r="M10394" s="141">
        <v>45250</v>
      </c>
    </row>
    <row r="10395" spans="9:13">
      <c r="I10395" s="35" t="s">
        <v>29069</v>
      </c>
      <c r="J10395" s="35" t="s">
        <v>29070</v>
      </c>
      <c r="K10395" s="35" t="s">
        <v>2204</v>
      </c>
      <c r="L10395" s="35"/>
      <c r="M10395" s="141">
        <v>45250</v>
      </c>
    </row>
    <row r="10396" spans="9:13">
      <c r="I10396" s="35" t="s">
        <v>29071</v>
      </c>
      <c r="J10396" s="35" t="s">
        <v>29072</v>
      </c>
      <c r="K10396" s="35" t="s">
        <v>2204</v>
      </c>
      <c r="L10396" s="35"/>
      <c r="M10396" s="141">
        <v>45250</v>
      </c>
    </row>
    <row r="10397" spans="9:13">
      <c r="I10397" s="35" t="s">
        <v>29073</v>
      </c>
      <c r="J10397" s="35" t="s">
        <v>29074</v>
      </c>
      <c r="K10397" s="35" t="s">
        <v>2204</v>
      </c>
      <c r="L10397" s="35"/>
      <c r="M10397" s="141">
        <v>45250</v>
      </c>
    </row>
    <row r="10398" spans="9:13">
      <c r="I10398" s="35" t="s">
        <v>29075</v>
      </c>
      <c r="J10398" s="35" t="s">
        <v>29076</v>
      </c>
      <c r="K10398" s="35" t="s">
        <v>2204</v>
      </c>
      <c r="L10398" s="35"/>
      <c r="M10398" s="141">
        <v>45250</v>
      </c>
    </row>
    <row r="10399" spans="9:13">
      <c r="I10399" s="35" t="s">
        <v>29077</v>
      </c>
      <c r="J10399" s="35" t="s">
        <v>29078</v>
      </c>
      <c r="K10399" s="35" t="s">
        <v>2204</v>
      </c>
      <c r="L10399" s="35"/>
      <c r="M10399" s="141">
        <v>45250</v>
      </c>
    </row>
    <row r="10400" spans="9:13">
      <c r="I10400" s="35" t="s">
        <v>29079</v>
      </c>
      <c r="J10400" s="35" t="s">
        <v>29080</v>
      </c>
      <c r="K10400" s="35" t="s">
        <v>2204</v>
      </c>
      <c r="L10400" s="35"/>
      <c r="M10400" s="141">
        <v>45250</v>
      </c>
    </row>
    <row r="10401" spans="9:13">
      <c r="I10401" s="35" t="s">
        <v>29081</v>
      </c>
      <c r="J10401" s="35" t="s">
        <v>29082</v>
      </c>
      <c r="K10401" s="35" t="s">
        <v>2204</v>
      </c>
      <c r="L10401" s="35"/>
      <c r="M10401" s="141">
        <v>45250</v>
      </c>
    </row>
    <row r="10402" spans="9:13">
      <c r="I10402" s="35" t="s">
        <v>29083</v>
      </c>
      <c r="J10402" s="35" t="s">
        <v>29084</v>
      </c>
      <c r="K10402" s="35" t="s">
        <v>2204</v>
      </c>
      <c r="L10402" s="35"/>
      <c r="M10402" s="141">
        <v>45250</v>
      </c>
    </row>
    <row r="10403" spans="9:13">
      <c r="I10403" s="35" t="s">
        <v>29085</v>
      </c>
      <c r="J10403" s="35" t="s">
        <v>29086</v>
      </c>
      <c r="K10403" s="35" t="s">
        <v>2204</v>
      </c>
      <c r="L10403" s="35"/>
      <c r="M10403" s="141">
        <v>45250</v>
      </c>
    </row>
    <row r="10404" spans="9:13">
      <c r="I10404" s="35" t="s">
        <v>29087</v>
      </c>
      <c r="J10404" s="35" t="s">
        <v>29088</v>
      </c>
      <c r="K10404" s="35" t="s">
        <v>2204</v>
      </c>
      <c r="L10404" s="35"/>
      <c r="M10404" s="141">
        <v>45250</v>
      </c>
    </row>
    <row r="10405" spans="9:13">
      <c r="I10405" s="35" t="s">
        <v>10316</v>
      </c>
      <c r="J10405" s="35" t="s">
        <v>29089</v>
      </c>
      <c r="K10405" s="35" t="s">
        <v>2204</v>
      </c>
      <c r="L10405" s="35"/>
      <c r="M10405" s="141">
        <v>45250</v>
      </c>
    </row>
    <row r="10406" spans="9:13">
      <c r="I10406" s="35" t="s">
        <v>29090</v>
      </c>
      <c r="J10406" s="35" t="s">
        <v>29091</v>
      </c>
      <c r="K10406" s="35" t="s">
        <v>2204</v>
      </c>
      <c r="L10406" s="35"/>
      <c r="M10406" s="141">
        <v>45250</v>
      </c>
    </row>
    <row r="10407" spans="9:13">
      <c r="I10407" s="35" t="s">
        <v>29092</v>
      </c>
      <c r="J10407" s="35" t="s">
        <v>29093</v>
      </c>
      <c r="K10407" s="35" t="s">
        <v>2204</v>
      </c>
      <c r="L10407" s="35"/>
      <c r="M10407" s="141">
        <v>45250</v>
      </c>
    </row>
    <row r="10408" spans="9:13">
      <c r="I10408" s="35" t="s">
        <v>29094</v>
      </c>
      <c r="J10408" s="35" t="s">
        <v>29095</v>
      </c>
      <c r="K10408" s="35" t="s">
        <v>2204</v>
      </c>
      <c r="L10408" s="35"/>
      <c r="M10408" s="141">
        <v>45250</v>
      </c>
    </row>
    <row r="10409" spans="9:13">
      <c r="I10409" s="35" t="s">
        <v>29096</v>
      </c>
      <c r="J10409" s="35" t="s">
        <v>29097</v>
      </c>
      <c r="K10409" s="35" t="s">
        <v>2204</v>
      </c>
      <c r="L10409" s="35"/>
      <c r="M10409" s="141">
        <v>45250</v>
      </c>
    </row>
    <row r="10410" spans="9:13">
      <c r="I10410" s="35" t="s">
        <v>29098</v>
      </c>
      <c r="J10410" s="35" t="s">
        <v>29099</v>
      </c>
      <c r="K10410" s="35" t="s">
        <v>2204</v>
      </c>
      <c r="L10410" s="35"/>
      <c r="M10410" s="141">
        <v>45250</v>
      </c>
    </row>
    <row r="10411" spans="9:13">
      <c r="I10411" s="35" t="s">
        <v>29100</v>
      </c>
      <c r="J10411" s="35" t="s">
        <v>29101</v>
      </c>
      <c r="K10411" s="35" t="s">
        <v>2204</v>
      </c>
      <c r="L10411" s="35"/>
      <c r="M10411" s="141">
        <v>45250</v>
      </c>
    </row>
    <row r="10412" spans="9:13">
      <c r="I10412" s="35" t="s">
        <v>29102</v>
      </c>
      <c r="J10412" s="35" t="s">
        <v>29103</v>
      </c>
      <c r="K10412" s="35" t="s">
        <v>2204</v>
      </c>
      <c r="L10412" s="35"/>
      <c r="M10412" s="141">
        <v>45250</v>
      </c>
    </row>
    <row r="10413" spans="9:13">
      <c r="I10413" s="35" t="s">
        <v>29104</v>
      </c>
      <c r="J10413" s="35" t="s">
        <v>29105</v>
      </c>
      <c r="K10413" s="35" t="s">
        <v>2204</v>
      </c>
      <c r="L10413" s="35"/>
      <c r="M10413" s="141">
        <v>45250</v>
      </c>
    </row>
    <row r="10414" spans="9:13">
      <c r="I10414" s="35" t="s">
        <v>29106</v>
      </c>
      <c r="J10414" s="35" t="s">
        <v>29107</v>
      </c>
      <c r="K10414" s="35" t="s">
        <v>2204</v>
      </c>
      <c r="L10414" s="35"/>
      <c r="M10414" s="141">
        <v>45250</v>
      </c>
    </row>
    <row r="10415" spans="9:13">
      <c r="I10415" s="35" t="s">
        <v>29108</v>
      </c>
      <c r="J10415" s="35" t="s">
        <v>29109</v>
      </c>
      <c r="K10415" s="35" t="s">
        <v>2204</v>
      </c>
      <c r="L10415" s="35"/>
      <c r="M10415" s="141">
        <v>45250</v>
      </c>
    </row>
    <row r="10416" spans="9:13">
      <c r="I10416" s="35" t="s">
        <v>29110</v>
      </c>
      <c r="J10416" s="35" t="s">
        <v>29111</v>
      </c>
      <c r="K10416" s="35" t="s">
        <v>2204</v>
      </c>
      <c r="L10416" s="35"/>
      <c r="M10416" s="141">
        <v>45250</v>
      </c>
    </row>
    <row r="10417" spans="9:13">
      <c r="I10417" s="35" t="s">
        <v>29112</v>
      </c>
      <c r="J10417" s="35" t="s">
        <v>29113</v>
      </c>
      <c r="K10417" s="35" t="s">
        <v>2204</v>
      </c>
      <c r="L10417" s="35"/>
      <c r="M10417" s="141">
        <v>45250</v>
      </c>
    </row>
    <row r="10418" spans="9:13">
      <c r="I10418" s="35" t="s">
        <v>29114</v>
      </c>
      <c r="J10418" s="35" t="s">
        <v>29115</v>
      </c>
      <c r="K10418" s="35" t="s">
        <v>2204</v>
      </c>
      <c r="L10418" s="35"/>
      <c r="M10418" s="141">
        <v>45250</v>
      </c>
    </row>
    <row r="10419" spans="9:13">
      <c r="I10419" s="35" t="s">
        <v>29116</v>
      </c>
      <c r="J10419" s="35" t="s">
        <v>29117</v>
      </c>
      <c r="K10419" s="35" t="s">
        <v>2204</v>
      </c>
      <c r="L10419" s="35"/>
      <c r="M10419" s="141">
        <v>45250</v>
      </c>
    </row>
    <row r="10420" spans="9:13">
      <c r="I10420" s="35" t="s">
        <v>29118</v>
      </c>
      <c r="J10420" s="35" t="s">
        <v>29119</v>
      </c>
      <c r="K10420" s="35" t="s">
        <v>2204</v>
      </c>
      <c r="L10420" s="35"/>
      <c r="M10420" s="141">
        <v>45250</v>
      </c>
    </row>
    <row r="10421" spans="9:13">
      <c r="I10421" s="35" t="s">
        <v>29120</v>
      </c>
      <c r="J10421" s="35" t="s">
        <v>29121</v>
      </c>
      <c r="K10421" s="35" t="s">
        <v>2204</v>
      </c>
      <c r="L10421" s="35"/>
      <c r="M10421" s="141">
        <v>45250</v>
      </c>
    </row>
    <row r="10422" spans="9:13">
      <c r="I10422" s="35" t="s">
        <v>29122</v>
      </c>
      <c r="J10422" s="35" t="s">
        <v>29123</v>
      </c>
      <c r="K10422" s="35" t="s">
        <v>2204</v>
      </c>
      <c r="L10422" s="35"/>
      <c r="M10422" s="141">
        <v>45250</v>
      </c>
    </row>
    <row r="10423" spans="9:13">
      <c r="I10423" s="35" t="s">
        <v>29124</v>
      </c>
      <c r="J10423" s="35" t="s">
        <v>29125</v>
      </c>
      <c r="K10423" s="35" t="s">
        <v>2204</v>
      </c>
      <c r="L10423" s="35"/>
      <c r="M10423" s="141">
        <v>45250</v>
      </c>
    </row>
    <row r="10424" spans="9:13">
      <c r="I10424" s="35" t="s">
        <v>29126</v>
      </c>
      <c r="J10424" s="35" t="s">
        <v>29127</v>
      </c>
      <c r="K10424" s="35" t="s">
        <v>2204</v>
      </c>
      <c r="L10424" s="35"/>
      <c r="M10424" s="141">
        <v>45250</v>
      </c>
    </row>
    <row r="10425" spans="9:13">
      <c r="I10425" s="35" t="s">
        <v>29128</v>
      </c>
      <c r="J10425" s="35" t="s">
        <v>29129</v>
      </c>
      <c r="K10425" s="35" t="s">
        <v>2204</v>
      </c>
      <c r="L10425" s="35"/>
      <c r="M10425" s="141">
        <v>45250</v>
      </c>
    </row>
    <row r="10426" spans="9:13">
      <c r="I10426" s="35" t="s">
        <v>29130</v>
      </c>
      <c r="J10426" s="35" t="s">
        <v>29131</v>
      </c>
      <c r="K10426" s="35" t="s">
        <v>2204</v>
      </c>
      <c r="L10426" s="35"/>
      <c r="M10426" s="141">
        <v>45250</v>
      </c>
    </row>
    <row r="10427" spans="9:13">
      <c r="I10427" s="35" t="s">
        <v>29132</v>
      </c>
      <c r="J10427" s="35" t="s">
        <v>29133</v>
      </c>
      <c r="K10427" s="35" t="s">
        <v>2204</v>
      </c>
      <c r="L10427" s="35"/>
      <c r="M10427" s="141">
        <v>45250</v>
      </c>
    </row>
    <row r="10428" spans="9:13">
      <c r="I10428" s="35" t="s">
        <v>29134</v>
      </c>
      <c r="J10428" s="35" t="s">
        <v>29135</v>
      </c>
      <c r="K10428" s="35" t="s">
        <v>2204</v>
      </c>
      <c r="L10428" s="35"/>
      <c r="M10428" s="141">
        <v>45250</v>
      </c>
    </row>
    <row r="10429" spans="9:13">
      <c r="I10429" s="35" t="s">
        <v>29136</v>
      </c>
      <c r="J10429" s="35" t="s">
        <v>29137</v>
      </c>
      <c r="K10429" s="35" t="s">
        <v>2204</v>
      </c>
      <c r="L10429" s="35"/>
      <c r="M10429" s="141">
        <v>45250</v>
      </c>
    </row>
    <row r="10430" spans="9:13">
      <c r="I10430" s="35" t="s">
        <v>29138</v>
      </c>
      <c r="J10430" s="35" t="s">
        <v>29139</v>
      </c>
      <c r="K10430" s="35" t="s">
        <v>2204</v>
      </c>
      <c r="L10430" s="35"/>
      <c r="M10430" s="141">
        <v>45250</v>
      </c>
    </row>
    <row r="10431" spans="9:13">
      <c r="I10431" s="35" t="s">
        <v>29140</v>
      </c>
      <c r="J10431" s="35" t="s">
        <v>29141</v>
      </c>
      <c r="K10431" s="35" t="s">
        <v>2204</v>
      </c>
      <c r="L10431" s="35"/>
      <c r="M10431" s="141">
        <v>45250</v>
      </c>
    </row>
    <row r="10432" spans="9:13">
      <c r="I10432" s="35" t="s">
        <v>29142</v>
      </c>
      <c r="J10432" s="35" t="s">
        <v>29143</v>
      </c>
      <c r="K10432" s="35" t="s">
        <v>2204</v>
      </c>
      <c r="L10432" s="35"/>
      <c r="M10432" s="141">
        <v>45250</v>
      </c>
    </row>
    <row r="10433" spans="9:13">
      <c r="I10433" s="35" t="s">
        <v>29144</v>
      </c>
      <c r="J10433" s="35" t="s">
        <v>29145</v>
      </c>
      <c r="K10433" s="35" t="s">
        <v>2204</v>
      </c>
      <c r="L10433" s="35"/>
      <c r="M10433" s="141">
        <v>45250</v>
      </c>
    </row>
    <row r="10434" spans="9:13">
      <c r="I10434" s="35" t="s">
        <v>29146</v>
      </c>
      <c r="J10434" s="35" t="s">
        <v>29147</v>
      </c>
      <c r="K10434" s="35" t="s">
        <v>2204</v>
      </c>
      <c r="L10434" s="35"/>
      <c r="M10434" s="141">
        <v>45250</v>
      </c>
    </row>
    <row r="10435" spans="9:13">
      <c r="I10435" s="35" t="s">
        <v>29148</v>
      </c>
      <c r="J10435" s="35" t="s">
        <v>29149</v>
      </c>
      <c r="K10435" s="35" t="s">
        <v>2204</v>
      </c>
      <c r="L10435" s="35"/>
      <c r="M10435" s="141">
        <v>45250</v>
      </c>
    </row>
    <row r="10436" spans="9:13">
      <c r="I10436" s="35" t="s">
        <v>29150</v>
      </c>
      <c r="J10436" s="35" t="s">
        <v>29151</v>
      </c>
      <c r="K10436" s="35" t="s">
        <v>2204</v>
      </c>
      <c r="L10436" s="35"/>
      <c r="M10436" s="141">
        <v>45250</v>
      </c>
    </row>
    <row r="10437" spans="9:13">
      <c r="I10437" s="35" t="s">
        <v>29152</v>
      </c>
      <c r="J10437" s="35" t="s">
        <v>29153</v>
      </c>
      <c r="K10437" s="35" t="s">
        <v>2204</v>
      </c>
      <c r="L10437" s="35"/>
      <c r="M10437" s="141">
        <v>45250</v>
      </c>
    </row>
    <row r="10438" spans="9:13">
      <c r="I10438" s="35" t="s">
        <v>29154</v>
      </c>
      <c r="J10438" s="35" t="s">
        <v>29155</v>
      </c>
      <c r="K10438" s="35" t="s">
        <v>2204</v>
      </c>
      <c r="L10438" s="35"/>
      <c r="M10438" s="141">
        <v>45250</v>
      </c>
    </row>
    <row r="10439" spans="9:13">
      <c r="I10439" s="35" t="s">
        <v>29156</v>
      </c>
      <c r="J10439" s="35" t="s">
        <v>29157</v>
      </c>
      <c r="K10439" s="35" t="s">
        <v>2204</v>
      </c>
      <c r="L10439" s="35"/>
      <c r="M10439" s="141">
        <v>45250</v>
      </c>
    </row>
    <row r="10440" spans="9:13">
      <c r="I10440" s="35" t="s">
        <v>29158</v>
      </c>
      <c r="J10440" s="35" t="s">
        <v>29159</v>
      </c>
      <c r="K10440" s="35" t="s">
        <v>2204</v>
      </c>
      <c r="L10440" s="35"/>
      <c r="M10440" s="141">
        <v>45250</v>
      </c>
    </row>
    <row r="10441" spans="9:13">
      <c r="I10441" s="35" t="s">
        <v>29160</v>
      </c>
      <c r="J10441" s="35" t="s">
        <v>29161</v>
      </c>
      <c r="K10441" s="35" t="s">
        <v>2204</v>
      </c>
      <c r="L10441" s="35"/>
      <c r="M10441" s="141">
        <v>45250</v>
      </c>
    </row>
    <row r="10442" spans="9:13">
      <c r="I10442" s="35" t="s">
        <v>29162</v>
      </c>
      <c r="J10442" s="35" t="s">
        <v>29163</v>
      </c>
      <c r="K10442" s="35" t="s">
        <v>2204</v>
      </c>
      <c r="L10442" s="35"/>
      <c r="M10442" s="141">
        <v>45250</v>
      </c>
    </row>
    <row r="10443" spans="9:13">
      <c r="I10443" s="35" t="s">
        <v>29164</v>
      </c>
      <c r="J10443" s="35" t="s">
        <v>29165</v>
      </c>
      <c r="K10443" s="35" t="s">
        <v>2204</v>
      </c>
      <c r="L10443" s="35"/>
      <c r="M10443" s="141">
        <v>45250</v>
      </c>
    </row>
    <row r="10444" spans="9:13">
      <c r="I10444" s="35" t="s">
        <v>29166</v>
      </c>
      <c r="J10444" s="35" t="s">
        <v>29167</v>
      </c>
      <c r="K10444" s="35" t="s">
        <v>2204</v>
      </c>
      <c r="L10444" s="35"/>
      <c r="M10444" s="141">
        <v>45250</v>
      </c>
    </row>
    <row r="10445" spans="9:13">
      <c r="I10445" s="35" t="s">
        <v>29168</v>
      </c>
      <c r="J10445" s="35" t="s">
        <v>29169</v>
      </c>
      <c r="K10445" s="35" t="s">
        <v>2204</v>
      </c>
      <c r="L10445" s="35"/>
      <c r="M10445" s="141">
        <v>45250</v>
      </c>
    </row>
    <row r="10446" spans="9:13">
      <c r="I10446" s="35" t="s">
        <v>29170</v>
      </c>
      <c r="J10446" s="35" t="s">
        <v>29171</v>
      </c>
      <c r="K10446" s="35" t="s">
        <v>2204</v>
      </c>
      <c r="L10446" s="35"/>
      <c r="M10446" s="141">
        <v>45250</v>
      </c>
    </row>
    <row r="10447" spans="9:13">
      <c r="I10447" s="35" t="s">
        <v>29172</v>
      </c>
      <c r="J10447" s="35" t="s">
        <v>29173</v>
      </c>
      <c r="K10447" s="35" t="s">
        <v>2204</v>
      </c>
      <c r="L10447" s="35"/>
      <c r="M10447" s="141">
        <v>45250</v>
      </c>
    </row>
    <row r="10448" spans="9:13">
      <c r="I10448" s="35" t="s">
        <v>29174</v>
      </c>
      <c r="J10448" s="35" t="s">
        <v>29175</v>
      </c>
      <c r="K10448" s="35" t="s">
        <v>2204</v>
      </c>
      <c r="L10448" s="35"/>
      <c r="M10448" s="141">
        <v>45250</v>
      </c>
    </row>
    <row r="10449" spans="9:13">
      <c r="I10449" s="35" t="s">
        <v>29176</v>
      </c>
      <c r="J10449" s="35" t="s">
        <v>29177</v>
      </c>
      <c r="K10449" s="35" t="s">
        <v>2204</v>
      </c>
      <c r="L10449" s="35"/>
      <c r="M10449" s="141">
        <v>45250</v>
      </c>
    </row>
    <row r="10450" spans="9:13">
      <c r="I10450" s="35" t="s">
        <v>29178</v>
      </c>
      <c r="J10450" s="35" t="s">
        <v>29179</v>
      </c>
      <c r="K10450" s="35" t="s">
        <v>2204</v>
      </c>
      <c r="L10450" s="35"/>
      <c r="M10450" s="141">
        <v>45250</v>
      </c>
    </row>
    <row r="10451" spans="9:13">
      <c r="I10451" s="35" t="s">
        <v>29180</v>
      </c>
      <c r="J10451" s="35" t="s">
        <v>29181</v>
      </c>
      <c r="K10451" s="35" t="s">
        <v>2204</v>
      </c>
      <c r="L10451" s="35"/>
      <c r="M10451" s="141">
        <v>45250</v>
      </c>
    </row>
    <row r="10452" spans="9:13">
      <c r="I10452" s="35" t="s">
        <v>29182</v>
      </c>
      <c r="J10452" s="35" t="s">
        <v>29183</v>
      </c>
      <c r="K10452" s="35" t="s">
        <v>2617</v>
      </c>
      <c r="L10452" s="35"/>
      <c r="M10452" s="141">
        <v>45250</v>
      </c>
    </row>
    <row r="10453" spans="9:13">
      <c r="I10453" s="35" t="s">
        <v>29184</v>
      </c>
      <c r="J10453" s="35" t="s">
        <v>29185</v>
      </c>
      <c r="K10453" s="35" t="s">
        <v>2617</v>
      </c>
      <c r="L10453" s="35"/>
      <c r="M10453" s="141">
        <v>45250</v>
      </c>
    </row>
    <row r="10454" spans="9:13">
      <c r="I10454" s="35" t="s">
        <v>29186</v>
      </c>
      <c r="J10454" s="35" t="s">
        <v>29187</v>
      </c>
      <c r="K10454" s="35" t="s">
        <v>2617</v>
      </c>
      <c r="L10454" s="35"/>
      <c r="M10454" s="141">
        <v>45250</v>
      </c>
    </row>
    <row r="10455" spans="9:13">
      <c r="I10455" s="35" t="s">
        <v>29188</v>
      </c>
      <c r="J10455" s="35" t="s">
        <v>29189</v>
      </c>
      <c r="K10455" s="35" t="s">
        <v>2617</v>
      </c>
      <c r="L10455" s="35"/>
      <c r="M10455" s="141">
        <v>45250</v>
      </c>
    </row>
    <row r="10456" spans="9:13">
      <c r="I10456" s="35" t="s">
        <v>29190</v>
      </c>
      <c r="J10456" s="35" t="s">
        <v>29191</v>
      </c>
      <c r="K10456" s="35" t="s">
        <v>2617</v>
      </c>
      <c r="L10456" s="35"/>
      <c r="M10456" s="141">
        <v>45250</v>
      </c>
    </row>
    <row r="10457" spans="9:13">
      <c r="I10457" s="35" t="s">
        <v>29192</v>
      </c>
      <c r="J10457" s="35" t="s">
        <v>29193</v>
      </c>
      <c r="K10457" s="35" t="s">
        <v>2617</v>
      </c>
      <c r="L10457" s="35"/>
      <c r="M10457" s="141">
        <v>45250</v>
      </c>
    </row>
    <row r="10458" spans="9:13">
      <c r="I10458" s="35" t="s">
        <v>29194</v>
      </c>
      <c r="J10458" s="35" t="s">
        <v>29195</v>
      </c>
      <c r="K10458" s="35" t="s">
        <v>2617</v>
      </c>
      <c r="L10458" s="35"/>
      <c r="M10458" s="141">
        <v>45250</v>
      </c>
    </row>
    <row r="10459" spans="9:13">
      <c r="I10459" s="35" t="s">
        <v>29196</v>
      </c>
      <c r="J10459" s="35" t="s">
        <v>29197</v>
      </c>
      <c r="K10459" s="35" t="s">
        <v>2617</v>
      </c>
      <c r="L10459" s="35"/>
      <c r="M10459" s="141">
        <v>45250</v>
      </c>
    </row>
    <row r="10460" spans="9:13">
      <c r="I10460" s="35" t="s">
        <v>29198</v>
      </c>
      <c r="J10460" s="35" t="s">
        <v>29199</v>
      </c>
      <c r="K10460" s="35" t="s">
        <v>2617</v>
      </c>
      <c r="L10460" s="35"/>
      <c r="M10460" s="141">
        <v>45250</v>
      </c>
    </row>
    <row r="10461" spans="9:13">
      <c r="I10461" s="35" t="s">
        <v>29200</v>
      </c>
      <c r="J10461" s="35" t="s">
        <v>29201</v>
      </c>
      <c r="K10461" s="35" t="s">
        <v>2617</v>
      </c>
      <c r="L10461" s="35"/>
      <c r="M10461" s="141">
        <v>45250</v>
      </c>
    </row>
    <row r="10462" spans="9:13">
      <c r="I10462" s="35" t="s">
        <v>29202</v>
      </c>
      <c r="J10462" s="35" t="s">
        <v>29203</v>
      </c>
      <c r="K10462" s="35" t="s">
        <v>2617</v>
      </c>
      <c r="L10462" s="35"/>
      <c r="M10462" s="141">
        <v>45250</v>
      </c>
    </row>
    <row r="10463" spans="9:13">
      <c r="I10463" s="35" t="s">
        <v>29204</v>
      </c>
      <c r="J10463" s="35" t="s">
        <v>29205</v>
      </c>
      <c r="K10463" s="35" t="s">
        <v>2617</v>
      </c>
      <c r="L10463" s="35"/>
      <c r="M10463" s="141">
        <v>45250</v>
      </c>
    </row>
    <row r="10464" spans="9:13">
      <c r="I10464" s="35" t="s">
        <v>29206</v>
      </c>
      <c r="J10464" s="35" t="s">
        <v>29207</v>
      </c>
      <c r="K10464" s="35" t="s">
        <v>2617</v>
      </c>
      <c r="L10464" s="35"/>
      <c r="M10464" s="141">
        <v>45250</v>
      </c>
    </row>
    <row r="10465" spans="9:13">
      <c r="I10465" s="35" t="s">
        <v>29208</v>
      </c>
      <c r="J10465" s="35" t="s">
        <v>29209</v>
      </c>
      <c r="K10465" s="35" t="s">
        <v>2617</v>
      </c>
      <c r="L10465" s="35"/>
      <c r="M10465" s="141">
        <v>45250</v>
      </c>
    </row>
    <row r="10466" spans="9:13">
      <c r="I10466" s="35" t="s">
        <v>29210</v>
      </c>
      <c r="J10466" s="35" t="s">
        <v>29211</v>
      </c>
      <c r="K10466" s="35" t="s">
        <v>2617</v>
      </c>
      <c r="L10466" s="35"/>
      <c r="M10466" s="141">
        <v>45250</v>
      </c>
    </row>
    <row r="10467" spans="9:13">
      <c r="I10467" s="35" t="s">
        <v>29212</v>
      </c>
      <c r="J10467" s="35" t="s">
        <v>23191</v>
      </c>
      <c r="K10467" s="35" t="s">
        <v>2617</v>
      </c>
      <c r="L10467" s="35"/>
      <c r="M10467" s="141">
        <v>45250</v>
      </c>
    </row>
    <row r="10468" spans="9:13">
      <c r="I10468" s="35" t="s">
        <v>29213</v>
      </c>
      <c r="J10468" s="35" t="s">
        <v>29214</v>
      </c>
      <c r="K10468" s="35" t="s">
        <v>2617</v>
      </c>
      <c r="L10468" s="35"/>
      <c r="M10468" s="141">
        <v>45250</v>
      </c>
    </row>
    <row r="10469" spans="9:13">
      <c r="I10469" s="35" t="s">
        <v>29215</v>
      </c>
      <c r="J10469" s="35" t="s">
        <v>29216</v>
      </c>
      <c r="K10469" s="35" t="s">
        <v>2617</v>
      </c>
      <c r="L10469" s="35"/>
      <c r="M10469" s="141">
        <v>45250</v>
      </c>
    </row>
    <row r="10470" spans="9:13">
      <c r="I10470" s="35" t="s">
        <v>29217</v>
      </c>
      <c r="J10470" s="35" t="s">
        <v>29218</v>
      </c>
      <c r="K10470" s="35" t="s">
        <v>2617</v>
      </c>
      <c r="L10470" s="35"/>
      <c r="M10470" s="141">
        <v>45250</v>
      </c>
    </row>
    <row r="10471" spans="9:13">
      <c r="I10471" s="35" t="s">
        <v>29219</v>
      </c>
      <c r="J10471" s="35" t="s">
        <v>29220</v>
      </c>
      <c r="K10471" s="35" t="s">
        <v>2617</v>
      </c>
      <c r="L10471" s="35"/>
      <c r="M10471" s="141">
        <v>45250</v>
      </c>
    </row>
    <row r="10472" spans="9:13">
      <c r="I10472" s="35" t="s">
        <v>29221</v>
      </c>
      <c r="J10472" s="35" t="s">
        <v>29222</v>
      </c>
      <c r="K10472" s="35" t="s">
        <v>2617</v>
      </c>
      <c r="L10472" s="35"/>
      <c r="M10472" s="141">
        <v>45250</v>
      </c>
    </row>
    <row r="10473" spans="9:13">
      <c r="I10473" s="35" t="s">
        <v>29223</v>
      </c>
      <c r="J10473" s="35" t="s">
        <v>29224</v>
      </c>
      <c r="K10473" s="35" t="s">
        <v>2617</v>
      </c>
      <c r="L10473" s="35"/>
      <c r="M10473" s="141">
        <v>45250</v>
      </c>
    </row>
    <row r="10474" spans="9:13">
      <c r="I10474" s="35" t="s">
        <v>29225</v>
      </c>
      <c r="J10474" s="35" t="s">
        <v>29226</v>
      </c>
      <c r="K10474" s="35" t="s">
        <v>2617</v>
      </c>
      <c r="L10474" s="35"/>
      <c r="M10474" s="141">
        <v>45250</v>
      </c>
    </row>
    <row r="10475" spans="9:13">
      <c r="I10475" s="35" t="s">
        <v>29227</v>
      </c>
      <c r="J10475" s="35" t="s">
        <v>29228</v>
      </c>
      <c r="K10475" s="35" t="s">
        <v>2617</v>
      </c>
      <c r="L10475" s="35"/>
      <c r="M10475" s="141">
        <v>45250</v>
      </c>
    </row>
    <row r="10476" spans="9:13">
      <c r="I10476" s="35" t="s">
        <v>29229</v>
      </c>
      <c r="J10476" s="35" t="s">
        <v>29230</v>
      </c>
      <c r="K10476" s="35" t="s">
        <v>2617</v>
      </c>
      <c r="L10476" s="35"/>
      <c r="M10476" s="141">
        <v>45250</v>
      </c>
    </row>
    <row r="10477" spans="9:13">
      <c r="I10477" s="35" t="s">
        <v>29231</v>
      </c>
      <c r="J10477" s="35" t="s">
        <v>29232</v>
      </c>
      <c r="K10477" s="35" t="s">
        <v>2617</v>
      </c>
      <c r="L10477" s="35"/>
      <c r="M10477" s="141">
        <v>45250</v>
      </c>
    </row>
    <row r="10478" spans="9:13">
      <c r="I10478" s="35" t="s">
        <v>29233</v>
      </c>
      <c r="J10478" s="35" t="s">
        <v>29234</v>
      </c>
      <c r="K10478" s="35" t="s">
        <v>2617</v>
      </c>
      <c r="L10478" s="35"/>
      <c r="M10478" s="141">
        <v>45250</v>
      </c>
    </row>
    <row r="10479" spans="9:13">
      <c r="I10479" s="35" t="s">
        <v>29235</v>
      </c>
      <c r="J10479" s="35" t="s">
        <v>29236</v>
      </c>
      <c r="K10479" s="35" t="s">
        <v>2617</v>
      </c>
      <c r="L10479" s="35"/>
      <c r="M10479" s="141">
        <v>45250</v>
      </c>
    </row>
    <row r="10480" spans="9:13">
      <c r="I10480" s="35" t="s">
        <v>29237</v>
      </c>
      <c r="J10480" s="35" t="s">
        <v>29238</v>
      </c>
      <c r="K10480" s="35" t="s">
        <v>2617</v>
      </c>
      <c r="L10480" s="35"/>
      <c r="M10480" s="141">
        <v>45250</v>
      </c>
    </row>
    <row r="10481" spans="9:13">
      <c r="I10481" s="35" t="s">
        <v>29239</v>
      </c>
      <c r="J10481" s="35" t="s">
        <v>29240</v>
      </c>
      <c r="K10481" s="35" t="s">
        <v>2617</v>
      </c>
      <c r="L10481" s="35"/>
      <c r="M10481" s="141">
        <v>45250</v>
      </c>
    </row>
    <row r="10482" spans="9:13">
      <c r="I10482" s="35" t="s">
        <v>29241</v>
      </c>
      <c r="J10482" s="35" t="s">
        <v>29242</v>
      </c>
      <c r="K10482" s="35" t="s">
        <v>2617</v>
      </c>
      <c r="L10482" s="35"/>
      <c r="M10482" s="141">
        <v>45250</v>
      </c>
    </row>
    <row r="10483" spans="9:13">
      <c r="I10483" s="35" t="s">
        <v>29243</v>
      </c>
      <c r="J10483" s="35" t="s">
        <v>29244</v>
      </c>
      <c r="K10483" s="35" t="s">
        <v>2617</v>
      </c>
      <c r="L10483" s="35"/>
      <c r="M10483" s="141">
        <v>45250</v>
      </c>
    </row>
    <row r="10484" spans="9:13">
      <c r="I10484" s="35" t="s">
        <v>29245</v>
      </c>
      <c r="J10484" s="35" t="s">
        <v>29246</v>
      </c>
      <c r="K10484" s="35" t="s">
        <v>2617</v>
      </c>
      <c r="L10484" s="35"/>
      <c r="M10484" s="141">
        <v>45250</v>
      </c>
    </row>
    <row r="10485" spans="9:13">
      <c r="I10485" s="35" t="s">
        <v>29247</v>
      </c>
      <c r="J10485" s="35" t="s">
        <v>29248</v>
      </c>
      <c r="K10485" s="35" t="s">
        <v>2617</v>
      </c>
      <c r="L10485" s="35"/>
      <c r="M10485" s="141">
        <v>45250</v>
      </c>
    </row>
    <row r="10486" spans="9:13">
      <c r="I10486" s="35" t="s">
        <v>29249</v>
      </c>
      <c r="J10486" s="35" t="s">
        <v>29250</v>
      </c>
      <c r="K10486" s="35" t="s">
        <v>2617</v>
      </c>
      <c r="L10486" s="35"/>
      <c r="M10486" s="141">
        <v>45250</v>
      </c>
    </row>
    <row r="10487" spans="9:13">
      <c r="I10487" s="35" t="s">
        <v>29251</v>
      </c>
      <c r="J10487" s="35" t="s">
        <v>29252</v>
      </c>
      <c r="K10487" s="35" t="s">
        <v>2617</v>
      </c>
      <c r="L10487" s="35"/>
      <c r="M10487" s="141">
        <v>45250</v>
      </c>
    </row>
    <row r="10488" spans="9:13">
      <c r="I10488" s="35" t="s">
        <v>29253</v>
      </c>
      <c r="J10488" s="35" t="s">
        <v>29254</v>
      </c>
      <c r="K10488" s="35" t="s">
        <v>2617</v>
      </c>
      <c r="L10488" s="35"/>
      <c r="M10488" s="141">
        <v>45250</v>
      </c>
    </row>
    <row r="10489" spans="9:13">
      <c r="I10489" s="35" t="s">
        <v>29255</v>
      </c>
      <c r="J10489" s="35" t="s">
        <v>29256</v>
      </c>
      <c r="K10489" s="35" t="s">
        <v>2617</v>
      </c>
      <c r="L10489" s="35"/>
      <c r="M10489" s="141">
        <v>45250</v>
      </c>
    </row>
    <row r="10490" spans="9:13">
      <c r="I10490" s="35" t="s">
        <v>29257</v>
      </c>
      <c r="J10490" s="35" t="s">
        <v>29258</v>
      </c>
      <c r="K10490" s="35" t="s">
        <v>2617</v>
      </c>
      <c r="L10490" s="35"/>
      <c r="M10490" s="141">
        <v>45250</v>
      </c>
    </row>
    <row r="10491" spans="9:13">
      <c r="I10491" s="35" t="s">
        <v>29259</v>
      </c>
      <c r="J10491" s="35" t="s">
        <v>29260</v>
      </c>
      <c r="K10491" s="35" t="s">
        <v>2617</v>
      </c>
      <c r="L10491" s="35"/>
      <c r="M10491" s="141">
        <v>45250</v>
      </c>
    </row>
    <row r="10492" spans="9:13">
      <c r="I10492" s="35" t="s">
        <v>29261</v>
      </c>
      <c r="J10492" s="35" t="s">
        <v>29262</v>
      </c>
      <c r="K10492" s="35" t="s">
        <v>2617</v>
      </c>
      <c r="L10492" s="35"/>
      <c r="M10492" s="141">
        <v>45250</v>
      </c>
    </row>
    <row r="10493" spans="9:13">
      <c r="I10493" s="35" t="s">
        <v>29263</v>
      </c>
      <c r="J10493" s="35" t="s">
        <v>29264</v>
      </c>
      <c r="K10493" s="35" t="s">
        <v>2617</v>
      </c>
      <c r="L10493" s="35"/>
      <c r="M10493" s="141">
        <v>45250</v>
      </c>
    </row>
    <row r="10494" spans="9:13">
      <c r="I10494" s="35" t="s">
        <v>29265</v>
      </c>
      <c r="J10494" s="35" t="s">
        <v>29266</v>
      </c>
      <c r="K10494" s="35" t="s">
        <v>2617</v>
      </c>
      <c r="L10494" s="35"/>
      <c r="M10494" s="141">
        <v>45250</v>
      </c>
    </row>
    <row r="10495" spans="9:13">
      <c r="I10495" s="35" t="s">
        <v>29267</v>
      </c>
      <c r="J10495" s="35" t="s">
        <v>29268</v>
      </c>
      <c r="K10495" s="35" t="s">
        <v>2617</v>
      </c>
      <c r="L10495" s="35"/>
      <c r="M10495" s="141">
        <v>45250</v>
      </c>
    </row>
    <row r="10496" spans="9:13">
      <c r="I10496" s="35" t="s">
        <v>29269</v>
      </c>
      <c r="J10496" s="35" t="s">
        <v>29270</v>
      </c>
      <c r="K10496" s="35" t="s">
        <v>2617</v>
      </c>
      <c r="L10496" s="35"/>
      <c r="M10496" s="141">
        <v>45250</v>
      </c>
    </row>
    <row r="10497" spans="9:13">
      <c r="I10497" s="35" t="s">
        <v>29271</v>
      </c>
      <c r="J10497" s="35" t="s">
        <v>29272</v>
      </c>
      <c r="K10497" s="35" t="s">
        <v>2617</v>
      </c>
      <c r="L10497" s="35"/>
      <c r="M10497" s="141">
        <v>45250</v>
      </c>
    </row>
    <row r="10498" spans="9:13">
      <c r="I10498" s="35" t="s">
        <v>29273</v>
      </c>
      <c r="J10498" s="35" t="s">
        <v>29274</v>
      </c>
      <c r="K10498" s="35" t="s">
        <v>2617</v>
      </c>
      <c r="L10498" s="35"/>
      <c r="M10498" s="141">
        <v>45250</v>
      </c>
    </row>
    <row r="10499" spans="9:13">
      <c r="I10499" s="35" t="s">
        <v>29275</v>
      </c>
      <c r="J10499" s="35" t="s">
        <v>29276</v>
      </c>
      <c r="K10499" s="35" t="s">
        <v>2617</v>
      </c>
      <c r="L10499" s="35"/>
      <c r="M10499" s="141">
        <v>45250</v>
      </c>
    </row>
    <row r="10500" spans="9:13">
      <c r="I10500" s="35" t="s">
        <v>29277</v>
      </c>
      <c r="J10500" s="35" t="s">
        <v>29278</v>
      </c>
      <c r="K10500" s="35" t="s">
        <v>2617</v>
      </c>
      <c r="L10500" s="35"/>
      <c r="M10500" s="141">
        <v>45250</v>
      </c>
    </row>
    <row r="10501" spans="9:13">
      <c r="I10501" s="35" t="s">
        <v>29279</v>
      </c>
      <c r="J10501" s="35" t="s">
        <v>29280</v>
      </c>
      <c r="K10501" s="35" t="s">
        <v>2617</v>
      </c>
      <c r="L10501" s="35"/>
      <c r="M10501" s="141">
        <v>45250</v>
      </c>
    </row>
    <row r="10502" spans="9:13">
      <c r="I10502" s="35" t="s">
        <v>29281</v>
      </c>
      <c r="J10502" s="35" t="s">
        <v>29282</v>
      </c>
      <c r="K10502" s="35" t="s">
        <v>2617</v>
      </c>
      <c r="L10502" s="35"/>
      <c r="M10502" s="141">
        <v>45250</v>
      </c>
    </row>
    <row r="10503" spans="9:13">
      <c r="I10503" s="35" t="s">
        <v>29283</v>
      </c>
      <c r="J10503" s="35" t="s">
        <v>29284</v>
      </c>
      <c r="K10503" s="35" t="s">
        <v>2617</v>
      </c>
      <c r="L10503" s="35"/>
      <c r="M10503" s="141">
        <v>45250</v>
      </c>
    </row>
    <row r="10504" spans="9:13">
      <c r="I10504" s="35" t="s">
        <v>29285</v>
      </c>
      <c r="J10504" s="35" t="s">
        <v>29286</v>
      </c>
      <c r="K10504" s="35" t="s">
        <v>2617</v>
      </c>
      <c r="L10504" s="35"/>
      <c r="M10504" s="141">
        <v>45250</v>
      </c>
    </row>
    <row r="10505" spans="9:13">
      <c r="I10505" s="35" t="s">
        <v>29287</v>
      </c>
      <c r="J10505" s="35" t="s">
        <v>29288</v>
      </c>
      <c r="K10505" s="35" t="s">
        <v>2617</v>
      </c>
      <c r="L10505" s="35"/>
      <c r="M10505" s="141">
        <v>45250</v>
      </c>
    </row>
    <row r="10506" spans="9:13">
      <c r="I10506" s="35" t="s">
        <v>29289</v>
      </c>
      <c r="J10506" s="35" t="s">
        <v>29290</v>
      </c>
      <c r="K10506" s="35" t="s">
        <v>2617</v>
      </c>
      <c r="L10506" s="35"/>
      <c r="M10506" s="141">
        <v>45250</v>
      </c>
    </row>
    <row r="10507" spans="9:13">
      <c r="I10507" s="35" t="s">
        <v>29291</v>
      </c>
      <c r="J10507" s="35" t="s">
        <v>29292</v>
      </c>
      <c r="K10507" s="35" t="s">
        <v>2617</v>
      </c>
      <c r="L10507" s="35"/>
      <c r="M10507" s="141">
        <v>45250</v>
      </c>
    </row>
    <row r="10508" spans="9:13">
      <c r="I10508" s="35" t="s">
        <v>29293</v>
      </c>
      <c r="J10508" s="35" t="s">
        <v>29294</v>
      </c>
      <c r="K10508" s="35" t="s">
        <v>2617</v>
      </c>
      <c r="L10508" s="35"/>
      <c r="M10508" s="141">
        <v>45250</v>
      </c>
    </row>
    <row r="10509" spans="9:13">
      <c r="I10509" s="35" t="s">
        <v>29295</v>
      </c>
      <c r="J10509" s="35" t="s">
        <v>29296</v>
      </c>
      <c r="K10509" s="35" t="s">
        <v>2617</v>
      </c>
      <c r="L10509" s="35"/>
      <c r="M10509" s="141">
        <v>45250</v>
      </c>
    </row>
    <row r="10510" spans="9:13">
      <c r="I10510" s="35" t="s">
        <v>29297</v>
      </c>
      <c r="J10510" s="35" t="s">
        <v>29298</v>
      </c>
      <c r="K10510" s="35" t="s">
        <v>2617</v>
      </c>
      <c r="L10510" s="35"/>
      <c r="M10510" s="141">
        <v>45250</v>
      </c>
    </row>
    <row r="10511" spans="9:13">
      <c r="I10511" s="35" t="s">
        <v>29299</v>
      </c>
      <c r="J10511" s="35" t="s">
        <v>29300</v>
      </c>
      <c r="K10511" s="35" t="s">
        <v>2617</v>
      </c>
      <c r="L10511" s="35"/>
      <c r="M10511" s="141">
        <v>45250</v>
      </c>
    </row>
    <row r="10512" spans="9:13">
      <c r="I10512" s="35" t="s">
        <v>29301</v>
      </c>
      <c r="J10512" s="35" t="s">
        <v>29302</v>
      </c>
      <c r="K10512" s="35" t="s">
        <v>2617</v>
      </c>
      <c r="L10512" s="35"/>
      <c r="M10512" s="141">
        <v>45250</v>
      </c>
    </row>
    <row r="10513" spans="9:13">
      <c r="I10513" s="35" t="s">
        <v>29303</v>
      </c>
      <c r="J10513" s="35" t="s">
        <v>29304</v>
      </c>
      <c r="K10513" s="35" t="s">
        <v>2617</v>
      </c>
      <c r="L10513" s="35"/>
      <c r="M10513" s="141">
        <v>45250</v>
      </c>
    </row>
    <row r="10514" spans="9:13">
      <c r="I10514" s="35" t="s">
        <v>29305</v>
      </c>
      <c r="J10514" s="35" t="s">
        <v>29306</v>
      </c>
      <c r="K10514" s="35" t="s">
        <v>2617</v>
      </c>
      <c r="L10514" s="35"/>
      <c r="M10514" s="141">
        <v>45250</v>
      </c>
    </row>
    <row r="10515" spans="9:13">
      <c r="I10515" s="35" t="s">
        <v>29307</v>
      </c>
      <c r="J10515" s="35" t="s">
        <v>29308</v>
      </c>
      <c r="K10515" s="35" t="s">
        <v>2617</v>
      </c>
      <c r="L10515" s="35"/>
      <c r="M10515" s="141">
        <v>45250</v>
      </c>
    </row>
    <row r="10516" spans="9:13">
      <c r="I10516" s="35" t="s">
        <v>29309</v>
      </c>
      <c r="J10516" s="35" t="s">
        <v>29310</v>
      </c>
      <c r="K10516" s="35" t="s">
        <v>2617</v>
      </c>
      <c r="L10516" s="35"/>
      <c r="M10516" s="141">
        <v>45250</v>
      </c>
    </row>
    <row r="10517" spans="9:13">
      <c r="I10517" s="35" t="s">
        <v>29311</v>
      </c>
      <c r="J10517" s="35" t="s">
        <v>29312</v>
      </c>
      <c r="K10517" s="35" t="s">
        <v>2617</v>
      </c>
      <c r="L10517" s="35"/>
      <c r="M10517" s="141">
        <v>45250</v>
      </c>
    </row>
    <row r="10518" spans="9:13">
      <c r="I10518" s="35" t="s">
        <v>29313</v>
      </c>
      <c r="J10518" s="35" t="s">
        <v>29314</v>
      </c>
      <c r="K10518" s="35" t="s">
        <v>2617</v>
      </c>
      <c r="L10518" s="35"/>
      <c r="M10518" s="141">
        <v>45250</v>
      </c>
    </row>
    <row r="10519" spans="9:13">
      <c r="I10519" s="35" t="s">
        <v>29315</v>
      </c>
      <c r="J10519" s="35" t="s">
        <v>29316</v>
      </c>
      <c r="K10519" s="35" t="s">
        <v>2617</v>
      </c>
      <c r="L10519" s="35"/>
      <c r="M10519" s="141">
        <v>45250</v>
      </c>
    </row>
    <row r="10520" spans="9:13">
      <c r="I10520" s="35" t="s">
        <v>29317</v>
      </c>
      <c r="J10520" s="35" t="s">
        <v>29318</v>
      </c>
      <c r="K10520" s="35" t="s">
        <v>2617</v>
      </c>
      <c r="L10520" s="35"/>
      <c r="M10520" s="141">
        <v>45250</v>
      </c>
    </row>
    <row r="10521" spans="9:13">
      <c r="I10521" s="35" t="s">
        <v>29319</v>
      </c>
      <c r="J10521" s="35" t="s">
        <v>29320</v>
      </c>
      <c r="K10521" s="35" t="s">
        <v>2617</v>
      </c>
      <c r="L10521" s="35"/>
      <c r="M10521" s="141">
        <v>45250</v>
      </c>
    </row>
    <row r="10522" spans="9:13">
      <c r="I10522" s="35" t="s">
        <v>29321</v>
      </c>
      <c r="J10522" s="35" t="s">
        <v>29322</v>
      </c>
      <c r="K10522" s="35" t="s">
        <v>2617</v>
      </c>
      <c r="L10522" s="35"/>
      <c r="M10522" s="141">
        <v>45250</v>
      </c>
    </row>
    <row r="10523" spans="9:13">
      <c r="I10523" s="35" t="s">
        <v>29323</v>
      </c>
      <c r="J10523" s="35" t="s">
        <v>29324</v>
      </c>
      <c r="K10523" s="35" t="s">
        <v>2617</v>
      </c>
      <c r="L10523" s="35"/>
      <c r="M10523" s="141">
        <v>45250</v>
      </c>
    </row>
    <row r="10524" spans="9:13">
      <c r="I10524" s="35" t="s">
        <v>29325</v>
      </c>
      <c r="J10524" s="35" t="s">
        <v>29326</v>
      </c>
      <c r="K10524" s="35" t="s">
        <v>2617</v>
      </c>
      <c r="L10524" s="35"/>
      <c r="M10524" s="141">
        <v>45250</v>
      </c>
    </row>
    <row r="10525" spans="9:13">
      <c r="I10525" s="35" t="s">
        <v>29327</v>
      </c>
      <c r="J10525" s="35" t="s">
        <v>29328</v>
      </c>
      <c r="K10525" s="35" t="s">
        <v>2617</v>
      </c>
      <c r="L10525" s="35"/>
      <c r="M10525" s="141">
        <v>45250</v>
      </c>
    </row>
    <row r="10526" spans="9:13">
      <c r="I10526" s="35" t="s">
        <v>29329</v>
      </c>
      <c r="J10526" s="35" t="s">
        <v>29330</v>
      </c>
      <c r="K10526" s="35" t="s">
        <v>2617</v>
      </c>
      <c r="L10526" s="35"/>
      <c r="M10526" s="141">
        <v>45250</v>
      </c>
    </row>
    <row r="10527" spans="9:13">
      <c r="I10527" s="35" t="s">
        <v>29331</v>
      </c>
      <c r="J10527" s="35" t="s">
        <v>29332</v>
      </c>
      <c r="K10527" s="35" t="s">
        <v>2617</v>
      </c>
      <c r="L10527" s="35"/>
      <c r="M10527" s="141">
        <v>45250</v>
      </c>
    </row>
    <row r="10528" spans="9:13">
      <c r="I10528" s="35" t="s">
        <v>29333</v>
      </c>
      <c r="J10528" s="35" t="s">
        <v>29334</v>
      </c>
      <c r="K10528" s="35" t="s">
        <v>2617</v>
      </c>
      <c r="L10528" s="35"/>
      <c r="M10528" s="141">
        <v>45250</v>
      </c>
    </row>
    <row r="10529" spans="9:13">
      <c r="I10529" s="35" t="s">
        <v>29335</v>
      </c>
      <c r="J10529" s="35" t="s">
        <v>29336</v>
      </c>
      <c r="K10529" s="35" t="s">
        <v>2617</v>
      </c>
      <c r="L10529" s="35"/>
      <c r="M10529" s="141">
        <v>45250</v>
      </c>
    </row>
    <row r="10530" spans="9:13">
      <c r="I10530" s="35" t="s">
        <v>29337</v>
      </c>
      <c r="J10530" s="35" t="s">
        <v>29338</v>
      </c>
      <c r="K10530" s="35" t="s">
        <v>2617</v>
      </c>
      <c r="L10530" s="35"/>
      <c r="M10530" s="141">
        <v>45250</v>
      </c>
    </row>
    <row r="10531" spans="9:13">
      <c r="I10531" s="35" t="s">
        <v>10386</v>
      </c>
      <c r="J10531" s="35" t="s">
        <v>29339</v>
      </c>
      <c r="K10531" s="35" t="s">
        <v>2617</v>
      </c>
      <c r="L10531" s="35"/>
      <c r="M10531" s="141">
        <v>45250</v>
      </c>
    </row>
    <row r="10532" spans="9:13">
      <c r="I10532" s="35" t="s">
        <v>29340</v>
      </c>
      <c r="J10532" s="35" t="s">
        <v>29341</v>
      </c>
      <c r="K10532" s="35" t="s">
        <v>2617</v>
      </c>
      <c r="L10532" s="35"/>
      <c r="M10532" s="141">
        <v>45250</v>
      </c>
    </row>
    <row r="10533" spans="9:13">
      <c r="I10533" s="35" t="s">
        <v>29342</v>
      </c>
      <c r="J10533" s="35" t="s">
        <v>29343</v>
      </c>
      <c r="K10533" s="35" t="s">
        <v>2617</v>
      </c>
      <c r="L10533" s="35"/>
      <c r="M10533" s="141">
        <v>45250</v>
      </c>
    </row>
    <row r="10534" spans="9:13">
      <c r="I10534" s="35" t="s">
        <v>29344</v>
      </c>
      <c r="J10534" s="35" t="s">
        <v>29345</v>
      </c>
      <c r="K10534" s="35" t="s">
        <v>2617</v>
      </c>
      <c r="L10534" s="35"/>
      <c r="M10534" s="141">
        <v>45250</v>
      </c>
    </row>
    <row r="10535" spans="9:13">
      <c r="I10535" s="35" t="s">
        <v>29346</v>
      </c>
      <c r="J10535" s="35" t="s">
        <v>29347</v>
      </c>
      <c r="K10535" s="35" t="s">
        <v>2617</v>
      </c>
      <c r="L10535" s="35"/>
      <c r="M10535" s="141">
        <v>45250</v>
      </c>
    </row>
    <row r="10536" spans="9:13">
      <c r="I10536" s="35" t="s">
        <v>29348</v>
      </c>
      <c r="J10536" s="35" t="s">
        <v>29349</v>
      </c>
      <c r="K10536" s="35" t="s">
        <v>2617</v>
      </c>
      <c r="L10536" s="35"/>
      <c r="M10536" s="141">
        <v>45250</v>
      </c>
    </row>
    <row r="10537" spans="9:13">
      <c r="I10537" s="35" t="s">
        <v>29350</v>
      </c>
      <c r="J10537" s="35" t="s">
        <v>29351</v>
      </c>
      <c r="K10537" s="35" t="s">
        <v>2617</v>
      </c>
      <c r="L10537" s="35"/>
      <c r="M10537" s="141">
        <v>45250</v>
      </c>
    </row>
    <row r="10538" spans="9:13">
      <c r="I10538" s="35" t="s">
        <v>29352</v>
      </c>
      <c r="J10538" s="35" t="s">
        <v>29353</v>
      </c>
      <c r="K10538" s="35" t="s">
        <v>2617</v>
      </c>
      <c r="L10538" s="35"/>
      <c r="M10538" s="141">
        <v>45250</v>
      </c>
    </row>
    <row r="10539" spans="9:13">
      <c r="I10539" s="35" t="s">
        <v>29354</v>
      </c>
      <c r="J10539" s="35" t="s">
        <v>29355</v>
      </c>
      <c r="K10539" s="35" t="s">
        <v>2617</v>
      </c>
      <c r="L10539" s="35"/>
      <c r="M10539" s="141">
        <v>45250</v>
      </c>
    </row>
    <row r="10540" spans="9:13">
      <c r="I10540" s="35" t="s">
        <v>29356</v>
      </c>
      <c r="J10540" s="35" t="s">
        <v>29357</v>
      </c>
      <c r="K10540" s="35" t="s">
        <v>2617</v>
      </c>
      <c r="L10540" s="35"/>
      <c r="M10540" s="141">
        <v>45250</v>
      </c>
    </row>
    <row r="10541" spans="9:13">
      <c r="I10541" s="35" t="s">
        <v>29358</v>
      </c>
      <c r="J10541" s="35" t="s">
        <v>29359</v>
      </c>
      <c r="K10541" s="35" t="s">
        <v>2617</v>
      </c>
      <c r="L10541" s="35"/>
      <c r="M10541" s="141">
        <v>45250</v>
      </c>
    </row>
    <row r="10542" spans="9:13">
      <c r="I10542" s="35" t="s">
        <v>29360</v>
      </c>
      <c r="J10542" s="35" t="s">
        <v>29361</v>
      </c>
      <c r="K10542" s="35" t="s">
        <v>2617</v>
      </c>
      <c r="L10542" s="35"/>
      <c r="M10542" s="141">
        <v>45250</v>
      </c>
    </row>
    <row r="10543" spans="9:13">
      <c r="I10543" s="35" t="s">
        <v>29362</v>
      </c>
      <c r="J10543" s="35" t="s">
        <v>29363</v>
      </c>
      <c r="K10543" s="35" t="s">
        <v>2617</v>
      </c>
      <c r="L10543" s="35"/>
      <c r="M10543" s="141">
        <v>45250</v>
      </c>
    </row>
    <row r="10544" spans="9:13">
      <c r="I10544" s="35" t="s">
        <v>29364</v>
      </c>
      <c r="J10544" s="35" t="s">
        <v>29365</v>
      </c>
      <c r="K10544" s="35" t="s">
        <v>2617</v>
      </c>
      <c r="L10544" s="35"/>
      <c r="M10544" s="141">
        <v>45250</v>
      </c>
    </row>
    <row r="10545" spans="9:13">
      <c r="I10545" s="35" t="s">
        <v>29366</v>
      </c>
      <c r="J10545" s="35" t="s">
        <v>29367</v>
      </c>
      <c r="K10545" s="35" t="s">
        <v>2617</v>
      </c>
      <c r="L10545" s="35"/>
      <c r="M10545" s="141">
        <v>45250</v>
      </c>
    </row>
    <row r="10546" spans="9:13">
      <c r="I10546" s="35" t="s">
        <v>29368</v>
      </c>
      <c r="J10546" s="35" t="s">
        <v>29369</v>
      </c>
      <c r="K10546" s="35" t="s">
        <v>2617</v>
      </c>
      <c r="L10546" s="35"/>
      <c r="M10546" s="141">
        <v>45250</v>
      </c>
    </row>
    <row r="10547" spans="9:13">
      <c r="I10547" s="35" t="s">
        <v>29370</v>
      </c>
      <c r="J10547" s="35" t="s">
        <v>29371</v>
      </c>
      <c r="K10547" s="35" t="s">
        <v>2617</v>
      </c>
      <c r="L10547" s="35"/>
      <c r="M10547" s="141">
        <v>45250</v>
      </c>
    </row>
    <row r="10548" spans="9:13">
      <c r="I10548" s="35" t="s">
        <v>29372</v>
      </c>
      <c r="J10548" s="35" t="s">
        <v>29373</v>
      </c>
      <c r="K10548" s="35" t="s">
        <v>2617</v>
      </c>
      <c r="L10548" s="35"/>
      <c r="M10548" s="141">
        <v>45250</v>
      </c>
    </row>
    <row r="10549" spans="9:13">
      <c r="I10549" s="35" t="s">
        <v>29374</v>
      </c>
      <c r="J10549" s="35" t="s">
        <v>29375</v>
      </c>
      <c r="K10549" s="35" t="s">
        <v>2617</v>
      </c>
      <c r="L10549" s="35"/>
      <c r="M10549" s="141">
        <v>45250</v>
      </c>
    </row>
    <row r="10550" spans="9:13">
      <c r="I10550" s="35" t="s">
        <v>29376</v>
      </c>
      <c r="J10550" s="35" t="s">
        <v>29377</v>
      </c>
      <c r="K10550" s="35" t="s">
        <v>2617</v>
      </c>
      <c r="L10550" s="35"/>
      <c r="M10550" s="141">
        <v>45250</v>
      </c>
    </row>
    <row r="10551" spans="9:13">
      <c r="I10551" s="35" t="s">
        <v>29378</v>
      </c>
      <c r="J10551" s="35" t="s">
        <v>29379</v>
      </c>
      <c r="K10551" s="35" t="s">
        <v>2617</v>
      </c>
      <c r="L10551" s="35"/>
      <c r="M10551" s="141">
        <v>45250</v>
      </c>
    </row>
    <row r="10552" spans="9:13">
      <c r="I10552" s="35" t="s">
        <v>29380</v>
      </c>
      <c r="J10552" s="35" t="s">
        <v>29381</v>
      </c>
      <c r="K10552" s="35" t="s">
        <v>2617</v>
      </c>
      <c r="L10552" s="35"/>
      <c r="M10552" s="141">
        <v>45250</v>
      </c>
    </row>
    <row r="10553" spans="9:13">
      <c r="I10553" s="35" t="s">
        <v>29382</v>
      </c>
      <c r="J10553" s="35" t="s">
        <v>29383</v>
      </c>
      <c r="K10553" s="35" t="s">
        <v>2617</v>
      </c>
      <c r="L10553" s="35"/>
      <c r="M10553" s="141">
        <v>45250</v>
      </c>
    </row>
    <row r="10554" spans="9:13">
      <c r="I10554" s="35" t="s">
        <v>29384</v>
      </c>
      <c r="J10554" s="35" t="s">
        <v>29385</v>
      </c>
      <c r="K10554" s="35" t="s">
        <v>2617</v>
      </c>
      <c r="L10554" s="35"/>
      <c r="M10554" s="141">
        <v>45250</v>
      </c>
    </row>
    <row r="10555" spans="9:13">
      <c r="I10555" s="35" t="s">
        <v>29386</v>
      </c>
      <c r="J10555" s="35" t="s">
        <v>29387</v>
      </c>
      <c r="K10555" s="35" t="s">
        <v>2617</v>
      </c>
      <c r="L10555" s="35"/>
      <c r="M10555" s="141">
        <v>45250</v>
      </c>
    </row>
    <row r="10556" spans="9:13">
      <c r="I10556" s="35" t="s">
        <v>29388</v>
      </c>
      <c r="J10556" s="35" t="s">
        <v>29389</v>
      </c>
      <c r="K10556" s="35" t="s">
        <v>2617</v>
      </c>
      <c r="L10556" s="35"/>
      <c r="M10556" s="141">
        <v>45250</v>
      </c>
    </row>
    <row r="10557" spans="9:13">
      <c r="I10557" s="35" t="s">
        <v>29390</v>
      </c>
      <c r="J10557" s="35" t="s">
        <v>29391</v>
      </c>
      <c r="K10557" s="35" t="s">
        <v>2617</v>
      </c>
      <c r="L10557" s="35"/>
      <c r="M10557" s="141">
        <v>45250</v>
      </c>
    </row>
    <row r="10558" spans="9:13">
      <c r="I10558" s="35" t="s">
        <v>29392</v>
      </c>
      <c r="J10558" s="35" t="s">
        <v>29393</v>
      </c>
      <c r="K10558" s="35" t="s">
        <v>2617</v>
      </c>
      <c r="L10558" s="35"/>
      <c r="M10558" s="141">
        <v>45250</v>
      </c>
    </row>
    <row r="10559" spans="9:13">
      <c r="I10559" s="35" t="s">
        <v>29394</v>
      </c>
      <c r="J10559" s="35" t="s">
        <v>29395</v>
      </c>
      <c r="K10559" s="35" t="s">
        <v>2617</v>
      </c>
      <c r="L10559" s="35"/>
      <c r="M10559" s="141">
        <v>45250</v>
      </c>
    </row>
    <row r="10560" spans="9:13">
      <c r="I10560" s="35" t="s">
        <v>29396</v>
      </c>
      <c r="J10560" s="35" t="s">
        <v>29397</v>
      </c>
      <c r="K10560" s="35" t="s">
        <v>2617</v>
      </c>
      <c r="L10560" s="35"/>
      <c r="M10560" s="141">
        <v>45250</v>
      </c>
    </row>
    <row r="10561" spans="9:13">
      <c r="I10561" s="35" t="s">
        <v>29398</v>
      </c>
      <c r="J10561" s="35" t="s">
        <v>29399</v>
      </c>
      <c r="K10561" s="35" t="s">
        <v>2617</v>
      </c>
      <c r="L10561" s="35"/>
      <c r="M10561" s="141">
        <v>45250</v>
      </c>
    </row>
    <row r="10562" spans="9:13">
      <c r="I10562" s="35" t="s">
        <v>29400</v>
      </c>
      <c r="J10562" s="35" t="s">
        <v>29401</v>
      </c>
      <c r="K10562" s="35" t="s">
        <v>2617</v>
      </c>
      <c r="L10562" s="35"/>
      <c r="M10562" s="141">
        <v>45250</v>
      </c>
    </row>
    <row r="10563" spans="9:13">
      <c r="I10563" s="35" t="s">
        <v>29402</v>
      </c>
      <c r="J10563" s="35" t="s">
        <v>29403</v>
      </c>
      <c r="K10563" s="35" t="s">
        <v>2617</v>
      </c>
      <c r="L10563" s="35"/>
      <c r="M10563" s="141">
        <v>45250</v>
      </c>
    </row>
    <row r="10564" spans="9:13">
      <c r="I10564" s="35" t="s">
        <v>29404</v>
      </c>
      <c r="J10564" s="35" t="s">
        <v>29405</v>
      </c>
      <c r="K10564" s="35" t="s">
        <v>2617</v>
      </c>
      <c r="L10564" s="35"/>
      <c r="M10564" s="141">
        <v>45250</v>
      </c>
    </row>
    <row r="10565" spans="9:13">
      <c r="I10565" s="35" t="s">
        <v>29406</v>
      </c>
      <c r="J10565" s="35" t="s">
        <v>29407</v>
      </c>
      <c r="K10565" s="35" t="s">
        <v>2617</v>
      </c>
      <c r="L10565" s="35"/>
      <c r="M10565" s="141">
        <v>45250</v>
      </c>
    </row>
    <row r="10566" spans="9:13">
      <c r="I10566" s="35" t="s">
        <v>29408</v>
      </c>
      <c r="J10566" s="35" t="s">
        <v>29409</v>
      </c>
      <c r="K10566" s="35" t="s">
        <v>2617</v>
      </c>
      <c r="L10566" s="35"/>
      <c r="M10566" s="141">
        <v>45250</v>
      </c>
    </row>
    <row r="10567" spans="9:13">
      <c r="I10567" s="35" t="s">
        <v>29410</v>
      </c>
      <c r="J10567" s="35" t="s">
        <v>29409</v>
      </c>
      <c r="K10567" s="35" t="s">
        <v>2617</v>
      </c>
      <c r="L10567" s="35"/>
      <c r="M10567" s="141">
        <v>45250</v>
      </c>
    </row>
    <row r="10568" spans="9:13">
      <c r="I10568" s="35" t="s">
        <v>29411</v>
      </c>
      <c r="J10568" s="35" t="s">
        <v>29412</v>
      </c>
      <c r="K10568" s="35" t="s">
        <v>2617</v>
      </c>
      <c r="L10568" s="35"/>
      <c r="M10568" s="141">
        <v>45250</v>
      </c>
    </row>
    <row r="10569" spans="9:13">
      <c r="I10569" s="35" t="s">
        <v>29413</v>
      </c>
      <c r="J10569" s="35" t="s">
        <v>29414</v>
      </c>
      <c r="K10569" s="35" t="s">
        <v>2617</v>
      </c>
      <c r="L10569" s="35"/>
      <c r="M10569" s="141">
        <v>45250</v>
      </c>
    </row>
    <row r="10570" spans="9:13">
      <c r="I10570" s="35" t="s">
        <v>29415</v>
      </c>
      <c r="J10570" s="35" t="s">
        <v>29416</v>
      </c>
      <c r="K10570" s="35" t="s">
        <v>2617</v>
      </c>
      <c r="L10570" s="35"/>
      <c r="M10570" s="141">
        <v>45250</v>
      </c>
    </row>
    <row r="10571" spans="9:13">
      <c r="I10571" s="35" t="s">
        <v>29417</v>
      </c>
      <c r="J10571" s="35" t="s">
        <v>29418</v>
      </c>
      <c r="K10571" s="35" t="s">
        <v>2617</v>
      </c>
      <c r="L10571" s="35"/>
      <c r="M10571" s="141">
        <v>45250</v>
      </c>
    </row>
    <row r="10572" spans="9:13">
      <c r="I10572" s="35" t="s">
        <v>29419</v>
      </c>
      <c r="J10572" s="35" t="s">
        <v>29420</v>
      </c>
      <c r="K10572" s="35" t="s">
        <v>2617</v>
      </c>
      <c r="L10572" s="35"/>
      <c r="M10572" s="141">
        <v>45250</v>
      </c>
    </row>
    <row r="10573" spans="9:13">
      <c r="I10573" s="35" t="s">
        <v>29421</v>
      </c>
      <c r="J10573" s="35" t="s">
        <v>29422</v>
      </c>
      <c r="K10573" s="35" t="s">
        <v>2617</v>
      </c>
      <c r="L10573" s="35"/>
      <c r="M10573" s="141">
        <v>45250</v>
      </c>
    </row>
    <row r="10574" spans="9:13">
      <c r="I10574" s="35" t="s">
        <v>29423</v>
      </c>
      <c r="J10574" s="35" t="s">
        <v>29424</v>
      </c>
      <c r="K10574" s="35" t="s">
        <v>2617</v>
      </c>
      <c r="L10574" s="35"/>
      <c r="M10574" s="141">
        <v>45250</v>
      </c>
    </row>
    <row r="10575" spans="9:13">
      <c r="I10575" s="35" t="s">
        <v>29425</v>
      </c>
      <c r="J10575" s="35" t="s">
        <v>29426</v>
      </c>
      <c r="K10575" s="35" t="s">
        <v>2617</v>
      </c>
      <c r="L10575" s="35"/>
      <c r="M10575" s="141">
        <v>45250</v>
      </c>
    </row>
    <row r="10576" spans="9:13">
      <c r="I10576" s="35" t="s">
        <v>29427</v>
      </c>
      <c r="J10576" s="35" t="s">
        <v>29428</v>
      </c>
      <c r="K10576" s="35" t="s">
        <v>2617</v>
      </c>
      <c r="L10576" s="35"/>
      <c r="M10576" s="141">
        <v>45250</v>
      </c>
    </row>
    <row r="10577" spans="9:13">
      <c r="I10577" s="35" t="s">
        <v>29429</v>
      </c>
      <c r="J10577" s="35" t="s">
        <v>29430</v>
      </c>
      <c r="K10577" s="35" t="s">
        <v>2617</v>
      </c>
      <c r="L10577" s="35"/>
      <c r="M10577" s="141">
        <v>45250</v>
      </c>
    </row>
    <row r="10578" spans="9:13">
      <c r="I10578" s="35" t="s">
        <v>29431</v>
      </c>
      <c r="J10578" s="35" t="s">
        <v>29432</v>
      </c>
      <c r="K10578" s="35" t="s">
        <v>2617</v>
      </c>
      <c r="L10578" s="35"/>
      <c r="M10578" s="141">
        <v>45250</v>
      </c>
    </row>
    <row r="10579" spans="9:13">
      <c r="I10579" s="35" t="s">
        <v>29433</v>
      </c>
      <c r="J10579" s="35" t="s">
        <v>29434</v>
      </c>
      <c r="K10579" s="35" t="s">
        <v>2617</v>
      </c>
      <c r="L10579" s="35"/>
      <c r="M10579" s="141">
        <v>45250</v>
      </c>
    </row>
    <row r="10580" spans="9:13">
      <c r="I10580" s="35" t="s">
        <v>29435</v>
      </c>
      <c r="J10580" s="35" t="s">
        <v>29436</v>
      </c>
      <c r="K10580" s="35" t="s">
        <v>2617</v>
      </c>
      <c r="L10580" s="35"/>
      <c r="M10580" s="141">
        <v>45250</v>
      </c>
    </row>
    <row r="10581" spans="9:13">
      <c r="I10581" s="35" t="s">
        <v>29437</v>
      </c>
      <c r="J10581" s="35" t="s">
        <v>29438</v>
      </c>
      <c r="K10581" s="35" t="s">
        <v>2617</v>
      </c>
      <c r="L10581" s="35"/>
      <c r="M10581" s="141">
        <v>45250</v>
      </c>
    </row>
    <row r="10582" spans="9:13">
      <c r="I10582" s="35" t="s">
        <v>29439</v>
      </c>
      <c r="J10582" s="35" t="s">
        <v>29440</v>
      </c>
      <c r="K10582" s="35" t="s">
        <v>2617</v>
      </c>
      <c r="L10582" s="35"/>
      <c r="M10582" s="141">
        <v>45250</v>
      </c>
    </row>
    <row r="10583" spans="9:13">
      <c r="I10583" s="35" t="s">
        <v>29441</v>
      </c>
      <c r="J10583" s="35" t="s">
        <v>29442</v>
      </c>
      <c r="K10583" s="35" t="s">
        <v>2617</v>
      </c>
      <c r="L10583" s="35"/>
      <c r="M10583" s="141">
        <v>45250</v>
      </c>
    </row>
    <row r="10584" spans="9:13">
      <c r="I10584" s="35" t="s">
        <v>29443</v>
      </c>
      <c r="J10584" s="35" t="s">
        <v>29444</v>
      </c>
      <c r="K10584" s="35" t="s">
        <v>2617</v>
      </c>
      <c r="L10584" s="35"/>
      <c r="M10584" s="141">
        <v>45250</v>
      </c>
    </row>
    <row r="10585" spans="9:13">
      <c r="I10585" s="35" t="s">
        <v>29445</v>
      </c>
      <c r="J10585" s="35" t="s">
        <v>29446</v>
      </c>
      <c r="K10585" s="35" t="s">
        <v>2617</v>
      </c>
      <c r="L10585" s="35"/>
      <c r="M10585" s="141">
        <v>45250</v>
      </c>
    </row>
    <row r="10586" spans="9:13">
      <c r="I10586" s="35" t="s">
        <v>29447</v>
      </c>
      <c r="J10586" s="35" t="s">
        <v>29448</v>
      </c>
      <c r="K10586" s="35" t="s">
        <v>2617</v>
      </c>
      <c r="L10586" s="35"/>
      <c r="M10586" s="141">
        <v>45250</v>
      </c>
    </row>
    <row r="10587" spans="9:13">
      <c r="I10587" s="35" t="s">
        <v>29449</v>
      </c>
      <c r="J10587" s="35" t="s">
        <v>29450</v>
      </c>
      <c r="K10587" s="35" t="s">
        <v>2617</v>
      </c>
      <c r="L10587" s="35"/>
      <c r="M10587" s="141">
        <v>45250</v>
      </c>
    </row>
    <row r="10588" spans="9:13">
      <c r="I10588" s="35" t="s">
        <v>29451</v>
      </c>
      <c r="J10588" s="35" t="s">
        <v>29452</v>
      </c>
      <c r="K10588" s="35" t="s">
        <v>2617</v>
      </c>
      <c r="L10588" s="35"/>
      <c r="M10588" s="141">
        <v>45250</v>
      </c>
    </row>
    <row r="10589" spans="9:13">
      <c r="I10589" s="35" t="s">
        <v>29453</v>
      </c>
      <c r="J10589" s="35" t="s">
        <v>29454</v>
      </c>
      <c r="K10589" s="35" t="s">
        <v>2617</v>
      </c>
      <c r="L10589" s="35"/>
      <c r="M10589" s="141">
        <v>45250</v>
      </c>
    </row>
    <row r="10590" spans="9:13">
      <c r="I10590" s="35" t="s">
        <v>29455</v>
      </c>
      <c r="J10590" s="35" t="s">
        <v>29456</v>
      </c>
      <c r="K10590" s="35" t="s">
        <v>2617</v>
      </c>
      <c r="L10590" s="35"/>
      <c r="M10590" s="141">
        <v>45250</v>
      </c>
    </row>
    <row r="10591" spans="9:13">
      <c r="I10591" s="35" t="s">
        <v>29457</v>
      </c>
      <c r="J10591" s="35" t="s">
        <v>29458</v>
      </c>
      <c r="K10591" s="35" t="s">
        <v>2617</v>
      </c>
      <c r="L10591" s="35"/>
      <c r="M10591" s="141">
        <v>45250</v>
      </c>
    </row>
    <row r="10592" spans="9:13">
      <c r="I10592" s="35" t="s">
        <v>29459</v>
      </c>
      <c r="J10592" s="35" t="s">
        <v>29460</v>
      </c>
      <c r="K10592" s="35" t="s">
        <v>2617</v>
      </c>
      <c r="L10592" s="35"/>
      <c r="M10592" s="141">
        <v>45250</v>
      </c>
    </row>
    <row r="10593" spans="9:13">
      <c r="I10593" s="35" t="s">
        <v>29461</v>
      </c>
      <c r="J10593" s="35" t="s">
        <v>29462</v>
      </c>
      <c r="K10593" s="35" t="s">
        <v>2617</v>
      </c>
      <c r="L10593" s="35"/>
      <c r="M10593" s="141">
        <v>45250</v>
      </c>
    </row>
    <row r="10594" spans="9:13">
      <c r="I10594" s="35" t="s">
        <v>29463</v>
      </c>
      <c r="J10594" s="35" t="s">
        <v>29464</v>
      </c>
      <c r="K10594" s="35" t="s">
        <v>2617</v>
      </c>
      <c r="L10594" s="35"/>
      <c r="M10594" s="141">
        <v>45250</v>
      </c>
    </row>
    <row r="10595" spans="9:13">
      <c r="I10595" s="35" t="s">
        <v>29465</v>
      </c>
      <c r="J10595" s="35" t="s">
        <v>29466</v>
      </c>
      <c r="K10595" s="35" t="s">
        <v>2617</v>
      </c>
      <c r="L10595" s="35"/>
      <c r="M10595" s="141">
        <v>45250</v>
      </c>
    </row>
    <row r="10596" spans="9:13">
      <c r="I10596" s="35" t="s">
        <v>29467</v>
      </c>
      <c r="J10596" s="35" t="s">
        <v>29468</v>
      </c>
      <c r="K10596" s="35" t="s">
        <v>2617</v>
      </c>
      <c r="L10596" s="35"/>
      <c r="M10596" s="141">
        <v>45250</v>
      </c>
    </row>
    <row r="10597" spans="9:13">
      <c r="I10597" s="35" t="s">
        <v>29469</v>
      </c>
      <c r="J10597" s="35" t="s">
        <v>29470</v>
      </c>
      <c r="K10597" s="35" t="s">
        <v>2617</v>
      </c>
      <c r="L10597" s="35"/>
      <c r="M10597" s="141">
        <v>45250</v>
      </c>
    </row>
    <row r="10598" spans="9:13">
      <c r="I10598" s="35" t="s">
        <v>29471</v>
      </c>
      <c r="J10598" s="35" t="s">
        <v>29472</v>
      </c>
      <c r="K10598" s="35" t="s">
        <v>2617</v>
      </c>
      <c r="L10598" s="35"/>
      <c r="M10598" s="141">
        <v>45250</v>
      </c>
    </row>
    <row r="10599" spans="9:13">
      <c r="I10599" s="35" t="s">
        <v>29473</v>
      </c>
      <c r="J10599" s="35" t="s">
        <v>29474</v>
      </c>
      <c r="K10599" s="35" t="s">
        <v>2617</v>
      </c>
      <c r="L10599" s="35"/>
      <c r="M10599" s="141">
        <v>45250</v>
      </c>
    </row>
    <row r="10600" spans="9:13">
      <c r="I10600" s="35" t="s">
        <v>29475</v>
      </c>
      <c r="J10600" s="35" t="s">
        <v>29476</v>
      </c>
      <c r="K10600" s="35" t="s">
        <v>2617</v>
      </c>
      <c r="L10600" s="35"/>
      <c r="M10600" s="141">
        <v>45250</v>
      </c>
    </row>
    <row r="10601" spans="9:13">
      <c r="I10601" s="35" t="s">
        <v>29477</v>
      </c>
      <c r="J10601" s="35" t="s">
        <v>29478</v>
      </c>
      <c r="K10601" s="35" t="s">
        <v>2617</v>
      </c>
      <c r="L10601" s="35"/>
      <c r="M10601" s="141">
        <v>45250</v>
      </c>
    </row>
    <row r="10602" spans="9:13">
      <c r="I10602" s="35" t="s">
        <v>29479</v>
      </c>
      <c r="J10602" s="35" t="s">
        <v>29480</v>
      </c>
      <c r="K10602" s="35" t="s">
        <v>2617</v>
      </c>
      <c r="L10602" s="35"/>
      <c r="M10602" s="141">
        <v>45250</v>
      </c>
    </row>
    <row r="10603" spans="9:13">
      <c r="I10603" s="35" t="s">
        <v>29481</v>
      </c>
      <c r="J10603" s="35" t="s">
        <v>29482</v>
      </c>
      <c r="K10603" s="35" t="s">
        <v>2617</v>
      </c>
      <c r="L10603" s="35"/>
      <c r="M10603" s="141">
        <v>45250</v>
      </c>
    </row>
    <row r="10604" spans="9:13">
      <c r="I10604" s="35" t="s">
        <v>29483</v>
      </c>
      <c r="J10604" s="35" t="s">
        <v>29484</v>
      </c>
      <c r="K10604" s="35" t="s">
        <v>2617</v>
      </c>
      <c r="L10604" s="35"/>
      <c r="M10604" s="141">
        <v>45250</v>
      </c>
    </row>
    <row r="10605" spans="9:13">
      <c r="I10605" s="35" t="s">
        <v>29485</v>
      </c>
      <c r="J10605" s="35" t="s">
        <v>29486</v>
      </c>
      <c r="K10605" s="35" t="s">
        <v>2617</v>
      </c>
      <c r="L10605" s="35"/>
      <c r="M10605" s="141">
        <v>45250</v>
      </c>
    </row>
    <row r="10606" spans="9:13">
      <c r="I10606" s="35" t="s">
        <v>29487</v>
      </c>
      <c r="J10606" s="35" t="s">
        <v>29488</v>
      </c>
      <c r="K10606" s="35" t="s">
        <v>2617</v>
      </c>
      <c r="L10606" s="35"/>
      <c r="M10606" s="141">
        <v>45250</v>
      </c>
    </row>
    <row r="10607" spans="9:13">
      <c r="I10607" s="35" t="s">
        <v>29489</v>
      </c>
      <c r="J10607" s="35" t="s">
        <v>29490</v>
      </c>
      <c r="K10607" s="35" t="s">
        <v>2617</v>
      </c>
      <c r="L10607" s="35"/>
      <c r="M10607" s="141">
        <v>45250</v>
      </c>
    </row>
    <row r="10608" spans="9:13">
      <c r="I10608" s="35" t="s">
        <v>29491</v>
      </c>
      <c r="J10608" s="35" t="s">
        <v>29492</v>
      </c>
      <c r="K10608" s="35" t="s">
        <v>2617</v>
      </c>
      <c r="L10608" s="35"/>
      <c r="M10608" s="141">
        <v>45250</v>
      </c>
    </row>
    <row r="10609" spans="9:13">
      <c r="I10609" s="35" t="s">
        <v>29493</v>
      </c>
      <c r="J10609" s="35" t="s">
        <v>29494</v>
      </c>
      <c r="K10609" s="35" t="s">
        <v>2617</v>
      </c>
      <c r="L10609" s="35"/>
      <c r="M10609" s="141">
        <v>45250</v>
      </c>
    </row>
    <row r="10610" spans="9:13">
      <c r="I10610" s="35" t="s">
        <v>29495</v>
      </c>
      <c r="J10610" s="35" t="s">
        <v>29496</v>
      </c>
      <c r="K10610" s="35" t="s">
        <v>2617</v>
      </c>
      <c r="L10610" s="35"/>
      <c r="M10610" s="141">
        <v>45250</v>
      </c>
    </row>
    <row r="10611" spans="9:13">
      <c r="I10611" s="35" t="s">
        <v>29497</v>
      </c>
      <c r="J10611" s="35" t="s">
        <v>29498</v>
      </c>
      <c r="K10611" s="35" t="s">
        <v>2617</v>
      </c>
      <c r="L10611" s="35"/>
      <c r="M10611" s="141">
        <v>45250</v>
      </c>
    </row>
    <row r="10612" spans="9:13">
      <c r="I10612" s="35" t="s">
        <v>29499</v>
      </c>
      <c r="J10612" s="35" t="s">
        <v>29500</v>
      </c>
      <c r="K10612" s="35" t="s">
        <v>2617</v>
      </c>
      <c r="L10612" s="35"/>
      <c r="M10612" s="141">
        <v>45250</v>
      </c>
    </row>
    <row r="10613" spans="9:13">
      <c r="I10613" s="35" t="s">
        <v>29501</v>
      </c>
      <c r="J10613" s="35" t="s">
        <v>29502</v>
      </c>
      <c r="K10613" s="35" t="s">
        <v>2617</v>
      </c>
      <c r="L10613" s="35"/>
      <c r="M10613" s="141">
        <v>45250</v>
      </c>
    </row>
    <row r="10614" spans="9:13">
      <c r="I10614" s="35" t="s">
        <v>29503</v>
      </c>
      <c r="J10614" s="35" t="s">
        <v>29504</v>
      </c>
      <c r="K10614" s="35" t="s">
        <v>2617</v>
      </c>
      <c r="L10614" s="35"/>
      <c r="M10614" s="141">
        <v>45250</v>
      </c>
    </row>
    <row r="10615" spans="9:13">
      <c r="I10615" s="35" t="s">
        <v>29505</v>
      </c>
      <c r="J10615" s="35" t="s">
        <v>29506</v>
      </c>
      <c r="K10615" s="35" t="s">
        <v>2617</v>
      </c>
      <c r="L10615" s="35"/>
      <c r="M10615" s="141">
        <v>45250</v>
      </c>
    </row>
    <row r="10616" spans="9:13">
      <c r="I10616" s="35" t="s">
        <v>29507</v>
      </c>
      <c r="J10616" s="35" t="s">
        <v>29508</v>
      </c>
      <c r="K10616" s="35" t="s">
        <v>2617</v>
      </c>
      <c r="L10616" s="35"/>
      <c r="M10616" s="141">
        <v>45250</v>
      </c>
    </row>
    <row r="10617" spans="9:13">
      <c r="I10617" s="35" t="s">
        <v>29509</v>
      </c>
      <c r="J10617" s="35" t="s">
        <v>29510</v>
      </c>
      <c r="K10617" s="35" t="s">
        <v>2617</v>
      </c>
      <c r="L10617" s="35"/>
      <c r="M10617" s="141">
        <v>45250</v>
      </c>
    </row>
    <row r="10618" spans="9:13">
      <c r="I10618" s="35" t="s">
        <v>29511</v>
      </c>
      <c r="J10618" s="35" t="s">
        <v>29512</v>
      </c>
      <c r="K10618" s="35" t="s">
        <v>2617</v>
      </c>
      <c r="L10618" s="35"/>
      <c r="M10618" s="141">
        <v>45250</v>
      </c>
    </row>
    <row r="10619" spans="9:13">
      <c r="I10619" s="35" t="s">
        <v>29513</v>
      </c>
      <c r="J10619" s="35" t="s">
        <v>29514</v>
      </c>
      <c r="K10619" s="35" t="s">
        <v>2617</v>
      </c>
      <c r="L10619" s="35"/>
      <c r="M10619" s="141">
        <v>45250</v>
      </c>
    </row>
    <row r="10620" spans="9:13">
      <c r="I10620" s="35" t="s">
        <v>29515</v>
      </c>
      <c r="J10620" s="35" t="s">
        <v>29516</v>
      </c>
      <c r="K10620" s="35" t="s">
        <v>2617</v>
      </c>
      <c r="L10620" s="35"/>
      <c r="M10620" s="141">
        <v>45250</v>
      </c>
    </row>
    <row r="10621" spans="9:13">
      <c r="I10621" s="35" t="s">
        <v>29517</v>
      </c>
      <c r="J10621" s="35" t="s">
        <v>29518</v>
      </c>
      <c r="K10621" s="35" t="s">
        <v>2617</v>
      </c>
      <c r="L10621" s="35"/>
      <c r="M10621" s="141">
        <v>45250</v>
      </c>
    </row>
    <row r="10622" spans="9:13">
      <c r="I10622" s="35" t="s">
        <v>29519</v>
      </c>
      <c r="J10622" s="35" t="s">
        <v>29520</v>
      </c>
      <c r="K10622" s="35" t="s">
        <v>2617</v>
      </c>
      <c r="L10622" s="35"/>
      <c r="M10622" s="141">
        <v>45250</v>
      </c>
    </row>
    <row r="10623" spans="9:13">
      <c r="I10623" s="35" t="s">
        <v>29521</v>
      </c>
      <c r="J10623" s="35" t="s">
        <v>29522</v>
      </c>
      <c r="K10623" s="35" t="s">
        <v>2617</v>
      </c>
      <c r="L10623" s="35"/>
      <c r="M10623" s="141">
        <v>45250</v>
      </c>
    </row>
    <row r="10624" spans="9:13">
      <c r="I10624" s="35" t="s">
        <v>29523</v>
      </c>
      <c r="J10624" s="35" t="s">
        <v>29524</v>
      </c>
      <c r="K10624" s="35" t="s">
        <v>2617</v>
      </c>
      <c r="L10624" s="35"/>
      <c r="M10624" s="141">
        <v>45250</v>
      </c>
    </row>
    <row r="10625" spans="9:13">
      <c r="I10625" s="35" t="s">
        <v>29525</v>
      </c>
      <c r="J10625" s="35" t="s">
        <v>29526</v>
      </c>
      <c r="K10625" s="35" t="s">
        <v>2617</v>
      </c>
      <c r="L10625" s="35"/>
      <c r="M10625" s="141">
        <v>45250</v>
      </c>
    </row>
    <row r="10626" spans="9:13">
      <c r="I10626" s="35" t="s">
        <v>29527</v>
      </c>
      <c r="J10626" s="35" t="s">
        <v>29528</v>
      </c>
      <c r="K10626" s="35" t="s">
        <v>2617</v>
      </c>
      <c r="L10626" s="35"/>
      <c r="M10626" s="141">
        <v>45250</v>
      </c>
    </row>
    <row r="10627" spans="9:13">
      <c r="I10627" s="35" t="s">
        <v>29529</v>
      </c>
      <c r="J10627" s="35" t="s">
        <v>29530</v>
      </c>
      <c r="K10627" s="35" t="s">
        <v>2617</v>
      </c>
      <c r="L10627" s="35"/>
      <c r="M10627" s="141">
        <v>45250</v>
      </c>
    </row>
    <row r="10628" spans="9:13">
      <c r="I10628" s="35" t="s">
        <v>29531</v>
      </c>
      <c r="J10628" s="35" t="s">
        <v>29532</v>
      </c>
      <c r="K10628" s="35" t="s">
        <v>2617</v>
      </c>
      <c r="L10628" s="35"/>
      <c r="M10628" s="141">
        <v>45250</v>
      </c>
    </row>
    <row r="10629" spans="9:13">
      <c r="I10629" s="35" t="s">
        <v>29533</v>
      </c>
      <c r="J10629" s="35" t="s">
        <v>29534</v>
      </c>
      <c r="K10629" s="35" t="s">
        <v>2617</v>
      </c>
      <c r="L10629" s="35"/>
      <c r="M10629" s="141">
        <v>45250</v>
      </c>
    </row>
    <row r="10630" spans="9:13">
      <c r="I10630" s="35" t="s">
        <v>29535</v>
      </c>
      <c r="J10630" s="35" t="s">
        <v>29536</v>
      </c>
      <c r="K10630" s="35" t="s">
        <v>2617</v>
      </c>
      <c r="L10630" s="35"/>
      <c r="M10630" s="141">
        <v>45250</v>
      </c>
    </row>
    <row r="10631" spans="9:13">
      <c r="I10631" s="35" t="s">
        <v>29537</v>
      </c>
      <c r="J10631" s="35" t="s">
        <v>29538</v>
      </c>
      <c r="K10631" s="35" t="s">
        <v>2617</v>
      </c>
      <c r="L10631" s="35"/>
      <c r="M10631" s="141">
        <v>45250</v>
      </c>
    </row>
    <row r="10632" spans="9:13">
      <c r="I10632" s="35" t="s">
        <v>29539</v>
      </c>
      <c r="J10632" s="35" t="s">
        <v>29540</v>
      </c>
      <c r="K10632" s="35" t="s">
        <v>2617</v>
      </c>
      <c r="L10632" s="35"/>
      <c r="M10632" s="141">
        <v>45250</v>
      </c>
    </row>
    <row r="10633" spans="9:13">
      <c r="I10633" s="35" t="s">
        <v>29541</v>
      </c>
      <c r="J10633" s="35" t="s">
        <v>29542</v>
      </c>
      <c r="K10633" s="35" t="s">
        <v>2617</v>
      </c>
      <c r="L10633" s="35"/>
      <c r="M10633" s="141">
        <v>45250</v>
      </c>
    </row>
    <row r="10634" spans="9:13">
      <c r="I10634" s="35" t="s">
        <v>29543</v>
      </c>
      <c r="J10634" s="35" t="s">
        <v>29544</v>
      </c>
      <c r="K10634" s="35" t="s">
        <v>2617</v>
      </c>
      <c r="L10634" s="35"/>
      <c r="M10634" s="141">
        <v>45250</v>
      </c>
    </row>
    <row r="10635" spans="9:13">
      <c r="I10635" s="35" t="s">
        <v>29545</v>
      </c>
      <c r="J10635" s="35" t="s">
        <v>29546</v>
      </c>
      <c r="K10635" s="35" t="s">
        <v>2617</v>
      </c>
      <c r="L10635" s="35"/>
      <c r="M10635" s="141">
        <v>45250</v>
      </c>
    </row>
    <row r="10636" spans="9:13">
      <c r="I10636" s="35" t="s">
        <v>29547</v>
      </c>
      <c r="J10636" s="35" t="s">
        <v>29548</v>
      </c>
      <c r="K10636" s="35" t="s">
        <v>2617</v>
      </c>
      <c r="L10636" s="35"/>
      <c r="M10636" s="141">
        <v>45250</v>
      </c>
    </row>
    <row r="10637" spans="9:13">
      <c r="I10637" s="35" t="s">
        <v>29549</v>
      </c>
      <c r="J10637" s="35" t="s">
        <v>29550</v>
      </c>
      <c r="K10637" s="35" t="s">
        <v>2617</v>
      </c>
      <c r="L10637" s="35"/>
      <c r="M10637" s="141">
        <v>45250</v>
      </c>
    </row>
    <row r="10638" spans="9:13">
      <c r="I10638" s="35" t="s">
        <v>29551</v>
      </c>
      <c r="J10638" s="35" t="s">
        <v>29552</v>
      </c>
      <c r="K10638" s="35" t="s">
        <v>2617</v>
      </c>
      <c r="L10638" s="35"/>
      <c r="M10638" s="141">
        <v>45250</v>
      </c>
    </row>
    <row r="10639" spans="9:13">
      <c r="I10639" s="35" t="s">
        <v>29553</v>
      </c>
      <c r="J10639" s="35" t="s">
        <v>29554</v>
      </c>
      <c r="K10639" s="35" t="s">
        <v>2617</v>
      </c>
      <c r="L10639" s="35"/>
      <c r="M10639" s="141">
        <v>45250</v>
      </c>
    </row>
    <row r="10640" spans="9:13">
      <c r="I10640" s="35" t="s">
        <v>29555</v>
      </c>
      <c r="J10640" s="35" t="s">
        <v>29556</v>
      </c>
      <c r="K10640" s="35" t="s">
        <v>2617</v>
      </c>
      <c r="L10640" s="35"/>
      <c r="M10640" s="141">
        <v>45250</v>
      </c>
    </row>
    <row r="10641" spans="9:13">
      <c r="I10641" s="35" t="s">
        <v>29557</v>
      </c>
      <c r="J10641" s="35" t="s">
        <v>29558</v>
      </c>
      <c r="K10641" s="35" t="s">
        <v>2617</v>
      </c>
      <c r="L10641" s="35"/>
      <c r="M10641" s="141">
        <v>45250</v>
      </c>
    </row>
    <row r="10642" spans="9:13">
      <c r="I10642" s="35" t="s">
        <v>29559</v>
      </c>
      <c r="J10642" s="35" t="s">
        <v>29560</v>
      </c>
      <c r="K10642" s="35" t="s">
        <v>2617</v>
      </c>
      <c r="L10642" s="35"/>
      <c r="M10642" s="141">
        <v>45250</v>
      </c>
    </row>
    <row r="10643" spans="9:13">
      <c r="I10643" s="35" t="s">
        <v>29561</v>
      </c>
      <c r="J10643" s="35" t="s">
        <v>29562</v>
      </c>
      <c r="K10643" s="35" t="s">
        <v>2617</v>
      </c>
      <c r="L10643" s="35"/>
      <c r="M10643" s="141">
        <v>45250</v>
      </c>
    </row>
    <row r="10644" spans="9:13">
      <c r="I10644" s="35" t="s">
        <v>29563</v>
      </c>
      <c r="J10644" s="35" t="s">
        <v>29564</v>
      </c>
      <c r="K10644" s="35" t="s">
        <v>2617</v>
      </c>
      <c r="L10644" s="35"/>
      <c r="M10644" s="141">
        <v>45250</v>
      </c>
    </row>
    <row r="10645" spans="9:13">
      <c r="I10645" s="35" t="s">
        <v>29565</v>
      </c>
      <c r="J10645" s="35" t="s">
        <v>29566</v>
      </c>
      <c r="K10645" s="35" t="s">
        <v>2617</v>
      </c>
      <c r="L10645" s="35"/>
      <c r="M10645" s="141">
        <v>45250</v>
      </c>
    </row>
    <row r="10646" spans="9:13">
      <c r="I10646" s="35" t="s">
        <v>29567</v>
      </c>
      <c r="J10646" s="35" t="s">
        <v>29568</v>
      </c>
      <c r="K10646" s="35" t="s">
        <v>2617</v>
      </c>
      <c r="L10646" s="35"/>
      <c r="M10646" s="141">
        <v>45250</v>
      </c>
    </row>
    <row r="10647" spans="9:13">
      <c r="I10647" s="35" t="s">
        <v>29569</v>
      </c>
      <c r="J10647" s="35" t="s">
        <v>29570</v>
      </c>
      <c r="K10647" s="35" t="s">
        <v>2617</v>
      </c>
      <c r="L10647" s="35"/>
      <c r="M10647" s="141">
        <v>45250</v>
      </c>
    </row>
    <row r="10648" spans="9:13">
      <c r="I10648" s="35" t="s">
        <v>29571</v>
      </c>
      <c r="J10648" s="35" t="s">
        <v>29572</v>
      </c>
      <c r="K10648" s="35" t="s">
        <v>2617</v>
      </c>
      <c r="L10648" s="35"/>
      <c r="M10648" s="141">
        <v>45250</v>
      </c>
    </row>
    <row r="10649" spans="9:13">
      <c r="I10649" s="35" t="s">
        <v>29573</v>
      </c>
      <c r="J10649" s="35" t="s">
        <v>29574</v>
      </c>
      <c r="K10649" s="35" t="s">
        <v>2617</v>
      </c>
      <c r="L10649" s="35"/>
      <c r="M10649" s="141">
        <v>45250</v>
      </c>
    </row>
    <row r="10650" spans="9:13">
      <c r="I10650" s="35" t="s">
        <v>29575</v>
      </c>
      <c r="J10650" s="35" t="s">
        <v>29576</v>
      </c>
      <c r="K10650" s="35" t="s">
        <v>2617</v>
      </c>
      <c r="L10650" s="35"/>
      <c r="M10650" s="141">
        <v>45250</v>
      </c>
    </row>
    <row r="10651" spans="9:13">
      <c r="I10651" s="35" t="s">
        <v>29577</v>
      </c>
      <c r="J10651" s="35" t="s">
        <v>29578</v>
      </c>
      <c r="K10651" s="35" t="s">
        <v>2617</v>
      </c>
      <c r="L10651" s="35"/>
      <c r="M10651" s="141">
        <v>45250</v>
      </c>
    </row>
    <row r="10652" spans="9:13">
      <c r="I10652" s="35" t="s">
        <v>29579</v>
      </c>
      <c r="J10652" s="35" t="s">
        <v>29580</v>
      </c>
      <c r="K10652" s="35" t="s">
        <v>2617</v>
      </c>
      <c r="L10652" s="35"/>
      <c r="M10652" s="141">
        <v>45250</v>
      </c>
    </row>
    <row r="10653" spans="9:13">
      <c r="I10653" s="35" t="s">
        <v>29581</v>
      </c>
      <c r="J10653" s="35" t="s">
        <v>29582</v>
      </c>
      <c r="K10653" s="35" t="s">
        <v>2617</v>
      </c>
      <c r="L10653" s="35"/>
      <c r="M10653" s="141">
        <v>45250</v>
      </c>
    </row>
    <row r="10654" spans="9:13">
      <c r="I10654" s="35" t="s">
        <v>29583</v>
      </c>
      <c r="J10654" s="35" t="s">
        <v>29584</v>
      </c>
      <c r="K10654" s="35" t="s">
        <v>2617</v>
      </c>
      <c r="L10654" s="35"/>
      <c r="M10654" s="141">
        <v>45250</v>
      </c>
    </row>
    <row r="10655" spans="9:13">
      <c r="I10655" s="35" t="s">
        <v>29585</v>
      </c>
      <c r="J10655" s="35" t="s">
        <v>29586</v>
      </c>
      <c r="K10655" s="35" t="s">
        <v>2617</v>
      </c>
      <c r="L10655" s="35"/>
      <c r="M10655" s="141">
        <v>45250</v>
      </c>
    </row>
    <row r="10656" spans="9:13">
      <c r="I10656" s="35" t="s">
        <v>29587</v>
      </c>
      <c r="J10656" s="35" t="s">
        <v>29588</v>
      </c>
      <c r="K10656" s="35" t="s">
        <v>2617</v>
      </c>
      <c r="L10656" s="35"/>
      <c r="M10656" s="141">
        <v>45250</v>
      </c>
    </row>
    <row r="10657" spans="9:13">
      <c r="I10657" s="35" t="s">
        <v>29589</v>
      </c>
      <c r="J10657" s="35" t="s">
        <v>29590</v>
      </c>
      <c r="K10657" s="35" t="s">
        <v>2617</v>
      </c>
      <c r="L10657" s="35"/>
      <c r="M10657" s="141">
        <v>45250</v>
      </c>
    </row>
    <row r="10658" spans="9:13">
      <c r="I10658" s="35" t="s">
        <v>29591</v>
      </c>
      <c r="J10658" s="35" t="s">
        <v>29592</v>
      </c>
      <c r="K10658" s="35" t="s">
        <v>2617</v>
      </c>
      <c r="L10658" s="35"/>
      <c r="M10658" s="141">
        <v>45250</v>
      </c>
    </row>
    <row r="10659" spans="9:13">
      <c r="I10659" s="35" t="s">
        <v>29593</v>
      </c>
      <c r="J10659" s="35" t="s">
        <v>29594</v>
      </c>
      <c r="K10659" s="35" t="s">
        <v>2617</v>
      </c>
      <c r="L10659" s="35"/>
      <c r="M10659" s="141">
        <v>45250</v>
      </c>
    </row>
    <row r="10660" spans="9:13">
      <c r="I10660" s="35" t="s">
        <v>29595</v>
      </c>
      <c r="J10660" s="35" t="s">
        <v>29596</v>
      </c>
      <c r="K10660" s="35" t="s">
        <v>2617</v>
      </c>
      <c r="L10660" s="35"/>
      <c r="M10660" s="141">
        <v>45250</v>
      </c>
    </row>
    <row r="10661" spans="9:13">
      <c r="I10661" s="35" t="s">
        <v>29597</v>
      </c>
      <c r="J10661" s="35" t="s">
        <v>29598</v>
      </c>
      <c r="K10661" s="35" t="s">
        <v>2617</v>
      </c>
      <c r="L10661" s="35"/>
      <c r="M10661" s="141">
        <v>45250</v>
      </c>
    </row>
    <row r="10662" spans="9:13">
      <c r="I10662" s="35" t="s">
        <v>29599</v>
      </c>
      <c r="J10662" s="35" t="s">
        <v>29600</v>
      </c>
      <c r="K10662" s="35" t="s">
        <v>2617</v>
      </c>
      <c r="L10662" s="35"/>
      <c r="M10662" s="141">
        <v>45250</v>
      </c>
    </row>
    <row r="10663" spans="9:13">
      <c r="I10663" s="35" t="s">
        <v>29601</v>
      </c>
      <c r="J10663" s="35" t="s">
        <v>29602</v>
      </c>
      <c r="K10663" s="35" t="s">
        <v>2617</v>
      </c>
      <c r="L10663" s="35"/>
      <c r="M10663" s="141">
        <v>45250</v>
      </c>
    </row>
    <row r="10664" spans="9:13">
      <c r="I10664" s="35" t="s">
        <v>29603</v>
      </c>
      <c r="J10664" s="35" t="s">
        <v>29604</v>
      </c>
      <c r="K10664" s="35" t="s">
        <v>2617</v>
      </c>
      <c r="L10664" s="35"/>
      <c r="M10664" s="141">
        <v>45250</v>
      </c>
    </row>
    <row r="10665" spans="9:13">
      <c r="I10665" s="35" t="s">
        <v>29605</v>
      </c>
      <c r="J10665" s="35" t="s">
        <v>29606</v>
      </c>
      <c r="K10665" s="35" t="s">
        <v>2617</v>
      </c>
      <c r="L10665" s="35"/>
      <c r="M10665" s="141">
        <v>45250</v>
      </c>
    </row>
    <row r="10666" spans="9:13">
      <c r="I10666" s="35" t="s">
        <v>29607</v>
      </c>
      <c r="J10666" s="35" t="s">
        <v>29608</v>
      </c>
      <c r="K10666" s="35" t="s">
        <v>2617</v>
      </c>
      <c r="L10666" s="35"/>
      <c r="M10666" s="141">
        <v>45250</v>
      </c>
    </row>
    <row r="10667" spans="9:13">
      <c r="I10667" s="35" t="s">
        <v>29609</v>
      </c>
      <c r="J10667" s="35" t="s">
        <v>29610</v>
      </c>
      <c r="K10667" s="35" t="s">
        <v>2617</v>
      </c>
      <c r="L10667" s="35"/>
      <c r="M10667" s="141">
        <v>45250</v>
      </c>
    </row>
    <row r="10668" spans="9:13">
      <c r="I10668" s="35" t="s">
        <v>29611</v>
      </c>
      <c r="J10668" s="35" t="s">
        <v>29612</v>
      </c>
      <c r="K10668" s="35" t="s">
        <v>2617</v>
      </c>
      <c r="L10668" s="35"/>
      <c r="M10668" s="141">
        <v>45250</v>
      </c>
    </row>
    <row r="10669" spans="9:13">
      <c r="I10669" s="35" t="s">
        <v>29613</v>
      </c>
      <c r="J10669" s="35" t="s">
        <v>29614</v>
      </c>
      <c r="K10669" s="35" t="s">
        <v>2617</v>
      </c>
      <c r="L10669" s="35"/>
      <c r="M10669" s="141">
        <v>45250</v>
      </c>
    </row>
    <row r="10670" spans="9:13">
      <c r="I10670" s="35" t="s">
        <v>29615</v>
      </c>
      <c r="J10670" s="35" t="s">
        <v>29616</v>
      </c>
      <c r="K10670" s="35" t="s">
        <v>2617</v>
      </c>
      <c r="L10670" s="35"/>
      <c r="M10670" s="141">
        <v>45250</v>
      </c>
    </row>
    <row r="10671" spans="9:13">
      <c r="I10671" s="35" t="s">
        <v>29617</v>
      </c>
      <c r="J10671" s="35" t="s">
        <v>29618</v>
      </c>
      <c r="K10671" s="35" t="s">
        <v>2617</v>
      </c>
      <c r="L10671" s="35"/>
      <c r="M10671" s="141">
        <v>45250</v>
      </c>
    </row>
    <row r="10672" spans="9:13">
      <c r="I10672" s="35" t="s">
        <v>29619</v>
      </c>
      <c r="J10672" s="35" t="s">
        <v>29620</v>
      </c>
      <c r="K10672" s="35" t="s">
        <v>2617</v>
      </c>
      <c r="L10672" s="35"/>
      <c r="M10672" s="141">
        <v>45250</v>
      </c>
    </row>
    <row r="10673" spans="9:13">
      <c r="I10673" s="35" t="s">
        <v>29621</v>
      </c>
      <c r="J10673" s="35" t="s">
        <v>29622</v>
      </c>
      <c r="K10673" s="35" t="s">
        <v>2617</v>
      </c>
      <c r="L10673" s="35"/>
      <c r="M10673" s="141">
        <v>45250</v>
      </c>
    </row>
    <row r="10674" spans="9:13">
      <c r="I10674" s="35" t="s">
        <v>29623</v>
      </c>
      <c r="J10674" s="35" t="s">
        <v>29624</v>
      </c>
      <c r="K10674" s="35" t="s">
        <v>2617</v>
      </c>
      <c r="L10674" s="35"/>
      <c r="M10674" s="141">
        <v>45250</v>
      </c>
    </row>
    <row r="10675" spans="9:13">
      <c r="I10675" s="35" t="s">
        <v>29625</v>
      </c>
      <c r="J10675" s="35" t="s">
        <v>29626</v>
      </c>
      <c r="K10675" s="35" t="s">
        <v>2617</v>
      </c>
      <c r="L10675" s="35"/>
      <c r="M10675" s="141">
        <v>45250</v>
      </c>
    </row>
    <row r="10676" spans="9:13">
      <c r="I10676" s="35" t="s">
        <v>29627</v>
      </c>
      <c r="J10676" s="35" t="s">
        <v>29628</v>
      </c>
      <c r="K10676" s="35" t="s">
        <v>2617</v>
      </c>
      <c r="L10676" s="35"/>
      <c r="M10676" s="141">
        <v>45250</v>
      </c>
    </row>
    <row r="10677" spans="9:13">
      <c r="I10677" s="35" t="s">
        <v>29629</v>
      </c>
      <c r="J10677" s="35" t="s">
        <v>29630</v>
      </c>
      <c r="K10677" s="35" t="s">
        <v>2617</v>
      </c>
      <c r="L10677" s="35"/>
      <c r="M10677" s="141">
        <v>45250</v>
      </c>
    </row>
    <row r="10678" spans="9:13">
      <c r="I10678" s="35" t="s">
        <v>29631</v>
      </c>
      <c r="J10678" s="35" t="s">
        <v>29632</v>
      </c>
      <c r="K10678" s="35" t="s">
        <v>2617</v>
      </c>
      <c r="L10678" s="35"/>
      <c r="M10678" s="141">
        <v>45250</v>
      </c>
    </row>
    <row r="10679" spans="9:13">
      <c r="I10679" s="35" t="s">
        <v>29633</v>
      </c>
      <c r="J10679" s="35" t="s">
        <v>29634</v>
      </c>
      <c r="K10679" s="35" t="s">
        <v>2617</v>
      </c>
      <c r="L10679" s="35"/>
      <c r="M10679" s="141">
        <v>45250</v>
      </c>
    </row>
    <row r="10680" spans="9:13">
      <c r="I10680" s="35" t="s">
        <v>29635</v>
      </c>
      <c r="J10680" s="35" t="s">
        <v>29636</v>
      </c>
      <c r="K10680" s="35" t="s">
        <v>2617</v>
      </c>
      <c r="L10680" s="35"/>
      <c r="M10680" s="141">
        <v>45250</v>
      </c>
    </row>
    <row r="10681" spans="9:13">
      <c r="I10681" s="35" t="s">
        <v>29637</v>
      </c>
      <c r="J10681" s="35" t="s">
        <v>29638</v>
      </c>
      <c r="K10681" s="35" t="s">
        <v>2617</v>
      </c>
      <c r="L10681" s="35"/>
      <c r="M10681" s="141">
        <v>45250</v>
      </c>
    </row>
    <row r="10682" spans="9:13">
      <c r="I10682" s="35" t="s">
        <v>29639</v>
      </c>
      <c r="J10682" s="35" t="s">
        <v>29640</v>
      </c>
      <c r="K10682" s="35" t="s">
        <v>2617</v>
      </c>
      <c r="L10682" s="35"/>
      <c r="M10682" s="141">
        <v>45250</v>
      </c>
    </row>
    <row r="10683" spans="9:13">
      <c r="I10683" s="35" t="s">
        <v>29641</v>
      </c>
      <c r="J10683" s="35" t="s">
        <v>29642</v>
      </c>
      <c r="K10683" s="35" t="s">
        <v>2617</v>
      </c>
      <c r="L10683" s="35"/>
      <c r="M10683" s="141">
        <v>45250</v>
      </c>
    </row>
    <row r="10684" spans="9:13">
      <c r="I10684" s="35" t="s">
        <v>29643</v>
      </c>
      <c r="J10684" s="35" t="s">
        <v>29644</v>
      </c>
      <c r="K10684" s="35" t="s">
        <v>2617</v>
      </c>
      <c r="L10684" s="35"/>
      <c r="M10684" s="141">
        <v>45250</v>
      </c>
    </row>
    <row r="10685" spans="9:13">
      <c r="I10685" s="35" t="s">
        <v>29645</v>
      </c>
      <c r="J10685" s="35" t="s">
        <v>29646</v>
      </c>
      <c r="K10685" s="35" t="s">
        <v>2617</v>
      </c>
      <c r="L10685" s="35"/>
      <c r="M10685" s="141">
        <v>45250</v>
      </c>
    </row>
    <row r="10686" spans="9:13">
      <c r="I10686" s="35" t="s">
        <v>29647</v>
      </c>
      <c r="J10686" s="35" t="s">
        <v>29648</v>
      </c>
      <c r="K10686" s="35" t="s">
        <v>2617</v>
      </c>
      <c r="L10686" s="35"/>
      <c r="M10686" s="141">
        <v>45250</v>
      </c>
    </row>
    <row r="10687" spans="9:13">
      <c r="I10687" s="35" t="s">
        <v>29649</v>
      </c>
      <c r="J10687" s="35" t="s">
        <v>29650</v>
      </c>
      <c r="K10687" s="35" t="s">
        <v>2617</v>
      </c>
      <c r="L10687" s="35"/>
      <c r="M10687" s="141">
        <v>45250</v>
      </c>
    </row>
    <row r="10688" spans="9:13">
      <c r="I10688" s="35" t="s">
        <v>29651</v>
      </c>
      <c r="J10688" s="35" t="s">
        <v>29652</v>
      </c>
      <c r="K10688" s="35" t="s">
        <v>2617</v>
      </c>
      <c r="L10688" s="35"/>
      <c r="M10688" s="141">
        <v>45250</v>
      </c>
    </row>
    <row r="10689" spans="9:13">
      <c r="I10689" s="35" t="s">
        <v>29653</v>
      </c>
      <c r="J10689" s="35" t="s">
        <v>29654</v>
      </c>
      <c r="K10689" s="35" t="s">
        <v>2617</v>
      </c>
      <c r="L10689" s="35"/>
      <c r="M10689" s="141">
        <v>45250</v>
      </c>
    </row>
    <row r="10690" spans="9:13">
      <c r="I10690" s="35" t="s">
        <v>29655</v>
      </c>
      <c r="J10690" s="35" t="s">
        <v>29656</v>
      </c>
      <c r="K10690" s="35" t="s">
        <v>2617</v>
      </c>
      <c r="L10690" s="35"/>
      <c r="M10690" s="141">
        <v>45250</v>
      </c>
    </row>
    <row r="10691" spans="9:13">
      <c r="I10691" s="35" t="s">
        <v>29657</v>
      </c>
      <c r="J10691" s="35" t="s">
        <v>29658</v>
      </c>
      <c r="K10691" s="35" t="s">
        <v>2617</v>
      </c>
      <c r="L10691" s="35"/>
      <c r="M10691" s="141">
        <v>45250</v>
      </c>
    </row>
    <row r="10692" spans="9:13">
      <c r="I10692" s="35" t="s">
        <v>29659</v>
      </c>
      <c r="J10692" s="35" t="s">
        <v>29660</v>
      </c>
      <c r="K10692" s="35" t="s">
        <v>2617</v>
      </c>
      <c r="L10692" s="35"/>
      <c r="M10692" s="141">
        <v>45250</v>
      </c>
    </row>
    <row r="10693" spans="9:13">
      <c r="I10693" s="35" t="s">
        <v>29661</v>
      </c>
      <c r="J10693" s="35" t="s">
        <v>29662</v>
      </c>
      <c r="K10693" s="35" t="s">
        <v>2617</v>
      </c>
      <c r="L10693" s="35"/>
      <c r="M10693" s="141">
        <v>45250</v>
      </c>
    </row>
    <row r="10694" spans="9:13">
      <c r="I10694" s="35" t="s">
        <v>29663</v>
      </c>
      <c r="J10694" s="35" t="s">
        <v>29664</v>
      </c>
      <c r="K10694" s="35" t="s">
        <v>2617</v>
      </c>
      <c r="L10694" s="35"/>
      <c r="M10694" s="141">
        <v>45250</v>
      </c>
    </row>
    <row r="10695" spans="9:13">
      <c r="I10695" s="35" t="s">
        <v>29665</v>
      </c>
      <c r="J10695" s="35" t="s">
        <v>29666</v>
      </c>
      <c r="K10695" s="35" t="s">
        <v>2617</v>
      </c>
      <c r="L10695" s="35"/>
      <c r="M10695" s="141">
        <v>45250</v>
      </c>
    </row>
    <row r="10696" spans="9:13">
      <c r="I10696" s="35" t="s">
        <v>29667</v>
      </c>
      <c r="J10696" s="35" t="s">
        <v>29668</v>
      </c>
      <c r="K10696" s="35" t="s">
        <v>2617</v>
      </c>
      <c r="L10696" s="35"/>
      <c r="M10696" s="141">
        <v>45250</v>
      </c>
    </row>
    <row r="10697" spans="9:13">
      <c r="I10697" s="35" t="s">
        <v>29669</v>
      </c>
      <c r="J10697" s="35" t="s">
        <v>29670</v>
      </c>
      <c r="K10697" s="35" t="s">
        <v>2617</v>
      </c>
      <c r="L10697" s="35"/>
      <c r="M10697" s="141">
        <v>45250</v>
      </c>
    </row>
    <row r="10698" spans="9:13">
      <c r="I10698" s="35" t="s">
        <v>29671</v>
      </c>
      <c r="J10698" s="35" t="s">
        <v>29672</v>
      </c>
      <c r="K10698" s="35" t="s">
        <v>2617</v>
      </c>
      <c r="L10698" s="35"/>
      <c r="M10698" s="141">
        <v>45250</v>
      </c>
    </row>
    <row r="10699" spans="9:13">
      <c r="I10699" s="35" t="s">
        <v>29673</v>
      </c>
      <c r="J10699" s="35" t="s">
        <v>29674</v>
      </c>
      <c r="K10699" s="35" t="s">
        <v>2617</v>
      </c>
      <c r="L10699" s="35"/>
      <c r="M10699" s="141">
        <v>45250</v>
      </c>
    </row>
    <row r="10700" spans="9:13">
      <c r="I10700" s="35" t="s">
        <v>29675</v>
      </c>
      <c r="J10700" s="35" t="s">
        <v>29676</v>
      </c>
      <c r="K10700" s="35" t="s">
        <v>2617</v>
      </c>
      <c r="L10700" s="35"/>
      <c r="M10700" s="141">
        <v>45250</v>
      </c>
    </row>
    <row r="10701" spans="9:13">
      <c r="I10701" s="35" t="s">
        <v>29677</v>
      </c>
      <c r="J10701" s="35" t="s">
        <v>29678</v>
      </c>
      <c r="K10701" s="35" t="s">
        <v>2617</v>
      </c>
      <c r="L10701" s="35"/>
      <c r="M10701" s="141">
        <v>45250</v>
      </c>
    </row>
    <row r="10702" spans="9:13">
      <c r="I10702" s="35" t="s">
        <v>29679</v>
      </c>
      <c r="J10702" s="35" t="s">
        <v>29680</v>
      </c>
      <c r="K10702" s="35" t="s">
        <v>2617</v>
      </c>
      <c r="L10702" s="35"/>
      <c r="M10702" s="141">
        <v>45250</v>
      </c>
    </row>
    <row r="10703" spans="9:13">
      <c r="I10703" s="35" t="s">
        <v>29681</v>
      </c>
      <c r="J10703" s="35" t="s">
        <v>29682</v>
      </c>
      <c r="K10703" s="35" t="s">
        <v>2617</v>
      </c>
      <c r="L10703" s="35"/>
      <c r="M10703" s="141">
        <v>45250</v>
      </c>
    </row>
    <row r="10704" spans="9:13">
      <c r="I10704" s="35" t="s">
        <v>29683</v>
      </c>
      <c r="J10704" s="35" t="s">
        <v>29684</v>
      </c>
      <c r="K10704" s="35" t="s">
        <v>2617</v>
      </c>
      <c r="L10704" s="35"/>
      <c r="M10704" s="141">
        <v>45250</v>
      </c>
    </row>
    <row r="10705" spans="9:13">
      <c r="I10705" s="35" t="s">
        <v>29685</v>
      </c>
      <c r="J10705" s="35" t="s">
        <v>29686</v>
      </c>
      <c r="K10705" s="35" t="s">
        <v>2617</v>
      </c>
      <c r="L10705" s="35"/>
      <c r="M10705" s="141">
        <v>45250</v>
      </c>
    </row>
    <row r="10706" spans="9:13">
      <c r="I10706" s="35" t="s">
        <v>29687</v>
      </c>
      <c r="J10706" s="35" t="s">
        <v>29688</v>
      </c>
      <c r="K10706" s="35" t="s">
        <v>2617</v>
      </c>
      <c r="L10706" s="35"/>
      <c r="M10706" s="141">
        <v>45250</v>
      </c>
    </row>
    <row r="10707" spans="9:13">
      <c r="I10707" s="35" t="s">
        <v>29689</v>
      </c>
      <c r="J10707" s="35" t="s">
        <v>29690</v>
      </c>
      <c r="K10707" s="35" t="s">
        <v>2617</v>
      </c>
      <c r="L10707" s="35"/>
      <c r="M10707" s="141">
        <v>45250</v>
      </c>
    </row>
    <row r="10708" spans="9:13">
      <c r="I10708" s="35" t="s">
        <v>29691</v>
      </c>
      <c r="J10708" s="35" t="s">
        <v>29692</v>
      </c>
      <c r="K10708" s="35" t="s">
        <v>2617</v>
      </c>
      <c r="L10708" s="35"/>
      <c r="M10708" s="141">
        <v>45250</v>
      </c>
    </row>
    <row r="10709" spans="9:13">
      <c r="I10709" s="35" t="s">
        <v>29693</v>
      </c>
      <c r="J10709" s="35" t="s">
        <v>29694</v>
      </c>
      <c r="K10709" s="35" t="s">
        <v>2617</v>
      </c>
      <c r="L10709" s="35"/>
      <c r="M10709" s="141">
        <v>45250</v>
      </c>
    </row>
    <row r="10710" spans="9:13">
      <c r="I10710" s="35" t="s">
        <v>29695</v>
      </c>
      <c r="J10710" s="35" t="s">
        <v>29696</v>
      </c>
      <c r="K10710" s="35" t="s">
        <v>2617</v>
      </c>
      <c r="L10710" s="35"/>
      <c r="M10710" s="141">
        <v>45250</v>
      </c>
    </row>
    <row r="10711" spans="9:13">
      <c r="I10711" s="35" t="s">
        <v>29697</v>
      </c>
      <c r="J10711" s="35" t="s">
        <v>29698</v>
      </c>
      <c r="K10711" s="35" t="s">
        <v>2617</v>
      </c>
      <c r="L10711" s="35"/>
      <c r="M10711" s="141">
        <v>45250</v>
      </c>
    </row>
    <row r="10712" spans="9:13">
      <c r="I10712" s="35" t="s">
        <v>29699</v>
      </c>
      <c r="J10712" s="35" t="s">
        <v>29700</v>
      </c>
      <c r="K10712" s="35" t="s">
        <v>2617</v>
      </c>
      <c r="L10712" s="35"/>
      <c r="M10712" s="141">
        <v>45250</v>
      </c>
    </row>
    <row r="10713" spans="9:13">
      <c r="I10713" s="35" t="s">
        <v>29701</v>
      </c>
      <c r="J10713" s="35" t="s">
        <v>29702</v>
      </c>
      <c r="K10713" s="35" t="s">
        <v>2617</v>
      </c>
      <c r="L10713" s="35"/>
      <c r="M10713" s="141">
        <v>45250</v>
      </c>
    </row>
    <row r="10714" spans="9:13">
      <c r="I10714" s="35" t="s">
        <v>29703</v>
      </c>
      <c r="J10714" s="35" t="s">
        <v>29704</v>
      </c>
      <c r="K10714" s="35" t="s">
        <v>2617</v>
      </c>
      <c r="L10714" s="35"/>
      <c r="M10714" s="141">
        <v>45250</v>
      </c>
    </row>
    <row r="10715" spans="9:13">
      <c r="I10715" s="35" t="s">
        <v>29705</v>
      </c>
      <c r="J10715" s="35" t="s">
        <v>29706</v>
      </c>
      <c r="K10715" s="35" t="s">
        <v>2617</v>
      </c>
      <c r="L10715" s="35"/>
      <c r="M10715" s="141">
        <v>45250</v>
      </c>
    </row>
    <row r="10716" spans="9:13">
      <c r="I10716" s="35" t="s">
        <v>29707</v>
      </c>
      <c r="J10716" s="35" t="s">
        <v>29708</v>
      </c>
      <c r="K10716" s="35" t="s">
        <v>2617</v>
      </c>
      <c r="L10716" s="35"/>
      <c r="M10716" s="141">
        <v>45250</v>
      </c>
    </row>
    <row r="10717" spans="9:13">
      <c r="I10717" s="35" t="s">
        <v>29709</v>
      </c>
      <c r="J10717" s="35" t="s">
        <v>29710</v>
      </c>
      <c r="K10717" s="35" t="s">
        <v>2617</v>
      </c>
      <c r="L10717" s="35"/>
      <c r="M10717" s="141">
        <v>45250</v>
      </c>
    </row>
    <row r="10718" spans="9:13">
      <c r="I10718" s="35" t="s">
        <v>29711</v>
      </c>
      <c r="J10718" s="35" t="s">
        <v>29712</v>
      </c>
      <c r="K10718" s="35" t="s">
        <v>2617</v>
      </c>
      <c r="L10718" s="35"/>
      <c r="M10718" s="141">
        <v>45250</v>
      </c>
    </row>
    <row r="10719" spans="9:13">
      <c r="I10719" s="35" t="s">
        <v>29713</v>
      </c>
      <c r="J10719" s="35" t="s">
        <v>29714</v>
      </c>
      <c r="K10719" s="35" t="s">
        <v>2617</v>
      </c>
      <c r="L10719" s="35"/>
      <c r="M10719" s="141">
        <v>45250</v>
      </c>
    </row>
    <row r="10720" spans="9:13">
      <c r="I10720" s="35" t="s">
        <v>29715</v>
      </c>
      <c r="J10720" s="35" t="s">
        <v>29716</v>
      </c>
      <c r="K10720" s="35" t="s">
        <v>2617</v>
      </c>
      <c r="L10720" s="35"/>
      <c r="M10720" s="141">
        <v>45250</v>
      </c>
    </row>
    <row r="10721" spans="9:13">
      <c r="I10721" s="35" t="s">
        <v>29717</v>
      </c>
      <c r="J10721" s="35" t="s">
        <v>29718</v>
      </c>
      <c r="K10721" s="35" t="s">
        <v>2617</v>
      </c>
      <c r="L10721" s="35"/>
      <c r="M10721" s="141">
        <v>45250</v>
      </c>
    </row>
    <row r="10722" spans="9:13">
      <c r="I10722" s="35" t="s">
        <v>29719</v>
      </c>
      <c r="J10722" s="35" t="s">
        <v>29720</v>
      </c>
      <c r="K10722" s="35" t="s">
        <v>2617</v>
      </c>
      <c r="L10722" s="35"/>
      <c r="M10722" s="141">
        <v>45250</v>
      </c>
    </row>
    <row r="10723" spans="9:13">
      <c r="I10723" s="35" t="s">
        <v>29721</v>
      </c>
      <c r="J10723" s="35" t="s">
        <v>29722</v>
      </c>
      <c r="K10723" s="35" t="s">
        <v>2617</v>
      </c>
      <c r="L10723" s="35"/>
      <c r="M10723" s="141">
        <v>45250</v>
      </c>
    </row>
    <row r="10724" spans="9:13">
      <c r="I10724" s="35" t="s">
        <v>29723</v>
      </c>
      <c r="J10724" s="35" t="s">
        <v>29724</v>
      </c>
      <c r="K10724" s="35" t="s">
        <v>2617</v>
      </c>
      <c r="L10724" s="35"/>
      <c r="M10724" s="141">
        <v>45250</v>
      </c>
    </row>
    <row r="10725" spans="9:13">
      <c r="I10725" s="35" t="s">
        <v>29725</v>
      </c>
      <c r="J10725" s="35" t="s">
        <v>29726</v>
      </c>
      <c r="K10725" s="35" t="s">
        <v>2617</v>
      </c>
      <c r="L10725" s="35"/>
      <c r="M10725" s="141">
        <v>45250</v>
      </c>
    </row>
    <row r="10726" spans="9:13">
      <c r="I10726" s="35" t="s">
        <v>29727</v>
      </c>
      <c r="J10726" s="35" t="s">
        <v>29728</v>
      </c>
      <c r="K10726" s="35" t="s">
        <v>2617</v>
      </c>
      <c r="L10726" s="35"/>
      <c r="M10726" s="141">
        <v>45250</v>
      </c>
    </row>
    <row r="10727" spans="9:13">
      <c r="I10727" s="35" t="s">
        <v>29729</v>
      </c>
      <c r="J10727" s="35" t="s">
        <v>29730</v>
      </c>
      <c r="K10727" s="35" t="s">
        <v>2617</v>
      </c>
      <c r="L10727" s="35"/>
      <c r="M10727" s="141">
        <v>45250</v>
      </c>
    </row>
    <row r="10728" spans="9:13">
      <c r="I10728" s="35" t="s">
        <v>29731</v>
      </c>
      <c r="J10728" s="35" t="s">
        <v>29732</v>
      </c>
      <c r="K10728" s="35" t="s">
        <v>2617</v>
      </c>
      <c r="L10728" s="35"/>
      <c r="M10728" s="141">
        <v>45250</v>
      </c>
    </row>
    <row r="10729" spans="9:13">
      <c r="I10729" s="35" t="s">
        <v>29733</v>
      </c>
      <c r="J10729" s="35" t="s">
        <v>29734</v>
      </c>
      <c r="K10729" s="35" t="s">
        <v>2617</v>
      </c>
      <c r="L10729" s="35"/>
      <c r="M10729" s="141">
        <v>45250</v>
      </c>
    </row>
    <row r="10730" spans="9:13">
      <c r="I10730" s="35" t="s">
        <v>29735</v>
      </c>
      <c r="J10730" s="35" t="s">
        <v>29736</v>
      </c>
      <c r="K10730" s="35" t="s">
        <v>2617</v>
      </c>
      <c r="L10730" s="35"/>
      <c r="M10730" s="141">
        <v>45250</v>
      </c>
    </row>
    <row r="10731" spans="9:13">
      <c r="I10731" s="35" t="s">
        <v>29737</v>
      </c>
      <c r="J10731" s="35" t="s">
        <v>29738</v>
      </c>
      <c r="K10731" s="35" t="s">
        <v>2617</v>
      </c>
      <c r="L10731" s="35"/>
      <c r="M10731" s="141">
        <v>45250</v>
      </c>
    </row>
    <row r="10732" spans="9:13">
      <c r="I10732" s="35" t="s">
        <v>29739</v>
      </c>
      <c r="J10732" s="35" t="s">
        <v>29740</v>
      </c>
      <c r="K10732" s="35" t="s">
        <v>2617</v>
      </c>
      <c r="L10732" s="35"/>
      <c r="M10732" s="141">
        <v>45250</v>
      </c>
    </row>
    <row r="10733" spans="9:13">
      <c r="I10733" s="35" t="s">
        <v>29741</v>
      </c>
      <c r="J10733" s="35" t="s">
        <v>29742</v>
      </c>
      <c r="K10733" s="35" t="s">
        <v>2617</v>
      </c>
      <c r="L10733" s="35"/>
      <c r="M10733" s="141">
        <v>45250</v>
      </c>
    </row>
    <row r="10734" spans="9:13">
      <c r="I10734" s="35" t="s">
        <v>29743</v>
      </c>
      <c r="J10734" s="35" t="s">
        <v>29744</v>
      </c>
      <c r="K10734" s="35" t="s">
        <v>2617</v>
      </c>
      <c r="L10734" s="35"/>
      <c r="M10734" s="141">
        <v>45250</v>
      </c>
    </row>
    <row r="10735" spans="9:13">
      <c r="I10735" s="35" t="s">
        <v>29745</v>
      </c>
      <c r="J10735" s="35" t="s">
        <v>29746</v>
      </c>
      <c r="K10735" s="35" t="s">
        <v>2617</v>
      </c>
      <c r="L10735" s="35"/>
      <c r="M10735" s="141">
        <v>45250</v>
      </c>
    </row>
    <row r="10736" spans="9:13">
      <c r="I10736" s="35" t="s">
        <v>29747</v>
      </c>
      <c r="J10736" s="35" t="s">
        <v>29748</v>
      </c>
      <c r="K10736" s="35" t="s">
        <v>2617</v>
      </c>
      <c r="L10736" s="35"/>
      <c r="M10736" s="141">
        <v>45250</v>
      </c>
    </row>
    <row r="10737" spans="9:13">
      <c r="I10737" s="35" t="s">
        <v>29749</v>
      </c>
      <c r="J10737" s="35" t="s">
        <v>29750</v>
      </c>
      <c r="K10737" s="35" t="s">
        <v>2617</v>
      </c>
      <c r="L10737" s="35"/>
      <c r="M10737" s="141">
        <v>45250</v>
      </c>
    </row>
    <row r="10738" spans="9:13">
      <c r="I10738" s="35" t="s">
        <v>29751</v>
      </c>
      <c r="J10738" s="35" t="s">
        <v>29752</v>
      </c>
      <c r="K10738" s="35" t="s">
        <v>2617</v>
      </c>
      <c r="L10738" s="35"/>
      <c r="M10738" s="141">
        <v>45250</v>
      </c>
    </row>
    <row r="10739" spans="9:13">
      <c r="I10739" s="35" t="s">
        <v>29753</v>
      </c>
      <c r="J10739" s="35" t="s">
        <v>29754</v>
      </c>
      <c r="K10739" s="35" t="s">
        <v>2617</v>
      </c>
      <c r="L10739" s="35"/>
      <c r="M10739" s="141">
        <v>45250</v>
      </c>
    </row>
    <row r="10740" spans="9:13">
      <c r="I10740" s="35" t="s">
        <v>29755</v>
      </c>
      <c r="J10740" s="35" t="s">
        <v>29756</v>
      </c>
      <c r="K10740" s="35" t="s">
        <v>2617</v>
      </c>
      <c r="L10740" s="35"/>
      <c r="M10740" s="141">
        <v>45250</v>
      </c>
    </row>
    <row r="10741" spans="9:13">
      <c r="I10741" s="35" t="s">
        <v>29757</v>
      </c>
      <c r="J10741" s="35" t="s">
        <v>29758</v>
      </c>
      <c r="K10741" s="35" t="s">
        <v>2617</v>
      </c>
      <c r="L10741" s="35"/>
      <c r="M10741" s="141">
        <v>45250</v>
      </c>
    </row>
    <row r="10742" spans="9:13">
      <c r="I10742" s="35" t="s">
        <v>29759</v>
      </c>
      <c r="J10742" s="35" t="s">
        <v>29760</v>
      </c>
      <c r="K10742" s="35" t="s">
        <v>2617</v>
      </c>
      <c r="L10742" s="35"/>
      <c r="M10742" s="141">
        <v>45250</v>
      </c>
    </row>
    <row r="10743" spans="9:13">
      <c r="I10743" s="35" t="s">
        <v>29761</v>
      </c>
      <c r="J10743" s="35" t="s">
        <v>29762</v>
      </c>
      <c r="K10743" s="35" t="s">
        <v>2617</v>
      </c>
      <c r="L10743" s="35"/>
      <c r="M10743" s="141">
        <v>45250</v>
      </c>
    </row>
    <row r="10744" spans="9:13">
      <c r="I10744" s="35" t="s">
        <v>29763</v>
      </c>
      <c r="J10744" s="35" t="s">
        <v>29764</v>
      </c>
      <c r="K10744" s="35" t="s">
        <v>2617</v>
      </c>
      <c r="L10744" s="35"/>
      <c r="M10744" s="141">
        <v>45250</v>
      </c>
    </row>
    <row r="10745" spans="9:13">
      <c r="I10745" s="35" t="s">
        <v>29765</v>
      </c>
      <c r="J10745" s="35" t="s">
        <v>29766</v>
      </c>
      <c r="K10745" s="35" t="s">
        <v>2617</v>
      </c>
      <c r="L10745" s="35"/>
      <c r="M10745" s="141">
        <v>45250</v>
      </c>
    </row>
    <row r="10746" spans="9:13">
      <c r="I10746" s="35" t="s">
        <v>29767</v>
      </c>
      <c r="J10746" s="35" t="s">
        <v>29768</v>
      </c>
      <c r="K10746" s="35" t="s">
        <v>2617</v>
      </c>
      <c r="L10746" s="35"/>
      <c r="M10746" s="141">
        <v>45250</v>
      </c>
    </row>
    <row r="10747" spans="9:13">
      <c r="I10747" s="35" t="s">
        <v>29769</v>
      </c>
      <c r="J10747" s="35" t="s">
        <v>29770</v>
      </c>
      <c r="K10747" s="35" t="s">
        <v>2617</v>
      </c>
      <c r="L10747" s="35"/>
      <c r="M10747" s="141">
        <v>45250</v>
      </c>
    </row>
    <row r="10748" spans="9:13">
      <c r="I10748" s="35" t="s">
        <v>29771</v>
      </c>
      <c r="J10748" s="35" t="s">
        <v>29772</v>
      </c>
      <c r="K10748" s="35" t="s">
        <v>2617</v>
      </c>
      <c r="L10748" s="35"/>
      <c r="M10748" s="141">
        <v>45250</v>
      </c>
    </row>
    <row r="10749" spans="9:13">
      <c r="I10749" s="35" t="s">
        <v>29773</v>
      </c>
      <c r="J10749" s="35" t="s">
        <v>29774</v>
      </c>
      <c r="K10749" s="35" t="s">
        <v>2617</v>
      </c>
      <c r="L10749" s="35"/>
      <c r="M10749" s="141">
        <v>45250</v>
      </c>
    </row>
    <row r="10750" spans="9:13">
      <c r="I10750" s="35" t="s">
        <v>29775</v>
      </c>
      <c r="J10750" s="35" t="s">
        <v>29776</v>
      </c>
      <c r="K10750" s="35" t="s">
        <v>2617</v>
      </c>
      <c r="L10750" s="35"/>
      <c r="M10750" s="141">
        <v>45250</v>
      </c>
    </row>
    <row r="10751" spans="9:13">
      <c r="I10751" s="35" t="s">
        <v>29777</v>
      </c>
      <c r="J10751" s="35" t="s">
        <v>29778</v>
      </c>
      <c r="K10751" s="35" t="s">
        <v>2617</v>
      </c>
      <c r="L10751" s="35"/>
      <c r="M10751" s="141">
        <v>45250</v>
      </c>
    </row>
    <row r="10752" spans="9:13">
      <c r="I10752" s="35" t="s">
        <v>29779</v>
      </c>
      <c r="J10752" s="35" t="s">
        <v>29780</v>
      </c>
      <c r="K10752" s="35" t="s">
        <v>2617</v>
      </c>
      <c r="L10752" s="35"/>
      <c r="M10752" s="141">
        <v>45250</v>
      </c>
    </row>
    <row r="10753" spans="9:13">
      <c r="I10753" s="35" t="s">
        <v>29781</v>
      </c>
      <c r="J10753" s="35" t="s">
        <v>29782</v>
      </c>
      <c r="K10753" s="35" t="s">
        <v>2617</v>
      </c>
      <c r="L10753" s="35"/>
      <c r="M10753" s="141">
        <v>45250</v>
      </c>
    </row>
    <row r="10754" spans="9:13">
      <c r="I10754" s="35" t="s">
        <v>29783</v>
      </c>
      <c r="J10754" s="35" t="s">
        <v>29784</v>
      </c>
      <c r="K10754" s="35" t="s">
        <v>2617</v>
      </c>
      <c r="L10754" s="35"/>
      <c r="M10754" s="141">
        <v>45250</v>
      </c>
    </row>
    <row r="10755" spans="9:13">
      <c r="I10755" s="35" t="s">
        <v>29785</v>
      </c>
      <c r="J10755" s="35" t="s">
        <v>29786</v>
      </c>
      <c r="K10755" s="35" t="s">
        <v>2617</v>
      </c>
      <c r="L10755" s="35"/>
      <c r="M10755" s="141">
        <v>45250</v>
      </c>
    </row>
    <row r="10756" spans="9:13">
      <c r="I10756" s="35" t="s">
        <v>29787</v>
      </c>
      <c r="J10756" s="35" t="s">
        <v>29788</v>
      </c>
      <c r="K10756" s="35" t="s">
        <v>2617</v>
      </c>
      <c r="L10756" s="35"/>
      <c r="M10756" s="141">
        <v>45250</v>
      </c>
    </row>
    <row r="10757" spans="9:13">
      <c r="I10757" s="35" t="s">
        <v>29789</v>
      </c>
      <c r="J10757" s="35" t="s">
        <v>29790</v>
      </c>
      <c r="K10757" s="35" t="s">
        <v>2617</v>
      </c>
      <c r="L10757" s="35"/>
      <c r="M10757" s="141">
        <v>45250</v>
      </c>
    </row>
    <row r="10758" spans="9:13">
      <c r="I10758" s="35" t="s">
        <v>29791</v>
      </c>
      <c r="J10758" s="35" t="s">
        <v>29792</v>
      </c>
      <c r="K10758" s="35" t="s">
        <v>2617</v>
      </c>
      <c r="L10758" s="35"/>
      <c r="M10758" s="141">
        <v>45250</v>
      </c>
    </row>
    <row r="10759" spans="9:13">
      <c r="I10759" s="35" t="s">
        <v>29793</v>
      </c>
      <c r="J10759" s="35" t="s">
        <v>29794</v>
      </c>
      <c r="K10759" s="35" t="s">
        <v>2617</v>
      </c>
      <c r="L10759" s="35"/>
      <c r="M10759" s="141">
        <v>45250</v>
      </c>
    </row>
    <row r="10760" spans="9:13">
      <c r="I10760" s="35" t="s">
        <v>29795</v>
      </c>
      <c r="J10760" s="35" t="s">
        <v>29796</v>
      </c>
      <c r="K10760" s="35" t="s">
        <v>2617</v>
      </c>
      <c r="L10760" s="35"/>
      <c r="M10760" s="141">
        <v>45250</v>
      </c>
    </row>
    <row r="10761" spans="9:13">
      <c r="I10761" s="35" t="s">
        <v>29797</v>
      </c>
      <c r="J10761" s="35" t="s">
        <v>29798</v>
      </c>
      <c r="K10761" s="35" t="s">
        <v>2617</v>
      </c>
      <c r="L10761" s="35"/>
      <c r="M10761" s="141">
        <v>45250</v>
      </c>
    </row>
    <row r="10762" spans="9:13">
      <c r="I10762" s="35" t="s">
        <v>29799</v>
      </c>
      <c r="J10762" s="35" t="s">
        <v>29800</v>
      </c>
      <c r="K10762" s="35" t="s">
        <v>2617</v>
      </c>
      <c r="L10762" s="35"/>
      <c r="M10762" s="141">
        <v>45250</v>
      </c>
    </row>
    <row r="10763" spans="9:13">
      <c r="I10763" s="35" t="s">
        <v>29801</v>
      </c>
      <c r="J10763" s="35" t="s">
        <v>29802</v>
      </c>
      <c r="K10763" s="35" t="s">
        <v>2617</v>
      </c>
      <c r="L10763" s="35"/>
      <c r="M10763" s="141">
        <v>45250</v>
      </c>
    </row>
    <row r="10764" spans="9:13">
      <c r="I10764" s="35" t="s">
        <v>29803</v>
      </c>
      <c r="J10764" s="35" t="s">
        <v>29804</v>
      </c>
      <c r="K10764" s="35" t="s">
        <v>2617</v>
      </c>
      <c r="L10764" s="35"/>
      <c r="M10764" s="141">
        <v>45250</v>
      </c>
    </row>
    <row r="10765" spans="9:13">
      <c r="I10765" s="35" t="s">
        <v>29805</v>
      </c>
      <c r="J10765" s="35" t="s">
        <v>29806</v>
      </c>
      <c r="K10765" s="35" t="s">
        <v>2617</v>
      </c>
      <c r="L10765" s="35"/>
      <c r="M10765" s="141">
        <v>45250</v>
      </c>
    </row>
    <row r="10766" spans="9:13">
      <c r="I10766" s="35" t="s">
        <v>29807</v>
      </c>
      <c r="J10766" s="35" t="s">
        <v>29808</v>
      </c>
      <c r="K10766" s="35" t="s">
        <v>2617</v>
      </c>
      <c r="L10766" s="35"/>
      <c r="M10766" s="141">
        <v>45250</v>
      </c>
    </row>
    <row r="10767" spans="9:13">
      <c r="I10767" s="35" t="s">
        <v>29809</v>
      </c>
      <c r="J10767" s="35" t="s">
        <v>29810</v>
      </c>
      <c r="K10767" s="35" t="s">
        <v>2617</v>
      </c>
      <c r="L10767" s="35"/>
      <c r="M10767" s="141">
        <v>45250</v>
      </c>
    </row>
    <row r="10768" spans="9:13">
      <c r="I10768" s="35" t="s">
        <v>29811</v>
      </c>
      <c r="J10768" s="35" t="s">
        <v>29812</v>
      </c>
      <c r="K10768" s="35" t="s">
        <v>2617</v>
      </c>
      <c r="L10768" s="35"/>
      <c r="M10768" s="141">
        <v>45250</v>
      </c>
    </row>
    <row r="10769" spans="9:13">
      <c r="I10769" s="35" t="s">
        <v>29813</v>
      </c>
      <c r="J10769" s="35" t="s">
        <v>29814</v>
      </c>
      <c r="K10769" s="35" t="s">
        <v>2617</v>
      </c>
      <c r="L10769" s="35"/>
      <c r="M10769" s="141">
        <v>45250</v>
      </c>
    </row>
    <row r="10770" spans="9:13">
      <c r="I10770" s="35" t="s">
        <v>29815</v>
      </c>
      <c r="J10770" s="35" t="s">
        <v>29816</v>
      </c>
      <c r="K10770" s="35" t="s">
        <v>2617</v>
      </c>
      <c r="L10770" s="35"/>
      <c r="M10770" s="141">
        <v>45250</v>
      </c>
    </row>
    <row r="10771" spans="9:13">
      <c r="I10771" s="35" t="s">
        <v>29817</v>
      </c>
      <c r="J10771" s="35" t="s">
        <v>29818</v>
      </c>
      <c r="K10771" s="35" t="s">
        <v>2617</v>
      </c>
      <c r="L10771" s="35"/>
      <c r="M10771" s="141">
        <v>45250</v>
      </c>
    </row>
    <row r="10772" spans="9:13">
      <c r="I10772" s="35" t="s">
        <v>29819</v>
      </c>
      <c r="J10772" s="35" t="s">
        <v>29820</v>
      </c>
      <c r="K10772" s="35" t="s">
        <v>2617</v>
      </c>
      <c r="L10772" s="35"/>
      <c r="M10772" s="141">
        <v>45250</v>
      </c>
    </row>
    <row r="10773" spans="9:13">
      <c r="I10773" s="35" t="s">
        <v>29821</v>
      </c>
      <c r="J10773" s="35" t="s">
        <v>29822</v>
      </c>
      <c r="K10773" s="35" t="s">
        <v>2617</v>
      </c>
      <c r="L10773" s="35"/>
      <c r="M10773" s="141">
        <v>45250</v>
      </c>
    </row>
    <row r="10774" spans="9:13">
      <c r="I10774" s="35" t="s">
        <v>29823</v>
      </c>
      <c r="J10774" s="35" t="s">
        <v>29824</v>
      </c>
      <c r="K10774" s="35" t="s">
        <v>2617</v>
      </c>
      <c r="L10774" s="35"/>
      <c r="M10774" s="141">
        <v>45250</v>
      </c>
    </row>
    <row r="10775" spans="9:13">
      <c r="I10775" s="35" t="s">
        <v>29825</v>
      </c>
      <c r="J10775" s="35" t="s">
        <v>29826</v>
      </c>
      <c r="K10775" s="35" t="s">
        <v>2617</v>
      </c>
      <c r="L10775" s="35"/>
      <c r="M10775" s="141">
        <v>45250</v>
      </c>
    </row>
    <row r="10776" spans="9:13">
      <c r="I10776" s="35" t="s">
        <v>29827</v>
      </c>
      <c r="J10776" s="35" t="s">
        <v>29828</v>
      </c>
      <c r="K10776" s="35" t="s">
        <v>2617</v>
      </c>
      <c r="L10776" s="35"/>
      <c r="M10776" s="141">
        <v>45250</v>
      </c>
    </row>
    <row r="10777" spans="9:13">
      <c r="I10777" s="35" t="s">
        <v>29829</v>
      </c>
      <c r="J10777" s="35" t="s">
        <v>29830</v>
      </c>
      <c r="K10777" s="35" t="s">
        <v>2617</v>
      </c>
      <c r="L10777" s="35"/>
      <c r="M10777" s="141">
        <v>45250</v>
      </c>
    </row>
    <row r="10778" spans="9:13">
      <c r="I10778" s="35" t="s">
        <v>29831</v>
      </c>
      <c r="J10778" s="35" t="s">
        <v>29832</v>
      </c>
      <c r="K10778" s="35" t="s">
        <v>2617</v>
      </c>
      <c r="L10778" s="35"/>
      <c r="M10778" s="141">
        <v>45250</v>
      </c>
    </row>
    <row r="10779" spans="9:13">
      <c r="I10779" s="35" t="s">
        <v>29833</v>
      </c>
      <c r="J10779" s="35" t="s">
        <v>29834</v>
      </c>
      <c r="K10779" s="35" t="s">
        <v>2617</v>
      </c>
      <c r="L10779" s="35"/>
      <c r="M10779" s="141">
        <v>45250</v>
      </c>
    </row>
    <row r="10780" spans="9:13">
      <c r="I10780" s="35" t="s">
        <v>29835</v>
      </c>
      <c r="J10780" s="35" t="s">
        <v>29836</v>
      </c>
      <c r="K10780" s="35" t="s">
        <v>2617</v>
      </c>
      <c r="L10780" s="35"/>
      <c r="M10780" s="141">
        <v>45250</v>
      </c>
    </row>
    <row r="10781" spans="9:13">
      <c r="I10781" s="35" t="s">
        <v>29837</v>
      </c>
      <c r="J10781" s="35" t="s">
        <v>29838</v>
      </c>
      <c r="K10781" s="35" t="s">
        <v>2617</v>
      </c>
      <c r="L10781" s="35"/>
      <c r="M10781" s="141">
        <v>45250</v>
      </c>
    </row>
    <row r="10782" spans="9:13">
      <c r="I10782" s="35" t="s">
        <v>29839</v>
      </c>
      <c r="J10782" s="35" t="s">
        <v>29840</v>
      </c>
      <c r="K10782" s="35" t="s">
        <v>2617</v>
      </c>
      <c r="L10782" s="35"/>
      <c r="M10782" s="141">
        <v>45250</v>
      </c>
    </row>
    <row r="10783" spans="9:13">
      <c r="I10783" s="35" t="s">
        <v>29841</v>
      </c>
      <c r="J10783" s="35" t="s">
        <v>29842</v>
      </c>
      <c r="K10783" s="35" t="s">
        <v>2617</v>
      </c>
      <c r="L10783" s="35"/>
      <c r="M10783" s="141">
        <v>45250</v>
      </c>
    </row>
    <row r="10784" spans="9:13">
      <c r="I10784" s="35" t="s">
        <v>29843</v>
      </c>
      <c r="J10784" s="35" t="s">
        <v>29844</v>
      </c>
      <c r="K10784" s="35" t="s">
        <v>2617</v>
      </c>
      <c r="L10784" s="35"/>
      <c r="M10784" s="141">
        <v>45250</v>
      </c>
    </row>
    <row r="10785" spans="9:13">
      <c r="I10785" s="35" t="s">
        <v>29845</v>
      </c>
      <c r="J10785" s="35" t="s">
        <v>29846</v>
      </c>
      <c r="K10785" s="35" t="s">
        <v>2617</v>
      </c>
      <c r="L10785" s="35"/>
      <c r="M10785" s="141">
        <v>45250</v>
      </c>
    </row>
    <row r="10786" spans="9:13">
      <c r="I10786" s="35" t="s">
        <v>29847</v>
      </c>
      <c r="J10786" s="35" t="s">
        <v>29848</v>
      </c>
      <c r="K10786" s="35" t="s">
        <v>2617</v>
      </c>
      <c r="L10786" s="35"/>
      <c r="M10786" s="141">
        <v>45250</v>
      </c>
    </row>
    <row r="10787" spans="9:13">
      <c r="I10787" s="35" t="s">
        <v>29849</v>
      </c>
      <c r="J10787" s="35" t="s">
        <v>29850</v>
      </c>
      <c r="K10787" s="35" t="s">
        <v>2617</v>
      </c>
      <c r="L10787" s="35"/>
      <c r="M10787" s="141">
        <v>45250</v>
      </c>
    </row>
    <row r="10788" spans="9:13">
      <c r="I10788" s="35" t="s">
        <v>29851</v>
      </c>
      <c r="J10788" s="35" t="s">
        <v>29852</v>
      </c>
      <c r="K10788" s="35" t="s">
        <v>2617</v>
      </c>
      <c r="L10788" s="35"/>
      <c r="M10788" s="141">
        <v>45250</v>
      </c>
    </row>
    <row r="10789" spans="9:13">
      <c r="I10789" s="35" t="s">
        <v>29853</v>
      </c>
      <c r="J10789" s="35" t="s">
        <v>29854</v>
      </c>
      <c r="K10789" s="35" t="s">
        <v>2617</v>
      </c>
      <c r="L10789" s="35"/>
      <c r="M10789" s="141">
        <v>45250</v>
      </c>
    </row>
    <row r="10790" spans="9:13">
      <c r="I10790" s="35" t="s">
        <v>29855</v>
      </c>
      <c r="J10790" s="35" t="s">
        <v>29856</v>
      </c>
      <c r="K10790" s="35" t="s">
        <v>2617</v>
      </c>
      <c r="L10790" s="35"/>
      <c r="M10790" s="141">
        <v>45250</v>
      </c>
    </row>
    <row r="10791" spans="9:13">
      <c r="I10791" s="35" t="s">
        <v>29857</v>
      </c>
      <c r="J10791" s="35" t="s">
        <v>29858</v>
      </c>
      <c r="K10791" s="35" t="s">
        <v>2617</v>
      </c>
      <c r="L10791" s="35"/>
      <c r="M10791" s="141">
        <v>45250</v>
      </c>
    </row>
    <row r="10792" spans="9:13">
      <c r="I10792" s="35" t="s">
        <v>29859</v>
      </c>
      <c r="J10792" s="35" t="s">
        <v>29860</v>
      </c>
      <c r="K10792" s="35" t="s">
        <v>2617</v>
      </c>
      <c r="L10792" s="35"/>
      <c r="M10792" s="141">
        <v>45250</v>
      </c>
    </row>
    <row r="10793" spans="9:13">
      <c r="I10793" s="35" t="s">
        <v>29861</v>
      </c>
      <c r="J10793" s="35" t="s">
        <v>29862</v>
      </c>
      <c r="K10793" s="35" t="s">
        <v>2617</v>
      </c>
      <c r="L10793" s="35"/>
      <c r="M10793" s="141">
        <v>45250</v>
      </c>
    </row>
    <row r="10794" spans="9:13">
      <c r="I10794" s="35" t="s">
        <v>29863</v>
      </c>
      <c r="J10794" s="35" t="s">
        <v>29864</v>
      </c>
      <c r="K10794" s="35" t="s">
        <v>2617</v>
      </c>
      <c r="L10794" s="35"/>
      <c r="M10794" s="141">
        <v>45250</v>
      </c>
    </row>
    <row r="10795" spans="9:13">
      <c r="I10795" s="35" t="s">
        <v>29865</v>
      </c>
      <c r="J10795" s="35" t="s">
        <v>29866</v>
      </c>
      <c r="K10795" s="35" t="s">
        <v>2617</v>
      </c>
      <c r="L10795" s="35"/>
      <c r="M10795" s="141">
        <v>45250</v>
      </c>
    </row>
    <row r="10796" spans="9:13">
      <c r="I10796" s="35" t="s">
        <v>29867</v>
      </c>
      <c r="J10796" s="35" t="s">
        <v>29868</v>
      </c>
      <c r="K10796" s="35" t="s">
        <v>2617</v>
      </c>
      <c r="L10796" s="35"/>
      <c r="M10796" s="141">
        <v>45250</v>
      </c>
    </row>
    <row r="10797" spans="9:13">
      <c r="I10797" s="35" t="s">
        <v>29869</v>
      </c>
      <c r="J10797" s="35" t="s">
        <v>29870</v>
      </c>
      <c r="K10797" s="35" t="s">
        <v>2617</v>
      </c>
      <c r="L10797" s="35"/>
      <c r="M10797" s="141">
        <v>45250</v>
      </c>
    </row>
    <row r="10798" spans="9:13">
      <c r="I10798" s="35" t="s">
        <v>29871</v>
      </c>
      <c r="J10798" s="35" t="s">
        <v>29870</v>
      </c>
      <c r="K10798" s="35" t="s">
        <v>2617</v>
      </c>
      <c r="L10798" s="35"/>
      <c r="M10798" s="141">
        <v>45250</v>
      </c>
    </row>
    <row r="10799" spans="9:13">
      <c r="I10799" s="35" t="s">
        <v>29872</v>
      </c>
      <c r="J10799" s="35" t="s">
        <v>29873</v>
      </c>
      <c r="K10799" s="35" t="s">
        <v>2617</v>
      </c>
      <c r="L10799" s="35"/>
      <c r="M10799" s="141">
        <v>45250</v>
      </c>
    </row>
    <row r="10800" spans="9:13">
      <c r="I10800" s="35" t="s">
        <v>29874</v>
      </c>
      <c r="J10800" s="35" t="s">
        <v>29875</v>
      </c>
      <c r="K10800" s="35" t="s">
        <v>2617</v>
      </c>
      <c r="L10800" s="35"/>
      <c r="M10800" s="141">
        <v>45250</v>
      </c>
    </row>
    <row r="10801" spans="9:13">
      <c r="I10801" s="35" t="s">
        <v>29876</v>
      </c>
      <c r="J10801" s="35" t="s">
        <v>29877</v>
      </c>
      <c r="K10801" s="35" t="s">
        <v>2617</v>
      </c>
      <c r="L10801" s="35"/>
      <c r="M10801" s="141">
        <v>45250</v>
      </c>
    </row>
    <row r="10802" spans="9:13">
      <c r="I10802" s="35" t="s">
        <v>29878</v>
      </c>
      <c r="J10802" s="35" t="s">
        <v>29879</v>
      </c>
      <c r="K10802" s="35" t="s">
        <v>2617</v>
      </c>
      <c r="L10802" s="35"/>
      <c r="M10802" s="141">
        <v>45250</v>
      </c>
    </row>
    <row r="10803" spans="9:13">
      <c r="I10803" s="35" t="s">
        <v>29880</v>
      </c>
      <c r="J10803" s="35" t="s">
        <v>29881</v>
      </c>
      <c r="K10803" s="35" t="s">
        <v>2617</v>
      </c>
      <c r="L10803" s="35"/>
      <c r="M10803" s="141">
        <v>45250</v>
      </c>
    </row>
    <row r="10804" spans="9:13">
      <c r="I10804" s="35" t="s">
        <v>29882</v>
      </c>
      <c r="J10804" s="35" t="s">
        <v>29883</v>
      </c>
      <c r="K10804" s="35" t="s">
        <v>2617</v>
      </c>
      <c r="L10804" s="35"/>
      <c r="M10804" s="141">
        <v>45250</v>
      </c>
    </row>
    <row r="10805" spans="9:13">
      <c r="I10805" s="35" t="s">
        <v>29884</v>
      </c>
      <c r="J10805" s="35" t="s">
        <v>29885</v>
      </c>
      <c r="K10805" s="35" t="s">
        <v>2617</v>
      </c>
      <c r="L10805" s="35"/>
      <c r="M10805" s="141">
        <v>45250</v>
      </c>
    </row>
    <row r="10806" spans="9:13">
      <c r="I10806" s="35" t="s">
        <v>29886</v>
      </c>
      <c r="J10806" s="35" t="s">
        <v>29887</v>
      </c>
      <c r="K10806" s="35" t="s">
        <v>2617</v>
      </c>
      <c r="L10806" s="35"/>
      <c r="M10806" s="141">
        <v>45250</v>
      </c>
    </row>
    <row r="10807" spans="9:13">
      <c r="I10807" s="35" t="s">
        <v>29888</v>
      </c>
      <c r="J10807" s="35" t="s">
        <v>29889</v>
      </c>
      <c r="K10807" s="35" t="s">
        <v>2617</v>
      </c>
      <c r="L10807" s="35"/>
      <c r="M10807" s="141">
        <v>45250</v>
      </c>
    </row>
    <row r="10808" spans="9:13">
      <c r="I10808" s="35" t="s">
        <v>48</v>
      </c>
      <c r="J10808" s="35" t="s">
        <v>29890</v>
      </c>
      <c r="K10808" s="35" t="s">
        <v>2617</v>
      </c>
      <c r="L10808" s="35"/>
      <c r="M10808" s="141">
        <v>45250</v>
      </c>
    </row>
    <row r="10809" spans="9:13">
      <c r="I10809" s="35" t="s">
        <v>29891</v>
      </c>
      <c r="J10809" s="35" t="s">
        <v>29892</v>
      </c>
      <c r="K10809" s="35" t="s">
        <v>2617</v>
      </c>
      <c r="L10809" s="35"/>
      <c r="M10809" s="141">
        <v>45250</v>
      </c>
    </row>
    <row r="10810" spans="9:13">
      <c r="I10810" s="35" t="s">
        <v>29893</v>
      </c>
      <c r="J10810" s="35" t="s">
        <v>29894</v>
      </c>
      <c r="K10810" s="35" t="s">
        <v>2617</v>
      </c>
      <c r="L10810" s="35"/>
      <c r="M10810" s="141">
        <v>45250</v>
      </c>
    </row>
    <row r="10811" spans="9:13">
      <c r="I10811" s="35" t="s">
        <v>29895</v>
      </c>
      <c r="J10811" s="35" t="s">
        <v>29896</v>
      </c>
      <c r="K10811" s="35" t="s">
        <v>2617</v>
      </c>
      <c r="L10811" s="35"/>
      <c r="M10811" s="141">
        <v>45250</v>
      </c>
    </row>
    <row r="10812" spans="9:13">
      <c r="I10812" s="35" t="s">
        <v>10476</v>
      </c>
      <c r="J10812" s="35" t="s">
        <v>29897</v>
      </c>
      <c r="K10812" s="35" t="s">
        <v>2617</v>
      </c>
      <c r="L10812" s="35"/>
      <c r="M10812" s="141">
        <v>45250</v>
      </c>
    </row>
    <row r="10813" spans="9:13">
      <c r="I10813" s="35" t="s">
        <v>29898</v>
      </c>
      <c r="J10813" s="35" t="s">
        <v>29899</v>
      </c>
      <c r="K10813" s="35" t="s">
        <v>2617</v>
      </c>
      <c r="L10813" s="35"/>
      <c r="M10813" s="141">
        <v>45250</v>
      </c>
    </row>
    <row r="10814" spans="9:13">
      <c r="I10814" s="35" t="s">
        <v>29900</v>
      </c>
      <c r="J10814" s="35" t="s">
        <v>29901</v>
      </c>
      <c r="K10814" s="35" t="s">
        <v>2617</v>
      </c>
      <c r="L10814" s="35"/>
      <c r="M10814" s="141">
        <v>45250</v>
      </c>
    </row>
    <row r="10815" spans="9:13">
      <c r="I10815" s="35" t="s">
        <v>29902</v>
      </c>
      <c r="J10815" s="35" t="s">
        <v>29903</v>
      </c>
      <c r="K10815" s="35" t="s">
        <v>2617</v>
      </c>
      <c r="L10815" s="35"/>
      <c r="M10815" s="141">
        <v>45250</v>
      </c>
    </row>
    <row r="10816" spans="9:13">
      <c r="I10816" s="35" t="s">
        <v>29904</v>
      </c>
      <c r="J10816" s="35" t="s">
        <v>29905</v>
      </c>
      <c r="K10816" s="35" t="s">
        <v>2617</v>
      </c>
      <c r="L10816" s="35"/>
      <c r="M10816" s="141">
        <v>45250</v>
      </c>
    </row>
    <row r="10817" spans="9:13">
      <c r="I10817" s="35" t="s">
        <v>29906</v>
      </c>
      <c r="J10817" s="35" t="s">
        <v>29907</v>
      </c>
      <c r="K10817" s="35" t="s">
        <v>2617</v>
      </c>
      <c r="L10817" s="35"/>
      <c r="M10817" s="141">
        <v>45250</v>
      </c>
    </row>
    <row r="10818" spans="9:13">
      <c r="I10818" s="35" t="s">
        <v>29908</v>
      </c>
      <c r="J10818" s="35" t="s">
        <v>29909</v>
      </c>
      <c r="K10818" s="35" t="s">
        <v>2617</v>
      </c>
      <c r="L10818" s="35"/>
      <c r="M10818" s="141">
        <v>45250</v>
      </c>
    </row>
    <row r="10819" spans="9:13">
      <c r="I10819" s="35" t="s">
        <v>29910</v>
      </c>
      <c r="J10819" s="35" t="s">
        <v>29911</v>
      </c>
      <c r="K10819" s="35" t="s">
        <v>2617</v>
      </c>
      <c r="L10819" s="35"/>
      <c r="M10819" s="141">
        <v>45250</v>
      </c>
    </row>
    <row r="10820" spans="9:13">
      <c r="I10820" s="35" t="s">
        <v>29912</v>
      </c>
      <c r="J10820" s="35" t="s">
        <v>29913</v>
      </c>
      <c r="K10820" s="35" t="s">
        <v>2617</v>
      </c>
      <c r="L10820" s="35"/>
      <c r="M10820" s="141">
        <v>45250</v>
      </c>
    </row>
    <row r="10821" spans="9:13">
      <c r="I10821" s="35" t="s">
        <v>29914</v>
      </c>
      <c r="J10821" s="35" t="s">
        <v>29915</v>
      </c>
      <c r="K10821" s="35" t="s">
        <v>2617</v>
      </c>
      <c r="L10821" s="35"/>
      <c r="M10821" s="141">
        <v>45250</v>
      </c>
    </row>
    <row r="10822" spans="9:13">
      <c r="I10822" s="35" t="s">
        <v>29916</v>
      </c>
      <c r="J10822" s="35" t="s">
        <v>29917</v>
      </c>
      <c r="K10822" s="35" t="s">
        <v>2617</v>
      </c>
      <c r="L10822" s="35"/>
      <c r="M10822" s="141">
        <v>45250</v>
      </c>
    </row>
    <row r="10823" spans="9:13">
      <c r="I10823" s="35" t="s">
        <v>29918</v>
      </c>
      <c r="J10823" s="35" t="s">
        <v>29919</v>
      </c>
      <c r="K10823" s="35" t="s">
        <v>2617</v>
      </c>
      <c r="L10823" s="35"/>
      <c r="M10823" s="141">
        <v>45250</v>
      </c>
    </row>
    <row r="10824" spans="9:13">
      <c r="I10824" s="35" t="s">
        <v>29920</v>
      </c>
      <c r="J10824" s="35" t="s">
        <v>29921</v>
      </c>
      <c r="K10824" s="35" t="s">
        <v>2617</v>
      </c>
      <c r="L10824" s="35"/>
      <c r="M10824" s="141">
        <v>45250</v>
      </c>
    </row>
    <row r="10825" spans="9:13">
      <c r="I10825" s="35" t="s">
        <v>29922</v>
      </c>
      <c r="J10825" s="35" t="s">
        <v>29923</v>
      </c>
      <c r="K10825" s="35" t="s">
        <v>2617</v>
      </c>
      <c r="L10825" s="35"/>
      <c r="M10825" s="141">
        <v>45250</v>
      </c>
    </row>
    <row r="10826" spans="9:13">
      <c r="I10826" s="35" t="s">
        <v>29924</v>
      </c>
      <c r="J10826" s="35" t="s">
        <v>29925</v>
      </c>
      <c r="K10826" s="35" t="s">
        <v>2617</v>
      </c>
      <c r="L10826" s="35"/>
      <c r="M10826" s="141">
        <v>45250</v>
      </c>
    </row>
    <row r="10827" spans="9:13">
      <c r="I10827" s="35" t="s">
        <v>29926</v>
      </c>
      <c r="J10827" s="35" t="s">
        <v>29927</v>
      </c>
      <c r="K10827" s="35" t="s">
        <v>2617</v>
      </c>
      <c r="L10827" s="35"/>
      <c r="M10827" s="141">
        <v>45250</v>
      </c>
    </row>
    <row r="10828" spans="9:13">
      <c r="I10828" s="35" t="s">
        <v>29928</v>
      </c>
      <c r="J10828" s="35" t="s">
        <v>29929</v>
      </c>
      <c r="K10828" s="35" t="s">
        <v>2617</v>
      </c>
      <c r="L10828" s="35"/>
      <c r="M10828" s="141">
        <v>45250</v>
      </c>
    </row>
    <row r="10829" spans="9:13">
      <c r="I10829" s="35" t="s">
        <v>29930</v>
      </c>
      <c r="J10829" s="35" t="s">
        <v>29931</v>
      </c>
      <c r="K10829" s="35" t="s">
        <v>2617</v>
      </c>
      <c r="L10829" s="35"/>
      <c r="M10829" s="141">
        <v>45250</v>
      </c>
    </row>
    <row r="10830" spans="9:13">
      <c r="I10830" s="35" t="s">
        <v>29932</v>
      </c>
      <c r="J10830" s="35" t="s">
        <v>29933</v>
      </c>
      <c r="K10830" s="35" t="s">
        <v>2617</v>
      </c>
      <c r="L10830" s="35"/>
      <c r="M10830" s="141">
        <v>45250</v>
      </c>
    </row>
    <row r="10831" spans="9:13">
      <c r="I10831" s="35" t="s">
        <v>29934</v>
      </c>
      <c r="J10831" s="35" t="s">
        <v>29935</v>
      </c>
      <c r="K10831" s="35" t="s">
        <v>2617</v>
      </c>
      <c r="L10831" s="35"/>
      <c r="M10831" s="141">
        <v>45250</v>
      </c>
    </row>
    <row r="10832" spans="9:13">
      <c r="I10832" s="35" t="s">
        <v>221</v>
      </c>
      <c r="J10832" s="35" t="s">
        <v>29936</v>
      </c>
      <c r="K10832" s="35" t="s">
        <v>2617</v>
      </c>
      <c r="L10832" s="35"/>
      <c r="M10832" s="141">
        <v>45250</v>
      </c>
    </row>
    <row r="10833" spans="9:13">
      <c r="I10833" s="35" t="s">
        <v>29937</v>
      </c>
      <c r="J10833" s="35" t="s">
        <v>29938</v>
      </c>
      <c r="K10833" s="35" t="s">
        <v>2617</v>
      </c>
      <c r="L10833" s="35"/>
      <c r="M10833" s="141">
        <v>45250</v>
      </c>
    </row>
    <row r="10834" spans="9:13">
      <c r="I10834" s="35" t="s">
        <v>29939</v>
      </c>
      <c r="J10834" s="35" t="s">
        <v>29940</v>
      </c>
      <c r="K10834" s="35" t="s">
        <v>2617</v>
      </c>
      <c r="L10834" s="35"/>
      <c r="M10834" s="141">
        <v>45250</v>
      </c>
    </row>
    <row r="10835" spans="9:13">
      <c r="I10835" s="35" t="s">
        <v>29941</v>
      </c>
      <c r="J10835" s="35" t="s">
        <v>29942</v>
      </c>
      <c r="K10835" s="35" t="s">
        <v>2617</v>
      </c>
      <c r="L10835" s="35"/>
      <c r="M10835" s="141">
        <v>45250</v>
      </c>
    </row>
    <row r="10836" spans="9:13">
      <c r="I10836" s="35" t="s">
        <v>29943</v>
      </c>
      <c r="J10836" s="35" t="s">
        <v>29944</v>
      </c>
      <c r="K10836" s="35" t="s">
        <v>2617</v>
      </c>
      <c r="L10836" s="35"/>
      <c r="M10836" s="141">
        <v>45250</v>
      </c>
    </row>
    <row r="10837" spans="9:13">
      <c r="I10837" s="35" t="s">
        <v>29945</v>
      </c>
      <c r="J10837" s="35" t="s">
        <v>29946</v>
      </c>
      <c r="K10837" s="35" t="s">
        <v>2617</v>
      </c>
      <c r="L10837" s="35"/>
      <c r="M10837" s="141">
        <v>45250</v>
      </c>
    </row>
    <row r="10838" spans="9:13">
      <c r="I10838" s="35" t="s">
        <v>29947</v>
      </c>
      <c r="J10838" s="35" t="s">
        <v>29948</v>
      </c>
      <c r="K10838" s="35" t="s">
        <v>2617</v>
      </c>
      <c r="L10838" s="35"/>
      <c r="M10838" s="141">
        <v>45250</v>
      </c>
    </row>
    <row r="10839" spans="9:13">
      <c r="I10839" s="35" t="s">
        <v>29949</v>
      </c>
      <c r="J10839" s="35" t="s">
        <v>29950</v>
      </c>
      <c r="K10839" s="35" t="s">
        <v>2617</v>
      </c>
      <c r="L10839" s="35"/>
      <c r="M10839" s="141">
        <v>45250</v>
      </c>
    </row>
    <row r="10840" spans="9:13">
      <c r="I10840" s="35" t="s">
        <v>29951</v>
      </c>
      <c r="J10840" s="35" t="s">
        <v>29952</v>
      </c>
      <c r="K10840" s="35" t="s">
        <v>2617</v>
      </c>
      <c r="L10840" s="35"/>
      <c r="M10840" s="141">
        <v>45250</v>
      </c>
    </row>
    <row r="10841" spans="9:13">
      <c r="I10841" s="35" t="s">
        <v>29953</v>
      </c>
      <c r="J10841" s="35" t="s">
        <v>29954</v>
      </c>
      <c r="K10841" s="35" t="s">
        <v>2617</v>
      </c>
      <c r="L10841" s="35"/>
      <c r="M10841" s="141">
        <v>45250</v>
      </c>
    </row>
    <row r="10842" spans="9:13">
      <c r="I10842" s="35" t="s">
        <v>29955</v>
      </c>
      <c r="J10842" s="35" t="s">
        <v>29956</v>
      </c>
      <c r="K10842" s="35" t="s">
        <v>2617</v>
      </c>
      <c r="L10842" s="35"/>
      <c r="M10842" s="141">
        <v>45250</v>
      </c>
    </row>
    <row r="10843" spans="9:13">
      <c r="I10843" s="35" t="s">
        <v>29957</v>
      </c>
      <c r="J10843" s="35" t="s">
        <v>29958</v>
      </c>
      <c r="K10843" s="35" t="s">
        <v>2617</v>
      </c>
      <c r="L10843" s="35"/>
      <c r="M10843" s="141">
        <v>45250</v>
      </c>
    </row>
    <row r="10844" spans="9:13">
      <c r="I10844" s="35" t="s">
        <v>29959</v>
      </c>
      <c r="J10844" s="35" t="s">
        <v>29960</v>
      </c>
      <c r="K10844" s="35" t="s">
        <v>2617</v>
      </c>
      <c r="L10844" s="35"/>
      <c r="M10844" s="141">
        <v>45250</v>
      </c>
    </row>
    <row r="10845" spans="9:13">
      <c r="I10845" s="35" t="s">
        <v>29961</v>
      </c>
      <c r="J10845" s="35" t="s">
        <v>29962</v>
      </c>
      <c r="K10845" s="35" t="s">
        <v>2617</v>
      </c>
      <c r="L10845" s="35"/>
      <c r="M10845" s="141">
        <v>45250</v>
      </c>
    </row>
    <row r="10846" spans="9:13">
      <c r="I10846" s="35" t="s">
        <v>29963</v>
      </c>
      <c r="J10846" s="35" t="s">
        <v>29964</v>
      </c>
      <c r="K10846" s="35" t="s">
        <v>2617</v>
      </c>
      <c r="L10846" s="35"/>
      <c r="M10846" s="141">
        <v>45250</v>
      </c>
    </row>
    <row r="10847" spans="9:13">
      <c r="I10847" s="35" t="s">
        <v>29965</v>
      </c>
      <c r="J10847" s="35" t="s">
        <v>29966</v>
      </c>
      <c r="K10847" s="35" t="s">
        <v>2617</v>
      </c>
      <c r="L10847" s="35"/>
      <c r="M10847" s="141">
        <v>45250</v>
      </c>
    </row>
    <row r="10848" spans="9:13">
      <c r="I10848" s="35" t="s">
        <v>29967</v>
      </c>
      <c r="J10848" s="35" t="s">
        <v>29968</v>
      </c>
      <c r="K10848" s="35" t="s">
        <v>2617</v>
      </c>
      <c r="L10848" s="35"/>
      <c r="M10848" s="141">
        <v>45250</v>
      </c>
    </row>
    <row r="10849" spans="9:13">
      <c r="I10849" s="35" t="s">
        <v>29969</v>
      </c>
      <c r="J10849" s="35" t="s">
        <v>29970</v>
      </c>
      <c r="K10849" s="35" t="s">
        <v>2617</v>
      </c>
      <c r="L10849" s="35"/>
      <c r="M10849" s="141">
        <v>45250</v>
      </c>
    </row>
    <row r="10850" spans="9:13">
      <c r="I10850" s="35" t="s">
        <v>29971</v>
      </c>
      <c r="J10850" s="35" t="s">
        <v>29972</v>
      </c>
      <c r="K10850" s="35" t="s">
        <v>2617</v>
      </c>
      <c r="L10850" s="35"/>
      <c r="M10850" s="141">
        <v>45250</v>
      </c>
    </row>
    <row r="10851" spans="9:13">
      <c r="I10851" s="35" t="s">
        <v>29973</v>
      </c>
      <c r="J10851" s="35" t="s">
        <v>29974</v>
      </c>
      <c r="K10851" s="35" t="s">
        <v>2617</v>
      </c>
      <c r="L10851" s="35"/>
      <c r="M10851" s="141">
        <v>45250</v>
      </c>
    </row>
    <row r="10852" spans="9:13">
      <c r="I10852" s="35" t="s">
        <v>10720</v>
      </c>
      <c r="J10852" s="35" t="s">
        <v>29975</v>
      </c>
      <c r="K10852" s="35" t="s">
        <v>2617</v>
      </c>
      <c r="L10852" s="35"/>
      <c r="M10852" s="141">
        <v>45250</v>
      </c>
    </row>
    <row r="10853" spans="9:13">
      <c r="I10853" s="35" t="s">
        <v>29976</v>
      </c>
      <c r="J10853" s="35" t="s">
        <v>29977</v>
      </c>
      <c r="K10853" s="35" t="s">
        <v>2617</v>
      </c>
      <c r="L10853" s="35"/>
      <c r="M10853" s="141">
        <v>45250</v>
      </c>
    </row>
    <row r="10854" spans="9:13">
      <c r="I10854" s="35" t="s">
        <v>29978</v>
      </c>
      <c r="J10854" s="35" t="s">
        <v>29979</v>
      </c>
      <c r="K10854" s="35" t="s">
        <v>2617</v>
      </c>
      <c r="L10854" s="35"/>
      <c r="M10854" s="141">
        <v>45250</v>
      </c>
    </row>
    <row r="10855" spans="9:13">
      <c r="I10855" s="35" t="s">
        <v>29980</v>
      </c>
      <c r="J10855" s="35" t="s">
        <v>29981</v>
      </c>
      <c r="K10855" s="35" t="s">
        <v>2617</v>
      </c>
      <c r="L10855" s="35"/>
      <c r="M10855" s="141">
        <v>45250</v>
      </c>
    </row>
    <row r="10856" spans="9:13">
      <c r="I10856" s="35" t="s">
        <v>29982</v>
      </c>
      <c r="J10856" s="35" t="s">
        <v>29983</v>
      </c>
      <c r="K10856" s="35" t="s">
        <v>2617</v>
      </c>
      <c r="L10856" s="35"/>
      <c r="M10856" s="141">
        <v>45250</v>
      </c>
    </row>
    <row r="10857" spans="9:13">
      <c r="I10857" s="35" t="s">
        <v>29984</v>
      </c>
      <c r="J10857" s="35" t="s">
        <v>29985</v>
      </c>
      <c r="K10857" s="35" t="s">
        <v>2617</v>
      </c>
      <c r="L10857" s="35"/>
      <c r="M10857" s="141">
        <v>45250</v>
      </c>
    </row>
    <row r="10858" spans="9:13">
      <c r="I10858" s="35" t="s">
        <v>29986</v>
      </c>
      <c r="J10858" s="35" t="s">
        <v>29987</v>
      </c>
      <c r="K10858" s="35" t="s">
        <v>2617</v>
      </c>
      <c r="L10858" s="35"/>
      <c r="M10858" s="141">
        <v>45250</v>
      </c>
    </row>
    <row r="10859" spans="9:13">
      <c r="I10859" s="35" t="s">
        <v>29988</v>
      </c>
      <c r="J10859" s="35" t="s">
        <v>29989</v>
      </c>
      <c r="K10859" s="35" t="s">
        <v>2617</v>
      </c>
      <c r="L10859" s="35"/>
      <c r="M10859" s="141">
        <v>45250</v>
      </c>
    </row>
    <row r="10860" spans="9:13">
      <c r="I10860" s="35" t="s">
        <v>29990</v>
      </c>
      <c r="J10860" s="35" t="s">
        <v>29991</v>
      </c>
      <c r="K10860" s="35" t="s">
        <v>2617</v>
      </c>
      <c r="L10860" s="35"/>
      <c r="M10860" s="141">
        <v>45250</v>
      </c>
    </row>
    <row r="10861" spans="9:13">
      <c r="I10861" s="35" t="s">
        <v>29992</v>
      </c>
      <c r="J10861" s="35" t="s">
        <v>29993</v>
      </c>
      <c r="K10861" s="35" t="s">
        <v>2617</v>
      </c>
      <c r="L10861" s="35"/>
      <c r="M10861" s="141">
        <v>45250</v>
      </c>
    </row>
    <row r="10862" spans="9:13">
      <c r="I10862" s="35" t="s">
        <v>29994</v>
      </c>
      <c r="J10862" s="35" t="s">
        <v>29995</v>
      </c>
      <c r="K10862" s="35" t="s">
        <v>2617</v>
      </c>
      <c r="L10862" s="35"/>
      <c r="M10862" s="141">
        <v>45250</v>
      </c>
    </row>
    <row r="10863" spans="9:13">
      <c r="I10863" s="35" t="s">
        <v>29996</v>
      </c>
      <c r="J10863" s="35" t="s">
        <v>29997</v>
      </c>
      <c r="K10863" s="35" t="s">
        <v>2617</v>
      </c>
      <c r="L10863" s="35"/>
      <c r="M10863" s="141">
        <v>45250</v>
      </c>
    </row>
    <row r="10864" spans="9:13">
      <c r="I10864" s="35" t="s">
        <v>29998</v>
      </c>
      <c r="J10864" s="35" t="s">
        <v>29999</v>
      </c>
      <c r="K10864" s="35" t="s">
        <v>2617</v>
      </c>
      <c r="L10864" s="35"/>
      <c r="M10864" s="141">
        <v>45250</v>
      </c>
    </row>
    <row r="10865" spans="9:13">
      <c r="I10865" s="35" t="s">
        <v>30000</v>
      </c>
      <c r="J10865" s="35" t="s">
        <v>30001</v>
      </c>
      <c r="K10865" s="35" t="s">
        <v>2617</v>
      </c>
      <c r="L10865" s="35"/>
      <c r="M10865" s="141">
        <v>45250</v>
      </c>
    </row>
    <row r="10866" spans="9:13">
      <c r="I10866" s="35" t="s">
        <v>30002</v>
      </c>
      <c r="J10866" s="35" t="s">
        <v>30003</v>
      </c>
      <c r="K10866" s="35" t="s">
        <v>2617</v>
      </c>
      <c r="L10866" s="35"/>
      <c r="M10866" s="141">
        <v>45250</v>
      </c>
    </row>
    <row r="10867" spans="9:13">
      <c r="I10867" s="35" t="s">
        <v>30004</v>
      </c>
      <c r="J10867" s="35" t="s">
        <v>30005</v>
      </c>
      <c r="K10867" s="35" t="s">
        <v>2617</v>
      </c>
      <c r="L10867" s="35"/>
      <c r="M10867" s="141">
        <v>45250</v>
      </c>
    </row>
    <row r="10868" spans="9:13">
      <c r="I10868" s="35" t="s">
        <v>30006</v>
      </c>
      <c r="J10868" s="35" t="s">
        <v>30007</v>
      </c>
      <c r="K10868" s="35" t="s">
        <v>2617</v>
      </c>
      <c r="L10868" s="35"/>
      <c r="M10868" s="141">
        <v>45250</v>
      </c>
    </row>
    <row r="10869" spans="9:13">
      <c r="I10869" s="35" t="s">
        <v>30008</v>
      </c>
      <c r="J10869" s="35" t="s">
        <v>30009</v>
      </c>
      <c r="K10869" s="35" t="s">
        <v>2617</v>
      </c>
      <c r="L10869" s="35"/>
      <c r="M10869" s="141">
        <v>45250</v>
      </c>
    </row>
    <row r="10870" spans="9:13">
      <c r="I10870" s="35" t="s">
        <v>30010</v>
      </c>
      <c r="J10870" s="35" t="s">
        <v>30011</v>
      </c>
      <c r="K10870" s="35" t="s">
        <v>2617</v>
      </c>
      <c r="L10870" s="35"/>
      <c r="M10870" s="141">
        <v>45250</v>
      </c>
    </row>
    <row r="10871" spans="9:13">
      <c r="I10871" s="35" t="s">
        <v>30012</v>
      </c>
      <c r="J10871" s="35" t="s">
        <v>30013</v>
      </c>
      <c r="K10871" s="35" t="s">
        <v>2617</v>
      </c>
      <c r="L10871" s="35"/>
      <c r="M10871" s="141">
        <v>45250</v>
      </c>
    </row>
    <row r="10872" spans="9:13">
      <c r="I10872" s="35" t="s">
        <v>30014</v>
      </c>
      <c r="J10872" s="35" t="s">
        <v>30015</v>
      </c>
      <c r="K10872" s="35" t="s">
        <v>2617</v>
      </c>
      <c r="L10872" s="35"/>
      <c r="M10872" s="141">
        <v>45250</v>
      </c>
    </row>
    <row r="10873" spans="9:13">
      <c r="I10873" s="35" t="s">
        <v>30016</v>
      </c>
      <c r="J10873" s="35" t="s">
        <v>30017</v>
      </c>
      <c r="K10873" s="35" t="s">
        <v>2617</v>
      </c>
      <c r="L10873" s="35"/>
      <c r="M10873" s="141">
        <v>45250</v>
      </c>
    </row>
    <row r="10874" spans="9:13">
      <c r="I10874" s="35" t="s">
        <v>30018</v>
      </c>
      <c r="J10874" s="35" t="s">
        <v>30019</v>
      </c>
      <c r="K10874" s="35" t="s">
        <v>2617</v>
      </c>
      <c r="L10874" s="35"/>
      <c r="M10874" s="141">
        <v>45250</v>
      </c>
    </row>
    <row r="10875" spans="9:13">
      <c r="I10875" s="35" t="s">
        <v>30020</v>
      </c>
      <c r="J10875" s="35" t="s">
        <v>30021</v>
      </c>
      <c r="K10875" s="35" t="s">
        <v>2617</v>
      </c>
      <c r="L10875" s="35"/>
      <c r="M10875" s="141">
        <v>45250</v>
      </c>
    </row>
    <row r="10876" spans="9:13">
      <c r="I10876" s="35" t="s">
        <v>30022</v>
      </c>
      <c r="J10876" s="35" t="s">
        <v>30023</v>
      </c>
      <c r="K10876" s="35" t="s">
        <v>2617</v>
      </c>
      <c r="L10876" s="35"/>
      <c r="M10876" s="141">
        <v>45250</v>
      </c>
    </row>
    <row r="10877" spans="9:13">
      <c r="I10877" s="35" t="s">
        <v>30024</v>
      </c>
      <c r="J10877" s="35" t="s">
        <v>30025</v>
      </c>
      <c r="K10877" s="35" t="s">
        <v>2617</v>
      </c>
      <c r="L10877" s="35"/>
      <c r="M10877" s="141">
        <v>45250</v>
      </c>
    </row>
    <row r="10878" spans="9:13">
      <c r="I10878" s="35" t="s">
        <v>30026</v>
      </c>
      <c r="J10878" s="35" t="s">
        <v>30027</v>
      </c>
      <c r="K10878" s="35" t="s">
        <v>2617</v>
      </c>
      <c r="L10878" s="35"/>
      <c r="M10878" s="141">
        <v>45250</v>
      </c>
    </row>
    <row r="10879" spans="9:13">
      <c r="I10879" s="35" t="s">
        <v>30028</v>
      </c>
      <c r="J10879" s="35" t="s">
        <v>30029</v>
      </c>
      <c r="K10879" s="35" t="s">
        <v>2617</v>
      </c>
      <c r="L10879" s="35"/>
      <c r="M10879" s="141">
        <v>45250</v>
      </c>
    </row>
    <row r="10880" spans="9:13">
      <c r="I10880" s="35" t="s">
        <v>30030</v>
      </c>
      <c r="J10880" s="35" t="s">
        <v>30031</v>
      </c>
      <c r="K10880" s="35" t="s">
        <v>2617</v>
      </c>
      <c r="L10880" s="35"/>
      <c r="M10880" s="141">
        <v>45250</v>
      </c>
    </row>
    <row r="10881" spans="9:13">
      <c r="I10881" s="35" t="s">
        <v>30032</v>
      </c>
      <c r="J10881" s="35" t="s">
        <v>30033</v>
      </c>
      <c r="K10881" s="35" t="s">
        <v>2617</v>
      </c>
      <c r="L10881" s="35"/>
      <c r="M10881" s="141">
        <v>45250</v>
      </c>
    </row>
    <row r="10882" spans="9:13">
      <c r="I10882" s="35" t="s">
        <v>30034</v>
      </c>
      <c r="J10882" s="35" t="s">
        <v>30035</v>
      </c>
      <c r="K10882" s="35" t="s">
        <v>2617</v>
      </c>
      <c r="L10882" s="35"/>
      <c r="M10882" s="141">
        <v>45250</v>
      </c>
    </row>
    <row r="10883" spans="9:13">
      <c r="I10883" s="35" t="s">
        <v>30036</v>
      </c>
      <c r="J10883" s="35" t="s">
        <v>30037</v>
      </c>
      <c r="K10883" s="35" t="s">
        <v>2617</v>
      </c>
      <c r="L10883" s="35"/>
      <c r="M10883" s="141">
        <v>45250</v>
      </c>
    </row>
    <row r="10884" spans="9:13">
      <c r="I10884" s="35" t="s">
        <v>30038</v>
      </c>
      <c r="J10884" s="35" t="s">
        <v>30039</v>
      </c>
      <c r="K10884" s="35" t="s">
        <v>2617</v>
      </c>
      <c r="L10884" s="35"/>
      <c r="M10884" s="141">
        <v>45250</v>
      </c>
    </row>
    <row r="10885" spans="9:13">
      <c r="I10885" s="35" t="s">
        <v>30040</v>
      </c>
      <c r="J10885" s="35" t="s">
        <v>30041</v>
      </c>
      <c r="K10885" s="35" t="s">
        <v>2617</v>
      </c>
      <c r="L10885" s="35"/>
      <c r="M10885" s="141">
        <v>45250</v>
      </c>
    </row>
    <row r="10886" spans="9:13">
      <c r="I10886" s="35" t="s">
        <v>30042</v>
      </c>
      <c r="J10886" s="35" t="s">
        <v>30043</v>
      </c>
      <c r="K10886" s="35" t="s">
        <v>2617</v>
      </c>
      <c r="L10886" s="35"/>
      <c r="M10886" s="141">
        <v>45250</v>
      </c>
    </row>
    <row r="10887" spans="9:13">
      <c r="I10887" s="35" t="s">
        <v>30044</v>
      </c>
      <c r="J10887" s="35" t="s">
        <v>30045</v>
      </c>
      <c r="K10887" s="35" t="s">
        <v>2617</v>
      </c>
      <c r="L10887" s="35"/>
      <c r="M10887" s="141">
        <v>45250</v>
      </c>
    </row>
    <row r="10888" spans="9:13">
      <c r="I10888" s="35" t="s">
        <v>30046</v>
      </c>
      <c r="J10888" s="35" t="s">
        <v>30047</v>
      </c>
      <c r="K10888" s="35" t="s">
        <v>2617</v>
      </c>
      <c r="L10888" s="35"/>
      <c r="M10888" s="141">
        <v>45250</v>
      </c>
    </row>
    <row r="10889" spans="9:13">
      <c r="I10889" s="35" t="s">
        <v>30048</v>
      </c>
      <c r="J10889" s="35" t="s">
        <v>30049</v>
      </c>
      <c r="K10889" s="35" t="s">
        <v>2617</v>
      </c>
      <c r="L10889" s="35"/>
      <c r="M10889" s="141">
        <v>45250</v>
      </c>
    </row>
    <row r="10890" spans="9:13">
      <c r="I10890" s="35" t="s">
        <v>30050</v>
      </c>
      <c r="J10890" s="35" t="s">
        <v>30051</v>
      </c>
      <c r="K10890" s="35" t="s">
        <v>2617</v>
      </c>
      <c r="L10890" s="35"/>
      <c r="M10890" s="141">
        <v>45250</v>
      </c>
    </row>
    <row r="10891" spans="9:13">
      <c r="I10891" s="35" t="s">
        <v>30052</v>
      </c>
      <c r="J10891" s="35" t="s">
        <v>30053</v>
      </c>
      <c r="K10891" s="35" t="s">
        <v>2617</v>
      </c>
      <c r="L10891" s="35"/>
      <c r="M10891" s="141">
        <v>45250</v>
      </c>
    </row>
    <row r="10892" spans="9:13">
      <c r="I10892" s="35" t="s">
        <v>30054</v>
      </c>
      <c r="J10892" s="35" t="s">
        <v>30055</v>
      </c>
      <c r="K10892" s="35" t="s">
        <v>2617</v>
      </c>
      <c r="L10892" s="35"/>
      <c r="M10892" s="141">
        <v>45250</v>
      </c>
    </row>
    <row r="10893" spans="9:13">
      <c r="I10893" s="35" t="s">
        <v>30056</v>
      </c>
      <c r="J10893" s="35" t="s">
        <v>30057</v>
      </c>
      <c r="K10893" s="35" t="s">
        <v>2617</v>
      </c>
      <c r="L10893" s="35"/>
      <c r="M10893" s="141">
        <v>45250</v>
      </c>
    </row>
    <row r="10894" spans="9:13">
      <c r="I10894" s="35" t="s">
        <v>30058</v>
      </c>
      <c r="J10894" s="35" t="s">
        <v>30059</v>
      </c>
      <c r="K10894" s="35" t="s">
        <v>2617</v>
      </c>
      <c r="L10894" s="35"/>
      <c r="M10894" s="141">
        <v>45250</v>
      </c>
    </row>
    <row r="10895" spans="9:13">
      <c r="I10895" s="35" t="s">
        <v>30060</v>
      </c>
      <c r="J10895" s="35" t="s">
        <v>30061</v>
      </c>
      <c r="K10895" s="35" t="s">
        <v>2617</v>
      </c>
      <c r="L10895" s="35"/>
      <c r="M10895" s="141">
        <v>45250</v>
      </c>
    </row>
    <row r="10896" spans="9:13">
      <c r="I10896" s="35" t="s">
        <v>30062</v>
      </c>
      <c r="J10896" s="35" t="s">
        <v>30063</v>
      </c>
      <c r="K10896" s="35" t="s">
        <v>2617</v>
      </c>
      <c r="L10896" s="35"/>
      <c r="M10896" s="141">
        <v>45250</v>
      </c>
    </row>
    <row r="10897" spans="9:13">
      <c r="I10897" s="35" t="s">
        <v>30064</v>
      </c>
      <c r="J10897" s="35" t="s">
        <v>30065</v>
      </c>
      <c r="K10897" s="35" t="s">
        <v>2617</v>
      </c>
      <c r="L10897" s="35"/>
      <c r="M10897" s="141">
        <v>45250</v>
      </c>
    </row>
    <row r="10898" spans="9:13">
      <c r="I10898" s="35" t="s">
        <v>30066</v>
      </c>
      <c r="J10898" s="35" t="s">
        <v>30067</v>
      </c>
      <c r="K10898" s="35" t="s">
        <v>2617</v>
      </c>
      <c r="L10898" s="35"/>
      <c r="M10898" s="141">
        <v>45250</v>
      </c>
    </row>
    <row r="10899" spans="9:13">
      <c r="I10899" s="35" t="s">
        <v>30068</v>
      </c>
      <c r="J10899" s="35" t="s">
        <v>30069</v>
      </c>
      <c r="K10899" s="35" t="s">
        <v>2617</v>
      </c>
      <c r="L10899" s="35"/>
      <c r="M10899" s="141">
        <v>45250</v>
      </c>
    </row>
    <row r="10900" spans="9:13">
      <c r="I10900" s="35" t="s">
        <v>30070</v>
      </c>
      <c r="J10900" s="35" t="s">
        <v>30071</v>
      </c>
      <c r="K10900" s="35" t="s">
        <v>2617</v>
      </c>
      <c r="L10900" s="35"/>
      <c r="M10900" s="141">
        <v>45250</v>
      </c>
    </row>
    <row r="10901" spans="9:13">
      <c r="I10901" s="35" t="s">
        <v>30072</v>
      </c>
      <c r="J10901" s="35" t="s">
        <v>30073</v>
      </c>
      <c r="K10901" s="35" t="s">
        <v>2617</v>
      </c>
      <c r="L10901" s="35"/>
      <c r="M10901" s="141">
        <v>45250</v>
      </c>
    </row>
    <row r="10902" spans="9:13">
      <c r="I10902" s="35" t="s">
        <v>30074</v>
      </c>
      <c r="J10902" s="35" t="s">
        <v>30075</v>
      </c>
      <c r="K10902" s="35" t="s">
        <v>2617</v>
      </c>
      <c r="L10902" s="35"/>
      <c r="M10902" s="141">
        <v>45250</v>
      </c>
    </row>
    <row r="10903" spans="9:13">
      <c r="I10903" s="35" t="s">
        <v>30076</v>
      </c>
      <c r="J10903" s="35" t="s">
        <v>30077</v>
      </c>
      <c r="K10903" s="35" t="s">
        <v>2617</v>
      </c>
      <c r="L10903" s="35"/>
      <c r="M10903" s="141">
        <v>45250</v>
      </c>
    </row>
    <row r="10904" spans="9:13">
      <c r="I10904" s="35" t="s">
        <v>30078</v>
      </c>
      <c r="J10904" s="35" t="s">
        <v>30079</v>
      </c>
      <c r="K10904" s="35" t="s">
        <v>2617</v>
      </c>
      <c r="L10904" s="35"/>
      <c r="M10904" s="141">
        <v>45250</v>
      </c>
    </row>
    <row r="10905" spans="9:13">
      <c r="I10905" s="35" t="s">
        <v>30080</v>
      </c>
      <c r="J10905" s="35" t="s">
        <v>30081</v>
      </c>
      <c r="K10905" s="35" t="s">
        <v>2617</v>
      </c>
      <c r="L10905" s="35"/>
      <c r="M10905" s="141">
        <v>45250</v>
      </c>
    </row>
    <row r="10906" spans="9:13">
      <c r="I10906" s="35" t="s">
        <v>30082</v>
      </c>
      <c r="J10906" s="35" t="s">
        <v>30083</v>
      </c>
      <c r="K10906" s="35" t="s">
        <v>2617</v>
      </c>
      <c r="L10906" s="35"/>
      <c r="M10906" s="141">
        <v>45250</v>
      </c>
    </row>
    <row r="10907" spans="9:13">
      <c r="I10907" s="35" t="s">
        <v>30084</v>
      </c>
      <c r="J10907" s="35" t="s">
        <v>30085</v>
      </c>
      <c r="K10907" s="35" t="s">
        <v>2617</v>
      </c>
      <c r="L10907" s="35"/>
      <c r="M10907" s="141">
        <v>45250</v>
      </c>
    </row>
    <row r="10908" spans="9:13">
      <c r="I10908" s="35" t="s">
        <v>30086</v>
      </c>
      <c r="J10908" s="35" t="s">
        <v>30087</v>
      </c>
      <c r="K10908" s="35" t="s">
        <v>2617</v>
      </c>
      <c r="L10908" s="35"/>
      <c r="M10908" s="141">
        <v>45250</v>
      </c>
    </row>
    <row r="10909" spans="9:13">
      <c r="I10909" s="35" t="s">
        <v>30088</v>
      </c>
      <c r="J10909" s="35" t="s">
        <v>30089</v>
      </c>
      <c r="K10909" s="35" t="s">
        <v>2617</v>
      </c>
      <c r="L10909" s="35"/>
      <c r="M10909" s="141">
        <v>45250</v>
      </c>
    </row>
    <row r="10910" spans="9:13">
      <c r="I10910" s="35" t="s">
        <v>30090</v>
      </c>
      <c r="J10910" s="35" t="s">
        <v>30091</v>
      </c>
      <c r="K10910" s="35" t="s">
        <v>2617</v>
      </c>
      <c r="L10910" s="35"/>
      <c r="M10910" s="141">
        <v>45250</v>
      </c>
    </row>
    <row r="10911" spans="9:13">
      <c r="I10911" s="35" t="s">
        <v>30092</v>
      </c>
      <c r="J10911" s="35" t="s">
        <v>30093</v>
      </c>
      <c r="K10911" s="35" t="s">
        <v>2617</v>
      </c>
      <c r="L10911" s="35"/>
      <c r="M10911" s="141">
        <v>45250</v>
      </c>
    </row>
    <row r="10912" spans="9:13">
      <c r="I10912" s="35" t="s">
        <v>30094</v>
      </c>
      <c r="J10912" s="35" t="s">
        <v>30095</v>
      </c>
      <c r="K10912" s="35" t="s">
        <v>2617</v>
      </c>
      <c r="L10912" s="35"/>
      <c r="M10912" s="141">
        <v>45250</v>
      </c>
    </row>
    <row r="10913" spans="9:13">
      <c r="I10913" s="35" t="s">
        <v>30096</v>
      </c>
      <c r="J10913" s="35" t="s">
        <v>30097</v>
      </c>
      <c r="K10913" s="35" t="s">
        <v>2617</v>
      </c>
      <c r="L10913" s="35"/>
      <c r="M10913" s="141">
        <v>45250</v>
      </c>
    </row>
    <row r="10914" spans="9:13">
      <c r="I10914" s="35" t="s">
        <v>30098</v>
      </c>
      <c r="J10914" s="35" t="s">
        <v>30099</v>
      </c>
      <c r="K10914" s="35" t="s">
        <v>2617</v>
      </c>
      <c r="L10914" s="35"/>
      <c r="M10914" s="141">
        <v>45250</v>
      </c>
    </row>
    <row r="10915" spans="9:13">
      <c r="I10915" s="35" t="s">
        <v>30100</v>
      </c>
      <c r="J10915" s="35" t="s">
        <v>30101</v>
      </c>
      <c r="K10915" s="35" t="s">
        <v>2617</v>
      </c>
      <c r="L10915" s="35"/>
      <c r="M10915" s="141">
        <v>45250</v>
      </c>
    </row>
    <row r="10916" spans="9:13">
      <c r="I10916" s="35" t="s">
        <v>30102</v>
      </c>
      <c r="J10916" s="35" t="s">
        <v>30103</v>
      </c>
      <c r="K10916" s="35" t="s">
        <v>2617</v>
      </c>
      <c r="L10916" s="35"/>
      <c r="M10916" s="141">
        <v>45250</v>
      </c>
    </row>
    <row r="10917" spans="9:13">
      <c r="I10917" s="35" t="s">
        <v>30104</v>
      </c>
      <c r="J10917" s="35" t="s">
        <v>30105</v>
      </c>
      <c r="K10917" s="35" t="s">
        <v>2617</v>
      </c>
      <c r="L10917" s="35"/>
      <c r="M10917" s="141">
        <v>45250</v>
      </c>
    </row>
    <row r="10918" spans="9:13">
      <c r="I10918" s="35" t="s">
        <v>30106</v>
      </c>
      <c r="J10918" s="35" t="s">
        <v>30107</v>
      </c>
      <c r="K10918" s="35" t="s">
        <v>2617</v>
      </c>
      <c r="L10918" s="35"/>
      <c r="M10918" s="141">
        <v>45250</v>
      </c>
    </row>
    <row r="10919" spans="9:13">
      <c r="I10919" s="35" t="s">
        <v>30108</v>
      </c>
      <c r="J10919" s="35" t="s">
        <v>30109</v>
      </c>
      <c r="K10919" s="35" t="s">
        <v>2617</v>
      </c>
      <c r="L10919" s="35"/>
      <c r="M10919" s="141">
        <v>45250</v>
      </c>
    </row>
    <row r="10920" spans="9:13">
      <c r="I10920" s="35" t="s">
        <v>30110</v>
      </c>
      <c r="J10920" s="35" t="s">
        <v>30111</v>
      </c>
      <c r="K10920" s="35" t="s">
        <v>2617</v>
      </c>
      <c r="L10920" s="35"/>
      <c r="M10920" s="141">
        <v>45250</v>
      </c>
    </row>
    <row r="10921" spans="9:13">
      <c r="I10921" s="35" t="s">
        <v>30112</v>
      </c>
      <c r="J10921" s="35" t="s">
        <v>30113</v>
      </c>
      <c r="K10921" s="35" t="s">
        <v>2617</v>
      </c>
      <c r="L10921" s="35"/>
      <c r="M10921" s="141">
        <v>45250</v>
      </c>
    </row>
    <row r="10922" spans="9:13">
      <c r="I10922" s="35" t="s">
        <v>30114</v>
      </c>
      <c r="J10922" s="35" t="s">
        <v>30115</v>
      </c>
      <c r="K10922" s="35" t="s">
        <v>2617</v>
      </c>
      <c r="L10922" s="35"/>
      <c r="M10922" s="141">
        <v>45250</v>
      </c>
    </row>
    <row r="10923" spans="9:13">
      <c r="I10923" s="35" t="s">
        <v>30116</v>
      </c>
      <c r="J10923" s="35" t="s">
        <v>30117</v>
      </c>
      <c r="K10923" s="35" t="s">
        <v>2617</v>
      </c>
      <c r="L10923" s="35"/>
      <c r="M10923" s="141">
        <v>45250</v>
      </c>
    </row>
    <row r="10924" spans="9:13">
      <c r="I10924" s="35" t="s">
        <v>30118</v>
      </c>
      <c r="J10924" s="35" t="s">
        <v>30119</v>
      </c>
      <c r="K10924" s="35" t="s">
        <v>2617</v>
      </c>
      <c r="L10924" s="35"/>
      <c r="M10924" s="141">
        <v>45250</v>
      </c>
    </row>
    <row r="10925" spans="9:13">
      <c r="I10925" s="35" t="s">
        <v>30120</v>
      </c>
      <c r="J10925" s="35" t="s">
        <v>30121</v>
      </c>
      <c r="K10925" s="35" t="s">
        <v>2617</v>
      </c>
      <c r="L10925" s="35"/>
      <c r="M10925" s="141">
        <v>45250</v>
      </c>
    </row>
    <row r="10926" spans="9:13">
      <c r="I10926" s="35" t="s">
        <v>30122</v>
      </c>
      <c r="J10926" s="35" t="s">
        <v>30123</v>
      </c>
      <c r="K10926" s="35" t="s">
        <v>2617</v>
      </c>
      <c r="L10926" s="35"/>
      <c r="M10926" s="141">
        <v>45250</v>
      </c>
    </row>
    <row r="10927" spans="9:13">
      <c r="I10927" s="35" t="s">
        <v>30124</v>
      </c>
      <c r="J10927" s="35" t="s">
        <v>30125</v>
      </c>
      <c r="K10927" s="35" t="s">
        <v>2617</v>
      </c>
      <c r="L10927" s="35"/>
      <c r="M10927" s="141">
        <v>45250</v>
      </c>
    </row>
    <row r="10928" spans="9:13">
      <c r="I10928" s="35" t="s">
        <v>30126</v>
      </c>
      <c r="J10928" s="35" t="s">
        <v>30127</v>
      </c>
      <c r="K10928" s="35" t="s">
        <v>2617</v>
      </c>
      <c r="L10928" s="35"/>
      <c r="M10928" s="141">
        <v>45250</v>
      </c>
    </row>
    <row r="10929" spans="9:13">
      <c r="I10929" s="35" t="s">
        <v>30128</v>
      </c>
      <c r="J10929" s="35" t="s">
        <v>30129</v>
      </c>
      <c r="K10929" s="35" t="s">
        <v>2617</v>
      </c>
      <c r="L10929" s="35"/>
      <c r="M10929" s="141">
        <v>45250</v>
      </c>
    </row>
    <row r="10930" spans="9:13">
      <c r="I10930" s="35" t="s">
        <v>30130</v>
      </c>
      <c r="J10930" s="35" t="s">
        <v>30131</v>
      </c>
      <c r="K10930" s="35" t="s">
        <v>2617</v>
      </c>
      <c r="L10930" s="35"/>
      <c r="M10930" s="141">
        <v>45250</v>
      </c>
    </row>
    <row r="10931" spans="9:13">
      <c r="I10931" s="35" t="s">
        <v>30132</v>
      </c>
      <c r="J10931" s="35" t="s">
        <v>30133</v>
      </c>
      <c r="K10931" s="35" t="s">
        <v>2617</v>
      </c>
      <c r="L10931" s="35"/>
      <c r="M10931" s="141">
        <v>45250</v>
      </c>
    </row>
    <row r="10932" spans="9:13">
      <c r="I10932" s="35" t="s">
        <v>30134</v>
      </c>
      <c r="J10932" s="35" t="s">
        <v>30135</v>
      </c>
      <c r="K10932" s="35" t="s">
        <v>2617</v>
      </c>
      <c r="L10932" s="35"/>
      <c r="M10932" s="141">
        <v>45250</v>
      </c>
    </row>
    <row r="10933" spans="9:13">
      <c r="I10933" s="35" t="s">
        <v>30136</v>
      </c>
      <c r="J10933" s="35" t="s">
        <v>30137</v>
      </c>
      <c r="K10933" s="35" t="s">
        <v>2617</v>
      </c>
      <c r="L10933" s="35"/>
      <c r="M10933" s="141">
        <v>45250</v>
      </c>
    </row>
    <row r="10934" spans="9:13">
      <c r="I10934" s="35" t="s">
        <v>30138</v>
      </c>
      <c r="J10934" s="35" t="s">
        <v>30139</v>
      </c>
      <c r="K10934" s="35" t="s">
        <v>2617</v>
      </c>
      <c r="L10934" s="35"/>
      <c r="M10934" s="141">
        <v>45250</v>
      </c>
    </row>
    <row r="10935" spans="9:13">
      <c r="I10935" s="35" t="s">
        <v>30140</v>
      </c>
      <c r="J10935" s="35" t="s">
        <v>30141</v>
      </c>
      <c r="K10935" s="35" t="s">
        <v>2617</v>
      </c>
      <c r="L10935" s="35"/>
      <c r="M10935" s="141">
        <v>45250</v>
      </c>
    </row>
    <row r="10936" spans="9:13">
      <c r="I10936" s="35" t="s">
        <v>30142</v>
      </c>
      <c r="J10936" s="35" t="s">
        <v>30143</v>
      </c>
      <c r="K10936" s="35" t="s">
        <v>2617</v>
      </c>
      <c r="L10936" s="35"/>
      <c r="M10936" s="141">
        <v>45250</v>
      </c>
    </row>
    <row r="10937" spans="9:13">
      <c r="I10937" s="35" t="s">
        <v>30144</v>
      </c>
      <c r="J10937" s="35" t="s">
        <v>30145</v>
      </c>
      <c r="K10937" s="35" t="s">
        <v>2617</v>
      </c>
      <c r="L10937" s="35"/>
      <c r="M10937" s="141">
        <v>45250</v>
      </c>
    </row>
    <row r="10938" spans="9:13">
      <c r="I10938" s="35" t="s">
        <v>30146</v>
      </c>
      <c r="J10938" s="35" t="s">
        <v>30147</v>
      </c>
      <c r="K10938" s="35" t="s">
        <v>2617</v>
      </c>
      <c r="L10938" s="35"/>
      <c r="M10938" s="141">
        <v>45250</v>
      </c>
    </row>
    <row r="10939" spans="9:13">
      <c r="I10939" s="35" t="s">
        <v>30148</v>
      </c>
      <c r="J10939" s="35" t="s">
        <v>13959</v>
      </c>
      <c r="K10939" s="35" t="s">
        <v>2617</v>
      </c>
      <c r="L10939" s="35"/>
      <c r="M10939" s="141">
        <v>45250</v>
      </c>
    </row>
    <row r="10940" spans="9:13">
      <c r="I10940" s="35" t="s">
        <v>30149</v>
      </c>
      <c r="J10940" s="35" t="s">
        <v>30150</v>
      </c>
      <c r="K10940" s="35" t="s">
        <v>2617</v>
      </c>
      <c r="L10940" s="35"/>
      <c r="M10940" s="141">
        <v>45250</v>
      </c>
    </row>
    <row r="10941" spans="9:13">
      <c r="I10941" s="35" t="s">
        <v>30151</v>
      </c>
      <c r="J10941" s="35" t="s">
        <v>30152</v>
      </c>
      <c r="K10941" s="35" t="s">
        <v>2617</v>
      </c>
      <c r="L10941" s="35"/>
      <c r="M10941" s="141">
        <v>45250</v>
      </c>
    </row>
    <row r="10942" spans="9:13">
      <c r="I10942" s="35" t="s">
        <v>30153</v>
      </c>
      <c r="J10942" s="35" t="s">
        <v>30154</v>
      </c>
      <c r="K10942" s="35" t="s">
        <v>2617</v>
      </c>
      <c r="L10942" s="35"/>
      <c r="M10942" s="141">
        <v>45250</v>
      </c>
    </row>
    <row r="10943" spans="9:13">
      <c r="I10943" s="35" t="s">
        <v>30155</v>
      </c>
      <c r="J10943" s="35" t="s">
        <v>30156</v>
      </c>
      <c r="K10943" s="35" t="s">
        <v>2617</v>
      </c>
      <c r="L10943" s="35"/>
      <c r="M10943" s="141">
        <v>45250</v>
      </c>
    </row>
    <row r="10944" spans="9:13">
      <c r="I10944" s="35" t="s">
        <v>30157</v>
      </c>
      <c r="J10944" s="35" t="s">
        <v>30158</v>
      </c>
      <c r="K10944" s="35" t="s">
        <v>2617</v>
      </c>
      <c r="L10944" s="35"/>
      <c r="M10944" s="141">
        <v>45250</v>
      </c>
    </row>
    <row r="10945" spans="9:13">
      <c r="I10945" s="35" t="s">
        <v>30159</v>
      </c>
      <c r="J10945" s="35" t="s">
        <v>30160</v>
      </c>
      <c r="K10945" s="35" t="s">
        <v>2617</v>
      </c>
      <c r="L10945" s="35"/>
      <c r="M10945" s="141">
        <v>45250</v>
      </c>
    </row>
    <row r="10946" spans="9:13">
      <c r="I10946" s="35" t="s">
        <v>30161</v>
      </c>
      <c r="J10946" s="35" t="s">
        <v>30162</v>
      </c>
      <c r="K10946" s="35" t="s">
        <v>2617</v>
      </c>
      <c r="L10946" s="35"/>
      <c r="M10946" s="141">
        <v>45250</v>
      </c>
    </row>
    <row r="10947" spans="9:13">
      <c r="I10947" s="35" t="s">
        <v>30163</v>
      </c>
      <c r="J10947" s="35" t="s">
        <v>30164</v>
      </c>
      <c r="K10947" s="35" t="s">
        <v>2617</v>
      </c>
      <c r="L10947" s="35"/>
      <c r="M10947" s="141">
        <v>45250</v>
      </c>
    </row>
    <row r="10948" spans="9:13">
      <c r="I10948" s="35" t="s">
        <v>30165</v>
      </c>
      <c r="J10948" s="35" t="s">
        <v>30166</v>
      </c>
      <c r="K10948" s="35" t="s">
        <v>2617</v>
      </c>
      <c r="L10948" s="35"/>
      <c r="M10948" s="141">
        <v>45250</v>
      </c>
    </row>
    <row r="10949" spans="9:13">
      <c r="I10949" s="35" t="s">
        <v>30167</v>
      </c>
      <c r="J10949" s="35" t="s">
        <v>30168</v>
      </c>
      <c r="K10949" s="35" t="s">
        <v>2617</v>
      </c>
      <c r="L10949" s="35"/>
      <c r="M10949" s="141">
        <v>45250</v>
      </c>
    </row>
    <row r="10950" spans="9:13">
      <c r="I10950" s="35" t="s">
        <v>30169</v>
      </c>
      <c r="J10950" s="35" t="s">
        <v>30170</v>
      </c>
      <c r="K10950" s="35" t="s">
        <v>2617</v>
      </c>
      <c r="L10950" s="35"/>
      <c r="M10950" s="141">
        <v>45250</v>
      </c>
    </row>
    <row r="10951" spans="9:13">
      <c r="I10951" s="35" t="s">
        <v>30171</v>
      </c>
      <c r="J10951" s="35" t="s">
        <v>30172</v>
      </c>
      <c r="K10951" s="35" t="s">
        <v>2617</v>
      </c>
      <c r="L10951" s="35"/>
      <c r="M10951" s="141">
        <v>45250</v>
      </c>
    </row>
    <row r="10952" spans="9:13">
      <c r="I10952" s="35" t="s">
        <v>30173</v>
      </c>
      <c r="J10952" s="35" t="s">
        <v>30174</v>
      </c>
      <c r="K10952" s="35" t="s">
        <v>2617</v>
      </c>
      <c r="L10952" s="35"/>
      <c r="M10952" s="141">
        <v>45250</v>
      </c>
    </row>
    <row r="10953" spans="9:13">
      <c r="I10953" s="35" t="s">
        <v>30175</v>
      </c>
      <c r="J10953" s="35" t="s">
        <v>30176</v>
      </c>
      <c r="K10953" s="35" t="s">
        <v>2617</v>
      </c>
      <c r="L10953" s="35"/>
      <c r="M10953" s="141">
        <v>45250</v>
      </c>
    </row>
    <row r="10954" spans="9:13">
      <c r="I10954" s="35" t="s">
        <v>30177</v>
      </c>
      <c r="J10954" s="35" t="s">
        <v>30178</v>
      </c>
      <c r="K10954" s="35" t="s">
        <v>2617</v>
      </c>
      <c r="L10954" s="35"/>
      <c r="M10954" s="141">
        <v>45250</v>
      </c>
    </row>
    <row r="10955" spans="9:13">
      <c r="I10955" s="35" t="s">
        <v>30179</v>
      </c>
      <c r="J10955" s="35" t="s">
        <v>30180</v>
      </c>
      <c r="K10955" s="35" t="s">
        <v>2617</v>
      </c>
      <c r="L10955" s="35"/>
      <c r="M10955" s="141">
        <v>45250</v>
      </c>
    </row>
    <row r="10956" spans="9:13">
      <c r="I10956" s="35" t="s">
        <v>30181</v>
      </c>
      <c r="J10956" s="35" t="s">
        <v>13430</v>
      </c>
      <c r="K10956" s="35" t="s">
        <v>2617</v>
      </c>
      <c r="L10956" s="35"/>
      <c r="M10956" s="141">
        <v>45250</v>
      </c>
    </row>
    <row r="10957" spans="9:13">
      <c r="I10957" s="35" t="s">
        <v>30182</v>
      </c>
      <c r="J10957" s="35" t="s">
        <v>30183</v>
      </c>
      <c r="K10957" s="35" t="s">
        <v>2617</v>
      </c>
      <c r="L10957" s="35"/>
      <c r="M10957" s="141">
        <v>45250</v>
      </c>
    </row>
    <row r="10958" spans="9:13">
      <c r="I10958" s="35" t="s">
        <v>30184</v>
      </c>
      <c r="J10958" s="35" t="s">
        <v>30185</v>
      </c>
      <c r="K10958" s="35" t="s">
        <v>2617</v>
      </c>
      <c r="L10958" s="35"/>
      <c r="M10958" s="141">
        <v>45250</v>
      </c>
    </row>
    <row r="10959" spans="9:13">
      <c r="I10959" s="35" t="s">
        <v>30186</v>
      </c>
      <c r="J10959" s="35" t="s">
        <v>30187</v>
      </c>
      <c r="K10959" s="35" t="s">
        <v>2617</v>
      </c>
      <c r="L10959" s="35"/>
      <c r="M10959" s="141">
        <v>45250</v>
      </c>
    </row>
    <row r="10960" spans="9:13">
      <c r="I10960" s="35" t="s">
        <v>30188</v>
      </c>
      <c r="J10960" s="35" t="s">
        <v>30189</v>
      </c>
      <c r="K10960" s="35" t="s">
        <v>2617</v>
      </c>
      <c r="L10960" s="35"/>
      <c r="M10960" s="141">
        <v>45250</v>
      </c>
    </row>
    <row r="10961" spans="9:13">
      <c r="I10961" s="35" t="s">
        <v>30190</v>
      </c>
      <c r="J10961" s="35" t="s">
        <v>30191</v>
      </c>
      <c r="K10961" s="35" t="s">
        <v>2617</v>
      </c>
      <c r="L10961" s="35"/>
      <c r="M10961" s="141">
        <v>45250</v>
      </c>
    </row>
    <row r="10962" spans="9:13">
      <c r="I10962" s="35" t="s">
        <v>30192</v>
      </c>
      <c r="J10962" s="35" t="s">
        <v>30193</v>
      </c>
      <c r="K10962" s="35" t="s">
        <v>2617</v>
      </c>
      <c r="L10962" s="35"/>
      <c r="M10962" s="141">
        <v>45250</v>
      </c>
    </row>
    <row r="10963" spans="9:13">
      <c r="I10963" s="35" t="s">
        <v>30194</v>
      </c>
      <c r="J10963" s="35" t="s">
        <v>30195</v>
      </c>
      <c r="K10963" s="35" t="s">
        <v>2617</v>
      </c>
      <c r="L10963" s="35"/>
      <c r="M10963" s="141">
        <v>45250</v>
      </c>
    </row>
    <row r="10964" spans="9:13">
      <c r="I10964" s="35" t="s">
        <v>30196</v>
      </c>
      <c r="J10964" s="35" t="s">
        <v>30197</v>
      </c>
      <c r="K10964" s="35" t="s">
        <v>2617</v>
      </c>
      <c r="L10964" s="35"/>
      <c r="M10964" s="141">
        <v>45250</v>
      </c>
    </row>
    <row r="10965" spans="9:13">
      <c r="I10965" s="35" t="s">
        <v>30198</v>
      </c>
      <c r="J10965" s="35" t="s">
        <v>30199</v>
      </c>
      <c r="K10965" s="35" t="s">
        <v>2617</v>
      </c>
      <c r="L10965" s="35"/>
      <c r="M10965" s="141">
        <v>45250</v>
      </c>
    </row>
    <row r="10966" spans="9:13">
      <c r="I10966" s="35" t="s">
        <v>30200</v>
      </c>
      <c r="J10966" s="35" t="s">
        <v>30201</v>
      </c>
      <c r="K10966" s="35" t="s">
        <v>2617</v>
      </c>
      <c r="L10966" s="35"/>
      <c r="M10966" s="141">
        <v>45250</v>
      </c>
    </row>
    <row r="10967" spans="9:13">
      <c r="I10967" s="35" t="s">
        <v>30202</v>
      </c>
      <c r="J10967" s="35" t="s">
        <v>30203</v>
      </c>
      <c r="K10967" s="35" t="s">
        <v>2617</v>
      </c>
      <c r="L10967" s="35"/>
      <c r="M10967" s="141">
        <v>45250</v>
      </c>
    </row>
    <row r="10968" spans="9:13">
      <c r="I10968" s="35" t="s">
        <v>30204</v>
      </c>
      <c r="J10968" s="35" t="s">
        <v>30205</v>
      </c>
      <c r="K10968" s="35" t="s">
        <v>2617</v>
      </c>
      <c r="L10968" s="35"/>
      <c r="M10968" s="141">
        <v>45250</v>
      </c>
    </row>
    <row r="10969" spans="9:13">
      <c r="I10969" s="35" t="s">
        <v>30206</v>
      </c>
      <c r="J10969" s="35" t="s">
        <v>30207</v>
      </c>
      <c r="K10969" s="35" t="s">
        <v>2617</v>
      </c>
      <c r="L10969" s="35"/>
      <c r="M10969" s="141">
        <v>45250</v>
      </c>
    </row>
    <row r="10970" spans="9:13">
      <c r="I10970" s="35" t="s">
        <v>30208</v>
      </c>
      <c r="J10970" s="35" t="s">
        <v>30209</v>
      </c>
      <c r="K10970" s="35" t="s">
        <v>2617</v>
      </c>
      <c r="L10970" s="35"/>
      <c r="M10970" s="141">
        <v>45250</v>
      </c>
    </row>
    <row r="10971" spans="9:13">
      <c r="I10971" s="35" t="s">
        <v>30210</v>
      </c>
      <c r="J10971" s="35" t="s">
        <v>30211</v>
      </c>
      <c r="K10971" s="35" t="s">
        <v>2617</v>
      </c>
      <c r="L10971" s="35"/>
      <c r="M10971" s="141">
        <v>45250</v>
      </c>
    </row>
    <row r="10972" spans="9:13">
      <c r="I10972" s="35" t="s">
        <v>30212</v>
      </c>
      <c r="J10972" s="35" t="s">
        <v>30213</v>
      </c>
      <c r="K10972" s="35" t="s">
        <v>2617</v>
      </c>
      <c r="L10972" s="35"/>
      <c r="M10972" s="141">
        <v>45250</v>
      </c>
    </row>
    <row r="10973" spans="9:13">
      <c r="I10973" s="35" t="s">
        <v>30214</v>
      </c>
      <c r="J10973" s="35" t="s">
        <v>30215</v>
      </c>
      <c r="K10973" s="35" t="s">
        <v>2617</v>
      </c>
      <c r="L10973" s="35"/>
      <c r="M10973" s="141">
        <v>45250</v>
      </c>
    </row>
    <row r="10974" spans="9:13">
      <c r="I10974" s="35" t="s">
        <v>30216</v>
      </c>
      <c r="J10974" s="35" t="s">
        <v>30217</v>
      </c>
      <c r="K10974" s="35" t="s">
        <v>2617</v>
      </c>
      <c r="L10974" s="35"/>
      <c r="M10974" s="141">
        <v>45250</v>
      </c>
    </row>
    <row r="10975" spans="9:13">
      <c r="I10975" s="35" t="s">
        <v>30218</v>
      </c>
      <c r="J10975" s="35" t="s">
        <v>30219</v>
      </c>
      <c r="K10975" s="35" t="s">
        <v>2617</v>
      </c>
      <c r="L10975" s="35"/>
      <c r="M10975" s="141">
        <v>45250</v>
      </c>
    </row>
    <row r="10976" spans="9:13">
      <c r="I10976" s="35" t="s">
        <v>30220</v>
      </c>
      <c r="J10976" s="35" t="s">
        <v>30221</v>
      </c>
      <c r="K10976" s="35" t="s">
        <v>2617</v>
      </c>
      <c r="L10976" s="35"/>
      <c r="M10976" s="141">
        <v>45250</v>
      </c>
    </row>
    <row r="10977" spans="9:13">
      <c r="I10977" s="35" t="s">
        <v>30222</v>
      </c>
      <c r="J10977" s="35" t="s">
        <v>30223</v>
      </c>
      <c r="K10977" s="35" t="s">
        <v>2617</v>
      </c>
      <c r="L10977" s="35"/>
      <c r="M10977" s="141">
        <v>45250</v>
      </c>
    </row>
    <row r="10978" spans="9:13">
      <c r="I10978" s="35" t="s">
        <v>30224</v>
      </c>
      <c r="J10978" s="35" t="s">
        <v>30225</v>
      </c>
      <c r="K10978" s="35" t="s">
        <v>2617</v>
      </c>
      <c r="L10978" s="35"/>
      <c r="M10978" s="141">
        <v>45250</v>
      </c>
    </row>
    <row r="10979" spans="9:13">
      <c r="I10979" s="35" t="s">
        <v>30226</v>
      </c>
      <c r="J10979" s="35" t="s">
        <v>30227</v>
      </c>
      <c r="K10979" s="35" t="s">
        <v>2617</v>
      </c>
      <c r="L10979" s="35"/>
      <c r="M10979" s="141">
        <v>45250</v>
      </c>
    </row>
    <row r="10980" spans="9:13">
      <c r="I10980" s="35" t="s">
        <v>30228</v>
      </c>
      <c r="J10980" s="35" t="s">
        <v>30229</v>
      </c>
      <c r="K10980" s="35" t="s">
        <v>2617</v>
      </c>
      <c r="L10980" s="35"/>
      <c r="M10980" s="141">
        <v>45250</v>
      </c>
    </row>
    <row r="10981" spans="9:13">
      <c r="I10981" s="35" t="s">
        <v>30230</v>
      </c>
      <c r="J10981" s="35" t="s">
        <v>30231</v>
      </c>
      <c r="K10981" s="35" t="s">
        <v>2617</v>
      </c>
      <c r="L10981" s="35"/>
      <c r="M10981" s="141">
        <v>45250</v>
      </c>
    </row>
    <row r="10982" spans="9:13">
      <c r="I10982" s="35" t="s">
        <v>30232</v>
      </c>
      <c r="J10982" s="35" t="s">
        <v>30233</v>
      </c>
      <c r="K10982" s="35" t="s">
        <v>2617</v>
      </c>
      <c r="L10982" s="35"/>
      <c r="M10982" s="141">
        <v>45250</v>
      </c>
    </row>
    <row r="10983" spans="9:13">
      <c r="I10983" s="35" t="s">
        <v>30234</v>
      </c>
      <c r="J10983" s="35" t="s">
        <v>30235</v>
      </c>
      <c r="K10983" s="35" t="s">
        <v>2617</v>
      </c>
      <c r="L10983" s="35"/>
      <c r="M10983" s="141">
        <v>45250</v>
      </c>
    </row>
    <row r="10984" spans="9:13">
      <c r="I10984" s="35" t="s">
        <v>30236</v>
      </c>
      <c r="J10984" s="35" t="s">
        <v>30237</v>
      </c>
      <c r="K10984" s="35" t="s">
        <v>2617</v>
      </c>
      <c r="L10984" s="35"/>
      <c r="M10984" s="141">
        <v>45250</v>
      </c>
    </row>
    <row r="10985" spans="9:13">
      <c r="I10985" s="35" t="s">
        <v>30238</v>
      </c>
      <c r="J10985" s="35" t="s">
        <v>30239</v>
      </c>
      <c r="K10985" s="35" t="s">
        <v>2617</v>
      </c>
      <c r="L10985" s="35"/>
      <c r="M10985" s="141">
        <v>45250</v>
      </c>
    </row>
    <row r="10986" spans="9:13">
      <c r="I10986" s="35" t="s">
        <v>30240</v>
      </c>
      <c r="J10986" s="35" t="s">
        <v>30241</v>
      </c>
      <c r="K10986" s="35" t="s">
        <v>2617</v>
      </c>
      <c r="L10986" s="35"/>
      <c r="M10986" s="141">
        <v>45250</v>
      </c>
    </row>
    <row r="10987" spans="9:13">
      <c r="I10987" s="35" t="s">
        <v>30242</v>
      </c>
      <c r="J10987" s="35" t="s">
        <v>30243</v>
      </c>
      <c r="K10987" s="35" t="s">
        <v>2617</v>
      </c>
      <c r="L10987" s="35"/>
      <c r="M10987" s="141">
        <v>45250</v>
      </c>
    </row>
    <row r="10988" spans="9:13">
      <c r="I10988" s="35" t="s">
        <v>30244</v>
      </c>
      <c r="J10988" s="35" t="s">
        <v>30245</v>
      </c>
      <c r="K10988" s="35" t="s">
        <v>2617</v>
      </c>
      <c r="L10988" s="35"/>
      <c r="M10988" s="141">
        <v>45250</v>
      </c>
    </row>
    <row r="10989" spans="9:13">
      <c r="I10989" s="35" t="s">
        <v>30246</v>
      </c>
      <c r="J10989" s="35" t="s">
        <v>30247</v>
      </c>
      <c r="K10989" s="35" t="s">
        <v>2617</v>
      </c>
      <c r="L10989" s="35"/>
      <c r="M10989" s="141">
        <v>45250</v>
      </c>
    </row>
    <row r="10990" spans="9:13">
      <c r="I10990" s="35" t="s">
        <v>30248</v>
      </c>
      <c r="J10990" s="35" t="s">
        <v>30249</v>
      </c>
      <c r="K10990" s="35" t="s">
        <v>2617</v>
      </c>
      <c r="L10990" s="35"/>
      <c r="M10990" s="141">
        <v>45250</v>
      </c>
    </row>
    <row r="10991" spans="9:13">
      <c r="I10991" s="35" t="s">
        <v>30250</v>
      </c>
      <c r="J10991" s="35" t="s">
        <v>30251</v>
      </c>
      <c r="K10991" s="35" t="s">
        <v>2617</v>
      </c>
      <c r="L10991" s="35"/>
      <c r="M10991" s="141">
        <v>45250</v>
      </c>
    </row>
    <row r="10992" spans="9:13">
      <c r="I10992" s="35" t="s">
        <v>30252</v>
      </c>
      <c r="J10992" s="35" t="s">
        <v>30253</v>
      </c>
      <c r="K10992" s="35" t="s">
        <v>2617</v>
      </c>
      <c r="L10992" s="35"/>
      <c r="M10992" s="141">
        <v>45250</v>
      </c>
    </row>
    <row r="10993" spans="9:13">
      <c r="I10993" s="35" t="s">
        <v>30254</v>
      </c>
      <c r="J10993" s="35" t="s">
        <v>30255</v>
      </c>
      <c r="K10993" s="35" t="s">
        <v>2617</v>
      </c>
      <c r="L10993" s="35"/>
      <c r="M10993" s="141">
        <v>45250</v>
      </c>
    </row>
    <row r="10994" spans="9:13">
      <c r="I10994" s="35" t="s">
        <v>30256</v>
      </c>
      <c r="J10994" s="35" t="s">
        <v>30257</v>
      </c>
      <c r="K10994" s="35" t="s">
        <v>2617</v>
      </c>
      <c r="L10994" s="35"/>
      <c r="M10994" s="141">
        <v>45250</v>
      </c>
    </row>
    <row r="10995" spans="9:13">
      <c r="I10995" s="35" t="s">
        <v>30258</v>
      </c>
      <c r="J10995" s="35" t="s">
        <v>30259</v>
      </c>
      <c r="K10995" s="35" t="s">
        <v>2617</v>
      </c>
      <c r="L10995" s="35"/>
      <c r="M10995" s="141">
        <v>45250</v>
      </c>
    </row>
    <row r="10996" spans="9:13">
      <c r="I10996" s="35" t="s">
        <v>30260</v>
      </c>
      <c r="J10996" s="35" t="s">
        <v>30261</v>
      </c>
      <c r="K10996" s="35" t="s">
        <v>2617</v>
      </c>
      <c r="L10996" s="35"/>
      <c r="M10996" s="141">
        <v>45250</v>
      </c>
    </row>
    <row r="10997" spans="9:13">
      <c r="I10997" s="35" t="s">
        <v>30262</v>
      </c>
      <c r="J10997" s="35" t="s">
        <v>30263</v>
      </c>
      <c r="K10997" s="35" t="s">
        <v>2617</v>
      </c>
      <c r="L10997" s="35"/>
      <c r="M10997" s="141">
        <v>45250</v>
      </c>
    </row>
    <row r="10998" spans="9:13">
      <c r="I10998" s="35" t="s">
        <v>30264</v>
      </c>
      <c r="J10998" s="35" t="s">
        <v>30265</v>
      </c>
      <c r="K10998" s="35" t="s">
        <v>2617</v>
      </c>
      <c r="L10998" s="35"/>
      <c r="M10998" s="141">
        <v>45250</v>
      </c>
    </row>
    <row r="10999" spans="9:13">
      <c r="I10999" s="35" t="s">
        <v>30266</v>
      </c>
      <c r="J10999" s="35" t="s">
        <v>30267</v>
      </c>
      <c r="K10999" s="35" t="s">
        <v>2617</v>
      </c>
      <c r="L10999" s="35"/>
      <c r="M10999" s="141">
        <v>45250</v>
      </c>
    </row>
    <row r="11000" spans="9:13">
      <c r="I11000" s="35" t="s">
        <v>30268</v>
      </c>
      <c r="J11000" s="35" t="s">
        <v>30269</v>
      </c>
      <c r="K11000" s="35" t="s">
        <v>2617</v>
      </c>
      <c r="L11000" s="35"/>
      <c r="M11000" s="141">
        <v>45250</v>
      </c>
    </row>
    <row r="11001" spans="9:13">
      <c r="I11001" s="35" t="s">
        <v>30270</v>
      </c>
      <c r="J11001" s="35" t="s">
        <v>30271</v>
      </c>
      <c r="K11001" s="35" t="s">
        <v>2617</v>
      </c>
      <c r="L11001" s="35"/>
      <c r="M11001" s="141">
        <v>45250</v>
      </c>
    </row>
    <row r="11002" spans="9:13">
      <c r="I11002" s="35" t="s">
        <v>30272</v>
      </c>
      <c r="J11002" s="35" t="s">
        <v>30273</v>
      </c>
      <c r="K11002" s="35" t="s">
        <v>2617</v>
      </c>
      <c r="L11002" s="35"/>
      <c r="M11002" s="141">
        <v>45250</v>
      </c>
    </row>
    <row r="11003" spans="9:13">
      <c r="I11003" s="35" t="s">
        <v>30274</v>
      </c>
      <c r="J11003" s="35" t="s">
        <v>30275</v>
      </c>
      <c r="K11003" s="35" t="s">
        <v>2617</v>
      </c>
      <c r="L11003" s="35"/>
      <c r="M11003" s="141">
        <v>45250</v>
      </c>
    </row>
    <row r="11004" spans="9:13">
      <c r="I11004" s="35" t="s">
        <v>30276</v>
      </c>
      <c r="J11004" s="35" t="s">
        <v>30277</v>
      </c>
      <c r="K11004" s="35" t="s">
        <v>2617</v>
      </c>
      <c r="L11004" s="35"/>
      <c r="M11004" s="141">
        <v>45250</v>
      </c>
    </row>
    <row r="11005" spans="9:13">
      <c r="I11005" s="35" t="s">
        <v>30278</v>
      </c>
      <c r="J11005" s="35" t="s">
        <v>30279</v>
      </c>
      <c r="K11005" s="35" t="s">
        <v>2617</v>
      </c>
      <c r="L11005" s="35"/>
      <c r="M11005" s="141">
        <v>45250</v>
      </c>
    </row>
    <row r="11006" spans="9:13">
      <c r="I11006" s="35" t="s">
        <v>30280</v>
      </c>
      <c r="J11006" s="35" t="s">
        <v>30281</v>
      </c>
      <c r="K11006" s="35" t="s">
        <v>2617</v>
      </c>
      <c r="L11006" s="35"/>
      <c r="M11006" s="141">
        <v>45250</v>
      </c>
    </row>
    <row r="11007" spans="9:13">
      <c r="I11007" s="35" t="s">
        <v>30282</v>
      </c>
      <c r="J11007" s="35" t="s">
        <v>30283</v>
      </c>
      <c r="K11007" s="35" t="s">
        <v>2617</v>
      </c>
      <c r="L11007" s="35"/>
      <c r="M11007" s="141">
        <v>45250</v>
      </c>
    </row>
    <row r="11008" spans="9:13">
      <c r="I11008" s="35" t="s">
        <v>30284</v>
      </c>
      <c r="J11008" s="35" t="s">
        <v>30285</v>
      </c>
      <c r="K11008" s="35" t="s">
        <v>2617</v>
      </c>
      <c r="L11008" s="35"/>
      <c r="M11008" s="141">
        <v>45250</v>
      </c>
    </row>
    <row r="11009" spans="9:13">
      <c r="I11009" s="35" t="s">
        <v>30286</v>
      </c>
      <c r="J11009" s="35" t="s">
        <v>30287</v>
      </c>
      <c r="K11009" s="35" t="s">
        <v>2617</v>
      </c>
      <c r="L11009" s="35"/>
      <c r="M11009" s="141">
        <v>45250</v>
      </c>
    </row>
    <row r="11010" spans="9:13">
      <c r="I11010" s="35" t="s">
        <v>30288</v>
      </c>
      <c r="J11010" s="35" t="s">
        <v>30289</v>
      </c>
      <c r="K11010" s="35" t="s">
        <v>2617</v>
      </c>
      <c r="L11010" s="35"/>
      <c r="M11010" s="141">
        <v>45250</v>
      </c>
    </row>
    <row r="11011" spans="9:13">
      <c r="I11011" s="35" t="s">
        <v>30290</v>
      </c>
      <c r="J11011" s="35" t="s">
        <v>30291</v>
      </c>
      <c r="K11011" s="35" t="s">
        <v>2617</v>
      </c>
      <c r="L11011" s="35"/>
      <c r="M11011" s="141">
        <v>45250</v>
      </c>
    </row>
    <row r="11012" spans="9:13">
      <c r="I11012" s="35" t="s">
        <v>30292</v>
      </c>
      <c r="J11012" s="35" t="s">
        <v>30293</v>
      </c>
      <c r="K11012" s="35" t="s">
        <v>2617</v>
      </c>
      <c r="L11012" s="35"/>
      <c r="M11012" s="141">
        <v>45250</v>
      </c>
    </row>
    <row r="11013" spans="9:13">
      <c r="I11013" s="35" t="s">
        <v>30294</v>
      </c>
      <c r="J11013" s="35" t="s">
        <v>30295</v>
      </c>
      <c r="K11013" s="35" t="s">
        <v>2617</v>
      </c>
      <c r="L11013" s="35"/>
      <c r="M11013" s="141">
        <v>45250</v>
      </c>
    </row>
    <row r="11014" spans="9:13">
      <c r="I11014" s="35" t="s">
        <v>30296</v>
      </c>
      <c r="J11014" s="35" t="s">
        <v>30297</v>
      </c>
      <c r="K11014" s="35" t="s">
        <v>2617</v>
      </c>
      <c r="L11014" s="35"/>
      <c r="M11014" s="141">
        <v>45250</v>
      </c>
    </row>
    <row r="11015" spans="9:13">
      <c r="I11015" s="35" t="s">
        <v>30298</v>
      </c>
      <c r="J11015" s="35" t="s">
        <v>30299</v>
      </c>
      <c r="K11015" s="35" t="s">
        <v>2617</v>
      </c>
      <c r="L11015" s="35"/>
      <c r="M11015" s="141">
        <v>45250</v>
      </c>
    </row>
    <row r="11016" spans="9:13">
      <c r="I11016" s="35" t="s">
        <v>30300</v>
      </c>
      <c r="J11016" s="35" t="s">
        <v>30301</v>
      </c>
      <c r="K11016" s="35" t="s">
        <v>2617</v>
      </c>
      <c r="L11016" s="35"/>
      <c r="M11016" s="141">
        <v>45250</v>
      </c>
    </row>
    <row r="11017" spans="9:13">
      <c r="I11017" s="35" t="s">
        <v>30302</v>
      </c>
      <c r="J11017" s="35" t="s">
        <v>30303</v>
      </c>
      <c r="K11017" s="35" t="s">
        <v>2617</v>
      </c>
      <c r="L11017" s="35"/>
      <c r="M11017" s="141">
        <v>45250</v>
      </c>
    </row>
    <row r="11018" spans="9:13">
      <c r="I11018" s="35" t="s">
        <v>30304</v>
      </c>
      <c r="J11018" s="35" t="s">
        <v>30305</v>
      </c>
      <c r="K11018" s="35" t="s">
        <v>2617</v>
      </c>
      <c r="L11018" s="35"/>
      <c r="M11018" s="141">
        <v>45250</v>
      </c>
    </row>
    <row r="11019" spans="9:13">
      <c r="I11019" s="35" t="s">
        <v>30306</v>
      </c>
      <c r="J11019" s="35" t="s">
        <v>30307</v>
      </c>
      <c r="K11019" s="35" t="s">
        <v>2617</v>
      </c>
      <c r="L11019" s="35"/>
      <c r="M11019" s="141">
        <v>45250</v>
      </c>
    </row>
    <row r="11020" spans="9:13">
      <c r="I11020" s="35" t="s">
        <v>30308</v>
      </c>
      <c r="J11020" s="35" t="s">
        <v>30309</v>
      </c>
      <c r="K11020" s="35" t="s">
        <v>2617</v>
      </c>
      <c r="L11020" s="35"/>
      <c r="M11020" s="141">
        <v>45250</v>
      </c>
    </row>
    <row r="11021" spans="9:13">
      <c r="I11021" s="35" t="s">
        <v>30310</v>
      </c>
      <c r="J11021" s="35" t="s">
        <v>30311</v>
      </c>
      <c r="K11021" s="35" t="s">
        <v>2617</v>
      </c>
      <c r="L11021" s="35"/>
      <c r="M11021" s="141">
        <v>45250</v>
      </c>
    </row>
    <row r="11022" spans="9:13">
      <c r="I11022" s="35" t="s">
        <v>30312</v>
      </c>
      <c r="J11022" s="35" t="s">
        <v>30313</v>
      </c>
      <c r="K11022" s="35" t="s">
        <v>2617</v>
      </c>
      <c r="L11022" s="35"/>
      <c r="M11022" s="141">
        <v>45250</v>
      </c>
    </row>
    <row r="11023" spans="9:13">
      <c r="I11023" s="35" t="s">
        <v>30314</v>
      </c>
      <c r="J11023" s="35" t="s">
        <v>30315</v>
      </c>
      <c r="K11023" s="35" t="s">
        <v>2617</v>
      </c>
      <c r="L11023" s="35"/>
      <c r="M11023" s="141">
        <v>45250</v>
      </c>
    </row>
    <row r="11024" spans="9:13">
      <c r="I11024" s="35" t="s">
        <v>30316</v>
      </c>
      <c r="J11024" s="35" t="s">
        <v>30317</v>
      </c>
      <c r="K11024" s="35" t="s">
        <v>2617</v>
      </c>
      <c r="L11024" s="35"/>
      <c r="M11024" s="141">
        <v>45250</v>
      </c>
    </row>
    <row r="11025" spans="9:13">
      <c r="I11025" s="35" t="s">
        <v>30318</v>
      </c>
      <c r="J11025" s="35" t="s">
        <v>30319</v>
      </c>
      <c r="K11025" s="35" t="s">
        <v>2617</v>
      </c>
      <c r="L11025" s="35"/>
      <c r="M11025" s="141">
        <v>45250</v>
      </c>
    </row>
    <row r="11026" spans="9:13">
      <c r="I11026" s="35" t="s">
        <v>30320</v>
      </c>
      <c r="J11026" s="35" t="s">
        <v>30321</v>
      </c>
      <c r="K11026" s="35" t="s">
        <v>2617</v>
      </c>
      <c r="L11026" s="35"/>
      <c r="M11026" s="141">
        <v>45250</v>
      </c>
    </row>
    <row r="11027" spans="9:13">
      <c r="I11027" s="35" t="s">
        <v>30322</v>
      </c>
      <c r="J11027" s="35" t="s">
        <v>30323</v>
      </c>
      <c r="K11027" s="35" t="s">
        <v>2617</v>
      </c>
      <c r="L11027" s="35"/>
      <c r="M11027" s="141">
        <v>45250</v>
      </c>
    </row>
    <row r="11028" spans="9:13">
      <c r="I11028" s="35" t="s">
        <v>30324</v>
      </c>
      <c r="J11028" s="35" t="s">
        <v>30325</v>
      </c>
      <c r="K11028" s="35" t="s">
        <v>2617</v>
      </c>
      <c r="L11028" s="35"/>
      <c r="M11028" s="141">
        <v>45250</v>
      </c>
    </row>
    <row r="11029" spans="9:13">
      <c r="I11029" s="35" t="s">
        <v>30326</v>
      </c>
      <c r="J11029" s="35" t="s">
        <v>30327</v>
      </c>
      <c r="K11029" s="35" t="s">
        <v>2617</v>
      </c>
      <c r="L11029" s="35"/>
      <c r="M11029" s="141">
        <v>45250</v>
      </c>
    </row>
    <row r="11030" spans="9:13">
      <c r="I11030" s="35" t="s">
        <v>30328</v>
      </c>
      <c r="J11030" s="35" t="s">
        <v>30329</v>
      </c>
      <c r="K11030" s="35" t="s">
        <v>2617</v>
      </c>
      <c r="L11030" s="35"/>
      <c r="M11030" s="141">
        <v>45250</v>
      </c>
    </row>
    <row r="11031" spans="9:13">
      <c r="I11031" s="35" t="s">
        <v>30330</v>
      </c>
      <c r="J11031" s="35" t="s">
        <v>30331</v>
      </c>
      <c r="K11031" s="35" t="s">
        <v>2617</v>
      </c>
      <c r="L11031" s="35"/>
      <c r="M11031" s="141">
        <v>45250</v>
      </c>
    </row>
    <row r="11032" spans="9:13">
      <c r="I11032" s="35" t="s">
        <v>30332</v>
      </c>
      <c r="J11032" s="35" t="s">
        <v>30333</v>
      </c>
      <c r="K11032" s="35" t="s">
        <v>2617</v>
      </c>
      <c r="L11032" s="35"/>
      <c r="M11032" s="141">
        <v>45250</v>
      </c>
    </row>
    <row r="11033" spans="9:13">
      <c r="I11033" s="35" t="s">
        <v>30334</v>
      </c>
      <c r="J11033" s="35" t="s">
        <v>30335</v>
      </c>
      <c r="K11033" s="35" t="s">
        <v>2617</v>
      </c>
      <c r="L11033" s="35"/>
      <c r="M11033" s="141">
        <v>45250</v>
      </c>
    </row>
    <row r="11034" spans="9:13">
      <c r="I11034" s="35" t="s">
        <v>30336</v>
      </c>
      <c r="J11034" s="35" t="s">
        <v>30337</v>
      </c>
      <c r="K11034" s="35" t="s">
        <v>2617</v>
      </c>
      <c r="L11034" s="35"/>
      <c r="M11034" s="141">
        <v>45250</v>
      </c>
    </row>
    <row r="11035" spans="9:13">
      <c r="I11035" s="35" t="s">
        <v>30338</v>
      </c>
      <c r="J11035" s="35" t="s">
        <v>30339</v>
      </c>
      <c r="K11035" s="35" t="s">
        <v>2617</v>
      </c>
      <c r="L11035" s="35"/>
      <c r="M11035" s="141">
        <v>45250</v>
      </c>
    </row>
    <row r="11036" spans="9:13">
      <c r="I11036" s="35" t="s">
        <v>30340</v>
      </c>
      <c r="J11036" s="35" t="s">
        <v>30341</v>
      </c>
      <c r="K11036" s="35" t="s">
        <v>2617</v>
      </c>
      <c r="L11036" s="35"/>
      <c r="M11036" s="141">
        <v>45250</v>
      </c>
    </row>
    <row r="11037" spans="9:13">
      <c r="I11037" s="35" t="s">
        <v>30342</v>
      </c>
      <c r="J11037" s="35" t="s">
        <v>30343</v>
      </c>
      <c r="K11037" s="35" t="s">
        <v>2617</v>
      </c>
      <c r="L11037" s="35"/>
      <c r="M11037" s="141">
        <v>45250</v>
      </c>
    </row>
    <row r="11038" spans="9:13">
      <c r="I11038" s="35" t="s">
        <v>30344</v>
      </c>
      <c r="J11038" s="35" t="s">
        <v>30345</v>
      </c>
      <c r="K11038" s="35" t="s">
        <v>2617</v>
      </c>
      <c r="L11038" s="35"/>
      <c r="M11038" s="141">
        <v>45250</v>
      </c>
    </row>
    <row r="11039" spans="9:13">
      <c r="I11039" s="35" t="s">
        <v>30346</v>
      </c>
      <c r="J11039" s="35" t="s">
        <v>30347</v>
      </c>
      <c r="K11039" s="35" t="s">
        <v>2617</v>
      </c>
      <c r="L11039" s="35"/>
      <c r="M11039" s="141">
        <v>45250</v>
      </c>
    </row>
    <row r="11040" spans="9:13">
      <c r="I11040" s="35" t="s">
        <v>30348</v>
      </c>
      <c r="J11040" s="35" t="s">
        <v>30349</v>
      </c>
      <c r="K11040" s="35" t="s">
        <v>2617</v>
      </c>
      <c r="L11040" s="35"/>
      <c r="M11040" s="141">
        <v>45250</v>
      </c>
    </row>
    <row r="11041" spans="9:13">
      <c r="I11041" s="35" t="s">
        <v>30350</v>
      </c>
      <c r="J11041" s="35" t="s">
        <v>30351</v>
      </c>
      <c r="K11041" s="35" t="s">
        <v>2617</v>
      </c>
      <c r="L11041" s="35"/>
      <c r="M11041" s="141">
        <v>45250</v>
      </c>
    </row>
    <row r="11042" spans="9:13">
      <c r="I11042" s="35" t="s">
        <v>30352</v>
      </c>
      <c r="J11042" s="35" t="s">
        <v>30353</v>
      </c>
      <c r="K11042" s="35" t="s">
        <v>2617</v>
      </c>
      <c r="L11042" s="35"/>
      <c r="M11042" s="141">
        <v>45250</v>
      </c>
    </row>
    <row r="11043" spans="9:13">
      <c r="I11043" s="35" t="s">
        <v>30354</v>
      </c>
      <c r="J11043" s="35" t="s">
        <v>30355</v>
      </c>
      <c r="K11043" s="35" t="s">
        <v>2617</v>
      </c>
      <c r="L11043" s="35"/>
      <c r="M11043" s="141">
        <v>45250</v>
      </c>
    </row>
    <row r="11044" spans="9:13">
      <c r="I11044" s="35" t="s">
        <v>30356</v>
      </c>
      <c r="J11044" s="35" t="s">
        <v>30357</v>
      </c>
      <c r="K11044" s="35" t="s">
        <v>2617</v>
      </c>
      <c r="L11044" s="35"/>
      <c r="M11044" s="141">
        <v>45250</v>
      </c>
    </row>
    <row r="11045" spans="9:13">
      <c r="I11045" s="35" t="s">
        <v>30358</v>
      </c>
      <c r="J11045" s="35" t="s">
        <v>30359</v>
      </c>
      <c r="K11045" s="35" t="s">
        <v>2617</v>
      </c>
      <c r="L11045" s="35"/>
      <c r="M11045" s="141">
        <v>45250</v>
      </c>
    </row>
    <row r="11046" spans="9:13">
      <c r="I11046" s="35" t="s">
        <v>30360</v>
      </c>
      <c r="J11046" s="35" t="s">
        <v>30361</v>
      </c>
      <c r="K11046" s="35" t="s">
        <v>2617</v>
      </c>
      <c r="L11046" s="35"/>
      <c r="M11046" s="141">
        <v>45250</v>
      </c>
    </row>
    <row r="11047" spans="9:13">
      <c r="I11047" s="35" t="s">
        <v>30362</v>
      </c>
      <c r="J11047" s="35" t="s">
        <v>30363</v>
      </c>
      <c r="K11047" s="35" t="s">
        <v>2617</v>
      </c>
      <c r="L11047" s="35"/>
      <c r="M11047" s="141">
        <v>45250</v>
      </c>
    </row>
    <row r="11048" spans="9:13">
      <c r="I11048" s="35" t="s">
        <v>30364</v>
      </c>
      <c r="J11048" s="35" t="s">
        <v>30365</v>
      </c>
      <c r="K11048" s="35" t="s">
        <v>2617</v>
      </c>
      <c r="L11048" s="35"/>
      <c r="M11048" s="141">
        <v>45250</v>
      </c>
    </row>
    <row r="11049" spans="9:13">
      <c r="I11049" s="35" t="s">
        <v>30366</v>
      </c>
      <c r="J11049" s="35" t="s">
        <v>30367</v>
      </c>
      <c r="K11049" s="35" t="s">
        <v>2617</v>
      </c>
      <c r="L11049" s="35"/>
      <c r="M11049" s="141">
        <v>45250</v>
      </c>
    </row>
    <row r="11050" spans="9:13">
      <c r="I11050" s="35" t="s">
        <v>30368</v>
      </c>
      <c r="J11050" s="35" t="s">
        <v>30369</v>
      </c>
      <c r="K11050" s="35" t="s">
        <v>2617</v>
      </c>
      <c r="L11050" s="35"/>
      <c r="M11050" s="141">
        <v>45250</v>
      </c>
    </row>
    <row r="11051" spans="9:13">
      <c r="I11051" s="35" t="s">
        <v>30370</v>
      </c>
      <c r="J11051" s="35" t="s">
        <v>30371</v>
      </c>
      <c r="K11051" s="35" t="s">
        <v>2617</v>
      </c>
      <c r="L11051" s="35"/>
      <c r="M11051" s="141">
        <v>45250</v>
      </c>
    </row>
    <row r="11052" spans="9:13">
      <c r="I11052" s="35" t="s">
        <v>30372</v>
      </c>
      <c r="J11052" s="35" t="s">
        <v>30373</v>
      </c>
      <c r="K11052" s="35" t="s">
        <v>2617</v>
      </c>
      <c r="L11052" s="35"/>
      <c r="M11052" s="141">
        <v>45250</v>
      </c>
    </row>
    <row r="11053" spans="9:13">
      <c r="I11053" s="35" t="s">
        <v>30374</v>
      </c>
      <c r="J11053" s="35" t="s">
        <v>30375</v>
      </c>
      <c r="K11053" s="35" t="s">
        <v>2617</v>
      </c>
      <c r="L11053" s="35"/>
      <c r="M11053" s="141">
        <v>45250</v>
      </c>
    </row>
    <row r="11054" spans="9:13">
      <c r="I11054" s="35" t="s">
        <v>30376</v>
      </c>
      <c r="J11054" s="35" t="s">
        <v>30377</v>
      </c>
      <c r="K11054" s="35" t="s">
        <v>2617</v>
      </c>
      <c r="L11054" s="35"/>
      <c r="M11054" s="141">
        <v>45250</v>
      </c>
    </row>
    <row r="11055" spans="9:13">
      <c r="I11055" s="35" t="s">
        <v>30378</v>
      </c>
      <c r="J11055" s="35" t="s">
        <v>30379</v>
      </c>
      <c r="K11055" s="35" t="s">
        <v>2617</v>
      </c>
      <c r="L11055" s="35"/>
      <c r="M11055" s="141">
        <v>45250</v>
      </c>
    </row>
    <row r="11056" spans="9:13">
      <c r="I11056" s="35" t="s">
        <v>30380</v>
      </c>
      <c r="J11056" s="35" t="s">
        <v>30381</v>
      </c>
      <c r="K11056" s="35" t="s">
        <v>2617</v>
      </c>
      <c r="L11056" s="35"/>
      <c r="M11056" s="141">
        <v>45250</v>
      </c>
    </row>
    <row r="11057" spans="9:13">
      <c r="I11057" s="35" t="s">
        <v>30382</v>
      </c>
      <c r="J11057" s="35" t="s">
        <v>30383</v>
      </c>
      <c r="K11057" s="35" t="s">
        <v>2617</v>
      </c>
      <c r="L11057" s="35"/>
      <c r="M11057" s="141">
        <v>45250</v>
      </c>
    </row>
    <row r="11058" spans="9:13">
      <c r="I11058" s="35" t="s">
        <v>30384</v>
      </c>
      <c r="J11058" s="35" t="s">
        <v>30385</v>
      </c>
      <c r="K11058" s="35" t="s">
        <v>2617</v>
      </c>
      <c r="L11058" s="35"/>
      <c r="M11058" s="141">
        <v>45250</v>
      </c>
    </row>
    <row r="11059" spans="9:13">
      <c r="I11059" s="35" t="s">
        <v>30386</v>
      </c>
      <c r="J11059" s="35" t="s">
        <v>30387</v>
      </c>
      <c r="K11059" s="35" t="s">
        <v>2617</v>
      </c>
      <c r="L11059" s="35"/>
      <c r="M11059" s="141">
        <v>45250</v>
      </c>
    </row>
    <row r="11060" spans="9:13">
      <c r="I11060" s="35" t="s">
        <v>30388</v>
      </c>
      <c r="J11060" s="35" t="s">
        <v>30389</v>
      </c>
      <c r="K11060" s="35" t="s">
        <v>2617</v>
      </c>
      <c r="L11060" s="35"/>
      <c r="M11060" s="141">
        <v>45250</v>
      </c>
    </row>
    <row r="11061" spans="9:13">
      <c r="I11061" s="35" t="s">
        <v>30390</v>
      </c>
      <c r="J11061" s="35" t="s">
        <v>30391</v>
      </c>
      <c r="K11061" s="35" t="s">
        <v>2617</v>
      </c>
      <c r="L11061" s="35"/>
      <c r="M11061" s="141">
        <v>45250</v>
      </c>
    </row>
    <row r="11062" spans="9:13">
      <c r="I11062" s="35" t="s">
        <v>30392</v>
      </c>
      <c r="J11062" s="35" t="s">
        <v>30393</v>
      </c>
      <c r="K11062" s="35" t="s">
        <v>2617</v>
      </c>
      <c r="L11062" s="35"/>
      <c r="M11062" s="141">
        <v>45250</v>
      </c>
    </row>
    <row r="11063" spans="9:13">
      <c r="I11063" s="35" t="s">
        <v>30394</v>
      </c>
      <c r="J11063" s="35" t="s">
        <v>30395</v>
      </c>
      <c r="K11063" s="35" t="s">
        <v>2617</v>
      </c>
      <c r="L11063" s="35"/>
      <c r="M11063" s="141">
        <v>45250</v>
      </c>
    </row>
    <row r="11064" spans="9:13">
      <c r="I11064" s="35" t="s">
        <v>30396</v>
      </c>
      <c r="J11064" s="35" t="s">
        <v>30397</v>
      </c>
      <c r="K11064" s="35" t="s">
        <v>2617</v>
      </c>
      <c r="L11064" s="35"/>
      <c r="M11064" s="141">
        <v>45250</v>
      </c>
    </row>
    <row r="11065" spans="9:13">
      <c r="I11065" s="35" t="s">
        <v>30398</v>
      </c>
      <c r="J11065" s="35" t="s">
        <v>30399</v>
      </c>
      <c r="K11065" s="35" t="s">
        <v>2617</v>
      </c>
      <c r="L11065" s="35"/>
      <c r="M11065" s="141">
        <v>45250</v>
      </c>
    </row>
    <row r="11066" spans="9:13">
      <c r="I11066" s="35" t="s">
        <v>30400</v>
      </c>
      <c r="J11066" s="35" t="s">
        <v>30401</v>
      </c>
      <c r="K11066" s="35" t="s">
        <v>2617</v>
      </c>
      <c r="L11066" s="35"/>
      <c r="M11066" s="141">
        <v>45250</v>
      </c>
    </row>
    <row r="11067" spans="9:13">
      <c r="I11067" s="35" t="s">
        <v>30402</v>
      </c>
      <c r="J11067" s="35" t="s">
        <v>30403</v>
      </c>
      <c r="K11067" s="35" t="s">
        <v>2617</v>
      </c>
      <c r="L11067" s="35"/>
      <c r="M11067" s="141">
        <v>45250</v>
      </c>
    </row>
    <row r="11068" spans="9:13">
      <c r="I11068" s="35" t="s">
        <v>30404</v>
      </c>
      <c r="J11068" s="35" t="s">
        <v>30405</v>
      </c>
      <c r="K11068" s="35" t="s">
        <v>2617</v>
      </c>
      <c r="L11068" s="35"/>
      <c r="M11068" s="141">
        <v>45250</v>
      </c>
    </row>
    <row r="11069" spans="9:13">
      <c r="I11069" s="35" t="s">
        <v>44</v>
      </c>
      <c r="J11069" s="35" t="s">
        <v>30406</v>
      </c>
      <c r="K11069" s="35" t="s">
        <v>2617</v>
      </c>
      <c r="L11069" s="35"/>
      <c r="M11069" s="141">
        <v>45250</v>
      </c>
    </row>
    <row r="11070" spans="9:13">
      <c r="I11070" s="35" t="s">
        <v>30407</v>
      </c>
      <c r="J11070" s="35" t="s">
        <v>30408</v>
      </c>
      <c r="K11070" s="35" t="s">
        <v>2617</v>
      </c>
      <c r="L11070" s="35"/>
      <c r="M11070" s="141">
        <v>45250</v>
      </c>
    </row>
    <row r="11071" spans="9:13">
      <c r="I11071" s="35" t="s">
        <v>10527</v>
      </c>
      <c r="J11071" s="35" t="s">
        <v>30409</v>
      </c>
      <c r="K11071" s="35" t="s">
        <v>2617</v>
      </c>
      <c r="L11071" s="35"/>
      <c r="M11071" s="141">
        <v>45250</v>
      </c>
    </row>
    <row r="11072" spans="9:13">
      <c r="I11072" s="35" t="s">
        <v>30410</v>
      </c>
      <c r="J11072" s="35" t="s">
        <v>30411</v>
      </c>
      <c r="K11072" s="35" t="s">
        <v>2617</v>
      </c>
      <c r="L11072" s="35"/>
      <c r="M11072" s="141">
        <v>45250</v>
      </c>
    </row>
    <row r="11073" spans="9:13">
      <c r="I11073" s="35" t="s">
        <v>30412</v>
      </c>
      <c r="J11073" s="35" t="s">
        <v>30413</v>
      </c>
      <c r="K11073" s="35" t="s">
        <v>2617</v>
      </c>
      <c r="L11073" s="35"/>
      <c r="M11073" s="141">
        <v>45250</v>
      </c>
    </row>
    <row r="11074" spans="9:13">
      <c r="I11074" s="35" t="s">
        <v>30414</v>
      </c>
      <c r="J11074" s="35" t="s">
        <v>30415</v>
      </c>
      <c r="K11074" s="35" t="s">
        <v>2617</v>
      </c>
      <c r="L11074" s="35"/>
      <c r="M11074" s="141">
        <v>45250</v>
      </c>
    </row>
    <row r="11075" spans="9:13">
      <c r="I11075" s="35" t="s">
        <v>30416</v>
      </c>
      <c r="J11075" s="35" t="s">
        <v>10106</v>
      </c>
      <c r="K11075" s="35" t="s">
        <v>2617</v>
      </c>
      <c r="L11075" s="35"/>
      <c r="M11075" s="141">
        <v>45250</v>
      </c>
    </row>
    <row r="11076" spans="9:13">
      <c r="I11076" s="35" t="s">
        <v>30417</v>
      </c>
      <c r="J11076" s="35" t="s">
        <v>10110</v>
      </c>
      <c r="K11076" s="35" t="s">
        <v>2617</v>
      </c>
      <c r="L11076" s="35"/>
      <c r="M11076" s="141">
        <v>45250</v>
      </c>
    </row>
    <row r="11077" spans="9:13">
      <c r="I11077" s="35" t="s">
        <v>30418</v>
      </c>
      <c r="J11077" s="35" t="s">
        <v>30419</v>
      </c>
      <c r="K11077" s="35" t="s">
        <v>2617</v>
      </c>
      <c r="L11077" s="35"/>
      <c r="M11077" s="141">
        <v>45250</v>
      </c>
    </row>
    <row r="11078" spans="9:13">
      <c r="I11078" s="35" t="s">
        <v>30420</v>
      </c>
      <c r="J11078" s="35" t="s">
        <v>30421</v>
      </c>
      <c r="K11078" s="35" t="s">
        <v>2617</v>
      </c>
      <c r="L11078" s="35"/>
      <c r="M11078" s="141">
        <v>45250</v>
      </c>
    </row>
    <row r="11079" spans="9:13">
      <c r="I11079" s="35" t="s">
        <v>30422</v>
      </c>
      <c r="J11079" s="35" t="s">
        <v>30423</v>
      </c>
      <c r="K11079" s="35" t="s">
        <v>2617</v>
      </c>
      <c r="L11079" s="35"/>
      <c r="M11079" s="141">
        <v>45250</v>
      </c>
    </row>
    <row r="11080" spans="9:13">
      <c r="I11080" s="35" t="s">
        <v>30424</v>
      </c>
      <c r="J11080" s="35" t="s">
        <v>30425</v>
      </c>
      <c r="K11080" s="35" t="s">
        <v>2617</v>
      </c>
      <c r="L11080" s="35"/>
      <c r="M11080" s="141">
        <v>45250</v>
      </c>
    </row>
    <row r="11081" spans="9:13">
      <c r="I11081" s="35" t="s">
        <v>30426</v>
      </c>
      <c r="J11081" s="35" t="s">
        <v>30427</v>
      </c>
      <c r="K11081" s="35" t="s">
        <v>2617</v>
      </c>
      <c r="L11081" s="35"/>
      <c r="M11081" s="141">
        <v>45250</v>
      </c>
    </row>
    <row r="11082" spans="9:13">
      <c r="I11082" s="35" t="s">
        <v>30428</v>
      </c>
      <c r="J11082" s="35" t="s">
        <v>30429</v>
      </c>
      <c r="K11082" s="35" t="s">
        <v>2617</v>
      </c>
      <c r="L11082" s="35"/>
      <c r="M11082" s="141">
        <v>45250</v>
      </c>
    </row>
    <row r="11083" spans="9:13">
      <c r="I11083" s="35" t="s">
        <v>30430</v>
      </c>
      <c r="J11083" s="35" t="s">
        <v>30431</v>
      </c>
      <c r="K11083" s="35" t="s">
        <v>2617</v>
      </c>
      <c r="L11083" s="35"/>
      <c r="M11083" s="141">
        <v>45250</v>
      </c>
    </row>
    <row r="11084" spans="9:13">
      <c r="I11084" s="35" t="s">
        <v>30432</v>
      </c>
      <c r="J11084" s="35" t="s">
        <v>30433</v>
      </c>
      <c r="K11084" s="35" t="s">
        <v>2617</v>
      </c>
      <c r="L11084" s="35"/>
      <c r="M11084" s="141">
        <v>45250</v>
      </c>
    </row>
    <row r="11085" spans="9:13">
      <c r="I11085" s="35" t="s">
        <v>30434</v>
      </c>
      <c r="J11085" s="35" t="s">
        <v>30435</v>
      </c>
      <c r="K11085" s="35" t="s">
        <v>2617</v>
      </c>
      <c r="L11085" s="35"/>
      <c r="M11085" s="141">
        <v>45250</v>
      </c>
    </row>
    <row r="11086" spans="9:13">
      <c r="I11086" s="35" t="s">
        <v>30436</v>
      </c>
      <c r="J11086" s="35" t="s">
        <v>30437</v>
      </c>
      <c r="K11086" s="35" t="s">
        <v>2617</v>
      </c>
      <c r="L11086" s="35"/>
      <c r="M11086" s="141">
        <v>45250</v>
      </c>
    </row>
    <row r="11087" spans="9:13">
      <c r="I11087" s="35" t="s">
        <v>30438</v>
      </c>
      <c r="J11087" s="35" t="s">
        <v>30439</v>
      </c>
      <c r="K11087" s="35" t="s">
        <v>2617</v>
      </c>
      <c r="L11087" s="35"/>
      <c r="M11087" s="141">
        <v>45250</v>
      </c>
    </row>
    <row r="11088" spans="9:13">
      <c r="I11088" s="35" t="s">
        <v>30440</v>
      </c>
      <c r="J11088" s="35" t="s">
        <v>30441</v>
      </c>
      <c r="K11088" s="35" t="s">
        <v>2617</v>
      </c>
      <c r="L11088" s="35"/>
      <c r="M11088" s="141">
        <v>45250</v>
      </c>
    </row>
    <row r="11089" spans="9:13">
      <c r="I11089" s="35" t="s">
        <v>30442</v>
      </c>
      <c r="J11089" s="35" t="s">
        <v>30443</v>
      </c>
      <c r="K11089" s="35" t="s">
        <v>2617</v>
      </c>
      <c r="L11089" s="35"/>
      <c r="M11089" s="141">
        <v>45250</v>
      </c>
    </row>
    <row r="11090" spans="9:13">
      <c r="I11090" s="35" t="s">
        <v>30444</v>
      </c>
      <c r="J11090" s="35" t="s">
        <v>30445</v>
      </c>
      <c r="K11090" s="35" t="s">
        <v>2617</v>
      </c>
      <c r="L11090" s="35"/>
      <c r="M11090" s="141">
        <v>45250</v>
      </c>
    </row>
    <row r="11091" spans="9:13">
      <c r="I11091" s="35" t="s">
        <v>30446</v>
      </c>
      <c r="J11091" s="35" t="s">
        <v>30447</v>
      </c>
      <c r="K11091" s="35" t="s">
        <v>2617</v>
      </c>
      <c r="L11091" s="35"/>
      <c r="M11091" s="141">
        <v>45250</v>
      </c>
    </row>
    <row r="11092" spans="9:13">
      <c r="I11092" s="35" t="s">
        <v>30448</v>
      </c>
      <c r="J11092" s="35" t="s">
        <v>30449</v>
      </c>
      <c r="K11092" s="35" t="s">
        <v>2617</v>
      </c>
      <c r="L11092" s="35"/>
      <c r="M11092" s="141">
        <v>45250</v>
      </c>
    </row>
    <row r="11093" spans="9:13">
      <c r="I11093" s="35" t="s">
        <v>30450</v>
      </c>
      <c r="J11093" s="35" t="s">
        <v>30451</v>
      </c>
      <c r="K11093" s="35" t="s">
        <v>2617</v>
      </c>
      <c r="L11093" s="35"/>
      <c r="M11093" s="141">
        <v>45250</v>
      </c>
    </row>
    <row r="11094" spans="9:13">
      <c r="I11094" s="35" t="s">
        <v>30452</v>
      </c>
      <c r="J11094" s="35" t="s">
        <v>30453</v>
      </c>
      <c r="K11094" s="35" t="s">
        <v>2617</v>
      </c>
      <c r="L11094" s="35"/>
      <c r="M11094" s="141">
        <v>45250</v>
      </c>
    </row>
    <row r="11095" spans="9:13">
      <c r="I11095" s="35" t="s">
        <v>30454</v>
      </c>
      <c r="J11095" s="35" t="s">
        <v>30455</v>
      </c>
      <c r="K11095" s="35" t="s">
        <v>2617</v>
      </c>
      <c r="L11095" s="35"/>
      <c r="M11095" s="141">
        <v>45250</v>
      </c>
    </row>
    <row r="11096" spans="9:13">
      <c r="I11096" s="35" t="s">
        <v>30456</v>
      </c>
      <c r="J11096" s="35" t="s">
        <v>30457</v>
      </c>
      <c r="K11096" s="35" t="s">
        <v>2617</v>
      </c>
      <c r="L11096" s="35"/>
      <c r="M11096" s="141">
        <v>45250</v>
      </c>
    </row>
    <row r="11097" spans="9:13">
      <c r="I11097" s="35" t="s">
        <v>30458</v>
      </c>
      <c r="J11097" s="35" t="s">
        <v>30459</v>
      </c>
      <c r="K11097" s="35" t="s">
        <v>2617</v>
      </c>
      <c r="L11097" s="35"/>
      <c r="M11097" s="141">
        <v>45250</v>
      </c>
    </row>
    <row r="11098" spans="9:13">
      <c r="I11098" s="35" t="s">
        <v>30460</v>
      </c>
      <c r="J11098" s="35" t="s">
        <v>30461</v>
      </c>
      <c r="K11098" s="35" t="s">
        <v>2617</v>
      </c>
      <c r="L11098" s="35"/>
      <c r="M11098" s="141">
        <v>45250</v>
      </c>
    </row>
    <row r="11099" spans="9:13">
      <c r="I11099" s="35" t="s">
        <v>30462</v>
      </c>
      <c r="J11099" s="35" t="s">
        <v>30463</v>
      </c>
      <c r="K11099" s="35" t="s">
        <v>2617</v>
      </c>
      <c r="L11099" s="35"/>
      <c r="M11099" s="141">
        <v>45250</v>
      </c>
    </row>
    <row r="11100" spans="9:13">
      <c r="I11100" s="35" t="s">
        <v>30464</v>
      </c>
      <c r="J11100" s="35" t="s">
        <v>30465</v>
      </c>
      <c r="K11100" s="35" t="s">
        <v>2617</v>
      </c>
      <c r="L11100" s="35"/>
      <c r="M11100" s="141">
        <v>45250</v>
      </c>
    </row>
    <row r="11101" spans="9:13">
      <c r="I11101" s="35" t="s">
        <v>30466</v>
      </c>
      <c r="J11101" s="35" t="s">
        <v>30467</v>
      </c>
      <c r="K11101" s="35" t="s">
        <v>2617</v>
      </c>
      <c r="L11101" s="35"/>
      <c r="M11101" s="141">
        <v>45250</v>
      </c>
    </row>
    <row r="11102" spans="9:13">
      <c r="I11102" s="35" t="s">
        <v>30468</v>
      </c>
      <c r="J11102" s="35" t="s">
        <v>30469</v>
      </c>
      <c r="K11102" s="35" t="s">
        <v>2617</v>
      </c>
      <c r="L11102" s="35"/>
      <c r="M11102" s="141">
        <v>45250</v>
      </c>
    </row>
    <row r="11103" spans="9:13">
      <c r="I11103" s="35" t="s">
        <v>30470</v>
      </c>
      <c r="J11103" s="35" t="s">
        <v>30471</v>
      </c>
      <c r="K11103" s="35" t="s">
        <v>2617</v>
      </c>
      <c r="L11103" s="35"/>
      <c r="M11103" s="141">
        <v>45250</v>
      </c>
    </row>
    <row r="11104" spans="9:13">
      <c r="I11104" s="35" t="s">
        <v>30472</v>
      </c>
      <c r="J11104" s="35" t="s">
        <v>30473</v>
      </c>
      <c r="K11104" s="35" t="s">
        <v>2617</v>
      </c>
      <c r="L11104" s="35"/>
      <c r="M11104" s="141">
        <v>45250</v>
      </c>
    </row>
    <row r="11105" spans="9:13">
      <c r="I11105" s="35" t="s">
        <v>30474</v>
      </c>
      <c r="J11105" s="35" t="s">
        <v>30475</v>
      </c>
      <c r="K11105" s="35" t="s">
        <v>2617</v>
      </c>
      <c r="L11105" s="35"/>
      <c r="M11105" s="141">
        <v>45250</v>
      </c>
    </row>
    <row r="11106" spans="9:13">
      <c r="I11106" s="35" t="s">
        <v>30476</v>
      </c>
      <c r="J11106" s="35" t="s">
        <v>30477</v>
      </c>
      <c r="K11106" s="35" t="s">
        <v>2617</v>
      </c>
      <c r="L11106" s="35"/>
      <c r="M11106" s="141">
        <v>45250</v>
      </c>
    </row>
    <row r="11107" spans="9:13">
      <c r="I11107" s="35" t="s">
        <v>30478</v>
      </c>
      <c r="J11107" s="35" t="s">
        <v>30479</v>
      </c>
      <c r="K11107" s="35" t="s">
        <v>2617</v>
      </c>
      <c r="L11107" s="35"/>
      <c r="M11107" s="141">
        <v>45250</v>
      </c>
    </row>
    <row r="11108" spans="9:13">
      <c r="I11108" s="35" t="s">
        <v>30480</v>
      </c>
      <c r="J11108" s="35" t="s">
        <v>30481</v>
      </c>
      <c r="K11108" s="35" t="s">
        <v>2617</v>
      </c>
      <c r="L11108" s="35"/>
      <c r="M11108" s="141">
        <v>45250</v>
      </c>
    </row>
    <row r="11109" spans="9:13">
      <c r="I11109" s="35" t="s">
        <v>30482</v>
      </c>
      <c r="J11109" s="35" t="s">
        <v>30483</v>
      </c>
      <c r="K11109" s="35" t="s">
        <v>2617</v>
      </c>
      <c r="L11109" s="35"/>
      <c r="M11109" s="141">
        <v>45250</v>
      </c>
    </row>
    <row r="11110" spans="9:13">
      <c r="I11110" s="35" t="s">
        <v>30484</v>
      </c>
      <c r="J11110" s="35" t="s">
        <v>30485</v>
      </c>
      <c r="K11110" s="35" t="s">
        <v>2617</v>
      </c>
      <c r="L11110" s="35"/>
      <c r="M11110" s="141">
        <v>45250</v>
      </c>
    </row>
    <row r="11111" spans="9:13">
      <c r="I11111" s="35" t="s">
        <v>30486</v>
      </c>
      <c r="J11111" s="35" t="s">
        <v>30487</v>
      </c>
      <c r="K11111" s="35" t="s">
        <v>2617</v>
      </c>
      <c r="L11111" s="35"/>
      <c r="M11111" s="141">
        <v>45250</v>
      </c>
    </row>
    <row r="11112" spans="9:13">
      <c r="I11112" s="35" t="s">
        <v>30488</v>
      </c>
      <c r="J11112" s="35" t="s">
        <v>30489</v>
      </c>
      <c r="K11112" s="35" t="s">
        <v>2617</v>
      </c>
      <c r="L11112" s="35"/>
      <c r="M11112" s="141">
        <v>45250</v>
      </c>
    </row>
    <row r="11113" spans="9:13">
      <c r="I11113" s="35" t="s">
        <v>30490</v>
      </c>
      <c r="J11113" s="35" t="s">
        <v>30491</v>
      </c>
      <c r="K11113" s="35" t="s">
        <v>2617</v>
      </c>
      <c r="L11113" s="35"/>
      <c r="M11113" s="141">
        <v>45250</v>
      </c>
    </row>
    <row r="11114" spans="9:13">
      <c r="I11114" s="35" t="s">
        <v>30492</v>
      </c>
      <c r="J11114" s="35" t="s">
        <v>30493</v>
      </c>
      <c r="K11114" s="35" t="s">
        <v>2617</v>
      </c>
      <c r="L11114" s="35"/>
      <c r="M11114" s="141">
        <v>45250</v>
      </c>
    </row>
    <row r="11115" spans="9:13">
      <c r="I11115" s="35" t="s">
        <v>30494</v>
      </c>
      <c r="J11115" s="35" t="s">
        <v>30495</v>
      </c>
      <c r="K11115" s="35" t="s">
        <v>2617</v>
      </c>
      <c r="L11115" s="35"/>
      <c r="M11115" s="141">
        <v>45250</v>
      </c>
    </row>
    <row r="11116" spans="9:13">
      <c r="I11116" s="35" t="s">
        <v>30496</v>
      </c>
      <c r="J11116" s="35" t="s">
        <v>30497</v>
      </c>
      <c r="K11116" s="35" t="s">
        <v>2617</v>
      </c>
      <c r="L11116" s="35"/>
      <c r="M11116" s="141">
        <v>45250</v>
      </c>
    </row>
    <row r="11117" spans="9:13">
      <c r="I11117" s="35" t="s">
        <v>30498</v>
      </c>
      <c r="J11117" s="35" t="s">
        <v>30499</v>
      </c>
      <c r="K11117" s="35" t="s">
        <v>2617</v>
      </c>
      <c r="L11117" s="35"/>
      <c r="M11117" s="141">
        <v>45250</v>
      </c>
    </row>
    <row r="11118" spans="9:13">
      <c r="I11118" s="35" t="s">
        <v>30500</v>
      </c>
      <c r="J11118" s="35" t="s">
        <v>30501</v>
      </c>
      <c r="K11118" s="35" t="s">
        <v>2617</v>
      </c>
      <c r="L11118" s="35"/>
      <c r="M11118" s="141">
        <v>45250</v>
      </c>
    </row>
    <row r="11119" spans="9:13">
      <c r="I11119" s="35" t="s">
        <v>30502</v>
      </c>
      <c r="J11119" s="35" t="s">
        <v>30503</v>
      </c>
      <c r="K11119" s="35" t="s">
        <v>2617</v>
      </c>
      <c r="L11119" s="35"/>
      <c r="M11119" s="141">
        <v>45250</v>
      </c>
    </row>
    <row r="11120" spans="9:13">
      <c r="I11120" s="35" t="s">
        <v>30504</v>
      </c>
      <c r="J11120" s="35" t="s">
        <v>30505</v>
      </c>
      <c r="K11120" s="35" t="s">
        <v>2617</v>
      </c>
      <c r="L11120" s="35"/>
      <c r="M11120" s="141">
        <v>45250</v>
      </c>
    </row>
    <row r="11121" spans="9:13">
      <c r="I11121" s="35" t="s">
        <v>30506</v>
      </c>
      <c r="J11121" s="35" t="s">
        <v>30507</v>
      </c>
      <c r="K11121" s="35" t="s">
        <v>2617</v>
      </c>
      <c r="L11121" s="35"/>
      <c r="M11121" s="141">
        <v>45250</v>
      </c>
    </row>
    <row r="11122" spans="9:13">
      <c r="I11122" s="35" t="s">
        <v>30508</v>
      </c>
      <c r="J11122" s="35" t="s">
        <v>30509</v>
      </c>
      <c r="K11122" s="35" t="s">
        <v>2617</v>
      </c>
      <c r="L11122" s="35"/>
      <c r="M11122" s="141">
        <v>45250</v>
      </c>
    </row>
    <row r="11123" spans="9:13">
      <c r="I11123" s="35" t="s">
        <v>30510</v>
      </c>
      <c r="J11123" s="35" t="s">
        <v>30511</v>
      </c>
      <c r="K11123" s="35" t="s">
        <v>2617</v>
      </c>
      <c r="L11123" s="35"/>
      <c r="M11123" s="141">
        <v>45250</v>
      </c>
    </row>
    <row r="11124" spans="9:13">
      <c r="I11124" s="35" t="s">
        <v>30512</v>
      </c>
      <c r="J11124" s="35" t="s">
        <v>30513</v>
      </c>
      <c r="K11124" s="35" t="s">
        <v>2617</v>
      </c>
      <c r="L11124" s="35"/>
      <c r="M11124" s="141">
        <v>45250</v>
      </c>
    </row>
    <row r="11125" spans="9:13">
      <c r="I11125" s="35" t="s">
        <v>30514</v>
      </c>
      <c r="J11125" s="35" t="s">
        <v>30515</v>
      </c>
      <c r="K11125" s="35" t="s">
        <v>2617</v>
      </c>
      <c r="L11125" s="35"/>
      <c r="M11125" s="141">
        <v>45250</v>
      </c>
    </row>
    <row r="11126" spans="9:13">
      <c r="I11126" s="35" t="s">
        <v>30516</v>
      </c>
      <c r="J11126" s="35" t="s">
        <v>30517</v>
      </c>
      <c r="K11126" s="35" t="s">
        <v>2617</v>
      </c>
      <c r="L11126" s="35"/>
      <c r="M11126" s="141">
        <v>45250</v>
      </c>
    </row>
    <row r="11127" spans="9:13">
      <c r="I11127" s="35" t="s">
        <v>30518</v>
      </c>
      <c r="J11127" s="35" t="s">
        <v>30519</v>
      </c>
      <c r="K11127" s="35" t="s">
        <v>2617</v>
      </c>
      <c r="L11127" s="35"/>
      <c r="M11127" s="141">
        <v>45250</v>
      </c>
    </row>
    <row r="11128" spans="9:13">
      <c r="I11128" s="35" t="s">
        <v>30520</v>
      </c>
      <c r="J11128" s="35" t="s">
        <v>30521</v>
      </c>
      <c r="K11128" s="35" t="s">
        <v>2617</v>
      </c>
      <c r="L11128" s="35"/>
      <c r="M11128" s="141">
        <v>45250</v>
      </c>
    </row>
    <row r="11129" spans="9:13">
      <c r="I11129" s="35" t="s">
        <v>30522</v>
      </c>
      <c r="J11129" s="35" t="s">
        <v>30523</v>
      </c>
      <c r="K11129" s="35" t="s">
        <v>2617</v>
      </c>
      <c r="L11129" s="35"/>
      <c r="M11129" s="141">
        <v>45250</v>
      </c>
    </row>
    <row r="11130" spans="9:13">
      <c r="I11130" s="35" t="s">
        <v>30524</v>
      </c>
      <c r="J11130" s="35" t="s">
        <v>30525</v>
      </c>
      <c r="K11130" s="35" t="s">
        <v>2617</v>
      </c>
      <c r="L11130" s="35"/>
      <c r="M11130" s="141">
        <v>45250</v>
      </c>
    </row>
    <row r="11131" spans="9:13">
      <c r="I11131" s="35" t="s">
        <v>30526</v>
      </c>
      <c r="J11131" s="35" t="s">
        <v>30527</v>
      </c>
      <c r="K11131" s="35" t="s">
        <v>2617</v>
      </c>
      <c r="L11131" s="35"/>
      <c r="M11131" s="141">
        <v>45250</v>
      </c>
    </row>
    <row r="11132" spans="9:13">
      <c r="I11132" s="35" t="s">
        <v>30528</v>
      </c>
      <c r="J11132" s="35" t="s">
        <v>30529</v>
      </c>
      <c r="K11132" s="35" t="s">
        <v>2617</v>
      </c>
      <c r="L11132" s="35"/>
      <c r="M11132" s="141">
        <v>45250</v>
      </c>
    </row>
    <row r="11133" spans="9:13">
      <c r="I11133" s="35" t="s">
        <v>30530</v>
      </c>
      <c r="J11133" s="35" t="s">
        <v>30531</v>
      </c>
      <c r="K11133" s="35" t="s">
        <v>2617</v>
      </c>
      <c r="L11133" s="35"/>
      <c r="M11133" s="141">
        <v>45250</v>
      </c>
    </row>
    <row r="11134" spans="9:13">
      <c r="I11134" s="35" t="s">
        <v>30532</v>
      </c>
      <c r="J11134" s="35" t="s">
        <v>30533</v>
      </c>
      <c r="K11134" s="35" t="s">
        <v>2617</v>
      </c>
      <c r="L11134" s="35"/>
      <c r="M11134" s="141">
        <v>45250</v>
      </c>
    </row>
    <row r="11135" spans="9:13">
      <c r="I11135" s="35" t="s">
        <v>30534</v>
      </c>
      <c r="J11135" s="35" t="s">
        <v>30535</v>
      </c>
      <c r="K11135" s="35" t="s">
        <v>2617</v>
      </c>
      <c r="L11135" s="35"/>
      <c r="M11135" s="141">
        <v>45250</v>
      </c>
    </row>
    <row r="11136" spans="9:13">
      <c r="I11136" s="35" t="s">
        <v>30536</v>
      </c>
      <c r="J11136" s="35" t="s">
        <v>30537</v>
      </c>
      <c r="K11136" s="35" t="s">
        <v>2617</v>
      </c>
      <c r="L11136" s="35"/>
      <c r="M11136" s="141">
        <v>45250</v>
      </c>
    </row>
    <row r="11137" spans="9:13">
      <c r="I11137" s="35" t="s">
        <v>30538</v>
      </c>
      <c r="J11137" s="35" t="s">
        <v>30539</v>
      </c>
      <c r="K11137" s="35" t="s">
        <v>2617</v>
      </c>
      <c r="L11137" s="35"/>
      <c r="M11137" s="141">
        <v>45250</v>
      </c>
    </row>
    <row r="11138" spans="9:13">
      <c r="I11138" s="35" t="s">
        <v>30540</v>
      </c>
      <c r="J11138" s="35" t="s">
        <v>30541</v>
      </c>
      <c r="K11138" s="35" t="s">
        <v>2617</v>
      </c>
      <c r="L11138" s="35"/>
      <c r="M11138" s="141">
        <v>45250</v>
      </c>
    </row>
    <row r="11139" spans="9:13">
      <c r="I11139" s="35" t="s">
        <v>30542</v>
      </c>
      <c r="J11139" s="35" t="s">
        <v>30543</v>
      </c>
      <c r="K11139" s="35" t="s">
        <v>2617</v>
      </c>
      <c r="L11139" s="35"/>
      <c r="M11139" s="141">
        <v>45250</v>
      </c>
    </row>
    <row r="11140" spans="9:13">
      <c r="I11140" s="35" t="s">
        <v>30544</v>
      </c>
      <c r="J11140" s="35" t="s">
        <v>30545</v>
      </c>
      <c r="K11140" s="35" t="s">
        <v>2617</v>
      </c>
      <c r="L11140" s="35"/>
      <c r="M11140" s="141">
        <v>45250</v>
      </c>
    </row>
    <row r="11141" spans="9:13">
      <c r="I11141" s="35" t="s">
        <v>30546</v>
      </c>
      <c r="J11141" s="35" t="s">
        <v>30547</v>
      </c>
      <c r="K11141" s="35" t="s">
        <v>2617</v>
      </c>
      <c r="L11141" s="35"/>
      <c r="M11141" s="141">
        <v>45250</v>
      </c>
    </row>
    <row r="11142" spans="9:13">
      <c r="I11142" s="35" t="s">
        <v>30548</v>
      </c>
      <c r="J11142" s="35" t="s">
        <v>30549</v>
      </c>
      <c r="K11142" s="35" t="s">
        <v>2617</v>
      </c>
      <c r="L11142" s="35"/>
      <c r="M11142" s="141">
        <v>45250</v>
      </c>
    </row>
    <row r="11143" spans="9:13">
      <c r="I11143" s="35" t="s">
        <v>30550</v>
      </c>
      <c r="J11143" s="35" t="s">
        <v>30551</v>
      </c>
      <c r="K11143" s="35" t="s">
        <v>2617</v>
      </c>
      <c r="L11143" s="35"/>
      <c r="M11143" s="141">
        <v>45250</v>
      </c>
    </row>
    <row r="11144" spans="9:13">
      <c r="I11144" s="35" t="s">
        <v>30552</v>
      </c>
      <c r="J11144" s="35" t="s">
        <v>30553</v>
      </c>
      <c r="K11144" s="35" t="s">
        <v>2617</v>
      </c>
      <c r="L11144" s="35"/>
      <c r="M11144" s="141">
        <v>45250</v>
      </c>
    </row>
    <row r="11145" spans="9:13">
      <c r="I11145" s="35" t="s">
        <v>30554</v>
      </c>
      <c r="J11145" s="35" t="s">
        <v>30555</v>
      </c>
      <c r="K11145" s="35" t="s">
        <v>2617</v>
      </c>
      <c r="L11145" s="35"/>
      <c r="M11145" s="141">
        <v>45250</v>
      </c>
    </row>
    <row r="11146" spans="9:13">
      <c r="I11146" s="35" t="s">
        <v>30556</v>
      </c>
      <c r="J11146" s="35" t="s">
        <v>30557</v>
      </c>
      <c r="K11146" s="35" t="s">
        <v>2617</v>
      </c>
      <c r="L11146" s="35"/>
      <c r="M11146" s="141">
        <v>45250</v>
      </c>
    </row>
    <row r="11147" spans="9:13">
      <c r="I11147" s="35" t="s">
        <v>30558</v>
      </c>
      <c r="J11147" s="35" t="s">
        <v>30559</v>
      </c>
      <c r="K11147" s="35" t="s">
        <v>2617</v>
      </c>
      <c r="L11147" s="35"/>
      <c r="M11147" s="141">
        <v>45250</v>
      </c>
    </row>
    <row r="11148" spans="9:13">
      <c r="I11148" s="35" t="s">
        <v>30560</v>
      </c>
      <c r="J11148" s="35" t="s">
        <v>30561</v>
      </c>
      <c r="K11148" s="35" t="s">
        <v>2617</v>
      </c>
      <c r="L11148" s="35"/>
      <c r="M11148" s="141">
        <v>45250</v>
      </c>
    </row>
    <row r="11149" spans="9:13">
      <c r="I11149" s="35" t="s">
        <v>30562</v>
      </c>
      <c r="J11149" s="35" t="s">
        <v>30563</v>
      </c>
      <c r="K11149" s="35" t="s">
        <v>2617</v>
      </c>
      <c r="L11149" s="35"/>
      <c r="M11149" s="141">
        <v>45250</v>
      </c>
    </row>
    <row r="11150" spans="9:13">
      <c r="I11150" s="35" t="s">
        <v>30564</v>
      </c>
      <c r="J11150" s="35" t="s">
        <v>30565</v>
      </c>
      <c r="K11150" s="35" t="s">
        <v>2617</v>
      </c>
      <c r="L11150" s="35"/>
      <c r="M11150" s="141">
        <v>45250</v>
      </c>
    </row>
    <row r="11151" spans="9:13">
      <c r="I11151" s="35" t="s">
        <v>30566</v>
      </c>
      <c r="J11151" s="35" t="s">
        <v>30567</v>
      </c>
      <c r="K11151" s="35" t="s">
        <v>2617</v>
      </c>
      <c r="L11151" s="35"/>
      <c r="M11151" s="141">
        <v>45250</v>
      </c>
    </row>
    <row r="11152" spans="9:13">
      <c r="I11152" s="35" t="s">
        <v>30568</v>
      </c>
      <c r="J11152" s="35" t="s">
        <v>30569</v>
      </c>
      <c r="K11152" s="35" t="s">
        <v>2617</v>
      </c>
      <c r="L11152" s="35"/>
      <c r="M11152" s="141">
        <v>45250</v>
      </c>
    </row>
    <row r="11153" spans="9:13">
      <c r="I11153" s="35" t="s">
        <v>30570</v>
      </c>
      <c r="J11153" s="35" t="s">
        <v>30571</v>
      </c>
      <c r="K11153" s="35" t="s">
        <v>2617</v>
      </c>
      <c r="L11153" s="35"/>
      <c r="M11153" s="141">
        <v>45250</v>
      </c>
    </row>
    <row r="11154" spans="9:13">
      <c r="I11154" s="35" t="s">
        <v>30572</v>
      </c>
      <c r="J11154" s="35" t="s">
        <v>30573</v>
      </c>
      <c r="K11154" s="35" t="s">
        <v>2617</v>
      </c>
      <c r="L11154" s="35"/>
      <c r="M11154" s="141">
        <v>45250</v>
      </c>
    </row>
    <row r="11155" spans="9:13">
      <c r="I11155" s="35" t="s">
        <v>30574</v>
      </c>
      <c r="J11155" s="35" t="s">
        <v>30575</v>
      </c>
      <c r="K11155" s="35" t="s">
        <v>2617</v>
      </c>
      <c r="L11155" s="35"/>
      <c r="M11155" s="141">
        <v>45250</v>
      </c>
    </row>
    <row r="11156" spans="9:13">
      <c r="I11156" s="35" t="s">
        <v>30576</v>
      </c>
      <c r="J11156" s="35" t="s">
        <v>30577</v>
      </c>
      <c r="K11156" s="35" t="s">
        <v>2617</v>
      </c>
      <c r="L11156" s="35"/>
      <c r="M11156" s="141">
        <v>45250</v>
      </c>
    </row>
    <row r="11157" spans="9:13">
      <c r="I11157" s="35" t="s">
        <v>30578</v>
      </c>
      <c r="J11157" s="35" t="s">
        <v>30579</v>
      </c>
      <c r="K11157" s="35" t="s">
        <v>2617</v>
      </c>
      <c r="L11157" s="35"/>
      <c r="M11157" s="141">
        <v>45250</v>
      </c>
    </row>
    <row r="11158" spans="9:13">
      <c r="I11158" s="35" t="s">
        <v>30580</v>
      </c>
      <c r="J11158" s="35" t="s">
        <v>30581</v>
      </c>
      <c r="K11158" s="35" t="s">
        <v>2617</v>
      </c>
      <c r="L11158" s="35"/>
      <c r="M11158" s="141">
        <v>45250</v>
      </c>
    </row>
    <row r="11159" spans="9:13">
      <c r="I11159" s="35" t="s">
        <v>30582</v>
      </c>
      <c r="J11159" s="35" t="s">
        <v>30583</v>
      </c>
      <c r="K11159" s="35" t="s">
        <v>2617</v>
      </c>
      <c r="L11159" s="35"/>
      <c r="M11159" s="141">
        <v>45250</v>
      </c>
    </row>
    <row r="11160" spans="9:13">
      <c r="I11160" s="35" t="s">
        <v>30584</v>
      </c>
      <c r="J11160" s="35" t="s">
        <v>30585</v>
      </c>
      <c r="K11160" s="35" t="s">
        <v>2617</v>
      </c>
      <c r="L11160" s="35"/>
      <c r="M11160" s="141">
        <v>45250</v>
      </c>
    </row>
    <row r="11161" spans="9:13">
      <c r="I11161" s="35" t="s">
        <v>30586</v>
      </c>
      <c r="J11161" s="35" t="s">
        <v>30587</v>
      </c>
      <c r="K11161" s="35" t="s">
        <v>2617</v>
      </c>
      <c r="L11161" s="35"/>
      <c r="M11161" s="141">
        <v>45250</v>
      </c>
    </row>
    <row r="11162" spans="9:13">
      <c r="I11162" s="35" t="s">
        <v>30588</v>
      </c>
      <c r="J11162" s="35" t="s">
        <v>30589</v>
      </c>
      <c r="K11162" s="35" t="s">
        <v>2617</v>
      </c>
      <c r="L11162" s="35"/>
      <c r="M11162" s="141">
        <v>45250</v>
      </c>
    </row>
    <row r="11163" spans="9:13">
      <c r="I11163" s="35" t="s">
        <v>30590</v>
      </c>
      <c r="J11163" s="35" t="s">
        <v>30591</v>
      </c>
      <c r="K11163" s="35" t="s">
        <v>2617</v>
      </c>
      <c r="L11163" s="35"/>
      <c r="M11163" s="141">
        <v>45250</v>
      </c>
    </row>
    <row r="11164" spans="9:13">
      <c r="I11164" s="35" t="s">
        <v>30592</v>
      </c>
      <c r="J11164" s="35" t="s">
        <v>30593</v>
      </c>
      <c r="K11164" s="35" t="s">
        <v>2617</v>
      </c>
      <c r="L11164" s="35"/>
      <c r="M11164" s="141">
        <v>45250</v>
      </c>
    </row>
    <row r="11165" spans="9:13">
      <c r="I11165" s="35" t="s">
        <v>30594</v>
      </c>
      <c r="J11165" s="35" t="s">
        <v>30595</v>
      </c>
      <c r="K11165" s="35" t="s">
        <v>2617</v>
      </c>
      <c r="L11165" s="35"/>
      <c r="M11165" s="141">
        <v>45250</v>
      </c>
    </row>
    <row r="11166" spans="9:13">
      <c r="I11166" s="35" t="s">
        <v>30596</v>
      </c>
      <c r="J11166" s="35" t="s">
        <v>30597</v>
      </c>
      <c r="K11166" s="35" t="s">
        <v>2617</v>
      </c>
      <c r="L11166" s="35"/>
      <c r="M11166" s="141">
        <v>45250</v>
      </c>
    </row>
    <row r="11167" spans="9:13">
      <c r="I11167" s="35" t="s">
        <v>30598</v>
      </c>
      <c r="J11167" s="35" t="s">
        <v>30599</v>
      </c>
      <c r="K11167" s="35" t="s">
        <v>2617</v>
      </c>
      <c r="L11167" s="35"/>
      <c r="M11167" s="141">
        <v>45250</v>
      </c>
    </row>
    <row r="11168" spans="9:13">
      <c r="I11168" s="35" t="s">
        <v>30600</v>
      </c>
      <c r="J11168" s="35" t="s">
        <v>30601</v>
      </c>
      <c r="K11168" s="35" t="s">
        <v>2617</v>
      </c>
      <c r="L11168" s="35"/>
      <c r="M11168" s="141">
        <v>45250</v>
      </c>
    </row>
    <row r="11169" spans="9:13">
      <c r="I11169" s="35" t="s">
        <v>30602</v>
      </c>
      <c r="J11169" s="35" t="s">
        <v>30603</v>
      </c>
      <c r="K11169" s="35" t="s">
        <v>2617</v>
      </c>
      <c r="L11169" s="35"/>
      <c r="M11169" s="141">
        <v>45250</v>
      </c>
    </row>
    <row r="11170" spans="9:13">
      <c r="I11170" s="35" t="s">
        <v>30604</v>
      </c>
      <c r="J11170" s="35" t="s">
        <v>26880</v>
      </c>
      <c r="K11170" s="35" t="s">
        <v>2617</v>
      </c>
      <c r="L11170" s="35"/>
      <c r="M11170" s="141">
        <v>45250</v>
      </c>
    </row>
    <row r="11171" spans="9:13">
      <c r="I11171" s="35" t="s">
        <v>30605</v>
      </c>
      <c r="J11171" s="35" t="s">
        <v>30606</v>
      </c>
      <c r="K11171" s="35" t="s">
        <v>2617</v>
      </c>
      <c r="L11171" s="35"/>
      <c r="M11171" s="141">
        <v>45250</v>
      </c>
    </row>
    <row r="11172" spans="9:13">
      <c r="I11172" s="35" t="s">
        <v>30607</v>
      </c>
      <c r="J11172" s="35" t="s">
        <v>30608</v>
      </c>
      <c r="K11172" s="35" t="s">
        <v>2617</v>
      </c>
      <c r="L11172" s="35"/>
      <c r="M11172" s="141">
        <v>45250</v>
      </c>
    </row>
    <row r="11173" spans="9:13">
      <c r="I11173" s="35" t="s">
        <v>30609</v>
      </c>
      <c r="J11173" s="35" t="s">
        <v>30610</v>
      </c>
      <c r="K11173" s="35" t="s">
        <v>2617</v>
      </c>
      <c r="L11173" s="35"/>
      <c r="M11173" s="141">
        <v>45250</v>
      </c>
    </row>
    <row r="11174" spans="9:13">
      <c r="I11174" s="35" t="s">
        <v>30611</v>
      </c>
      <c r="J11174" s="35" t="s">
        <v>30612</v>
      </c>
      <c r="K11174" s="35" t="s">
        <v>2617</v>
      </c>
      <c r="L11174" s="35"/>
      <c r="M11174" s="141">
        <v>45250</v>
      </c>
    </row>
    <row r="11175" spans="9:13">
      <c r="I11175" s="35" t="s">
        <v>30613</v>
      </c>
      <c r="J11175" s="35" t="s">
        <v>30614</v>
      </c>
      <c r="K11175" s="35" t="s">
        <v>2617</v>
      </c>
      <c r="L11175" s="35"/>
      <c r="M11175" s="141">
        <v>45250</v>
      </c>
    </row>
    <row r="11176" spans="9:13">
      <c r="I11176" s="35" t="s">
        <v>30615</v>
      </c>
      <c r="J11176" s="35" t="s">
        <v>30616</v>
      </c>
      <c r="K11176" s="35" t="s">
        <v>2617</v>
      </c>
      <c r="L11176" s="35"/>
      <c r="M11176" s="141">
        <v>45250</v>
      </c>
    </row>
    <row r="11177" spans="9:13">
      <c r="I11177" s="35" t="s">
        <v>30617</v>
      </c>
      <c r="J11177" s="35" t="s">
        <v>30618</v>
      </c>
      <c r="K11177" s="35" t="s">
        <v>2617</v>
      </c>
      <c r="L11177" s="35"/>
      <c r="M11177" s="141">
        <v>45250</v>
      </c>
    </row>
    <row r="11178" spans="9:13">
      <c r="I11178" s="35" t="s">
        <v>30619</v>
      </c>
      <c r="J11178" s="35" t="s">
        <v>30620</v>
      </c>
      <c r="K11178" s="35" t="s">
        <v>2617</v>
      </c>
      <c r="L11178" s="35"/>
      <c r="M11178" s="141">
        <v>45250</v>
      </c>
    </row>
    <row r="11179" spans="9:13">
      <c r="I11179" s="35" t="s">
        <v>30621</v>
      </c>
      <c r="J11179" s="35" t="s">
        <v>30622</v>
      </c>
      <c r="K11179" s="35" t="s">
        <v>2617</v>
      </c>
      <c r="L11179" s="35"/>
      <c r="M11179" s="141">
        <v>45250</v>
      </c>
    </row>
    <row r="11180" spans="9:13">
      <c r="I11180" s="35" t="s">
        <v>30623</v>
      </c>
      <c r="J11180" s="35" t="s">
        <v>30624</v>
      </c>
      <c r="K11180" s="35" t="s">
        <v>2204</v>
      </c>
      <c r="L11180" s="35"/>
      <c r="M11180" s="141">
        <v>45250</v>
      </c>
    </row>
    <row r="11181" spans="9:13">
      <c r="I11181" s="35" t="s">
        <v>30625</v>
      </c>
      <c r="J11181" s="35" t="s">
        <v>30626</v>
      </c>
      <c r="K11181" s="35" t="s">
        <v>2204</v>
      </c>
      <c r="L11181" s="35"/>
      <c r="M11181" s="141">
        <v>45250</v>
      </c>
    </row>
    <row r="11182" spans="9:13">
      <c r="I11182" s="35" t="s">
        <v>30627</v>
      </c>
      <c r="J11182" s="35" t="s">
        <v>30628</v>
      </c>
      <c r="K11182" s="35" t="s">
        <v>2204</v>
      </c>
      <c r="L11182" s="35"/>
      <c r="M11182" s="141">
        <v>45250</v>
      </c>
    </row>
    <row r="11183" spans="9:13">
      <c r="I11183" s="35" t="s">
        <v>30629</v>
      </c>
      <c r="J11183" s="35" t="s">
        <v>30630</v>
      </c>
      <c r="K11183" s="35" t="s">
        <v>2204</v>
      </c>
      <c r="L11183" s="35"/>
      <c r="M11183" s="141">
        <v>45250</v>
      </c>
    </row>
    <row r="11184" spans="9:13">
      <c r="I11184" s="35" t="s">
        <v>31069</v>
      </c>
      <c r="J11184" s="35" t="s">
        <v>31070</v>
      </c>
      <c r="K11184" s="35" t="s">
        <v>2204</v>
      </c>
      <c r="L11184" s="35"/>
      <c r="M11184" s="141">
        <v>45250</v>
      </c>
    </row>
    <row r="11185" spans="9:13">
      <c r="I11185" s="35" t="s">
        <v>31071</v>
      </c>
      <c r="J11185" s="35" t="s">
        <v>31072</v>
      </c>
      <c r="K11185" s="35" t="s">
        <v>2204</v>
      </c>
      <c r="L11185" s="35"/>
      <c r="M11185" s="141">
        <v>45250</v>
      </c>
    </row>
    <row r="11186" spans="9:13">
      <c r="I11186" s="35" t="s">
        <v>31112</v>
      </c>
      <c r="J11186" s="35" t="s">
        <v>31113</v>
      </c>
      <c r="K11186" s="35" t="s">
        <v>2204</v>
      </c>
      <c r="L11186" s="35"/>
      <c r="M11186" s="141">
        <v>45252</v>
      </c>
    </row>
    <row r="11187" spans="9:13">
      <c r="I11187" s="35" t="s">
        <v>31114</v>
      </c>
      <c r="J11187" s="35" t="s">
        <v>31115</v>
      </c>
      <c r="K11187" s="35" t="s">
        <v>2204</v>
      </c>
      <c r="L11187" s="35"/>
      <c r="M11187" s="141">
        <v>45252</v>
      </c>
    </row>
    <row r="11188" spans="9:13">
      <c r="I11188" s="35" t="s">
        <v>31116</v>
      </c>
      <c r="J11188" s="35" t="s">
        <v>31117</v>
      </c>
      <c r="K11188" s="35" t="s">
        <v>2204</v>
      </c>
      <c r="L11188" s="35"/>
      <c r="M11188" s="141">
        <v>45260</v>
      </c>
    </row>
    <row r="11189" spans="9:13">
      <c r="I11189" s="35" t="s">
        <v>31118</v>
      </c>
      <c r="J11189" s="35" t="s">
        <v>31119</v>
      </c>
      <c r="K11189" s="35" t="s">
        <v>2204</v>
      </c>
      <c r="L11189" s="35"/>
      <c r="M11189" s="141">
        <v>45260</v>
      </c>
    </row>
    <row r="11190" spans="9:13">
      <c r="I11190" s="35" t="s">
        <v>31138</v>
      </c>
      <c r="J11190" s="35" t="s">
        <v>31139</v>
      </c>
      <c r="K11190" s="35" t="s">
        <v>2617</v>
      </c>
      <c r="L11190" s="35"/>
      <c r="M11190" s="141">
        <v>45245</v>
      </c>
    </row>
    <row r="11191" spans="9:13">
      <c r="I11191" s="35" t="s">
        <v>31140</v>
      </c>
      <c r="J11191" s="35" t="s">
        <v>31141</v>
      </c>
      <c r="K11191" s="35" t="s">
        <v>2617</v>
      </c>
      <c r="L11191" s="35"/>
      <c r="M11191" s="141">
        <v>45252</v>
      </c>
    </row>
    <row r="11192" spans="9:13">
      <c r="I11192" s="35" t="s">
        <v>31142</v>
      </c>
      <c r="J11192" s="35" t="s">
        <v>31143</v>
      </c>
      <c r="K11192" s="35" t="s">
        <v>2617</v>
      </c>
      <c r="L11192" s="35"/>
      <c r="M11192" s="141">
        <v>45252</v>
      </c>
    </row>
    <row r="11193" spans="9:13">
      <c r="I11193" s="35" t="s">
        <v>31144</v>
      </c>
      <c r="J11193" s="35" t="s">
        <v>31145</v>
      </c>
      <c r="K11193" s="35" t="s">
        <v>2617</v>
      </c>
      <c r="L11193" s="35"/>
      <c r="M11193" s="141">
        <v>45264</v>
      </c>
    </row>
    <row r="11194" spans="9:13">
      <c r="I11194" s="35" t="s">
        <v>31146</v>
      </c>
      <c r="J11194" s="35" t="s">
        <v>31147</v>
      </c>
      <c r="K11194" s="35" t="s">
        <v>2617</v>
      </c>
      <c r="L11194" s="35"/>
      <c r="M11194" s="141">
        <v>45268</v>
      </c>
    </row>
    <row r="11195" spans="9:13">
      <c r="I11195" s="35" t="s">
        <v>31148</v>
      </c>
      <c r="J11195" s="35" t="s">
        <v>31149</v>
      </c>
      <c r="K11195" s="35" t="s">
        <v>2617</v>
      </c>
      <c r="L11195" s="35"/>
      <c r="M11195" s="141">
        <v>45290</v>
      </c>
    </row>
    <row r="11196" spans="9:13">
      <c r="I11196" s="35" t="s">
        <v>31150</v>
      </c>
      <c r="J11196" s="35" t="s">
        <v>31151</v>
      </c>
      <c r="K11196" s="35" t="s">
        <v>2617</v>
      </c>
      <c r="L11196" s="35"/>
      <c r="M11196" s="141">
        <v>44938</v>
      </c>
    </row>
    <row r="11197" spans="9:13">
      <c r="I11197" s="35" t="s">
        <v>31160</v>
      </c>
      <c r="J11197" s="35" t="s">
        <v>31161</v>
      </c>
      <c r="K11197" s="35" t="s">
        <v>700</v>
      </c>
      <c r="L11197" s="35"/>
      <c r="M11197" s="141">
        <v>44946</v>
      </c>
    </row>
    <row r="11198" spans="9:13">
      <c r="I11198" s="35" t="s">
        <v>31162</v>
      </c>
      <c r="J11198" s="35" t="s">
        <v>31163</v>
      </c>
      <c r="K11198" s="35" t="s">
        <v>700</v>
      </c>
      <c r="L11198" s="35"/>
      <c r="M11198" s="141">
        <v>44950</v>
      </c>
    </row>
    <row r="11199" spans="9:13">
      <c r="I11199" s="35" t="s">
        <v>31164</v>
      </c>
      <c r="J11199" s="35" t="s">
        <v>31165</v>
      </c>
      <c r="K11199" s="35" t="s">
        <v>700</v>
      </c>
      <c r="L11199" s="35"/>
      <c r="M11199" s="141">
        <v>44950</v>
      </c>
    </row>
    <row r="11200" spans="9:13">
      <c r="I11200" s="35" t="s">
        <v>31166</v>
      </c>
      <c r="J11200" s="35" t="s">
        <v>31167</v>
      </c>
      <c r="K11200" s="35" t="s">
        <v>700</v>
      </c>
      <c r="L11200" s="35"/>
      <c r="M11200" s="141">
        <v>45327</v>
      </c>
    </row>
    <row r="11201" spans="9:13">
      <c r="I11201" s="35" t="s">
        <v>31168</v>
      </c>
      <c r="J11201" s="35" t="s">
        <v>31169</v>
      </c>
      <c r="K11201" s="35" t="s">
        <v>700</v>
      </c>
      <c r="L11201" s="35"/>
      <c r="M11201" s="141">
        <v>45327</v>
      </c>
    </row>
    <row r="11202" spans="9:13">
      <c r="I11202" s="35" t="s">
        <v>31170</v>
      </c>
      <c r="J11202" s="35" t="s">
        <v>31171</v>
      </c>
      <c r="K11202" s="35" t="s">
        <v>700</v>
      </c>
      <c r="L11202" s="35"/>
      <c r="M11202" s="141">
        <v>45330</v>
      </c>
    </row>
    <row r="11203" spans="9:13">
      <c r="I11203" s="35" t="s">
        <v>31172</v>
      </c>
      <c r="J11203" s="35" t="s">
        <v>31173</v>
      </c>
      <c r="K11203" s="35" t="s">
        <v>700</v>
      </c>
      <c r="L11203" s="35"/>
      <c r="M11203" s="141">
        <v>45330</v>
      </c>
    </row>
    <row r="11204" spans="9:13">
      <c r="I11204" s="35" t="s">
        <v>31188</v>
      </c>
      <c r="J11204" s="35" t="s">
        <v>31189</v>
      </c>
      <c r="K11204" s="35" t="s">
        <v>2617</v>
      </c>
      <c r="L11204" s="35"/>
      <c r="M11204" s="141">
        <v>45343</v>
      </c>
    </row>
    <row r="11205" spans="9:13">
      <c r="I11205" s="35" t="s">
        <v>31190</v>
      </c>
      <c r="J11205" s="35" t="s">
        <v>31191</v>
      </c>
      <c r="K11205" s="35" t="s">
        <v>2617</v>
      </c>
      <c r="L11205" s="35"/>
      <c r="M11205" s="141">
        <v>45343</v>
      </c>
    </row>
    <row r="11206" spans="9:13">
      <c r="I11206" s="35" t="s">
        <v>31192</v>
      </c>
      <c r="J11206" s="35" t="s">
        <v>31193</v>
      </c>
      <c r="K11206" s="35" t="s">
        <v>2204</v>
      </c>
      <c r="L11206" s="35"/>
      <c r="M11206" s="141">
        <v>45343</v>
      </c>
    </row>
    <row r="11207" spans="9:13">
      <c r="I11207" s="35" t="s">
        <v>31194</v>
      </c>
      <c r="J11207" s="35" t="s">
        <v>31195</v>
      </c>
      <c r="K11207" s="35" t="s">
        <v>2617</v>
      </c>
      <c r="L11207" s="35"/>
      <c r="M11207" s="141">
        <v>45343</v>
      </c>
    </row>
    <row r="11208" spans="9:13">
      <c r="I11208" s="35" t="s">
        <v>31196</v>
      </c>
      <c r="J11208" s="35" t="s">
        <v>31197</v>
      </c>
      <c r="K11208" s="35" t="s">
        <v>2617</v>
      </c>
      <c r="L11208" s="35"/>
      <c r="M11208" s="141">
        <v>45327</v>
      </c>
    </row>
    <row r="11209" spans="9:13">
      <c r="I11209" s="35" t="s">
        <v>31228</v>
      </c>
      <c r="J11209" s="35" t="s">
        <v>31229</v>
      </c>
      <c r="K11209" s="35" t="s">
        <v>2204</v>
      </c>
      <c r="L11209" s="35"/>
      <c r="M11209" s="141">
        <v>45348</v>
      </c>
    </row>
    <row r="11210" spans="9:13">
      <c r="I11210" s="35" t="s">
        <v>31230</v>
      </c>
      <c r="J11210" s="35" t="s">
        <v>31231</v>
      </c>
      <c r="K11210" s="35" t="s">
        <v>2617</v>
      </c>
      <c r="L11210" s="35"/>
      <c r="M11210" s="141">
        <v>45352</v>
      </c>
    </row>
    <row r="11211" spans="9:13">
      <c r="I11211" s="35" t="s">
        <v>31232</v>
      </c>
      <c r="J11211" s="35" t="s">
        <v>31233</v>
      </c>
      <c r="K11211" s="35" t="s">
        <v>2204</v>
      </c>
      <c r="L11211" s="35"/>
      <c r="M11211" s="141">
        <v>44999</v>
      </c>
    </row>
    <row r="11212" spans="9:13">
      <c r="I11212" s="35" t="s">
        <v>31234</v>
      </c>
      <c r="J11212" s="35" t="s">
        <v>31235</v>
      </c>
      <c r="K11212" s="35" t="s">
        <v>2204</v>
      </c>
      <c r="L11212" s="35"/>
      <c r="M11212" s="141">
        <v>45390</v>
      </c>
    </row>
    <row r="11213" spans="9:13">
      <c r="I11213" s="35" t="s">
        <v>31238</v>
      </c>
      <c r="J11213" s="35" t="s">
        <v>31239</v>
      </c>
      <c r="K11213" s="35" t="s">
        <v>2204</v>
      </c>
      <c r="L11213" s="35"/>
      <c r="M11213" s="141">
        <v>44956</v>
      </c>
    </row>
    <row r="11214" spans="9:13">
      <c r="I11214" s="35" t="s">
        <v>31240</v>
      </c>
      <c r="J11214" s="35" t="s">
        <v>31241</v>
      </c>
      <c r="K11214" s="35" t="s">
        <v>2617</v>
      </c>
      <c r="L11214" s="35"/>
      <c r="M11214" s="141">
        <v>45394</v>
      </c>
    </row>
    <row r="11215" spans="9:13">
      <c r="I11215" s="35" t="s">
        <v>31242</v>
      </c>
      <c r="J11215" s="35" t="s">
        <v>31243</v>
      </c>
      <c r="K11215" s="35" t="s">
        <v>2617</v>
      </c>
      <c r="L11215" s="35"/>
      <c r="M11215" s="141">
        <v>45394</v>
      </c>
    </row>
    <row r="11216" spans="9:13">
      <c r="I11216" s="35" t="s">
        <v>31244</v>
      </c>
      <c r="J11216" s="35" t="s">
        <v>31245</v>
      </c>
      <c r="K11216" s="35" t="s">
        <v>2617</v>
      </c>
      <c r="L11216" s="35"/>
      <c r="M11216" s="141">
        <v>45394</v>
      </c>
    </row>
    <row r="11217" spans="9:13">
      <c r="I11217" s="35" t="s">
        <v>31246</v>
      </c>
      <c r="J11217" s="35" t="s">
        <v>31247</v>
      </c>
      <c r="K11217" s="35" t="s">
        <v>2617</v>
      </c>
      <c r="L11217" s="35"/>
      <c r="M11217" s="141">
        <v>45434</v>
      </c>
    </row>
    <row r="11218" spans="9:13">
      <c r="I11218" s="35" t="s">
        <v>31248</v>
      </c>
      <c r="J11218" s="35" t="s">
        <v>31249</v>
      </c>
      <c r="K11218" s="35" t="s">
        <v>2617</v>
      </c>
      <c r="L11218" s="35"/>
      <c r="M11218" s="141">
        <v>45434</v>
      </c>
    </row>
    <row r="11219" spans="9:13">
      <c r="I11219" s="35" t="s">
        <v>31274</v>
      </c>
      <c r="J11219" s="35" t="s">
        <v>31275</v>
      </c>
      <c r="K11219" s="35" t="s">
        <v>2617</v>
      </c>
      <c r="L11219" s="35"/>
      <c r="M11219" s="141">
        <v>45426</v>
      </c>
    </row>
    <row r="11220" spans="9:13">
      <c r="I11220" s="35" t="s">
        <v>31276</v>
      </c>
      <c r="J11220" s="35" t="s">
        <v>31277</v>
      </c>
      <c r="K11220" s="35" t="s">
        <v>2617</v>
      </c>
      <c r="L11220" s="35"/>
      <c r="M11220" s="141">
        <v>45067</v>
      </c>
    </row>
    <row r="11221" spans="9:13">
      <c r="I11221" s="35" t="s">
        <v>31278</v>
      </c>
      <c r="J11221" s="35" t="s">
        <v>31279</v>
      </c>
      <c r="K11221" s="35" t="s">
        <v>2617</v>
      </c>
      <c r="L11221" s="35"/>
      <c r="M11221" s="141">
        <v>45455</v>
      </c>
    </row>
    <row r="11222" spans="9:13">
      <c r="I11222" s="35" t="s">
        <v>31280</v>
      </c>
      <c r="J11222" s="35" t="s">
        <v>31281</v>
      </c>
      <c r="K11222" s="35" t="s">
        <v>2617</v>
      </c>
      <c r="L11222" s="35"/>
      <c r="M11222" s="141">
        <v>45455</v>
      </c>
    </row>
    <row r="11223" spans="9:13">
      <c r="I11223" s="35" t="s">
        <v>31282</v>
      </c>
      <c r="J11223" s="35" t="s">
        <v>31283</v>
      </c>
      <c r="K11223" s="35" t="s">
        <v>2617</v>
      </c>
      <c r="L11223" s="35"/>
      <c r="M11223" s="141">
        <v>45455</v>
      </c>
    </row>
    <row r="11224" spans="9:13">
      <c r="I11224" s="35" t="s">
        <v>31284</v>
      </c>
      <c r="J11224" s="35" t="s">
        <v>31285</v>
      </c>
      <c r="K11224" s="35" t="s">
        <v>2617</v>
      </c>
      <c r="L11224" s="35"/>
      <c r="M11224" s="141">
        <v>45455</v>
      </c>
    </row>
    <row r="11225" spans="9:13">
      <c r="I11225" s="35" t="s">
        <v>31286</v>
      </c>
      <c r="J11225" s="35" t="s">
        <v>31287</v>
      </c>
      <c r="K11225" s="35" t="s">
        <v>2617</v>
      </c>
      <c r="L11225" s="35"/>
      <c r="M11225" s="141">
        <v>45455</v>
      </c>
    </row>
    <row r="11226" spans="9:13">
      <c r="I11226" s="35" t="s">
        <v>31352</v>
      </c>
      <c r="J11226" s="35" t="s">
        <v>31353</v>
      </c>
      <c r="K11226" s="35" t="s">
        <v>2617</v>
      </c>
      <c r="L11226" s="35"/>
      <c r="M11226" s="141">
        <v>45217</v>
      </c>
    </row>
    <row r="11227" spans="9:13">
      <c r="I11227" s="35" t="s">
        <v>31354</v>
      </c>
      <c r="J11227" s="35" t="s">
        <v>31355</v>
      </c>
      <c r="K11227" s="35" t="s">
        <v>2617</v>
      </c>
      <c r="L11227" s="35"/>
      <c r="M11227" s="141">
        <v>45217</v>
      </c>
    </row>
    <row r="11228" spans="9:13">
      <c r="I11228" s="35" t="s">
        <v>31356</v>
      </c>
      <c r="J11228" s="35" t="s">
        <v>31357</v>
      </c>
      <c r="K11228" s="35"/>
      <c r="L11228" s="35"/>
      <c r="M11228" s="141">
        <v>45063</v>
      </c>
    </row>
    <row r="11229" spans="9:13">
      <c r="I11229" s="35" t="s">
        <v>31358</v>
      </c>
      <c r="J11229" s="35" t="s">
        <v>31359</v>
      </c>
      <c r="K11229" s="35"/>
      <c r="L11229" s="35"/>
      <c r="M11229" s="141"/>
    </row>
    <row r="11230" spans="9:13">
      <c r="I11230" s="35" t="s">
        <v>31360</v>
      </c>
      <c r="J11230" s="35" t="s">
        <v>31361</v>
      </c>
      <c r="K11230" s="35"/>
      <c r="L11230" s="35"/>
      <c r="M11230" s="141"/>
    </row>
    <row r="11231" spans="9:13">
      <c r="I11231" s="35" t="s">
        <v>31362</v>
      </c>
      <c r="J11231" s="35" t="s">
        <v>31363</v>
      </c>
      <c r="K11231" s="35"/>
      <c r="L11231" s="35"/>
      <c r="M11231" s="141"/>
    </row>
    <row r="11232" spans="9:13">
      <c r="I11232" s="35" t="s">
        <v>31364</v>
      </c>
      <c r="J11232" s="35" t="s">
        <v>31365</v>
      </c>
      <c r="K11232" s="35"/>
      <c r="L11232" s="35"/>
      <c r="M11232" s="141"/>
    </row>
    <row r="11233" spans="9:13">
      <c r="I11233" s="35" t="s">
        <v>31366</v>
      </c>
      <c r="J11233" s="35" t="s">
        <v>31367</v>
      </c>
      <c r="K11233" s="35"/>
      <c r="L11233" s="35"/>
      <c r="M11233" s="141"/>
    </row>
    <row r="11234" spans="9:13">
      <c r="I11234" s="35" t="s">
        <v>31368</v>
      </c>
      <c r="J11234" s="35" t="s">
        <v>31369</v>
      </c>
      <c r="K11234" s="35"/>
      <c r="L11234" s="35"/>
      <c r="M11234" s="141"/>
    </row>
    <row r="11235" spans="9:13">
      <c r="I11235" s="35" t="s">
        <v>31370</v>
      </c>
      <c r="J11235" s="35" t="s">
        <v>31371</v>
      </c>
      <c r="K11235" s="35"/>
      <c r="L11235" s="35"/>
      <c r="M11235" s="141"/>
    </row>
    <row r="11236" spans="9:13">
      <c r="I11236" s="35" t="s">
        <v>31372</v>
      </c>
      <c r="J11236" s="35" t="s">
        <v>31373</v>
      </c>
      <c r="K11236" s="35"/>
      <c r="L11236" s="35"/>
      <c r="M11236" s="141"/>
    </row>
    <row r="11237" spans="9:13">
      <c r="I11237" s="35" t="s">
        <v>31374</v>
      </c>
      <c r="J11237" s="35" t="s">
        <v>31375</v>
      </c>
      <c r="K11237" s="35"/>
      <c r="L11237" s="35"/>
      <c r="M11237" s="141"/>
    </row>
    <row r="11238" spans="9:13">
      <c r="I11238" s="35" t="s">
        <v>31376</v>
      </c>
      <c r="J11238" s="35" t="s">
        <v>31377</v>
      </c>
      <c r="K11238" s="35"/>
      <c r="L11238" s="35"/>
      <c r="M11238" s="141"/>
    </row>
    <row r="11239" spans="9:13">
      <c r="I11239" s="35" t="s">
        <v>31378</v>
      </c>
      <c r="J11239" s="35" t="s">
        <v>31379</v>
      </c>
      <c r="K11239" s="35"/>
      <c r="L11239" s="35"/>
      <c r="M11239" s="141"/>
    </row>
    <row r="11240" spans="9:13">
      <c r="I11240" s="35" t="s">
        <v>31380</v>
      </c>
      <c r="J11240" s="35" t="s">
        <v>31381</v>
      </c>
      <c r="K11240" s="35"/>
      <c r="L11240" s="35"/>
      <c r="M11240" s="141"/>
    </row>
    <row r="11241" spans="9:13">
      <c r="I11241" s="35" t="s">
        <v>31382</v>
      </c>
      <c r="J11241" s="35" t="s">
        <v>31383</v>
      </c>
      <c r="K11241" s="35"/>
      <c r="L11241" s="35"/>
      <c r="M11241" s="141"/>
    </row>
    <row r="11242" spans="9:13">
      <c r="I11242" s="35" t="s">
        <v>31384</v>
      </c>
      <c r="J11242" s="35" t="s">
        <v>31385</v>
      </c>
      <c r="K11242" s="35"/>
      <c r="L11242" s="35"/>
      <c r="M11242" s="141"/>
    </row>
    <row r="11243" spans="9:13">
      <c r="I11243" s="35" t="s">
        <v>31386</v>
      </c>
      <c r="J11243" s="35" t="s">
        <v>31387</v>
      </c>
      <c r="K11243" s="35"/>
      <c r="L11243" s="35"/>
      <c r="M11243" s="141"/>
    </row>
    <row r="11244" spans="9:13">
      <c r="I11244" s="35" t="s">
        <v>31388</v>
      </c>
      <c r="J11244" s="35" t="s">
        <v>31377</v>
      </c>
      <c r="K11244" s="35"/>
      <c r="L11244" s="35"/>
      <c r="M11244" s="141"/>
    </row>
    <row r="11245" spans="9:13">
      <c r="I11245" s="35" t="s">
        <v>31389</v>
      </c>
      <c r="J11245" s="35" t="s">
        <v>31390</v>
      </c>
      <c r="K11245" s="35"/>
      <c r="L11245" s="35"/>
      <c r="M11245" s="141"/>
    </row>
    <row r="11246" spans="9:13">
      <c r="I11246" s="35" t="s">
        <v>31391</v>
      </c>
      <c r="J11246" s="35" t="s">
        <v>31392</v>
      </c>
      <c r="K11246" s="35"/>
      <c r="L11246" s="35"/>
      <c r="M11246" s="141"/>
    </row>
    <row r="11247" spans="9:13">
      <c r="I11247" s="35" t="s">
        <v>31393</v>
      </c>
      <c r="J11247" s="35" t="s">
        <v>31394</v>
      </c>
      <c r="K11247" s="35"/>
      <c r="L11247" s="35"/>
      <c r="M11247" s="141"/>
    </row>
    <row r="11248" spans="9:13">
      <c r="I11248" s="35" t="s">
        <v>31395</v>
      </c>
      <c r="J11248" s="35" t="s">
        <v>31396</v>
      </c>
      <c r="K11248" s="35"/>
      <c r="L11248" s="35"/>
      <c r="M11248" s="141"/>
    </row>
    <row r="11249" spans="9:13">
      <c r="I11249" s="35" t="s">
        <v>31397</v>
      </c>
      <c r="J11249" s="35" t="s">
        <v>31398</v>
      </c>
      <c r="K11249" s="35"/>
      <c r="L11249" s="35"/>
      <c r="M11249" s="141"/>
    </row>
    <row r="11250" spans="9:13">
      <c r="I11250" s="35" t="s">
        <v>31399</v>
      </c>
      <c r="J11250" s="35" t="s">
        <v>31400</v>
      </c>
      <c r="K11250" s="35"/>
      <c r="L11250" s="35"/>
      <c r="M11250" s="141"/>
    </row>
    <row r="11251" spans="9:13">
      <c r="I11251" s="35" t="s">
        <v>31401</v>
      </c>
      <c r="J11251" s="35" t="s">
        <v>31402</v>
      </c>
      <c r="K11251" s="35"/>
      <c r="L11251" s="35"/>
      <c r="M11251" s="141"/>
    </row>
    <row r="11252" spans="9:13">
      <c r="I11252" s="35" t="s">
        <v>31403</v>
      </c>
      <c r="J11252" s="35" t="s">
        <v>31404</v>
      </c>
      <c r="K11252" s="35"/>
      <c r="L11252" s="35"/>
      <c r="M11252" s="141"/>
    </row>
    <row r="11253" spans="9:13">
      <c r="I11253" s="35" t="s">
        <v>31405</v>
      </c>
      <c r="J11253" s="35" t="s">
        <v>31406</v>
      </c>
      <c r="K11253" s="35"/>
      <c r="L11253" s="35"/>
      <c r="M11253" s="141"/>
    </row>
    <row r="11254" spans="9:13">
      <c r="I11254" s="35" t="s">
        <v>31407</v>
      </c>
      <c r="J11254" s="35" t="s">
        <v>31408</v>
      </c>
      <c r="K11254" s="35"/>
      <c r="L11254" s="35"/>
      <c r="M11254" s="141"/>
    </row>
    <row r="11255" spans="9:13">
      <c r="I11255" s="35" t="s">
        <v>31409</v>
      </c>
      <c r="J11255" s="35" t="s">
        <v>31410</v>
      </c>
      <c r="K11255" s="35"/>
      <c r="L11255" s="35"/>
      <c r="M11255" s="141"/>
    </row>
    <row r="11256" spans="9:13">
      <c r="I11256" s="35" t="s">
        <v>31411</v>
      </c>
      <c r="J11256" s="35" t="s">
        <v>31412</v>
      </c>
      <c r="K11256" s="35"/>
      <c r="L11256" s="35"/>
      <c r="M11256" s="141"/>
    </row>
    <row r="11257" spans="9:13">
      <c r="I11257" s="35" t="s">
        <v>31413</v>
      </c>
      <c r="J11257" s="35" t="s">
        <v>31414</v>
      </c>
      <c r="K11257" s="35"/>
      <c r="L11257" s="35"/>
      <c r="M11257" s="141"/>
    </row>
    <row r="11258" spans="9:13">
      <c r="I11258" s="35" t="s">
        <v>31415</v>
      </c>
      <c r="J11258" s="35" t="s">
        <v>31416</v>
      </c>
      <c r="K11258" s="35"/>
      <c r="L11258" s="35"/>
      <c r="M11258" s="141"/>
    </row>
    <row r="11259" spans="9:13">
      <c r="I11259" s="35" t="s">
        <v>31417</v>
      </c>
      <c r="J11259" s="35" t="s">
        <v>31418</v>
      </c>
      <c r="K11259" s="35"/>
      <c r="L11259" s="35"/>
      <c r="M11259" s="141"/>
    </row>
    <row r="11260" spans="9:13">
      <c r="I11260" s="35" t="s">
        <v>31419</v>
      </c>
      <c r="J11260" s="35" t="s">
        <v>31420</v>
      </c>
      <c r="K11260" s="35"/>
      <c r="L11260" s="35"/>
      <c r="M11260" s="141"/>
    </row>
    <row r="11261" spans="9:13">
      <c r="I11261" s="35" t="s">
        <v>31421</v>
      </c>
      <c r="J11261" s="35" t="s">
        <v>31422</v>
      </c>
      <c r="K11261" s="35"/>
      <c r="L11261" s="35"/>
      <c r="M11261" s="141"/>
    </row>
    <row r="11262" spans="9:13">
      <c r="I11262" s="35" t="s">
        <v>31423</v>
      </c>
      <c r="J11262" s="35" t="s">
        <v>31424</v>
      </c>
      <c r="K11262" s="35"/>
      <c r="L11262" s="35"/>
      <c r="M11262" s="141"/>
    </row>
    <row r="11263" spans="9:13">
      <c r="I11263" s="35" t="s">
        <v>31425</v>
      </c>
      <c r="J11263" s="35" t="s">
        <v>31426</v>
      </c>
      <c r="K11263" s="35"/>
      <c r="L11263" s="35"/>
      <c r="M11263" s="141"/>
    </row>
    <row r="11264" spans="9:13">
      <c r="I11264" s="35" t="s">
        <v>31427</v>
      </c>
      <c r="J11264" s="35" t="s">
        <v>31428</v>
      </c>
      <c r="K11264" s="35"/>
      <c r="L11264" s="35"/>
      <c r="M11264" s="141"/>
    </row>
    <row r="11265" spans="9:13">
      <c r="I11265" s="35" t="s">
        <v>31429</v>
      </c>
      <c r="J11265" s="35" t="s">
        <v>31430</v>
      </c>
      <c r="K11265" s="35"/>
      <c r="L11265" s="35"/>
      <c r="M11265" s="141"/>
    </row>
    <row r="11266" spans="9:13">
      <c r="I11266" s="35" t="s">
        <v>31431</v>
      </c>
      <c r="J11266" s="35" t="s">
        <v>31432</v>
      </c>
      <c r="K11266" s="35"/>
      <c r="L11266" s="35"/>
      <c r="M11266" s="141"/>
    </row>
    <row r="11267" spans="9:13">
      <c r="I11267" s="35" t="s">
        <v>31433</v>
      </c>
      <c r="J11267" s="35" t="s">
        <v>31434</v>
      </c>
      <c r="K11267" s="35"/>
      <c r="L11267" s="35"/>
      <c r="M11267" s="141"/>
    </row>
    <row r="11268" spans="9:13">
      <c r="I11268" s="35" t="s">
        <v>31435</v>
      </c>
      <c r="J11268" s="35" t="s">
        <v>31436</v>
      </c>
      <c r="K11268" s="35"/>
      <c r="L11268" s="35"/>
      <c r="M11268" s="141"/>
    </row>
    <row r="11269" spans="9:13">
      <c r="I11269" s="35" t="s">
        <v>31437</v>
      </c>
      <c r="J11269" s="35" t="s">
        <v>31438</v>
      </c>
      <c r="K11269" s="35"/>
      <c r="L11269" s="35"/>
      <c r="M11269" s="141"/>
    </row>
    <row r="11270" spans="9:13">
      <c r="I11270" s="35" t="s">
        <v>31439</v>
      </c>
      <c r="J11270" s="35" t="s">
        <v>31440</v>
      </c>
      <c r="K11270" s="35"/>
      <c r="L11270" s="35"/>
      <c r="M11270" s="141"/>
    </row>
    <row r="11271" spans="9:13">
      <c r="I11271" s="35" t="s">
        <v>31441</v>
      </c>
      <c r="J11271" s="35" t="s">
        <v>31442</v>
      </c>
      <c r="K11271" s="35"/>
      <c r="L11271" s="35"/>
      <c r="M11271" s="141"/>
    </row>
    <row r="11272" spans="9:13">
      <c r="I11272" s="35" t="s">
        <v>31443</v>
      </c>
      <c r="J11272" s="35" t="s">
        <v>31444</v>
      </c>
      <c r="K11272" s="35"/>
      <c r="L11272" s="35"/>
      <c r="M11272" s="141"/>
    </row>
    <row r="11273" spans="9:13">
      <c r="I11273" s="35" t="s">
        <v>31445</v>
      </c>
      <c r="J11273" s="35" t="s">
        <v>31446</v>
      </c>
      <c r="K11273" s="35"/>
      <c r="L11273" s="35"/>
      <c r="M11273" s="141"/>
    </row>
    <row r="11274" spans="9:13">
      <c r="I11274" s="35" t="s">
        <v>31447</v>
      </c>
      <c r="J11274" s="35" t="s">
        <v>31448</v>
      </c>
      <c r="K11274" s="35"/>
      <c r="L11274" s="35"/>
      <c r="M11274" s="141"/>
    </row>
    <row r="11275" spans="9:13">
      <c r="I11275" s="35" t="s">
        <v>31449</v>
      </c>
      <c r="J11275" s="35" t="s">
        <v>31450</v>
      </c>
      <c r="K11275" s="35"/>
      <c r="L11275" s="35"/>
      <c r="M11275" s="141"/>
    </row>
    <row r="11276" spans="9:13">
      <c r="I11276" s="35" t="s">
        <v>31451</v>
      </c>
      <c r="J11276" s="35" t="s">
        <v>31452</v>
      </c>
      <c r="K11276" s="35"/>
      <c r="L11276" s="35"/>
      <c r="M11276" s="141"/>
    </row>
    <row r="11277" spans="9:13">
      <c r="I11277" s="35" t="s">
        <v>31453</v>
      </c>
      <c r="J11277" s="35" t="s">
        <v>31454</v>
      </c>
      <c r="K11277" s="35"/>
      <c r="L11277" s="35"/>
      <c r="M11277" s="141"/>
    </row>
    <row r="11278" spans="9:13">
      <c r="I11278" s="35" t="s">
        <v>31455</v>
      </c>
      <c r="J11278" s="35" t="s">
        <v>31456</v>
      </c>
      <c r="K11278" s="35"/>
      <c r="L11278" s="35"/>
      <c r="M11278" s="141"/>
    </row>
    <row r="11279" spans="9:13">
      <c r="I11279" s="35" t="s">
        <v>31457</v>
      </c>
      <c r="J11279" s="35" t="s">
        <v>31458</v>
      </c>
      <c r="K11279" s="35"/>
      <c r="L11279" s="35"/>
      <c r="M11279" s="141"/>
    </row>
    <row r="11280" spans="9:13">
      <c r="I11280" s="35" t="s">
        <v>31459</v>
      </c>
      <c r="J11280" s="35" t="s">
        <v>31460</v>
      </c>
      <c r="K11280" s="35"/>
      <c r="L11280" s="35"/>
      <c r="M11280" s="141"/>
    </row>
    <row r="11281" spans="9:13">
      <c r="I11281" s="35" t="s">
        <v>31461</v>
      </c>
      <c r="J11281" s="35" t="s">
        <v>31462</v>
      </c>
      <c r="K11281" s="35"/>
      <c r="L11281" s="35"/>
      <c r="M11281" s="141"/>
    </row>
    <row r="11282" spans="9:13">
      <c r="I11282" s="35" t="s">
        <v>31463</v>
      </c>
      <c r="J11282" s="35" t="s">
        <v>31464</v>
      </c>
      <c r="K11282" s="35"/>
      <c r="L11282" s="35"/>
      <c r="M11282" s="141"/>
    </row>
    <row r="11283" spans="9:13">
      <c r="I11283" s="35" t="s">
        <v>31465</v>
      </c>
      <c r="J11283" s="35" t="s">
        <v>31466</v>
      </c>
      <c r="K11283" s="35"/>
      <c r="L11283" s="35"/>
      <c r="M11283" s="141"/>
    </row>
    <row r="11284" spans="9:13">
      <c r="I11284" s="35" t="s">
        <v>31467</v>
      </c>
      <c r="J11284" s="35" t="s">
        <v>31468</v>
      </c>
      <c r="K11284" s="35"/>
      <c r="L11284" s="35"/>
      <c r="M11284" s="141"/>
    </row>
    <row r="11285" spans="9:13">
      <c r="I11285" s="35" t="s">
        <v>31469</v>
      </c>
      <c r="J11285" s="35" t="s">
        <v>31470</v>
      </c>
      <c r="K11285" s="35"/>
      <c r="L11285" s="35"/>
      <c r="M11285" s="141"/>
    </row>
    <row r="11286" spans="9:13">
      <c r="I11286" s="35" t="s">
        <v>31471</v>
      </c>
      <c r="J11286" s="35" t="s">
        <v>31472</v>
      </c>
      <c r="K11286" s="35"/>
      <c r="L11286" s="35"/>
      <c r="M11286" s="141"/>
    </row>
    <row r="11287" spans="9:13">
      <c r="I11287" s="35" t="s">
        <v>31473</v>
      </c>
      <c r="J11287" s="35" t="s">
        <v>31474</v>
      </c>
      <c r="K11287" s="35"/>
      <c r="L11287" s="35"/>
      <c r="M11287" s="141"/>
    </row>
    <row r="11288" spans="9:13">
      <c r="I11288" s="35" t="s">
        <v>31475</v>
      </c>
      <c r="J11288" s="35" t="s">
        <v>31476</v>
      </c>
      <c r="K11288" s="35"/>
      <c r="L11288" s="35"/>
      <c r="M11288" s="141"/>
    </row>
    <row r="11289" spans="9:13">
      <c r="I11289" s="35" t="s">
        <v>31477</v>
      </c>
      <c r="J11289" s="35" t="s">
        <v>31478</v>
      </c>
      <c r="K11289" s="35"/>
      <c r="L11289" s="35"/>
      <c r="M11289" s="141"/>
    </row>
    <row r="11290" spans="9:13">
      <c r="I11290" s="35" t="s">
        <v>31479</v>
      </c>
      <c r="J11290" s="35" t="s">
        <v>31480</v>
      </c>
      <c r="K11290" s="35"/>
      <c r="L11290" s="35"/>
      <c r="M11290" s="141"/>
    </row>
    <row r="11291" spans="9:13">
      <c r="I11291" s="35" t="s">
        <v>31481</v>
      </c>
      <c r="J11291" s="35" t="s">
        <v>31482</v>
      </c>
      <c r="K11291" s="35"/>
      <c r="L11291" s="35"/>
      <c r="M11291" s="141"/>
    </row>
    <row r="11292" spans="9:13">
      <c r="I11292" s="35" t="s">
        <v>31483</v>
      </c>
      <c r="J11292" s="35" t="s">
        <v>31484</v>
      </c>
      <c r="K11292" s="35"/>
      <c r="L11292" s="35"/>
      <c r="M11292" s="141"/>
    </row>
    <row r="11293" spans="9:13">
      <c r="I11293" s="35" t="s">
        <v>31485</v>
      </c>
      <c r="J11293" s="35" t="s">
        <v>31486</v>
      </c>
      <c r="K11293" s="35"/>
      <c r="L11293" s="35"/>
      <c r="M11293" s="141"/>
    </row>
    <row r="11294" spans="9:13">
      <c r="I11294" s="35" t="s">
        <v>31487</v>
      </c>
      <c r="J11294" s="35" t="s">
        <v>31488</v>
      </c>
      <c r="K11294" s="35"/>
      <c r="L11294" s="35"/>
      <c r="M11294" s="141"/>
    </row>
    <row r="11295" spans="9:13">
      <c r="I11295" s="35" t="s">
        <v>31489</v>
      </c>
      <c r="J11295" s="35" t="s">
        <v>31490</v>
      </c>
      <c r="K11295" s="35"/>
      <c r="L11295" s="35"/>
      <c r="M11295" s="141"/>
    </row>
    <row r="11296" spans="9:13">
      <c r="I11296" s="35" t="s">
        <v>31491</v>
      </c>
      <c r="J11296" s="35" t="s">
        <v>31492</v>
      </c>
      <c r="K11296" s="35"/>
      <c r="L11296" s="35"/>
      <c r="M11296" s="141"/>
    </row>
    <row r="11297" spans="9:13">
      <c r="I11297" s="35" t="s">
        <v>31493</v>
      </c>
      <c r="J11297" s="35" t="s">
        <v>31494</v>
      </c>
      <c r="K11297" s="35"/>
      <c r="L11297" s="35"/>
      <c r="M11297" s="141"/>
    </row>
    <row r="11298" spans="9:13">
      <c r="I11298" s="35" t="s">
        <v>31495</v>
      </c>
      <c r="J11298" s="35" t="s">
        <v>31496</v>
      </c>
      <c r="K11298" s="35"/>
      <c r="L11298" s="35"/>
      <c r="M11298" s="141"/>
    </row>
    <row r="11299" spans="9:13">
      <c r="I11299" s="35" t="s">
        <v>31497</v>
      </c>
      <c r="J11299" s="35" t="s">
        <v>31498</v>
      </c>
      <c r="K11299" s="35"/>
      <c r="L11299" s="35"/>
      <c r="M11299" s="141"/>
    </row>
    <row r="11300" spans="9:13">
      <c r="I11300" s="35" t="s">
        <v>31499</v>
      </c>
      <c r="J11300" s="35" t="s">
        <v>31500</v>
      </c>
      <c r="K11300" s="35"/>
      <c r="L11300" s="35"/>
      <c r="M11300" s="141"/>
    </row>
    <row r="11301" spans="9:13">
      <c r="I11301" s="35" t="s">
        <v>31501</v>
      </c>
      <c r="J11301" s="35" t="s">
        <v>31502</v>
      </c>
      <c r="K11301" s="35"/>
      <c r="L11301" s="35"/>
      <c r="M11301" s="141"/>
    </row>
    <row r="11302" spans="9:13">
      <c r="I11302" s="35" t="s">
        <v>31503</v>
      </c>
      <c r="J11302" s="35" t="s">
        <v>31504</v>
      </c>
      <c r="K11302" s="35"/>
      <c r="L11302" s="35"/>
      <c r="M11302" s="141"/>
    </row>
    <row r="11303" spans="9:13">
      <c r="I11303" s="35" t="s">
        <v>31505</v>
      </c>
      <c r="J11303" s="35" t="s">
        <v>31506</v>
      </c>
      <c r="K11303" s="35"/>
      <c r="L11303" s="35"/>
      <c r="M11303" s="141"/>
    </row>
    <row r="11304" spans="9:13">
      <c r="I11304" s="35" t="s">
        <v>31507</v>
      </c>
      <c r="J11304" s="35" t="s">
        <v>31508</v>
      </c>
      <c r="K11304" s="35"/>
      <c r="L11304" s="35"/>
      <c r="M11304" s="141"/>
    </row>
    <row r="11305" spans="9:13">
      <c r="I11305" s="35" t="s">
        <v>31509</v>
      </c>
      <c r="J11305" s="35" t="s">
        <v>31510</v>
      </c>
      <c r="K11305" s="35"/>
      <c r="L11305" s="35"/>
      <c r="M11305" s="141"/>
    </row>
    <row r="11306" spans="9:13">
      <c r="I11306" s="35" t="s">
        <v>31511</v>
      </c>
      <c r="J11306" s="35" t="s">
        <v>31512</v>
      </c>
      <c r="K11306" s="35"/>
      <c r="L11306" s="35"/>
      <c r="M11306" s="141"/>
    </row>
    <row r="11307" spans="9:13">
      <c r="I11307" s="35" t="s">
        <v>31513</v>
      </c>
      <c r="J11307" s="35" t="s">
        <v>31514</v>
      </c>
      <c r="K11307" s="35"/>
      <c r="L11307" s="35"/>
      <c r="M11307" s="141"/>
    </row>
    <row r="11308" spans="9:13">
      <c r="I11308" s="35" t="s">
        <v>31515</v>
      </c>
      <c r="J11308" s="35" t="s">
        <v>31516</v>
      </c>
      <c r="K11308" s="35"/>
      <c r="L11308" s="35"/>
      <c r="M11308" s="141"/>
    </row>
    <row r="11309" spans="9:13">
      <c r="I11309" s="35" t="s">
        <v>31517</v>
      </c>
      <c r="J11309" s="35" t="s">
        <v>31518</v>
      </c>
      <c r="K11309" s="35"/>
      <c r="L11309" s="35"/>
      <c r="M11309" s="141"/>
    </row>
    <row r="11310" spans="9:13">
      <c r="I11310" s="35" t="s">
        <v>31519</v>
      </c>
      <c r="J11310" s="35" t="s">
        <v>31520</v>
      </c>
      <c r="K11310" s="35"/>
      <c r="L11310" s="35"/>
      <c r="M11310" s="141"/>
    </row>
    <row r="11311" spans="9:13">
      <c r="I11311" s="35" t="s">
        <v>31521</v>
      </c>
      <c r="J11311" s="35" t="s">
        <v>31522</v>
      </c>
      <c r="K11311" s="35"/>
      <c r="L11311" s="35"/>
      <c r="M11311" s="141"/>
    </row>
    <row r="11312" spans="9:13">
      <c r="I11312" s="35" t="s">
        <v>31523</v>
      </c>
      <c r="J11312" s="35" t="s">
        <v>31524</v>
      </c>
      <c r="K11312" s="35"/>
      <c r="L11312" s="35"/>
      <c r="M11312" s="141"/>
    </row>
    <row r="11313" spans="9:13">
      <c r="I11313" s="35" t="s">
        <v>31525</v>
      </c>
      <c r="J11313" s="35" t="s">
        <v>31526</v>
      </c>
      <c r="K11313" s="35"/>
      <c r="L11313" s="35"/>
      <c r="M11313" s="141"/>
    </row>
    <row r="11314" spans="9:13">
      <c r="I11314" s="35" t="s">
        <v>31527</v>
      </c>
      <c r="J11314" s="35" t="s">
        <v>31528</v>
      </c>
      <c r="K11314" s="35"/>
      <c r="L11314" s="35"/>
      <c r="M11314" s="141"/>
    </row>
    <row r="11315" spans="9:13">
      <c r="I11315" s="35" t="s">
        <v>31529</v>
      </c>
      <c r="J11315" s="35" t="s">
        <v>31530</v>
      </c>
      <c r="K11315" s="35"/>
      <c r="L11315" s="35"/>
      <c r="M11315" s="141"/>
    </row>
    <row r="11316" spans="9:13">
      <c r="I11316" s="35" t="s">
        <v>31531</v>
      </c>
      <c r="J11316" s="35" t="s">
        <v>31532</v>
      </c>
      <c r="K11316" s="35"/>
      <c r="L11316" s="35"/>
      <c r="M11316" s="141"/>
    </row>
    <row r="11317" spans="9:13">
      <c r="I11317" s="35" t="s">
        <v>31533</v>
      </c>
      <c r="J11317" s="35" t="s">
        <v>31534</v>
      </c>
      <c r="K11317" s="35"/>
      <c r="L11317" s="35"/>
      <c r="M11317" s="141"/>
    </row>
    <row r="11318" spans="9:13">
      <c r="I11318" s="35" t="s">
        <v>31535</v>
      </c>
      <c r="J11318" s="35" t="s">
        <v>31536</v>
      </c>
      <c r="K11318" s="35"/>
      <c r="L11318" s="35"/>
      <c r="M11318" s="141"/>
    </row>
    <row r="11319" spans="9:13">
      <c r="I11319" s="35" t="s">
        <v>31537</v>
      </c>
      <c r="J11319" s="35" t="s">
        <v>31538</v>
      </c>
      <c r="K11319" s="35"/>
      <c r="L11319" s="35"/>
      <c r="M11319" s="141"/>
    </row>
    <row r="11320" spans="9:13">
      <c r="I11320" s="35" t="s">
        <v>31539</v>
      </c>
      <c r="J11320" s="35" t="s">
        <v>31540</v>
      </c>
      <c r="K11320" s="35"/>
      <c r="L11320" s="35"/>
      <c r="M11320" s="141"/>
    </row>
    <row r="11321" spans="9:13">
      <c r="I11321" s="35" t="s">
        <v>31541</v>
      </c>
      <c r="J11321" s="35" t="s">
        <v>31542</v>
      </c>
      <c r="K11321" s="35"/>
      <c r="L11321" s="35"/>
      <c r="M11321" s="141"/>
    </row>
    <row r="11322" spans="9:13">
      <c r="I11322" s="35" t="s">
        <v>31543</v>
      </c>
      <c r="J11322" s="35" t="s">
        <v>31544</v>
      </c>
      <c r="K11322" s="35"/>
      <c r="L11322" s="35"/>
      <c r="M11322" s="141"/>
    </row>
    <row r="11323" spans="9:13">
      <c r="I11323" s="35" t="s">
        <v>31545</v>
      </c>
      <c r="J11323" s="35" t="s">
        <v>31546</v>
      </c>
      <c r="K11323" s="35"/>
      <c r="L11323" s="35"/>
      <c r="M11323" s="141"/>
    </row>
    <row r="11324" spans="9:13">
      <c r="I11324" s="35" t="s">
        <v>31547</v>
      </c>
      <c r="J11324" s="35" t="s">
        <v>31548</v>
      </c>
      <c r="K11324" s="35"/>
      <c r="L11324" s="35"/>
      <c r="M11324" s="141"/>
    </row>
    <row r="11325" spans="9:13">
      <c r="I11325" s="35" t="s">
        <v>31549</v>
      </c>
      <c r="J11325" s="35" t="s">
        <v>31550</v>
      </c>
      <c r="K11325" s="35"/>
      <c r="L11325" s="35"/>
      <c r="M11325" s="141"/>
    </row>
    <row r="11326" spans="9:13">
      <c r="I11326" s="35" t="s">
        <v>31551</v>
      </c>
      <c r="J11326" s="35" t="s">
        <v>31552</v>
      </c>
      <c r="K11326" s="35"/>
      <c r="L11326" s="35"/>
      <c r="M11326" s="141"/>
    </row>
    <row r="11327" spans="9:13">
      <c r="I11327" s="35" t="s">
        <v>31553</v>
      </c>
      <c r="J11327" s="35" t="s">
        <v>31554</v>
      </c>
      <c r="K11327" s="35"/>
      <c r="L11327" s="35"/>
      <c r="M11327" s="141"/>
    </row>
    <row r="11328" spans="9:13">
      <c r="I11328" s="35" t="s">
        <v>31555</v>
      </c>
      <c r="J11328" s="35" t="s">
        <v>31556</v>
      </c>
      <c r="K11328" s="35"/>
      <c r="L11328" s="35"/>
      <c r="M11328" s="141"/>
    </row>
    <row r="11329" spans="9:13">
      <c r="I11329" s="35" t="s">
        <v>31557</v>
      </c>
      <c r="J11329" s="35" t="s">
        <v>31558</v>
      </c>
      <c r="K11329" s="35"/>
      <c r="L11329" s="35"/>
      <c r="M11329" s="141"/>
    </row>
    <row r="11330" spans="9:13">
      <c r="I11330" s="35" t="s">
        <v>31559</v>
      </c>
      <c r="J11330" s="35" t="s">
        <v>31560</v>
      </c>
      <c r="K11330" s="35"/>
      <c r="L11330" s="35"/>
      <c r="M11330" s="141"/>
    </row>
    <row r="11331" spans="9:13">
      <c r="I11331" s="35" t="s">
        <v>31561</v>
      </c>
      <c r="J11331" s="35" t="s">
        <v>31562</v>
      </c>
      <c r="K11331" s="35"/>
      <c r="L11331" s="35"/>
      <c r="M11331" s="141"/>
    </row>
    <row r="11332" spans="9:13">
      <c r="I11332" s="35" t="s">
        <v>31563</v>
      </c>
      <c r="J11332" s="35" t="s">
        <v>31564</v>
      </c>
      <c r="K11332" s="35"/>
      <c r="L11332" s="35"/>
      <c r="M11332" s="141"/>
    </row>
    <row r="11333" spans="9:13">
      <c r="I11333" s="35" t="s">
        <v>31565</v>
      </c>
      <c r="J11333" s="35" t="s">
        <v>31566</v>
      </c>
      <c r="K11333" s="35"/>
      <c r="L11333" s="35"/>
      <c r="M11333" s="141"/>
    </row>
    <row r="11334" spans="9:13">
      <c r="I11334" s="35" t="s">
        <v>31567</v>
      </c>
      <c r="J11334" s="35" t="s">
        <v>31568</v>
      </c>
      <c r="K11334" s="35"/>
      <c r="L11334" s="35"/>
      <c r="M11334" s="141"/>
    </row>
    <row r="11335" spans="9:13">
      <c r="I11335" s="35" t="s">
        <v>31569</v>
      </c>
      <c r="J11335" s="35" t="s">
        <v>31570</v>
      </c>
      <c r="K11335" s="35"/>
      <c r="L11335" s="35"/>
      <c r="M11335" s="141"/>
    </row>
    <row r="11336" spans="9:13">
      <c r="I11336" s="35" t="s">
        <v>31571</v>
      </c>
      <c r="J11336" s="35" t="s">
        <v>31572</v>
      </c>
      <c r="K11336" s="35"/>
      <c r="L11336" s="35"/>
      <c r="M11336" s="141"/>
    </row>
    <row r="11337" spans="9:13">
      <c r="I11337" s="35" t="s">
        <v>31573</v>
      </c>
      <c r="J11337" s="35" t="s">
        <v>31574</v>
      </c>
      <c r="K11337" s="35"/>
      <c r="L11337" s="35"/>
      <c r="M11337" s="141"/>
    </row>
    <row r="11338" spans="9:13">
      <c r="I11338" s="35" t="s">
        <v>31575</v>
      </c>
      <c r="J11338" s="35" t="s">
        <v>31576</v>
      </c>
      <c r="K11338" s="35"/>
      <c r="L11338" s="35"/>
      <c r="M11338" s="141"/>
    </row>
    <row r="11339" spans="9:13">
      <c r="I11339" s="35" t="s">
        <v>31577</v>
      </c>
      <c r="J11339" s="35" t="s">
        <v>31578</v>
      </c>
      <c r="K11339" s="35"/>
      <c r="L11339" s="35"/>
      <c r="M11339" s="141"/>
    </row>
    <row r="11340" spans="9:13">
      <c r="I11340" s="35" t="s">
        <v>31579</v>
      </c>
      <c r="J11340" s="35" t="s">
        <v>31580</v>
      </c>
      <c r="K11340" s="35"/>
      <c r="L11340" s="35"/>
      <c r="M11340" s="141"/>
    </row>
    <row r="11341" spans="9:13">
      <c r="I11341" s="35" t="s">
        <v>31581</v>
      </c>
      <c r="J11341" s="35" t="s">
        <v>31582</v>
      </c>
      <c r="K11341" s="35"/>
      <c r="L11341" s="35"/>
      <c r="M11341" s="141"/>
    </row>
    <row r="11342" spans="9:13">
      <c r="I11342" s="35" t="s">
        <v>31583</v>
      </c>
      <c r="J11342" s="35" t="s">
        <v>31584</v>
      </c>
      <c r="K11342" s="35"/>
      <c r="L11342" s="35"/>
      <c r="M11342" s="141"/>
    </row>
    <row r="11343" spans="9:13">
      <c r="I11343" s="35" t="s">
        <v>31585</v>
      </c>
      <c r="J11343" s="35" t="s">
        <v>31586</v>
      </c>
      <c r="K11343" s="35"/>
      <c r="L11343" s="35"/>
      <c r="M11343" s="141"/>
    </row>
    <row r="11344" spans="9:13">
      <c r="I11344" s="35" t="s">
        <v>31587</v>
      </c>
      <c r="J11344" s="35" t="s">
        <v>31588</v>
      </c>
      <c r="K11344" s="35"/>
      <c r="L11344" s="35"/>
      <c r="M11344" s="141"/>
    </row>
    <row r="11345" spans="9:13">
      <c r="I11345" s="35" t="s">
        <v>31589</v>
      </c>
      <c r="J11345" s="35" t="s">
        <v>31590</v>
      </c>
      <c r="K11345" s="35"/>
      <c r="L11345" s="35"/>
      <c r="M11345" s="141"/>
    </row>
    <row r="11346" spans="9:13">
      <c r="I11346" s="35" t="s">
        <v>31591</v>
      </c>
      <c r="J11346" s="35" t="s">
        <v>31592</v>
      </c>
      <c r="K11346" s="35"/>
      <c r="L11346" s="35"/>
      <c r="M11346" s="141"/>
    </row>
    <row r="11347" spans="9:13">
      <c r="I11347" s="35" t="s">
        <v>31593</v>
      </c>
      <c r="J11347" s="35" t="s">
        <v>31594</v>
      </c>
      <c r="K11347" s="35"/>
      <c r="L11347" s="35"/>
      <c r="M11347" s="141"/>
    </row>
    <row r="11348" spans="9:13">
      <c r="I11348" s="35" t="s">
        <v>31595</v>
      </c>
      <c r="J11348" s="35" t="s">
        <v>31596</v>
      </c>
      <c r="K11348" s="35"/>
      <c r="L11348" s="35"/>
      <c r="M11348" s="141"/>
    </row>
    <row r="11349" spans="9:13">
      <c r="I11349" s="35" t="s">
        <v>31597</v>
      </c>
      <c r="J11349" s="35" t="s">
        <v>31598</v>
      </c>
      <c r="K11349" s="35"/>
      <c r="L11349" s="35"/>
      <c r="M11349" s="141"/>
    </row>
    <row r="11350" spans="9:13">
      <c r="I11350" s="35" t="s">
        <v>31599</v>
      </c>
      <c r="J11350" s="35" t="s">
        <v>31600</v>
      </c>
      <c r="K11350" s="35"/>
      <c r="L11350" s="35"/>
      <c r="M11350" s="141"/>
    </row>
    <row r="11351" spans="9:13">
      <c r="I11351" s="35" t="s">
        <v>31601</v>
      </c>
      <c r="J11351" s="35" t="s">
        <v>31602</v>
      </c>
      <c r="K11351" s="35"/>
      <c r="L11351" s="35"/>
      <c r="M11351" s="141"/>
    </row>
    <row r="11352" spans="9:13">
      <c r="I11352" s="35" t="s">
        <v>31603</v>
      </c>
      <c r="J11352" s="35" t="s">
        <v>31604</v>
      </c>
      <c r="K11352" s="35"/>
      <c r="L11352" s="35"/>
      <c r="M11352" s="141"/>
    </row>
    <row r="11353" spans="9:13">
      <c r="I11353" s="35" t="s">
        <v>31605</v>
      </c>
      <c r="J11353" s="35" t="s">
        <v>31606</v>
      </c>
      <c r="K11353" s="35"/>
      <c r="L11353" s="35"/>
      <c r="M11353" s="141"/>
    </row>
    <row r="11354" spans="9:13">
      <c r="I11354" s="35" t="s">
        <v>31607</v>
      </c>
      <c r="J11354" s="35" t="s">
        <v>31608</v>
      </c>
      <c r="K11354" s="35"/>
      <c r="L11354" s="35"/>
      <c r="M11354" s="141"/>
    </row>
    <row r="11355" spans="9:13">
      <c r="I11355" s="35" t="s">
        <v>31609</v>
      </c>
      <c r="J11355" s="35" t="s">
        <v>31610</v>
      </c>
      <c r="K11355" s="35"/>
      <c r="L11355" s="35"/>
      <c r="M11355" s="141"/>
    </row>
    <row r="11356" spans="9:13">
      <c r="I11356" s="35" t="s">
        <v>31611</v>
      </c>
      <c r="J11356" s="35" t="s">
        <v>31612</v>
      </c>
      <c r="K11356" s="35"/>
      <c r="L11356" s="35"/>
      <c r="M11356" s="141"/>
    </row>
    <row r="11357" spans="9:13">
      <c r="I11357" s="35" t="s">
        <v>31613</v>
      </c>
      <c r="J11357" s="35" t="s">
        <v>31614</v>
      </c>
      <c r="K11357" s="35"/>
      <c r="L11357" s="35"/>
      <c r="M11357" s="141"/>
    </row>
    <row r="11358" spans="9:13">
      <c r="I11358" s="35" t="s">
        <v>31615</v>
      </c>
      <c r="J11358" s="35" t="s">
        <v>31616</v>
      </c>
      <c r="K11358" s="35"/>
      <c r="L11358" s="35"/>
      <c r="M11358" s="141"/>
    </row>
    <row r="11359" spans="9:13">
      <c r="I11359" s="35" t="s">
        <v>31617</v>
      </c>
      <c r="J11359" s="35" t="s">
        <v>31618</v>
      </c>
      <c r="K11359" s="35"/>
      <c r="L11359" s="35"/>
      <c r="M11359" s="141"/>
    </row>
    <row r="11360" spans="9:13">
      <c r="I11360" s="35" t="s">
        <v>31619</v>
      </c>
      <c r="J11360" s="35" t="s">
        <v>31620</v>
      </c>
      <c r="K11360" s="35"/>
      <c r="L11360" s="35"/>
      <c r="M11360" s="141"/>
    </row>
    <row r="11361" spans="9:13">
      <c r="I11361" s="35" t="s">
        <v>31621</v>
      </c>
      <c r="J11361" s="35" t="s">
        <v>31622</v>
      </c>
      <c r="K11361" s="35"/>
      <c r="L11361" s="35"/>
      <c r="M11361" s="141"/>
    </row>
    <row r="11362" spans="9:13">
      <c r="I11362" s="35" t="s">
        <v>31623</v>
      </c>
      <c r="J11362" s="35" t="s">
        <v>31624</v>
      </c>
      <c r="K11362" s="35"/>
      <c r="L11362" s="35"/>
      <c r="M11362" s="141"/>
    </row>
    <row r="11363" spans="9:13">
      <c r="I11363" s="35" t="s">
        <v>31625</v>
      </c>
      <c r="J11363" s="35" t="s">
        <v>31626</v>
      </c>
      <c r="K11363" s="35"/>
      <c r="L11363" s="35"/>
      <c r="M11363" s="141"/>
    </row>
    <row r="11364" spans="9:13">
      <c r="I11364" s="35" t="s">
        <v>31627</v>
      </c>
      <c r="J11364" s="35" t="s">
        <v>31628</v>
      </c>
      <c r="K11364" s="35"/>
      <c r="L11364" s="35"/>
      <c r="M11364" s="141"/>
    </row>
    <row r="11365" spans="9:13">
      <c r="I11365" s="35" t="s">
        <v>31629</v>
      </c>
      <c r="J11365" s="35" t="s">
        <v>31630</v>
      </c>
      <c r="K11365" s="35"/>
      <c r="L11365" s="35"/>
      <c r="M11365" s="141"/>
    </row>
    <row r="11366" spans="9:13">
      <c r="I11366" s="35" t="s">
        <v>31631</v>
      </c>
      <c r="J11366" s="35" t="s">
        <v>31632</v>
      </c>
      <c r="K11366" s="35"/>
      <c r="L11366" s="35"/>
      <c r="M11366" s="141"/>
    </row>
    <row r="11367" spans="9:13">
      <c r="I11367" s="35" t="s">
        <v>31633</v>
      </c>
      <c r="J11367" s="35" t="s">
        <v>31634</v>
      </c>
      <c r="K11367" s="35"/>
      <c r="L11367" s="35"/>
      <c r="M11367" s="141"/>
    </row>
    <row r="11368" spans="9:13">
      <c r="I11368" s="35" t="s">
        <v>31635</v>
      </c>
      <c r="J11368" s="35" t="s">
        <v>31636</v>
      </c>
      <c r="K11368" s="35"/>
      <c r="L11368" s="35"/>
      <c r="M11368" s="141"/>
    </row>
    <row r="11369" spans="9:13">
      <c r="I11369" s="35" t="s">
        <v>31637</v>
      </c>
      <c r="J11369" s="35" t="s">
        <v>31638</v>
      </c>
      <c r="K11369" s="35"/>
      <c r="L11369" s="35"/>
      <c r="M11369" s="141"/>
    </row>
    <row r="11370" spans="9:13">
      <c r="I11370" s="35" t="s">
        <v>31639</v>
      </c>
      <c r="J11370" s="35" t="s">
        <v>31640</v>
      </c>
      <c r="K11370" s="35"/>
      <c r="L11370" s="35"/>
      <c r="M11370" s="141"/>
    </row>
    <row r="11371" spans="9:13">
      <c r="I11371" s="35" t="s">
        <v>31641</v>
      </c>
      <c r="J11371" s="35" t="s">
        <v>31642</v>
      </c>
      <c r="K11371" s="35"/>
      <c r="L11371" s="35"/>
      <c r="M11371" s="141"/>
    </row>
    <row r="11372" spans="9:13">
      <c r="I11372" s="35" t="s">
        <v>31643</v>
      </c>
      <c r="J11372" s="35" t="s">
        <v>31644</v>
      </c>
      <c r="K11372" s="35"/>
      <c r="L11372" s="35"/>
      <c r="M11372" s="141"/>
    </row>
    <row r="11373" spans="9:13">
      <c r="I11373" s="35" t="s">
        <v>31645</v>
      </c>
      <c r="J11373" s="35" t="s">
        <v>31646</v>
      </c>
      <c r="K11373" s="35"/>
      <c r="L11373" s="35"/>
      <c r="M11373" s="141"/>
    </row>
    <row r="11374" spans="9:13">
      <c r="I11374" s="35" t="s">
        <v>31647</v>
      </c>
      <c r="J11374" s="35" t="s">
        <v>31648</v>
      </c>
      <c r="K11374" s="35"/>
      <c r="L11374" s="35"/>
      <c r="M11374" s="141"/>
    </row>
    <row r="11375" spans="9:13">
      <c r="I11375" s="35" t="s">
        <v>31649</v>
      </c>
      <c r="J11375" s="35" t="s">
        <v>31650</v>
      </c>
      <c r="K11375" s="35"/>
      <c r="L11375" s="35"/>
      <c r="M11375" s="141"/>
    </row>
    <row r="11376" spans="9:13">
      <c r="I11376" s="35" t="s">
        <v>31651</v>
      </c>
      <c r="J11376" s="35" t="s">
        <v>31652</v>
      </c>
      <c r="K11376" s="35"/>
      <c r="L11376" s="35"/>
      <c r="M11376" s="141"/>
    </row>
    <row r="11377" spans="9:13">
      <c r="I11377" s="35" t="s">
        <v>31653</v>
      </c>
      <c r="J11377" s="35" t="s">
        <v>31654</v>
      </c>
      <c r="K11377" s="35"/>
      <c r="L11377" s="35"/>
      <c r="M11377" s="141"/>
    </row>
    <row r="11378" spans="9:13">
      <c r="I11378" s="35" t="s">
        <v>31655</v>
      </c>
      <c r="J11378" s="35" t="s">
        <v>31656</v>
      </c>
      <c r="K11378" s="35"/>
      <c r="L11378" s="35"/>
      <c r="M11378" s="141"/>
    </row>
    <row r="11379" spans="9:13">
      <c r="I11379" s="35" t="s">
        <v>31657</v>
      </c>
      <c r="J11379" s="35" t="s">
        <v>31658</v>
      </c>
      <c r="K11379" s="35"/>
      <c r="L11379" s="35"/>
      <c r="M11379" s="141"/>
    </row>
    <row r="11380" spans="9:13">
      <c r="I11380" s="35" t="s">
        <v>31659</v>
      </c>
      <c r="J11380" s="35" t="s">
        <v>31660</v>
      </c>
      <c r="K11380" s="35"/>
      <c r="L11380" s="35"/>
      <c r="M11380" s="141"/>
    </row>
    <row r="11381" spans="9:13">
      <c r="I11381" s="35" t="s">
        <v>31661</v>
      </c>
      <c r="J11381" s="35" t="s">
        <v>31662</v>
      </c>
      <c r="K11381" s="35"/>
      <c r="L11381" s="35"/>
      <c r="M11381" s="141"/>
    </row>
    <row r="11382" spans="9:13">
      <c r="I11382" s="35" t="s">
        <v>31663</v>
      </c>
      <c r="J11382" s="35" t="s">
        <v>31664</v>
      </c>
      <c r="K11382" s="35"/>
      <c r="L11382" s="35"/>
      <c r="M11382" s="141"/>
    </row>
    <row r="11383" spans="9:13">
      <c r="I11383" s="35" t="s">
        <v>31665</v>
      </c>
      <c r="J11383" s="35" t="s">
        <v>31666</v>
      </c>
      <c r="K11383" s="35"/>
      <c r="L11383" s="35"/>
      <c r="M11383" s="141"/>
    </row>
    <row r="11384" spans="9:13">
      <c r="I11384" s="35" t="s">
        <v>31667</v>
      </c>
      <c r="J11384" s="35" t="s">
        <v>31668</v>
      </c>
      <c r="K11384" s="35"/>
      <c r="L11384" s="35"/>
      <c r="M11384" s="141"/>
    </row>
    <row r="11385" spans="9:13">
      <c r="I11385" s="35" t="s">
        <v>31669</v>
      </c>
      <c r="J11385" s="35" t="s">
        <v>31670</v>
      </c>
      <c r="K11385" s="35" t="s">
        <v>2617</v>
      </c>
      <c r="L11385" s="35"/>
      <c r="M11385" s="141">
        <v>45063</v>
      </c>
    </row>
    <row r="11386" spans="9:13">
      <c r="I11386" s="35" t="s">
        <v>31671</v>
      </c>
      <c r="J11386" s="35" t="s">
        <v>31672</v>
      </c>
      <c r="K11386" s="35" t="s">
        <v>2617</v>
      </c>
      <c r="L11386" s="35"/>
      <c r="M11386" s="141">
        <v>45457</v>
      </c>
    </row>
    <row r="11387" spans="9:13">
      <c r="I11387" s="35" t="s">
        <v>31673</v>
      </c>
      <c r="J11387" s="35" t="s">
        <v>31674</v>
      </c>
      <c r="K11387" s="35"/>
      <c r="L11387" s="35"/>
      <c r="M11387" s="141">
        <v>45476</v>
      </c>
    </row>
    <row r="11388" spans="9:13">
      <c r="I11388" s="35" t="s">
        <v>31675</v>
      </c>
      <c r="J11388" s="35" t="s">
        <v>31676</v>
      </c>
      <c r="K11388" s="35"/>
      <c r="L11388" s="35"/>
      <c r="M11388" s="141">
        <v>45476</v>
      </c>
    </row>
    <row r="11389" spans="9:13">
      <c r="I11389" s="35" t="s">
        <v>31677</v>
      </c>
      <c r="J11389" s="35" t="s">
        <v>31678</v>
      </c>
      <c r="K11389" s="35"/>
      <c r="L11389" s="35"/>
      <c r="M11389" s="141">
        <v>45476</v>
      </c>
    </row>
    <row r="11390" spans="9:13">
      <c r="I11390" s="35" t="s">
        <v>31679</v>
      </c>
      <c r="J11390" s="35" t="s">
        <v>31680</v>
      </c>
      <c r="K11390" s="35" t="s">
        <v>2617</v>
      </c>
      <c r="L11390" s="35"/>
      <c r="M11390" s="141">
        <v>45483</v>
      </c>
    </row>
    <row r="11391" spans="9:13">
      <c r="I11391" s="35" t="s">
        <v>31681</v>
      </c>
      <c r="J11391" s="35" t="s">
        <v>31682</v>
      </c>
      <c r="K11391" s="35" t="s">
        <v>2204</v>
      </c>
      <c r="L11391" s="35"/>
      <c r="M11391" s="141">
        <v>45474</v>
      </c>
    </row>
    <row r="11392" spans="9:13">
      <c r="I11392" s="35" t="s">
        <v>31683</v>
      </c>
      <c r="J11392" s="35" t="s">
        <v>31684</v>
      </c>
      <c r="K11392" s="35" t="s">
        <v>2204</v>
      </c>
      <c r="L11392" s="35"/>
      <c r="M11392" s="141">
        <v>45477</v>
      </c>
    </row>
    <row r="11393" spans="9:13">
      <c r="I11393" s="35" t="s">
        <v>31711</v>
      </c>
      <c r="J11393" s="35" t="s">
        <v>31712</v>
      </c>
      <c r="K11393" s="35"/>
      <c r="L11393" s="35"/>
      <c r="M11393" s="141">
        <v>45476</v>
      </c>
    </row>
    <row r="11394" spans="9:13">
      <c r="I11394" s="35" t="s">
        <v>31713</v>
      </c>
      <c r="J11394" s="35" t="s">
        <v>31714</v>
      </c>
      <c r="K11394" s="35"/>
      <c r="L11394" s="35"/>
      <c r="M11394" s="141">
        <v>45476</v>
      </c>
    </row>
    <row r="11395" spans="9:13">
      <c r="I11395" s="35" t="s">
        <v>31715</v>
      </c>
      <c r="J11395" s="35" t="s">
        <v>31716</v>
      </c>
      <c r="K11395" s="35"/>
      <c r="L11395" s="35"/>
      <c r="M11395" s="141">
        <v>45476</v>
      </c>
    </row>
    <row r="11396" spans="9:13">
      <c r="I11396" s="35" t="s">
        <v>31717</v>
      </c>
      <c r="J11396" s="35" t="s">
        <v>31718</v>
      </c>
      <c r="K11396" s="35" t="s">
        <v>2204</v>
      </c>
      <c r="L11396" s="35"/>
      <c r="M11396" s="141">
        <v>45495</v>
      </c>
    </row>
    <row r="11397" spans="9:13">
      <c r="I11397" s="35" t="s">
        <v>31719</v>
      </c>
      <c r="J11397" s="35" t="s">
        <v>31720</v>
      </c>
      <c r="K11397" s="35" t="s">
        <v>2617</v>
      </c>
      <c r="L11397" s="35"/>
      <c r="M11397" s="141">
        <v>45495</v>
      </c>
    </row>
    <row r="11398" spans="9:13">
      <c r="I11398" s="35" t="s">
        <v>31721</v>
      </c>
      <c r="J11398" s="35" t="s">
        <v>31722</v>
      </c>
      <c r="K11398" s="35" t="s">
        <v>2617</v>
      </c>
      <c r="L11398" s="35"/>
      <c r="M11398" s="141">
        <v>45495</v>
      </c>
    </row>
    <row r="11399" spans="9:13">
      <c r="I11399" s="35" t="s">
        <v>31723</v>
      </c>
      <c r="J11399" s="35" t="s">
        <v>31724</v>
      </c>
      <c r="K11399" s="35" t="s">
        <v>2617</v>
      </c>
      <c r="L11399" s="35"/>
      <c r="M11399" s="141">
        <v>45495</v>
      </c>
    </row>
    <row r="11400" spans="9:13">
      <c r="I11400" s="35" t="s">
        <v>31725</v>
      </c>
      <c r="J11400" s="35" t="s">
        <v>31726</v>
      </c>
      <c r="K11400" s="35" t="s">
        <v>2617</v>
      </c>
      <c r="L11400" s="35"/>
      <c r="M11400" s="141">
        <v>45497</v>
      </c>
    </row>
    <row r="11401" spans="9:13">
      <c r="I11401" s="35" t="s">
        <v>31727</v>
      </c>
      <c r="J11401" s="35" t="s">
        <v>31728</v>
      </c>
      <c r="K11401" s="35" t="s">
        <v>2617</v>
      </c>
      <c r="L11401" s="35"/>
      <c r="M11401" s="141">
        <v>45497</v>
      </c>
    </row>
    <row r="11402" spans="9:13">
      <c r="I11402" s="35" t="s">
        <v>31729</v>
      </c>
      <c r="J11402" s="35" t="s">
        <v>31730</v>
      </c>
      <c r="K11402" s="35" t="s">
        <v>2617</v>
      </c>
      <c r="L11402" s="35"/>
      <c r="M11402" s="141">
        <v>45497</v>
      </c>
    </row>
    <row r="11403" spans="9:13">
      <c r="I11403" s="35" t="s">
        <v>31731</v>
      </c>
      <c r="J11403" s="35" t="s">
        <v>31732</v>
      </c>
      <c r="K11403" s="35" t="s">
        <v>2617</v>
      </c>
      <c r="L11403" s="35"/>
      <c r="M11403" s="141">
        <v>45497</v>
      </c>
    </row>
    <row r="11404" spans="9:13">
      <c r="I11404" s="35" t="s">
        <v>31733</v>
      </c>
      <c r="J11404" s="35" t="s">
        <v>31734</v>
      </c>
      <c r="K11404" s="35" t="s">
        <v>2617</v>
      </c>
      <c r="L11404" s="35"/>
      <c r="M11404" s="141">
        <v>45497</v>
      </c>
    </row>
    <row r="11405" spans="9:13">
      <c r="I11405" s="35" t="s">
        <v>31735</v>
      </c>
      <c r="J11405" s="35" t="s">
        <v>31736</v>
      </c>
      <c r="K11405" s="35" t="s">
        <v>2617</v>
      </c>
      <c r="L11405" s="35"/>
      <c r="M11405" s="141">
        <v>45497</v>
      </c>
    </row>
    <row r="11406" spans="9:13">
      <c r="I11406" s="35" t="s">
        <v>31737</v>
      </c>
      <c r="J11406" s="35" t="s">
        <v>31626</v>
      </c>
      <c r="K11406" s="35"/>
      <c r="L11406" s="35" t="s">
        <v>31741</v>
      </c>
      <c r="M11406" s="141">
        <v>45503</v>
      </c>
    </row>
    <row r="11407" spans="9:13">
      <c r="I11407" s="35" t="s">
        <v>31738</v>
      </c>
      <c r="J11407" s="35" t="s">
        <v>31654</v>
      </c>
      <c r="K11407" s="35"/>
      <c r="L11407" s="35" t="s">
        <v>31741</v>
      </c>
      <c r="M11407" s="141">
        <v>45503</v>
      </c>
    </row>
    <row r="11408" spans="9:13" ht="15">
      <c r="I11408" s="35" t="s">
        <v>31739</v>
      </c>
      <c r="J11408" s="35" t="s">
        <v>31740</v>
      </c>
      <c r="K11408" s="35" t="s">
        <v>2204</v>
      </c>
      <c r="L11408" s="35"/>
      <c r="M11408" s="141">
        <v>45505</v>
      </c>
    </row>
    <row r="11409" spans="9:13">
      <c r="I11409" s="35" t="s">
        <v>31762</v>
      </c>
      <c r="J11409" s="35" t="s">
        <v>31763</v>
      </c>
      <c r="K11409" s="35" t="s">
        <v>2617</v>
      </c>
      <c r="L11409" s="35"/>
      <c r="M11409" s="141">
        <v>45490</v>
      </c>
    </row>
    <row r="11410" spans="9:13">
      <c r="I11410" s="35" t="s">
        <v>31764</v>
      </c>
      <c r="J11410" s="35" t="s">
        <v>31765</v>
      </c>
      <c r="K11410" s="35" t="s">
        <v>2204</v>
      </c>
      <c r="L11410" s="35"/>
      <c r="M11410" s="141">
        <v>45492</v>
      </c>
    </row>
    <row r="11411" spans="9:13">
      <c r="I11411" s="35" t="s">
        <v>31766</v>
      </c>
      <c r="J11411" s="35" t="s">
        <v>31767</v>
      </c>
      <c r="K11411" s="35" t="s">
        <v>2617</v>
      </c>
      <c r="L11411" s="35"/>
      <c r="M11411" s="141">
        <v>45525</v>
      </c>
    </row>
    <row r="11412" spans="9:13">
      <c r="I11412" s="35" t="s">
        <v>31768</v>
      </c>
      <c r="J11412" s="35" t="s">
        <v>31769</v>
      </c>
      <c r="K11412" s="35" t="s">
        <v>2617</v>
      </c>
      <c r="L11412" s="35"/>
      <c r="M11412" s="141">
        <v>45532</v>
      </c>
    </row>
    <row r="11413" spans="9:13">
      <c r="I11413" s="35" t="s">
        <v>31770</v>
      </c>
      <c r="J11413" s="35" t="s">
        <v>31771</v>
      </c>
      <c r="K11413" s="35" t="s">
        <v>2617</v>
      </c>
      <c r="L11413" s="35"/>
      <c r="M11413" s="141">
        <v>45532</v>
      </c>
    </row>
    <row r="11414" spans="9:13">
      <c r="I11414" s="35" t="s">
        <v>31772</v>
      </c>
      <c r="J11414" s="35" t="s">
        <v>31773</v>
      </c>
      <c r="K11414" s="35" t="s">
        <v>2617</v>
      </c>
      <c r="L11414" s="35"/>
      <c r="M11414" s="141">
        <v>45532</v>
      </c>
    </row>
    <row r="11415" spans="9:13">
      <c r="I11415" s="35" t="s">
        <v>31774</v>
      </c>
      <c r="J11415" s="35" t="s">
        <v>31775</v>
      </c>
      <c r="K11415" s="35" t="s">
        <v>2617</v>
      </c>
      <c r="L11415" s="35"/>
      <c r="M11415" s="141">
        <v>45532</v>
      </c>
    </row>
    <row r="11416" spans="9:13">
      <c r="I11416" s="35" t="s">
        <v>31776</v>
      </c>
      <c r="J11416" s="35" t="s">
        <v>31777</v>
      </c>
      <c r="K11416" s="35" t="s">
        <v>2617</v>
      </c>
      <c r="L11416" s="35"/>
      <c r="M11416" s="141">
        <v>45532</v>
      </c>
    </row>
    <row r="11417" spans="9:13">
      <c r="I11417" s="35" t="s">
        <v>31778</v>
      </c>
      <c r="J11417" s="35" t="s">
        <v>31779</v>
      </c>
      <c r="K11417" s="35" t="s">
        <v>2617</v>
      </c>
      <c r="L11417" s="35"/>
      <c r="M11417" s="141">
        <v>45532</v>
      </c>
    </row>
    <row r="11418" spans="9:13">
      <c r="I11418" s="35" t="s">
        <v>31780</v>
      </c>
      <c r="J11418" s="35" t="s">
        <v>31781</v>
      </c>
      <c r="K11418" s="35" t="s">
        <v>2617</v>
      </c>
      <c r="L11418" s="35"/>
      <c r="M11418" s="141">
        <v>45532</v>
      </c>
    </row>
    <row r="11419" spans="9:13">
      <c r="I11419" s="35" t="s">
        <v>31782</v>
      </c>
      <c r="J11419" s="35" t="s">
        <v>31783</v>
      </c>
      <c r="K11419" s="35" t="s">
        <v>2617</v>
      </c>
      <c r="L11419" s="35"/>
      <c r="M11419" s="141">
        <v>45532</v>
      </c>
    </row>
    <row r="11420" spans="9:13">
      <c r="I11420" s="35" t="s">
        <v>31784</v>
      </c>
      <c r="J11420" s="35" t="s">
        <v>31785</v>
      </c>
      <c r="K11420" s="35" t="s">
        <v>2617</v>
      </c>
      <c r="L11420" s="35"/>
      <c r="M11420" s="141">
        <v>45532</v>
      </c>
    </row>
    <row r="11421" spans="9:13">
      <c r="I11421" s="35" t="s">
        <v>31786</v>
      </c>
      <c r="J11421" s="35" t="s">
        <v>31787</v>
      </c>
      <c r="K11421" s="35" t="s">
        <v>2617</v>
      </c>
      <c r="L11421" s="35"/>
      <c r="M11421" s="141">
        <v>45532</v>
      </c>
    </row>
    <row r="11422" spans="9:13">
      <c r="I11422" s="35" t="s">
        <v>31788</v>
      </c>
      <c r="J11422" s="35" t="s">
        <v>31789</v>
      </c>
      <c r="K11422" s="35" t="s">
        <v>2617</v>
      </c>
      <c r="L11422" s="35"/>
      <c r="M11422" s="141">
        <v>45532</v>
      </c>
    </row>
    <row r="11423" spans="9:13">
      <c r="I11423" s="35" t="s">
        <v>31790</v>
      </c>
      <c r="J11423" s="35" t="s">
        <v>31791</v>
      </c>
      <c r="K11423" s="35" t="s">
        <v>2617</v>
      </c>
      <c r="L11423" s="35"/>
      <c r="M11423" s="141">
        <v>45532</v>
      </c>
    </row>
    <row r="11424" spans="9:13">
      <c r="I11424" s="35" t="s">
        <v>31792</v>
      </c>
      <c r="J11424" s="35" t="s">
        <v>31793</v>
      </c>
      <c r="K11424" s="35" t="s">
        <v>2617</v>
      </c>
      <c r="L11424" s="35"/>
      <c r="M11424" s="141">
        <v>45532</v>
      </c>
    </row>
    <row r="11425" spans="9:13">
      <c r="I11425" s="35" t="s">
        <v>31799</v>
      </c>
      <c r="J11425" s="35" t="s">
        <v>31800</v>
      </c>
      <c r="K11425" s="35" t="s">
        <v>2204</v>
      </c>
      <c r="L11425" s="35"/>
      <c r="M11425" s="141">
        <v>45525</v>
      </c>
    </row>
    <row r="11426" spans="9:13">
      <c r="I11426" s="35" t="s">
        <v>31828</v>
      </c>
      <c r="J11426" s="35" t="s">
        <v>31829</v>
      </c>
      <c r="K11426" s="35" t="s">
        <v>2617</v>
      </c>
      <c r="L11426" s="35"/>
      <c r="M11426" s="141">
        <v>45576</v>
      </c>
    </row>
    <row r="11427" spans="9:13">
      <c r="I11427" s="35" t="s">
        <v>31830</v>
      </c>
      <c r="J11427" s="35" t="s">
        <v>31831</v>
      </c>
      <c r="K11427" s="35" t="s">
        <v>2617</v>
      </c>
      <c r="L11427" s="35"/>
      <c r="M11427" s="141">
        <v>45582</v>
      </c>
    </row>
    <row r="11428" spans="9:13">
      <c r="I11428" s="35" t="s">
        <v>31832</v>
      </c>
      <c r="J11428" s="35" t="s">
        <v>31833</v>
      </c>
      <c r="K11428" s="35" t="s">
        <v>2617</v>
      </c>
      <c r="L11428" s="35"/>
      <c r="M11428" s="141">
        <v>45582</v>
      </c>
    </row>
    <row r="11429" spans="9:13">
      <c r="I11429" s="35" t="s">
        <v>31834</v>
      </c>
      <c r="J11429" s="35" t="s">
        <v>31835</v>
      </c>
      <c r="K11429" s="35" t="s">
        <v>2617</v>
      </c>
      <c r="L11429" s="35"/>
      <c r="M11429" s="141">
        <v>45582</v>
      </c>
    </row>
    <row r="11430" spans="9:13">
      <c r="I11430" s="35" t="s">
        <v>31836</v>
      </c>
      <c r="J11430" s="35" t="s">
        <v>31837</v>
      </c>
      <c r="K11430" s="35" t="s">
        <v>2617</v>
      </c>
      <c r="L11430" s="35"/>
      <c r="M11430" s="141">
        <v>45582</v>
      </c>
    </row>
    <row r="11431" spans="9:13">
      <c r="I11431" s="35" t="s">
        <v>31838</v>
      </c>
      <c r="J11431" s="35" t="s">
        <v>31839</v>
      </c>
      <c r="K11431" s="35" t="s">
        <v>2617</v>
      </c>
      <c r="L11431" s="35"/>
      <c r="M11431" s="141">
        <v>45582</v>
      </c>
    </row>
    <row r="11432" spans="9:13">
      <c r="I11432" s="35" t="s">
        <v>31840</v>
      </c>
      <c r="J11432" s="35" t="s">
        <v>31841</v>
      </c>
      <c r="K11432" s="35" t="s">
        <v>2617</v>
      </c>
      <c r="L11432" s="35"/>
      <c r="M11432" s="141">
        <v>374301</v>
      </c>
    </row>
    <row r="11433" spans="9:13">
      <c r="I11433" s="35" t="s">
        <v>31842</v>
      </c>
      <c r="J11433" s="35" t="s">
        <v>31843</v>
      </c>
      <c r="K11433" s="35" t="s">
        <v>2204</v>
      </c>
      <c r="L11433" s="35"/>
      <c r="M11433" s="141">
        <v>45589</v>
      </c>
    </row>
    <row r="11434" spans="9:13">
      <c r="I11434" s="35" t="s">
        <v>31907</v>
      </c>
      <c r="J11434" s="35" t="s">
        <v>31908</v>
      </c>
      <c r="K11434" s="35" t="s">
        <v>2617</v>
      </c>
      <c r="L11434" s="35"/>
      <c r="M11434" s="141">
        <v>45576</v>
      </c>
    </row>
    <row r="11435" spans="9:13">
      <c r="I11435" s="35" t="s">
        <v>31909</v>
      </c>
      <c r="J11435" s="35" t="s">
        <v>31910</v>
      </c>
      <c r="K11435" s="35" t="s">
        <v>2617</v>
      </c>
      <c r="L11435" s="35"/>
      <c r="M11435" s="141">
        <v>45579</v>
      </c>
    </row>
    <row r="11436" spans="9:13">
      <c r="I11436" s="35" t="s">
        <v>31911</v>
      </c>
      <c r="J11436" s="35" t="s">
        <v>31912</v>
      </c>
      <c r="K11436" s="35" t="s">
        <v>2617</v>
      </c>
      <c r="L11436" s="35"/>
      <c r="M11436" s="141">
        <v>45621</v>
      </c>
    </row>
    <row r="11437" spans="9:13">
      <c r="I11437" s="35" t="s">
        <v>31913</v>
      </c>
      <c r="J11437" s="35" t="s">
        <v>31914</v>
      </c>
      <c r="K11437" s="35" t="s">
        <v>2617</v>
      </c>
      <c r="L11437" s="35"/>
      <c r="M11437" s="141">
        <v>45621</v>
      </c>
    </row>
    <row r="11438" spans="9:13">
      <c r="I11438" s="35" t="s">
        <v>31915</v>
      </c>
      <c r="J11438" s="35" t="s">
        <v>31916</v>
      </c>
      <c r="K11438" s="35" t="s">
        <v>2617</v>
      </c>
      <c r="L11438" s="35"/>
      <c r="M11438" s="141">
        <v>45621</v>
      </c>
    </row>
    <row r="11439" spans="9:13">
      <c r="I11439" s="35" t="s">
        <v>31917</v>
      </c>
      <c r="J11439" s="35" t="s">
        <v>31918</v>
      </c>
      <c r="K11439" s="35" t="s">
        <v>2617</v>
      </c>
      <c r="L11439" s="35"/>
      <c r="M11439" s="141">
        <v>45622</v>
      </c>
    </row>
    <row r="11440" spans="9:13">
      <c r="I11440" s="35" t="s">
        <v>31919</v>
      </c>
      <c r="J11440" s="35" t="s">
        <v>31920</v>
      </c>
      <c r="K11440" s="35" t="s">
        <v>2617</v>
      </c>
      <c r="L11440" s="35"/>
      <c r="M11440" s="141">
        <v>45622</v>
      </c>
    </row>
    <row r="11441" spans="9:13">
      <c r="I11441" s="35" t="s">
        <v>31907</v>
      </c>
      <c r="J11441" s="35" t="s">
        <v>31908</v>
      </c>
      <c r="K11441" s="35" t="s">
        <v>2617</v>
      </c>
      <c r="L11441" s="35"/>
      <c r="M11441" s="141">
        <v>45576</v>
      </c>
    </row>
    <row r="11442" spans="9:13">
      <c r="I11442" s="35" t="s">
        <v>31909</v>
      </c>
      <c r="J11442" s="35" t="s">
        <v>31910</v>
      </c>
      <c r="K11442" s="35" t="s">
        <v>2617</v>
      </c>
      <c r="L11442" s="35"/>
      <c r="M11442" s="141">
        <v>45579</v>
      </c>
    </row>
    <row r="11443" spans="9:13">
      <c r="I11443" s="35" t="s">
        <v>31911</v>
      </c>
      <c r="J11443" s="35" t="s">
        <v>31912</v>
      </c>
      <c r="K11443" s="35" t="s">
        <v>2617</v>
      </c>
      <c r="L11443" s="35"/>
      <c r="M11443" s="141">
        <v>45621</v>
      </c>
    </row>
    <row r="11444" spans="9:13">
      <c r="I11444" s="35" t="s">
        <v>31913</v>
      </c>
      <c r="J11444" s="35" t="s">
        <v>31914</v>
      </c>
      <c r="K11444" s="35" t="s">
        <v>2617</v>
      </c>
      <c r="L11444" s="35"/>
      <c r="M11444" s="141">
        <v>45621</v>
      </c>
    </row>
    <row r="11445" spans="9:13">
      <c r="I11445" s="35" t="s">
        <v>31915</v>
      </c>
      <c r="J11445" s="35" t="s">
        <v>31916</v>
      </c>
      <c r="K11445" s="35" t="s">
        <v>2617</v>
      </c>
      <c r="L11445" s="35"/>
      <c r="M11445" s="141">
        <v>45621</v>
      </c>
    </row>
    <row r="11446" spans="9:13">
      <c r="I11446" s="35" t="s">
        <v>31917</v>
      </c>
      <c r="J11446" s="35" t="s">
        <v>31918</v>
      </c>
      <c r="K11446" s="35" t="s">
        <v>2617</v>
      </c>
      <c r="L11446" s="35"/>
      <c r="M11446" s="141">
        <v>45622</v>
      </c>
    </row>
    <row r="11447" spans="9:13">
      <c r="I11447" s="35" t="s">
        <v>31919</v>
      </c>
      <c r="J11447" s="35" t="s">
        <v>31920</v>
      </c>
      <c r="K11447" s="35" t="s">
        <v>2617</v>
      </c>
      <c r="L11447" s="35"/>
      <c r="M11447" s="141">
        <v>45622</v>
      </c>
    </row>
    <row r="11448" spans="9:13">
      <c r="I11448" s="35" t="s">
        <v>32077</v>
      </c>
      <c r="J11448" s="35" t="s">
        <v>32078</v>
      </c>
      <c r="K11448" s="35" t="s">
        <v>2617</v>
      </c>
      <c r="L11448" s="35"/>
      <c r="M11448" s="141">
        <v>45575</v>
      </c>
    </row>
    <row r="11449" spans="9:13">
      <c r="I11449" s="35" t="s">
        <v>32079</v>
      </c>
      <c r="J11449" s="35" t="s">
        <v>32080</v>
      </c>
      <c r="K11449" s="35" t="s">
        <v>2617</v>
      </c>
      <c r="L11449" s="35"/>
      <c r="M11449" s="141">
        <v>45575</v>
      </c>
    </row>
    <row r="11450" spans="9:13">
      <c r="I11450" s="35" t="s">
        <v>32081</v>
      </c>
      <c r="J11450" s="35" t="s">
        <v>32082</v>
      </c>
      <c r="K11450" s="35" t="s">
        <v>2204</v>
      </c>
      <c r="L11450" s="35"/>
      <c r="M11450" s="141">
        <v>45643</v>
      </c>
    </row>
    <row r="11451" spans="9:13">
      <c r="I11451" s="35" t="s">
        <v>32083</v>
      </c>
      <c r="J11451" s="35" t="s">
        <v>32084</v>
      </c>
      <c r="K11451" s="35" t="s">
        <v>2617</v>
      </c>
      <c r="L11451" s="35"/>
      <c r="M11451" s="141">
        <v>45649</v>
      </c>
    </row>
    <row r="11452" spans="9:13">
      <c r="I11452" s="35" t="s">
        <v>32085</v>
      </c>
      <c r="J11452" s="35" t="s">
        <v>32086</v>
      </c>
      <c r="K11452" s="35" t="s">
        <v>32087</v>
      </c>
      <c r="L11452" s="35"/>
      <c r="M11452" s="141">
        <v>45649</v>
      </c>
    </row>
    <row r="11453" spans="9:13">
      <c r="I11453" s="35" t="s">
        <v>32088</v>
      </c>
      <c r="J11453" s="35" t="s">
        <v>32089</v>
      </c>
      <c r="K11453" s="35" t="s">
        <v>32087</v>
      </c>
      <c r="L11453" s="35"/>
      <c r="M11453" s="141">
        <v>45649</v>
      </c>
    </row>
    <row r="11454" spans="9:13">
      <c r="I11454" s="35" t="s">
        <v>32090</v>
      </c>
      <c r="J11454" s="35" t="s">
        <v>32091</v>
      </c>
      <c r="K11454" s="35" t="s">
        <v>2617</v>
      </c>
      <c r="L11454" s="35"/>
      <c r="M11454" s="141">
        <v>45663</v>
      </c>
    </row>
    <row r="11455" spans="9:13">
      <c r="I11455" s="35" t="s">
        <v>32092</v>
      </c>
      <c r="J11455" s="35" t="s">
        <v>32093</v>
      </c>
      <c r="K11455" s="35" t="s">
        <v>2617</v>
      </c>
      <c r="L11455" s="35"/>
      <c r="M11455" s="141">
        <v>45663</v>
      </c>
    </row>
    <row r="11456" spans="9:13">
      <c r="I11456" s="35" t="s">
        <v>32094</v>
      </c>
      <c r="J11456" s="35" t="s">
        <v>32095</v>
      </c>
      <c r="K11456" s="35" t="s">
        <v>2617</v>
      </c>
      <c r="L11456" s="35"/>
      <c r="M11456" s="141">
        <v>45663</v>
      </c>
    </row>
    <row r="11457" spans="9:13">
      <c r="I11457" s="35" t="s">
        <v>32096</v>
      </c>
      <c r="J11457" s="35" t="s">
        <v>32097</v>
      </c>
      <c r="K11457" s="35" t="s">
        <v>2617</v>
      </c>
      <c r="L11457" s="35"/>
      <c r="M11457" s="141">
        <v>45667</v>
      </c>
    </row>
    <row r="11458" spans="9:13">
      <c r="I11458" s="35" t="s">
        <v>32098</v>
      </c>
      <c r="J11458" s="35" t="s">
        <v>32099</v>
      </c>
      <c r="K11458" s="35" t="s">
        <v>2617</v>
      </c>
      <c r="L11458" s="35"/>
      <c r="M11458" s="141">
        <v>45673</v>
      </c>
    </row>
    <row r="11459" spans="9:13">
      <c r="I11459" s="35" t="s">
        <v>32175</v>
      </c>
      <c r="J11459" s="35" t="s">
        <v>32176</v>
      </c>
      <c r="K11459" s="35" t="s">
        <v>2617</v>
      </c>
      <c r="L11459" s="35"/>
      <c r="M11459" s="141">
        <v>45642</v>
      </c>
    </row>
    <row r="11460" spans="9:13">
      <c r="I11460" s="35" t="s">
        <v>32177</v>
      </c>
      <c r="J11460" s="35" t="s">
        <v>32178</v>
      </c>
      <c r="K11460" s="35" t="s">
        <v>2617</v>
      </c>
      <c r="L11460" s="35"/>
      <c r="M11460" s="141">
        <v>45657</v>
      </c>
    </row>
    <row r="11461" spans="9:13">
      <c r="I11461" s="35" t="s">
        <v>32179</v>
      </c>
      <c r="J11461" s="35" t="s">
        <v>32180</v>
      </c>
      <c r="K11461" s="35" t="s">
        <v>2617</v>
      </c>
      <c r="L11461" s="35"/>
      <c r="M11461" s="141">
        <v>45657</v>
      </c>
    </row>
    <row r="11462" spans="9:13">
      <c r="I11462" s="35" t="s">
        <v>32181</v>
      </c>
      <c r="J11462" s="35" t="s">
        <v>32182</v>
      </c>
      <c r="K11462" s="35" t="s">
        <v>2617</v>
      </c>
      <c r="L11462" s="35"/>
      <c r="M11462" s="141">
        <v>45665</v>
      </c>
    </row>
    <row r="11463" spans="9:13">
      <c r="I11463" s="35" t="s">
        <v>32183</v>
      </c>
      <c r="J11463" s="35" t="s">
        <v>32184</v>
      </c>
      <c r="K11463" s="35" t="s">
        <v>2617</v>
      </c>
      <c r="L11463" s="35"/>
      <c r="M11463" s="141">
        <v>45665</v>
      </c>
    </row>
    <row r="11464" spans="9:13">
      <c r="I11464" s="35" t="s">
        <v>32185</v>
      </c>
      <c r="J11464" s="35" t="s">
        <v>32186</v>
      </c>
      <c r="K11464" s="35" t="s">
        <v>2617</v>
      </c>
      <c r="L11464" s="35"/>
      <c r="M11464" s="141">
        <v>45707</v>
      </c>
    </row>
    <row r="11465" spans="9:13">
      <c r="I11465" s="35" t="s">
        <v>32187</v>
      </c>
      <c r="J11465" s="35" t="s">
        <v>32188</v>
      </c>
      <c r="K11465" s="35" t="s">
        <v>2617</v>
      </c>
      <c r="L11465" s="35"/>
      <c r="M11465" s="141">
        <v>45709</v>
      </c>
    </row>
    <row r="11466" spans="9:13">
      <c r="I11466" s="35" t="s">
        <v>32189</v>
      </c>
      <c r="J11466" s="35" t="s">
        <v>32190</v>
      </c>
      <c r="K11466" s="35" t="s">
        <v>2617</v>
      </c>
      <c r="L11466" s="35"/>
      <c r="M11466" s="141">
        <v>45709</v>
      </c>
    </row>
    <row r="11467" spans="9:13">
      <c r="I11467" s="35" t="s">
        <v>32191</v>
      </c>
      <c r="J11467" s="35" t="s">
        <v>32192</v>
      </c>
      <c r="K11467" s="35" t="s">
        <v>2617</v>
      </c>
      <c r="L11467" s="35"/>
      <c r="M11467" s="141">
        <v>45712</v>
      </c>
    </row>
    <row r="11468" spans="9:13">
      <c r="I11468" s="35" t="s">
        <v>32193</v>
      </c>
      <c r="J11468" s="35" t="s">
        <v>32194</v>
      </c>
      <c r="K11468" s="35" t="s">
        <v>32087</v>
      </c>
      <c r="L11468" s="35"/>
      <c r="M11468" s="141">
        <v>45728</v>
      </c>
    </row>
    <row r="11469" spans="9:13">
      <c r="I11469" s="35" t="s">
        <v>32195</v>
      </c>
      <c r="J11469" s="35" t="s">
        <v>32196</v>
      </c>
      <c r="K11469" s="35" t="s">
        <v>32087</v>
      </c>
      <c r="L11469" s="35"/>
      <c r="M11469" s="141">
        <v>45728</v>
      </c>
    </row>
    <row r="11470" spans="9:13">
      <c r="I11470" s="35" t="s">
        <v>32222</v>
      </c>
      <c r="J11470" s="35" t="s">
        <v>32223</v>
      </c>
      <c r="K11470" s="35" t="s">
        <v>2617</v>
      </c>
      <c r="L11470" s="35"/>
      <c r="M11470" s="141">
        <v>45798</v>
      </c>
    </row>
    <row r="11471" spans="9:13">
      <c r="I11471" s="35" t="s">
        <v>32224</v>
      </c>
      <c r="J11471" s="35" t="s">
        <v>32225</v>
      </c>
      <c r="K11471" s="35" t="s">
        <v>2617</v>
      </c>
      <c r="L11471" s="35"/>
      <c r="M11471" s="141">
        <v>45798</v>
      </c>
    </row>
    <row r="11472" spans="9:13">
      <c r="I11472" s="35" t="s">
        <v>32226</v>
      </c>
      <c r="J11472" s="35" t="s">
        <v>32227</v>
      </c>
      <c r="K11472" s="35" t="s">
        <v>2617</v>
      </c>
      <c r="L11472" s="35"/>
      <c r="M11472" s="141">
        <v>45798</v>
      </c>
    </row>
    <row r="11473" spans="9:13">
      <c r="I11473" s="35" t="s">
        <v>32228</v>
      </c>
      <c r="J11473" s="35" t="s">
        <v>32229</v>
      </c>
      <c r="K11473" s="35" t="s">
        <v>2617</v>
      </c>
      <c r="L11473" s="35"/>
      <c r="M11473" s="141">
        <v>45798</v>
      </c>
    </row>
    <row r="11474" spans="9:13">
      <c r="I11474" s="35" t="s">
        <v>32230</v>
      </c>
      <c r="J11474" s="35" t="s">
        <v>32231</v>
      </c>
      <c r="K11474" s="35" t="s">
        <v>2617</v>
      </c>
      <c r="L11474" s="35"/>
      <c r="M11474" s="141">
        <v>45798</v>
      </c>
    </row>
    <row r="11475" spans="9:13">
      <c r="I11475" s="35" t="s">
        <v>32232</v>
      </c>
      <c r="J11475" s="35" t="s">
        <v>32233</v>
      </c>
      <c r="K11475" s="35" t="s">
        <v>2617</v>
      </c>
      <c r="L11475" s="35"/>
      <c r="M11475" s="141">
        <v>45798</v>
      </c>
    </row>
    <row r="11476" spans="9:13">
      <c r="I11476" s="35" t="s">
        <v>32234</v>
      </c>
      <c r="J11476" s="35" t="s">
        <v>32235</v>
      </c>
      <c r="K11476" s="35" t="s">
        <v>2617</v>
      </c>
      <c r="L11476" s="35"/>
      <c r="M11476" s="141">
        <v>45798</v>
      </c>
    </row>
    <row r="11477" spans="9:13">
      <c r="I11477" s="35" t="s">
        <v>32236</v>
      </c>
      <c r="J11477" s="35" t="s">
        <v>32237</v>
      </c>
      <c r="K11477" s="35" t="s">
        <v>2617</v>
      </c>
      <c r="L11477" s="35"/>
      <c r="M11477" s="141">
        <v>45798</v>
      </c>
    </row>
    <row r="11478" spans="9:13">
      <c r="I11478" s="35" t="s">
        <v>32238</v>
      </c>
      <c r="J11478" s="35" t="s">
        <v>32239</v>
      </c>
      <c r="K11478" s="35" t="s">
        <v>2617</v>
      </c>
      <c r="L11478" s="35"/>
      <c r="M11478" s="141">
        <v>45798</v>
      </c>
    </row>
    <row r="11479" spans="9:13">
      <c r="I11479" s="35" t="s">
        <v>32240</v>
      </c>
      <c r="J11479" s="35" t="s">
        <v>32241</v>
      </c>
      <c r="K11479" s="35" t="s">
        <v>2617</v>
      </c>
      <c r="L11479" s="35"/>
      <c r="M11479" s="141">
        <v>45798</v>
      </c>
    </row>
    <row r="11480" spans="9:13">
      <c r="I11480" s="35" t="s">
        <v>32242</v>
      </c>
      <c r="J11480" s="35" t="s">
        <v>32243</v>
      </c>
      <c r="K11480" s="35" t="s">
        <v>2617</v>
      </c>
      <c r="L11480" s="35"/>
      <c r="M11480" s="141">
        <v>45798</v>
      </c>
    </row>
    <row r="11481" spans="9:13">
      <c r="I11481" s="35" t="s">
        <v>32244</v>
      </c>
      <c r="J11481" s="35" t="s">
        <v>32245</v>
      </c>
      <c r="K11481" s="35" t="s">
        <v>2617</v>
      </c>
      <c r="L11481" s="35"/>
      <c r="M11481" s="141">
        <v>45798</v>
      </c>
    </row>
    <row r="11482" spans="9:13">
      <c r="I11482" s="35" t="s">
        <v>32246</v>
      </c>
      <c r="J11482" s="35" t="s">
        <v>32247</v>
      </c>
      <c r="K11482" s="35" t="s">
        <v>2617</v>
      </c>
      <c r="L11482" s="35"/>
      <c r="M11482" s="141">
        <v>45798</v>
      </c>
    </row>
    <row r="11483" spans="9:13">
      <c r="I11483" s="35" t="s">
        <v>32248</v>
      </c>
      <c r="J11483" s="35" t="s">
        <v>32249</v>
      </c>
      <c r="K11483" s="35" t="s">
        <v>2617</v>
      </c>
      <c r="L11483" s="35"/>
      <c r="M11483" s="141">
        <v>45798</v>
      </c>
    </row>
    <row r="11484" spans="9:13">
      <c r="I11484" s="35" t="s">
        <v>32250</v>
      </c>
      <c r="J11484" s="35" t="s">
        <v>32251</v>
      </c>
      <c r="K11484" s="35" t="s">
        <v>2204</v>
      </c>
      <c r="L11484" s="35"/>
      <c r="M11484" s="141">
        <v>45798</v>
      </c>
    </row>
    <row r="11485" spans="9:13">
      <c r="I11485" s="35" t="s">
        <v>32252</v>
      </c>
      <c r="J11485" s="35" t="s">
        <v>32253</v>
      </c>
      <c r="K11485" s="35" t="s">
        <v>2617</v>
      </c>
      <c r="L11485" s="35"/>
      <c r="M11485" s="141">
        <v>45798</v>
      </c>
    </row>
    <row r="11486" spans="9:13">
      <c r="I11486" s="35" t="s">
        <v>32254</v>
      </c>
      <c r="J11486" s="35" t="s">
        <v>32255</v>
      </c>
      <c r="K11486" s="35" t="s">
        <v>2617</v>
      </c>
      <c r="L11486" s="35"/>
      <c r="M11486" s="141">
        <v>45798</v>
      </c>
    </row>
    <row r="11487" spans="9:13">
      <c r="I11487" s="35" t="s">
        <v>32256</v>
      </c>
      <c r="J11487" s="35" t="s">
        <v>32257</v>
      </c>
      <c r="K11487" s="35" t="s">
        <v>2617</v>
      </c>
      <c r="L11487" s="35"/>
      <c r="M11487" s="141">
        <v>45798</v>
      </c>
    </row>
    <row r="11488" spans="9:13">
      <c r="I11488" s="35" t="s">
        <v>32258</v>
      </c>
      <c r="J11488" s="35" t="s">
        <v>32259</v>
      </c>
      <c r="K11488" s="35" t="s">
        <v>2617</v>
      </c>
      <c r="L11488" s="35"/>
      <c r="M11488" s="141">
        <v>45798</v>
      </c>
    </row>
    <row r="11489" spans="9:13">
      <c r="I11489" s="35" t="s">
        <v>32260</v>
      </c>
      <c r="J11489" s="35" t="s">
        <v>32261</v>
      </c>
      <c r="K11489" s="35" t="s">
        <v>2617</v>
      </c>
      <c r="L11489" s="35"/>
      <c r="M11489" s="141">
        <v>45798</v>
      </c>
    </row>
    <row r="11490" spans="9:13">
      <c r="I11490" s="35" t="s">
        <v>32262</v>
      </c>
      <c r="J11490" s="35" t="s">
        <v>32263</v>
      </c>
      <c r="K11490" s="35" t="s">
        <v>2617</v>
      </c>
      <c r="L11490" s="35"/>
      <c r="M11490" s="141">
        <v>45798</v>
      </c>
    </row>
    <row r="11491" spans="9:13">
      <c r="I11491" s="35" t="s">
        <v>32264</v>
      </c>
      <c r="J11491" s="35" t="s">
        <v>32265</v>
      </c>
      <c r="K11491" s="35" t="s">
        <v>2617</v>
      </c>
      <c r="L11491" s="35"/>
      <c r="M11491" s="141">
        <v>45798</v>
      </c>
    </row>
    <row r="11492" spans="9:13">
      <c r="I11492" s="35" t="s">
        <v>32266</v>
      </c>
      <c r="J11492" s="35" t="s">
        <v>32267</v>
      </c>
      <c r="K11492" s="35" t="s">
        <v>2617</v>
      </c>
      <c r="L11492" s="35"/>
      <c r="M11492" s="141">
        <v>45798</v>
      </c>
    </row>
    <row r="11493" spans="9:13">
      <c r="I11493" s="35" t="s">
        <v>32358</v>
      </c>
      <c r="J11493" s="35" t="s">
        <v>32359</v>
      </c>
      <c r="K11493" s="35" t="s">
        <v>2204</v>
      </c>
      <c r="L11493" s="35"/>
      <c r="M11493" s="141">
        <v>45828</v>
      </c>
    </row>
    <row r="11494" spans="9:13">
      <c r="I11494" s="35" t="s">
        <v>32360</v>
      </c>
      <c r="J11494" s="35" t="s">
        <v>32361</v>
      </c>
      <c r="K11494" s="35" t="s">
        <v>2617</v>
      </c>
      <c r="L11494" s="35"/>
      <c r="M11494" s="141">
        <v>45828</v>
      </c>
    </row>
    <row r="11495" spans="9:13">
      <c r="I11495" s="35" t="s">
        <v>32362</v>
      </c>
      <c r="J11495" s="35" t="s">
        <v>32363</v>
      </c>
      <c r="K11495" s="35" t="s">
        <v>2617</v>
      </c>
      <c r="L11495" s="35"/>
      <c r="M11495" s="141">
        <v>45828</v>
      </c>
    </row>
    <row r="11496" spans="9:13">
      <c r="I11496" s="35" t="s">
        <v>32364</v>
      </c>
      <c r="J11496" s="35" t="s">
        <v>32365</v>
      </c>
      <c r="K11496" s="35" t="s">
        <v>2617</v>
      </c>
      <c r="L11496" s="35"/>
      <c r="M11496" s="141">
        <v>45828</v>
      </c>
    </row>
    <row r="11497" spans="9:13">
      <c r="I11497" s="35" t="s">
        <v>32366</v>
      </c>
      <c r="J11497" s="35" t="s">
        <v>32367</v>
      </c>
      <c r="K11497" s="35" t="s">
        <v>2617</v>
      </c>
      <c r="L11497" s="35"/>
      <c r="M11497" s="141">
        <v>45828</v>
      </c>
    </row>
    <row r="11498" spans="9:13">
      <c r="I11498" s="35" t="s">
        <v>32368</v>
      </c>
      <c r="J11498" s="35" t="s">
        <v>32369</v>
      </c>
      <c r="K11498" s="35" t="s">
        <v>2617</v>
      </c>
      <c r="L11498" s="35"/>
      <c r="M11498" s="141">
        <v>45800</v>
      </c>
    </row>
    <row r="11499" spans="9:13">
      <c r="I11499" s="35" t="s">
        <v>32370</v>
      </c>
      <c r="J11499" s="35" t="s">
        <v>32371</v>
      </c>
      <c r="K11499" s="35" t="s">
        <v>2617</v>
      </c>
      <c r="L11499" s="35"/>
      <c r="M11499" s="141">
        <v>45807</v>
      </c>
    </row>
    <row r="11500" spans="9:13">
      <c r="I11500" s="35" t="s">
        <v>32372</v>
      </c>
      <c r="J11500" s="35" t="s">
        <v>32373</v>
      </c>
      <c r="K11500" s="35" t="s">
        <v>2617</v>
      </c>
      <c r="L11500" s="35"/>
      <c r="M11500" s="141">
        <v>45813</v>
      </c>
    </row>
    <row r="11501" spans="9:13">
      <c r="I11501" s="35" t="s">
        <v>32384</v>
      </c>
      <c r="J11501" s="35" t="s">
        <v>23481</v>
      </c>
      <c r="K11501" s="35" t="s">
        <v>2617</v>
      </c>
      <c r="L11501" s="35"/>
      <c r="M11501" s="141">
        <v>45820</v>
      </c>
    </row>
  </sheetData>
  <sheetProtection algorithmName="SHA-512" hashValue="wSsOTv6MhFVLh/+ybtcthNYS1n5D44GtV+pPkJWDuphbZVYe/NoWaWNF8sM3DqbLLiBGBiuM65E6ehlsqpMZqg==" saltValue="h1daXMCbnermSd0ePBE80w==" spinCount="100000" sheet="1" objects="1" scenarios="1"/>
  <sortState xmlns:xlrd2="http://schemas.microsoft.com/office/spreadsheetml/2017/richdata2" ref="I3:M3541">
    <sortCondition ref="K3:K3541"/>
  </sortState>
  <conditionalFormatting sqref="J2842">
    <cfRule type="duplicateValues" dxfId="0" priority="4"/>
  </conditionalFormatting>
  <pageMargins left="0.7" right="0.7" top="0.75" bottom="0.75" header="0.3" footer="0.3"/>
  <pageSetup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FFFF00"/>
  </sheetPr>
  <dimension ref="A1:V1560"/>
  <sheetViews>
    <sheetView showGridLines="0" zoomScale="85" zoomScaleNormal="85" workbookViewId="0">
      <pane xSplit="2" ySplit="2" topLeftCell="C3" activePane="bottomRight" state="frozen"/>
      <selection pane="topRight" activeCell="C1" sqref="C1"/>
      <selection pane="bottomLeft" activeCell="A2" sqref="A2"/>
      <selection pane="bottomRight" activeCell="H13" sqref="H13"/>
    </sheetView>
  </sheetViews>
  <sheetFormatPr defaultColWidth="9.140625" defaultRowHeight="12.75"/>
  <cols>
    <col min="1" max="2" width="27.5703125" style="6" customWidth="1"/>
    <col min="3" max="3" width="6.42578125" style="6" customWidth="1"/>
    <col min="4" max="4" width="19.140625" style="6" customWidth="1"/>
    <col min="5" max="5" width="6.42578125" style="6" customWidth="1"/>
    <col min="6" max="6" width="19.140625" style="6" customWidth="1"/>
    <col min="7" max="7" width="6.42578125" style="6" customWidth="1"/>
    <col min="8" max="8" width="19.140625" style="6" customWidth="1"/>
    <col min="9" max="9" width="6.42578125" style="6" customWidth="1"/>
    <col min="10" max="10" width="19.140625" style="6" customWidth="1"/>
    <col min="11" max="11" width="6.42578125" style="6" customWidth="1"/>
    <col min="12" max="12" width="19.140625" style="6" customWidth="1"/>
    <col min="13" max="13" width="6.42578125" style="6" customWidth="1"/>
    <col min="14" max="14" width="19.140625" style="6" customWidth="1"/>
    <col min="15" max="15" width="6.42578125" style="6" customWidth="1"/>
    <col min="16" max="16" width="19.140625" style="6" customWidth="1"/>
    <col min="17" max="17" width="6.42578125" style="6" customWidth="1"/>
    <col min="18" max="18" width="19.140625" style="6" customWidth="1"/>
    <col min="19" max="19" width="6.42578125" style="6" customWidth="1"/>
    <col min="20" max="20" width="19.140625" style="6" customWidth="1"/>
    <col min="21" max="21" width="10.85546875" style="6" bestFit="1" customWidth="1"/>
    <col min="22" max="22" width="19.140625" style="6" customWidth="1"/>
    <col min="23" max="16384" width="9.140625" style="6"/>
  </cols>
  <sheetData>
    <row r="1" spans="1:22" s="9" customFormat="1">
      <c r="A1" s="63"/>
      <c r="B1" s="64"/>
      <c r="C1" s="63" t="s">
        <v>26956</v>
      </c>
      <c r="D1" s="64"/>
      <c r="E1" s="63" t="s">
        <v>26957</v>
      </c>
      <c r="F1" s="64"/>
      <c r="G1" s="63" t="s">
        <v>26958</v>
      </c>
      <c r="H1" s="64"/>
      <c r="I1" s="63" t="s">
        <v>26959</v>
      </c>
      <c r="J1" s="64"/>
      <c r="K1" s="63" t="s">
        <v>26960</v>
      </c>
      <c r="L1" s="64"/>
      <c r="M1" s="63" t="s">
        <v>26961</v>
      </c>
      <c r="N1" s="64"/>
      <c r="O1" s="63" t="s">
        <v>10012</v>
      </c>
      <c r="P1" s="64"/>
      <c r="Q1" s="63" t="s">
        <v>26962</v>
      </c>
      <c r="R1" s="64"/>
      <c r="S1" s="63" t="s">
        <v>26963</v>
      </c>
      <c r="T1" s="64"/>
      <c r="U1" s="63" t="s">
        <v>10014</v>
      </c>
      <c r="V1" s="64"/>
    </row>
    <row r="2" spans="1:22" s="9" customFormat="1">
      <c r="A2" s="63" t="s">
        <v>26964</v>
      </c>
      <c r="B2" s="65" t="s">
        <v>26965</v>
      </c>
      <c r="C2" s="63" t="s">
        <v>0</v>
      </c>
      <c r="D2" s="65" t="s">
        <v>21</v>
      </c>
      <c r="E2" s="63" t="s">
        <v>0</v>
      </c>
      <c r="F2" s="65" t="s">
        <v>21</v>
      </c>
      <c r="G2" s="63" t="s">
        <v>0</v>
      </c>
      <c r="H2" s="65" t="s">
        <v>21</v>
      </c>
      <c r="I2" s="63" t="s">
        <v>0</v>
      </c>
      <c r="J2" s="65" t="s">
        <v>21</v>
      </c>
      <c r="K2" s="63" t="s">
        <v>0</v>
      </c>
      <c r="L2" s="65" t="s">
        <v>21</v>
      </c>
      <c r="M2" s="63" t="s">
        <v>0</v>
      </c>
      <c r="N2" s="65" t="s">
        <v>21</v>
      </c>
      <c r="O2" s="63" t="s">
        <v>0</v>
      </c>
      <c r="P2" s="65" t="s">
        <v>21</v>
      </c>
      <c r="Q2" s="63" t="s">
        <v>0</v>
      </c>
      <c r="R2" s="65" t="s">
        <v>21</v>
      </c>
      <c r="S2" s="63" t="s">
        <v>0</v>
      </c>
      <c r="T2" s="65" t="s">
        <v>21</v>
      </c>
      <c r="U2" s="63" t="s">
        <v>0</v>
      </c>
      <c r="V2" s="65" t="s">
        <v>21</v>
      </c>
    </row>
    <row r="3" spans="1:22">
      <c r="A3" s="66" t="s">
        <v>26966</v>
      </c>
      <c r="B3" s="66" t="s">
        <v>26967</v>
      </c>
      <c r="C3" s="62" t="str">
        <f>MID(B3,1,2)</f>
        <v>In</v>
      </c>
      <c r="D3" s="67" t="e">
        <f>VLOOKUP(C3,Brand,2,FALSE)</f>
        <v>#N/A</v>
      </c>
      <c r="E3" s="62" t="str">
        <f>MID(B3,3,4)</f>
        <v>sert</v>
      </c>
      <c r="F3" s="67" t="e">
        <f>IF(ISERROR(VLOOKUP(E3,Family,2,FALSE)),VLOOKUP(E3,Family_Custom,2,FALSE),VLOOKUP(E3,Family,2,FALSE))</f>
        <v>#N/A</v>
      </c>
      <c r="G3" s="62" t="str">
        <f t="shared" ref="G3:G4" si="0">IF(ISNUMBER(INT(MID(B3,7,4))),VALUE(MID(B3,7,4)),MID(B3,7,4))</f>
        <v xml:space="preserve"> Ind</v>
      </c>
      <c r="H3" s="67" t="e">
        <f>IF(ISERROR(VLOOKUP(G3,Specific,2,FALSE)),VLOOKUP(G3,Specific_Custom,2,FALSE),VLOOKUP(G3,Specific,2,FALSE))</f>
        <v>#N/A</v>
      </c>
      <c r="I3" s="62" t="str">
        <f>MID(B3,11,3)</f>
        <v xml:space="preserve">ex </v>
      </c>
      <c r="J3" s="67" t="e">
        <f>VLOOKUP(I3,Currency,2,FALSE)</f>
        <v>#N/A</v>
      </c>
      <c r="K3" s="62" t="str">
        <f>MID(B3,14,2)</f>
        <v>Ke</v>
      </c>
      <c r="L3" s="67" t="e">
        <f>VLOOKUP(K3,Weighting,2,FALSE)</f>
        <v>#N/A</v>
      </c>
      <c r="M3" s="62" t="str">
        <f>MID(B3,16,2)</f>
        <v>y…</v>
      </c>
      <c r="N3" s="67" t="e">
        <f>IF(ISERROR(VLOOKUP(M3,Attribute,2,FALSE)),VLOOKUP(M3,Attribute_Custom,2,FALSE),VLOOKUP(M3,Attribute,2,FALSE))</f>
        <v>#N/A</v>
      </c>
      <c r="O3" s="62" t="str">
        <f>MID(B3,18,2)</f>
        <v>……</v>
      </c>
      <c r="P3" s="67" t="e">
        <f>IF(ISERROR(VLOOKUP(O3,Return,2,FALSE)),VLOOKUP(O3,Return_Custom,2,FALSE),VLOOKUP(O3,Return,2,FALSE))</f>
        <v>#N/A</v>
      </c>
      <c r="Q3" s="62" t="str">
        <f>MID(B3,20,3)</f>
        <v/>
      </c>
      <c r="R3" s="67" t="e">
        <f>IF(ISERROR(VLOOKUP(Q3,CountryRegion,2,FALSE)),VLOOKUP(Q3,CountryRegion_Custom,2,FALSE),VLOOKUP(Q3,CountryRegion,2,FALSE))</f>
        <v>#N/A</v>
      </c>
      <c r="S3" s="62" t="str">
        <f>MID(B3,23,3)</f>
        <v/>
      </c>
      <c r="T3" s="67" t="e">
        <f>VLOOKUP(S3,Size,2,FALSE)</f>
        <v>#N/A</v>
      </c>
      <c r="U3" s="62" t="str">
        <f>IF(LEN(B3)&lt;26,"",IF(ISNUMBER(INT(MID(B3,26,17))),VALUE(MID(B3,26,17)),MID(B3,26,17)))</f>
        <v/>
      </c>
      <c r="V3" s="67" t="str">
        <f t="shared" ref="V3:V20" si="1">IF(U3="","No Sector",VLOOKUP(U3,Classification,3,FALSE))</f>
        <v>No Sector</v>
      </c>
    </row>
    <row r="4" spans="1:22">
      <c r="A4" s="62"/>
      <c r="B4" s="67"/>
      <c r="C4" s="62"/>
      <c r="D4" s="67"/>
      <c r="E4" s="62"/>
      <c r="F4" s="67"/>
      <c r="G4" s="62" t="str">
        <f t="shared" si="0"/>
        <v/>
      </c>
      <c r="H4" s="67"/>
      <c r="I4" s="62"/>
      <c r="J4" s="67"/>
      <c r="K4" s="62"/>
      <c r="L4" s="67"/>
      <c r="M4" s="62"/>
      <c r="N4" s="67"/>
      <c r="O4" s="62"/>
      <c r="P4" s="67"/>
      <c r="Q4" s="62"/>
      <c r="R4" s="67"/>
      <c r="S4" s="62"/>
      <c r="T4" s="67"/>
      <c r="U4" s="62" t="str">
        <f t="shared" ref="U4:U20" si="2">IF(LEN(B4)&lt;26,"",IF(ISNUMBER(INT(MID(B4,26,17))),VALUE(MID(B4,26,17)),MID(B4,26,17)))</f>
        <v/>
      </c>
      <c r="V4" s="67" t="str">
        <f t="shared" si="1"/>
        <v>No Sector</v>
      </c>
    </row>
    <row r="5" spans="1:22">
      <c r="A5" s="62"/>
      <c r="B5" s="67"/>
      <c r="C5" s="62"/>
      <c r="D5" s="67"/>
      <c r="E5" s="62"/>
      <c r="F5" s="67"/>
      <c r="G5" s="62" t="str">
        <f>IF(ISNUMBER(INT(MID(B5,7,4))),VALUE(MID(B5,7,4)),MID(B5,7,4))</f>
        <v/>
      </c>
      <c r="H5" s="67"/>
      <c r="I5" s="62"/>
      <c r="J5" s="67"/>
      <c r="K5" s="62"/>
      <c r="L5" s="67"/>
      <c r="M5" s="62"/>
      <c r="N5" s="67"/>
      <c r="O5" s="62"/>
      <c r="P5" s="67"/>
      <c r="Q5" s="62"/>
      <c r="R5" s="67"/>
      <c r="S5" s="62"/>
      <c r="T5" s="67"/>
      <c r="U5" s="62" t="str">
        <f t="shared" si="2"/>
        <v/>
      </c>
      <c r="V5" s="67" t="str">
        <f t="shared" si="1"/>
        <v>No Sector</v>
      </c>
    </row>
    <row r="6" spans="1:22">
      <c r="A6" s="62"/>
      <c r="B6" s="67"/>
      <c r="C6" s="62"/>
      <c r="D6" s="67"/>
      <c r="E6" s="62"/>
      <c r="F6" s="67"/>
      <c r="G6" s="62" t="str">
        <f t="shared" ref="G6:G20" si="3">IF(ISNUMBER(INT(MID(B6,7,4))),VALUE(MID(B6,7,4)),MID(B6,7,4))</f>
        <v/>
      </c>
      <c r="H6" s="67"/>
      <c r="I6" s="62"/>
      <c r="J6" s="67"/>
      <c r="K6" s="62"/>
      <c r="L6" s="67"/>
      <c r="M6" s="62"/>
      <c r="N6" s="67"/>
      <c r="O6" s="62"/>
      <c r="P6" s="67"/>
      <c r="Q6" s="62"/>
      <c r="R6" s="67"/>
      <c r="S6" s="62"/>
      <c r="T6" s="67"/>
      <c r="U6" s="62" t="str">
        <f t="shared" si="2"/>
        <v/>
      </c>
      <c r="V6" s="67" t="str">
        <f t="shared" si="1"/>
        <v>No Sector</v>
      </c>
    </row>
    <row r="7" spans="1:22">
      <c r="A7" s="62"/>
      <c r="B7" s="67"/>
      <c r="C7" s="62"/>
      <c r="D7" s="67"/>
      <c r="E7" s="62"/>
      <c r="F7" s="67"/>
      <c r="G7" s="62" t="str">
        <f t="shared" si="3"/>
        <v/>
      </c>
      <c r="H7" s="67"/>
      <c r="I7" s="62"/>
      <c r="J7" s="67"/>
      <c r="K7" s="62"/>
      <c r="L7" s="67"/>
      <c r="M7" s="62"/>
      <c r="N7" s="67"/>
      <c r="O7" s="62"/>
      <c r="P7" s="67"/>
      <c r="Q7" s="62"/>
      <c r="R7" s="67"/>
      <c r="S7" s="62"/>
      <c r="T7" s="67"/>
      <c r="U7" s="62" t="str">
        <f t="shared" si="2"/>
        <v/>
      </c>
      <c r="V7" s="67" t="str">
        <f t="shared" si="1"/>
        <v>No Sector</v>
      </c>
    </row>
    <row r="8" spans="1:22">
      <c r="A8" s="62"/>
      <c r="B8" s="67"/>
      <c r="C8" s="62"/>
      <c r="D8" s="67"/>
      <c r="E8" s="62"/>
      <c r="F8" s="67"/>
      <c r="G8" s="62" t="str">
        <f t="shared" si="3"/>
        <v/>
      </c>
      <c r="H8" s="67"/>
      <c r="I8" s="62"/>
      <c r="J8" s="67"/>
      <c r="K8" s="62"/>
      <c r="L8" s="67"/>
      <c r="M8" s="62"/>
      <c r="N8" s="67"/>
      <c r="O8" s="62"/>
      <c r="P8" s="67"/>
      <c r="Q8" s="62"/>
      <c r="R8" s="67"/>
      <c r="S8" s="62"/>
      <c r="T8" s="67"/>
      <c r="U8" s="62" t="str">
        <f t="shared" si="2"/>
        <v/>
      </c>
      <c r="V8" s="67" t="str">
        <f t="shared" si="1"/>
        <v>No Sector</v>
      </c>
    </row>
    <row r="9" spans="1:22">
      <c r="A9" s="62"/>
      <c r="B9" s="67"/>
      <c r="C9" s="62"/>
      <c r="D9" s="67"/>
      <c r="E9" s="62"/>
      <c r="F9" s="67"/>
      <c r="G9" s="62" t="str">
        <f t="shared" si="3"/>
        <v/>
      </c>
      <c r="H9" s="67"/>
      <c r="I9" s="62"/>
      <c r="J9" s="67"/>
      <c r="K9" s="62"/>
      <c r="L9" s="67"/>
      <c r="M9" s="62"/>
      <c r="N9" s="67"/>
      <c r="O9" s="62"/>
      <c r="P9" s="67"/>
      <c r="Q9" s="62"/>
      <c r="R9" s="67"/>
      <c r="S9" s="62"/>
      <c r="T9" s="67"/>
      <c r="U9" s="62" t="str">
        <f t="shared" si="2"/>
        <v/>
      </c>
      <c r="V9" s="67" t="str">
        <f t="shared" si="1"/>
        <v>No Sector</v>
      </c>
    </row>
    <row r="10" spans="1:22" ht="11.25" customHeight="1">
      <c r="A10" s="62"/>
      <c r="B10" s="67"/>
      <c r="C10" s="62"/>
      <c r="D10" s="67"/>
      <c r="E10" s="62"/>
      <c r="F10" s="67"/>
      <c r="G10" s="62" t="str">
        <f t="shared" si="3"/>
        <v/>
      </c>
      <c r="H10" s="67"/>
      <c r="I10" s="62"/>
      <c r="J10" s="67"/>
      <c r="K10" s="62"/>
      <c r="L10" s="67"/>
      <c r="M10" s="62"/>
      <c r="N10" s="67"/>
      <c r="O10" s="62"/>
      <c r="P10" s="67"/>
      <c r="Q10" s="62"/>
      <c r="R10" s="67"/>
      <c r="S10" s="62"/>
      <c r="T10" s="67"/>
      <c r="U10" s="62" t="str">
        <f t="shared" si="2"/>
        <v/>
      </c>
      <c r="V10" s="67" t="str">
        <f t="shared" si="1"/>
        <v>No Sector</v>
      </c>
    </row>
    <row r="11" spans="1:22">
      <c r="A11" s="62"/>
      <c r="B11" s="67"/>
      <c r="C11" s="62"/>
      <c r="D11" s="67"/>
      <c r="E11" s="62"/>
      <c r="F11" s="67"/>
      <c r="G11" s="62" t="str">
        <f t="shared" si="3"/>
        <v/>
      </c>
      <c r="H11" s="67"/>
      <c r="I11" s="62"/>
      <c r="J11" s="67"/>
      <c r="K11" s="62"/>
      <c r="L11" s="67"/>
      <c r="M11" s="62"/>
      <c r="N11" s="67"/>
      <c r="O11" s="62"/>
      <c r="P11" s="67"/>
      <c r="Q11" s="62"/>
      <c r="R11" s="67"/>
      <c r="S11" s="62"/>
      <c r="T11" s="67"/>
      <c r="U11" s="62" t="str">
        <f t="shared" si="2"/>
        <v/>
      </c>
      <c r="V11" s="67" t="str">
        <f t="shared" si="1"/>
        <v>No Sector</v>
      </c>
    </row>
    <row r="12" spans="1:22">
      <c r="A12" s="62"/>
      <c r="B12" s="67"/>
      <c r="C12" s="62"/>
      <c r="D12" s="67"/>
      <c r="E12" s="62"/>
      <c r="F12" s="67"/>
      <c r="G12" s="62" t="str">
        <f t="shared" si="3"/>
        <v/>
      </c>
      <c r="H12" s="67"/>
      <c r="I12" s="62"/>
      <c r="J12" s="67"/>
      <c r="K12" s="62"/>
      <c r="L12" s="67"/>
      <c r="M12" s="62"/>
      <c r="N12" s="67"/>
      <c r="O12" s="62"/>
      <c r="P12" s="67"/>
      <c r="Q12" s="62"/>
      <c r="R12" s="67"/>
      <c r="S12" s="62"/>
      <c r="T12" s="67"/>
      <c r="U12" s="62" t="str">
        <f t="shared" si="2"/>
        <v/>
      </c>
      <c r="V12" s="67" t="str">
        <f t="shared" si="1"/>
        <v>No Sector</v>
      </c>
    </row>
    <row r="13" spans="1:22">
      <c r="A13" s="62"/>
      <c r="B13" s="67"/>
      <c r="C13" s="62"/>
      <c r="D13" s="67"/>
      <c r="E13" s="62"/>
      <c r="F13" s="67"/>
      <c r="G13" s="62" t="str">
        <f t="shared" si="3"/>
        <v/>
      </c>
      <c r="H13" s="67"/>
      <c r="I13" s="62"/>
      <c r="J13" s="67"/>
      <c r="K13" s="62"/>
      <c r="L13" s="67"/>
      <c r="M13" s="62"/>
      <c r="N13" s="67"/>
      <c r="O13" s="62"/>
      <c r="P13" s="67"/>
      <c r="Q13" s="62"/>
      <c r="R13" s="67"/>
      <c r="S13" s="62"/>
      <c r="T13" s="67"/>
      <c r="U13" s="62" t="str">
        <f t="shared" si="2"/>
        <v/>
      </c>
      <c r="V13" s="67" t="str">
        <f t="shared" si="1"/>
        <v>No Sector</v>
      </c>
    </row>
    <row r="14" spans="1:22">
      <c r="A14" s="62"/>
      <c r="B14" s="67"/>
      <c r="C14" s="62"/>
      <c r="D14" s="67"/>
      <c r="E14" s="62"/>
      <c r="F14" s="67"/>
      <c r="G14" s="62" t="str">
        <f t="shared" si="3"/>
        <v/>
      </c>
      <c r="H14" s="67"/>
      <c r="I14" s="62"/>
      <c r="J14" s="67"/>
      <c r="K14" s="62"/>
      <c r="L14" s="67"/>
      <c r="M14" s="62"/>
      <c r="N14" s="67"/>
      <c r="O14" s="62"/>
      <c r="P14" s="67"/>
      <c r="Q14" s="62"/>
      <c r="R14" s="67"/>
      <c r="S14" s="62"/>
      <c r="T14" s="67"/>
      <c r="U14" s="62" t="str">
        <f t="shared" si="2"/>
        <v/>
      </c>
      <c r="V14" s="67" t="str">
        <f t="shared" si="1"/>
        <v>No Sector</v>
      </c>
    </row>
    <row r="15" spans="1:22">
      <c r="A15" s="62"/>
      <c r="B15" s="67"/>
      <c r="C15" s="62"/>
      <c r="D15" s="67"/>
      <c r="E15" s="62"/>
      <c r="F15" s="67"/>
      <c r="G15" s="62" t="str">
        <f t="shared" si="3"/>
        <v/>
      </c>
      <c r="H15" s="67"/>
      <c r="I15" s="62"/>
      <c r="J15" s="67"/>
      <c r="K15" s="62"/>
      <c r="L15" s="67"/>
      <c r="M15" s="62"/>
      <c r="N15" s="67"/>
      <c r="O15" s="62"/>
      <c r="P15" s="67"/>
      <c r="Q15" s="62"/>
      <c r="R15" s="67"/>
      <c r="S15" s="62"/>
      <c r="T15" s="67"/>
      <c r="U15" s="62" t="str">
        <f t="shared" si="2"/>
        <v/>
      </c>
      <c r="V15" s="67" t="str">
        <f t="shared" si="1"/>
        <v>No Sector</v>
      </c>
    </row>
    <row r="16" spans="1:22">
      <c r="A16" s="62"/>
      <c r="B16" s="67"/>
      <c r="C16" s="62"/>
      <c r="D16" s="67"/>
      <c r="E16" s="62"/>
      <c r="F16" s="67"/>
      <c r="G16" s="62" t="str">
        <f t="shared" si="3"/>
        <v/>
      </c>
      <c r="H16" s="67"/>
      <c r="I16" s="62"/>
      <c r="J16" s="67"/>
      <c r="K16" s="62"/>
      <c r="L16" s="67"/>
      <c r="M16" s="62"/>
      <c r="N16" s="67"/>
      <c r="O16" s="62"/>
      <c r="P16" s="67"/>
      <c r="Q16" s="62"/>
      <c r="R16" s="67"/>
      <c r="S16" s="62"/>
      <c r="T16" s="67"/>
      <c r="U16" s="62" t="str">
        <f t="shared" si="2"/>
        <v/>
      </c>
      <c r="V16" s="67" t="str">
        <f t="shared" si="1"/>
        <v>No Sector</v>
      </c>
    </row>
    <row r="17" spans="1:22">
      <c r="A17" s="62"/>
      <c r="B17" s="67"/>
      <c r="C17" s="62"/>
      <c r="D17" s="67"/>
      <c r="E17" s="62"/>
      <c r="F17" s="67"/>
      <c r="G17" s="62" t="str">
        <f t="shared" si="3"/>
        <v/>
      </c>
      <c r="H17" s="67"/>
      <c r="I17" s="62"/>
      <c r="J17" s="67"/>
      <c r="K17" s="62"/>
      <c r="L17" s="67"/>
      <c r="M17" s="62"/>
      <c r="N17" s="67"/>
      <c r="O17" s="62"/>
      <c r="P17" s="67"/>
      <c r="Q17" s="62"/>
      <c r="R17" s="67"/>
      <c r="S17" s="62"/>
      <c r="T17" s="67"/>
      <c r="U17" s="62" t="str">
        <f t="shared" si="2"/>
        <v/>
      </c>
      <c r="V17" s="67" t="str">
        <f t="shared" si="1"/>
        <v>No Sector</v>
      </c>
    </row>
    <row r="18" spans="1:22">
      <c r="A18" s="62"/>
      <c r="B18" s="67"/>
      <c r="C18" s="62"/>
      <c r="D18" s="67"/>
      <c r="E18" s="62"/>
      <c r="F18" s="67"/>
      <c r="G18" s="62" t="str">
        <f t="shared" si="3"/>
        <v/>
      </c>
      <c r="H18" s="67"/>
      <c r="I18" s="62"/>
      <c r="J18" s="67"/>
      <c r="K18" s="62"/>
      <c r="L18" s="67"/>
      <c r="M18" s="62"/>
      <c r="N18" s="67"/>
      <c r="O18" s="62"/>
      <c r="P18" s="67"/>
      <c r="Q18" s="62"/>
      <c r="R18" s="67"/>
      <c r="S18" s="62"/>
      <c r="T18" s="67"/>
      <c r="U18" s="62" t="str">
        <f t="shared" si="2"/>
        <v/>
      </c>
      <c r="V18" s="67" t="str">
        <f t="shared" si="1"/>
        <v>No Sector</v>
      </c>
    </row>
    <row r="19" spans="1:22">
      <c r="A19" s="62"/>
      <c r="B19" s="67"/>
      <c r="C19" s="62"/>
      <c r="D19" s="67"/>
      <c r="E19" s="62"/>
      <c r="F19" s="67"/>
      <c r="G19" s="62" t="str">
        <f t="shared" si="3"/>
        <v/>
      </c>
      <c r="H19" s="67"/>
      <c r="I19" s="62"/>
      <c r="J19" s="67"/>
      <c r="K19" s="62"/>
      <c r="L19" s="67"/>
      <c r="M19" s="62"/>
      <c r="N19" s="67"/>
      <c r="O19" s="62"/>
      <c r="P19" s="67"/>
      <c r="Q19" s="62"/>
      <c r="R19" s="67"/>
      <c r="S19" s="62"/>
      <c r="T19" s="67"/>
      <c r="U19" s="62" t="str">
        <f t="shared" si="2"/>
        <v/>
      </c>
      <c r="V19" s="67" t="str">
        <f t="shared" si="1"/>
        <v>No Sector</v>
      </c>
    </row>
    <row r="20" spans="1:22">
      <c r="A20" s="62"/>
      <c r="B20" s="67"/>
      <c r="C20" s="62"/>
      <c r="D20" s="67"/>
      <c r="E20" s="62"/>
      <c r="F20" s="67"/>
      <c r="G20" s="62" t="str">
        <f t="shared" si="3"/>
        <v/>
      </c>
      <c r="H20" s="67"/>
      <c r="I20" s="62"/>
      <c r="J20" s="67"/>
      <c r="K20" s="62"/>
      <c r="L20" s="67"/>
      <c r="M20" s="62"/>
      <c r="N20" s="67"/>
      <c r="O20" s="62"/>
      <c r="P20" s="67"/>
      <c r="Q20" s="62"/>
      <c r="R20" s="67"/>
      <c r="S20" s="62"/>
      <c r="T20" s="67"/>
      <c r="U20" s="62" t="str">
        <f t="shared" si="2"/>
        <v/>
      </c>
      <c r="V20" s="67" t="str">
        <f t="shared" si="1"/>
        <v>No Sector</v>
      </c>
    </row>
    <row r="1559" spans="1:3">
      <c r="A1559" s="10"/>
      <c r="B1559" s="10"/>
      <c r="C1559" s="10"/>
    </row>
    <row r="1560" spans="1:3">
      <c r="A1560" s="10"/>
      <c r="B1560" s="10"/>
      <c r="C1560" s="10"/>
    </row>
  </sheetData>
  <sheetProtection password="CCC2" sheet="1" objects="1" scenarios="1" formatCells="0" formatColumns="0" formatRows="0" sort="0" autoFilter="0" pivotTables="0"/>
  <autoFilter ref="A2:V2" xr:uid="{00000000-0009-0000-0000-00000E000000}"/>
  <pageMargins left="0.75" right="0.75" top="1" bottom="1" header="0.5" footer="0.5"/>
  <pageSetup orientation="portrait"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4">
    <tabColor rgb="FFFF0000"/>
  </sheetPr>
  <dimension ref="A1:AB1560"/>
  <sheetViews>
    <sheetView showGridLines="0" tabSelected="1" zoomScaleNormal="100" workbookViewId="0">
      <pane xSplit="2" ySplit="2" topLeftCell="C3" activePane="bottomRight" state="frozen"/>
      <selection pane="topRight"/>
      <selection pane="bottomLeft"/>
      <selection pane="bottomRight" activeCell="B3" sqref="B3"/>
    </sheetView>
  </sheetViews>
  <sheetFormatPr defaultColWidth="9.140625" defaultRowHeight="12.75"/>
  <cols>
    <col min="1" max="2" width="27.5703125" style="4" customWidth="1"/>
    <col min="3" max="3" width="6.42578125" style="4" customWidth="1"/>
    <col min="4" max="4" width="19.140625" style="4" customWidth="1"/>
    <col min="5" max="5" width="9.85546875" style="4" customWidth="1"/>
    <col min="6" max="6" width="10" style="4" customWidth="1"/>
    <col min="7" max="7" width="6.42578125" style="4" customWidth="1"/>
    <col min="8" max="8" width="19.140625" style="4" customWidth="1"/>
    <col min="9" max="9" width="6.42578125" style="4" customWidth="1"/>
    <col min="10" max="10" width="19.140625" style="4" customWidth="1"/>
    <col min="11" max="11" width="6.42578125" style="4" customWidth="1"/>
    <col min="12" max="12" width="19.140625" style="4" customWidth="1"/>
    <col min="13" max="13" width="6.42578125" style="4" customWidth="1"/>
    <col min="14" max="14" width="19.140625" style="4" customWidth="1"/>
    <col min="15" max="15" width="6.42578125" style="4" customWidth="1"/>
    <col min="16" max="16" width="19.140625" style="4" customWidth="1"/>
    <col min="17" max="17" width="6.42578125" style="4" customWidth="1"/>
    <col min="18" max="18" width="19.140625" style="4" customWidth="1"/>
    <col min="19" max="19" width="6.42578125" style="4" customWidth="1"/>
    <col min="20" max="20" width="19.140625" style="4" customWidth="1"/>
    <col min="21" max="21" width="10.85546875" style="4" bestFit="1" customWidth="1"/>
    <col min="22" max="22" width="19.140625" style="4" customWidth="1"/>
    <col min="23" max="24" width="9.140625" style="4"/>
    <col min="25" max="25" width="12.5703125" style="4" customWidth="1"/>
    <col min="26" max="26" width="10.42578125" style="4" bestFit="1" customWidth="1"/>
    <col min="27" max="16384" width="9.140625" style="4"/>
  </cols>
  <sheetData>
    <row r="1" spans="1:28" s="7" customFormat="1">
      <c r="A1" s="63"/>
      <c r="B1" s="64"/>
      <c r="C1" s="63" t="s">
        <v>26956</v>
      </c>
      <c r="D1" s="64"/>
      <c r="E1" s="63" t="s">
        <v>26957</v>
      </c>
      <c r="F1" s="64"/>
      <c r="G1" s="63" t="s">
        <v>10011</v>
      </c>
      <c r="H1" s="64"/>
      <c r="I1" s="63" t="s">
        <v>26959</v>
      </c>
      <c r="J1" s="64"/>
      <c r="K1" s="63" t="s">
        <v>26960</v>
      </c>
      <c r="L1" s="64"/>
      <c r="M1" s="63" t="s">
        <v>26961</v>
      </c>
      <c r="N1" s="64"/>
      <c r="O1" s="63" t="s">
        <v>10012</v>
      </c>
      <c r="P1" s="64"/>
      <c r="Q1" s="63" t="s">
        <v>26962</v>
      </c>
      <c r="R1" s="64"/>
      <c r="S1" s="63" t="s">
        <v>26963</v>
      </c>
      <c r="T1" s="64"/>
      <c r="U1" s="63" t="s">
        <v>10014</v>
      </c>
      <c r="V1" s="64"/>
      <c r="W1" s="32" t="s">
        <v>31261</v>
      </c>
      <c r="X1" s="32"/>
      <c r="Y1" s="32" t="s">
        <v>31262</v>
      </c>
      <c r="Z1" s="32"/>
      <c r="AA1" s="32" t="s">
        <v>32046</v>
      </c>
      <c r="AB1" s="32"/>
    </row>
    <row r="2" spans="1:28" s="7" customFormat="1">
      <c r="A2" s="63" t="s">
        <v>26964</v>
      </c>
      <c r="B2" s="65" t="s">
        <v>26965</v>
      </c>
      <c r="C2" s="63" t="s">
        <v>0</v>
      </c>
      <c r="D2" s="65" t="s">
        <v>21</v>
      </c>
      <c r="E2" s="63" t="s">
        <v>0</v>
      </c>
      <c r="F2" s="65" t="s">
        <v>21</v>
      </c>
      <c r="G2" s="63" t="s">
        <v>0</v>
      </c>
      <c r="H2" s="65" t="s">
        <v>21</v>
      </c>
      <c r="I2" s="63" t="s">
        <v>0</v>
      </c>
      <c r="J2" s="65" t="s">
        <v>21</v>
      </c>
      <c r="K2" s="63" t="s">
        <v>0</v>
      </c>
      <c r="L2" s="65" t="s">
        <v>21</v>
      </c>
      <c r="M2" s="63" t="s">
        <v>0</v>
      </c>
      <c r="N2" s="65" t="s">
        <v>21</v>
      </c>
      <c r="O2" s="63" t="s">
        <v>0</v>
      </c>
      <c r="P2" s="65" t="s">
        <v>21</v>
      </c>
      <c r="Q2" s="63" t="s">
        <v>0</v>
      </c>
      <c r="R2" s="65" t="s">
        <v>21</v>
      </c>
      <c r="S2" s="63" t="s">
        <v>0</v>
      </c>
      <c r="T2" s="65" t="s">
        <v>21</v>
      </c>
      <c r="U2" s="63" t="s">
        <v>0</v>
      </c>
      <c r="V2" s="65" t="s">
        <v>21</v>
      </c>
      <c r="W2" s="63" t="s">
        <v>0</v>
      </c>
      <c r="X2" s="63" t="s">
        <v>21</v>
      </c>
      <c r="Y2" s="63" t="s">
        <v>0</v>
      </c>
      <c r="Z2" s="32" t="s">
        <v>21</v>
      </c>
      <c r="AA2" s="32" t="s">
        <v>0</v>
      </c>
      <c r="AB2" s="32" t="s">
        <v>21</v>
      </c>
    </row>
    <row r="3" spans="1:28">
      <c r="A3" s="68" t="s">
        <v>26966</v>
      </c>
      <c r="B3" s="68" t="s">
        <v>26967</v>
      </c>
      <c r="C3" s="62" t="str">
        <f>MID(B3,1,2)</f>
        <v>In</v>
      </c>
      <c r="D3" s="67" t="e">
        <f t="shared" ref="D3:D20" si="0">VLOOKUP(C3,Brand,2,FALSE)</f>
        <v>#N/A</v>
      </c>
      <c r="E3" s="62" t="str">
        <f>MID(B3,3,4)</f>
        <v>sert</v>
      </c>
      <c r="F3" s="67" t="e">
        <f t="shared" ref="F3:F20" si="1">VLOOKUP(E3,Family,2,FALSE)</f>
        <v>#N/A</v>
      </c>
      <c r="G3" s="62" t="str">
        <f t="shared" ref="G3:G4" si="2">IF(ISNUMBER(INT(MID(B3,7,4))),VALUE(MID(B3,7,4)),MID(B3,7,4))</f>
        <v xml:space="preserve"> Ind</v>
      </c>
      <c r="H3" s="67" t="e">
        <f t="shared" ref="H3:H20" si="3">VLOOKUP(G3,Specific,2,FALSE)</f>
        <v>#N/A</v>
      </c>
      <c r="I3" s="62" t="str">
        <f>MID(B3,11,3)</f>
        <v xml:space="preserve">ex </v>
      </c>
      <c r="J3" s="67" t="e">
        <f t="shared" ref="J3:J20" si="4">VLOOKUP(I3,Currency,2,FALSE)</f>
        <v>#N/A</v>
      </c>
      <c r="K3" s="62" t="str">
        <f>MID(B3,14,2)</f>
        <v>Ke</v>
      </c>
      <c r="L3" s="67" t="e">
        <f t="shared" ref="L3:L20" si="5">VLOOKUP(K3,Weighting,2,FALSE)</f>
        <v>#N/A</v>
      </c>
      <c r="M3" s="62" t="str">
        <f>MID(B3,16,2)</f>
        <v>y…</v>
      </c>
      <c r="N3" s="67" t="e">
        <f t="shared" ref="N3:N20" si="6">VLOOKUP(M3,Attribute,2,FALSE)</f>
        <v>#N/A</v>
      </c>
      <c r="O3" s="62" t="str">
        <f>MID(B3,18,2)</f>
        <v>……</v>
      </c>
      <c r="P3" s="67" t="e">
        <f t="shared" ref="P3:P20" si="7">VLOOKUP(O3,Return,2,FALSE)</f>
        <v>#N/A</v>
      </c>
      <c r="Q3" s="62" t="str">
        <f>MID(B3,20,3)</f>
        <v/>
      </c>
      <c r="R3" s="67" t="e">
        <f t="shared" ref="R3:R20" si="8">VLOOKUP(Q3,CountryRegion,2,FALSE)</f>
        <v>#N/A</v>
      </c>
      <c r="S3" s="62" t="str">
        <f>MID(B3,23,3)</f>
        <v/>
      </c>
      <c r="T3" s="67" t="e">
        <f t="shared" ref="T3:T20" si="9">VLOOKUP(S3,Size,3,FALSE)</f>
        <v>#N/A</v>
      </c>
      <c r="U3" s="62" t="str">
        <f>IF(LEN(B3)&lt;26,"",IF(C3="IB",IF(ISNUMBER(INT(MID(B3,33,17))),VALUE(MID(B3,33,17)),MID(B3,33,17)),IF(ISNUMBER(INT(MID(B3,26,17))),VALUE(MID(B3,26,17)),MID(B3,26,17))))</f>
        <v/>
      </c>
      <c r="V3" s="67" t="str">
        <f t="shared" ref="V3:V20" si="10">IF(U3="","No Sector",VLOOKUP(U3,Classification,3,FALSE))</f>
        <v>No Sector</v>
      </c>
      <c r="W3" s="33" t="str">
        <f>IF(LEN(B3)&lt;26,"",IF(C3="IB",IF(ISNUMBER(INT(MID(B3,26,3))),VALUE(MID(B3,26,3)),MID(B3,26,3)),""))</f>
        <v/>
      </c>
      <c r="X3" s="158" t="str">
        <f>IF(W3="","No Rating",VLOOKUP(W3,Rating!A:B,2,FALSE))</f>
        <v>No Rating</v>
      </c>
      <c r="Y3" s="159" t="str">
        <f>IF(LEN(B3)&lt;26,"",IF(C3="IB",IF(ISNUMBER(INT(MID(B3,29,3))),VALUE(MID(B3,29,3)),MID(B3,29,3)),""))</f>
        <v/>
      </c>
      <c r="Z3" s="158" t="str">
        <f>IF(Y3="","No Maturity",VLOOKUP(Y3,Maturity!A:B,2,FALSE))</f>
        <v>No Maturity</v>
      </c>
      <c r="AA3" s="161" t="str">
        <f>IF(LEN(B3)&lt;26,"",IF(C3="IB",IF(ISNUMBER(INT(MID(B3,32,1))),VALUE(MID(B3,32,1)),MID(B3,32,1)),""))</f>
        <v/>
      </c>
      <c r="AB3" s="161" t="str">
        <f>IF(AA3="","No Level",VLOOKUP(AA3,Level!A:B,2,FALSE))</f>
        <v>No Level</v>
      </c>
    </row>
    <row r="4" spans="1:28">
      <c r="A4" s="69"/>
      <c r="B4" s="69"/>
      <c r="C4" s="62" t="str">
        <f t="shared" ref="C4:C20" si="11">MID(B4,1,2)</f>
        <v/>
      </c>
      <c r="D4" s="67" t="e">
        <f t="shared" si="0"/>
        <v>#N/A</v>
      </c>
      <c r="E4" s="62" t="str">
        <f t="shared" ref="E4:E20" si="12">MID(B4,3,4)</f>
        <v/>
      </c>
      <c r="F4" s="67" t="e">
        <f t="shared" si="1"/>
        <v>#N/A</v>
      </c>
      <c r="G4" s="62" t="str">
        <f t="shared" si="2"/>
        <v/>
      </c>
      <c r="H4" s="67" t="e">
        <f t="shared" si="3"/>
        <v>#N/A</v>
      </c>
      <c r="I4" s="62" t="str">
        <f t="shared" ref="I4:I20" si="13">MID(B4,11,3)</f>
        <v/>
      </c>
      <c r="J4" s="67" t="e">
        <f t="shared" si="4"/>
        <v>#N/A</v>
      </c>
      <c r="K4" s="62" t="str">
        <f t="shared" ref="K4:K20" si="14">MID(B4,14,2)</f>
        <v/>
      </c>
      <c r="L4" s="67" t="e">
        <f t="shared" si="5"/>
        <v>#N/A</v>
      </c>
      <c r="M4" s="62" t="str">
        <f t="shared" ref="M4:M20" si="15">MID(B4,16,2)</f>
        <v/>
      </c>
      <c r="N4" s="67" t="e">
        <f t="shared" si="6"/>
        <v>#N/A</v>
      </c>
      <c r="O4" s="62" t="str">
        <f t="shared" ref="O4:O20" si="16">MID(B4,18,2)</f>
        <v/>
      </c>
      <c r="P4" s="67" t="e">
        <f t="shared" si="7"/>
        <v>#N/A</v>
      </c>
      <c r="Q4" s="62" t="str">
        <f t="shared" ref="Q4:Q20" si="17">MID(B4,20,3)</f>
        <v/>
      </c>
      <c r="R4" s="67" t="e">
        <f t="shared" si="8"/>
        <v>#N/A</v>
      </c>
      <c r="S4" s="62" t="str">
        <f t="shared" ref="S4:S20" si="18">MID(B4,23,3)</f>
        <v/>
      </c>
      <c r="T4" s="67" t="e">
        <f t="shared" si="9"/>
        <v>#N/A</v>
      </c>
      <c r="U4" s="62" t="str">
        <f t="shared" ref="U4:U20" si="19">IF(LEN(B4)&lt;26,"",IF(C4="IB",IF(ISNUMBER(INT(MID(B4,33,17))),VALUE(MID(B4,33,17)),MID(B4,33,17)),IF(ISNUMBER(INT(MID(B4,26,17))),VALUE(MID(B4,26,17)),MID(B4,26,17))))</f>
        <v/>
      </c>
      <c r="V4" s="67" t="str">
        <f t="shared" si="10"/>
        <v>No Sector</v>
      </c>
      <c r="W4" s="33" t="str">
        <f t="shared" ref="W4:W20" si="20">IF(LEN(B4)&lt;26,"",IF(C4="IB",IF(ISNUMBER(INT(MID(B4,26,3))),VALUE(MID(B4,26,3)),MID(B4,26,3)),""))</f>
        <v/>
      </c>
      <c r="X4" s="158" t="str">
        <f>IF(W4="","No Rating",VLOOKUP(W4,Rating!A:B,2,FALSE))</f>
        <v>No Rating</v>
      </c>
      <c r="Y4" s="159" t="str">
        <f t="shared" ref="Y4:Y20" si="21">IF(LEN(B4)&lt;26,"",IF(C4="IB",IF(ISNUMBER(INT(MID(B4,29,3))),VALUE(MID(B4,29,3)),MID(B4,29,3)),""))</f>
        <v/>
      </c>
      <c r="Z4" s="158" t="str">
        <f>IF(Y4="","No Maturity",VLOOKUP(Y4,Maturity!A:B,2,FALSE))</f>
        <v>No Maturity</v>
      </c>
      <c r="AA4" s="161" t="str">
        <f t="shared" ref="AA4:AA20" si="22">IF(LEN(B4)&lt;26,"",IF(C4="IB",IF(ISNUMBER(INT(MID(B4,32,1))),VALUE(MID(B4,32,1)),MID(B4,32,1)),""))</f>
        <v/>
      </c>
      <c r="AB4" s="161" t="str">
        <f>IF(AA4="","No Level",VLOOKUP(AA4,Level!A:B,2,FALSE))</f>
        <v>No Level</v>
      </c>
    </row>
    <row r="5" spans="1:28">
      <c r="A5" s="69"/>
      <c r="B5" s="69"/>
      <c r="C5" s="62" t="str">
        <f t="shared" si="11"/>
        <v/>
      </c>
      <c r="D5" s="67" t="e">
        <f t="shared" si="0"/>
        <v>#N/A</v>
      </c>
      <c r="E5" s="62" t="str">
        <f t="shared" si="12"/>
        <v/>
      </c>
      <c r="F5" s="67" t="e">
        <f t="shared" si="1"/>
        <v>#N/A</v>
      </c>
      <c r="G5" s="62" t="str">
        <f>IF(ISNUMBER(INT(MID(B5,7,4))),VALUE(MID(B5,7,4)),MID(B5,7,4))</f>
        <v/>
      </c>
      <c r="H5" s="67" t="e">
        <f t="shared" si="3"/>
        <v>#N/A</v>
      </c>
      <c r="I5" s="62" t="str">
        <f t="shared" si="13"/>
        <v/>
      </c>
      <c r="J5" s="67" t="e">
        <f t="shared" si="4"/>
        <v>#N/A</v>
      </c>
      <c r="K5" s="62" t="str">
        <f t="shared" si="14"/>
        <v/>
      </c>
      <c r="L5" s="67" t="e">
        <f t="shared" si="5"/>
        <v>#N/A</v>
      </c>
      <c r="M5" s="62" t="str">
        <f t="shared" si="15"/>
        <v/>
      </c>
      <c r="N5" s="67" t="e">
        <f t="shared" si="6"/>
        <v>#N/A</v>
      </c>
      <c r="O5" s="62" t="str">
        <f t="shared" si="16"/>
        <v/>
      </c>
      <c r="P5" s="67" t="e">
        <f t="shared" si="7"/>
        <v>#N/A</v>
      </c>
      <c r="Q5" s="62" t="str">
        <f t="shared" si="17"/>
        <v/>
      </c>
      <c r="R5" s="67" t="e">
        <f t="shared" si="8"/>
        <v>#N/A</v>
      </c>
      <c r="S5" s="62" t="str">
        <f t="shared" si="18"/>
        <v/>
      </c>
      <c r="T5" s="67" t="e">
        <f t="shared" si="9"/>
        <v>#N/A</v>
      </c>
      <c r="U5" s="62" t="str">
        <f t="shared" si="19"/>
        <v/>
      </c>
      <c r="V5" s="67" t="str">
        <f t="shared" si="10"/>
        <v>No Sector</v>
      </c>
      <c r="W5" s="33" t="str">
        <f t="shared" si="20"/>
        <v/>
      </c>
      <c r="X5" s="158" t="str">
        <f>IF(W5="","No Rating",VLOOKUP(W5,Rating!A:B,2,FALSE))</f>
        <v>No Rating</v>
      </c>
      <c r="Y5" s="159" t="str">
        <f t="shared" si="21"/>
        <v/>
      </c>
      <c r="Z5" s="158" t="str">
        <f>IF(Y5="","No Maturity",VLOOKUP(Y5,Maturity!A:B,2,FALSE))</f>
        <v>No Maturity</v>
      </c>
      <c r="AA5" s="161" t="str">
        <f t="shared" si="22"/>
        <v/>
      </c>
      <c r="AB5" s="161" t="str">
        <f>IF(AA5="","No Level",VLOOKUP(AA5,Level!A:B,2,FALSE))</f>
        <v>No Level</v>
      </c>
    </row>
    <row r="6" spans="1:28">
      <c r="A6" s="69"/>
      <c r="B6" s="69"/>
      <c r="C6" s="62" t="str">
        <f t="shared" si="11"/>
        <v/>
      </c>
      <c r="D6" s="67" t="e">
        <f t="shared" si="0"/>
        <v>#N/A</v>
      </c>
      <c r="E6" s="62" t="str">
        <f t="shared" si="12"/>
        <v/>
      </c>
      <c r="F6" s="67" t="e">
        <f t="shared" si="1"/>
        <v>#N/A</v>
      </c>
      <c r="G6" s="62" t="str">
        <f t="shared" ref="G6:G20" si="23">IF(ISNUMBER(INT(MID(B6,7,4))),VALUE(MID(B6,7,4)),MID(B6,7,4))</f>
        <v/>
      </c>
      <c r="H6" s="67" t="e">
        <f t="shared" si="3"/>
        <v>#N/A</v>
      </c>
      <c r="I6" s="62" t="str">
        <f t="shared" si="13"/>
        <v/>
      </c>
      <c r="J6" s="67" t="e">
        <f t="shared" si="4"/>
        <v>#N/A</v>
      </c>
      <c r="K6" s="62" t="str">
        <f t="shared" si="14"/>
        <v/>
      </c>
      <c r="L6" s="67" t="e">
        <f t="shared" si="5"/>
        <v>#N/A</v>
      </c>
      <c r="M6" s="62" t="str">
        <f t="shared" si="15"/>
        <v/>
      </c>
      <c r="N6" s="67" t="e">
        <f t="shared" si="6"/>
        <v>#N/A</v>
      </c>
      <c r="O6" s="62" t="str">
        <f t="shared" si="16"/>
        <v/>
      </c>
      <c r="P6" s="67" t="e">
        <f t="shared" si="7"/>
        <v>#N/A</v>
      </c>
      <c r="Q6" s="62" t="str">
        <f t="shared" si="17"/>
        <v/>
      </c>
      <c r="R6" s="67" t="e">
        <f t="shared" si="8"/>
        <v>#N/A</v>
      </c>
      <c r="S6" s="62" t="str">
        <f t="shared" si="18"/>
        <v/>
      </c>
      <c r="T6" s="67" t="e">
        <f t="shared" si="9"/>
        <v>#N/A</v>
      </c>
      <c r="U6" s="62" t="str">
        <f t="shared" si="19"/>
        <v/>
      </c>
      <c r="V6" s="67" t="str">
        <f t="shared" si="10"/>
        <v>No Sector</v>
      </c>
      <c r="W6" s="33" t="str">
        <f t="shared" si="20"/>
        <v/>
      </c>
      <c r="X6" s="158" t="str">
        <f>IF(W6="","No Rating",VLOOKUP(W6,Rating!A:B,2,FALSE))</f>
        <v>No Rating</v>
      </c>
      <c r="Y6" s="159" t="str">
        <f t="shared" si="21"/>
        <v/>
      </c>
      <c r="Z6" s="158" t="str">
        <f>IF(Y6="","No Maturity",VLOOKUP(Y6,Maturity!A:B,2,FALSE))</f>
        <v>No Maturity</v>
      </c>
      <c r="AA6" s="161" t="str">
        <f t="shared" si="22"/>
        <v/>
      </c>
      <c r="AB6" s="161" t="str">
        <f>IF(AA6="","No Level",VLOOKUP(AA6,Level!A:B,2,FALSE))</f>
        <v>No Level</v>
      </c>
    </row>
    <row r="7" spans="1:28">
      <c r="A7" s="69"/>
      <c r="B7" s="69"/>
      <c r="C7" s="62" t="str">
        <f t="shared" si="11"/>
        <v/>
      </c>
      <c r="D7" s="67" t="e">
        <f t="shared" si="0"/>
        <v>#N/A</v>
      </c>
      <c r="E7" s="62" t="str">
        <f t="shared" si="12"/>
        <v/>
      </c>
      <c r="F7" s="67" t="e">
        <f t="shared" si="1"/>
        <v>#N/A</v>
      </c>
      <c r="G7" s="62" t="str">
        <f t="shared" si="23"/>
        <v/>
      </c>
      <c r="H7" s="67" t="e">
        <f t="shared" si="3"/>
        <v>#N/A</v>
      </c>
      <c r="I7" s="62" t="str">
        <f t="shared" si="13"/>
        <v/>
      </c>
      <c r="J7" s="67" t="e">
        <f t="shared" si="4"/>
        <v>#N/A</v>
      </c>
      <c r="K7" s="62" t="str">
        <f t="shared" si="14"/>
        <v/>
      </c>
      <c r="L7" s="67" t="e">
        <f t="shared" si="5"/>
        <v>#N/A</v>
      </c>
      <c r="M7" s="62" t="str">
        <f t="shared" si="15"/>
        <v/>
      </c>
      <c r="N7" s="67" t="e">
        <f t="shared" si="6"/>
        <v>#N/A</v>
      </c>
      <c r="O7" s="62" t="str">
        <f t="shared" si="16"/>
        <v/>
      </c>
      <c r="P7" s="67" t="e">
        <f t="shared" si="7"/>
        <v>#N/A</v>
      </c>
      <c r="Q7" s="62" t="str">
        <f t="shared" si="17"/>
        <v/>
      </c>
      <c r="R7" s="67" t="e">
        <f t="shared" si="8"/>
        <v>#N/A</v>
      </c>
      <c r="S7" s="62" t="str">
        <f t="shared" si="18"/>
        <v/>
      </c>
      <c r="T7" s="67" t="e">
        <f t="shared" si="9"/>
        <v>#N/A</v>
      </c>
      <c r="U7" s="62" t="str">
        <f t="shared" si="19"/>
        <v/>
      </c>
      <c r="V7" s="67" t="str">
        <f t="shared" si="10"/>
        <v>No Sector</v>
      </c>
      <c r="W7" s="33" t="str">
        <f t="shared" si="20"/>
        <v/>
      </c>
      <c r="X7" s="158" t="str">
        <f>IF(W7="","No Rating",VLOOKUP(W7,Rating!A:B,2,FALSE))</f>
        <v>No Rating</v>
      </c>
      <c r="Y7" s="159" t="str">
        <f t="shared" si="21"/>
        <v/>
      </c>
      <c r="Z7" s="158" t="str">
        <f>IF(Y7="","No Maturity",VLOOKUP(Y7,Maturity!A:B,2,FALSE))</f>
        <v>No Maturity</v>
      </c>
      <c r="AA7" s="161" t="str">
        <f t="shared" si="22"/>
        <v/>
      </c>
      <c r="AB7" s="161" t="str">
        <f>IF(AA7="","No Level",VLOOKUP(AA7,Level!A:B,2,FALSE))</f>
        <v>No Level</v>
      </c>
    </row>
    <row r="8" spans="1:28">
      <c r="A8" s="69"/>
      <c r="B8" s="69"/>
      <c r="C8" s="62" t="str">
        <f t="shared" si="11"/>
        <v/>
      </c>
      <c r="D8" s="67" t="e">
        <f t="shared" si="0"/>
        <v>#N/A</v>
      </c>
      <c r="E8" s="62" t="str">
        <f t="shared" si="12"/>
        <v/>
      </c>
      <c r="F8" s="67" t="e">
        <f t="shared" si="1"/>
        <v>#N/A</v>
      </c>
      <c r="G8" s="62" t="str">
        <f t="shared" si="23"/>
        <v/>
      </c>
      <c r="H8" s="67" t="e">
        <f t="shared" si="3"/>
        <v>#N/A</v>
      </c>
      <c r="I8" s="62" t="str">
        <f t="shared" si="13"/>
        <v/>
      </c>
      <c r="J8" s="67" t="e">
        <f t="shared" si="4"/>
        <v>#N/A</v>
      </c>
      <c r="K8" s="62" t="str">
        <f t="shared" si="14"/>
        <v/>
      </c>
      <c r="L8" s="67" t="e">
        <f t="shared" si="5"/>
        <v>#N/A</v>
      </c>
      <c r="M8" s="62" t="str">
        <f t="shared" si="15"/>
        <v/>
      </c>
      <c r="N8" s="67" t="e">
        <f t="shared" si="6"/>
        <v>#N/A</v>
      </c>
      <c r="O8" s="62" t="str">
        <f t="shared" si="16"/>
        <v/>
      </c>
      <c r="P8" s="67" t="e">
        <f t="shared" si="7"/>
        <v>#N/A</v>
      </c>
      <c r="Q8" s="62" t="str">
        <f t="shared" si="17"/>
        <v/>
      </c>
      <c r="R8" s="67" t="e">
        <f t="shared" si="8"/>
        <v>#N/A</v>
      </c>
      <c r="S8" s="62" t="str">
        <f t="shared" si="18"/>
        <v/>
      </c>
      <c r="T8" s="67" t="e">
        <f t="shared" si="9"/>
        <v>#N/A</v>
      </c>
      <c r="U8" s="62" t="str">
        <f t="shared" si="19"/>
        <v/>
      </c>
      <c r="V8" s="67" t="str">
        <f t="shared" si="10"/>
        <v>No Sector</v>
      </c>
      <c r="W8" s="33" t="str">
        <f t="shared" si="20"/>
        <v/>
      </c>
      <c r="X8" s="158" t="str">
        <f>IF(W8="","No Rating",VLOOKUP(W8,Rating!A:B,2,FALSE))</f>
        <v>No Rating</v>
      </c>
      <c r="Y8" s="159" t="str">
        <f t="shared" si="21"/>
        <v/>
      </c>
      <c r="Z8" s="158" t="str">
        <f>IF(Y8="","No Maturity",VLOOKUP(Y8,Maturity!A:B,2,FALSE))</f>
        <v>No Maturity</v>
      </c>
      <c r="AA8" s="161" t="str">
        <f t="shared" si="22"/>
        <v/>
      </c>
      <c r="AB8" s="161" t="str">
        <f>IF(AA8="","No Level",VLOOKUP(AA8,Level!A:B,2,FALSE))</f>
        <v>No Level</v>
      </c>
    </row>
    <row r="9" spans="1:28">
      <c r="A9" s="69"/>
      <c r="B9" s="69"/>
      <c r="C9" s="62" t="str">
        <f t="shared" si="11"/>
        <v/>
      </c>
      <c r="D9" s="67" t="e">
        <f>VLOOKUP(C9,Brand,2,FALSE)</f>
        <v>#N/A</v>
      </c>
      <c r="E9" s="62" t="str">
        <f t="shared" si="12"/>
        <v/>
      </c>
      <c r="F9" s="67" t="e">
        <f t="shared" si="1"/>
        <v>#N/A</v>
      </c>
      <c r="G9" s="62" t="str">
        <f t="shared" si="23"/>
        <v/>
      </c>
      <c r="H9" s="67" t="e">
        <f t="shared" si="3"/>
        <v>#N/A</v>
      </c>
      <c r="I9" s="62" t="str">
        <f t="shared" si="13"/>
        <v/>
      </c>
      <c r="J9" s="67" t="e">
        <f t="shared" si="4"/>
        <v>#N/A</v>
      </c>
      <c r="K9" s="62" t="str">
        <f t="shared" si="14"/>
        <v/>
      </c>
      <c r="L9" s="67" t="e">
        <f t="shared" si="5"/>
        <v>#N/A</v>
      </c>
      <c r="M9" s="62" t="str">
        <f t="shared" si="15"/>
        <v/>
      </c>
      <c r="N9" s="67" t="e">
        <f t="shared" si="6"/>
        <v>#N/A</v>
      </c>
      <c r="O9" s="62" t="str">
        <f t="shared" si="16"/>
        <v/>
      </c>
      <c r="P9" s="67" t="e">
        <f t="shared" si="7"/>
        <v>#N/A</v>
      </c>
      <c r="Q9" s="62" t="str">
        <f t="shared" si="17"/>
        <v/>
      </c>
      <c r="R9" s="67" t="e">
        <f t="shared" si="8"/>
        <v>#N/A</v>
      </c>
      <c r="S9" s="62" t="str">
        <f t="shared" si="18"/>
        <v/>
      </c>
      <c r="T9" s="67" t="e">
        <f t="shared" si="9"/>
        <v>#N/A</v>
      </c>
      <c r="U9" s="62" t="str">
        <f t="shared" si="19"/>
        <v/>
      </c>
      <c r="V9" s="67" t="str">
        <f t="shared" si="10"/>
        <v>No Sector</v>
      </c>
      <c r="W9" s="33" t="str">
        <f t="shared" si="20"/>
        <v/>
      </c>
      <c r="X9" s="158" t="str">
        <f>IF(W9="","No Rating",VLOOKUP(W9,Rating!A:B,2,FALSE))</f>
        <v>No Rating</v>
      </c>
      <c r="Y9" s="159" t="str">
        <f t="shared" si="21"/>
        <v/>
      </c>
      <c r="Z9" s="158" t="str">
        <f>IF(Y9="","No Maturity",VLOOKUP(Y9,Maturity!A:B,2,FALSE))</f>
        <v>No Maturity</v>
      </c>
      <c r="AA9" s="161" t="str">
        <f t="shared" si="22"/>
        <v/>
      </c>
      <c r="AB9" s="161" t="str">
        <f>IF(AA9="","No Level",VLOOKUP(AA9,Level!A:B,2,FALSE))</f>
        <v>No Level</v>
      </c>
    </row>
    <row r="10" spans="1:28">
      <c r="A10" s="69"/>
      <c r="B10" s="69"/>
      <c r="C10" s="62" t="str">
        <f t="shared" si="11"/>
        <v/>
      </c>
      <c r="D10" s="67" t="e">
        <f>VLOOKUP(C10,Brand,2,FALSE)</f>
        <v>#N/A</v>
      </c>
      <c r="E10" s="62" t="str">
        <f t="shared" si="12"/>
        <v/>
      </c>
      <c r="F10" s="67" t="e">
        <f t="shared" si="1"/>
        <v>#N/A</v>
      </c>
      <c r="G10" s="62" t="str">
        <f t="shared" si="23"/>
        <v/>
      </c>
      <c r="H10" s="67" t="e">
        <f t="shared" si="3"/>
        <v>#N/A</v>
      </c>
      <c r="I10" s="62" t="str">
        <f t="shared" si="13"/>
        <v/>
      </c>
      <c r="J10" s="67" t="e">
        <f t="shared" si="4"/>
        <v>#N/A</v>
      </c>
      <c r="K10" s="62" t="str">
        <f t="shared" si="14"/>
        <v/>
      </c>
      <c r="L10" s="67" t="e">
        <f t="shared" si="5"/>
        <v>#N/A</v>
      </c>
      <c r="M10" s="62" t="str">
        <f t="shared" si="15"/>
        <v/>
      </c>
      <c r="N10" s="67" t="e">
        <f t="shared" si="6"/>
        <v>#N/A</v>
      </c>
      <c r="O10" s="62" t="str">
        <f t="shared" si="16"/>
        <v/>
      </c>
      <c r="P10" s="67" t="e">
        <f t="shared" si="7"/>
        <v>#N/A</v>
      </c>
      <c r="Q10" s="62" t="str">
        <f t="shared" si="17"/>
        <v/>
      </c>
      <c r="R10" s="67" t="e">
        <f t="shared" si="8"/>
        <v>#N/A</v>
      </c>
      <c r="S10" s="62" t="str">
        <f t="shared" si="18"/>
        <v/>
      </c>
      <c r="T10" s="67" t="e">
        <f t="shared" si="9"/>
        <v>#N/A</v>
      </c>
      <c r="U10" s="62" t="str">
        <f t="shared" si="19"/>
        <v/>
      </c>
      <c r="V10" s="67" t="str">
        <f t="shared" si="10"/>
        <v>No Sector</v>
      </c>
      <c r="W10" s="33" t="str">
        <f t="shared" si="20"/>
        <v/>
      </c>
      <c r="X10" s="158" t="str">
        <f>IF(W10="","No Rating",VLOOKUP(W10,Rating!A:B,2,FALSE))</f>
        <v>No Rating</v>
      </c>
      <c r="Y10" s="159" t="str">
        <f t="shared" si="21"/>
        <v/>
      </c>
      <c r="Z10" s="158" t="str">
        <f>IF(Y10="","No Maturity",VLOOKUP(Y10,Maturity!A:B,2,FALSE))</f>
        <v>No Maturity</v>
      </c>
      <c r="AA10" s="161" t="str">
        <f t="shared" si="22"/>
        <v/>
      </c>
      <c r="AB10" s="161" t="str">
        <f>IF(AA10="","No Level",VLOOKUP(AA10,Level!A:B,2,FALSE))</f>
        <v>No Level</v>
      </c>
    </row>
    <row r="11" spans="1:28">
      <c r="A11" s="69"/>
      <c r="B11" s="69"/>
      <c r="C11" s="62" t="str">
        <f t="shared" si="11"/>
        <v/>
      </c>
      <c r="D11" s="67" t="e">
        <f t="shared" si="0"/>
        <v>#N/A</v>
      </c>
      <c r="E11" s="62" t="str">
        <f t="shared" si="12"/>
        <v/>
      </c>
      <c r="F11" s="67" t="e">
        <f t="shared" si="1"/>
        <v>#N/A</v>
      </c>
      <c r="G11" s="62" t="str">
        <f t="shared" si="23"/>
        <v/>
      </c>
      <c r="H11" s="67" t="e">
        <f t="shared" si="3"/>
        <v>#N/A</v>
      </c>
      <c r="I11" s="62" t="str">
        <f t="shared" si="13"/>
        <v/>
      </c>
      <c r="J11" s="67" t="e">
        <f t="shared" si="4"/>
        <v>#N/A</v>
      </c>
      <c r="K11" s="62" t="str">
        <f t="shared" si="14"/>
        <v/>
      </c>
      <c r="L11" s="67" t="e">
        <f t="shared" si="5"/>
        <v>#N/A</v>
      </c>
      <c r="M11" s="62" t="str">
        <f t="shared" si="15"/>
        <v/>
      </c>
      <c r="N11" s="67" t="e">
        <f t="shared" si="6"/>
        <v>#N/A</v>
      </c>
      <c r="O11" s="62" t="str">
        <f t="shared" si="16"/>
        <v/>
      </c>
      <c r="P11" s="67" t="e">
        <f t="shared" si="7"/>
        <v>#N/A</v>
      </c>
      <c r="Q11" s="62" t="str">
        <f t="shared" si="17"/>
        <v/>
      </c>
      <c r="R11" s="67" t="e">
        <f t="shared" si="8"/>
        <v>#N/A</v>
      </c>
      <c r="S11" s="62" t="str">
        <f t="shared" si="18"/>
        <v/>
      </c>
      <c r="T11" s="67" t="e">
        <f t="shared" si="9"/>
        <v>#N/A</v>
      </c>
      <c r="U11" s="62" t="str">
        <f t="shared" si="19"/>
        <v/>
      </c>
      <c r="V11" s="67" t="str">
        <f t="shared" si="10"/>
        <v>No Sector</v>
      </c>
      <c r="W11" s="33" t="str">
        <f t="shared" si="20"/>
        <v/>
      </c>
      <c r="X11" s="158" t="str">
        <f>IF(W11="","No Rating",VLOOKUP(W11,Rating!A:B,2,FALSE))</f>
        <v>No Rating</v>
      </c>
      <c r="Y11" s="159" t="str">
        <f t="shared" si="21"/>
        <v/>
      </c>
      <c r="Z11" s="158" t="str">
        <f>IF(Y11="","No Maturity",VLOOKUP(Y11,Maturity!A:B,2,FALSE))</f>
        <v>No Maturity</v>
      </c>
      <c r="AA11" s="161" t="str">
        <f t="shared" si="22"/>
        <v/>
      </c>
      <c r="AB11" s="161" t="str">
        <f>IF(AA11="","No Level",VLOOKUP(AA11,Level!A:B,2,FALSE))</f>
        <v>No Level</v>
      </c>
    </row>
    <row r="12" spans="1:28">
      <c r="A12" s="69"/>
      <c r="B12" s="69"/>
      <c r="C12" s="62" t="str">
        <f t="shared" si="11"/>
        <v/>
      </c>
      <c r="D12" s="67" t="e">
        <f t="shared" si="0"/>
        <v>#N/A</v>
      </c>
      <c r="E12" s="62" t="str">
        <f t="shared" si="12"/>
        <v/>
      </c>
      <c r="F12" s="67" t="e">
        <f t="shared" si="1"/>
        <v>#N/A</v>
      </c>
      <c r="G12" s="62" t="str">
        <f t="shared" si="23"/>
        <v/>
      </c>
      <c r="H12" s="67" t="e">
        <f t="shared" si="3"/>
        <v>#N/A</v>
      </c>
      <c r="I12" s="62" t="str">
        <f t="shared" si="13"/>
        <v/>
      </c>
      <c r="J12" s="67" t="e">
        <f t="shared" si="4"/>
        <v>#N/A</v>
      </c>
      <c r="K12" s="62" t="str">
        <f t="shared" si="14"/>
        <v/>
      </c>
      <c r="L12" s="67" t="e">
        <f t="shared" si="5"/>
        <v>#N/A</v>
      </c>
      <c r="M12" s="62" t="str">
        <f t="shared" si="15"/>
        <v/>
      </c>
      <c r="N12" s="67" t="e">
        <f t="shared" si="6"/>
        <v>#N/A</v>
      </c>
      <c r="O12" s="62" t="str">
        <f t="shared" si="16"/>
        <v/>
      </c>
      <c r="P12" s="67" t="e">
        <f t="shared" si="7"/>
        <v>#N/A</v>
      </c>
      <c r="Q12" s="62" t="str">
        <f t="shared" si="17"/>
        <v/>
      </c>
      <c r="R12" s="67" t="e">
        <f t="shared" si="8"/>
        <v>#N/A</v>
      </c>
      <c r="S12" s="62" t="str">
        <f t="shared" si="18"/>
        <v/>
      </c>
      <c r="T12" s="67" t="e">
        <f t="shared" si="9"/>
        <v>#N/A</v>
      </c>
      <c r="U12" s="62" t="str">
        <f t="shared" si="19"/>
        <v/>
      </c>
      <c r="V12" s="67" t="str">
        <f t="shared" si="10"/>
        <v>No Sector</v>
      </c>
      <c r="W12" s="33" t="str">
        <f t="shared" si="20"/>
        <v/>
      </c>
      <c r="X12" s="158" t="str">
        <f>IF(W12="","No Rating",VLOOKUP(W12,Rating!A:B,2,FALSE))</f>
        <v>No Rating</v>
      </c>
      <c r="Y12" s="159" t="str">
        <f t="shared" si="21"/>
        <v/>
      </c>
      <c r="Z12" s="158" t="str">
        <f>IF(Y12="","No Maturity",VLOOKUP(Y12,Maturity!A:B,2,FALSE))</f>
        <v>No Maturity</v>
      </c>
      <c r="AA12" s="161" t="str">
        <f t="shared" si="22"/>
        <v/>
      </c>
      <c r="AB12" s="161" t="str">
        <f>IF(AA12="","No Level",VLOOKUP(AA12,Level!A:B,2,FALSE))</f>
        <v>No Level</v>
      </c>
    </row>
    <row r="13" spans="1:28">
      <c r="A13" s="69"/>
      <c r="B13" s="69"/>
      <c r="C13" s="62" t="str">
        <f t="shared" si="11"/>
        <v/>
      </c>
      <c r="D13" s="67" t="e">
        <f t="shared" si="0"/>
        <v>#N/A</v>
      </c>
      <c r="E13" s="62" t="str">
        <f t="shared" si="12"/>
        <v/>
      </c>
      <c r="F13" s="67" t="e">
        <f t="shared" si="1"/>
        <v>#N/A</v>
      </c>
      <c r="G13" s="62" t="str">
        <f t="shared" si="23"/>
        <v/>
      </c>
      <c r="H13" s="67" t="e">
        <f t="shared" si="3"/>
        <v>#N/A</v>
      </c>
      <c r="I13" s="62" t="str">
        <f t="shared" si="13"/>
        <v/>
      </c>
      <c r="J13" s="67" t="e">
        <f t="shared" si="4"/>
        <v>#N/A</v>
      </c>
      <c r="K13" s="62" t="str">
        <f t="shared" si="14"/>
        <v/>
      </c>
      <c r="L13" s="67" t="e">
        <f t="shared" si="5"/>
        <v>#N/A</v>
      </c>
      <c r="M13" s="62" t="str">
        <f t="shared" si="15"/>
        <v/>
      </c>
      <c r="N13" s="67" t="e">
        <f t="shared" si="6"/>
        <v>#N/A</v>
      </c>
      <c r="O13" s="62" t="str">
        <f t="shared" si="16"/>
        <v/>
      </c>
      <c r="P13" s="67" t="e">
        <f t="shared" si="7"/>
        <v>#N/A</v>
      </c>
      <c r="Q13" s="62" t="str">
        <f t="shared" si="17"/>
        <v/>
      </c>
      <c r="R13" s="67" t="e">
        <f t="shared" si="8"/>
        <v>#N/A</v>
      </c>
      <c r="S13" s="62" t="str">
        <f t="shared" si="18"/>
        <v/>
      </c>
      <c r="T13" s="67" t="e">
        <f t="shared" si="9"/>
        <v>#N/A</v>
      </c>
      <c r="U13" s="62" t="str">
        <f t="shared" si="19"/>
        <v/>
      </c>
      <c r="V13" s="67" t="str">
        <f t="shared" si="10"/>
        <v>No Sector</v>
      </c>
      <c r="W13" s="33" t="str">
        <f t="shared" si="20"/>
        <v/>
      </c>
      <c r="X13" s="158" t="str">
        <f>IF(W13="","No Rating",VLOOKUP(W13,Rating!A:B,2,FALSE))</f>
        <v>No Rating</v>
      </c>
      <c r="Y13" s="159" t="str">
        <f t="shared" si="21"/>
        <v/>
      </c>
      <c r="Z13" s="158" t="str">
        <f>IF(Y13="","No Maturity",VLOOKUP(Y13,Maturity!A:B,2,FALSE))</f>
        <v>No Maturity</v>
      </c>
      <c r="AA13" s="161" t="str">
        <f t="shared" si="22"/>
        <v/>
      </c>
      <c r="AB13" s="161" t="str">
        <f>IF(AA13="","No Level",VLOOKUP(AA13,Level!A:B,2,FALSE))</f>
        <v>No Level</v>
      </c>
    </row>
    <row r="14" spans="1:28">
      <c r="A14" s="69"/>
      <c r="B14" s="69"/>
      <c r="C14" s="62" t="str">
        <f t="shared" si="11"/>
        <v/>
      </c>
      <c r="D14" s="67" t="e">
        <f t="shared" si="0"/>
        <v>#N/A</v>
      </c>
      <c r="E14" s="62" t="str">
        <f t="shared" si="12"/>
        <v/>
      </c>
      <c r="F14" s="67" t="e">
        <f t="shared" si="1"/>
        <v>#N/A</v>
      </c>
      <c r="G14" s="62" t="str">
        <f t="shared" si="23"/>
        <v/>
      </c>
      <c r="H14" s="67" t="e">
        <f t="shared" si="3"/>
        <v>#N/A</v>
      </c>
      <c r="I14" s="62" t="str">
        <f t="shared" si="13"/>
        <v/>
      </c>
      <c r="J14" s="67" t="e">
        <f t="shared" si="4"/>
        <v>#N/A</v>
      </c>
      <c r="K14" s="62" t="str">
        <f t="shared" si="14"/>
        <v/>
      </c>
      <c r="L14" s="67" t="e">
        <f t="shared" si="5"/>
        <v>#N/A</v>
      </c>
      <c r="M14" s="62" t="str">
        <f t="shared" si="15"/>
        <v/>
      </c>
      <c r="N14" s="67" t="e">
        <f t="shared" si="6"/>
        <v>#N/A</v>
      </c>
      <c r="O14" s="62" t="str">
        <f t="shared" si="16"/>
        <v/>
      </c>
      <c r="P14" s="67" t="e">
        <f t="shared" si="7"/>
        <v>#N/A</v>
      </c>
      <c r="Q14" s="62" t="str">
        <f t="shared" si="17"/>
        <v/>
      </c>
      <c r="R14" s="67" t="e">
        <f t="shared" si="8"/>
        <v>#N/A</v>
      </c>
      <c r="S14" s="62" t="str">
        <f t="shared" si="18"/>
        <v/>
      </c>
      <c r="T14" s="67" t="e">
        <f t="shared" si="9"/>
        <v>#N/A</v>
      </c>
      <c r="U14" s="62" t="str">
        <f t="shared" si="19"/>
        <v/>
      </c>
      <c r="V14" s="67" t="str">
        <f t="shared" si="10"/>
        <v>No Sector</v>
      </c>
      <c r="W14" s="33" t="str">
        <f t="shared" si="20"/>
        <v/>
      </c>
      <c r="X14" s="158" t="str">
        <f>IF(W14="","No Rating",VLOOKUP(W14,Rating!A:B,2,FALSE))</f>
        <v>No Rating</v>
      </c>
      <c r="Y14" s="159" t="str">
        <f t="shared" si="21"/>
        <v/>
      </c>
      <c r="Z14" s="158" t="str">
        <f>IF(Y14="","No Maturity",VLOOKUP(Y14,Maturity!A:B,2,FALSE))</f>
        <v>No Maturity</v>
      </c>
      <c r="AA14" s="161" t="str">
        <f t="shared" si="22"/>
        <v/>
      </c>
      <c r="AB14" s="161" t="str">
        <f>IF(AA14="","No Level",VLOOKUP(AA14,Level!A:B,2,FALSE))</f>
        <v>No Level</v>
      </c>
    </row>
    <row r="15" spans="1:28">
      <c r="A15" s="69"/>
      <c r="B15" s="69"/>
      <c r="C15" s="62" t="str">
        <f t="shared" si="11"/>
        <v/>
      </c>
      <c r="D15" s="67" t="e">
        <f t="shared" si="0"/>
        <v>#N/A</v>
      </c>
      <c r="E15" s="62" t="str">
        <f t="shared" si="12"/>
        <v/>
      </c>
      <c r="F15" s="67" t="e">
        <f t="shared" si="1"/>
        <v>#N/A</v>
      </c>
      <c r="G15" s="62" t="str">
        <f t="shared" si="23"/>
        <v/>
      </c>
      <c r="H15" s="67" t="e">
        <f t="shared" si="3"/>
        <v>#N/A</v>
      </c>
      <c r="I15" s="62" t="str">
        <f t="shared" si="13"/>
        <v/>
      </c>
      <c r="J15" s="67" t="e">
        <f t="shared" si="4"/>
        <v>#N/A</v>
      </c>
      <c r="K15" s="62" t="str">
        <f t="shared" si="14"/>
        <v/>
      </c>
      <c r="L15" s="67" t="e">
        <f t="shared" si="5"/>
        <v>#N/A</v>
      </c>
      <c r="M15" s="62" t="str">
        <f t="shared" si="15"/>
        <v/>
      </c>
      <c r="N15" s="67" t="e">
        <f t="shared" si="6"/>
        <v>#N/A</v>
      </c>
      <c r="O15" s="62" t="str">
        <f t="shared" si="16"/>
        <v/>
      </c>
      <c r="P15" s="67" t="e">
        <f t="shared" si="7"/>
        <v>#N/A</v>
      </c>
      <c r="Q15" s="62" t="str">
        <f t="shared" si="17"/>
        <v/>
      </c>
      <c r="R15" s="67" t="e">
        <f t="shared" si="8"/>
        <v>#N/A</v>
      </c>
      <c r="S15" s="62" t="str">
        <f t="shared" si="18"/>
        <v/>
      </c>
      <c r="T15" s="67" t="e">
        <f t="shared" si="9"/>
        <v>#N/A</v>
      </c>
      <c r="U15" s="62" t="str">
        <f t="shared" si="19"/>
        <v/>
      </c>
      <c r="V15" s="67" t="str">
        <f t="shared" si="10"/>
        <v>No Sector</v>
      </c>
      <c r="W15" s="33" t="str">
        <f t="shared" si="20"/>
        <v/>
      </c>
      <c r="X15" s="158" t="str">
        <f>IF(W15="","No Rating",VLOOKUP(W15,Rating!A:B,2,FALSE))</f>
        <v>No Rating</v>
      </c>
      <c r="Y15" s="159" t="str">
        <f t="shared" si="21"/>
        <v/>
      </c>
      <c r="Z15" s="158" t="str">
        <f>IF(Y15="","No Maturity",VLOOKUP(Y15,Maturity!A:B,2,FALSE))</f>
        <v>No Maturity</v>
      </c>
      <c r="AA15" s="161" t="str">
        <f t="shared" si="22"/>
        <v/>
      </c>
      <c r="AB15" s="161" t="str">
        <f>IF(AA15="","No Level",VLOOKUP(AA15,Level!A:B,2,FALSE))</f>
        <v>No Level</v>
      </c>
    </row>
    <row r="16" spans="1:28">
      <c r="A16" s="69"/>
      <c r="B16" s="69"/>
      <c r="C16" s="62" t="str">
        <f t="shared" si="11"/>
        <v/>
      </c>
      <c r="D16" s="67" t="e">
        <f t="shared" si="0"/>
        <v>#N/A</v>
      </c>
      <c r="E16" s="62" t="str">
        <f t="shared" si="12"/>
        <v/>
      </c>
      <c r="F16" s="67" t="e">
        <f t="shared" si="1"/>
        <v>#N/A</v>
      </c>
      <c r="G16" s="62" t="str">
        <f t="shared" si="23"/>
        <v/>
      </c>
      <c r="H16" s="67" t="e">
        <f t="shared" si="3"/>
        <v>#N/A</v>
      </c>
      <c r="I16" s="62" t="str">
        <f t="shared" si="13"/>
        <v/>
      </c>
      <c r="J16" s="67" t="e">
        <f t="shared" si="4"/>
        <v>#N/A</v>
      </c>
      <c r="K16" s="62" t="str">
        <f t="shared" si="14"/>
        <v/>
      </c>
      <c r="L16" s="67" t="e">
        <f t="shared" si="5"/>
        <v>#N/A</v>
      </c>
      <c r="M16" s="62" t="str">
        <f t="shared" si="15"/>
        <v/>
      </c>
      <c r="N16" s="67" t="e">
        <f t="shared" si="6"/>
        <v>#N/A</v>
      </c>
      <c r="O16" s="62" t="str">
        <f t="shared" si="16"/>
        <v/>
      </c>
      <c r="P16" s="67" t="e">
        <f t="shared" si="7"/>
        <v>#N/A</v>
      </c>
      <c r="Q16" s="62" t="str">
        <f t="shared" si="17"/>
        <v/>
      </c>
      <c r="R16" s="67" t="e">
        <f t="shared" si="8"/>
        <v>#N/A</v>
      </c>
      <c r="S16" s="62" t="str">
        <f t="shared" si="18"/>
        <v/>
      </c>
      <c r="T16" s="67" t="e">
        <f t="shared" si="9"/>
        <v>#N/A</v>
      </c>
      <c r="U16" s="62" t="str">
        <f t="shared" si="19"/>
        <v/>
      </c>
      <c r="V16" s="67" t="str">
        <f t="shared" si="10"/>
        <v>No Sector</v>
      </c>
      <c r="W16" s="33" t="str">
        <f t="shared" si="20"/>
        <v/>
      </c>
      <c r="X16" s="158" t="str">
        <f>IF(W16="","No Rating",VLOOKUP(W16,Rating!A:B,2,FALSE))</f>
        <v>No Rating</v>
      </c>
      <c r="Y16" s="159" t="str">
        <f t="shared" si="21"/>
        <v/>
      </c>
      <c r="Z16" s="158" t="str">
        <f>IF(Y16="","No Maturity",VLOOKUP(Y16,Maturity!A:B,2,FALSE))</f>
        <v>No Maturity</v>
      </c>
      <c r="AA16" s="161" t="str">
        <f t="shared" si="22"/>
        <v/>
      </c>
      <c r="AB16" s="161" t="str">
        <f>IF(AA16="","No Level",VLOOKUP(AA16,Level!A:B,2,FALSE))</f>
        <v>No Level</v>
      </c>
    </row>
    <row r="17" spans="1:28">
      <c r="A17" s="69"/>
      <c r="B17" s="69"/>
      <c r="C17" s="62" t="str">
        <f t="shared" si="11"/>
        <v/>
      </c>
      <c r="D17" s="67" t="e">
        <f t="shared" si="0"/>
        <v>#N/A</v>
      </c>
      <c r="E17" s="62" t="str">
        <f t="shared" si="12"/>
        <v/>
      </c>
      <c r="F17" s="67" t="e">
        <f t="shared" si="1"/>
        <v>#N/A</v>
      </c>
      <c r="G17" s="62" t="str">
        <f t="shared" si="23"/>
        <v/>
      </c>
      <c r="H17" s="67" t="e">
        <f t="shared" si="3"/>
        <v>#N/A</v>
      </c>
      <c r="I17" s="62" t="str">
        <f t="shared" si="13"/>
        <v/>
      </c>
      <c r="J17" s="67" t="e">
        <f t="shared" si="4"/>
        <v>#N/A</v>
      </c>
      <c r="K17" s="62" t="str">
        <f t="shared" si="14"/>
        <v/>
      </c>
      <c r="L17" s="67" t="e">
        <f t="shared" si="5"/>
        <v>#N/A</v>
      </c>
      <c r="M17" s="62" t="str">
        <f t="shared" si="15"/>
        <v/>
      </c>
      <c r="N17" s="67" t="e">
        <f t="shared" si="6"/>
        <v>#N/A</v>
      </c>
      <c r="O17" s="62" t="str">
        <f t="shared" si="16"/>
        <v/>
      </c>
      <c r="P17" s="67" t="e">
        <f t="shared" si="7"/>
        <v>#N/A</v>
      </c>
      <c r="Q17" s="62" t="str">
        <f t="shared" si="17"/>
        <v/>
      </c>
      <c r="R17" s="67" t="e">
        <f t="shared" si="8"/>
        <v>#N/A</v>
      </c>
      <c r="S17" s="62" t="str">
        <f t="shared" si="18"/>
        <v/>
      </c>
      <c r="T17" s="67" t="e">
        <f t="shared" si="9"/>
        <v>#N/A</v>
      </c>
      <c r="U17" s="62" t="str">
        <f t="shared" si="19"/>
        <v/>
      </c>
      <c r="V17" s="67" t="str">
        <f t="shared" si="10"/>
        <v>No Sector</v>
      </c>
      <c r="W17" s="33" t="str">
        <f t="shared" si="20"/>
        <v/>
      </c>
      <c r="X17" s="158" t="str">
        <f>IF(W17="","No Rating",VLOOKUP(W17,Rating!A:B,2,FALSE))</f>
        <v>No Rating</v>
      </c>
      <c r="Y17" s="159" t="str">
        <f t="shared" si="21"/>
        <v/>
      </c>
      <c r="Z17" s="158" t="str">
        <f>IF(Y17="","No Maturity",VLOOKUP(Y17,Maturity!A:B,2,FALSE))</f>
        <v>No Maturity</v>
      </c>
      <c r="AA17" s="161" t="str">
        <f t="shared" si="22"/>
        <v/>
      </c>
      <c r="AB17" s="161" t="str">
        <f>IF(AA17="","No Level",VLOOKUP(AA17,Level!A:B,2,FALSE))</f>
        <v>No Level</v>
      </c>
    </row>
    <row r="18" spans="1:28">
      <c r="A18" s="69"/>
      <c r="B18" s="69"/>
      <c r="C18" s="62" t="str">
        <f t="shared" si="11"/>
        <v/>
      </c>
      <c r="D18" s="67" t="e">
        <f t="shared" si="0"/>
        <v>#N/A</v>
      </c>
      <c r="E18" s="62" t="str">
        <f t="shared" si="12"/>
        <v/>
      </c>
      <c r="F18" s="67" t="e">
        <f t="shared" si="1"/>
        <v>#N/A</v>
      </c>
      <c r="G18" s="62" t="str">
        <f t="shared" si="23"/>
        <v/>
      </c>
      <c r="H18" s="67" t="e">
        <f t="shared" si="3"/>
        <v>#N/A</v>
      </c>
      <c r="I18" s="62" t="str">
        <f t="shared" si="13"/>
        <v/>
      </c>
      <c r="J18" s="67" t="e">
        <f t="shared" si="4"/>
        <v>#N/A</v>
      </c>
      <c r="K18" s="62" t="str">
        <f t="shared" si="14"/>
        <v/>
      </c>
      <c r="L18" s="67" t="e">
        <f t="shared" si="5"/>
        <v>#N/A</v>
      </c>
      <c r="M18" s="62" t="str">
        <f t="shared" si="15"/>
        <v/>
      </c>
      <c r="N18" s="67" t="e">
        <f t="shared" si="6"/>
        <v>#N/A</v>
      </c>
      <c r="O18" s="62" t="str">
        <f t="shared" si="16"/>
        <v/>
      </c>
      <c r="P18" s="67" t="e">
        <f t="shared" si="7"/>
        <v>#N/A</v>
      </c>
      <c r="Q18" s="62" t="str">
        <f t="shared" si="17"/>
        <v/>
      </c>
      <c r="R18" s="67" t="e">
        <f t="shared" si="8"/>
        <v>#N/A</v>
      </c>
      <c r="S18" s="62" t="str">
        <f t="shared" si="18"/>
        <v/>
      </c>
      <c r="T18" s="67" t="e">
        <f t="shared" si="9"/>
        <v>#N/A</v>
      </c>
      <c r="U18" s="62" t="str">
        <f t="shared" si="19"/>
        <v/>
      </c>
      <c r="V18" s="67" t="str">
        <f t="shared" si="10"/>
        <v>No Sector</v>
      </c>
      <c r="W18" s="33" t="str">
        <f t="shared" si="20"/>
        <v/>
      </c>
      <c r="X18" s="158" t="str">
        <f>IF(W18="","No Rating",VLOOKUP(W18,Rating!A:B,2,FALSE))</f>
        <v>No Rating</v>
      </c>
      <c r="Y18" s="159" t="str">
        <f t="shared" si="21"/>
        <v/>
      </c>
      <c r="Z18" s="158" t="str">
        <f>IF(Y18="","No Maturity",VLOOKUP(Y18,Maturity!A:B,2,FALSE))</f>
        <v>No Maturity</v>
      </c>
      <c r="AA18" s="161" t="str">
        <f t="shared" si="22"/>
        <v/>
      </c>
      <c r="AB18" s="161" t="str">
        <f>IF(AA18="","No Level",VLOOKUP(AA18,Level!A:B,2,FALSE))</f>
        <v>No Level</v>
      </c>
    </row>
    <row r="19" spans="1:28">
      <c r="A19" s="69"/>
      <c r="B19" s="69"/>
      <c r="C19" s="62" t="str">
        <f t="shared" si="11"/>
        <v/>
      </c>
      <c r="D19" s="67" t="e">
        <f t="shared" si="0"/>
        <v>#N/A</v>
      </c>
      <c r="E19" s="62" t="str">
        <f t="shared" si="12"/>
        <v/>
      </c>
      <c r="F19" s="67" t="e">
        <f t="shared" si="1"/>
        <v>#N/A</v>
      </c>
      <c r="G19" s="62" t="str">
        <f t="shared" si="23"/>
        <v/>
      </c>
      <c r="H19" s="67" t="e">
        <f t="shared" si="3"/>
        <v>#N/A</v>
      </c>
      <c r="I19" s="62" t="str">
        <f t="shared" si="13"/>
        <v/>
      </c>
      <c r="J19" s="67" t="e">
        <f t="shared" si="4"/>
        <v>#N/A</v>
      </c>
      <c r="K19" s="62" t="str">
        <f t="shared" si="14"/>
        <v/>
      </c>
      <c r="L19" s="67" t="e">
        <f t="shared" si="5"/>
        <v>#N/A</v>
      </c>
      <c r="M19" s="62" t="str">
        <f t="shared" si="15"/>
        <v/>
      </c>
      <c r="N19" s="67" t="e">
        <f t="shared" si="6"/>
        <v>#N/A</v>
      </c>
      <c r="O19" s="62" t="str">
        <f t="shared" si="16"/>
        <v/>
      </c>
      <c r="P19" s="67" t="e">
        <f t="shared" si="7"/>
        <v>#N/A</v>
      </c>
      <c r="Q19" s="62" t="str">
        <f t="shared" si="17"/>
        <v/>
      </c>
      <c r="R19" s="67" t="e">
        <f t="shared" si="8"/>
        <v>#N/A</v>
      </c>
      <c r="S19" s="62" t="str">
        <f t="shared" si="18"/>
        <v/>
      </c>
      <c r="T19" s="67" t="e">
        <f t="shared" si="9"/>
        <v>#N/A</v>
      </c>
      <c r="U19" s="62" t="str">
        <f t="shared" si="19"/>
        <v/>
      </c>
      <c r="V19" s="67" t="str">
        <f t="shared" si="10"/>
        <v>No Sector</v>
      </c>
      <c r="W19" s="33" t="str">
        <f t="shared" si="20"/>
        <v/>
      </c>
      <c r="X19" s="158" t="str">
        <f>IF(W19="","No Rating",VLOOKUP(W19,Rating!A:B,2,FALSE))</f>
        <v>No Rating</v>
      </c>
      <c r="Y19" s="159" t="str">
        <f t="shared" si="21"/>
        <v/>
      </c>
      <c r="Z19" s="158" t="str">
        <f>IF(Y19="","No Maturity",VLOOKUP(Y19,Maturity!A:B,2,FALSE))</f>
        <v>No Maturity</v>
      </c>
      <c r="AA19" s="161" t="str">
        <f t="shared" si="22"/>
        <v/>
      </c>
      <c r="AB19" s="161" t="str">
        <f>IF(AA19="","No Level",VLOOKUP(AA19,Level!A:B,2,FALSE))</f>
        <v>No Level</v>
      </c>
    </row>
    <row r="20" spans="1:28">
      <c r="A20" s="69"/>
      <c r="B20" s="69"/>
      <c r="C20" s="62" t="str">
        <f t="shared" si="11"/>
        <v/>
      </c>
      <c r="D20" s="67" t="e">
        <f t="shared" si="0"/>
        <v>#N/A</v>
      </c>
      <c r="E20" s="62" t="str">
        <f t="shared" si="12"/>
        <v/>
      </c>
      <c r="F20" s="67" t="e">
        <f t="shared" si="1"/>
        <v>#N/A</v>
      </c>
      <c r="G20" s="62" t="str">
        <f t="shared" si="23"/>
        <v/>
      </c>
      <c r="H20" s="67" t="e">
        <f t="shared" si="3"/>
        <v>#N/A</v>
      </c>
      <c r="I20" s="62" t="str">
        <f t="shared" si="13"/>
        <v/>
      </c>
      <c r="J20" s="67" t="e">
        <f t="shared" si="4"/>
        <v>#N/A</v>
      </c>
      <c r="K20" s="62" t="str">
        <f t="shared" si="14"/>
        <v/>
      </c>
      <c r="L20" s="67" t="e">
        <f t="shared" si="5"/>
        <v>#N/A</v>
      </c>
      <c r="M20" s="62" t="str">
        <f t="shared" si="15"/>
        <v/>
      </c>
      <c r="N20" s="67" t="e">
        <f t="shared" si="6"/>
        <v>#N/A</v>
      </c>
      <c r="O20" s="62" t="str">
        <f t="shared" si="16"/>
        <v/>
      </c>
      <c r="P20" s="67" t="e">
        <f t="shared" si="7"/>
        <v>#N/A</v>
      </c>
      <c r="Q20" s="62" t="str">
        <f t="shared" si="17"/>
        <v/>
      </c>
      <c r="R20" s="67" t="e">
        <f t="shared" si="8"/>
        <v>#N/A</v>
      </c>
      <c r="S20" s="62" t="str">
        <f t="shared" si="18"/>
        <v/>
      </c>
      <c r="T20" s="67" t="e">
        <f t="shared" si="9"/>
        <v>#N/A</v>
      </c>
      <c r="U20" s="62" t="str">
        <f t="shared" si="19"/>
        <v/>
      </c>
      <c r="V20" s="67" t="str">
        <f t="shared" si="10"/>
        <v>No Sector</v>
      </c>
      <c r="W20" s="33" t="str">
        <f t="shared" si="20"/>
        <v/>
      </c>
      <c r="X20" s="158" t="str">
        <f>IF(W20="","No Rating",VLOOKUP(W20,Rating!A:B,2,FALSE))</f>
        <v>No Rating</v>
      </c>
      <c r="Y20" s="159" t="str">
        <f t="shared" si="21"/>
        <v/>
      </c>
      <c r="Z20" s="158" t="str">
        <f>IF(Y20="","No Maturity",VLOOKUP(Y20,Maturity!A:B,2,FALSE))</f>
        <v>No Maturity</v>
      </c>
      <c r="AA20" s="161" t="str">
        <f t="shared" si="22"/>
        <v/>
      </c>
      <c r="AB20" s="161" t="str">
        <f>IF(AA20="","No Level",VLOOKUP(AA20,Level!A:B,2,FALSE))</f>
        <v>No Level</v>
      </c>
    </row>
    <row r="1559" spans="1:3">
      <c r="A1559" s="61"/>
      <c r="B1559" s="61"/>
      <c r="C1559" s="61"/>
    </row>
    <row r="1560" spans="1:3">
      <c r="A1560" s="61"/>
      <c r="B1560" s="61"/>
      <c r="C1560" s="61"/>
    </row>
  </sheetData>
  <sheetProtection sort="0" autoFilter="0" pivotTables="0"/>
  <autoFilter ref="A2:V2" xr:uid="{00000000-0009-0000-0000-00000F000000}"/>
  <phoneticPr fontId="28" type="noConversion"/>
  <pageMargins left="0.75" right="0.75" top="1" bottom="1" header="0.5" footer="0.5"/>
  <pageSetup orientation="portrait"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0"/>
  </sheetPr>
  <dimension ref="A1"/>
  <sheetViews>
    <sheetView showGridLines="0" workbookViewId="0"/>
  </sheetViews>
  <sheetFormatPr defaultRowHeight="12.75"/>
  <sheetData>
    <row r="1" spans="1:1">
      <c r="A1" s="120"/>
    </row>
  </sheetData>
  <pageMargins left="0.7" right="0.7" top="0.75" bottom="0.75" header="0.3" footer="0.3"/>
  <pageSetup orientation="portrait" horizontalDpi="90" verticalDpi="90"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B5B45A0BFD54234D8CADAD29489BB1EE" ma:contentTypeVersion="15" ma:contentTypeDescription="Create a new document." ma:contentTypeScope="" ma:versionID="2c801ae71053f665e5570ee80e0eeb98">
  <xsd:schema xmlns:xsd="http://www.w3.org/2001/XMLSchema" xmlns:xs="http://www.w3.org/2001/XMLSchema" xmlns:p="http://schemas.microsoft.com/office/2006/metadata/properties" xmlns:ns2="a143e6ca-8bdf-4c9c-a0c1-6d28cb47ec38" xmlns:ns3="9ff2140f-61ad-491b-8358-5697fadf9daf" targetNamespace="http://schemas.microsoft.com/office/2006/metadata/properties" ma:root="true" ma:fieldsID="988139a6c5d0ab134904a4df74e3ece6" ns2:_="" ns3:_="">
    <xsd:import namespace="a143e6ca-8bdf-4c9c-a0c1-6d28cb47ec38"/>
    <xsd:import namespace="9ff2140f-61ad-491b-8358-5697fadf9daf"/>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KeyPoints" minOccurs="0"/>
                <xsd:element ref="ns3:MediaServiceKeyPoints"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143e6ca-8bdf-4c9c-a0c1-6d28cb47ec38"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ff2140f-61ad-491b-8358-5697fadf9daf"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7"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documentManagement>
    <SharedWithUsers xmlns="a143e6ca-8bdf-4c9c-a0c1-6d28cb47ec38">
      <UserInfo>
        <DisplayName/>
        <AccountId xsi:nil="true"/>
        <AccountType/>
      </UserInfo>
    </SharedWithUsers>
  </documentManagement>
</p:properties>
</file>

<file path=customXml/itemProps1.xml><?xml version="1.0" encoding="utf-8"?>
<ds:datastoreItem xmlns:ds="http://schemas.openxmlformats.org/officeDocument/2006/customXml" ds:itemID="{D3FABD10-9668-476E-B0C3-BC3B4CDE4C3A}">
  <ds:schemaRefs>
    <ds:schemaRef ds:uri="http://schemas.microsoft.com/sharepoint/v3/contenttype/forms"/>
  </ds:schemaRefs>
</ds:datastoreItem>
</file>

<file path=customXml/itemProps2.xml><?xml version="1.0" encoding="utf-8"?>
<ds:datastoreItem xmlns:ds="http://schemas.openxmlformats.org/officeDocument/2006/customXml" ds:itemID="{8952FF26-AEE1-4C77-A256-A14EE370805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143e6ca-8bdf-4c9c-a0c1-6d28cb47ec38"/>
    <ds:schemaRef ds:uri="9ff2140f-61ad-491b-8358-5697fadf9da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E5E87C5-186C-4623-8AAA-DEF1B129D311}">
  <ds:schemaRefs>
    <ds:schemaRef ds:uri="http://schemas.openxmlformats.org/package/2006/metadata/core-properties"/>
    <ds:schemaRef ds:uri="http://purl.org/dc/dcmitype/"/>
    <ds:schemaRef ds:uri="http://schemas.microsoft.com/office/2006/documentManagement/types"/>
    <ds:schemaRef ds:uri="http://schemas.microsoft.com/office/2006/metadata/properties"/>
    <ds:schemaRef ds:uri="http://www.w3.org/XML/1998/namespace"/>
    <ds:schemaRef ds:uri="http://purl.org/dc/elements/1.1/"/>
    <ds:schemaRef ds:uri="http://purl.org/dc/terms/"/>
    <ds:schemaRef ds:uri="http://schemas.microsoft.com/office/infopath/2007/PartnerControls"/>
    <ds:schemaRef ds:uri="9ff2140f-61ad-491b-8358-5697fadf9daf"/>
    <ds:schemaRef ds:uri="a143e6ca-8bdf-4c9c-a0c1-6d28cb47ec38"/>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20</vt:i4>
      </vt:variant>
      <vt:variant>
        <vt:lpstr>Named Ranges</vt:lpstr>
      </vt:variant>
      <vt:variant>
        <vt:i4>16</vt:i4>
      </vt:variant>
    </vt:vector>
  </HeadingPairs>
  <TitlesOfParts>
    <vt:vector size="36" baseType="lpstr">
      <vt:lpstr>Brand</vt:lpstr>
      <vt:lpstr>Family</vt:lpstr>
      <vt:lpstr>Specific</vt:lpstr>
      <vt:lpstr>Currency</vt:lpstr>
      <vt:lpstr>Weighting</vt:lpstr>
      <vt:lpstr>Attribute</vt:lpstr>
      <vt:lpstr>Return</vt:lpstr>
      <vt:lpstr>CountryRegion</vt:lpstr>
      <vt:lpstr>CountryRegionMap</vt:lpstr>
      <vt:lpstr>Size</vt:lpstr>
      <vt:lpstr>SizeMap</vt:lpstr>
      <vt:lpstr>Classification</vt:lpstr>
      <vt:lpstr>Classification Removed</vt:lpstr>
      <vt:lpstr>Level</vt:lpstr>
      <vt:lpstr>Rating</vt:lpstr>
      <vt:lpstr>Maturity</vt:lpstr>
      <vt:lpstr>INTERNAL_ATTRIBUTES</vt:lpstr>
      <vt:lpstr>INTERNAL_VALIDATION</vt:lpstr>
      <vt:lpstr>IndexKey</vt:lpstr>
      <vt:lpstr>Disclaimer and Disclosure</vt:lpstr>
      <vt:lpstr>Attribute</vt:lpstr>
      <vt:lpstr>Attribute_Custom</vt:lpstr>
      <vt:lpstr>Brand</vt:lpstr>
      <vt:lpstr>Classification</vt:lpstr>
      <vt:lpstr>Classification_Custom</vt:lpstr>
      <vt:lpstr>CountryRegion</vt:lpstr>
      <vt:lpstr>CountryRegion_Custom</vt:lpstr>
      <vt:lpstr>Currency</vt:lpstr>
      <vt:lpstr>Family</vt:lpstr>
      <vt:lpstr>Family_Custom</vt:lpstr>
      <vt:lpstr>Return</vt:lpstr>
      <vt:lpstr>Return_Custom</vt:lpstr>
      <vt:lpstr>Size</vt:lpstr>
      <vt:lpstr>Specific</vt:lpstr>
      <vt:lpstr>Specific_Custom</vt:lpstr>
      <vt:lpstr>Weighting</vt:lpstr>
    </vt:vector>
  </TitlesOfParts>
  <Manager/>
  <Company>Standard and Poor's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Maged Ayoub</dc:creator>
  <cp:keywords/>
  <dc:description/>
  <cp:lastModifiedBy>Liao, Jackson (Analytical)</cp:lastModifiedBy>
  <cp:revision/>
  <dcterms:created xsi:type="dcterms:W3CDTF">2008-06-27T15:04:02Z</dcterms:created>
  <dcterms:modified xsi:type="dcterms:W3CDTF">2025-06-23T10:06:15Z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0x010100B5B45A0BFD54234D8CADAD29489BB1EE</vt:lpwstr>
  </property>
  <property fmtid="{D5CDD505-2E9C-101B-9397-08002B2CF9AE}" pid="3" name="MSIP_Label_831f0267-8575-4fc2-99cc-f6b7f9934be9_Enabled">
    <vt:lpwstr>true</vt:lpwstr>
  </property>
  <property fmtid="{D5CDD505-2E9C-101B-9397-08002B2CF9AE}" pid="4" name="MSIP_Label_831f0267-8575-4fc2-99cc-f6b7f9934be9_SetDate">
    <vt:lpwstr>2024-10-17T18:39:21Z</vt:lpwstr>
  </property>
  <property fmtid="{D5CDD505-2E9C-101B-9397-08002B2CF9AE}" pid="5" name="MSIP_Label_831f0267-8575-4fc2-99cc-f6b7f9934be9_Method">
    <vt:lpwstr>Privileged</vt:lpwstr>
  </property>
  <property fmtid="{D5CDD505-2E9C-101B-9397-08002B2CF9AE}" pid="6" name="MSIP_Label_831f0267-8575-4fc2-99cc-f6b7f9934be9_Name">
    <vt:lpwstr>831f0267-8575-4fc2-99cc-f6b7f9934be9</vt:lpwstr>
  </property>
  <property fmtid="{D5CDD505-2E9C-101B-9397-08002B2CF9AE}" pid="7" name="MSIP_Label_831f0267-8575-4fc2-99cc-f6b7f9934be9_SiteId">
    <vt:lpwstr>8f3e36ea-8039-4b40-81a7-7dc0599e8645</vt:lpwstr>
  </property>
  <property fmtid="{D5CDD505-2E9C-101B-9397-08002B2CF9AE}" pid="8" name="MSIP_Label_831f0267-8575-4fc2-99cc-f6b7f9934be9_ActionId">
    <vt:lpwstr>4d841c7b-b5e5-4fa1-8f0a-b21b885ea678</vt:lpwstr>
  </property>
  <property fmtid="{D5CDD505-2E9C-101B-9397-08002B2CF9AE}" pid="9" name="MSIP_Label_831f0267-8575-4fc2-99cc-f6b7f9934be9_ContentBits">
    <vt:lpwstr>0</vt:lpwstr>
  </property>
  <property fmtid="{D5CDD505-2E9C-101B-9397-08002B2CF9AE}" pid="10" name="xd_Signature">
    <vt:bool>false</vt:bool>
  </property>
  <property fmtid="{D5CDD505-2E9C-101B-9397-08002B2CF9AE}" pid="11" name="GUID">
    <vt:lpwstr>ee903faa-074d-4d29-aab5-71e3979186a6</vt:lpwstr>
  </property>
  <property fmtid="{D5CDD505-2E9C-101B-9397-08002B2CF9AE}" pid="12" name="xd_ProgID">
    <vt:lpwstr/>
  </property>
  <property fmtid="{D5CDD505-2E9C-101B-9397-08002B2CF9AE}" pid="13" name="ComplianceAssetId">
    <vt:lpwstr/>
  </property>
  <property fmtid="{D5CDD505-2E9C-101B-9397-08002B2CF9AE}" pid="14" name="TemplateUrl">
    <vt:lpwstr/>
  </property>
  <property fmtid="{D5CDD505-2E9C-101B-9397-08002B2CF9AE}" pid="15" name="_ExtendedDescription">
    <vt:lpwstr/>
  </property>
  <property fmtid="{D5CDD505-2E9C-101B-9397-08002B2CF9AE}" pid="16" name="TriggerFlowInfo">
    <vt:lpwstr/>
  </property>
</Properties>
</file>